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85" yWindow="2295" windowWidth="19095" windowHeight="8865" tabRatio="630" firstSheet="1" activeTab="1"/>
  </bookViews>
  <sheets>
    <sheet name="READ ME" sheetId="16" r:id="rId1"/>
    <sheet name="ENTRY " sheetId="11" r:id="rId2"/>
    <sheet name="FIELD SHEET" sheetId="21" r:id="rId3"/>
    <sheet name="BOAT SURVEY" sheetId="19" r:id="rId4"/>
    <sheet name="STATS" sheetId="15" r:id="rId5"/>
    <sheet name="MAX DEPTH GRAPH" sheetId="25" r:id="rId6"/>
    <sheet name="CALCULATE FQI" sheetId="23" r:id="rId7"/>
    <sheet name="ARCGIS TEMPLATE" sheetId="26" r:id="rId8"/>
  </sheets>
  <definedNames>
    <definedName name="_xlnm.Print_Area" localSheetId="3">'BOAT SURVEY'!$A$1:$C$15</definedName>
    <definedName name="_xlnm.Print_Area" localSheetId="1">'ENTRY '!$A$1:$AN$24</definedName>
    <definedName name="_xlnm.Print_Area" localSheetId="2">'FIELD SHEET'!$A$2:$AB$862</definedName>
    <definedName name="_xlnm.Print_Area" localSheetId="4">STATS!$B$1:$U$32</definedName>
    <definedName name="_xlnm.Print_Titles" localSheetId="2">'FIELD SHEET'!$1:$2</definedName>
  </definedNames>
  <calcPr calcId="145621"/>
</workbook>
</file>

<file path=xl/calcChain.xml><?xml version="1.0" encoding="utf-8"?>
<calcChain xmlns="http://schemas.openxmlformats.org/spreadsheetml/2006/main">
  <c r="E11" i="15" l="1"/>
  <c r="E40" i="15" s="1"/>
  <c r="D11" i="15"/>
  <c r="D38" i="15" s="1"/>
  <c r="F11" i="15"/>
  <c r="F8" i="15" s="1"/>
  <c r="F9" i="15" s="1"/>
  <c r="F10" i="15" s="1"/>
  <c r="B4" i="11"/>
  <c r="G4" i="11" s="1"/>
  <c r="B5" i="11"/>
  <c r="G5" i="11" s="1"/>
  <c r="B3" i="11"/>
  <c r="G3" i="11" s="1"/>
  <c r="B2" i="11"/>
  <c r="G2" i="11" s="1"/>
  <c r="K11" i="15"/>
  <c r="K8" i="15" s="1"/>
  <c r="K9" i="15" s="1"/>
  <c r="K10" i="15" s="1"/>
  <c r="M11" i="15"/>
  <c r="M8" i="15" s="1"/>
  <c r="M9" i="15" s="1"/>
  <c r="M10" i="15" s="1"/>
  <c r="E38" i="15"/>
  <c r="D36" i="15"/>
  <c r="B6" i="11"/>
  <c r="G6" i="11" s="1"/>
  <c r="B7" i="11"/>
  <c r="G7" i="11" s="1"/>
  <c r="B8" i="11"/>
  <c r="G8" i="11" s="1"/>
  <c r="B9" i="11"/>
  <c r="G9" i="11" s="1"/>
  <c r="B10" i="11"/>
  <c r="G10" i="11" s="1"/>
  <c r="B11" i="11"/>
  <c r="G11" i="11" s="1"/>
  <c r="B12" i="11"/>
  <c r="G12" i="11" s="1"/>
  <c r="B13" i="11"/>
  <c r="G13" i="11" s="1"/>
  <c r="B14" i="11"/>
  <c r="G14" i="11" s="1"/>
  <c r="B15" i="11"/>
  <c r="G15" i="11" s="1"/>
  <c r="B16" i="11"/>
  <c r="G16" i="11" s="1"/>
  <c r="B17" i="11"/>
  <c r="G17" i="11" s="1"/>
  <c r="B18" i="11"/>
  <c r="G18" i="11" s="1"/>
  <c r="B19" i="11"/>
  <c r="G19" i="11" s="1"/>
  <c r="B20" i="11"/>
  <c r="G20" i="11" s="1"/>
  <c r="B21" i="11"/>
  <c r="G21" i="11" s="1"/>
  <c r="B22" i="11"/>
  <c r="G22" i="11" s="1"/>
  <c r="B23" i="11"/>
  <c r="G23" i="11" s="1"/>
  <c r="B24" i="11"/>
  <c r="G24" i="11" s="1"/>
  <c r="B25" i="11"/>
  <c r="G25" i="11" s="1"/>
  <c r="B26" i="11"/>
  <c r="G26" i="11" s="1"/>
  <c r="B27" i="11"/>
  <c r="G27" i="11" s="1"/>
  <c r="B28" i="11"/>
  <c r="G28" i="11" s="1"/>
  <c r="B29" i="11"/>
  <c r="G29" i="11" s="1"/>
  <c r="B30" i="11"/>
  <c r="G30" i="11" s="1"/>
  <c r="B31" i="11"/>
  <c r="G31" i="11" s="1"/>
  <c r="B32" i="11"/>
  <c r="G32" i="11" s="1"/>
  <c r="B33" i="11"/>
  <c r="G33" i="11" s="1"/>
  <c r="B34" i="11"/>
  <c r="G34" i="11" s="1"/>
  <c r="B35" i="11"/>
  <c r="G35" i="11" s="1"/>
  <c r="B36" i="11"/>
  <c r="G36" i="11" s="1"/>
  <c r="B37" i="11"/>
  <c r="G37" i="11" s="1"/>
  <c r="B38" i="11"/>
  <c r="G38" i="11" s="1"/>
  <c r="B39" i="11"/>
  <c r="G39" i="11" s="1"/>
  <c r="B40" i="11"/>
  <c r="G40" i="11" s="1"/>
  <c r="B41" i="11"/>
  <c r="G41" i="11" s="1"/>
  <c r="B42" i="11"/>
  <c r="G42" i="11" s="1"/>
  <c r="B43" i="11"/>
  <c r="G43" i="11" s="1"/>
  <c r="B44" i="11"/>
  <c r="G44" i="11" s="1"/>
  <c r="B45" i="11"/>
  <c r="G45" i="11" s="1"/>
  <c r="B46" i="11"/>
  <c r="G46" i="11" s="1"/>
  <c r="B47" i="11"/>
  <c r="G47" i="11" s="1"/>
  <c r="B48" i="11"/>
  <c r="G48" i="11" s="1"/>
  <c r="B49" i="11"/>
  <c r="G49" i="11" s="1"/>
  <c r="B50" i="11"/>
  <c r="G50" i="11" s="1"/>
  <c r="B51" i="11"/>
  <c r="G51" i="11" s="1"/>
  <c r="B52" i="11"/>
  <c r="G52" i="11" s="1"/>
  <c r="B53" i="11"/>
  <c r="G53" i="11" s="1"/>
  <c r="B54" i="11"/>
  <c r="G54" i="11" s="1"/>
  <c r="B55" i="11"/>
  <c r="G55" i="11" s="1"/>
  <c r="B56" i="11"/>
  <c r="G56" i="11" s="1"/>
  <c r="B57" i="11"/>
  <c r="G57" i="11" s="1"/>
  <c r="B58" i="11"/>
  <c r="G58" i="11" s="1"/>
  <c r="B59" i="11"/>
  <c r="G59" i="11" s="1"/>
  <c r="B60" i="11"/>
  <c r="G60" i="11" s="1"/>
  <c r="B61" i="11"/>
  <c r="G61" i="11" s="1"/>
  <c r="B62" i="11"/>
  <c r="G62" i="11" s="1"/>
  <c r="B63" i="11"/>
  <c r="G63" i="11" s="1"/>
  <c r="B64" i="11"/>
  <c r="G64" i="11" s="1"/>
  <c r="B65" i="11"/>
  <c r="G65" i="11" s="1"/>
  <c r="B66" i="11"/>
  <c r="G66" i="11" s="1"/>
  <c r="B67" i="11"/>
  <c r="G67" i="11" s="1"/>
  <c r="B68" i="11"/>
  <c r="G68" i="11" s="1"/>
  <c r="B69" i="11"/>
  <c r="G69" i="11" s="1"/>
  <c r="B70" i="11"/>
  <c r="G70" i="11" s="1"/>
  <c r="B71" i="11"/>
  <c r="G71" i="11" s="1"/>
  <c r="B72" i="11"/>
  <c r="G72" i="11" s="1"/>
  <c r="B73" i="11"/>
  <c r="G73" i="11" s="1"/>
  <c r="B74" i="11"/>
  <c r="G74" i="11" s="1"/>
  <c r="B75" i="11"/>
  <c r="G75" i="11" s="1"/>
  <c r="B76" i="11"/>
  <c r="G76" i="11" s="1"/>
  <c r="B77" i="11"/>
  <c r="G77" i="11" s="1"/>
  <c r="B78" i="11"/>
  <c r="G78" i="11" s="1"/>
  <c r="B79" i="11"/>
  <c r="G79" i="11" s="1"/>
  <c r="B80" i="11"/>
  <c r="G80" i="11" s="1"/>
  <c r="B81" i="11"/>
  <c r="G81" i="11" s="1"/>
  <c r="B82" i="11"/>
  <c r="G82" i="11" s="1"/>
  <c r="B83" i="11"/>
  <c r="G83" i="11" s="1"/>
  <c r="B84" i="11"/>
  <c r="G84" i="11" s="1"/>
  <c r="B85" i="11"/>
  <c r="G85" i="11" s="1"/>
  <c r="B86" i="11"/>
  <c r="G86" i="11" s="1"/>
  <c r="B87" i="11"/>
  <c r="G87" i="11" s="1"/>
  <c r="B88" i="11"/>
  <c r="G88" i="11" s="1"/>
  <c r="B89" i="11"/>
  <c r="G89" i="11" s="1"/>
  <c r="B90" i="11"/>
  <c r="G90" i="11" s="1"/>
  <c r="B91" i="11"/>
  <c r="G91" i="11" s="1"/>
  <c r="B92" i="11"/>
  <c r="G92" i="11" s="1"/>
  <c r="B93" i="11"/>
  <c r="G93" i="11" s="1"/>
  <c r="B94" i="11"/>
  <c r="G94" i="11" s="1"/>
  <c r="B95" i="11"/>
  <c r="G95" i="11" s="1"/>
  <c r="B96" i="11"/>
  <c r="G96" i="11" s="1"/>
  <c r="B97" i="11"/>
  <c r="G97" i="11" s="1"/>
  <c r="B98" i="11"/>
  <c r="G98" i="11" s="1"/>
  <c r="B99" i="11"/>
  <c r="G99" i="11" s="1"/>
  <c r="B100" i="11"/>
  <c r="G100" i="11" s="1"/>
  <c r="B101" i="11"/>
  <c r="G101" i="11" s="1"/>
  <c r="B102" i="11"/>
  <c r="G102" i="11" s="1"/>
  <c r="B103" i="11"/>
  <c r="G103" i="11" s="1"/>
  <c r="B104" i="11"/>
  <c r="G104" i="11" s="1"/>
  <c r="B105" i="11"/>
  <c r="G105" i="11" s="1"/>
  <c r="B106" i="11"/>
  <c r="G106" i="11" s="1"/>
  <c r="B107" i="11"/>
  <c r="G107" i="11" s="1"/>
  <c r="B108" i="11"/>
  <c r="G108" i="11" s="1"/>
  <c r="B109" i="11"/>
  <c r="G109" i="11" s="1"/>
  <c r="B110" i="11"/>
  <c r="G110" i="11" s="1"/>
  <c r="B111" i="11"/>
  <c r="G111" i="11" s="1"/>
  <c r="B112" i="11"/>
  <c r="G112" i="11" s="1"/>
  <c r="B113" i="11"/>
  <c r="G113" i="11" s="1"/>
  <c r="B114" i="11"/>
  <c r="G114" i="11" s="1"/>
  <c r="B115" i="11"/>
  <c r="G115" i="11" s="1"/>
  <c r="B116" i="11"/>
  <c r="G116" i="11" s="1"/>
  <c r="B117" i="11"/>
  <c r="G117" i="11" s="1"/>
  <c r="B118" i="11"/>
  <c r="G118" i="11" s="1"/>
  <c r="B119" i="11"/>
  <c r="G119" i="11" s="1"/>
  <c r="B120" i="11"/>
  <c r="G120" i="11" s="1"/>
  <c r="B121" i="11"/>
  <c r="G121" i="11" s="1"/>
  <c r="B122" i="11"/>
  <c r="G122" i="11" s="1"/>
  <c r="B123" i="11"/>
  <c r="G123" i="11" s="1"/>
  <c r="B124" i="11"/>
  <c r="G124" i="11" s="1"/>
  <c r="B125" i="11"/>
  <c r="G125" i="11" s="1"/>
  <c r="B126" i="11"/>
  <c r="G126" i="11" s="1"/>
  <c r="B127" i="11"/>
  <c r="G127" i="11" s="1"/>
  <c r="B128" i="11"/>
  <c r="G128" i="11" s="1"/>
  <c r="B129" i="11"/>
  <c r="G129" i="11" s="1"/>
  <c r="B130" i="11"/>
  <c r="G130" i="11" s="1"/>
  <c r="B131" i="11"/>
  <c r="G131" i="11" s="1"/>
  <c r="B132" i="11"/>
  <c r="G132" i="11" s="1"/>
  <c r="B133" i="11"/>
  <c r="G133" i="11" s="1"/>
  <c r="B134" i="11"/>
  <c r="G134" i="11" s="1"/>
  <c r="B135" i="11"/>
  <c r="G135" i="11" s="1"/>
  <c r="B136" i="11"/>
  <c r="G136" i="11" s="1"/>
  <c r="B137" i="11"/>
  <c r="G137" i="11" s="1"/>
  <c r="B138" i="11"/>
  <c r="G138" i="11" s="1"/>
  <c r="B139" i="11"/>
  <c r="G139" i="11" s="1"/>
  <c r="B140" i="11"/>
  <c r="G140" i="11" s="1"/>
  <c r="B141" i="11"/>
  <c r="G141" i="11" s="1"/>
  <c r="B142" i="11"/>
  <c r="G142" i="11" s="1"/>
  <c r="B143" i="11"/>
  <c r="G143" i="11" s="1"/>
  <c r="B144" i="11"/>
  <c r="G144" i="11" s="1"/>
  <c r="B145" i="11"/>
  <c r="G145" i="11" s="1"/>
  <c r="B146" i="11"/>
  <c r="G146" i="11" s="1"/>
  <c r="B147" i="11"/>
  <c r="G147" i="11" s="1"/>
  <c r="B148" i="11"/>
  <c r="G148" i="11" s="1"/>
  <c r="B149" i="11"/>
  <c r="G149" i="11" s="1"/>
  <c r="B150" i="11"/>
  <c r="G150" i="11" s="1"/>
  <c r="B151" i="11"/>
  <c r="G151" i="11" s="1"/>
  <c r="B152" i="11"/>
  <c r="G152" i="11" s="1"/>
  <c r="B153" i="11"/>
  <c r="G153" i="11" s="1"/>
  <c r="B154" i="11"/>
  <c r="G154" i="11" s="1"/>
  <c r="B155" i="11"/>
  <c r="G155" i="11" s="1"/>
  <c r="B156" i="11"/>
  <c r="G156" i="11" s="1"/>
  <c r="B157" i="11"/>
  <c r="G157" i="11" s="1"/>
  <c r="B158" i="11"/>
  <c r="G158" i="11" s="1"/>
  <c r="B159" i="11"/>
  <c r="G159" i="11" s="1"/>
  <c r="B160" i="11"/>
  <c r="G160" i="11" s="1"/>
  <c r="B161" i="11"/>
  <c r="G161" i="11" s="1"/>
  <c r="B162" i="11"/>
  <c r="G162" i="11" s="1"/>
  <c r="B163" i="11"/>
  <c r="G163" i="11" s="1"/>
  <c r="B164" i="11"/>
  <c r="G164" i="11" s="1"/>
  <c r="B165" i="11"/>
  <c r="G165" i="11" s="1"/>
  <c r="B166" i="11"/>
  <c r="G166" i="11" s="1"/>
  <c r="B167" i="11"/>
  <c r="G167" i="11" s="1"/>
  <c r="B168" i="11"/>
  <c r="G168" i="11" s="1"/>
  <c r="B169" i="11"/>
  <c r="G169" i="11" s="1"/>
  <c r="B170" i="11"/>
  <c r="G170" i="11" s="1"/>
  <c r="B171" i="11"/>
  <c r="G171" i="11" s="1"/>
  <c r="B172" i="11"/>
  <c r="G172" i="11" s="1"/>
  <c r="B173" i="11"/>
  <c r="G173" i="11" s="1"/>
  <c r="B174" i="11"/>
  <c r="G174" i="11" s="1"/>
  <c r="B175" i="11"/>
  <c r="G175" i="11" s="1"/>
  <c r="B176" i="11"/>
  <c r="G176" i="11" s="1"/>
  <c r="B177" i="11"/>
  <c r="G177" i="11" s="1"/>
  <c r="B178" i="11"/>
  <c r="G178" i="11" s="1"/>
  <c r="B179" i="11"/>
  <c r="G179" i="11" s="1"/>
  <c r="B180" i="11"/>
  <c r="G180" i="11" s="1"/>
  <c r="B181" i="11"/>
  <c r="G181" i="11" s="1"/>
  <c r="B182" i="11"/>
  <c r="G182" i="11" s="1"/>
  <c r="B183" i="11"/>
  <c r="G183" i="11" s="1"/>
  <c r="B184" i="11"/>
  <c r="G184" i="11" s="1"/>
  <c r="B185" i="11"/>
  <c r="G185" i="11" s="1"/>
  <c r="B186" i="11"/>
  <c r="G186" i="11" s="1"/>
  <c r="B187" i="11"/>
  <c r="G187" i="11" s="1"/>
  <c r="B188" i="11"/>
  <c r="G188" i="11" s="1"/>
  <c r="B189" i="11"/>
  <c r="G189" i="11" s="1"/>
  <c r="B190" i="11"/>
  <c r="G190" i="11" s="1"/>
  <c r="B191" i="11"/>
  <c r="G191" i="11" s="1"/>
  <c r="B192" i="11"/>
  <c r="G192" i="11" s="1"/>
  <c r="B193" i="11"/>
  <c r="G193" i="11" s="1"/>
  <c r="B194" i="11"/>
  <c r="G194" i="11" s="1"/>
  <c r="B195" i="11"/>
  <c r="G195" i="11" s="1"/>
  <c r="B196" i="11"/>
  <c r="G196" i="11" s="1"/>
  <c r="B197" i="11"/>
  <c r="G197" i="11" s="1"/>
  <c r="B198" i="11"/>
  <c r="G198" i="11" s="1"/>
  <c r="B199" i="11"/>
  <c r="G199" i="11" s="1"/>
  <c r="B200" i="11"/>
  <c r="G200" i="11" s="1"/>
  <c r="B201" i="11"/>
  <c r="G201" i="11" s="1"/>
  <c r="B202" i="11"/>
  <c r="G202" i="11" s="1"/>
  <c r="B203" i="11"/>
  <c r="G203" i="11" s="1"/>
  <c r="B204" i="11"/>
  <c r="G204" i="11" s="1"/>
  <c r="B205" i="11"/>
  <c r="G205" i="11" s="1"/>
  <c r="B206" i="11"/>
  <c r="G206" i="11" s="1"/>
  <c r="B207" i="11"/>
  <c r="G207" i="11" s="1"/>
  <c r="B208" i="11"/>
  <c r="G208" i="11" s="1"/>
  <c r="B209" i="11"/>
  <c r="G209" i="11" s="1"/>
  <c r="B210" i="11"/>
  <c r="G210" i="11" s="1"/>
  <c r="B211" i="11"/>
  <c r="G211" i="11" s="1"/>
  <c r="B212" i="11"/>
  <c r="G212" i="11" s="1"/>
  <c r="B213" i="11"/>
  <c r="G213" i="11" s="1"/>
  <c r="B214" i="11"/>
  <c r="G214" i="11" s="1"/>
  <c r="B215" i="11"/>
  <c r="G215" i="11" s="1"/>
  <c r="B216" i="11"/>
  <c r="G216" i="11" s="1"/>
  <c r="B217" i="11"/>
  <c r="G217" i="11" s="1"/>
  <c r="B218" i="11"/>
  <c r="G218" i="11" s="1"/>
  <c r="B219" i="11"/>
  <c r="G219" i="11" s="1"/>
  <c r="B220" i="11"/>
  <c r="G220" i="11" s="1"/>
  <c r="B221" i="11"/>
  <c r="G221" i="11" s="1"/>
  <c r="B222" i="11"/>
  <c r="G222" i="11" s="1"/>
  <c r="B223" i="11"/>
  <c r="G223" i="11" s="1"/>
  <c r="B224" i="11"/>
  <c r="G224" i="11" s="1"/>
  <c r="B225" i="11"/>
  <c r="G225" i="11" s="1"/>
  <c r="B226" i="11"/>
  <c r="G226" i="11" s="1"/>
  <c r="B227" i="11"/>
  <c r="G227" i="11" s="1"/>
  <c r="B228" i="11"/>
  <c r="G228" i="11" s="1"/>
  <c r="B229" i="11"/>
  <c r="G229" i="11" s="1"/>
  <c r="B230" i="11"/>
  <c r="G230" i="11" s="1"/>
  <c r="B231" i="11"/>
  <c r="G231" i="11" s="1"/>
  <c r="B232" i="11"/>
  <c r="G232" i="11" s="1"/>
  <c r="B233" i="11"/>
  <c r="G233" i="11" s="1"/>
  <c r="B234" i="11"/>
  <c r="G234" i="11" s="1"/>
  <c r="B235" i="11"/>
  <c r="G235" i="11" s="1"/>
  <c r="B236" i="11"/>
  <c r="G236" i="11" s="1"/>
  <c r="B237" i="11"/>
  <c r="G237" i="11" s="1"/>
  <c r="B238" i="11"/>
  <c r="G238" i="11" s="1"/>
  <c r="B239" i="11"/>
  <c r="G239" i="11" s="1"/>
  <c r="B240" i="11"/>
  <c r="G240" i="11" s="1"/>
  <c r="B241" i="11"/>
  <c r="G241" i="11" s="1"/>
  <c r="B242" i="11"/>
  <c r="G242" i="11" s="1"/>
  <c r="B243" i="11"/>
  <c r="G243" i="11" s="1"/>
  <c r="B244" i="11"/>
  <c r="G244" i="11" s="1"/>
  <c r="B245" i="11"/>
  <c r="G245" i="11" s="1"/>
  <c r="B246" i="11"/>
  <c r="G246" i="11" s="1"/>
  <c r="B247" i="11"/>
  <c r="G247" i="11" s="1"/>
  <c r="B248" i="11"/>
  <c r="G248" i="11" s="1"/>
  <c r="B249" i="11"/>
  <c r="G249" i="11" s="1"/>
  <c r="B250" i="11"/>
  <c r="G250" i="11" s="1"/>
  <c r="B251" i="11"/>
  <c r="G251" i="11" s="1"/>
  <c r="B252" i="11"/>
  <c r="G252" i="11" s="1"/>
  <c r="B253" i="11"/>
  <c r="G253" i="11" s="1"/>
  <c r="B254" i="11"/>
  <c r="G254" i="11" s="1"/>
  <c r="B255" i="11"/>
  <c r="G255" i="11" s="1"/>
  <c r="B256" i="11"/>
  <c r="G256" i="11" s="1"/>
  <c r="B257" i="11"/>
  <c r="G257" i="11" s="1"/>
  <c r="B258" i="11"/>
  <c r="G258" i="11" s="1"/>
  <c r="B259" i="11"/>
  <c r="G259" i="11" s="1"/>
  <c r="B260" i="11"/>
  <c r="G260" i="11" s="1"/>
  <c r="B261" i="11"/>
  <c r="G261" i="11" s="1"/>
  <c r="B262" i="11"/>
  <c r="G262" i="11" s="1"/>
  <c r="B263" i="11"/>
  <c r="G263" i="11" s="1"/>
  <c r="B264" i="11"/>
  <c r="G264" i="11" s="1"/>
  <c r="B265" i="11"/>
  <c r="G265" i="11" s="1"/>
  <c r="B266" i="11"/>
  <c r="G266" i="11" s="1"/>
  <c r="B267" i="11"/>
  <c r="G267" i="11" s="1"/>
  <c r="B268" i="11"/>
  <c r="G268" i="11" s="1"/>
  <c r="B269" i="11"/>
  <c r="G269" i="11" s="1"/>
  <c r="B270" i="11"/>
  <c r="G270" i="11" s="1"/>
  <c r="B271" i="11"/>
  <c r="G271" i="11" s="1"/>
  <c r="B272" i="11"/>
  <c r="G272" i="11" s="1"/>
  <c r="B273" i="11"/>
  <c r="G273" i="11" s="1"/>
  <c r="B274" i="11"/>
  <c r="G274" i="11" s="1"/>
  <c r="B275" i="11"/>
  <c r="G275" i="11" s="1"/>
  <c r="B276" i="11"/>
  <c r="G276" i="11" s="1"/>
  <c r="B277" i="11"/>
  <c r="G277" i="11" s="1"/>
  <c r="B278" i="11"/>
  <c r="G278" i="11" s="1"/>
  <c r="B279" i="11"/>
  <c r="G279" i="11" s="1"/>
  <c r="B280" i="11"/>
  <c r="G280" i="11" s="1"/>
  <c r="B281" i="11"/>
  <c r="G281" i="11" s="1"/>
  <c r="B282" i="11"/>
  <c r="G282" i="11" s="1"/>
  <c r="B283" i="11"/>
  <c r="G283" i="11" s="1"/>
  <c r="B284" i="11"/>
  <c r="G284" i="11" s="1"/>
  <c r="B285" i="11"/>
  <c r="G285" i="11" s="1"/>
  <c r="B286" i="11"/>
  <c r="G286" i="11" s="1"/>
  <c r="B287" i="11"/>
  <c r="G287" i="11" s="1"/>
  <c r="B288" i="11"/>
  <c r="G288" i="11" s="1"/>
  <c r="B289" i="11"/>
  <c r="G289" i="11" s="1"/>
  <c r="B290" i="11"/>
  <c r="G290" i="11" s="1"/>
  <c r="B291" i="11"/>
  <c r="G291" i="11" s="1"/>
  <c r="B292" i="11"/>
  <c r="G292" i="11" s="1"/>
  <c r="B293" i="11"/>
  <c r="G293" i="11" s="1"/>
  <c r="B294" i="11"/>
  <c r="G294" i="11" s="1"/>
  <c r="B295" i="11"/>
  <c r="G295" i="11" s="1"/>
  <c r="B296" i="11"/>
  <c r="G296" i="11" s="1"/>
  <c r="B297" i="11"/>
  <c r="G297" i="11" s="1"/>
  <c r="B298" i="11"/>
  <c r="G298" i="11" s="1"/>
  <c r="B299" i="11"/>
  <c r="G299" i="11" s="1"/>
  <c r="B300" i="11"/>
  <c r="G300" i="11" s="1"/>
  <c r="B301" i="11"/>
  <c r="G301" i="11" s="1"/>
  <c r="B302" i="11"/>
  <c r="G302" i="11" s="1"/>
  <c r="B303" i="11"/>
  <c r="G303" i="11" s="1"/>
  <c r="B304" i="11"/>
  <c r="G304" i="11" s="1"/>
  <c r="B305" i="11"/>
  <c r="G305" i="11" s="1"/>
  <c r="B306" i="11"/>
  <c r="G306" i="11" s="1"/>
  <c r="B307" i="11"/>
  <c r="G307" i="11" s="1"/>
  <c r="B308" i="11"/>
  <c r="G308" i="11" s="1"/>
  <c r="B309" i="11"/>
  <c r="G309" i="11" s="1"/>
  <c r="B310" i="11"/>
  <c r="G310" i="11" s="1"/>
  <c r="B311" i="11"/>
  <c r="G311" i="11" s="1"/>
  <c r="B312" i="11"/>
  <c r="G312" i="11" s="1"/>
  <c r="B313" i="11"/>
  <c r="G313" i="11" s="1"/>
  <c r="B314" i="11"/>
  <c r="G314" i="11" s="1"/>
  <c r="B315" i="11"/>
  <c r="G315" i="11" s="1"/>
  <c r="B316" i="11"/>
  <c r="G316" i="11" s="1"/>
  <c r="B317" i="11"/>
  <c r="G317" i="11" s="1"/>
  <c r="B318" i="11"/>
  <c r="G318" i="11" s="1"/>
  <c r="B319" i="11"/>
  <c r="G319" i="11" s="1"/>
  <c r="B320" i="11"/>
  <c r="G320" i="11" s="1"/>
  <c r="B321" i="11"/>
  <c r="G321" i="11" s="1"/>
  <c r="B322" i="11"/>
  <c r="G322" i="11" s="1"/>
  <c r="B323" i="11"/>
  <c r="G323" i="11" s="1"/>
  <c r="B324" i="11"/>
  <c r="G324" i="11" s="1"/>
  <c r="B325" i="11"/>
  <c r="G325" i="11" s="1"/>
  <c r="B326" i="11"/>
  <c r="G326" i="11" s="1"/>
  <c r="B327" i="11"/>
  <c r="G327" i="11" s="1"/>
  <c r="B328" i="11"/>
  <c r="G328" i="11" s="1"/>
  <c r="B329" i="11"/>
  <c r="G329" i="11" s="1"/>
  <c r="B330" i="11"/>
  <c r="G330" i="11" s="1"/>
  <c r="B331" i="11"/>
  <c r="G331" i="11" s="1"/>
  <c r="B332" i="11"/>
  <c r="G332" i="11" s="1"/>
  <c r="B333" i="11"/>
  <c r="G333" i="11" s="1"/>
  <c r="B334" i="11"/>
  <c r="G334" i="11" s="1"/>
  <c r="B335" i="11"/>
  <c r="G335" i="11" s="1"/>
  <c r="B336" i="11"/>
  <c r="G336" i="11" s="1"/>
  <c r="B337" i="11"/>
  <c r="G337" i="11" s="1"/>
  <c r="B338" i="11"/>
  <c r="G338" i="11" s="1"/>
  <c r="B339" i="11"/>
  <c r="G339" i="11" s="1"/>
  <c r="B340" i="11"/>
  <c r="G340" i="11" s="1"/>
  <c r="B341" i="11"/>
  <c r="G341" i="11" s="1"/>
  <c r="B342" i="11"/>
  <c r="G342" i="11" s="1"/>
  <c r="B343" i="11"/>
  <c r="G343" i="11" s="1"/>
  <c r="B344" i="11"/>
  <c r="G344" i="11" s="1"/>
  <c r="B345" i="11"/>
  <c r="G345" i="11" s="1"/>
  <c r="B346" i="11"/>
  <c r="G346" i="11" s="1"/>
  <c r="B347" i="11"/>
  <c r="G347" i="11" s="1"/>
  <c r="B348" i="11"/>
  <c r="G348" i="11" s="1"/>
  <c r="B349" i="11"/>
  <c r="G349" i="11" s="1"/>
  <c r="B350" i="11"/>
  <c r="G350" i="11" s="1"/>
  <c r="B351" i="11"/>
  <c r="G351" i="11" s="1"/>
  <c r="B352" i="11"/>
  <c r="G352" i="11" s="1"/>
  <c r="B353" i="11"/>
  <c r="G353" i="11" s="1"/>
  <c r="B354" i="11"/>
  <c r="G354" i="11" s="1"/>
  <c r="B355" i="11"/>
  <c r="G355" i="11" s="1"/>
  <c r="B356" i="11"/>
  <c r="G356" i="11" s="1"/>
  <c r="B357" i="11"/>
  <c r="G357" i="11" s="1"/>
  <c r="B358" i="11"/>
  <c r="G358" i="11" s="1"/>
  <c r="B359" i="11"/>
  <c r="G359" i="11" s="1"/>
  <c r="B360" i="11"/>
  <c r="G360" i="11" s="1"/>
  <c r="B361" i="11"/>
  <c r="G361" i="11" s="1"/>
  <c r="B362" i="11"/>
  <c r="G362" i="11" s="1"/>
  <c r="B363" i="11"/>
  <c r="G363" i="11" s="1"/>
  <c r="B364" i="11"/>
  <c r="G364" i="11" s="1"/>
  <c r="B365" i="11"/>
  <c r="G365" i="11" s="1"/>
  <c r="B366" i="11"/>
  <c r="G366" i="11" s="1"/>
  <c r="B367" i="11"/>
  <c r="G367" i="11" s="1"/>
  <c r="B368" i="11"/>
  <c r="G368" i="11" s="1"/>
  <c r="B369" i="11"/>
  <c r="G369" i="11" s="1"/>
  <c r="B370" i="11"/>
  <c r="G370" i="11" s="1"/>
  <c r="B371" i="11"/>
  <c r="G371" i="11" s="1"/>
  <c r="B372" i="11"/>
  <c r="G372" i="11" s="1"/>
  <c r="B373" i="11"/>
  <c r="G373" i="11" s="1"/>
  <c r="B374" i="11"/>
  <c r="G374" i="11" s="1"/>
  <c r="B375" i="11"/>
  <c r="G375" i="11"/>
  <c r="B376" i="11"/>
  <c r="G376" i="11" s="1"/>
  <c r="B377" i="11"/>
  <c r="G377" i="11" s="1"/>
  <c r="B378" i="11"/>
  <c r="G378" i="11" s="1"/>
  <c r="B379" i="11"/>
  <c r="G379" i="11" s="1"/>
  <c r="B380" i="11"/>
  <c r="G380" i="11" s="1"/>
  <c r="B381" i="11"/>
  <c r="G381" i="11" s="1"/>
  <c r="B382" i="11"/>
  <c r="G382" i="11" s="1"/>
  <c r="B383" i="11"/>
  <c r="G383" i="11" s="1"/>
  <c r="B384" i="11"/>
  <c r="G384" i="11" s="1"/>
  <c r="B385" i="11"/>
  <c r="G385" i="11" s="1"/>
  <c r="B386" i="11"/>
  <c r="G386" i="11" s="1"/>
  <c r="B387" i="11"/>
  <c r="G387" i="11" s="1"/>
  <c r="B388" i="11"/>
  <c r="G388" i="11" s="1"/>
  <c r="B389" i="11"/>
  <c r="G389" i="11" s="1"/>
  <c r="B390" i="11"/>
  <c r="G390" i="11" s="1"/>
  <c r="B391" i="11"/>
  <c r="G391" i="11"/>
  <c r="B392" i="11"/>
  <c r="G392" i="11" s="1"/>
  <c r="B393" i="11"/>
  <c r="G393" i="11" s="1"/>
  <c r="B394" i="11"/>
  <c r="G394" i="11" s="1"/>
  <c r="B395" i="11"/>
  <c r="G395" i="11" s="1"/>
  <c r="B396" i="11"/>
  <c r="G396" i="11" s="1"/>
  <c r="B397" i="11"/>
  <c r="G397" i="11" s="1"/>
  <c r="B398" i="11"/>
  <c r="G398" i="11" s="1"/>
  <c r="B399" i="11"/>
  <c r="G399" i="11" s="1"/>
  <c r="B400" i="11"/>
  <c r="G400" i="11" s="1"/>
  <c r="B401" i="11"/>
  <c r="G401" i="11" s="1"/>
  <c r="B402" i="11"/>
  <c r="G402" i="11" s="1"/>
  <c r="B403" i="11"/>
  <c r="G403" i="11" s="1"/>
  <c r="B404" i="11"/>
  <c r="G404" i="11" s="1"/>
  <c r="B405" i="11"/>
  <c r="G405" i="11"/>
  <c r="B406" i="11"/>
  <c r="G406" i="11" s="1"/>
  <c r="B407" i="11"/>
  <c r="G407" i="11"/>
  <c r="B408" i="11"/>
  <c r="G408" i="11" s="1"/>
  <c r="B409" i="11"/>
  <c r="G409" i="11" s="1"/>
  <c r="B410" i="11"/>
  <c r="G410" i="11" s="1"/>
  <c r="B411" i="11"/>
  <c r="G411" i="11" s="1"/>
  <c r="B412" i="11"/>
  <c r="G412" i="11" s="1"/>
  <c r="B413" i="11"/>
  <c r="G413" i="11" s="1"/>
  <c r="B414" i="11"/>
  <c r="G414" i="11" s="1"/>
  <c r="B415" i="11"/>
  <c r="G415" i="11" s="1"/>
  <c r="B416" i="11"/>
  <c r="G416" i="11" s="1"/>
  <c r="B417" i="11"/>
  <c r="G417" i="11" s="1"/>
  <c r="B418" i="11"/>
  <c r="G418" i="11" s="1"/>
  <c r="B419" i="11"/>
  <c r="G419" i="11" s="1"/>
  <c r="B420" i="11"/>
  <c r="G420" i="11" s="1"/>
  <c r="B421" i="11"/>
  <c r="G421" i="11" s="1"/>
  <c r="B422" i="11"/>
  <c r="G422" i="11" s="1"/>
  <c r="B423" i="11"/>
  <c r="G423" i="11"/>
  <c r="B424" i="11"/>
  <c r="G424" i="11" s="1"/>
  <c r="B425" i="11"/>
  <c r="G425" i="11" s="1"/>
  <c r="B426" i="11"/>
  <c r="G426" i="11" s="1"/>
  <c r="B427" i="11"/>
  <c r="G427" i="11" s="1"/>
  <c r="B428" i="11"/>
  <c r="G428" i="11" s="1"/>
  <c r="B429" i="11"/>
  <c r="G429" i="11" s="1"/>
  <c r="B430" i="11"/>
  <c r="G430" i="11" s="1"/>
  <c r="B431" i="11"/>
  <c r="G431" i="11" s="1"/>
  <c r="B432" i="11"/>
  <c r="G432" i="11" s="1"/>
  <c r="B433" i="11"/>
  <c r="G433" i="11" s="1"/>
  <c r="B434" i="11"/>
  <c r="G434" i="11" s="1"/>
  <c r="B435" i="11"/>
  <c r="G435" i="11" s="1"/>
  <c r="B436" i="11"/>
  <c r="G436" i="11" s="1"/>
  <c r="B437" i="11"/>
  <c r="G437" i="11" s="1"/>
  <c r="B438" i="11"/>
  <c r="G438" i="11" s="1"/>
  <c r="B439" i="11"/>
  <c r="G439" i="11"/>
  <c r="B440" i="11"/>
  <c r="G440" i="11" s="1"/>
  <c r="B441" i="11"/>
  <c r="G441" i="11" s="1"/>
  <c r="B442" i="11"/>
  <c r="G442" i="11" s="1"/>
  <c r="B443" i="11"/>
  <c r="G443" i="11" s="1"/>
  <c r="B444" i="11"/>
  <c r="G444" i="11" s="1"/>
  <c r="B445" i="11"/>
  <c r="G445" i="11" s="1"/>
  <c r="B446" i="11"/>
  <c r="G446" i="11" s="1"/>
  <c r="B447" i="11"/>
  <c r="G447" i="11" s="1"/>
  <c r="B448" i="11"/>
  <c r="G448" i="11" s="1"/>
  <c r="B449" i="11"/>
  <c r="G449" i="11" s="1"/>
  <c r="B450" i="11"/>
  <c r="G450" i="11" s="1"/>
  <c r="B451" i="11"/>
  <c r="G451" i="11" s="1"/>
  <c r="B452" i="11"/>
  <c r="G452" i="11" s="1"/>
  <c r="B453" i="11"/>
  <c r="G453" i="11" s="1"/>
  <c r="B454" i="11"/>
  <c r="G454" i="11" s="1"/>
  <c r="B455" i="11"/>
  <c r="G455" i="11"/>
  <c r="B456" i="11"/>
  <c r="G456" i="11" s="1"/>
  <c r="B457" i="11"/>
  <c r="G457" i="11" s="1"/>
  <c r="B458" i="11"/>
  <c r="G458" i="11" s="1"/>
  <c r="B459" i="11"/>
  <c r="G459" i="11" s="1"/>
  <c r="B460" i="11"/>
  <c r="G460" i="11" s="1"/>
  <c r="B461" i="11"/>
  <c r="G461" i="11" s="1"/>
  <c r="B462" i="11"/>
  <c r="G462" i="11" s="1"/>
  <c r="B463" i="11"/>
  <c r="G463" i="11" s="1"/>
  <c r="B464" i="11"/>
  <c r="G464" i="11" s="1"/>
  <c r="B465" i="11"/>
  <c r="G465" i="11" s="1"/>
  <c r="B466" i="11"/>
  <c r="G466" i="11" s="1"/>
  <c r="B467" i="11"/>
  <c r="G467" i="11" s="1"/>
  <c r="B468" i="11"/>
  <c r="G468" i="11" s="1"/>
  <c r="B469" i="11"/>
  <c r="G469" i="11"/>
  <c r="B470" i="11"/>
  <c r="G470" i="11" s="1"/>
  <c r="B471" i="11"/>
  <c r="G471" i="11"/>
  <c r="B472" i="11"/>
  <c r="G472" i="11" s="1"/>
  <c r="B473" i="11"/>
  <c r="G473" i="11" s="1"/>
  <c r="B474" i="11"/>
  <c r="G474" i="11" s="1"/>
  <c r="B475" i="11"/>
  <c r="G475" i="11" s="1"/>
  <c r="B476" i="11"/>
  <c r="G476" i="11" s="1"/>
  <c r="B477" i="11"/>
  <c r="G477" i="11" s="1"/>
  <c r="B478" i="11"/>
  <c r="G478" i="11" s="1"/>
  <c r="B479" i="11"/>
  <c r="G479" i="11" s="1"/>
  <c r="B480" i="11"/>
  <c r="G480" i="11" s="1"/>
  <c r="B481" i="11"/>
  <c r="G481" i="11" s="1"/>
  <c r="B482" i="11"/>
  <c r="G482" i="11" s="1"/>
  <c r="B483" i="11"/>
  <c r="G483" i="11" s="1"/>
  <c r="B484" i="11"/>
  <c r="G484" i="11" s="1"/>
  <c r="B485" i="11"/>
  <c r="G485" i="11" s="1"/>
  <c r="B486" i="11"/>
  <c r="G486" i="11" s="1"/>
  <c r="B487" i="11"/>
  <c r="G487" i="11"/>
  <c r="B488" i="11"/>
  <c r="G488" i="11" s="1"/>
  <c r="B489" i="11"/>
  <c r="G489" i="11" s="1"/>
  <c r="B490" i="11"/>
  <c r="G490" i="11" s="1"/>
  <c r="B491" i="11"/>
  <c r="G491" i="11" s="1"/>
  <c r="B492" i="11"/>
  <c r="G492" i="11" s="1"/>
  <c r="B493" i="11"/>
  <c r="G493" i="11" s="1"/>
  <c r="B494" i="11"/>
  <c r="G494" i="11" s="1"/>
  <c r="B495" i="11"/>
  <c r="G495" i="11" s="1"/>
  <c r="B496" i="11"/>
  <c r="G496" i="11" s="1"/>
  <c r="B497" i="11"/>
  <c r="G497" i="11" s="1"/>
  <c r="B498" i="11"/>
  <c r="G498" i="11" s="1"/>
  <c r="B499" i="11"/>
  <c r="G499" i="11" s="1"/>
  <c r="B500" i="11"/>
  <c r="G500" i="11" s="1"/>
  <c r="B501" i="11"/>
  <c r="G501" i="11"/>
  <c r="B502" i="11"/>
  <c r="G502" i="11" s="1"/>
  <c r="B503" i="11"/>
  <c r="G503" i="11"/>
  <c r="B504" i="11"/>
  <c r="G504" i="11" s="1"/>
  <c r="B505" i="11"/>
  <c r="G505" i="11" s="1"/>
  <c r="B506" i="11"/>
  <c r="G506" i="11" s="1"/>
  <c r="B507" i="11"/>
  <c r="G507" i="11" s="1"/>
  <c r="B508" i="11"/>
  <c r="G508" i="11" s="1"/>
  <c r="B509" i="11"/>
  <c r="G509" i="11" s="1"/>
  <c r="B510" i="11"/>
  <c r="G510" i="11" s="1"/>
  <c r="B511" i="11"/>
  <c r="G511" i="11" s="1"/>
  <c r="B512" i="11"/>
  <c r="G512" i="11" s="1"/>
  <c r="B513" i="11"/>
  <c r="G513" i="11" s="1"/>
  <c r="B514" i="11"/>
  <c r="G514" i="11" s="1"/>
  <c r="B515" i="11"/>
  <c r="G515" i="11" s="1"/>
  <c r="B516" i="11"/>
  <c r="G516" i="11" s="1"/>
  <c r="B517" i="11"/>
  <c r="G517" i="11" s="1"/>
  <c r="B518" i="11"/>
  <c r="G518" i="11" s="1"/>
  <c r="B519" i="11"/>
  <c r="G519" i="11"/>
  <c r="B520" i="11"/>
  <c r="G520" i="11" s="1"/>
  <c r="B521" i="11"/>
  <c r="G521" i="11" s="1"/>
  <c r="B522" i="11"/>
  <c r="G522" i="11" s="1"/>
  <c r="B523" i="11"/>
  <c r="G523" i="11" s="1"/>
  <c r="B524" i="11"/>
  <c r="G524" i="11" s="1"/>
  <c r="B525" i="11"/>
  <c r="G525" i="11" s="1"/>
  <c r="B526" i="11"/>
  <c r="G526" i="11" s="1"/>
  <c r="B527" i="11"/>
  <c r="G527" i="11" s="1"/>
  <c r="B528" i="11"/>
  <c r="G528" i="11" s="1"/>
  <c r="B529" i="11"/>
  <c r="G529" i="11" s="1"/>
  <c r="B530" i="11"/>
  <c r="G530" i="11" s="1"/>
  <c r="B531" i="11"/>
  <c r="G531" i="11" s="1"/>
  <c r="B532" i="11"/>
  <c r="G532" i="11" s="1"/>
  <c r="B533" i="11"/>
  <c r="G533" i="11"/>
  <c r="B534" i="11"/>
  <c r="G534" i="11" s="1"/>
  <c r="B535" i="11"/>
  <c r="G535" i="11"/>
  <c r="B536" i="11"/>
  <c r="G536" i="11" s="1"/>
  <c r="B537" i="11"/>
  <c r="G537" i="11" s="1"/>
  <c r="B538" i="11"/>
  <c r="G538" i="11" s="1"/>
  <c r="B539" i="11"/>
  <c r="G539" i="11" s="1"/>
  <c r="B540" i="11"/>
  <c r="G540" i="11" s="1"/>
  <c r="B541" i="11"/>
  <c r="G541" i="11" s="1"/>
  <c r="B542" i="11"/>
  <c r="G542" i="11" s="1"/>
  <c r="B543" i="11"/>
  <c r="G543" i="11" s="1"/>
  <c r="B544" i="11"/>
  <c r="G544" i="11" s="1"/>
  <c r="B545" i="11"/>
  <c r="G545" i="11" s="1"/>
  <c r="B546" i="11"/>
  <c r="G546" i="11" s="1"/>
  <c r="B547" i="11"/>
  <c r="G547" i="11" s="1"/>
  <c r="B548" i="11"/>
  <c r="G548" i="11" s="1"/>
  <c r="B549" i="11"/>
  <c r="G549" i="11" s="1"/>
  <c r="B550" i="11"/>
  <c r="G550" i="11" s="1"/>
  <c r="B551" i="11"/>
  <c r="G551" i="11"/>
  <c r="B552" i="11"/>
  <c r="G552" i="11" s="1"/>
  <c r="B553" i="11"/>
  <c r="G553" i="11" s="1"/>
  <c r="B554" i="11"/>
  <c r="G554" i="11" s="1"/>
  <c r="B555" i="11"/>
  <c r="G555" i="11" s="1"/>
  <c r="B556" i="11"/>
  <c r="G556" i="11" s="1"/>
  <c r="B557" i="11"/>
  <c r="G557" i="11" s="1"/>
  <c r="B558" i="11"/>
  <c r="G558" i="11" s="1"/>
  <c r="B559" i="11"/>
  <c r="G559" i="11" s="1"/>
  <c r="B560" i="11"/>
  <c r="G560" i="11" s="1"/>
  <c r="B561" i="11"/>
  <c r="G561" i="11" s="1"/>
  <c r="B562" i="11"/>
  <c r="G562" i="11" s="1"/>
  <c r="B563" i="11"/>
  <c r="G563" i="11" s="1"/>
  <c r="B564" i="11"/>
  <c r="G564" i="11" s="1"/>
  <c r="B565" i="11"/>
  <c r="G565" i="11" s="1"/>
  <c r="B566" i="11"/>
  <c r="G566" i="11" s="1"/>
  <c r="B567" i="11"/>
  <c r="G567" i="11"/>
  <c r="B568" i="11"/>
  <c r="G568" i="11" s="1"/>
  <c r="B569" i="11"/>
  <c r="G569" i="11" s="1"/>
  <c r="B570" i="11"/>
  <c r="G570" i="11" s="1"/>
  <c r="B571" i="11"/>
  <c r="G571" i="11" s="1"/>
  <c r="B572" i="11"/>
  <c r="G572" i="11" s="1"/>
  <c r="B573" i="11"/>
  <c r="G573" i="11" s="1"/>
  <c r="B574" i="11"/>
  <c r="G574" i="11" s="1"/>
  <c r="B575" i="11"/>
  <c r="G575" i="11" s="1"/>
  <c r="B576" i="11"/>
  <c r="G576" i="11" s="1"/>
  <c r="B577" i="11"/>
  <c r="G577" i="11" s="1"/>
  <c r="B578" i="11"/>
  <c r="G578" i="11" s="1"/>
  <c r="B579" i="11"/>
  <c r="G579" i="11" s="1"/>
  <c r="B580" i="11"/>
  <c r="G580" i="11" s="1"/>
  <c r="B581" i="11"/>
  <c r="G581" i="11" s="1"/>
  <c r="B582" i="11"/>
  <c r="G582" i="11" s="1"/>
  <c r="B583" i="11"/>
  <c r="G583" i="11"/>
  <c r="B584" i="11"/>
  <c r="G584" i="11" s="1"/>
  <c r="B585" i="11"/>
  <c r="G585" i="11" s="1"/>
  <c r="B586" i="11"/>
  <c r="G586" i="11" s="1"/>
  <c r="B587" i="11"/>
  <c r="G587" i="11" s="1"/>
  <c r="B588" i="11"/>
  <c r="G588" i="11" s="1"/>
  <c r="B589" i="11"/>
  <c r="G589" i="11"/>
  <c r="B590" i="11"/>
  <c r="G590" i="11" s="1"/>
  <c r="B591" i="11"/>
  <c r="G591" i="11" s="1"/>
  <c r="B592" i="11"/>
  <c r="G592" i="11" s="1"/>
  <c r="B593" i="11"/>
  <c r="G593" i="11" s="1"/>
  <c r="B594" i="11"/>
  <c r="G594" i="11" s="1"/>
  <c r="B595" i="11"/>
  <c r="G595" i="11" s="1"/>
  <c r="B596" i="11"/>
  <c r="G596" i="11" s="1"/>
  <c r="B597" i="11"/>
  <c r="G597" i="11" s="1"/>
  <c r="B598" i="11"/>
  <c r="G598" i="11" s="1"/>
  <c r="B599" i="11"/>
  <c r="G599" i="11"/>
  <c r="B600" i="11"/>
  <c r="G600" i="11" s="1"/>
  <c r="B601" i="11"/>
  <c r="G601" i="11" s="1"/>
  <c r="B602" i="11"/>
  <c r="G602" i="11" s="1"/>
  <c r="B603" i="11"/>
  <c r="G603" i="11" s="1"/>
  <c r="B604" i="11"/>
  <c r="G604" i="11" s="1"/>
  <c r="B605" i="11"/>
  <c r="G605" i="11" s="1"/>
  <c r="B606" i="11"/>
  <c r="G606" i="11" s="1"/>
  <c r="B607" i="11"/>
  <c r="G607" i="11" s="1"/>
  <c r="B608" i="11"/>
  <c r="G608" i="11" s="1"/>
  <c r="B609" i="11"/>
  <c r="G609" i="11" s="1"/>
  <c r="B610" i="11"/>
  <c r="G610" i="11" s="1"/>
  <c r="B611" i="11"/>
  <c r="G611" i="11" s="1"/>
  <c r="B612" i="11"/>
  <c r="G612" i="11" s="1"/>
  <c r="B613" i="11"/>
  <c r="G613" i="11"/>
  <c r="B614" i="11"/>
  <c r="G614" i="11" s="1"/>
  <c r="B615" i="11"/>
  <c r="G615" i="11"/>
  <c r="B616" i="11"/>
  <c r="G616" i="11" s="1"/>
  <c r="B617" i="11"/>
  <c r="G617" i="11" s="1"/>
  <c r="B618" i="11"/>
  <c r="G618" i="11" s="1"/>
  <c r="B619" i="11"/>
  <c r="G619" i="11" s="1"/>
  <c r="B620" i="11"/>
  <c r="G620" i="11" s="1"/>
  <c r="B621" i="11"/>
  <c r="G621" i="11" s="1"/>
  <c r="B622" i="11"/>
  <c r="G622" i="11" s="1"/>
  <c r="B623" i="11"/>
  <c r="G623" i="11" s="1"/>
  <c r="B624" i="11"/>
  <c r="G624" i="11" s="1"/>
  <c r="B625" i="11"/>
  <c r="G625" i="11" s="1"/>
  <c r="B626" i="11"/>
  <c r="G626" i="11" s="1"/>
  <c r="B627" i="11"/>
  <c r="G627" i="11" s="1"/>
  <c r="B628" i="11"/>
  <c r="G628" i="11" s="1"/>
  <c r="B629" i="11"/>
  <c r="G629" i="11" s="1"/>
  <c r="B630" i="11"/>
  <c r="G630" i="11" s="1"/>
  <c r="B631" i="11"/>
  <c r="G631" i="11"/>
  <c r="B632" i="11"/>
  <c r="G632" i="11" s="1"/>
  <c r="B633" i="11"/>
  <c r="G633" i="11" s="1"/>
  <c r="B634" i="11"/>
  <c r="G634" i="11" s="1"/>
  <c r="B635" i="11"/>
  <c r="G635" i="11" s="1"/>
  <c r="B636" i="11"/>
  <c r="G636" i="11" s="1"/>
  <c r="B637" i="11"/>
  <c r="G637" i="11" s="1"/>
  <c r="B638" i="11"/>
  <c r="G638" i="11" s="1"/>
  <c r="B639" i="11"/>
  <c r="G639" i="11" s="1"/>
  <c r="B640" i="11"/>
  <c r="G640" i="11" s="1"/>
  <c r="B641" i="11"/>
  <c r="G641" i="11" s="1"/>
  <c r="B642" i="11"/>
  <c r="G642" i="11" s="1"/>
  <c r="B643" i="11"/>
  <c r="G643" i="11" s="1"/>
  <c r="B644" i="11"/>
  <c r="G644" i="11" s="1"/>
  <c r="B645" i="11"/>
  <c r="G645" i="11"/>
  <c r="B646" i="11"/>
  <c r="G646" i="11" s="1"/>
  <c r="B647" i="11"/>
  <c r="G647" i="11"/>
  <c r="B648" i="11"/>
  <c r="G648" i="11" s="1"/>
  <c r="B649" i="11"/>
  <c r="G649" i="11" s="1"/>
  <c r="B650" i="11"/>
  <c r="G650" i="11" s="1"/>
  <c r="B651" i="11"/>
  <c r="G651" i="11" s="1"/>
  <c r="B652" i="11"/>
  <c r="G652" i="11" s="1"/>
  <c r="B653" i="11"/>
  <c r="G653" i="11" s="1"/>
  <c r="B654" i="11"/>
  <c r="G654" i="11" s="1"/>
  <c r="B655" i="11"/>
  <c r="G655" i="11" s="1"/>
  <c r="B656" i="11"/>
  <c r="G656" i="11" s="1"/>
  <c r="B657" i="11"/>
  <c r="G657" i="11" s="1"/>
  <c r="B658" i="11"/>
  <c r="G658" i="11" s="1"/>
  <c r="B659" i="11"/>
  <c r="G659" i="11" s="1"/>
  <c r="B660" i="11"/>
  <c r="G660" i="11" s="1"/>
  <c r="B661" i="11"/>
  <c r="G661" i="11" s="1"/>
  <c r="B662" i="11"/>
  <c r="G662" i="11" s="1"/>
  <c r="B663" i="11"/>
  <c r="G663" i="11"/>
  <c r="B664" i="11"/>
  <c r="G664" i="11" s="1"/>
  <c r="B665" i="11"/>
  <c r="G665" i="11" s="1"/>
  <c r="B666" i="11"/>
  <c r="G666" i="11" s="1"/>
  <c r="B667" i="11"/>
  <c r="G667" i="11" s="1"/>
  <c r="B668" i="11"/>
  <c r="G668" i="11" s="1"/>
  <c r="B669" i="11"/>
  <c r="G669" i="11" s="1"/>
  <c r="B670" i="11"/>
  <c r="G670" i="11" s="1"/>
  <c r="B671" i="11"/>
  <c r="G671" i="11" s="1"/>
  <c r="B672" i="11"/>
  <c r="G672" i="11" s="1"/>
  <c r="B673" i="11"/>
  <c r="G673" i="11" s="1"/>
  <c r="B674" i="11"/>
  <c r="G674" i="11" s="1"/>
  <c r="B675" i="11"/>
  <c r="G675" i="11" s="1"/>
  <c r="B676" i="11"/>
  <c r="G676" i="11" s="1"/>
  <c r="B677" i="11"/>
  <c r="G677" i="11"/>
  <c r="B678" i="11"/>
  <c r="G678" i="11" s="1"/>
  <c r="B679" i="11"/>
  <c r="G679" i="11" s="1"/>
  <c r="B680" i="11"/>
  <c r="G680" i="11" s="1"/>
  <c r="B681" i="11"/>
  <c r="G681" i="11" s="1"/>
  <c r="B682" i="11"/>
  <c r="G682" i="11" s="1"/>
  <c r="B683" i="11"/>
  <c r="G683" i="11" s="1"/>
  <c r="B684" i="11"/>
  <c r="G684" i="11" s="1"/>
  <c r="B685" i="11"/>
  <c r="G685" i="11" s="1"/>
  <c r="B686" i="11"/>
  <c r="G686" i="11" s="1"/>
  <c r="B687" i="11"/>
  <c r="G687" i="11" s="1"/>
  <c r="B688" i="11"/>
  <c r="G688" i="11" s="1"/>
  <c r="B689" i="11"/>
  <c r="G689" i="11" s="1"/>
  <c r="B690" i="11"/>
  <c r="G690" i="11" s="1"/>
  <c r="B691" i="11"/>
  <c r="G691" i="11" s="1"/>
  <c r="B692" i="11"/>
  <c r="G692" i="11" s="1"/>
  <c r="B693" i="11"/>
  <c r="G693" i="11" s="1"/>
  <c r="B694" i="11"/>
  <c r="G694" i="11" s="1"/>
  <c r="B695" i="11"/>
  <c r="G695" i="11" s="1"/>
  <c r="B696" i="11"/>
  <c r="G696" i="11" s="1"/>
  <c r="B697" i="11"/>
  <c r="G697" i="11" s="1"/>
  <c r="B698" i="11"/>
  <c r="G698" i="11" s="1"/>
  <c r="B699" i="11"/>
  <c r="G699" i="11" s="1"/>
  <c r="B700" i="11"/>
  <c r="G700" i="11" s="1"/>
  <c r="B701" i="11"/>
  <c r="G701" i="11" s="1"/>
  <c r="B702" i="11"/>
  <c r="G702" i="11" s="1"/>
  <c r="B703" i="11"/>
  <c r="G703" i="11" s="1"/>
  <c r="B704" i="11"/>
  <c r="G704" i="11" s="1"/>
  <c r="B705" i="11"/>
  <c r="G705" i="11" s="1"/>
  <c r="B706" i="11"/>
  <c r="G706" i="11" s="1"/>
  <c r="B707" i="11"/>
  <c r="G707" i="11" s="1"/>
  <c r="B708" i="11"/>
  <c r="G708" i="11" s="1"/>
  <c r="B709" i="11"/>
  <c r="G709" i="11" s="1"/>
  <c r="B710" i="11"/>
  <c r="G710" i="11" s="1"/>
  <c r="B711" i="11"/>
  <c r="G711" i="11" s="1"/>
  <c r="B712" i="11"/>
  <c r="G712" i="11" s="1"/>
  <c r="B713" i="11"/>
  <c r="G713" i="11" s="1"/>
  <c r="B714" i="11"/>
  <c r="G714" i="11" s="1"/>
  <c r="B715" i="11"/>
  <c r="G715" i="11" s="1"/>
  <c r="B716" i="11"/>
  <c r="G716" i="11" s="1"/>
  <c r="B717" i="11"/>
  <c r="G717" i="11" s="1"/>
  <c r="B718" i="11"/>
  <c r="G718" i="11" s="1"/>
  <c r="B719" i="11"/>
  <c r="G719" i="11" s="1"/>
  <c r="B720" i="11"/>
  <c r="G720" i="11" s="1"/>
  <c r="B721" i="11"/>
  <c r="G721" i="11" s="1"/>
  <c r="B722" i="11"/>
  <c r="G722" i="11" s="1"/>
  <c r="B723" i="11"/>
  <c r="G723" i="11" s="1"/>
  <c r="B724" i="11"/>
  <c r="G724" i="11"/>
  <c r="B725" i="11"/>
  <c r="G725" i="11" s="1"/>
  <c r="B726" i="11"/>
  <c r="G726" i="11" s="1"/>
  <c r="B727" i="11"/>
  <c r="G727" i="11" s="1"/>
  <c r="B728" i="11"/>
  <c r="G728" i="11" s="1"/>
  <c r="B729" i="11"/>
  <c r="G729" i="11" s="1"/>
  <c r="B730" i="11"/>
  <c r="G730" i="11"/>
  <c r="B731" i="11"/>
  <c r="G731" i="11" s="1"/>
  <c r="B732" i="11"/>
  <c r="G732" i="11" s="1"/>
  <c r="B733" i="11"/>
  <c r="G733" i="11" s="1"/>
  <c r="B734" i="11"/>
  <c r="G734" i="11" s="1"/>
  <c r="B735" i="11"/>
  <c r="G735" i="11" s="1"/>
  <c r="B736" i="11"/>
  <c r="G736" i="11" s="1"/>
  <c r="B737" i="11"/>
  <c r="G737" i="11" s="1"/>
  <c r="B738" i="11"/>
  <c r="G738" i="11" s="1"/>
  <c r="B739" i="11"/>
  <c r="G739" i="11" s="1"/>
  <c r="B740" i="11"/>
  <c r="G740" i="11" s="1"/>
  <c r="B741" i="11"/>
  <c r="G741" i="11" s="1"/>
  <c r="B742" i="11"/>
  <c r="G742" i="11" s="1"/>
  <c r="B743" i="11"/>
  <c r="G743" i="11" s="1"/>
  <c r="B744" i="11"/>
  <c r="G744" i="11" s="1"/>
  <c r="B745" i="11"/>
  <c r="G745" i="11" s="1"/>
  <c r="B746" i="11"/>
  <c r="G746" i="11" s="1"/>
  <c r="B747" i="11"/>
  <c r="G747" i="11" s="1"/>
  <c r="B748" i="11"/>
  <c r="G748" i="11" s="1"/>
  <c r="B749" i="11"/>
  <c r="G749" i="11" s="1"/>
  <c r="B750" i="11"/>
  <c r="G750" i="11" s="1"/>
  <c r="B751" i="11"/>
  <c r="G751" i="11" s="1"/>
  <c r="B752" i="11"/>
  <c r="G752" i="11" s="1"/>
  <c r="B753" i="11"/>
  <c r="G753" i="11" s="1"/>
  <c r="B754" i="11"/>
  <c r="G754" i="11" s="1"/>
  <c r="B755" i="11"/>
  <c r="G755" i="11" s="1"/>
  <c r="B756" i="11"/>
  <c r="G756" i="11" s="1"/>
  <c r="B757" i="11"/>
  <c r="G757" i="11" s="1"/>
  <c r="B758" i="11"/>
  <c r="G758" i="11" s="1"/>
  <c r="B759" i="11"/>
  <c r="G759" i="11" s="1"/>
  <c r="B760" i="11"/>
  <c r="G760" i="11" s="1"/>
  <c r="B761" i="11"/>
  <c r="G761" i="11" s="1"/>
  <c r="B762" i="11"/>
  <c r="G762" i="11" s="1"/>
  <c r="B763" i="11"/>
  <c r="G763" i="11" s="1"/>
  <c r="B764" i="11"/>
  <c r="G764" i="11" s="1"/>
  <c r="B765" i="11"/>
  <c r="G765" i="11" s="1"/>
  <c r="B766" i="11"/>
  <c r="G766" i="11" s="1"/>
  <c r="B767" i="11"/>
  <c r="G767" i="11" s="1"/>
  <c r="B768" i="11"/>
  <c r="G768" i="11" s="1"/>
  <c r="B769" i="11"/>
  <c r="G769" i="11" s="1"/>
  <c r="B770" i="11"/>
  <c r="G770" i="11"/>
  <c r="B771" i="11"/>
  <c r="G771" i="11" s="1"/>
  <c r="B772" i="11"/>
  <c r="G772" i="11"/>
  <c r="B773" i="11"/>
  <c r="G773" i="11" s="1"/>
  <c r="B774" i="11"/>
  <c r="G774" i="11" s="1"/>
  <c r="B775" i="11"/>
  <c r="G775" i="11" s="1"/>
  <c r="B776" i="11"/>
  <c r="G776" i="11" s="1"/>
  <c r="B777" i="11"/>
  <c r="G777" i="11" s="1"/>
  <c r="B778" i="11"/>
  <c r="G778" i="11" s="1"/>
  <c r="B779" i="11"/>
  <c r="G779" i="11" s="1"/>
  <c r="B780" i="11"/>
  <c r="G780" i="11" s="1"/>
  <c r="B781" i="11"/>
  <c r="G781" i="11" s="1"/>
  <c r="B782" i="11"/>
  <c r="G782" i="11" s="1"/>
  <c r="B783" i="11"/>
  <c r="G783" i="11" s="1"/>
  <c r="B784" i="11"/>
  <c r="G784" i="11" s="1"/>
  <c r="B785" i="11"/>
  <c r="G785" i="11" s="1"/>
  <c r="B786" i="11"/>
  <c r="G786" i="11" s="1"/>
  <c r="B787" i="11"/>
  <c r="G787" i="11" s="1"/>
  <c r="B788" i="11"/>
  <c r="G788" i="11" s="1"/>
  <c r="B789" i="11"/>
  <c r="G789" i="11" s="1"/>
  <c r="B790" i="11"/>
  <c r="G790" i="11" s="1"/>
  <c r="B791" i="11"/>
  <c r="G791" i="11" s="1"/>
  <c r="B792" i="11"/>
  <c r="G792" i="11" s="1"/>
  <c r="B793" i="11"/>
  <c r="G793" i="11" s="1"/>
  <c r="B794" i="11"/>
  <c r="G794" i="11" s="1"/>
  <c r="B795" i="11"/>
  <c r="G795" i="11" s="1"/>
  <c r="B796" i="11"/>
  <c r="G796" i="11" s="1"/>
  <c r="B797" i="11"/>
  <c r="G797" i="11" s="1"/>
  <c r="B798" i="11"/>
  <c r="G798" i="11" s="1"/>
  <c r="B799" i="11"/>
  <c r="G799" i="11" s="1"/>
  <c r="B800" i="11"/>
  <c r="G800" i="11" s="1"/>
  <c r="B801" i="11"/>
  <c r="G801" i="11" s="1"/>
  <c r="B802" i="11"/>
  <c r="G802" i="11" s="1"/>
  <c r="B803" i="11"/>
  <c r="G803" i="11" s="1"/>
  <c r="B804" i="11"/>
  <c r="G804" i="11" s="1"/>
  <c r="B805" i="11"/>
  <c r="G805" i="11" s="1"/>
  <c r="B806" i="11"/>
  <c r="G806" i="11" s="1"/>
  <c r="B807" i="11"/>
  <c r="G807" i="11" s="1"/>
  <c r="B808" i="11"/>
  <c r="G808" i="11" s="1"/>
  <c r="B809" i="11"/>
  <c r="G809" i="11" s="1"/>
  <c r="B810" i="11"/>
  <c r="G810" i="11" s="1"/>
  <c r="B811" i="11"/>
  <c r="G811" i="11" s="1"/>
  <c r="B812" i="11"/>
  <c r="G812" i="11" s="1"/>
  <c r="B813" i="11"/>
  <c r="G813" i="11" s="1"/>
  <c r="B814" i="11"/>
  <c r="G814" i="11" s="1"/>
  <c r="B815" i="11"/>
  <c r="G815" i="11" s="1"/>
  <c r="B816" i="11"/>
  <c r="G816" i="11" s="1"/>
  <c r="B817" i="11"/>
  <c r="G817" i="11" s="1"/>
  <c r="B818" i="11"/>
  <c r="G818" i="11" s="1"/>
  <c r="B819" i="11"/>
  <c r="G819" i="11" s="1"/>
  <c r="B820" i="11"/>
  <c r="G820" i="11"/>
  <c r="B821" i="11"/>
  <c r="G821" i="11" s="1"/>
  <c r="B822" i="11"/>
  <c r="G822" i="11" s="1"/>
  <c r="B823" i="11"/>
  <c r="G823" i="11" s="1"/>
  <c r="B824" i="11"/>
  <c r="G824" i="11" s="1"/>
  <c r="B825" i="11"/>
  <c r="G825" i="11" s="1"/>
  <c r="B826" i="11"/>
  <c r="G826" i="11" s="1"/>
  <c r="B827" i="11"/>
  <c r="G827" i="11" s="1"/>
  <c r="B828" i="11"/>
  <c r="G828" i="11" s="1"/>
  <c r="B829" i="11"/>
  <c r="G829" i="11" s="1"/>
  <c r="B830" i="11"/>
  <c r="G830" i="11" s="1"/>
  <c r="B831" i="11"/>
  <c r="G831" i="11" s="1"/>
  <c r="B832" i="11"/>
  <c r="G832" i="11" s="1"/>
  <c r="B833" i="11"/>
  <c r="G833" i="11" s="1"/>
  <c r="B834" i="11"/>
  <c r="G834" i="11"/>
  <c r="B835" i="11"/>
  <c r="G835" i="11" s="1"/>
  <c r="B836" i="11"/>
  <c r="G836" i="11" s="1"/>
  <c r="B837" i="11"/>
  <c r="G837" i="11" s="1"/>
  <c r="B838" i="11"/>
  <c r="G838" i="11" s="1"/>
  <c r="B839" i="11"/>
  <c r="G839" i="11" s="1"/>
  <c r="B840" i="11"/>
  <c r="G840" i="11" s="1"/>
  <c r="B841" i="11"/>
  <c r="G841" i="11" s="1"/>
  <c r="B842" i="11"/>
  <c r="G842" i="11" s="1"/>
  <c r="B843" i="11"/>
  <c r="G843" i="11" s="1"/>
  <c r="B844" i="11"/>
  <c r="G844" i="11"/>
  <c r="B845" i="11"/>
  <c r="G845" i="11" s="1"/>
  <c r="B846" i="11"/>
  <c r="G846" i="11" s="1"/>
  <c r="B847" i="11"/>
  <c r="G847" i="11" s="1"/>
  <c r="B848" i="11"/>
  <c r="G848" i="11" s="1"/>
  <c r="B849" i="11"/>
  <c r="G849" i="11" s="1"/>
  <c r="B850" i="11"/>
  <c r="G850" i="11" s="1"/>
  <c r="B851" i="11"/>
  <c r="G851" i="11" s="1"/>
  <c r="B852" i="11"/>
  <c r="G852" i="11" s="1"/>
  <c r="B853" i="11"/>
  <c r="G853" i="11" s="1"/>
  <c r="B854" i="11"/>
  <c r="G854" i="11" s="1"/>
  <c r="B855" i="11"/>
  <c r="G855" i="11" s="1"/>
  <c r="B856" i="11"/>
  <c r="G856" i="11" s="1"/>
  <c r="B857" i="11"/>
  <c r="G857" i="11" s="1"/>
  <c r="B858" i="11"/>
  <c r="G858" i="11" s="1"/>
  <c r="B859" i="11"/>
  <c r="G859" i="11" s="1"/>
  <c r="B860" i="11"/>
  <c r="G860" i="11" s="1"/>
  <c r="B861" i="11"/>
  <c r="G861" i="11" s="1"/>
  <c r="B862" i="11"/>
  <c r="G862" i="11" s="1"/>
  <c r="B863" i="11"/>
  <c r="G863" i="11" s="1"/>
  <c r="B864" i="11"/>
  <c r="G864" i="11" s="1"/>
  <c r="B865" i="11"/>
  <c r="G865" i="11" s="1"/>
  <c r="B866" i="11"/>
  <c r="G866" i="11"/>
  <c r="B867" i="11"/>
  <c r="G867" i="11" s="1"/>
  <c r="B868" i="11"/>
  <c r="G868" i="11" s="1"/>
  <c r="B869" i="11"/>
  <c r="G869" i="11" s="1"/>
  <c r="B870" i="11"/>
  <c r="G870" i="11" s="1"/>
  <c r="B871" i="11"/>
  <c r="G871" i="11" s="1"/>
  <c r="B872" i="11"/>
  <c r="G872" i="11" s="1"/>
  <c r="B873" i="11"/>
  <c r="G873" i="11" s="1"/>
  <c r="B874" i="11"/>
  <c r="G874" i="11" s="1"/>
  <c r="B875" i="11"/>
  <c r="G875" i="11" s="1"/>
  <c r="B876" i="11"/>
  <c r="G876" i="11" s="1"/>
  <c r="B877" i="11"/>
  <c r="G877" i="11" s="1"/>
  <c r="B878" i="11"/>
  <c r="G878" i="11" s="1"/>
  <c r="B879" i="11"/>
  <c r="G879" i="11" s="1"/>
  <c r="B880" i="11"/>
  <c r="G880" i="11" s="1"/>
  <c r="B881" i="11"/>
  <c r="G881" i="11" s="1"/>
  <c r="B882" i="11"/>
  <c r="G882" i="11" s="1"/>
  <c r="B883" i="11"/>
  <c r="G883" i="11" s="1"/>
  <c r="B884" i="11"/>
  <c r="G884" i="11"/>
  <c r="B885" i="11"/>
  <c r="G885" i="11" s="1"/>
  <c r="B886" i="11"/>
  <c r="G886" i="11" s="1"/>
  <c r="B887" i="11"/>
  <c r="G887" i="11" s="1"/>
  <c r="B888" i="11"/>
  <c r="G888" i="11" s="1"/>
  <c r="B889" i="11"/>
  <c r="G889" i="11" s="1"/>
  <c r="B890" i="11"/>
  <c r="G890" i="11"/>
  <c r="B891" i="11"/>
  <c r="G891" i="11" s="1"/>
  <c r="B892" i="11"/>
  <c r="G892" i="11" s="1"/>
  <c r="B893" i="11"/>
  <c r="G893" i="11" s="1"/>
  <c r="B894" i="11"/>
  <c r="G894" i="11" s="1"/>
  <c r="B895" i="11"/>
  <c r="G895" i="11" s="1"/>
  <c r="B896" i="11"/>
  <c r="G896" i="11"/>
  <c r="B897" i="11"/>
  <c r="G897" i="11" s="1"/>
  <c r="B898" i="11"/>
  <c r="G898" i="11" s="1"/>
  <c r="B899" i="11"/>
  <c r="G899" i="11" s="1"/>
  <c r="B900" i="11"/>
  <c r="G900" i="11" s="1"/>
  <c r="B901" i="11"/>
  <c r="G901" i="11" s="1"/>
  <c r="B902" i="11"/>
  <c r="G902" i="11" s="1"/>
  <c r="B903" i="11"/>
  <c r="G903" i="11" s="1"/>
  <c r="B904" i="11"/>
  <c r="G904" i="11" s="1"/>
  <c r="B905" i="11"/>
  <c r="G905" i="11" s="1"/>
  <c r="B906" i="11"/>
  <c r="G906" i="11" s="1"/>
  <c r="B907" i="11"/>
  <c r="G907" i="11" s="1"/>
  <c r="B908" i="11"/>
  <c r="G908" i="11" s="1"/>
  <c r="B909" i="11"/>
  <c r="G909" i="11" s="1"/>
  <c r="B910" i="11"/>
  <c r="G910" i="11" s="1"/>
  <c r="B911" i="11"/>
  <c r="G911" i="11" s="1"/>
  <c r="B912" i="11"/>
  <c r="G912" i="11" s="1"/>
  <c r="B913" i="11"/>
  <c r="G913" i="11" s="1"/>
  <c r="B914" i="11"/>
  <c r="G914" i="11" s="1"/>
  <c r="B915" i="11"/>
  <c r="G915" i="11" s="1"/>
  <c r="B916" i="11"/>
  <c r="G916" i="11" s="1"/>
  <c r="B917" i="11"/>
  <c r="G917" i="11" s="1"/>
  <c r="B918" i="11"/>
  <c r="G918" i="11" s="1"/>
  <c r="B919" i="11"/>
  <c r="G919" i="11" s="1"/>
  <c r="B920" i="11"/>
  <c r="G920" i="11" s="1"/>
  <c r="B921" i="11"/>
  <c r="G921" i="11" s="1"/>
  <c r="B922" i="11"/>
  <c r="G922" i="11" s="1"/>
  <c r="B923" i="11"/>
  <c r="G923" i="11" s="1"/>
  <c r="B924" i="11"/>
  <c r="G924" i="11" s="1"/>
  <c r="B925" i="11"/>
  <c r="G925" i="11" s="1"/>
  <c r="B926" i="11"/>
  <c r="G926" i="11" s="1"/>
  <c r="B927" i="11"/>
  <c r="G927" i="11" s="1"/>
  <c r="B928" i="11"/>
  <c r="G928" i="11" s="1"/>
  <c r="B929" i="11"/>
  <c r="G929" i="11" s="1"/>
  <c r="B930" i="11"/>
  <c r="G930" i="11" s="1"/>
  <c r="B931" i="11"/>
  <c r="G931" i="11" s="1"/>
  <c r="B932" i="11"/>
  <c r="G932" i="11" s="1"/>
  <c r="B933" i="11"/>
  <c r="G933" i="11" s="1"/>
  <c r="B934" i="11"/>
  <c r="G934" i="11" s="1"/>
  <c r="B935" i="11"/>
  <c r="G935" i="11" s="1"/>
  <c r="B936" i="11"/>
  <c r="G936" i="11" s="1"/>
  <c r="B937" i="11"/>
  <c r="G937" i="11" s="1"/>
  <c r="B938" i="11"/>
  <c r="G938" i="11" s="1"/>
  <c r="B939" i="11"/>
  <c r="G939" i="11" s="1"/>
  <c r="B940" i="11"/>
  <c r="G940" i="11"/>
  <c r="B941" i="11"/>
  <c r="G941" i="11" s="1"/>
  <c r="B942" i="11"/>
  <c r="G942" i="11" s="1"/>
  <c r="B943" i="11"/>
  <c r="G943" i="11" s="1"/>
  <c r="B944" i="11"/>
  <c r="G944" i="11" s="1"/>
  <c r="B945" i="11"/>
  <c r="G945" i="11" s="1"/>
  <c r="B946" i="11"/>
  <c r="G946" i="11"/>
  <c r="B947" i="11"/>
  <c r="G947" i="11" s="1"/>
  <c r="B948" i="11"/>
  <c r="G948" i="11" s="1"/>
  <c r="B949" i="11"/>
  <c r="G949" i="11" s="1"/>
  <c r="B950" i="11"/>
  <c r="G950" i="11" s="1"/>
  <c r="B951" i="11"/>
  <c r="G951" i="11" s="1"/>
  <c r="B952" i="11"/>
  <c r="G952" i="11" s="1"/>
  <c r="B953" i="11"/>
  <c r="G953" i="11" s="1"/>
  <c r="B954" i="11"/>
  <c r="G954" i="11" s="1"/>
  <c r="B955" i="11"/>
  <c r="G955" i="11" s="1"/>
  <c r="B956" i="11"/>
  <c r="G956" i="11" s="1"/>
  <c r="B957" i="11"/>
  <c r="G957" i="11" s="1"/>
  <c r="B958" i="11"/>
  <c r="G958" i="11" s="1"/>
  <c r="B959" i="11"/>
  <c r="G959" i="11" s="1"/>
  <c r="B960" i="11"/>
  <c r="G960" i="11" s="1"/>
  <c r="B961" i="11"/>
  <c r="G961" i="11" s="1"/>
  <c r="B962" i="11"/>
  <c r="G962" i="11" s="1"/>
  <c r="B963" i="11"/>
  <c r="G963" i="11" s="1"/>
  <c r="B964" i="11"/>
  <c r="G964" i="11"/>
  <c r="B965" i="11"/>
  <c r="G965" i="11" s="1"/>
  <c r="B966" i="11"/>
  <c r="G966" i="11" s="1"/>
  <c r="B967" i="11"/>
  <c r="G967" i="11" s="1"/>
  <c r="B968" i="11"/>
  <c r="G968" i="11" s="1"/>
  <c r="B969" i="11"/>
  <c r="G969" i="11" s="1"/>
  <c r="B970" i="11"/>
  <c r="G970" i="11" s="1"/>
  <c r="B971" i="11"/>
  <c r="G971" i="11" s="1"/>
  <c r="B972" i="11"/>
  <c r="G972" i="11" s="1"/>
  <c r="B973" i="11"/>
  <c r="G973" i="11" s="1"/>
  <c r="B974" i="11"/>
  <c r="G974" i="11" s="1"/>
  <c r="B975" i="11"/>
  <c r="G975" i="11" s="1"/>
  <c r="B976" i="11"/>
  <c r="G976" i="11" s="1"/>
  <c r="B977" i="11"/>
  <c r="G977" i="11" s="1"/>
  <c r="B978" i="11"/>
  <c r="G978" i="11" s="1"/>
  <c r="B979" i="11"/>
  <c r="G979" i="11" s="1"/>
  <c r="B980" i="11"/>
  <c r="G980" i="11" s="1"/>
  <c r="B981" i="11"/>
  <c r="G981" i="11" s="1"/>
  <c r="B982" i="11"/>
  <c r="G982" i="11" s="1"/>
  <c r="B983" i="11"/>
  <c r="G983" i="11" s="1"/>
  <c r="B984" i="11"/>
  <c r="G984" i="11" s="1"/>
  <c r="B985" i="11"/>
  <c r="G985" i="11" s="1"/>
  <c r="B986" i="11"/>
  <c r="G986" i="11"/>
  <c r="B987" i="11"/>
  <c r="G987" i="11" s="1"/>
  <c r="B988" i="11"/>
  <c r="G988" i="11" s="1"/>
  <c r="B989" i="11"/>
  <c r="G989" i="11" s="1"/>
  <c r="B990" i="11"/>
  <c r="G990" i="11" s="1"/>
  <c r="B991" i="11"/>
  <c r="G991" i="11" s="1"/>
  <c r="B992" i="11"/>
  <c r="G992" i="11" s="1"/>
  <c r="B993" i="11"/>
  <c r="G993" i="11" s="1"/>
  <c r="B994" i="11"/>
  <c r="G994" i="11" s="1"/>
  <c r="B995" i="11"/>
  <c r="G995" i="11" s="1"/>
  <c r="B996" i="11"/>
  <c r="G996" i="11" s="1"/>
  <c r="B997" i="11"/>
  <c r="G997" i="11" s="1"/>
  <c r="B998" i="11"/>
  <c r="G998" i="11" s="1"/>
  <c r="B999" i="11"/>
  <c r="G999" i="11" s="1"/>
  <c r="B1000" i="11"/>
  <c r="G1000" i="11" s="1"/>
  <c r="B1001" i="11"/>
  <c r="G1001" i="11" s="1"/>
  <c r="B1002" i="11"/>
  <c r="G1002" i="11" s="1"/>
  <c r="B1003" i="11"/>
  <c r="G1003" i="11" s="1"/>
  <c r="B1004" i="11"/>
  <c r="G1004" i="11"/>
  <c r="B1005" i="11"/>
  <c r="G1005" i="11" s="1"/>
  <c r="B1006" i="11"/>
  <c r="G1006" i="11" s="1"/>
  <c r="B1007" i="11"/>
  <c r="G1007" i="11" s="1"/>
  <c r="B1008" i="11"/>
  <c r="G1008" i="11" s="1"/>
  <c r="B1009" i="11"/>
  <c r="G1009" i="11" s="1"/>
  <c r="B1010" i="11"/>
  <c r="G1010" i="11" s="1"/>
  <c r="B1011" i="11"/>
  <c r="G1011" i="11" s="1"/>
  <c r="B1012" i="11"/>
  <c r="G1012" i="11" s="1"/>
  <c r="B1013" i="11"/>
  <c r="G1013" i="11" s="1"/>
  <c r="B1014" i="11"/>
  <c r="G1014" i="11" s="1"/>
  <c r="B1015" i="11"/>
  <c r="G1015" i="11" s="1"/>
  <c r="B1016" i="11"/>
  <c r="G1016" i="11" s="1"/>
  <c r="B1017" i="11"/>
  <c r="G1017" i="11" s="1"/>
  <c r="B1018" i="11"/>
  <c r="G1018" i="11" s="1"/>
  <c r="B1019" i="11"/>
  <c r="G1019" i="11" s="1"/>
  <c r="B1020" i="11"/>
  <c r="G1020" i="11" s="1"/>
  <c r="B1021" i="11"/>
  <c r="G1021" i="11" s="1"/>
  <c r="B1022" i="11"/>
  <c r="G1022" i="11" s="1"/>
  <c r="B1023" i="11"/>
  <c r="G1023" i="11" s="1"/>
  <c r="B1024" i="11"/>
  <c r="G1024" i="11" s="1"/>
  <c r="B1025" i="11"/>
  <c r="G1025" i="11" s="1"/>
  <c r="B1026" i="11"/>
  <c r="G1026" i="11" s="1"/>
  <c r="B1027" i="11"/>
  <c r="G1027" i="11" s="1"/>
  <c r="B1028" i="11"/>
  <c r="G1028" i="11" s="1"/>
  <c r="B1029" i="11"/>
  <c r="G1029" i="11" s="1"/>
  <c r="B1030" i="11"/>
  <c r="G1030" i="11" s="1"/>
  <c r="B1031" i="11"/>
  <c r="G1031" i="11" s="1"/>
  <c r="B1032" i="11"/>
  <c r="G1032" i="11" s="1"/>
  <c r="B1033" i="11"/>
  <c r="G1033" i="11" s="1"/>
  <c r="B1034" i="11"/>
  <c r="G1034" i="11" s="1"/>
  <c r="B1035" i="11"/>
  <c r="G1035" i="11" s="1"/>
  <c r="B1036" i="11"/>
  <c r="G1036" i="11" s="1"/>
  <c r="B1037" i="11"/>
  <c r="G1037" i="11" s="1"/>
  <c r="B1038" i="11"/>
  <c r="G1038" i="11" s="1"/>
  <c r="B1039" i="11"/>
  <c r="G1039" i="11" s="1"/>
  <c r="B1040" i="11"/>
  <c r="G1040" i="11" s="1"/>
  <c r="B1041" i="11"/>
  <c r="G1041" i="11" s="1"/>
  <c r="B1042" i="11"/>
  <c r="G1042" i="11" s="1"/>
  <c r="B1043" i="11"/>
  <c r="G1043" i="11" s="1"/>
  <c r="B1044" i="11"/>
  <c r="G1044" i="11"/>
  <c r="B1045" i="11"/>
  <c r="G1045" i="11" s="1"/>
  <c r="B1046" i="11"/>
  <c r="G1046" i="11" s="1"/>
  <c r="B1047" i="11"/>
  <c r="G1047" i="11" s="1"/>
  <c r="B1048" i="11"/>
  <c r="G1048" i="11" s="1"/>
  <c r="B1049" i="11"/>
  <c r="G1049" i="11" s="1"/>
  <c r="B1050" i="11"/>
  <c r="G1050" i="11" s="1"/>
  <c r="B1051" i="11"/>
  <c r="G1051" i="11" s="1"/>
  <c r="B1052" i="11"/>
  <c r="G1052" i="11" s="1"/>
  <c r="B1053" i="11"/>
  <c r="G1053" i="11" s="1"/>
  <c r="B1054" i="11"/>
  <c r="G1054" i="11" s="1"/>
  <c r="B1055" i="11"/>
  <c r="G1055" i="11" s="1"/>
  <c r="B1056" i="11"/>
  <c r="G1056" i="11" s="1"/>
  <c r="B1057" i="11"/>
  <c r="G1057" i="11" s="1"/>
  <c r="B1058" i="11"/>
  <c r="G1058" i="11" s="1"/>
  <c r="B1059" i="11"/>
  <c r="G1059" i="11" s="1"/>
  <c r="B1060" i="11"/>
  <c r="G1060" i="11" s="1"/>
  <c r="B1061" i="11"/>
  <c r="G1061" i="11" s="1"/>
  <c r="B1062" i="11"/>
  <c r="G1062" i="11" s="1"/>
  <c r="B1063" i="11"/>
  <c r="G1063" i="11" s="1"/>
  <c r="B1064" i="11"/>
  <c r="G1064" i="11" s="1"/>
  <c r="B1065" i="11"/>
  <c r="G1065" i="11" s="1"/>
  <c r="B1066" i="11"/>
  <c r="G1066" i="11" s="1"/>
  <c r="B1067" i="11"/>
  <c r="G1067" i="11" s="1"/>
  <c r="B1068" i="11"/>
  <c r="G1068" i="11" s="1"/>
  <c r="B1069" i="11"/>
  <c r="G1069" i="11" s="1"/>
  <c r="B1070" i="11"/>
  <c r="G1070" i="11" s="1"/>
  <c r="B1071" i="11"/>
  <c r="G1071" i="11" s="1"/>
  <c r="B1072" i="11"/>
  <c r="G1072" i="11" s="1"/>
  <c r="B1073" i="11"/>
  <c r="G1073" i="11" s="1"/>
  <c r="B1074" i="11"/>
  <c r="G1074" i="11" s="1"/>
  <c r="B1075" i="11"/>
  <c r="G1075" i="11" s="1"/>
  <c r="B1076" i="11"/>
  <c r="G1076" i="11" s="1"/>
  <c r="B1077" i="11"/>
  <c r="G1077" i="11" s="1"/>
  <c r="B1078" i="11"/>
  <c r="G1078" i="11" s="1"/>
  <c r="B1079" i="11"/>
  <c r="G1079" i="11" s="1"/>
  <c r="B1080" i="11"/>
  <c r="G1080" i="11" s="1"/>
  <c r="B1081" i="11"/>
  <c r="G1081" i="11" s="1"/>
  <c r="B1082" i="11"/>
  <c r="G1082" i="11" s="1"/>
  <c r="B1083" i="11"/>
  <c r="G1083" i="11" s="1"/>
  <c r="B1084" i="11"/>
  <c r="G1084" i="11" s="1"/>
  <c r="B1085" i="11"/>
  <c r="G1085" i="11" s="1"/>
  <c r="B1086" i="11"/>
  <c r="G1086" i="11" s="1"/>
  <c r="B1087" i="11"/>
  <c r="G1087" i="11" s="1"/>
  <c r="B1088" i="11"/>
  <c r="G1088" i="11" s="1"/>
  <c r="B1089" i="11"/>
  <c r="G1089" i="11" s="1"/>
  <c r="B1090" i="11"/>
  <c r="G1090" i="11" s="1"/>
  <c r="B1091" i="11"/>
  <c r="G1091" i="11" s="1"/>
  <c r="B1092" i="11"/>
  <c r="G1092" i="11" s="1"/>
  <c r="B1093" i="11"/>
  <c r="G1093" i="11" s="1"/>
  <c r="B1094" i="11"/>
  <c r="G1094" i="11" s="1"/>
  <c r="B1095" i="11"/>
  <c r="G1095" i="11" s="1"/>
  <c r="B1096" i="11"/>
  <c r="G1096" i="11" s="1"/>
  <c r="B1097" i="11"/>
  <c r="G1097" i="11" s="1"/>
  <c r="B1098" i="11"/>
  <c r="G1098" i="11" s="1"/>
  <c r="B1099" i="11"/>
  <c r="G1099" i="11" s="1"/>
  <c r="B1100" i="11"/>
  <c r="G1100" i="11" s="1"/>
  <c r="B1101" i="11"/>
  <c r="G1101" i="11" s="1"/>
  <c r="B1102" i="11"/>
  <c r="G1102" i="11" s="1"/>
  <c r="B1103" i="11"/>
  <c r="G1103" i="11" s="1"/>
  <c r="B1104" i="11"/>
  <c r="G1104" i="11" s="1"/>
  <c r="B1105" i="11"/>
  <c r="G1105" i="11" s="1"/>
  <c r="B1106" i="11"/>
  <c r="G1106" i="11" s="1"/>
  <c r="B1107" i="11"/>
  <c r="G1107" i="11" s="1"/>
  <c r="B1108" i="11"/>
  <c r="G1108" i="11" s="1"/>
  <c r="B1109" i="11"/>
  <c r="G1109" i="11" s="1"/>
  <c r="B1110" i="11"/>
  <c r="G1110" i="11" s="1"/>
  <c r="B1111" i="11"/>
  <c r="G1111" i="11" s="1"/>
  <c r="B1112" i="11"/>
  <c r="G1112" i="11" s="1"/>
  <c r="B1113" i="11"/>
  <c r="G1113" i="11" s="1"/>
  <c r="B1114" i="11"/>
  <c r="G1114" i="11" s="1"/>
  <c r="B1115" i="11"/>
  <c r="G1115" i="11" s="1"/>
  <c r="B1116" i="11"/>
  <c r="G1116" i="11" s="1"/>
  <c r="B1117" i="11"/>
  <c r="G1117" i="11" s="1"/>
  <c r="B1118" i="11"/>
  <c r="G1118" i="11" s="1"/>
  <c r="B1119" i="11"/>
  <c r="G1119" i="11" s="1"/>
  <c r="B1120" i="11"/>
  <c r="G1120" i="11" s="1"/>
  <c r="B1121" i="11"/>
  <c r="G1121" i="11" s="1"/>
  <c r="B1122" i="11"/>
  <c r="G1122" i="11" s="1"/>
  <c r="B1123" i="11"/>
  <c r="G1123" i="11" s="1"/>
  <c r="B1124" i="11"/>
  <c r="G1124" i="11" s="1"/>
  <c r="B1125" i="11"/>
  <c r="G1125" i="11" s="1"/>
  <c r="B1126" i="11"/>
  <c r="G1126" i="11" s="1"/>
  <c r="B1127" i="11"/>
  <c r="G1127" i="11" s="1"/>
  <c r="B1128" i="11"/>
  <c r="G1128" i="11" s="1"/>
  <c r="B1129" i="11"/>
  <c r="G1129" i="11" s="1"/>
  <c r="B1130" i="11"/>
  <c r="G1130" i="11" s="1"/>
  <c r="B1131" i="11"/>
  <c r="G1131" i="11" s="1"/>
  <c r="B1132" i="11"/>
  <c r="G1132" i="11" s="1"/>
  <c r="B1133" i="11"/>
  <c r="G1133" i="11" s="1"/>
  <c r="B1134" i="11"/>
  <c r="G1134" i="11" s="1"/>
  <c r="B1135" i="11"/>
  <c r="G1135" i="11" s="1"/>
  <c r="B1136" i="11"/>
  <c r="G1136" i="11" s="1"/>
  <c r="B1137" i="11"/>
  <c r="G1137" i="11" s="1"/>
  <c r="B1138" i="11"/>
  <c r="G1138" i="11" s="1"/>
  <c r="B1139" i="11"/>
  <c r="G1139" i="11" s="1"/>
  <c r="B1140" i="11"/>
  <c r="G1140" i="11" s="1"/>
  <c r="B1141" i="11"/>
  <c r="G1141" i="11" s="1"/>
  <c r="B1142" i="11"/>
  <c r="G1142" i="11" s="1"/>
  <c r="B1143" i="11"/>
  <c r="G1143" i="11" s="1"/>
  <c r="B1144" i="11"/>
  <c r="G1144" i="11" s="1"/>
  <c r="B1145" i="11"/>
  <c r="G1145" i="11" s="1"/>
  <c r="B1146" i="11"/>
  <c r="G1146" i="11"/>
  <c r="B1147" i="11"/>
  <c r="G1147" i="11" s="1"/>
  <c r="B1148" i="11"/>
  <c r="G1148" i="11" s="1"/>
  <c r="B1149" i="11"/>
  <c r="G1149" i="11" s="1"/>
  <c r="B1150" i="11"/>
  <c r="G1150" i="11" s="1"/>
  <c r="B1151" i="11"/>
  <c r="G1151" i="11" s="1"/>
  <c r="B1152" i="11"/>
  <c r="G1152" i="11" s="1"/>
  <c r="B1153" i="11"/>
  <c r="G1153" i="11" s="1"/>
  <c r="B1154" i="11"/>
  <c r="G1154" i="11" s="1"/>
  <c r="B1155" i="11"/>
  <c r="G1155" i="11" s="1"/>
  <c r="B1156" i="11"/>
  <c r="G1156" i="11" s="1"/>
  <c r="B1157" i="11"/>
  <c r="G1157" i="11"/>
  <c r="B1158" i="11"/>
  <c r="G1158" i="11" s="1"/>
  <c r="B1159" i="11"/>
  <c r="G1159" i="11"/>
  <c r="B1160" i="11"/>
  <c r="G1160" i="11" s="1"/>
  <c r="B1161" i="11"/>
  <c r="G1161" i="11" s="1"/>
  <c r="B1162" i="11"/>
  <c r="G1162" i="11" s="1"/>
  <c r="B1163" i="11"/>
  <c r="G1163" i="11"/>
  <c r="B1164" i="11"/>
  <c r="G1164" i="11" s="1"/>
  <c r="B1165" i="11"/>
  <c r="G1165" i="11"/>
  <c r="B1166" i="11"/>
  <c r="G1166" i="11" s="1"/>
  <c r="B1167" i="11"/>
  <c r="G1167" i="11" s="1"/>
  <c r="B1168" i="11"/>
  <c r="G1168" i="11" s="1"/>
  <c r="B1169" i="11"/>
  <c r="G1169" i="11" s="1"/>
  <c r="B1170" i="11"/>
  <c r="G1170" i="11" s="1"/>
  <c r="B1171" i="11"/>
  <c r="G1171" i="11" s="1"/>
  <c r="B1172" i="11"/>
  <c r="G1172" i="11" s="1"/>
  <c r="B1173" i="11"/>
  <c r="G1173" i="11" s="1"/>
  <c r="B1174" i="11"/>
  <c r="G1174" i="11" s="1"/>
  <c r="B1175" i="11"/>
  <c r="G1175" i="11" s="1"/>
  <c r="B1176" i="11"/>
  <c r="G1176" i="11" s="1"/>
  <c r="B1177" i="11"/>
  <c r="G1177" i="11" s="1"/>
  <c r="B1178" i="11"/>
  <c r="G1178" i="11" s="1"/>
  <c r="B1179" i="11"/>
  <c r="G1179" i="11" s="1"/>
  <c r="B1180" i="11"/>
  <c r="G1180" i="11" s="1"/>
  <c r="B1181" i="11"/>
  <c r="G1181" i="11" s="1"/>
  <c r="B1182" i="11"/>
  <c r="G1182" i="11" s="1"/>
  <c r="B1183" i="11"/>
  <c r="G1183" i="11" s="1"/>
  <c r="B1184" i="11"/>
  <c r="G1184" i="11" s="1"/>
  <c r="B1185" i="11"/>
  <c r="G1185" i="11" s="1"/>
  <c r="B1186" i="11"/>
  <c r="G1186" i="11" s="1"/>
  <c r="B1187" i="11"/>
  <c r="G1187" i="11" s="1"/>
  <c r="B1188" i="11"/>
  <c r="G1188" i="11" s="1"/>
  <c r="B1189" i="11"/>
  <c r="G1189" i="11" s="1"/>
  <c r="B1190" i="11"/>
  <c r="G1190" i="11" s="1"/>
  <c r="B1191" i="11"/>
  <c r="G1191" i="11" s="1"/>
  <c r="B1192" i="11"/>
  <c r="G1192" i="11" s="1"/>
  <c r="B1193" i="11"/>
  <c r="G1193" i="11" s="1"/>
  <c r="B1194" i="11"/>
  <c r="G1194" i="11" s="1"/>
  <c r="B1195" i="11"/>
  <c r="G1195" i="11"/>
  <c r="B1196" i="11"/>
  <c r="G1196" i="11" s="1"/>
  <c r="B1197" i="11"/>
  <c r="G1197" i="11" s="1"/>
  <c r="B1198" i="11"/>
  <c r="G1198" i="11" s="1"/>
  <c r="B1199" i="11"/>
  <c r="G1199" i="11" s="1"/>
  <c r="B1200" i="11"/>
  <c r="G1200" i="11" s="1"/>
  <c r="B1201" i="11"/>
  <c r="G1201" i="11" s="1"/>
  <c r="B1202" i="11"/>
  <c r="G1202" i="11" s="1"/>
  <c r="B1203" i="11"/>
  <c r="G1203" i="11" s="1"/>
  <c r="B1204" i="11"/>
  <c r="G1204" i="11" s="1"/>
  <c r="B1205" i="11"/>
  <c r="G1205" i="11" s="1"/>
  <c r="B1206" i="11"/>
  <c r="G1206" i="11" s="1"/>
  <c r="B1207" i="11"/>
  <c r="G1207" i="11" s="1"/>
  <c r="B1208" i="11"/>
  <c r="G1208" i="11" s="1"/>
  <c r="B1209" i="11"/>
  <c r="G1209" i="11" s="1"/>
  <c r="B1210" i="11"/>
  <c r="G1210" i="11" s="1"/>
  <c r="B1211" i="11"/>
  <c r="G1211" i="11" s="1"/>
  <c r="B1212" i="11"/>
  <c r="G1212" i="11" s="1"/>
  <c r="B1213" i="11"/>
  <c r="G1213" i="11" s="1"/>
  <c r="B1214" i="11"/>
  <c r="G1214" i="11" s="1"/>
  <c r="B1215" i="11"/>
  <c r="G1215" i="11" s="1"/>
  <c r="B1216" i="11"/>
  <c r="G1216" i="11" s="1"/>
  <c r="B1217" i="11"/>
  <c r="G1217" i="11" s="1"/>
  <c r="B1218" i="11"/>
  <c r="G1218" i="11" s="1"/>
  <c r="B1219" i="11"/>
  <c r="G1219" i="11" s="1"/>
  <c r="B1220" i="11"/>
  <c r="G1220" i="11" s="1"/>
  <c r="B1221" i="11"/>
  <c r="G1221" i="11" s="1"/>
  <c r="B1222" i="11"/>
  <c r="G1222" i="11" s="1"/>
  <c r="B1223" i="11"/>
  <c r="G1223" i="11" s="1"/>
  <c r="B1224" i="11"/>
  <c r="G1224" i="11" s="1"/>
  <c r="B1225" i="11"/>
  <c r="G1225" i="11" s="1"/>
  <c r="B1226" i="11"/>
  <c r="G1226" i="11" s="1"/>
  <c r="B1227" i="11"/>
  <c r="G1227" i="11" s="1"/>
  <c r="B1228" i="11"/>
  <c r="G1228" i="11" s="1"/>
  <c r="B1229" i="11"/>
  <c r="G1229" i="11"/>
  <c r="B1230" i="11"/>
  <c r="G1230" i="11" s="1"/>
  <c r="B1231" i="11"/>
  <c r="G1231" i="11" s="1"/>
  <c r="B1232" i="11"/>
  <c r="G1232" i="11" s="1"/>
  <c r="B1233" i="11"/>
  <c r="G1233" i="11" s="1"/>
  <c r="B1234" i="11"/>
  <c r="G1234" i="11" s="1"/>
  <c r="B1235" i="11"/>
  <c r="G1235" i="11"/>
  <c r="B1236" i="11"/>
  <c r="G1236" i="11" s="1"/>
  <c r="B1237" i="11"/>
  <c r="G1237" i="11" s="1"/>
  <c r="B1238" i="11"/>
  <c r="G1238" i="11" s="1"/>
  <c r="B1239" i="11"/>
  <c r="G1239" i="11" s="1"/>
  <c r="B1240" i="11"/>
  <c r="G1240" i="11" s="1"/>
  <c r="B1241" i="11"/>
  <c r="G1241" i="11" s="1"/>
  <c r="B1242" i="11"/>
  <c r="G1242" i="11" s="1"/>
  <c r="B1243" i="11"/>
  <c r="G1243" i="11" s="1"/>
  <c r="B1244" i="11"/>
  <c r="G1244" i="11" s="1"/>
  <c r="B1245" i="11"/>
  <c r="G1245" i="11" s="1"/>
  <c r="B1246" i="11"/>
  <c r="G1246" i="11" s="1"/>
  <c r="B1247" i="11"/>
  <c r="G1247" i="11" s="1"/>
  <c r="B1248" i="11"/>
  <c r="G1248" i="11" s="1"/>
  <c r="B1249" i="11"/>
  <c r="G1249" i="11" s="1"/>
  <c r="B1250" i="11"/>
  <c r="G1250" i="11" s="1"/>
  <c r="B1251" i="11"/>
  <c r="G1251" i="11" s="1"/>
  <c r="B1252" i="11"/>
  <c r="G1252" i="11" s="1"/>
  <c r="B1253" i="11"/>
  <c r="G1253" i="11" s="1"/>
  <c r="B1254" i="11"/>
  <c r="G1254" i="11" s="1"/>
  <c r="B1255" i="11"/>
  <c r="G1255" i="11" s="1"/>
  <c r="B1256" i="11"/>
  <c r="G1256" i="11" s="1"/>
  <c r="B1257" i="11"/>
  <c r="G1257" i="11" s="1"/>
  <c r="B1258" i="11"/>
  <c r="G1258" i="11" s="1"/>
  <c r="B1259" i="11"/>
  <c r="G1259" i="11" s="1"/>
  <c r="B1260" i="11"/>
  <c r="G1260" i="11" s="1"/>
  <c r="B1261" i="11"/>
  <c r="G1261" i="11" s="1"/>
  <c r="B1262" i="11"/>
  <c r="G1262" i="11" s="1"/>
  <c r="B1263" i="11"/>
  <c r="G1263" i="11"/>
  <c r="B1264" i="11"/>
  <c r="G1264" i="11" s="1"/>
  <c r="B1265" i="11"/>
  <c r="G1265" i="11" s="1"/>
  <c r="B1266" i="11"/>
  <c r="G1266" i="11" s="1"/>
  <c r="B1267" i="11"/>
  <c r="G1267" i="11" s="1"/>
  <c r="B1268" i="11"/>
  <c r="G1268" i="11" s="1"/>
  <c r="B1269" i="11"/>
  <c r="G1269" i="11" s="1"/>
  <c r="B1270" i="11"/>
  <c r="G1270" i="11" s="1"/>
  <c r="B1271" i="11"/>
  <c r="G1271" i="11" s="1"/>
  <c r="B1272" i="11"/>
  <c r="G1272" i="11" s="1"/>
  <c r="B1273" i="11"/>
  <c r="G1273" i="11" s="1"/>
  <c r="B1274" i="11"/>
  <c r="G1274" i="11" s="1"/>
  <c r="B1275" i="11"/>
  <c r="G1275" i="11" s="1"/>
  <c r="B1276" i="11"/>
  <c r="G1276" i="11" s="1"/>
  <c r="B1277" i="11"/>
  <c r="G1277" i="11" s="1"/>
  <c r="B1278" i="11"/>
  <c r="G1278" i="11" s="1"/>
  <c r="B1279" i="11"/>
  <c r="G1279" i="11" s="1"/>
  <c r="B1280" i="11"/>
  <c r="G1280" i="11" s="1"/>
  <c r="B1281" i="11"/>
  <c r="G1281" i="11" s="1"/>
  <c r="B1282" i="11"/>
  <c r="G1282" i="11" s="1"/>
  <c r="B1283" i="11"/>
  <c r="G1283" i="11" s="1"/>
  <c r="B1284" i="11"/>
  <c r="G1284" i="11" s="1"/>
  <c r="B1285" i="11"/>
  <c r="G1285" i="11"/>
  <c r="B1286" i="11"/>
  <c r="G1286" i="11" s="1"/>
  <c r="B1287" i="11"/>
  <c r="G1287" i="11"/>
  <c r="B1288" i="11"/>
  <c r="G1288" i="11" s="1"/>
  <c r="B1289" i="11"/>
  <c r="G1289" i="11" s="1"/>
  <c r="B1290" i="11"/>
  <c r="G1290" i="11" s="1"/>
  <c r="B1291" i="11"/>
  <c r="G1291" i="11"/>
  <c r="B1292" i="11"/>
  <c r="G1292" i="11" s="1"/>
  <c r="B1293" i="11"/>
  <c r="G1293" i="11"/>
  <c r="B1294" i="11"/>
  <c r="G1294" i="11" s="1"/>
  <c r="B1295" i="11"/>
  <c r="G1295" i="11" s="1"/>
  <c r="B1296" i="11"/>
  <c r="G1296" i="11" s="1"/>
  <c r="B1297" i="11"/>
  <c r="G1297" i="11" s="1"/>
  <c r="B1298" i="11"/>
  <c r="G1298" i="11" s="1"/>
  <c r="B1299" i="11"/>
  <c r="G1299" i="11" s="1"/>
  <c r="B1300" i="11"/>
  <c r="G1300" i="11" s="1"/>
  <c r="B1301" i="11"/>
  <c r="G1301" i="11" s="1"/>
  <c r="B1302" i="11"/>
  <c r="G1302" i="11" s="1"/>
  <c r="B1303" i="11"/>
  <c r="G1303" i="11" s="1"/>
  <c r="B1304" i="11"/>
  <c r="G1304" i="11" s="1"/>
  <c r="B1305" i="11"/>
  <c r="G1305" i="11" s="1"/>
  <c r="B1306" i="11"/>
  <c r="G1306" i="11" s="1"/>
  <c r="B1307" i="11"/>
  <c r="G1307" i="11" s="1"/>
  <c r="B1308" i="11"/>
  <c r="G1308" i="11" s="1"/>
  <c r="B1309" i="11"/>
  <c r="G1309" i="11" s="1"/>
  <c r="B1310" i="11"/>
  <c r="G1310" i="11" s="1"/>
  <c r="B1311" i="11"/>
  <c r="G1311" i="11" s="1"/>
  <c r="B1312" i="11"/>
  <c r="G1312" i="11" s="1"/>
  <c r="B1313" i="11"/>
  <c r="G1313" i="11" s="1"/>
  <c r="B1314" i="11"/>
  <c r="G1314" i="11" s="1"/>
  <c r="B1315" i="11"/>
  <c r="G1315" i="11" s="1"/>
  <c r="B1316" i="11"/>
  <c r="G1316" i="11" s="1"/>
  <c r="B1317" i="11"/>
  <c r="G1317" i="11" s="1"/>
  <c r="B1318" i="11"/>
  <c r="G1318" i="11" s="1"/>
  <c r="B1319" i="11"/>
  <c r="G1319" i="11" s="1"/>
  <c r="B1320" i="11"/>
  <c r="G1320" i="11" s="1"/>
  <c r="B1321" i="11"/>
  <c r="G1321" i="11" s="1"/>
  <c r="B1322" i="11"/>
  <c r="G1322" i="11" s="1"/>
  <c r="B1323" i="11"/>
  <c r="G1323" i="11" s="1"/>
  <c r="B1324" i="11"/>
  <c r="G1324" i="11" s="1"/>
  <c r="B1325" i="11"/>
  <c r="G1325" i="11" s="1"/>
  <c r="B1326" i="11"/>
  <c r="G1326" i="11" s="1"/>
  <c r="B1327" i="11"/>
  <c r="G1327" i="11" s="1"/>
  <c r="B1328" i="11"/>
  <c r="G1328" i="11" s="1"/>
  <c r="B1329" i="11"/>
  <c r="G1329" i="11" s="1"/>
  <c r="B1330" i="11"/>
  <c r="G1330" i="11"/>
  <c r="B1331" i="11"/>
  <c r="G1331" i="11" s="1"/>
  <c r="B1332" i="11"/>
  <c r="G1332" i="11"/>
  <c r="B1333" i="11"/>
  <c r="G1333" i="11" s="1"/>
  <c r="B1334" i="11"/>
  <c r="G1334" i="11" s="1"/>
  <c r="B1335" i="11"/>
  <c r="G1335" i="11" s="1"/>
  <c r="B1336" i="11"/>
  <c r="G1336" i="11" s="1"/>
  <c r="B1337" i="11"/>
  <c r="G1337" i="11" s="1"/>
  <c r="B1338" i="11"/>
  <c r="G1338" i="11" s="1"/>
  <c r="B1339" i="11"/>
  <c r="G1339" i="11" s="1"/>
  <c r="B1340" i="11"/>
  <c r="G1340" i="11"/>
  <c r="B1341" i="11"/>
  <c r="G1341" i="11" s="1"/>
  <c r="B1342" i="11"/>
  <c r="G1342" i="11" s="1"/>
  <c r="B1343" i="11"/>
  <c r="G1343" i="11" s="1"/>
  <c r="B1344" i="11"/>
  <c r="G1344" i="11" s="1"/>
  <c r="B1345" i="11"/>
  <c r="G1345" i="11" s="1"/>
  <c r="B1346" i="11"/>
  <c r="G1346" i="11" s="1"/>
  <c r="B1347" i="11"/>
  <c r="G1347" i="11" s="1"/>
  <c r="B1348" i="11"/>
  <c r="G1348" i="11" s="1"/>
  <c r="B1349" i="11"/>
  <c r="G1349" i="11" s="1"/>
  <c r="B1350" i="11"/>
  <c r="G1350" i="11" s="1"/>
  <c r="B1351" i="11"/>
  <c r="G1351" i="11" s="1"/>
  <c r="B1352" i="11"/>
  <c r="G1352" i="11" s="1"/>
  <c r="B1353" i="11"/>
  <c r="G1353" i="11" s="1"/>
  <c r="B1354" i="11"/>
  <c r="G1354" i="11" s="1"/>
  <c r="B1355" i="11"/>
  <c r="G1355" i="11" s="1"/>
  <c r="B1356" i="11"/>
  <c r="G1356" i="11" s="1"/>
  <c r="B1357" i="11"/>
  <c r="G1357" i="11" s="1"/>
  <c r="B1358" i="11"/>
  <c r="G1358" i="11" s="1"/>
  <c r="B1359" i="11"/>
  <c r="G1359" i="11"/>
  <c r="B1360" i="11"/>
  <c r="G1360" i="11" s="1"/>
  <c r="B1361" i="11"/>
  <c r="G1361" i="11" s="1"/>
  <c r="B1362" i="11"/>
  <c r="G1362" i="11" s="1"/>
  <c r="B1363" i="11"/>
  <c r="G1363" i="11" s="1"/>
  <c r="B1364" i="11"/>
  <c r="G1364" i="11" s="1"/>
  <c r="B1365" i="11"/>
  <c r="G1365" i="11" s="1"/>
  <c r="B1366" i="11"/>
  <c r="G1366" i="11" s="1"/>
  <c r="B1367" i="11"/>
  <c r="G1367" i="11" s="1"/>
  <c r="B1368" i="11"/>
  <c r="G1368" i="11" s="1"/>
  <c r="B1369" i="11"/>
  <c r="G1369" i="11" s="1"/>
  <c r="B1370" i="11"/>
  <c r="G1370" i="11" s="1"/>
  <c r="B1371" i="11"/>
  <c r="G1371" i="11" s="1"/>
  <c r="B1372" i="11"/>
  <c r="G1372" i="11" s="1"/>
  <c r="B1373" i="11"/>
  <c r="G1373" i="11" s="1"/>
  <c r="B1374" i="11"/>
  <c r="G1374" i="11" s="1"/>
  <c r="B1375" i="11"/>
  <c r="G1375" i="11" s="1"/>
  <c r="B1376" i="11"/>
  <c r="G1376" i="11" s="1"/>
  <c r="B1377" i="11"/>
  <c r="G1377" i="11" s="1"/>
  <c r="B1378" i="11"/>
  <c r="G1378" i="11" s="1"/>
  <c r="B1379" i="11"/>
  <c r="G1379" i="11" s="1"/>
  <c r="B1380" i="11"/>
  <c r="G1380" i="11" s="1"/>
  <c r="B1381" i="11"/>
  <c r="G1381" i="11" s="1"/>
  <c r="B1382" i="11"/>
  <c r="G1382" i="11" s="1"/>
  <c r="B1383" i="11"/>
  <c r="G1383" i="11" s="1"/>
  <c r="B1384" i="11"/>
  <c r="G1384" i="11" s="1"/>
  <c r="B1385" i="11"/>
  <c r="G1385" i="11" s="1"/>
  <c r="B1386" i="11"/>
  <c r="G1386" i="11" s="1"/>
  <c r="B1387" i="11"/>
  <c r="G1387" i="11" s="1"/>
  <c r="B1388" i="11"/>
  <c r="G1388" i="11" s="1"/>
  <c r="B1389" i="11"/>
  <c r="G1389" i="11" s="1"/>
  <c r="B1390" i="11"/>
  <c r="G1390" i="11" s="1"/>
  <c r="B1391" i="11"/>
  <c r="G1391" i="11" s="1"/>
  <c r="B1392" i="11"/>
  <c r="G1392" i="11" s="1"/>
  <c r="B1393" i="11"/>
  <c r="G1393" i="11" s="1"/>
  <c r="B1394" i="11"/>
  <c r="G1394" i="11" s="1"/>
  <c r="B1395" i="11"/>
  <c r="G1395" i="11" s="1"/>
  <c r="B1396" i="11"/>
  <c r="G1396" i="11" s="1"/>
  <c r="B1397" i="11"/>
  <c r="G1397" i="11" s="1"/>
  <c r="B1398" i="11"/>
  <c r="G1398" i="11" s="1"/>
  <c r="B1399" i="11"/>
  <c r="G1399" i="11" s="1"/>
  <c r="B1400" i="11"/>
  <c r="G1400" i="11" s="1"/>
  <c r="B1401" i="11"/>
  <c r="G1401" i="11" s="1"/>
  <c r="B1402" i="11"/>
  <c r="G1402" i="11" s="1"/>
  <c r="B1403" i="11"/>
  <c r="G1403" i="11" s="1"/>
  <c r="B1404" i="11"/>
  <c r="G1404" i="11" s="1"/>
  <c r="B1405" i="11"/>
  <c r="G1405" i="11" s="1"/>
  <c r="B1406" i="11"/>
  <c r="G1406" i="11" s="1"/>
  <c r="B1407" i="11"/>
  <c r="G1407" i="11"/>
  <c r="B1408" i="11"/>
  <c r="G1408" i="11" s="1"/>
  <c r="B1409" i="11"/>
  <c r="G1409" i="11" s="1"/>
  <c r="B1410" i="11"/>
  <c r="G1410" i="11" s="1"/>
  <c r="B1411" i="11"/>
  <c r="G1411" i="11" s="1"/>
  <c r="B1412" i="11"/>
  <c r="G1412" i="11" s="1"/>
  <c r="B1413" i="11"/>
  <c r="G1413" i="11" s="1"/>
  <c r="B1414" i="11"/>
  <c r="G1414" i="11" s="1"/>
  <c r="B1415" i="11"/>
  <c r="G1415" i="11" s="1"/>
  <c r="B1416" i="11"/>
  <c r="G1416" i="11" s="1"/>
  <c r="B1417" i="11"/>
  <c r="G1417" i="11" s="1"/>
  <c r="B1418" i="11"/>
  <c r="G1418" i="11" s="1"/>
  <c r="B1419" i="11"/>
  <c r="G1419" i="11" s="1"/>
  <c r="B1420" i="11"/>
  <c r="G1420" i="11" s="1"/>
  <c r="B1421" i="11"/>
  <c r="G1421" i="11" s="1"/>
  <c r="B1422" i="11"/>
  <c r="G1422" i="11" s="1"/>
  <c r="B1423" i="11"/>
  <c r="G1423" i="11" s="1"/>
  <c r="B1424" i="11"/>
  <c r="G1424" i="11" s="1"/>
  <c r="B1425" i="11"/>
  <c r="G1425" i="11" s="1"/>
  <c r="B1426" i="11"/>
  <c r="G1426" i="11" s="1"/>
  <c r="B1427" i="11"/>
  <c r="G1427" i="11" s="1"/>
  <c r="B1428" i="11"/>
  <c r="G1428" i="11" s="1"/>
  <c r="B1429" i="11"/>
  <c r="G1429" i="11" s="1"/>
  <c r="B1430" i="11"/>
  <c r="G1430" i="11" s="1"/>
  <c r="B1431" i="11"/>
  <c r="G1431" i="11" s="1"/>
  <c r="B1432" i="11"/>
  <c r="G1432" i="11" s="1"/>
  <c r="B1433" i="11"/>
  <c r="G1433" i="11" s="1"/>
  <c r="B1434" i="11"/>
  <c r="G1434" i="11" s="1"/>
  <c r="B1435" i="11"/>
  <c r="G1435" i="11" s="1"/>
  <c r="B1436" i="11"/>
  <c r="G1436" i="11" s="1"/>
  <c r="B1437" i="11"/>
  <c r="G1437" i="11" s="1"/>
  <c r="B1438" i="11"/>
  <c r="G1438" i="11" s="1"/>
  <c r="B1439" i="11"/>
  <c r="G1439" i="11" s="1"/>
  <c r="B1440" i="11"/>
  <c r="G1440" i="11" s="1"/>
  <c r="B1441" i="11"/>
  <c r="G1441" i="11" s="1"/>
  <c r="B1442" i="11"/>
  <c r="G1442" i="11" s="1"/>
  <c r="B1443" i="11"/>
  <c r="G1443" i="11" s="1"/>
  <c r="B1444" i="11"/>
  <c r="G1444" i="11" s="1"/>
  <c r="B1445" i="11"/>
  <c r="G1445" i="11" s="1"/>
  <c r="B1446" i="11"/>
  <c r="G1446" i="11" s="1"/>
  <c r="B1447" i="11"/>
  <c r="G1447" i="11" s="1"/>
  <c r="B1448" i="11"/>
  <c r="G1448" i="11" s="1"/>
  <c r="B1449" i="11"/>
  <c r="G1449" i="11" s="1"/>
  <c r="B1450" i="11"/>
  <c r="G1450" i="11" s="1"/>
  <c r="B1451" i="11"/>
  <c r="G1451" i="11" s="1"/>
  <c r="B1452" i="11"/>
  <c r="G1452" i="11" s="1"/>
  <c r="B1453" i="11"/>
  <c r="G1453" i="11" s="1"/>
  <c r="B1454" i="11"/>
  <c r="G1454" i="11" s="1"/>
  <c r="B1455" i="11"/>
  <c r="G1455" i="11"/>
  <c r="B1456" i="11"/>
  <c r="G1456" i="11" s="1"/>
  <c r="B1457" i="11"/>
  <c r="G1457" i="11" s="1"/>
  <c r="B1458" i="11"/>
  <c r="G1458" i="11" s="1"/>
  <c r="B1459" i="11"/>
  <c r="G1459" i="11" s="1"/>
  <c r="B1460" i="11"/>
  <c r="G1460" i="11" s="1"/>
  <c r="B1461" i="11"/>
  <c r="G1461" i="11" s="1"/>
  <c r="B1462" i="11"/>
  <c r="G1462" i="11" s="1"/>
  <c r="B1463" i="11"/>
  <c r="G1463" i="11" s="1"/>
  <c r="B1464" i="11"/>
  <c r="G1464" i="11" s="1"/>
  <c r="B1465" i="11"/>
  <c r="G1465" i="11" s="1"/>
  <c r="B1466" i="11"/>
  <c r="G1466" i="11" s="1"/>
  <c r="B1467" i="11"/>
  <c r="G1467" i="11" s="1"/>
  <c r="B1468" i="11"/>
  <c r="G1468" i="11" s="1"/>
  <c r="B1469" i="11"/>
  <c r="G1469" i="11"/>
  <c r="B1470" i="11"/>
  <c r="G1470" i="11" s="1"/>
  <c r="B1471" i="11"/>
  <c r="G1471" i="11" s="1"/>
  <c r="B1472" i="11"/>
  <c r="G1472" i="11" s="1"/>
  <c r="B1473" i="11"/>
  <c r="G1473" i="11" s="1"/>
  <c r="B1474" i="11"/>
  <c r="G1474" i="11" s="1"/>
  <c r="B1475" i="11"/>
  <c r="G1475" i="11"/>
  <c r="B1476" i="11"/>
  <c r="G1476" i="11" s="1"/>
  <c r="B1477" i="11"/>
  <c r="G1477" i="11" s="1"/>
  <c r="B1478" i="11"/>
  <c r="G1478" i="11" s="1"/>
  <c r="B1479" i="11"/>
  <c r="G1479" i="11" s="1"/>
  <c r="B1480" i="11"/>
  <c r="G1480" i="11" s="1"/>
  <c r="B1481" i="11"/>
  <c r="G1481" i="11" s="1"/>
  <c r="B1482" i="11"/>
  <c r="G1482" i="11" s="1"/>
  <c r="B1483" i="11"/>
  <c r="G1483" i="11" s="1"/>
  <c r="B1484" i="11"/>
  <c r="G1484" i="11" s="1"/>
  <c r="B1485" i="11"/>
  <c r="G1485" i="11" s="1"/>
  <c r="B1486" i="11"/>
  <c r="G1486" i="11" s="1"/>
  <c r="B1487" i="11"/>
  <c r="G1487" i="11" s="1"/>
  <c r="B1488" i="11"/>
  <c r="G1488" i="11" s="1"/>
  <c r="B1489" i="11"/>
  <c r="G1489" i="11" s="1"/>
  <c r="B1490" i="11"/>
  <c r="G1490" i="11" s="1"/>
  <c r="B1491" i="11"/>
  <c r="G1491" i="11" s="1"/>
  <c r="B1492" i="11"/>
  <c r="G1492" i="11" s="1"/>
  <c r="B1493" i="11"/>
  <c r="G1493" i="11" s="1"/>
  <c r="B1494" i="11"/>
  <c r="G1494" i="11" s="1"/>
  <c r="B1495" i="11"/>
  <c r="G1495" i="11"/>
  <c r="B1496" i="11"/>
  <c r="G1496" i="11" s="1"/>
  <c r="B1497" i="11"/>
  <c r="G1497" i="11" s="1"/>
  <c r="B1498" i="11"/>
  <c r="G1498" i="11" s="1"/>
  <c r="B1499" i="11"/>
  <c r="G1499" i="11" s="1"/>
  <c r="B1500" i="11"/>
  <c r="G1500" i="11" s="1"/>
  <c r="B1501" i="11"/>
  <c r="G1501" i="11" s="1"/>
  <c r="B1502" i="11"/>
  <c r="G1502" i="11" s="1"/>
  <c r="B1503" i="11"/>
  <c r="G1503" i="11" s="1"/>
  <c r="B1504" i="11"/>
  <c r="G1504" i="11" s="1"/>
  <c r="B1505" i="11"/>
  <c r="G1505" i="11" s="1"/>
  <c r="B1506" i="11"/>
  <c r="G1506" i="11" s="1"/>
  <c r="B1507" i="11"/>
  <c r="G1507" i="11" s="1"/>
  <c r="B1508" i="11"/>
  <c r="G1508" i="11" s="1"/>
  <c r="B1509" i="11"/>
  <c r="G1509" i="11" s="1"/>
  <c r="B1510" i="11"/>
  <c r="G1510" i="11" s="1"/>
  <c r="B1511" i="11"/>
  <c r="G1511" i="11" s="1"/>
  <c r="B1512" i="11"/>
  <c r="G1512" i="11" s="1"/>
  <c r="B1513" i="11"/>
  <c r="G1513" i="11" s="1"/>
  <c r="B1514" i="11"/>
  <c r="G1514" i="11" s="1"/>
  <c r="B1515" i="11"/>
  <c r="G1515" i="11" s="1"/>
  <c r="B1516" i="11"/>
  <c r="G1516" i="11" s="1"/>
  <c r="B1517" i="11"/>
  <c r="G1517" i="11" s="1"/>
  <c r="B1518" i="11"/>
  <c r="G1518" i="11" s="1"/>
  <c r="B1519" i="11"/>
  <c r="G1519" i="11" s="1"/>
  <c r="B1520" i="11"/>
  <c r="G1520" i="11" s="1"/>
  <c r="B1521" i="11"/>
  <c r="G1521" i="11" s="1"/>
  <c r="B1522" i="11"/>
  <c r="G1522" i="11" s="1"/>
  <c r="B1523" i="11"/>
  <c r="G1523" i="11" s="1"/>
  <c r="B1524" i="11"/>
  <c r="G1524" i="11" s="1"/>
  <c r="B1525" i="11"/>
  <c r="G1525" i="11" s="1"/>
  <c r="B1526" i="11"/>
  <c r="G1526" i="11" s="1"/>
  <c r="B1527" i="11"/>
  <c r="G1527" i="11"/>
  <c r="B1528" i="11"/>
  <c r="G1528" i="11" s="1"/>
  <c r="B1529" i="11"/>
  <c r="G1529" i="11" s="1"/>
  <c r="B1530" i="11"/>
  <c r="G1530" i="11" s="1"/>
  <c r="B1531" i="11"/>
  <c r="G1531" i="11" s="1"/>
  <c r="B1532" i="11"/>
  <c r="G1532" i="11" s="1"/>
  <c r="B1533" i="11"/>
  <c r="G1533" i="11" s="1"/>
  <c r="B1534" i="11"/>
  <c r="G1534" i="11" s="1"/>
  <c r="B1535" i="11"/>
  <c r="G1535" i="11" s="1"/>
  <c r="B1536" i="11"/>
  <c r="G1536" i="11" s="1"/>
  <c r="B1537" i="11"/>
  <c r="G1537" i="11" s="1"/>
  <c r="B1538" i="11"/>
  <c r="G1538" i="11" s="1"/>
  <c r="B1539" i="11"/>
  <c r="G1539" i="11" s="1"/>
  <c r="B1540" i="11"/>
  <c r="G1540" i="11" s="1"/>
  <c r="B1541" i="11"/>
  <c r="G1541" i="11" s="1"/>
  <c r="B1542" i="11"/>
  <c r="G1542" i="11" s="1"/>
  <c r="B1543" i="11"/>
  <c r="G1543" i="11" s="1"/>
  <c r="B1544" i="11"/>
  <c r="G1544" i="11" s="1"/>
  <c r="B1545" i="11"/>
  <c r="G1545" i="11" s="1"/>
  <c r="B1546" i="11"/>
  <c r="G1546" i="11" s="1"/>
  <c r="B1547" i="11"/>
  <c r="G1547" i="11" s="1"/>
  <c r="B1548" i="11"/>
  <c r="G1548" i="11" s="1"/>
  <c r="B1549" i="11"/>
  <c r="G1549" i="11"/>
  <c r="B1550" i="11"/>
  <c r="G1550" i="11" s="1"/>
  <c r="B1551" i="11"/>
  <c r="G1551" i="11" s="1"/>
  <c r="B1552" i="11"/>
  <c r="G1552" i="11" s="1"/>
  <c r="B1553" i="11"/>
  <c r="G1553" i="11" s="1"/>
  <c r="B1554" i="11"/>
  <c r="G1554" i="11" s="1"/>
  <c r="B1555" i="11"/>
  <c r="G1555" i="11"/>
  <c r="B1556" i="11"/>
  <c r="G1556" i="11" s="1"/>
  <c r="B1557" i="11"/>
  <c r="G1557" i="11" s="1"/>
  <c r="B1558" i="11"/>
  <c r="G1558" i="11" s="1"/>
  <c r="B1559" i="11"/>
  <c r="G1559" i="11" s="1"/>
  <c r="B1560" i="11"/>
  <c r="G1560" i="11" s="1"/>
  <c r="B1561" i="11"/>
  <c r="G1561" i="11" s="1"/>
  <c r="B1562" i="11"/>
  <c r="G1562" i="11" s="1"/>
  <c r="B1563" i="11"/>
  <c r="G1563" i="11" s="1"/>
  <c r="B1564" i="11"/>
  <c r="G1564" i="11" s="1"/>
  <c r="B1565" i="11"/>
  <c r="G1565" i="11" s="1"/>
  <c r="B1566" i="11"/>
  <c r="G1566" i="11" s="1"/>
  <c r="B1567" i="11"/>
  <c r="G1567" i="11" s="1"/>
  <c r="B1568" i="11"/>
  <c r="G1568" i="11" s="1"/>
  <c r="B1569" i="11"/>
  <c r="G1569" i="11" s="1"/>
  <c r="B1570" i="11"/>
  <c r="G1570" i="11" s="1"/>
  <c r="B1571" i="11"/>
  <c r="G1571" i="11" s="1"/>
  <c r="B1572" i="11"/>
  <c r="G1572" i="11" s="1"/>
  <c r="B1573" i="11"/>
  <c r="G1573" i="11" s="1"/>
  <c r="B1574" i="11"/>
  <c r="G1574" i="11" s="1"/>
  <c r="B1575" i="11"/>
  <c r="G1575" i="11" s="1"/>
  <c r="B1576" i="11"/>
  <c r="G1576" i="11" s="1"/>
  <c r="B1577" i="11"/>
  <c r="G1577" i="11" s="1"/>
  <c r="B1578" i="11"/>
  <c r="G1578" i="11" s="1"/>
  <c r="B1579" i="11"/>
  <c r="G1579" i="11" s="1"/>
  <c r="B1580" i="11"/>
  <c r="G1580" i="11" s="1"/>
  <c r="B1581" i="11"/>
  <c r="G1581" i="11" s="1"/>
  <c r="B1582" i="11"/>
  <c r="G1582" i="11" s="1"/>
  <c r="B1583" i="11"/>
  <c r="G1583" i="11" s="1"/>
  <c r="B1584" i="11"/>
  <c r="G1584" i="11" s="1"/>
  <c r="B1585" i="11"/>
  <c r="G1585" i="11" s="1"/>
  <c r="B1586" i="11"/>
  <c r="G1586" i="11" s="1"/>
  <c r="B1587" i="11"/>
  <c r="G1587" i="11" s="1"/>
  <c r="B1588" i="11"/>
  <c r="G1588" i="11" s="1"/>
  <c r="B1589" i="11"/>
  <c r="G1589" i="11" s="1"/>
  <c r="B1590" i="11"/>
  <c r="G1590" i="11" s="1"/>
  <c r="B1591" i="11"/>
  <c r="G1591" i="11"/>
  <c r="B1592" i="11"/>
  <c r="G1592" i="11" s="1"/>
  <c r="B1593" i="11"/>
  <c r="G1593" i="11" s="1"/>
  <c r="B1594" i="11"/>
  <c r="G1594" i="11" s="1"/>
  <c r="B1595" i="11"/>
  <c r="G1595" i="11" s="1"/>
  <c r="B1596" i="11"/>
  <c r="G1596" i="11" s="1"/>
  <c r="B1597" i="11"/>
  <c r="G1597" i="11" s="1"/>
  <c r="B1598" i="11"/>
  <c r="G1598" i="11" s="1"/>
  <c r="B1599" i="11"/>
  <c r="G1599" i="11"/>
  <c r="B1600" i="11"/>
  <c r="G1600" i="11" s="1"/>
  <c r="B1601" i="11"/>
  <c r="G1601" i="11" s="1"/>
  <c r="B1602" i="11"/>
  <c r="G1602" i="11" s="1"/>
  <c r="B1603" i="11"/>
  <c r="G1603" i="11" s="1"/>
  <c r="B1604" i="11"/>
  <c r="G1604" i="11" s="1"/>
  <c r="B1605" i="11"/>
  <c r="G1605" i="11" s="1"/>
  <c r="B1606" i="11"/>
  <c r="G1606" i="11" s="1"/>
  <c r="B1607" i="11"/>
  <c r="G1607" i="11" s="1"/>
  <c r="B1608" i="11"/>
  <c r="G1608" i="11" s="1"/>
  <c r="B1609" i="11"/>
  <c r="G1609" i="11" s="1"/>
  <c r="B1610" i="11"/>
  <c r="G1610" i="11" s="1"/>
  <c r="B1611" i="11"/>
  <c r="G1611" i="11"/>
  <c r="B1612" i="11"/>
  <c r="G1612" i="11" s="1"/>
  <c r="B1613" i="11"/>
  <c r="G1613" i="11" s="1"/>
  <c r="B1614" i="11"/>
  <c r="G1614" i="11" s="1"/>
  <c r="B1615" i="11"/>
  <c r="G1615" i="11" s="1"/>
  <c r="B1616" i="11"/>
  <c r="G1616" i="11" s="1"/>
  <c r="B1617" i="11"/>
  <c r="G1617" i="11" s="1"/>
  <c r="B1618" i="11"/>
  <c r="G1618" i="11" s="1"/>
  <c r="B1619" i="11"/>
  <c r="G1619" i="11" s="1"/>
  <c r="B1620" i="11"/>
  <c r="G1620" i="11" s="1"/>
  <c r="B1621" i="11"/>
  <c r="G1621" i="11" s="1"/>
  <c r="B1622" i="11"/>
  <c r="G1622" i="11" s="1"/>
  <c r="B1623" i="11"/>
  <c r="G1623" i="11" s="1"/>
  <c r="B1624" i="11"/>
  <c r="G1624" i="11" s="1"/>
  <c r="B1625" i="11"/>
  <c r="G1625" i="11" s="1"/>
  <c r="B1626" i="11"/>
  <c r="G1626" i="11" s="1"/>
  <c r="B1627" i="11"/>
  <c r="G1627" i="11" s="1"/>
  <c r="B1628" i="11"/>
  <c r="G1628" i="11" s="1"/>
  <c r="B1629" i="11"/>
  <c r="G1629" i="11" s="1"/>
  <c r="B1630" i="11"/>
  <c r="G1630" i="11" s="1"/>
  <c r="B1631" i="11"/>
  <c r="G1631" i="11" s="1"/>
  <c r="B1632" i="11"/>
  <c r="G1632" i="11" s="1"/>
  <c r="B1633" i="11"/>
  <c r="G1633" i="11" s="1"/>
  <c r="B1634" i="11"/>
  <c r="G1634" i="11" s="1"/>
  <c r="B1635" i="11"/>
  <c r="G1635" i="11" s="1"/>
  <c r="B1636" i="11"/>
  <c r="G1636" i="11" s="1"/>
  <c r="B1637" i="11"/>
  <c r="G1637" i="11" s="1"/>
  <c r="B1638" i="11"/>
  <c r="G1638" i="11" s="1"/>
  <c r="B1639" i="11"/>
  <c r="G1639" i="11" s="1"/>
  <c r="B1640" i="11"/>
  <c r="G1640" i="11" s="1"/>
  <c r="B1641" i="11"/>
  <c r="G1641" i="11" s="1"/>
  <c r="B1642" i="11"/>
  <c r="G1642" i="11" s="1"/>
  <c r="B1643" i="11"/>
  <c r="G1643" i="11"/>
  <c r="B1644" i="11"/>
  <c r="G1644" i="11" s="1"/>
  <c r="B1645" i="11"/>
  <c r="G1645" i="11" s="1"/>
  <c r="B1646" i="11"/>
  <c r="G1646" i="11" s="1"/>
  <c r="B1647" i="11"/>
  <c r="G1647" i="11" s="1"/>
  <c r="B1648" i="11"/>
  <c r="G1648" i="11" s="1"/>
  <c r="B1649" i="11"/>
  <c r="G1649" i="11" s="1"/>
  <c r="B1650" i="11"/>
  <c r="G1650" i="11" s="1"/>
  <c r="B1651" i="11"/>
  <c r="G1651" i="11" s="1"/>
  <c r="B1652" i="11"/>
  <c r="G1652" i="11" s="1"/>
  <c r="B1653" i="11"/>
  <c r="G1653" i="11" s="1"/>
  <c r="B1654" i="11"/>
  <c r="G1654" i="11" s="1"/>
  <c r="B1655" i="11"/>
  <c r="G1655" i="11" s="1"/>
  <c r="B1656" i="11"/>
  <c r="G1656" i="11" s="1"/>
  <c r="B1657" i="11"/>
  <c r="G1657" i="11" s="1"/>
  <c r="B1658" i="11"/>
  <c r="G1658" i="11" s="1"/>
  <c r="B1659" i="11"/>
  <c r="G1659" i="11" s="1"/>
  <c r="B1660" i="11"/>
  <c r="G1660" i="11" s="1"/>
  <c r="B1661" i="11"/>
  <c r="G1661" i="11" s="1"/>
  <c r="B1662" i="11"/>
  <c r="G1662" i="11" s="1"/>
  <c r="B1663" i="11"/>
  <c r="G1663" i="11" s="1"/>
  <c r="B1664" i="11"/>
  <c r="G1664" i="11" s="1"/>
  <c r="B1665" i="11"/>
  <c r="G1665" i="11" s="1"/>
  <c r="B1666" i="11"/>
  <c r="G1666" i="11" s="1"/>
  <c r="B1667" i="11"/>
  <c r="G1667" i="11" s="1"/>
  <c r="B1668" i="11"/>
  <c r="G1668" i="11" s="1"/>
  <c r="B1669" i="11"/>
  <c r="G1669" i="11"/>
  <c r="B1670" i="11"/>
  <c r="G1670" i="11" s="1"/>
  <c r="B1671" i="11"/>
  <c r="G1671" i="11"/>
  <c r="B1672" i="11"/>
  <c r="G1672" i="11" s="1"/>
  <c r="B1673" i="11"/>
  <c r="G1673" i="11" s="1"/>
  <c r="B1674" i="11"/>
  <c r="G1674" i="11" s="1"/>
  <c r="B1675" i="11"/>
  <c r="G1675" i="11"/>
  <c r="B1676" i="11"/>
  <c r="G1676" i="11" s="1"/>
  <c r="B1677" i="11"/>
  <c r="G1677" i="11"/>
  <c r="B1678" i="11"/>
  <c r="G1678" i="11" s="1"/>
  <c r="B1679" i="11"/>
  <c r="G1679" i="11" s="1"/>
  <c r="B1680" i="11"/>
  <c r="G1680" i="11" s="1"/>
  <c r="B1681" i="11"/>
  <c r="G1681" i="11" s="1"/>
  <c r="B1682" i="11"/>
  <c r="G1682" i="11" s="1"/>
  <c r="B1683" i="11"/>
  <c r="G1683" i="11"/>
  <c r="B1684" i="11"/>
  <c r="G1684" i="11" s="1"/>
  <c r="B1685" i="11"/>
  <c r="G1685" i="11" s="1"/>
  <c r="B1686" i="11"/>
  <c r="G1686" i="11" s="1"/>
  <c r="B1687" i="11"/>
  <c r="G1687" i="11"/>
  <c r="B1688" i="11"/>
  <c r="G1688" i="11" s="1"/>
  <c r="B1689" i="11"/>
  <c r="G1689" i="11"/>
  <c r="B1690" i="11"/>
  <c r="G1690" i="11" s="1"/>
  <c r="B1691" i="11"/>
  <c r="G1691" i="11" s="1"/>
  <c r="B1692" i="11"/>
  <c r="G1692" i="11" s="1"/>
  <c r="B1693" i="11"/>
  <c r="G1693" i="11" s="1"/>
  <c r="B1694" i="11"/>
  <c r="G1694" i="11" s="1"/>
  <c r="B1695" i="11"/>
  <c r="G1695" i="11" s="1"/>
  <c r="B1696" i="11"/>
  <c r="G1696" i="11" s="1"/>
  <c r="B1697" i="11"/>
  <c r="G1697" i="11" s="1"/>
  <c r="B1698" i="11"/>
  <c r="G1698" i="11" s="1"/>
  <c r="B1699" i="11"/>
  <c r="G1699" i="11"/>
  <c r="B1700" i="11"/>
  <c r="G1700" i="11" s="1"/>
  <c r="B1701" i="11"/>
  <c r="G1701" i="11" s="1"/>
  <c r="B1702" i="11"/>
  <c r="G1702" i="11" s="1"/>
  <c r="B1703" i="11"/>
  <c r="G1703" i="11" s="1"/>
  <c r="B1704" i="11"/>
  <c r="G1704" i="11" s="1"/>
  <c r="B1705" i="11"/>
  <c r="G1705" i="11" s="1"/>
  <c r="B1706" i="11"/>
  <c r="G1706" i="11" s="1"/>
  <c r="B1707" i="11"/>
  <c r="G1707" i="11" s="1"/>
  <c r="B1708" i="11"/>
  <c r="G1708" i="11" s="1"/>
  <c r="B1709" i="11"/>
  <c r="G1709" i="11" s="1"/>
  <c r="B1710" i="11"/>
  <c r="G1710" i="11" s="1"/>
  <c r="B1711" i="11"/>
  <c r="G1711" i="11" s="1"/>
  <c r="B1712" i="11"/>
  <c r="G1712" i="11" s="1"/>
  <c r="B1713" i="11"/>
  <c r="G1713" i="11"/>
  <c r="B1714" i="11"/>
  <c r="G1714" i="11" s="1"/>
  <c r="B1715" i="11"/>
  <c r="G1715" i="11" s="1"/>
  <c r="B1716" i="11"/>
  <c r="G1716" i="11" s="1"/>
  <c r="B1717" i="11"/>
  <c r="G1717" i="11" s="1"/>
  <c r="B1718" i="11"/>
  <c r="G1718" i="11" s="1"/>
  <c r="B1719" i="11"/>
  <c r="G1719" i="11" s="1"/>
  <c r="B1720" i="11"/>
  <c r="G1720" i="11" s="1"/>
  <c r="B1721" i="11"/>
  <c r="G1721" i="11" s="1"/>
  <c r="B1722" i="11"/>
  <c r="G1722" i="11" s="1"/>
  <c r="B1723" i="11"/>
  <c r="G1723" i="11" s="1"/>
  <c r="B1724" i="11"/>
  <c r="G1724" i="11" s="1"/>
  <c r="B1725" i="11"/>
  <c r="G1725" i="11" s="1"/>
  <c r="B1726" i="11"/>
  <c r="G1726" i="11" s="1"/>
  <c r="B1727" i="11"/>
  <c r="G1727" i="11" s="1"/>
  <c r="B1728" i="11"/>
  <c r="G1728" i="11" s="1"/>
  <c r="B1729" i="11"/>
  <c r="G1729" i="11" s="1"/>
  <c r="B1730" i="11"/>
  <c r="G1730" i="11" s="1"/>
  <c r="B1731" i="11"/>
  <c r="G1731" i="11"/>
  <c r="B1732" i="11"/>
  <c r="G1732" i="11" s="1"/>
  <c r="B1733" i="11"/>
  <c r="G1733" i="11" s="1"/>
  <c r="B1734" i="11"/>
  <c r="G1734" i="11" s="1"/>
  <c r="B1735" i="11"/>
  <c r="G1735" i="11" s="1"/>
  <c r="B1736" i="11"/>
  <c r="G1736" i="11" s="1"/>
  <c r="B1737" i="11"/>
  <c r="G1737" i="11" s="1"/>
  <c r="B1738" i="11"/>
  <c r="G1738" i="11" s="1"/>
  <c r="B1739" i="11"/>
  <c r="G1739" i="11" s="1"/>
  <c r="B1740" i="11"/>
  <c r="G1740" i="11" s="1"/>
  <c r="B1741" i="11"/>
  <c r="G1741" i="11" s="1"/>
  <c r="B1742" i="11"/>
  <c r="G1742" i="11" s="1"/>
  <c r="B1743" i="11"/>
  <c r="G1743" i="11" s="1"/>
  <c r="B1744" i="11"/>
  <c r="G1744" i="11" s="1"/>
  <c r="B1745" i="11"/>
  <c r="G1745" i="11"/>
  <c r="B1746" i="11"/>
  <c r="G1746" i="11" s="1"/>
  <c r="B1747" i="11"/>
  <c r="G1747" i="11" s="1"/>
  <c r="B1748" i="11"/>
  <c r="G1748" i="11" s="1"/>
  <c r="B1749" i="11"/>
  <c r="G1749" i="11" s="1"/>
  <c r="B1750" i="11"/>
  <c r="G1750" i="11" s="1"/>
  <c r="B1751" i="11"/>
  <c r="G1751" i="11"/>
  <c r="B1752" i="11"/>
  <c r="G1752" i="11" s="1"/>
  <c r="B1753" i="11"/>
  <c r="G1753" i="11" s="1"/>
  <c r="B1754" i="11"/>
  <c r="G1754" i="11" s="1"/>
  <c r="B1755" i="11"/>
  <c r="G1755" i="11"/>
  <c r="B1756" i="11"/>
  <c r="G1756" i="11" s="1"/>
  <c r="B1757" i="11"/>
  <c r="G1757" i="11" s="1"/>
  <c r="B1758" i="11"/>
  <c r="G1758" i="11" s="1"/>
  <c r="B1759" i="11"/>
  <c r="G1759" i="11" s="1"/>
  <c r="B1760" i="11"/>
  <c r="G1760" i="11" s="1"/>
  <c r="B1761" i="11"/>
  <c r="G1761" i="11" s="1"/>
  <c r="B1762" i="11"/>
  <c r="G1762" i="11" s="1"/>
  <c r="B1763" i="11"/>
  <c r="G1763" i="11" s="1"/>
  <c r="B1764" i="11"/>
  <c r="G1764" i="11" s="1"/>
  <c r="B1765" i="11"/>
  <c r="G1765" i="11" s="1"/>
  <c r="B1766" i="11"/>
  <c r="G1766" i="11" s="1"/>
  <c r="B1767" i="11"/>
  <c r="G1767" i="11" s="1"/>
  <c r="B1768" i="11"/>
  <c r="G1768" i="11" s="1"/>
  <c r="B1769" i="11"/>
  <c r="G1769" i="11" s="1"/>
  <c r="B1770" i="11"/>
  <c r="G1770" i="11" s="1"/>
  <c r="B1771" i="11"/>
  <c r="G1771" i="11" s="1"/>
  <c r="B1772" i="11"/>
  <c r="G1772" i="11" s="1"/>
  <c r="B1773" i="11"/>
  <c r="G1773" i="11" s="1"/>
  <c r="B1774" i="11"/>
  <c r="G1774" i="11" s="1"/>
  <c r="B1775" i="11"/>
  <c r="G1775" i="11" s="1"/>
  <c r="B1776" i="11"/>
  <c r="G1776" i="11" s="1"/>
  <c r="B1777" i="11"/>
  <c r="G1777" i="11" s="1"/>
  <c r="B1778" i="11"/>
  <c r="G1778" i="11" s="1"/>
  <c r="B1779" i="11"/>
  <c r="G1779" i="11" s="1"/>
  <c r="B1780" i="11"/>
  <c r="G1780" i="11" s="1"/>
  <c r="B1781" i="11"/>
  <c r="G1781" i="11" s="1"/>
  <c r="B1782" i="11"/>
  <c r="G1782" i="11"/>
  <c r="B1783" i="11"/>
  <c r="G1783" i="11" s="1"/>
  <c r="B1784" i="11"/>
  <c r="G1784" i="11" s="1"/>
  <c r="B1785" i="11"/>
  <c r="G1785" i="11" s="1"/>
  <c r="B1786" i="11"/>
  <c r="G1786" i="11" s="1"/>
  <c r="B1787" i="11"/>
  <c r="G1787" i="11" s="1"/>
  <c r="B1788" i="11"/>
  <c r="G1788" i="11" s="1"/>
  <c r="B1789" i="11"/>
  <c r="G1789" i="11" s="1"/>
  <c r="B1790" i="11"/>
  <c r="G1790" i="11" s="1"/>
  <c r="B1791" i="11"/>
  <c r="G1791" i="11" s="1"/>
  <c r="B1792" i="11"/>
  <c r="G1792" i="11" s="1"/>
  <c r="B1793" i="11"/>
  <c r="G1793" i="11" s="1"/>
  <c r="B1794" i="11"/>
  <c r="G1794" i="11" s="1"/>
  <c r="B1795" i="11"/>
  <c r="G1795" i="11" s="1"/>
  <c r="B1796" i="11"/>
  <c r="G1796" i="11"/>
  <c r="B1797" i="11"/>
  <c r="G1797" i="11" s="1"/>
  <c r="B1798" i="11"/>
  <c r="G1798" i="11"/>
  <c r="B1799" i="11"/>
  <c r="G1799" i="11" s="1"/>
  <c r="B1800" i="11"/>
  <c r="G1800" i="11" s="1"/>
  <c r="B1801" i="11"/>
  <c r="G1801" i="11" s="1"/>
  <c r="B1802" i="11"/>
  <c r="G1802" i="11" s="1"/>
  <c r="B1803" i="11"/>
  <c r="G1803" i="11" s="1"/>
  <c r="B1804" i="11"/>
  <c r="G1804" i="11" s="1"/>
  <c r="B1805" i="11"/>
  <c r="G1805" i="11" s="1"/>
  <c r="B1806" i="11"/>
  <c r="G1806" i="11" s="1"/>
  <c r="B1807" i="11"/>
  <c r="G1807" i="11" s="1"/>
  <c r="B1808" i="11"/>
  <c r="G1808" i="11" s="1"/>
  <c r="B1809" i="11"/>
  <c r="G1809" i="11" s="1"/>
  <c r="B1810" i="11"/>
  <c r="G1810" i="11" s="1"/>
  <c r="B1811" i="11"/>
  <c r="G1811" i="11" s="1"/>
  <c r="B1812" i="11"/>
  <c r="G1812" i="11" s="1"/>
  <c r="B1813" i="11"/>
  <c r="G1813" i="11" s="1"/>
  <c r="B1814" i="11"/>
  <c r="G1814" i="11"/>
  <c r="B1815" i="11"/>
  <c r="G1815" i="11" s="1"/>
  <c r="B1816" i="11"/>
  <c r="G1816" i="11" s="1"/>
  <c r="B1817" i="11"/>
  <c r="G1817" i="11" s="1"/>
  <c r="B1818" i="11"/>
  <c r="G1818" i="11" s="1"/>
  <c r="B1819" i="11"/>
  <c r="G1819" i="11" s="1"/>
  <c r="B1820" i="11"/>
  <c r="G1820" i="11" s="1"/>
  <c r="B1821" i="11"/>
  <c r="G1821" i="11" s="1"/>
  <c r="B1822" i="11"/>
  <c r="G1822" i="11" s="1"/>
  <c r="B1823" i="11"/>
  <c r="G1823" i="11" s="1"/>
  <c r="B1824" i="11"/>
  <c r="G1824" i="11" s="1"/>
  <c r="B1825" i="11"/>
  <c r="G1825" i="11" s="1"/>
  <c r="B1826" i="11"/>
  <c r="G1826" i="11" s="1"/>
  <c r="B1827" i="11"/>
  <c r="G1827" i="11" s="1"/>
  <c r="B1828" i="11"/>
  <c r="G1828" i="11"/>
  <c r="B1829" i="11"/>
  <c r="G1829" i="11" s="1"/>
  <c r="B1830" i="11"/>
  <c r="G1830" i="11"/>
  <c r="B1831" i="11"/>
  <c r="G1831" i="11" s="1"/>
  <c r="B1832" i="11"/>
  <c r="G1832" i="11" s="1"/>
  <c r="B1833" i="11"/>
  <c r="G1833" i="11" s="1"/>
  <c r="B1834" i="11"/>
  <c r="G1834" i="11" s="1"/>
  <c r="B1835" i="11"/>
  <c r="G1835" i="11" s="1"/>
  <c r="B1836" i="11"/>
  <c r="G1836" i="11" s="1"/>
  <c r="B1837" i="11"/>
  <c r="G1837" i="11" s="1"/>
  <c r="B1838" i="11"/>
  <c r="G1838" i="11" s="1"/>
  <c r="B1839" i="11"/>
  <c r="G1839" i="11" s="1"/>
  <c r="B1840" i="11"/>
  <c r="G1840" i="11" s="1"/>
  <c r="B1841" i="11"/>
  <c r="G1841" i="11" s="1"/>
  <c r="B1842" i="11"/>
  <c r="G1842" i="11" s="1"/>
  <c r="B1843" i="11"/>
  <c r="G1843" i="11" s="1"/>
  <c r="B1844" i="11"/>
  <c r="G1844" i="11" s="1"/>
  <c r="B1845" i="11"/>
  <c r="G1845" i="11" s="1"/>
  <c r="B1846" i="11"/>
  <c r="G1846" i="11"/>
  <c r="B1847" i="11"/>
  <c r="G1847" i="11" s="1"/>
  <c r="B1848" i="11"/>
  <c r="G1848" i="11" s="1"/>
  <c r="B1849" i="11"/>
  <c r="G1849" i="11" s="1"/>
  <c r="B1850" i="11"/>
  <c r="G1850" i="11" s="1"/>
  <c r="B1851" i="11"/>
  <c r="G1851" i="11" s="1"/>
  <c r="B1852" i="11"/>
  <c r="G1852" i="11" s="1"/>
  <c r="B1853" i="11"/>
  <c r="G1853" i="11" s="1"/>
  <c r="B1854" i="11"/>
  <c r="G1854" i="11" s="1"/>
  <c r="B1855" i="11"/>
  <c r="G1855" i="11" s="1"/>
  <c r="B1856" i="11"/>
  <c r="G1856" i="11" s="1"/>
  <c r="B1857" i="11"/>
  <c r="G1857" i="11" s="1"/>
  <c r="B1858" i="11"/>
  <c r="G1858" i="11" s="1"/>
  <c r="B1859" i="11"/>
  <c r="G1859" i="11" s="1"/>
  <c r="B1860" i="11"/>
  <c r="G1860" i="11"/>
  <c r="B1861" i="11"/>
  <c r="G1861" i="11" s="1"/>
  <c r="B1862" i="11"/>
  <c r="G1862" i="11"/>
  <c r="B1863" i="11"/>
  <c r="G1863" i="11" s="1"/>
  <c r="B1864" i="11"/>
  <c r="G1864" i="11" s="1"/>
  <c r="B1865" i="11"/>
  <c r="G1865" i="11" s="1"/>
  <c r="B1866" i="11"/>
  <c r="G1866" i="11" s="1"/>
  <c r="B1867" i="11"/>
  <c r="G1867" i="11" s="1"/>
  <c r="B1868" i="11"/>
  <c r="G1868" i="11" s="1"/>
  <c r="B1869" i="11"/>
  <c r="G1869" i="11" s="1"/>
  <c r="B1870" i="11"/>
  <c r="G1870" i="11"/>
  <c r="B1871" i="11"/>
  <c r="G1871" i="11" s="1"/>
  <c r="B1872" i="11"/>
  <c r="G1872" i="11" s="1"/>
  <c r="B1873" i="11"/>
  <c r="G1873" i="11" s="1"/>
  <c r="B1874" i="11"/>
  <c r="G1874" i="11" s="1"/>
  <c r="B1875" i="11"/>
  <c r="G1875" i="11" s="1"/>
  <c r="B1876" i="11"/>
  <c r="G1876" i="11" s="1"/>
  <c r="B1877" i="11"/>
  <c r="G1877" i="11" s="1"/>
  <c r="B1878" i="11"/>
  <c r="G1878" i="11"/>
  <c r="B1879" i="11"/>
  <c r="G1879" i="11" s="1"/>
  <c r="B1880" i="11"/>
  <c r="G1880" i="11" s="1"/>
  <c r="B1881" i="11"/>
  <c r="G1881" i="11" s="1"/>
  <c r="B1882" i="11"/>
  <c r="G1882" i="11" s="1"/>
  <c r="B1883" i="11"/>
  <c r="G1883" i="11" s="1"/>
  <c r="B1884" i="11"/>
  <c r="G1884" i="11" s="1"/>
  <c r="B1885" i="11"/>
  <c r="G1885" i="11" s="1"/>
  <c r="B1886" i="11"/>
  <c r="G1886" i="11"/>
  <c r="B1887" i="11"/>
  <c r="G1887" i="11" s="1"/>
  <c r="B1888" i="11"/>
  <c r="G1888" i="11" s="1"/>
  <c r="B1889" i="11"/>
  <c r="G1889" i="11" s="1"/>
  <c r="B1890" i="11"/>
  <c r="G1890" i="11" s="1"/>
  <c r="B1891" i="11"/>
  <c r="G1891" i="11" s="1"/>
  <c r="B1892" i="11"/>
  <c r="G1892" i="11"/>
  <c r="B1893" i="11"/>
  <c r="G1893" i="11" s="1"/>
  <c r="B1894" i="11"/>
  <c r="G1894" i="11"/>
  <c r="B1895" i="11"/>
  <c r="G1895" i="11" s="1"/>
  <c r="B1896" i="11"/>
  <c r="G1896" i="11" s="1"/>
  <c r="B1897" i="11"/>
  <c r="G1897" i="11" s="1"/>
  <c r="B1898" i="11"/>
  <c r="G1898" i="11" s="1"/>
  <c r="B1899" i="11"/>
  <c r="G1899" i="11" s="1"/>
  <c r="B1900" i="11"/>
  <c r="G1900" i="11" s="1"/>
  <c r="B1901" i="11"/>
  <c r="G1901" i="11" s="1"/>
  <c r="B1902" i="11"/>
  <c r="G1902" i="11"/>
  <c r="B1903" i="11"/>
  <c r="G1903" i="11" s="1"/>
  <c r="B1904" i="11"/>
  <c r="G1904" i="11" s="1"/>
  <c r="B1905" i="11"/>
  <c r="G1905" i="11" s="1"/>
  <c r="B1906" i="11"/>
  <c r="G1906" i="11" s="1"/>
  <c r="B1907" i="11"/>
  <c r="G1907" i="11" s="1"/>
  <c r="B1908" i="11"/>
  <c r="G1908" i="11"/>
  <c r="B1909" i="11"/>
  <c r="G1909" i="11" s="1"/>
  <c r="B1910" i="11"/>
  <c r="G1910" i="11"/>
  <c r="B1911" i="11"/>
  <c r="G1911" i="11" s="1"/>
  <c r="B1912" i="11"/>
  <c r="G1912" i="11" s="1"/>
  <c r="B1913" i="11"/>
  <c r="G1913" i="11" s="1"/>
  <c r="B1914" i="11"/>
  <c r="G1914" i="11" s="1"/>
  <c r="B1915" i="11"/>
  <c r="G1915" i="11" s="1"/>
  <c r="B1916" i="11"/>
  <c r="G1916" i="11" s="1"/>
  <c r="B1917" i="11"/>
  <c r="G1917" i="11" s="1"/>
  <c r="B1918" i="11"/>
  <c r="G1918" i="11"/>
  <c r="B1919" i="11"/>
  <c r="G1919" i="11" s="1"/>
  <c r="B1920" i="11"/>
  <c r="G1920" i="11" s="1"/>
  <c r="B1921" i="11"/>
  <c r="G1921" i="11" s="1"/>
  <c r="B1922" i="11"/>
  <c r="G1922" i="11" s="1"/>
  <c r="B1923" i="11"/>
  <c r="G1923" i="11" s="1"/>
  <c r="B1924" i="11"/>
  <c r="G1924" i="11"/>
  <c r="B1925" i="11"/>
  <c r="G1925" i="11" s="1"/>
  <c r="B1926" i="11"/>
  <c r="G1926" i="11"/>
  <c r="B1927" i="11"/>
  <c r="G1927" i="11" s="1"/>
  <c r="B1928" i="11"/>
  <c r="G1928" i="11" s="1"/>
  <c r="B1929" i="11"/>
  <c r="G1929" i="11" s="1"/>
  <c r="B1930" i="11"/>
  <c r="G1930" i="11" s="1"/>
  <c r="B1931" i="11"/>
  <c r="G1931" i="11" s="1"/>
  <c r="B1932" i="11"/>
  <c r="G1932" i="11" s="1"/>
  <c r="B1933" i="11"/>
  <c r="G1933" i="11" s="1"/>
  <c r="B1934" i="11"/>
  <c r="G1934" i="11"/>
  <c r="B1935" i="11"/>
  <c r="G1935" i="11" s="1"/>
  <c r="B1936" i="11"/>
  <c r="G1936" i="11" s="1"/>
  <c r="B1937" i="11"/>
  <c r="G1937" i="11" s="1"/>
  <c r="B1938" i="11"/>
  <c r="G1938" i="11" s="1"/>
  <c r="B1939" i="11"/>
  <c r="G1939" i="11" s="1"/>
  <c r="B1940" i="11"/>
  <c r="G1940" i="11" s="1"/>
  <c r="B1941" i="11"/>
  <c r="G1941" i="11" s="1"/>
  <c r="B1942" i="11"/>
  <c r="G1942" i="11"/>
  <c r="B1943" i="11"/>
  <c r="G1943" i="11" s="1"/>
  <c r="B1944" i="11"/>
  <c r="G1944" i="11" s="1"/>
  <c r="B1945" i="11"/>
  <c r="G1945" i="11" s="1"/>
  <c r="B1946" i="11"/>
  <c r="G1946" i="11" s="1"/>
  <c r="B1947" i="11"/>
  <c r="G1947" i="11" s="1"/>
  <c r="B1948" i="11"/>
  <c r="G1948" i="11" s="1"/>
  <c r="B1949" i="11"/>
  <c r="G1949" i="11" s="1"/>
  <c r="B1950" i="11"/>
  <c r="G1950" i="11"/>
  <c r="B1951" i="11"/>
  <c r="G1951" i="11" s="1"/>
  <c r="B1952" i="11"/>
  <c r="G1952" i="11" s="1"/>
  <c r="B1953" i="11"/>
  <c r="G1953" i="11" s="1"/>
  <c r="B1954" i="11"/>
  <c r="G1954" i="11" s="1"/>
  <c r="B1955" i="11"/>
  <c r="G1955" i="11" s="1"/>
  <c r="B1956" i="11"/>
  <c r="G1956" i="11"/>
  <c r="B1957" i="11"/>
  <c r="G1957" i="11" s="1"/>
  <c r="B1958" i="11"/>
  <c r="G1958" i="11"/>
  <c r="B1959" i="11"/>
  <c r="G1959" i="11" s="1"/>
  <c r="B1960" i="11"/>
  <c r="G1960" i="11" s="1"/>
  <c r="B1961" i="11"/>
  <c r="G1961" i="11" s="1"/>
  <c r="B1962" i="11"/>
  <c r="G1962" i="11" s="1"/>
  <c r="B1963" i="11"/>
  <c r="G1963" i="11" s="1"/>
  <c r="B1964" i="11"/>
  <c r="G1964" i="11" s="1"/>
  <c r="B1965" i="11"/>
  <c r="G1965" i="11" s="1"/>
  <c r="B1966" i="11"/>
  <c r="G1966" i="11"/>
  <c r="B1967" i="11"/>
  <c r="G1967" i="11" s="1"/>
  <c r="B1968" i="11"/>
  <c r="G1968" i="11" s="1"/>
  <c r="B1969" i="11"/>
  <c r="G1969" i="11" s="1"/>
  <c r="B1970" i="11"/>
  <c r="G1970" i="11" s="1"/>
  <c r="B1971" i="11"/>
  <c r="G1971" i="11" s="1"/>
  <c r="B1972" i="11"/>
  <c r="G1972" i="11"/>
  <c r="B1973" i="11"/>
  <c r="G1973" i="11" s="1"/>
  <c r="B1974" i="11"/>
  <c r="G1974" i="11"/>
  <c r="B1975" i="11"/>
  <c r="G1975" i="11" s="1"/>
  <c r="B1976" i="11"/>
  <c r="G1976" i="11" s="1"/>
  <c r="B1977" i="11"/>
  <c r="G1977" i="11" s="1"/>
  <c r="B1978" i="11"/>
  <c r="G1978" i="11" s="1"/>
  <c r="B1979" i="11"/>
  <c r="G1979" i="11" s="1"/>
  <c r="B1980" i="11"/>
  <c r="G1980" i="11" s="1"/>
  <c r="B1981" i="11"/>
  <c r="G1981" i="11" s="1"/>
  <c r="B1982" i="11"/>
  <c r="G1982" i="11"/>
  <c r="B1983" i="11"/>
  <c r="G1983" i="11" s="1"/>
  <c r="B1984" i="11"/>
  <c r="G1984" i="11" s="1"/>
  <c r="B1985" i="11"/>
  <c r="G1985" i="11" s="1"/>
  <c r="B1986" i="11"/>
  <c r="G1986" i="11" s="1"/>
  <c r="B1987" i="11"/>
  <c r="G1987" i="11" s="1"/>
  <c r="B1988" i="11"/>
  <c r="G1988" i="11"/>
  <c r="B1989" i="11"/>
  <c r="G1989" i="11" s="1"/>
  <c r="B1990" i="11"/>
  <c r="G1990" i="11"/>
  <c r="B1991" i="11"/>
  <c r="G1991" i="11" s="1"/>
  <c r="B1992" i="11"/>
  <c r="G1992" i="11" s="1"/>
  <c r="B1993" i="11"/>
  <c r="G1993" i="11" s="1"/>
  <c r="B1994" i="11"/>
  <c r="G1994" i="11" s="1"/>
  <c r="B1995" i="11"/>
  <c r="G1995" i="11" s="1"/>
  <c r="B1996" i="11"/>
  <c r="G1996" i="11" s="1"/>
  <c r="B1997" i="11"/>
  <c r="G1997" i="11" s="1"/>
  <c r="B1998" i="11"/>
  <c r="G1998" i="11"/>
  <c r="B1999" i="11"/>
  <c r="G1999" i="11" s="1"/>
  <c r="B2000" i="11"/>
  <c r="G2000" i="11" s="1"/>
  <c r="B2001" i="11"/>
  <c r="G2001" i="11" s="1"/>
  <c r="B2002" i="11"/>
  <c r="G2002" i="11" s="1"/>
  <c r="B2003" i="11"/>
  <c r="G2003" i="11" s="1"/>
  <c r="B2004" i="11"/>
  <c r="G2004" i="11" s="1"/>
  <c r="B2005" i="11"/>
  <c r="G2005" i="11" s="1"/>
  <c r="B2006" i="11"/>
  <c r="G2006" i="11"/>
  <c r="B2007" i="11"/>
  <c r="G2007" i="11" s="1"/>
  <c r="B2008" i="11"/>
  <c r="G2008" i="11" s="1"/>
  <c r="B2009" i="11"/>
  <c r="G2009" i="11" s="1"/>
  <c r="B2010" i="11"/>
  <c r="G2010" i="11" s="1"/>
  <c r="B2011" i="11"/>
  <c r="G2011" i="11" s="1"/>
  <c r="B2012" i="11"/>
  <c r="G2012" i="11" s="1"/>
  <c r="B2013" i="11"/>
  <c r="G2013" i="11" s="1"/>
  <c r="B2014" i="11"/>
  <c r="G2014" i="11"/>
  <c r="B2015" i="11"/>
  <c r="G2015" i="11" s="1"/>
  <c r="B2016" i="11"/>
  <c r="G2016" i="11"/>
  <c r="B2017" i="11"/>
  <c r="G2017" i="11" s="1"/>
  <c r="B2018" i="11"/>
  <c r="G2018" i="11" s="1"/>
  <c r="B2019" i="11"/>
  <c r="G2019" i="11" s="1"/>
  <c r="B2020" i="11"/>
  <c r="G2020" i="11" s="1"/>
  <c r="B2021" i="11"/>
  <c r="G2021" i="11" s="1"/>
  <c r="B2022" i="11"/>
  <c r="G2022" i="11"/>
  <c r="B2023" i="11"/>
  <c r="G2023" i="11" s="1"/>
  <c r="B2024" i="11"/>
  <c r="G2024" i="11"/>
  <c r="B2025" i="11"/>
  <c r="G2025" i="11" s="1"/>
  <c r="B2026" i="11"/>
  <c r="G2026" i="11" s="1"/>
  <c r="B2027" i="11"/>
  <c r="G2027" i="11" s="1"/>
  <c r="B2028" i="11"/>
  <c r="G2028" i="11" s="1"/>
  <c r="B2029" i="11"/>
  <c r="G2029" i="11" s="1"/>
  <c r="B2030" i="11"/>
  <c r="G2030" i="11" s="1"/>
  <c r="B2031" i="11"/>
  <c r="G2031" i="11" s="1"/>
  <c r="B2032" i="11"/>
  <c r="G2032" i="11" s="1"/>
  <c r="B2033" i="11"/>
  <c r="G2033" i="11" s="1"/>
  <c r="B2034" i="11"/>
  <c r="G2034" i="11" s="1"/>
  <c r="B2035" i="11"/>
  <c r="G2035" i="11" s="1"/>
  <c r="B2036" i="11"/>
  <c r="G2036" i="11" s="1"/>
  <c r="B2037" i="11"/>
  <c r="G2037" i="11" s="1"/>
  <c r="B2038" i="11"/>
  <c r="G2038" i="11" s="1"/>
  <c r="B2039" i="11"/>
  <c r="G2039" i="11" s="1"/>
  <c r="B2040" i="11"/>
  <c r="G2040" i="11"/>
  <c r="B2041" i="11"/>
  <c r="G2041" i="11" s="1"/>
  <c r="B2042" i="11"/>
  <c r="G2042" i="11" s="1"/>
  <c r="B2043" i="11"/>
  <c r="G2043" i="11" s="1"/>
  <c r="B2044" i="11"/>
  <c r="G2044" i="11" s="1"/>
  <c r="B2045" i="11"/>
  <c r="G2045" i="11" s="1"/>
  <c r="B2046" i="11"/>
  <c r="G2046" i="11" s="1"/>
  <c r="B2047" i="11"/>
  <c r="G2047" i="11" s="1"/>
  <c r="B2048" i="11"/>
  <c r="G2048" i="11" s="1"/>
  <c r="B2049" i="11"/>
  <c r="G2049" i="11" s="1"/>
  <c r="B2050" i="11"/>
  <c r="G2050" i="11"/>
  <c r="B2051" i="11"/>
  <c r="G2051" i="11" s="1"/>
  <c r="B2052" i="11"/>
  <c r="G2052" i="11" s="1"/>
  <c r="B2053" i="11"/>
  <c r="G2053" i="11" s="1"/>
  <c r="B2054" i="11"/>
  <c r="G2054" i="11" s="1"/>
  <c r="B2055" i="11"/>
  <c r="G2055" i="11" s="1"/>
  <c r="B2056" i="11"/>
  <c r="G2056" i="11" s="1"/>
  <c r="B2057" i="11"/>
  <c r="G2057" i="11" s="1"/>
  <c r="B2058" i="11"/>
  <c r="G2058" i="11" s="1"/>
  <c r="B2059" i="11"/>
  <c r="G2059" i="11" s="1"/>
  <c r="B2060" i="11"/>
  <c r="G2060" i="11" s="1"/>
  <c r="B2061" i="11"/>
  <c r="G2061" i="11" s="1"/>
  <c r="B2062" i="11"/>
  <c r="G2062" i="11" s="1"/>
  <c r="B2063" i="11"/>
  <c r="G2063" i="11" s="1"/>
  <c r="B2064" i="11"/>
  <c r="G2064" i="11" s="1"/>
  <c r="B2065" i="11"/>
  <c r="G2065" i="11" s="1"/>
  <c r="B2066" i="11"/>
  <c r="G2066" i="11" s="1"/>
  <c r="B2067" i="11"/>
  <c r="G2067" i="11" s="1"/>
  <c r="B2068" i="11"/>
  <c r="G2068" i="11" s="1"/>
  <c r="B2069" i="11"/>
  <c r="G2069" i="11" s="1"/>
  <c r="B2070" i="11"/>
  <c r="G2070" i="11" s="1"/>
  <c r="B2071" i="11"/>
  <c r="G2071" i="11" s="1"/>
  <c r="B2072" i="11"/>
  <c r="G2072" i="11" s="1"/>
  <c r="B2073" i="11"/>
  <c r="G2073" i="11" s="1"/>
  <c r="B2074" i="11"/>
  <c r="G2074" i="11" s="1"/>
  <c r="B2075" i="11"/>
  <c r="G2075" i="11" s="1"/>
  <c r="B2076" i="11"/>
  <c r="G2076" i="11" s="1"/>
  <c r="B2077" i="11"/>
  <c r="G2077" i="11" s="1"/>
  <c r="B2078" i="11"/>
  <c r="G2078" i="11" s="1"/>
  <c r="B2079" i="11"/>
  <c r="G2079" i="11" s="1"/>
  <c r="B2080" i="11"/>
  <c r="G2080" i="11" s="1"/>
  <c r="B2081" i="11"/>
  <c r="G2081" i="11" s="1"/>
  <c r="B2082" i="11"/>
  <c r="G2082" i="11"/>
  <c r="B2083" i="11"/>
  <c r="G2083" i="11" s="1"/>
  <c r="B2084" i="11"/>
  <c r="G2084" i="11" s="1"/>
  <c r="B2085" i="11"/>
  <c r="G2085" i="11" s="1"/>
  <c r="B2086" i="11"/>
  <c r="G2086" i="11" s="1"/>
  <c r="B2087" i="11"/>
  <c r="G2087" i="11" s="1"/>
  <c r="B2088" i="11"/>
  <c r="G2088" i="11" s="1"/>
  <c r="B2089" i="11"/>
  <c r="G2089" i="11" s="1"/>
  <c r="B2090" i="11"/>
  <c r="G2090" i="11" s="1"/>
  <c r="B2091" i="11"/>
  <c r="G2091" i="11" s="1"/>
  <c r="B2092" i="11"/>
  <c r="G2092" i="11" s="1"/>
  <c r="B2093" i="11"/>
  <c r="G2093" i="11" s="1"/>
  <c r="B2094" i="11"/>
  <c r="G2094" i="11" s="1"/>
  <c r="B2095" i="11"/>
  <c r="G2095" i="11" s="1"/>
  <c r="B2096" i="11"/>
  <c r="G2096" i="11" s="1"/>
  <c r="B2097" i="11"/>
  <c r="G2097" i="11" s="1"/>
  <c r="B2098" i="11"/>
  <c r="G2098" i="11" s="1"/>
  <c r="B2099" i="11"/>
  <c r="G2099" i="11" s="1"/>
  <c r="B2100" i="11"/>
  <c r="G2100" i="11" s="1"/>
  <c r="B2101" i="11"/>
  <c r="G2101" i="11" s="1"/>
  <c r="B2102" i="11"/>
  <c r="G2102" i="11" s="1"/>
  <c r="B2103" i="11"/>
  <c r="G2103" i="11" s="1"/>
  <c r="B2104" i="11"/>
  <c r="G2104" i="11"/>
  <c r="B2105" i="11"/>
  <c r="G2105" i="11" s="1"/>
  <c r="B2106" i="11"/>
  <c r="G2106" i="11" s="1"/>
  <c r="B2107" i="11"/>
  <c r="G2107" i="11" s="1"/>
  <c r="B2108" i="11"/>
  <c r="G2108" i="11" s="1"/>
  <c r="B2109" i="11"/>
  <c r="G2109" i="11" s="1"/>
  <c r="B2110" i="11"/>
  <c r="G2110" i="11" s="1"/>
  <c r="B2111" i="11"/>
  <c r="G2111" i="11" s="1"/>
  <c r="B2112" i="11"/>
  <c r="G2112" i="11" s="1"/>
  <c r="B2113" i="11"/>
  <c r="G2113" i="11" s="1"/>
  <c r="B2114" i="11"/>
  <c r="G2114" i="11"/>
  <c r="B2115" i="11"/>
  <c r="G2115" i="11" s="1"/>
  <c r="B2116" i="11"/>
  <c r="G2116" i="11" s="1"/>
  <c r="B2117" i="11"/>
  <c r="G2117" i="11" s="1"/>
  <c r="B2118" i="11"/>
  <c r="G2118" i="11" s="1"/>
  <c r="B2119" i="11"/>
  <c r="G2119" i="11" s="1"/>
  <c r="B2120" i="11"/>
  <c r="G2120" i="11" s="1"/>
  <c r="B2121" i="11"/>
  <c r="G2121" i="11" s="1"/>
  <c r="B2122" i="11"/>
  <c r="G2122" i="11" s="1"/>
  <c r="B2123" i="11"/>
  <c r="G2123" i="11" s="1"/>
  <c r="B2124" i="11"/>
  <c r="G2124" i="11" s="1"/>
  <c r="B2125" i="11"/>
  <c r="G2125" i="11" s="1"/>
  <c r="B2126" i="11"/>
  <c r="G2126" i="11" s="1"/>
  <c r="B2127" i="11"/>
  <c r="G2127" i="11" s="1"/>
  <c r="B2128" i="11"/>
  <c r="G2128" i="11" s="1"/>
  <c r="B2129" i="11"/>
  <c r="G2129" i="11" s="1"/>
  <c r="B2130" i="11"/>
  <c r="G2130" i="11" s="1"/>
  <c r="B2131" i="11"/>
  <c r="G2131" i="11" s="1"/>
  <c r="B2132" i="11"/>
  <c r="G2132" i="11" s="1"/>
  <c r="B2133" i="11"/>
  <c r="G2133" i="11" s="1"/>
  <c r="B2134" i="11"/>
  <c r="G2134" i="11" s="1"/>
  <c r="B2135" i="11"/>
  <c r="G2135" i="11" s="1"/>
  <c r="B2136" i="11"/>
  <c r="G2136" i="11"/>
  <c r="B2137" i="11"/>
  <c r="G2137" i="11" s="1"/>
  <c r="B2138" i="11"/>
  <c r="G2138" i="11" s="1"/>
  <c r="B2139" i="11"/>
  <c r="G2139" i="11" s="1"/>
  <c r="B2140" i="11"/>
  <c r="G2140" i="11" s="1"/>
  <c r="B2141" i="11"/>
  <c r="G2141" i="11" s="1"/>
  <c r="B2142" i="11"/>
  <c r="G2142" i="11" s="1"/>
  <c r="B2143" i="11"/>
  <c r="G2143" i="11" s="1"/>
  <c r="B2144" i="11"/>
  <c r="G2144" i="11" s="1"/>
  <c r="B2145" i="11"/>
  <c r="G2145" i="11" s="1"/>
  <c r="B2146" i="11"/>
  <c r="G2146" i="11"/>
  <c r="B2147" i="11"/>
  <c r="G2147" i="11" s="1"/>
  <c r="B2148" i="11"/>
  <c r="G2148" i="11" s="1"/>
  <c r="B2149" i="11"/>
  <c r="G2149" i="11" s="1"/>
  <c r="B2150" i="11"/>
  <c r="G2150" i="11" s="1"/>
  <c r="B2151" i="11"/>
  <c r="G2151" i="11" s="1"/>
  <c r="B2152" i="11"/>
  <c r="G2152" i="11" s="1"/>
  <c r="B2153" i="11"/>
  <c r="G2153" i="11" s="1"/>
  <c r="B2154" i="11"/>
  <c r="G2154" i="11" s="1"/>
  <c r="B2155" i="11"/>
  <c r="G2155" i="11" s="1"/>
  <c r="B2156" i="11"/>
  <c r="G2156" i="11" s="1"/>
  <c r="B2157" i="11"/>
  <c r="G2157" i="11" s="1"/>
  <c r="B2158" i="11"/>
  <c r="G2158" i="11" s="1"/>
  <c r="B2159" i="11"/>
  <c r="G2159" i="11" s="1"/>
  <c r="B2160" i="11"/>
  <c r="G2160" i="11" s="1"/>
  <c r="B2161" i="11"/>
  <c r="G2161" i="11" s="1"/>
  <c r="B2162" i="11"/>
  <c r="G2162" i="11" s="1"/>
  <c r="B2163" i="11"/>
  <c r="G2163" i="11" s="1"/>
  <c r="B2164" i="11"/>
  <c r="G2164" i="11" s="1"/>
  <c r="B2165" i="11"/>
  <c r="G2165" i="11" s="1"/>
  <c r="B2166" i="11"/>
  <c r="G2166" i="11" s="1"/>
  <c r="B2167" i="11"/>
  <c r="G2167" i="11" s="1"/>
  <c r="B2168" i="11"/>
  <c r="G2168" i="11"/>
  <c r="B2169" i="11"/>
  <c r="G2169" i="11" s="1"/>
  <c r="B2170" i="11"/>
  <c r="G2170" i="11" s="1"/>
  <c r="B2171" i="11"/>
  <c r="G2171" i="11" s="1"/>
  <c r="B2172" i="11"/>
  <c r="G2172" i="11" s="1"/>
  <c r="B2173" i="11"/>
  <c r="G2173" i="11" s="1"/>
  <c r="B2174" i="11"/>
  <c r="G2174" i="11" s="1"/>
  <c r="B2175" i="11"/>
  <c r="G2175" i="11" s="1"/>
  <c r="B2176" i="11"/>
  <c r="G2176" i="11" s="1"/>
  <c r="B2177" i="11"/>
  <c r="G2177" i="11" s="1"/>
  <c r="B2178" i="11"/>
  <c r="G2178" i="11"/>
  <c r="B2179" i="11"/>
  <c r="G2179" i="11" s="1"/>
  <c r="B2180" i="11"/>
  <c r="G2180" i="11" s="1"/>
  <c r="B2181" i="11"/>
  <c r="G2181" i="11" s="1"/>
  <c r="B2182" i="11"/>
  <c r="G2182" i="11" s="1"/>
  <c r="B2183" i="11"/>
  <c r="G2183" i="11" s="1"/>
  <c r="B2184" i="11"/>
  <c r="G2184" i="11" s="1"/>
  <c r="B2185" i="11"/>
  <c r="G2185" i="11" s="1"/>
  <c r="B2186" i="11"/>
  <c r="G2186" i="11" s="1"/>
  <c r="B2187" i="11"/>
  <c r="G2187" i="11" s="1"/>
  <c r="B2188" i="11"/>
  <c r="G2188" i="11" s="1"/>
  <c r="B2189" i="11"/>
  <c r="G2189" i="11" s="1"/>
  <c r="B2190" i="11"/>
  <c r="G2190" i="11" s="1"/>
  <c r="B2191" i="11"/>
  <c r="G2191" i="11" s="1"/>
  <c r="B2192" i="11"/>
  <c r="G2192" i="11" s="1"/>
  <c r="B2193" i="11"/>
  <c r="G2193" i="11" s="1"/>
  <c r="B2194" i="11"/>
  <c r="G2194" i="11" s="1"/>
  <c r="B2195" i="11"/>
  <c r="G2195" i="11" s="1"/>
  <c r="B2196" i="11"/>
  <c r="G2196" i="11"/>
  <c r="B2197" i="11"/>
  <c r="G2197" i="11" s="1"/>
  <c r="B2198" i="11"/>
  <c r="G2198" i="11" s="1"/>
  <c r="B2199" i="11"/>
  <c r="G2199" i="11" s="1"/>
  <c r="B2200" i="11"/>
  <c r="G2200" i="11" s="1"/>
  <c r="B2201" i="11"/>
  <c r="G2201" i="11" s="1"/>
  <c r="B2202" i="11"/>
  <c r="G2202" i="11"/>
  <c r="B2203" i="11"/>
  <c r="G2203" i="11" s="1"/>
  <c r="B2204" i="11"/>
  <c r="G2204" i="11" s="1"/>
  <c r="B2205" i="11"/>
  <c r="G2205" i="11" s="1"/>
  <c r="B2206" i="11"/>
  <c r="G2206" i="11" s="1"/>
  <c r="B2207" i="11"/>
  <c r="G2207" i="11" s="1"/>
  <c r="B2208" i="11"/>
  <c r="G2208" i="11" s="1"/>
  <c r="B2209" i="11"/>
  <c r="G2209" i="11" s="1"/>
  <c r="B2210" i="11"/>
  <c r="G2210" i="11" s="1"/>
  <c r="B2211" i="11"/>
  <c r="G2211" i="11" s="1"/>
  <c r="B2212" i="11"/>
  <c r="G2212" i="11"/>
  <c r="B2213" i="11"/>
  <c r="G2213" i="11" s="1"/>
  <c r="B2214" i="11"/>
  <c r="G2214" i="11" s="1"/>
  <c r="B2215" i="11"/>
  <c r="G2215" i="11" s="1"/>
  <c r="B2216" i="11"/>
  <c r="G2216" i="11" s="1"/>
  <c r="B2217" i="11"/>
  <c r="G2217" i="11" s="1"/>
  <c r="B2218" i="11"/>
  <c r="G2218" i="11"/>
  <c r="B2219" i="11"/>
  <c r="G2219" i="11" s="1"/>
  <c r="B2220" i="11"/>
  <c r="G2220" i="11" s="1"/>
  <c r="B2221" i="11"/>
  <c r="G2221" i="11" s="1"/>
  <c r="B2222" i="11"/>
  <c r="G2222" i="11" s="1"/>
  <c r="B2223" i="11"/>
  <c r="G2223" i="11" s="1"/>
  <c r="B2224" i="11"/>
  <c r="G2224" i="11" s="1"/>
  <c r="B2225" i="11"/>
  <c r="G2225" i="11" s="1"/>
  <c r="B2226" i="11"/>
  <c r="G2226" i="11" s="1"/>
  <c r="B2227" i="11"/>
  <c r="G2227" i="11" s="1"/>
  <c r="B2228" i="11"/>
  <c r="G2228" i="11"/>
  <c r="B2229" i="11"/>
  <c r="G2229" i="11" s="1"/>
  <c r="B2230" i="11"/>
  <c r="G2230" i="11" s="1"/>
  <c r="B2231" i="11"/>
  <c r="G2231" i="11" s="1"/>
  <c r="B2232" i="11"/>
  <c r="G2232" i="11" s="1"/>
  <c r="B2233" i="11"/>
  <c r="G2233" i="11" s="1"/>
  <c r="B2234" i="11"/>
  <c r="G2234" i="11"/>
  <c r="B2235" i="11"/>
  <c r="G2235" i="11" s="1"/>
  <c r="B2236" i="11"/>
  <c r="G2236" i="11" s="1"/>
  <c r="B2237" i="11"/>
  <c r="G2237" i="11" s="1"/>
  <c r="B2238" i="11"/>
  <c r="G2238" i="11" s="1"/>
  <c r="B2239" i="11"/>
  <c r="G2239" i="11" s="1"/>
  <c r="B2240" i="11"/>
  <c r="G2240" i="11" s="1"/>
  <c r="B2241" i="11"/>
  <c r="G2241" i="11" s="1"/>
  <c r="B2242" i="11"/>
  <c r="G2242" i="11" s="1"/>
  <c r="B2243" i="11"/>
  <c r="G2243" i="11" s="1"/>
  <c r="B2244" i="11"/>
  <c r="G2244" i="11"/>
  <c r="B2245" i="11"/>
  <c r="G2245" i="11" s="1"/>
  <c r="B2246" i="11"/>
  <c r="G2246" i="11" s="1"/>
  <c r="B2247" i="11"/>
  <c r="G2247" i="11" s="1"/>
  <c r="B2248" i="11"/>
  <c r="G2248" i="11" s="1"/>
  <c r="B2249" i="11"/>
  <c r="G2249" i="11" s="1"/>
  <c r="B2250" i="11"/>
  <c r="G2250" i="11"/>
  <c r="B2251" i="11"/>
  <c r="G2251" i="11" s="1"/>
  <c r="B2252" i="11"/>
  <c r="G2252" i="11" s="1"/>
  <c r="B2253" i="11"/>
  <c r="G2253" i="11" s="1"/>
  <c r="B2254" i="11"/>
  <c r="G2254" i="11" s="1"/>
  <c r="B2255" i="11"/>
  <c r="G2255" i="11" s="1"/>
  <c r="B2256" i="11"/>
  <c r="G2256" i="11" s="1"/>
  <c r="B2257" i="11"/>
  <c r="G2257" i="11" s="1"/>
  <c r="B2258" i="11"/>
  <c r="G2258" i="11" s="1"/>
  <c r="B2259" i="11"/>
  <c r="G2259" i="11" s="1"/>
  <c r="B2260" i="11"/>
  <c r="G2260" i="11"/>
  <c r="B2261" i="11"/>
  <c r="G2261" i="11" s="1"/>
  <c r="B2262" i="11"/>
  <c r="G2262" i="11" s="1"/>
  <c r="B2263" i="11"/>
  <c r="G2263" i="11" s="1"/>
  <c r="B2264" i="11"/>
  <c r="G2264" i="11" s="1"/>
  <c r="B2265" i="11"/>
  <c r="G2265" i="11" s="1"/>
  <c r="B2266" i="11"/>
  <c r="G2266" i="11"/>
  <c r="B2267" i="11"/>
  <c r="G2267" i="11" s="1"/>
  <c r="B2268" i="11"/>
  <c r="G2268" i="11" s="1"/>
  <c r="B2269" i="11"/>
  <c r="G2269" i="11" s="1"/>
  <c r="B2270" i="11"/>
  <c r="G2270" i="11" s="1"/>
  <c r="B2271" i="11"/>
  <c r="G2271" i="11" s="1"/>
  <c r="B2272" i="11"/>
  <c r="G2272" i="11" s="1"/>
  <c r="B2273" i="11"/>
  <c r="G2273" i="11" s="1"/>
  <c r="B2274" i="11"/>
  <c r="G2274" i="11" s="1"/>
  <c r="B2275" i="11"/>
  <c r="G2275" i="11" s="1"/>
  <c r="B2276" i="11"/>
  <c r="G2276" i="11"/>
  <c r="B2277" i="11"/>
  <c r="G2277" i="11" s="1"/>
  <c r="B2278" i="11"/>
  <c r="G2278" i="11" s="1"/>
  <c r="B2279" i="11"/>
  <c r="G2279" i="11" s="1"/>
  <c r="B2280" i="11"/>
  <c r="G2280" i="11" s="1"/>
  <c r="B2281" i="11"/>
  <c r="G2281" i="11" s="1"/>
  <c r="B2282" i="11"/>
  <c r="G2282" i="11"/>
  <c r="B2283" i="11"/>
  <c r="G2283" i="11" s="1"/>
  <c r="B2284" i="11"/>
  <c r="G2284" i="11" s="1"/>
  <c r="B2285" i="11"/>
  <c r="G2285" i="11" s="1"/>
  <c r="B2286" i="11"/>
  <c r="G2286" i="11" s="1"/>
  <c r="B2287" i="11"/>
  <c r="G2287" i="11" s="1"/>
  <c r="B2288" i="11"/>
  <c r="G2288" i="11" s="1"/>
  <c r="B2289" i="11"/>
  <c r="G2289" i="11" s="1"/>
  <c r="B2290" i="11"/>
  <c r="G2290" i="11" s="1"/>
  <c r="B2291" i="11"/>
  <c r="G2291" i="11" s="1"/>
  <c r="B2292" i="11"/>
  <c r="G2292" i="11"/>
  <c r="B2293" i="11"/>
  <c r="G2293" i="11" s="1"/>
  <c r="B2294" i="11"/>
  <c r="G2294" i="11" s="1"/>
  <c r="B2295" i="11"/>
  <c r="G2295" i="11" s="1"/>
  <c r="B2296" i="11"/>
  <c r="G2296" i="11" s="1"/>
  <c r="B2297" i="11"/>
  <c r="G2297" i="11" s="1"/>
  <c r="B2298" i="11"/>
  <c r="G2298" i="11"/>
  <c r="B2299" i="11"/>
  <c r="G2299" i="11" s="1"/>
  <c r="B2300" i="11"/>
  <c r="G2300" i="11" s="1"/>
  <c r="B2301" i="11"/>
  <c r="G2301" i="11" s="1"/>
  <c r="B2302" i="11"/>
  <c r="G2302" i="11" s="1"/>
  <c r="B2303" i="11"/>
  <c r="G2303" i="11" s="1"/>
  <c r="B2304" i="11"/>
  <c r="G2304" i="11" s="1"/>
  <c r="B2305" i="11"/>
  <c r="G2305" i="11" s="1"/>
  <c r="B2306" i="11"/>
  <c r="G2306" i="11" s="1"/>
  <c r="B2307" i="11"/>
  <c r="G2307" i="11" s="1"/>
  <c r="B2308" i="11"/>
  <c r="G2308" i="11"/>
  <c r="B2309" i="11"/>
  <c r="G2309" i="11" s="1"/>
  <c r="B2310" i="11"/>
  <c r="G2310" i="11" s="1"/>
  <c r="B2311" i="11"/>
  <c r="G2311" i="11" s="1"/>
  <c r="B2312" i="11"/>
  <c r="G2312" i="11" s="1"/>
  <c r="B2313" i="11"/>
  <c r="G2313" i="11" s="1"/>
  <c r="B2314" i="11"/>
  <c r="G2314" i="11"/>
  <c r="B2315" i="11"/>
  <c r="G2315" i="11" s="1"/>
  <c r="B2316" i="11"/>
  <c r="G2316" i="11" s="1"/>
  <c r="B2317" i="11"/>
  <c r="G2317" i="11" s="1"/>
  <c r="B2318" i="11"/>
  <c r="G2318" i="11" s="1"/>
  <c r="B2319" i="11"/>
  <c r="G2319" i="11" s="1"/>
  <c r="B2320" i="11"/>
  <c r="G2320" i="11" s="1"/>
  <c r="B2321" i="11"/>
  <c r="G2321" i="11" s="1"/>
  <c r="B2322" i="11"/>
  <c r="G2322" i="11" s="1"/>
  <c r="B2323" i="11"/>
  <c r="G2323" i="11" s="1"/>
  <c r="B2324" i="11"/>
  <c r="G2324" i="11"/>
  <c r="B2325" i="11"/>
  <c r="G2325" i="11" s="1"/>
  <c r="B2326" i="11"/>
  <c r="G2326" i="11" s="1"/>
  <c r="B2327" i="11"/>
  <c r="G2327" i="11" s="1"/>
  <c r="B2328" i="11"/>
  <c r="G2328" i="11" s="1"/>
  <c r="B2329" i="11"/>
  <c r="G2329" i="11" s="1"/>
  <c r="B2330" i="11"/>
  <c r="G2330" i="11"/>
  <c r="B2331" i="11"/>
  <c r="G2331" i="11" s="1"/>
  <c r="B2332" i="11"/>
  <c r="G2332" i="11" s="1"/>
  <c r="B2333" i="11"/>
  <c r="G2333" i="11" s="1"/>
  <c r="B2334" i="11"/>
  <c r="G2334" i="11" s="1"/>
  <c r="B2335" i="11"/>
  <c r="G2335" i="11" s="1"/>
  <c r="B2336" i="11"/>
  <c r="G2336" i="11" s="1"/>
  <c r="B2337" i="11"/>
  <c r="G2337" i="11" s="1"/>
  <c r="B2338" i="11"/>
  <c r="G2338" i="11" s="1"/>
  <c r="B2339" i="11"/>
  <c r="G2339" i="11" s="1"/>
  <c r="B2340" i="11"/>
  <c r="G2340" i="11"/>
  <c r="B2341" i="11"/>
  <c r="G2341" i="11" s="1"/>
  <c r="B2342" i="11"/>
  <c r="G2342" i="11" s="1"/>
  <c r="B2343" i="11"/>
  <c r="G2343" i="11" s="1"/>
  <c r="B2344" i="11"/>
  <c r="G2344" i="11" s="1"/>
  <c r="B2345" i="11"/>
  <c r="G2345" i="11" s="1"/>
  <c r="B2346" i="11"/>
  <c r="G2346" i="11"/>
  <c r="B2347" i="11"/>
  <c r="G2347" i="11" s="1"/>
  <c r="B2348" i="11"/>
  <c r="G2348" i="11" s="1"/>
  <c r="B2349" i="11"/>
  <c r="G2349" i="11" s="1"/>
  <c r="B2350" i="11"/>
  <c r="G2350" i="11" s="1"/>
  <c r="B2351" i="11"/>
  <c r="G2351" i="11" s="1"/>
  <c r="B2352" i="11"/>
  <c r="G2352" i="11" s="1"/>
  <c r="B2353" i="11"/>
  <c r="G2353" i="11" s="1"/>
  <c r="B2354" i="11"/>
  <c r="G2354" i="11" s="1"/>
  <c r="B2355" i="11"/>
  <c r="G2355" i="11" s="1"/>
  <c r="B2356" i="11"/>
  <c r="G2356" i="11"/>
  <c r="B2357" i="11"/>
  <c r="G2357" i="11" s="1"/>
  <c r="B2358" i="11"/>
  <c r="G2358" i="11" s="1"/>
  <c r="B2359" i="11"/>
  <c r="G2359" i="11" s="1"/>
  <c r="B2360" i="11"/>
  <c r="G2360" i="11" s="1"/>
  <c r="B2361" i="11"/>
  <c r="G2361" i="11" s="1"/>
  <c r="B2362" i="11"/>
  <c r="G2362" i="11"/>
  <c r="B2363" i="11"/>
  <c r="G2363" i="11" s="1"/>
  <c r="B2364" i="11"/>
  <c r="G2364" i="11" s="1"/>
  <c r="B2365" i="11"/>
  <c r="G2365" i="11" s="1"/>
  <c r="B2366" i="11"/>
  <c r="G2366" i="11" s="1"/>
  <c r="B2367" i="11"/>
  <c r="G2367" i="11" s="1"/>
  <c r="B2368" i="11"/>
  <c r="G2368" i="11" s="1"/>
  <c r="B2369" i="11"/>
  <c r="G2369" i="11" s="1"/>
  <c r="B2370" i="11"/>
  <c r="G2370" i="11" s="1"/>
  <c r="B2371" i="11"/>
  <c r="G2371" i="11" s="1"/>
  <c r="B2372" i="11"/>
  <c r="G2372" i="11"/>
  <c r="B2373" i="11"/>
  <c r="G2373" i="11" s="1"/>
  <c r="B2374" i="11"/>
  <c r="G2374" i="11" s="1"/>
  <c r="B2375" i="11"/>
  <c r="G2375" i="11" s="1"/>
  <c r="B2376" i="11"/>
  <c r="G2376" i="11" s="1"/>
  <c r="B2377" i="11"/>
  <c r="G2377" i="11" s="1"/>
  <c r="B2378" i="11"/>
  <c r="G2378" i="11"/>
  <c r="B2379" i="11"/>
  <c r="G2379" i="11" s="1"/>
  <c r="B2380" i="11"/>
  <c r="G2380" i="11" s="1"/>
  <c r="B2381" i="11"/>
  <c r="G2381" i="11" s="1"/>
  <c r="B2382" i="11"/>
  <c r="G2382" i="11" s="1"/>
  <c r="B2383" i="11"/>
  <c r="G2383" i="11" s="1"/>
  <c r="B2384" i="11"/>
  <c r="G2384" i="11" s="1"/>
  <c r="B2385" i="11"/>
  <c r="G2385" i="11" s="1"/>
  <c r="B2386" i="11"/>
  <c r="G2386" i="11" s="1"/>
  <c r="B2387" i="11"/>
  <c r="G2387" i="11" s="1"/>
  <c r="B2388" i="11"/>
  <c r="G2388" i="11"/>
  <c r="B2389" i="11"/>
  <c r="G2389" i="11" s="1"/>
  <c r="B2390" i="11"/>
  <c r="G2390" i="11" s="1"/>
  <c r="B2391" i="11"/>
  <c r="G2391" i="11" s="1"/>
  <c r="B2392" i="11"/>
  <c r="G2392" i="11" s="1"/>
  <c r="B2393" i="11"/>
  <c r="G2393" i="11" s="1"/>
  <c r="B2394" i="11"/>
  <c r="G2394" i="11"/>
  <c r="B2395" i="11"/>
  <c r="G2395" i="11" s="1"/>
  <c r="B2396" i="11"/>
  <c r="G2396" i="11" s="1"/>
  <c r="B2397" i="11"/>
  <c r="G2397" i="11" s="1"/>
  <c r="B2398" i="11"/>
  <c r="G2398" i="11" s="1"/>
  <c r="B2399" i="11"/>
  <c r="G2399" i="11" s="1"/>
  <c r="B2400" i="11"/>
  <c r="G2400" i="11" s="1"/>
  <c r="B2401" i="11"/>
  <c r="G2401" i="11" s="1"/>
  <c r="B2402" i="11"/>
  <c r="G2402" i="11" s="1"/>
  <c r="B2403" i="11"/>
  <c r="G2403" i="11" s="1"/>
  <c r="B2404" i="11"/>
  <c r="G2404" i="11"/>
  <c r="B2405" i="11"/>
  <c r="G2405" i="11" s="1"/>
  <c r="B2406" i="11"/>
  <c r="G2406" i="11" s="1"/>
  <c r="B2407" i="11"/>
  <c r="G2407" i="11" s="1"/>
  <c r="B2408" i="11"/>
  <c r="G2408" i="11" s="1"/>
  <c r="B2409" i="11"/>
  <c r="G2409" i="11" s="1"/>
  <c r="B2410" i="11"/>
  <c r="G2410" i="11"/>
  <c r="B2411" i="11"/>
  <c r="G2411" i="11" s="1"/>
  <c r="B2412" i="11"/>
  <c r="G2412" i="11" s="1"/>
  <c r="B2413" i="11"/>
  <c r="G2413" i="11" s="1"/>
  <c r="B2414" i="11"/>
  <c r="G2414" i="11" s="1"/>
  <c r="B2415" i="11"/>
  <c r="G2415" i="11" s="1"/>
  <c r="B2416" i="11"/>
  <c r="G2416" i="11" s="1"/>
  <c r="B2417" i="11"/>
  <c r="G2417" i="11" s="1"/>
  <c r="B2418" i="11"/>
  <c r="G2418" i="11" s="1"/>
  <c r="B2419" i="11"/>
  <c r="G2419" i="11" s="1"/>
  <c r="B2420" i="11"/>
  <c r="G2420" i="11"/>
  <c r="B2421" i="11"/>
  <c r="G2421" i="11" s="1"/>
  <c r="B2422" i="11"/>
  <c r="G2422" i="11" s="1"/>
  <c r="B2423" i="11"/>
  <c r="G2423" i="11" s="1"/>
  <c r="B2424" i="11"/>
  <c r="G2424" i="11" s="1"/>
  <c r="B2425" i="11"/>
  <c r="G2425" i="11" s="1"/>
  <c r="B2426" i="11"/>
  <c r="G2426" i="11"/>
  <c r="B2427" i="11"/>
  <c r="G2427" i="11" s="1"/>
  <c r="B2428" i="11"/>
  <c r="G2428" i="11" s="1"/>
  <c r="B2429" i="11"/>
  <c r="G2429" i="11" s="1"/>
  <c r="B2430" i="11"/>
  <c r="G2430" i="11" s="1"/>
  <c r="B2431" i="11"/>
  <c r="G2431" i="11" s="1"/>
  <c r="B2432" i="11"/>
  <c r="G2432" i="11" s="1"/>
  <c r="B2433" i="11"/>
  <c r="G2433" i="11" s="1"/>
  <c r="B2434" i="11"/>
  <c r="G2434" i="11" s="1"/>
  <c r="B2435" i="11"/>
  <c r="G2435" i="11" s="1"/>
  <c r="B2436" i="11"/>
  <c r="G2436" i="11"/>
  <c r="B2437" i="11"/>
  <c r="G2437" i="11" s="1"/>
  <c r="B2438" i="11"/>
  <c r="G2438" i="11" s="1"/>
  <c r="B2439" i="11"/>
  <c r="G2439" i="11" s="1"/>
  <c r="B2440" i="11"/>
  <c r="G2440" i="11" s="1"/>
  <c r="B2441" i="11"/>
  <c r="G2441" i="11" s="1"/>
  <c r="B2442" i="11"/>
  <c r="G2442" i="11"/>
  <c r="B2443" i="11"/>
  <c r="G2443" i="11" s="1"/>
  <c r="B2444" i="11"/>
  <c r="G2444" i="11" s="1"/>
  <c r="B2445" i="11"/>
  <c r="G2445" i="11" s="1"/>
  <c r="B2446" i="11"/>
  <c r="G2446" i="11" s="1"/>
  <c r="B2447" i="11"/>
  <c r="G2447" i="11" s="1"/>
  <c r="B2448" i="11"/>
  <c r="G2448" i="11" s="1"/>
  <c r="B2449" i="11"/>
  <c r="G2449" i="11" s="1"/>
  <c r="B2450" i="11"/>
  <c r="G2450" i="11" s="1"/>
  <c r="B2451" i="11"/>
  <c r="G2451" i="11" s="1"/>
  <c r="B2452" i="11"/>
  <c r="G2452" i="11"/>
  <c r="B2453" i="11"/>
  <c r="G2453" i="11" s="1"/>
  <c r="B2454" i="11"/>
  <c r="G2454" i="11" s="1"/>
  <c r="B2455" i="11"/>
  <c r="G2455" i="11" s="1"/>
  <c r="B2456" i="11"/>
  <c r="G2456" i="11" s="1"/>
  <c r="B2457" i="11"/>
  <c r="G2457" i="11" s="1"/>
  <c r="B2458" i="11"/>
  <c r="G2458" i="11"/>
  <c r="B2459" i="11"/>
  <c r="G2459" i="11" s="1"/>
  <c r="B2460" i="11"/>
  <c r="G2460" i="11" s="1"/>
  <c r="B2461" i="11"/>
  <c r="G2461" i="11" s="1"/>
  <c r="B2462" i="11"/>
  <c r="G2462" i="11" s="1"/>
  <c r="B2463" i="11"/>
  <c r="G2463" i="11" s="1"/>
  <c r="B2464" i="11"/>
  <c r="G2464" i="11" s="1"/>
  <c r="B2465" i="11"/>
  <c r="G2465" i="11" s="1"/>
  <c r="B2466" i="11"/>
  <c r="G2466" i="11" s="1"/>
  <c r="B2467" i="11"/>
  <c r="G2467" i="11" s="1"/>
  <c r="B2468" i="11"/>
  <c r="G2468" i="11"/>
  <c r="B2469" i="11"/>
  <c r="G2469" i="11" s="1"/>
  <c r="B2470" i="11"/>
  <c r="G2470" i="11" s="1"/>
  <c r="B2471" i="11"/>
  <c r="G2471" i="11" s="1"/>
  <c r="B2472" i="11"/>
  <c r="G2472" i="11" s="1"/>
  <c r="B2473" i="11"/>
  <c r="G2473" i="11" s="1"/>
  <c r="B2474" i="11"/>
  <c r="G2474" i="11"/>
  <c r="B2475" i="11"/>
  <c r="G2475" i="11" s="1"/>
  <c r="B2476" i="11"/>
  <c r="G2476" i="11" s="1"/>
  <c r="B2477" i="11"/>
  <c r="G2477" i="11" s="1"/>
  <c r="B2478" i="11"/>
  <c r="G2478" i="11" s="1"/>
  <c r="B2479" i="11"/>
  <c r="G2479" i="11" s="1"/>
  <c r="B2480" i="11"/>
  <c r="G2480" i="11" s="1"/>
  <c r="B2481" i="11"/>
  <c r="G2481" i="11" s="1"/>
  <c r="B2482" i="11"/>
  <c r="G2482" i="11" s="1"/>
  <c r="B2483" i="11"/>
  <c r="G2483" i="11" s="1"/>
  <c r="B2484" i="11"/>
  <c r="G2484" i="11"/>
  <c r="B2485" i="11"/>
  <c r="G2485" i="11" s="1"/>
  <c r="B2486" i="11"/>
  <c r="G2486" i="11" s="1"/>
  <c r="B2487" i="11"/>
  <c r="G2487" i="11" s="1"/>
  <c r="B2488" i="11"/>
  <c r="G2488" i="11" s="1"/>
  <c r="B2489" i="11"/>
  <c r="G2489" i="11" s="1"/>
  <c r="B2490" i="11"/>
  <c r="G2490" i="11"/>
  <c r="B2491" i="11"/>
  <c r="G2491" i="11" s="1"/>
  <c r="B2492" i="11"/>
  <c r="G2492" i="11" s="1"/>
  <c r="B2493" i="11"/>
  <c r="G2493" i="11" s="1"/>
  <c r="B2494" i="11"/>
  <c r="G2494" i="11" s="1"/>
  <c r="B2495" i="11"/>
  <c r="G2495" i="11" s="1"/>
  <c r="B2496" i="11"/>
  <c r="G2496" i="11" s="1"/>
  <c r="B2497" i="11"/>
  <c r="G2497" i="11" s="1"/>
  <c r="B2498" i="11"/>
  <c r="G2498" i="11" s="1"/>
  <c r="B2499" i="11"/>
  <c r="G2499" i="11" s="1"/>
  <c r="B2500" i="11"/>
  <c r="G2500" i="11"/>
  <c r="B2501" i="11"/>
  <c r="G2501" i="11" s="1"/>
  <c r="B2502" i="11"/>
  <c r="G2502" i="11" s="1"/>
  <c r="B2503" i="11"/>
  <c r="G2503" i="11" s="1"/>
  <c r="B2504" i="11"/>
  <c r="G2504" i="11" s="1"/>
  <c r="B2505" i="11"/>
  <c r="G2505" i="11" s="1"/>
  <c r="B2506" i="11"/>
  <c r="G2506" i="11"/>
  <c r="B2507" i="11"/>
  <c r="G2507" i="11" s="1"/>
  <c r="B2508" i="11"/>
  <c r="G2508" i="11" s="1"/>
  <c r="B2509" i="11"/>
  <c r="G2509" i="11" s="1"/>
  <c r="B2510" i="11"/>
  <c r="G2510" i="11" s="1"/>
  <c r="B2511" i="11"/>
  <c r="G2511" i="11" s="1"/>
  <c r="B2512" i="11"/>
  <c r="G2512" i="11" s="1"/>
  <c r="B2513" i="11"/>
  <c r="G2513" i="11" s="1"/>
  <c r="B2514" i="11"/>
  <c r="G2514" i="11" s="1"/>
  <c r="B2515" i="11"/>
  <c r="G2515" i="11" s="1"/>
  <c r="B2516" i="11"/>
  <c r="G2516" i="11"/>
  <c r="B2517" i="11"/>
  <c r="G2517" i="11" s="1"/>
  <c r="B2518" i="11"/>
  <c r="G2518" i="11" s="1"/>
  <c r="B2519" i="11"/>
  <c r="G2519" i="11" s="1"/>
  <c r="B2520" i="11"/>
  <c r="G2520" i="11" s="1"/>
  <c r="B2521" i="11"/>
  <c r="G2521" i="11" s="1"/>
  <c r="B2522" i="11"/>
  <c r="G2522" i="11"/>
  <c r="B2523" i="11"/>
  <c r="G2523" i="11" s="1"/>
  <c r="B2524" i="11"/>
  <c r="G2524" i="11" s="1"/>
  <c r="B2525" i="11"/>
  <c r="G2525" i="11" s="1"/>
  <c r="B2526" i="11"/>
  <c r="G2526" i="11" s="1"/>
  <c r="B2527" i="11"/>
  <c r="G2527" i="11" s="1"/>
  <c r="B2528" i="11"/>
  <c r="G2528" i="11"/>
  <c r="B2529" i="11"/>
  <c r="G2529" i="11" s="1"/>
  <c r="B2530" i="11"/>
  <c r="G2530" i="11" s="1"/>
  <c r="B2531" i="11"/>
  <c r="G2531" i="11" s="1"/>
  <c r="B2532" i="11"/>
  <c r="G2532" i="11" s="1"/>
  <c r="B2533" i="11"/>
  <c r="G2533" i="11" s="1"/>
  <c r="B2534" i="11"/>
  <c r="G2534" i="11" s="1"/>
  <c r="B2535" i="11"/>
  <c r="G2535" i="11" s="1"/>
  <c r="B2536" i="11"/>
  <c r="G2536" i="11" s="1"/>
  <c r="B2537" i="11"/>
  <c r="G2537" i="11" s="1"/>
  <c r="B2538" i="11"/>
  <c r="G2538" i="11" s="1"/>
  <c r="B2539" i="11"/>
  <c r="G2539" i="11" s="1"/>
  <c r="B2540" i="11"/>
  <c r="G2540" i="11"/>
  <c r="B2541" i="11"/>
  <c r="G2541" i="11" s="1"/>
  <c r="B2542" i="11"/>
  <c r="G2542" i="11" s="1"/>
  <c r="B2543" i="11"/>
  <c r="G2543" i="11" s="1"/>
  <c r="B2544" i="11"/>
  <c r="G2544" i="11" s="1"/>
  <c r="B2545" i="11"/>
  <c r="G2545" i="11" s="1"/>
  <c r="B2546" i="11"/>
  <c r="G2546" i="11" s="1"/>
  <c r="B2547" i="11"/>
  <c r="G2547" i="11" s="1"/>
  <c r="B2548" i="11"/>
  <c r="G2548" i="11" s="1"/>
  <c r="B2549" i="11"/>
  <c r="G2549" i="11" s="1"/>
  <c r="B2550" i="11"/>
  <c r="G2550" i="11" s="1"/>
  <c r="B2551" i="11"/>
  <c r="G2551" i="11" s="1"/>
  <c r="B2552" i="11"/>
  <c r="G2552" i="11" s="1"/>
  <c r="B2553" i="11"/>
  <c r="G2553" i="11" s="1"/>
  <c r="B2554" i="11"/>
  <c r="G2554" i="11" s="1"/>
  <c r="B2555" i="11"/>
  <c r="G2555" i="11" s="1"/>
  <c r="B2556" i="11"/>
  <c r="G2556" i="11"/>
  <c r="B2557" i="11"/>
  <c r="G2557" i="11" s="1"/>
  <c r="B2558" i="11"/>
  <c r="G2558" i="11" s="1"/>
  <c r="B2559" i="11"/>
  <c r="G2559" i="11" s="1"/>
  <c r="B2560" i="11"/>
  <c r="G2560" i="11" s="1"/>
  <c r="B2561" i="11"/>
  <c r="G2561" i="11" s="1"/>
  <c r="B2562" i="11"/>
  <c r="G2562" i="11"/>
  <c r="B2563" i="11"/>
  <c r="G2563" i="11" s="1"/>
  <c r="B2564" i="11"/>
  <c r="G2564" i="11"/>
  <c r="B2565" i="11"/>
  <c r="G2565" i="11" s="1"/>
  <c r="B2566" i="11"/>
  <c r="G2566" i="11" s="1"/>
  <c r="B2567" i="11"/>
  <c r="G2567" i="11" s="1"/>
  <c r="B2568" i="11"/>
  <c r="G2568" i="11"/>
  <c r="B2569" i="11"/>
  <c r="G2569" i="11" s="1"/>
  <c r="B2570" i="11"/>
  <c r="G2570" i="11" s="1"/>
  <c r="B2571" i="11"/>
  <c r="G2571" i="11" s="1"/>
  <c r="B2572" i="11"/>
  <c r="G2572" i="11" s="1"/>
  <c r="B2573" i="11"/>
  <c r="G2573" i="11" s="1"/>
  <c r="B2574" i="11"/>
  <c r="G2574" i="11" s="1"/>
  <c r="B2575" i="11"/>
  <c r="G2575" i="11" s="1"/>
  <c r="B2576" i="11"/>
  <c r="G2576" i="11" s="1"/>
  <c r="B2577" i="11"/>
  <c r="G2577" i="11" s="1"/>
  <c r="B2578" i="11"/>
  <c r="G2578" i="11" s="1"/>
  <c r="B2579" i="11"/>
  <c r="G2579" i="11" s="1"/>
  <c r="B2580" i="11"/>
  <c r="G2580" i="11" s="1"/>
  <c r="B2581" i="11"/>
  <c r="G2581" i="11" s="1"/>
  <c r="B2582" i="11"/>
  <c r="G2582" i="11" s="1"/>
  <c r="B2583" i="11"/>
  <c r="G2583" i="11" s="1"/>
  <c r="B2584" i="11"/>
  <c r="G2584" i="11" s="1"/>
  <c r="B2585" i="11"/>
  <c r="G2585" i="11" s="1"/>
  <c r="B2586" i="11"/>
  <c r="G2586" i="11" s="1"/>
  <c r="B2587" i="11"/>
  <c r="G2587" i="11" s="1"/>
  <c r="B2588" i="11"/>
  <c r="G2588" i="11"/>
  <c r="B2589" i="11"/>
  <c r="G2589" i="11" s="1"/>
  <c r="B2590" i="11"/>
  <c r="G2590" i="11" s="1"/>
  <c r="B2591" i="11"/>
  <c r="G2591" i="11" s="1"/>
  <c r="B2592" i="11"/>
  <c r="G2592" i="11" s="1"/>
  <c r="B2593" i="11"/>
  <c r="G2593" i="11" s="1"/>
  <c r="B2594" i="11"/>
  <c r="G2594" i="11"/>
  <c r="B2595" i="11"/>
  <c r="G2595" i="11" s="1"/>
  <c r="B2596" i="11"/>
  <c r="G2596" i="11"/>
  <c r="B2597" i="11"/>
  <c r="G2597" i="11" s="1"/>
  <c r="B2598" i="11"/>
  <c r="G2598" i="11" s="1"/>
  <c r="B2599" i="11"/>
  <c r="G2599" i="11" s="1"/>
  <c r="B2600" i="11"/>
  <c r="G2600" i="11"/>
  <c r="B2601" i="11"/>
  <c r="G2601" i="11" s="1"/>
  <c r="B2602" i="11"/>
  <c r="G2602" i="11" s="1"/>
  <c r="B2603" i="11"/>
  <c r="G2603" i="11" s="1"/>
  <c r="B2604" i="11"/>
  <c r="G2604" i="11" s="1"/>
  <c r="B2605" i="11"/>
  <c r="G2605" i="11" s="1"/>
  <c r="B2606" i="11"/>
  <c r="G2606" i="11" s="1"/>
  <c r="B2607" i="11"/>
  <c r="G2607" i="11" s="1"/>
  <c r="B2608" i="11"/>
  <c r="G2608" i="11" s="1"/>
  <c r="B2609" i="11"/>
  <c r="G2609" i="11" s="1"/>
  <c r="B2610" i="11"/>
  <c r="G2610" i="11" s="1"/>
  <c r="B2611" i="11"/>
  <c r="G2611" i="11" s="1"/>
  <c r="B2612" i="11"/>
  <c r="G2612" i="11" s="1"/>
  <c r="B2613" i="11"/>
  <c r="G2613" i="11" s="1"/>
  <c r="B2614" i="11"/>
  <c r="G2614" i="11" s="1"/>
  <c r="B2615" i="11"/>
  <c r="G2615" i="11" s="1"/>
  <c r="B2616" i="11"/>
  <c r="G2616" i="11" s="1"/>
  <c r="B2617" i="11"/>
  <c r="G2617" i="11" s="1"/>
  <c r="B2618" i="11"/>
  <c r="G2618" i="11" s="1"/>
  <c r="B2619" i="11"/>
  <c r="G2619" i="11" s="1"/>
  <c r="B2620" i="11"/>
  <c r="G2620" i="11"/>
  <c r="B2621" i="11"/>
  <c r="G2621" i="11" s="1"/>
  <c r="B2622" i="11"/>
  <c r="G2622" i="11" s="1"/>
  <c r="B2623" i="11"/>
  <c r="G2623" i="11" s="1"/>
  <c r="B2624" i="11"/>
  <c r="G2624" i="11" s="1"/>
  <c r="B2625" i="11"/>
  <c r="G2625" i="11" s="1"/>
  <c r="B2626" i="11"/>
  <c r="G2626" i="11"/>
  <c r="B2627" i="11"/>
  <c r="G2627" i="11" s="1"/>
  <c r="B2628" i="11"/>
  <c r="G2628" i="11"/>
  <c r="B2629" i="11"/>
  <c r="G2629" i="11" s="1"/>
  <c r="B2630" i="11"/>
  <c r="G2630" i="11" s="1"/>
  <c r="B2631" i="11"/>
  <c r="G2631" i="11" s="1"/>
  <c r="B2632" i="11"/>
  <c r="G2632" i="11"/>
  <c r="B2633" i="11"/>
  <c r="G2633" i="11" s="1"/>
  <c r="B2634" i="11"/>
  <c r="G2634" i="11" s="1"/>
  <c r="B2635" i="11"/>
  <c r="G2635" i="11" s="1"/>
  <c r="B2636" i="11"/>
  <c r="G2636" i="11" s="1"/>
  <c r="B2637" i="11"/>
  <c r="G2637" i="11" s="1"/>
  <c r="B2638" i="11"/>
  <c r="G2638" i="11" s="1"/>
  <c r="B2639" i="11"/>
  <c r="G2639" i="11" s="1"/>
  <c r="B2640" i="11"/>
  <c r="G2640" i="11" s="1"/>
  <c r="B2641" i="11"/>
  <c r="G2641" i="11" s="1"/>
  <c r="B2642" i="11"/>
  <c r="G2642" i="11" s="1"/>
  <c r="B2643" i="11"/>
  <c r="G2643" i="11" s="1"/>
  <c r="B2644" i="11"/>
  <c r="G2644" i="11" s="1"/>
  <c r="B2645" i="11"/>
  <c r="G2645" i="11" s="1"/>
  <c r="B2646" i="11"/>
  <c r="G2646" i="11" s="1"/>
  <c r="B2647" i="11"/>
  <c r="G2647" i="11" s="1"/>
  <c r="B2648" i="11"/>
  <c r="G2648" i="11" s="1"/>
  <c r="B2649" i="11"/>
  <c r="G2649" i="11" s="1"/>
  <c r="B2650" i="11"/>
  <c r="G2650" i="11" s="1"/>
  <c r="B2651" i="11"/>
  <c r="G2651" i="11" s="1"/>
  <c r="B2652" i="11"/>
  <c r="G2652" i="11"/>
  <c r="B2653" i="11"/>
  <c r="G2653" i="11" s="1"/>
  <c r="B2654" i="11"/>
  <c r="G2654" i="11" s="1"/>
  <c r="B2655" i="11"/>
  <c r="G2655" i="11" s="1"/>
  <c r="B2656" i="11"/>
  <c r="G2656" i="11" s="1"/>
  <c r="B2657" i="11"/>
  <c r="G2657" i="11" s="1"/>
  <c r="B2658" i="11"/>
  <c r="G2658" i="11"/>
  <c r="B2659" i="11"/>
  <c r="G2659" i="11" s="1"/>
  <c r="B2660" i="11"/>
  <c r="G2660" i="11"/>
  <c r="B2661" i="11"/>
  <c r="G2661" i="11" s="1"/>
  <c r="B2662" i="11"/>
  <c r="G2662" i="11" s="1"/>
  <c r="B2663" i="11"/>
  <c r="G2663" i="11" s="1"/>
  <c r="B2664" i="11"/>
  <c r="G2664" i="11"/>
  <c r="B2665" i="11"/>
  <c r="G2665" i="11" s="1"/>
  <c r="B2666" i="11"/>
  <c r="G2666" i="11" s="1"/>
  <c r="B2667" i="11"/>
  <c r="G2667" i="11" s="1"/>
  <c r="B2668" i="11"/>
  <c r="G2668" i="11" s="1"/>
  <c r="B2669" i="11"/>
  <c r="G2669" i="11" s="1"/>
  <c r="B2670" i="11"/>
  <c r="G2670" i="11" s="1"/>
  <c r="B2671" i="11"/>
  <c r="G2671" i="11" s="1"/>
  <c r="B2672" i="11"/>
  <c r="G2672" i="11" s="1"/>
  <c r="B2673" i="11"/>
  <c r="G2673" i="11" s="1"/>
  <c r="B2674" i="11"/>
  <c r="G2674" i="11" s="1"/>
  <c r="B2675" i="11"/>
  <c r="G2675" i="11" s="1"/>
  <c r="B2676" i="11"/>
  <c r="G2676" i="11" s="1"/>
  <c r="B2677" i="11"/>
  <c r="G2677" i="11" s="1"/>
  <c r="B2678" i="11"/>
  <c r="G2678" i="11" s="1"/>
  <c r="B2679" i="11"/>
  <c r="G2679" i="11" s="1"/>
  <c r="B2680" i="11"/>
  <c r="G2680" i="11" s="1"/>
  <c r="B2681" i="11"/>
  <c r="G2681" i="11" s="1"/>
  <c r="B2682" i="11"/>
  <c r="G2682" i="11" s="1"/>
  <c r="B2683" i="11"/>
  <c r="G2683" i="11" s="1"/>
  <c r="B2684" i="11"/>
  <c r="G2684" i="11"/>
  <c r="B2685" i="11"/>
  <c r="G2685" i="11" s="1"/>
  <c r="B2686" i="11"/>
  <c r="G2686" i="11" s="1"/>
  <c r="B2687" i="11"/>
  <c r="G2687" i="11" s="1"/>
  <c r="B2688" i="11"/>
  <c r="G2688" i="11" s="1"/>
  <c r="B2689" i="11"/>
  <c r="G2689" i="11" s="1"/>
  <c r="B2690" i="11"/>
  <c r="G2690" i="11"/>
  <c r="B2691" i="11"/>
  <c r="G2691" i="11" s="1"/>
  <c r="B2692" i="11"/>
  <c r="G2692" i="11"/>
  <c r="B2693" i="11"/>
  <c r="G2693" i="11" s="1"/>
  <c r="B2694" i="11"/>
  <c r="G2694" i="11" s="1"/>
  <c r="B2695" i="11"/>
  <c r="G2695" i="11" s="1"/>
  <c r="B2696" i="11"/>
  <c r="G2696" i="11"/>
  <c r="B2697" i="11"/>
  <c r="G2697" i="11" s="1"/>
  <c r="B2698" i="11"/>
  <c r="G2698" i="11" s="1"/>
  <c r="B2699" i="11"/>
  <c r="G2699" i="11" s="1"/>
  <c r="B2700" i="11"/>
  <c r="G2700" i="11" s="1"/>
  <c r="B2701" i="11"/>
  <c r="G2701" i="11" s="1"/>
  <c r="B2702" i="11"/>
  <c r="G2702" i="11" s="1"/>
  <c r="B2703" i="11"/>
  <c r="G2703" i="11" s="1"/>
  <c r="B2704" i="11"/>
  <c r="G2704" i="11" s="1"/>
  <c r="B2705" i="11"/>
  <c r="G2705" i="11" s="1"/>
  <c r="B2706" i="11"/>
  <c r="G2706" i="11" s="1"/>
  <c r="B2707" i="11"/>
  <c r="G2707" i="11" s="1"/>
  <c r="B2708" i="11"/>
  <c r="G2708" i="11" s="1"/>
  <c r="B2709" i="11"/>
  <c r="G2709" i="11" s="1"/>
  <c r="B2710" i="11"/>
  <c r="G2710" i="11" s="1"/>
  <c r="B2711" i="11"/>
  <c r="G2711" i="11" s="1"/>
  <c r="B2712" i="11"/>
  <c r="G2712" i="11" s="1"/>
  <c r="B2713" i="11"/>
  <c r="G2713" i="11" s="1"/>
  <c r="B2714" i="11"/>
  <c r="G2714" i="11" s="1"/>
  <c r="B2715" i="11"/>
  <c r="G2715" i="11" s="1"/>
  <c r="B2716" i="11"/>
  <c r="G2716" i="11"/>
  <c r="B2717" i="11"/>
  <c r="G2717" i="11" s="1"/>
  <c r="B2718" i="11"/>
  <c r="G2718" i="11" s="1"/>
  <c r="B2719" i="11"/>
  <c r="G2719" i="11" s="1"/>
  <c r="B2720" i="11"/>
  <c r="G2720" i="11" s="1"/>
  <c r="B2721" i="11"/>
  <c r="G2721" i="11" s="1"/>
  <c r="B2722" i="11"/>
  <c r="G2722" i="11"/>
  <c r="B2723" i="11"/>
  <c r="G2723" i="11" s="1"/>
  <c r="B2724" i="11"/>
  <c r="G2724" i="11"/>
  <c r="B2725" i="11"/>
  <c r="G2725" i="11" s="1"/>
  <c r="B2726" i="11"/>
  <c r="G2726" i="11" s="1"/>
  <c r="B2727" i="11"/>
  <c r="G2727" i="11" s="1"/>
  <c r="B2728" i="11"/>
  <c r="G2728" i="11"/>
  <c r="B2729" i="11"/>
  <c r="G2729" i="11" s="1"/>
  <c r="B2730" i="11"/>
  <c r="G2730" i="11" s="1"/>
  <c r="B2731" i="11"/>
  <c r="G2731" i="11" s="1"/>
  <c r="B2732" i="11"/>
  <c r="G2732" i="11" s="1"/>
  <c r="B2733" i="11"/>
  <c r="G2733" i="11" s="1"/>
  <c r="B2734" i="11"/>
  <c r="G2734" i="11" s="1"/>
  <c r="B2735" i="11"/>
  <c r="G2735" i="11" s="1"/>
  <c r="B2736" i="11"/>
  <c r="G2736" i="11" s="1"/>
  <c r="B2737" i="11"/>
  <c r="G2737" i="11" s="1"/>
  <c r="B2738" i="11"/>
  <c r="G2738" i="11" s="1"/>
  <c r="B2739" i="11"/>
  <c r="G2739" i="11" s="1"/>
  <c r="B2740" i="11"/>
  <c r="G2740" i="11" s="1"/>
  <c r="B2741" i="11"/>
  <c r="G2741" i="11" s="1"/>
  <c r="B2742" i="11"/>
  <c r="G2742" i="11" s="1"/>
  <c r="B2743" i="11"/>
  <c r="G2743" i="11" s="1"/>
  <c r="B2744" i="11"/>
  <c r="G2744" i="11" s="1"/>
  <c r="B2745" i="11"/>
  <c r="G2745" i="11" s="1"/>
  <c r="B2746" i="11"/>
  <c r="G2746" i="11" s="1"/>
  <c r="B2747" i="11"/>
  <c r="G2747" i="11" s="1"/>
  <c r="B2748" i="11"/>
  <c r="G2748" i="11"/>
  <c r="B2749" i="11"/>
  <c r="G2749" i="11" s="1"/>
  <c r="B2750" i="11"/>
  <c r="G2750" i="11" s="1"/>
  <c r="B2751" i="11"/>
  <c r="G2751" i="11" s="1"/>
  <c r="B2752" i="11"/>
  <c r="G2752" i="11" s="1"/>
  <c r="B2753" i="11"/>
  <c r="G2753" i="11" s="1"/>
  <c r="B2754" i="11"/>
  <c r="G2754" i="11"/>
  <c r="B2755" i="11"/>
  <c r="G2755" i="11" s="1"/>
  <c r="B2756" i="11"/>
  <c r="G2756" i="11"/>
  <c r="B2757" i="11"/>
  <c r="G2757" i="11" s="1"/>
  <c r="B2758" i="11"/>
  <c r="G2758" i="11" s="1"/>
  <c r="B2759" i="11"/>
  <c r="G2759" i="11" s="1"/>
  <c r="B2760" i="11"/>
  <c r="G2760" i="11"/>
  <c r="B2761" i="11"/>
  <c r="G2761" i="11" s="1"/>
  <c r="B2762" i="11"/>
  <c r="G2762" i="11" s="1"/>
  <c r="B2763" i="11"/>
  <c r="G2763" i="11" s="1"/>
  <c r="B2764" i="11"/>
  <c r="G2764" i="11" s="1"/>
  <c r="B2765" i="11"/>
  <c r="G2765" i="11" s="1"/>
  <c r="B2766" i="11"/>
  <c r="G2766" i="11" s="1"/>
  <c r="B2767" i="11"/>
  <c r="G2767" i="11" s="1"/>
  <c r="B2768" i="11"/>
  <c r="G2768" i="11" s="1"/>
  <c r="B2769" i="11"/>
  <c r="G2769" i="11" s="1"/>
  <c r="B2770" i="11"/>
  <c r="G2770" i="11" s="1"/>
  <c r="B2771" i="11"/>
  <c r="G2771" i="11" s="1"/>
  <c r="B2772" i="11"/>
  <c r="G2772" i="11" s="1"/>
  <c r="B2773" i="11"/>
  <c r="G2773" i="11" s="1"/>
  <c r="B2774" i="11"/>
  <c r="G2774" i="11" s="1"/>
  <c r="B2775" i="11"/>
  <c r="G2775" i="11" s="1"/>
  <c r="B2776" i="11"/>
  <c r="G2776" i="11" s="1"/>
  <c r="B2777" i="11"/>
  <c r="G2777" i="11" s="1"/>
  <c r="B2778" i="11"/>
  <c r="G2778" i="11" s="1"/>
  <c r="B2779" i="11"/>
  <c r="G2779" i="11" s="1"/>
  <c r="B2780" i="11"/>
  <c r="G2780" i="11"/>
  <c r="B2781" i="11"/>
  <c r="G2781" i="11" s="1"/>
  <c r="B2782" i="11"/>
  <c r="G2782" i="11" s="1"/>
  <c r="B2783" i="11"/>
  <c r="G2783" i="11" s="1"/>
  <c r="B2784" i="11"/>
  <c r="G2784" i="11" s="1"/>
  <c r="B2785" i="11"/>
  <c r="G2785" i="11" s="1"/>
  <c r="B2786" i="11"/>
  <c r="G2786" i="11"/>
  <c r="B2787" i="11"/>
  <c r="G2787" i="11" s="1"/>
  <c r="B2788" i="11"/>
  <c r="G2788" i="11"/>
  <c r="B2789" i="11"/>
  <c r="G2789" i="11" s="1"/>
  <c r="B2790" i="11"/>
  <c r="G2790" i="11" s="1"/>
  <c r="B2791" i="11"/>
  <c r="G2791" i="11" s="1"/>
  <c r="B2792" i="11"/>
  <c r="G2792" i="11"/>
  <c r="B2793" i="11"/>
  <c r="G2793" i="11" s="1"/>
  <c r="B2794" i="11"/>
  <c r="G2794" i="11" s="1"/>
  <c r="B2795" i="11"/>
  <c r="G2795" i="11" s="1"/>
  <c r="B2796" i="11"/>
  <c r="G2796" i="11" s="1"/>
  <c r="B2797" i="11"/>
  <c r="G2797" i="11" s="1"/>
  <c r="B2798" i="11"/>
  <c r="G2798" i="11" s="1"/>
  <c r="B2799" i="11"/>
  <c r="G2799" i="11" s="1"/>
  <c r="B2800" i="11"/>
  <c r="G2800" i="11" s="1"/>
  <c r="B2801" i="11"/>
  <c r="G2801" i="11" s="1"/>
  <c r="B2802" i="11"/>
  <c r="G2802" i="11" s="1"/>
  <c r="B2803" i="11"/>
  <c r="G2803" i="11" s="1"/>
  <c r="B2804" i="11"/>
  <c r="G2804" i="11" s="1"/>
  <c r="B2805" i="11"/>
  <c r="G2805" i="11" s="1"/>
  <c r="B2806" i="11"/>
  <c r="G2806" i="11" s="1"/>
  <c r="B2807" i="11"/>
  <c r="G2807" i="11" s="1"/>
  <c r="B2808" i="11"/>
  <c r="G2808" i="11" s="1"/>
  <c r="B2809" i="11"/>
  <c r="G2809" i="11" s="1"/>
  <c r="B2810" i="11"/>
  <c r="G2810" i="11" s="1"/>
  <c r="B2811" i="11"/>
  <c r="G2811" i="11" s="1"/>
  <c r="B2812" i="11"/>
  <c r="G2812" i="11"/>
  <c r="B2813" i="11"/>
  <c r="G2813" i="11" s="1"/>
  <c r="B2814" i="11"/>
  <c r="G2814" i="11" s="1"/>
  <c r="B2815" i="11"/>
  <c r="G2815" i="11" s="1"/>
  <c r="B2816" i="11"/>
  <c r="G2816" i="11" s="1"/>
  <c r="B2817" i="11"/>
  <c r="G2817" i="11" s="1"/>
  <c r="B2818" i="11"/>
  <c r="G2818" i="11"/>
  <c r="B2819" i="11"/>
  <c r="G2819" i="11" s="1"/>
  <c r="B2820" i="11"/>
  <c r="G2820" i="11"/>
  <c r="B2821" i="11"/>
  <c r="G2821" i="11" s="1"/>
  <c r="B2822" i="11"/>
  <c r="G2822" i="11" s="1"/>
  <c r="B2823" i="11"/>
  <c r="G2823" i="11" s="1"/>
  <c r="B2824" i="11"/>
  <c r="G2824" i="11"/>
  <c r="B2825" i="11"/>
  <c r="G2825" i="11" s="1"/>
  <c r="B2826" i="11"/>
  <c r="G2826" i="11" s="1"/>
  <c r="B2827" i="11"/>
  <c r="G2827" i="11" s="1"/>
  <c r="B2828" i="11"/>
  <c r="G2828" i="11" s="1"/>
  <c r="B2829" i="11"/>
  <c r="G2829" i="11" s="1"/>
  <c r="B2830" i="11"/>
  <c r="G2830" i="11" s="1"/>
  <c r="B2831" i="11"/>
  <c r="G2831" i="11" s="1"/>
  <c r="B2832" i="11"/>
  <c r="G2832" i="11" s="1"/>
  <c r="B2833" i="11"/>
  <c r="G2833" i="11" s="1"/>
  <c r="B2834" i="11"/>
  <c r="G2834" i="11" s="1"/>
  <c r="B2835" i="11"/>
  <c r="G2835" i="11" s="1"/>
  <c r="B2836" i="11"/>
  <c r="G2836" i="11" s="1"/>
  <c r="B2837" i="11"/>
  <c r="G2837" i="11" s="1"/>
  <c r="B2838" i="11"/>
  <c r="G2838" i="11" s="1"/>
  <c r="B2839" i="11"/>
  <c r="G2839" i="11" s="1"/>
  <c r="B2840" i="11"/>
  <c r="G2840" i="11" s="1"/>
  <c r="B2841" i="11"/>
  <c r="G2841" i="11" s="1"/>
  <c r="B2842" i="11"/>
  <c r="G2842" i="11" s="1"/>
  <c r="B2843" i="11"/>
  <c r="G2843" i="11" s="1"/>
  <c r="B2844" i="11"/>
  <c r="G2844" i="11"/>
  <c r="B2845" i="11"/>
  <c r="G2845" i="11" s="1"/>
  <c r="B2846" i="11"/>
  <c r="G2846" i="11" s="1"/>
  <c r="B2847" i="11"/>
  <c r="G2847" i="11" s="1"/>
  <c r="B2848" i="11"/>
  <c r="G2848" i="11" s="1"/>
  <c r="B2849" i="11"/>
  <c r="G2849" i="11" s="1"/>
  <c r="B2850" i="11"/>
  <c r="G2850" i="11"/>
  <c r="B2851" i="11"/>
  <c r="G2851" i="11" s="1"/>
  <c r="B2852" i="11"/>
  <c r="G2852" i="11"/>
  <c r="B2853" i="11"/>
  <c r="G2853" i="11" s="1"/>
  <c r="B2854" i="11"/>
  <c r="G2854" i="11" s="1"/>
  <c r="B2855" i="11"/>
  <c r="G2855" i="11" s="1"/>
  <c r="B2856" i="11"/>
  <c r="G2856" i="11"/>
  <c r="B2857" i="11"/>
  <c r="G2857" i="11" s="1"/>
  <c r="B2858" i="11"/>
  <c r="G2858" i="11" s="1"/>
  <c r="B2859" i="11"/>
  <c r="G2859" i="11" s="1"/>
  <c r="B2860" i="11"/>
  <c r="G2860" i="11" s="1"/>
  <c r="B2861" i="11"/>
  <c r="G2861" i="11" s="1"/>
  <c r="B2862" i="11"/>
  <c r="G2862" i="11" s="1"/>
  <c r="B2863" i="11"/>
  <c r="G2863" i="11" s="1"/>
  <c r="B2864" i="11"/>
  <c r="G2864" i="11" s="1"/>
  <c r="B2865" i="11"/>
  <c r="G2865" i="11" s="1"/>
  <c r="B2866" i="11"/>
  <c r="G2866" i="11" s="1"/>
  <c r="B2867" i="11"/>
  <c r="G2867" i="11" s="1"/>
  <c r="B2868" i="11"/>
  <c r="G2868" i="11" s="1"/>
  <c r="B2869" i="11"/>
  <c r="G2869" i="11" s="1"/>
  <c r="B2870" i="11"/>
  <c r="G2870" i="11" s="1"/>
  <c r="B2871" i="11"/>
  <c r="G2871" i="11" s="1"/>
  <c r="B2872" i="11"/>
  <c r="G2872" i="11" s="1"/>
  <c r="B2873" i="11"/>
  <c r="G2873" i="11" s="1"/>
  <c r="B2874" i="11"/>
  <c r="G2874" i="11" s="1"/>
  <c r="B2875" i="11"/>
  <c r="G2875" i="11" s="1"/>
  <c r="B2876" i="11"/>
  <c r="G2876" i="11"/>
  <c r="B2877" i="11"/>
  <c r="G2877" i="11" s="1"/>
  <c r="B2878" i="11"/>
  <c r="G2878" i="11" s="1"/>
  <c r="B2879" i="11"/>
  <c r="G2879" i="11" s="1"/>
  <c r="B2880" i="11"/>
  <c r="G2880" i="11" s="1"/>
  <c r="B2881" i="11"/>
  <c r="G2881" i="11" s="1"/>
  <c r="B2882" i="11"/>
  <c r="G2882" i="11"/>
  <c r="B2883" i="11"/>
  <c r="G2883" i="11" s="1"/>
  <c r="B2884" i="11"/>
  <c r="G2884" i="11"/>
  <c r="B2885" i="11"/>
  <c r="G2885" i="11" s="1"/>
  <c r="B2886" i="11"/>
  <c r="G2886" i="11" s="1"/>
  <c r="B2887" i="11"/>
  <c r="G2887" i="11" s="1"/>
  <c r="B2888" i="11"/>
  <c r="G2888" i="11"/>
  <c r="B2889" i="11"/>
  <c r="G2889" i="11" s="1"/>
  <c r="B2890" i="11"/>
  <c r="G2890" i="11" s="1"/>
  <c r="B2891" i="11"/>
  <c r="G2891" i="11" s="1"/>
  <c r="B2892" i="11"/>
  <c r="G2892" i="11" s="1"/>
  <c r="B2893" i="11"/>
  <c r="G2893" i="11" s="1"/>
  <c r="B2894" i="11"/>
  <c r="G2894" i="11" s="1"/>
  <c r="B2895" i="11"/>
  <c r="G2895" i="11" s="1"/>
  <c r="B2896" i="11"/>
  <c r="G2896" i="11" s="1"/>
  <c r="B2897" i="11"/>
  <c r="G2897" i="11" s="1"/>
  <c r="B2898" i="11"/>
  <c r="G2898" i="11" s="1"/>
  <c r="B2899" i="11"/>
  <c r="G2899" i="11" s="1"/>
  <c r="B2900" i="11"/>
  <c r="G2900" i="11" s="1"/>
  <c r="B2901" i="11"/>
  <c r="G2901" i="11" s="1"/>
  <c r="B2902" i="11"/>
  <c r="G2902" i="11" s="1"/>
  <c r="B2903" i="11"/>
  <c r="G2903" i="11" s="1"/>
  <c r="B2904" i="11"/>
  <c r="G2904" i="11" s="1"/>
  <c r="B2905" i="11"/>
  <c r="G2905" i="11" s="1"/>
  <c r="B2906" i="11"/>
  <c r="G2906" i="11" s="1"/>
  <c r="B2907" i="11"/>
  <c r="G2907" i="11" s="1"/>
  <c r="B2908" i="11"/>
  <c r="G2908" i="11"/>
  <c r="B2909" i="11"/>
  <c r="G2909" i="11" s="1"/>
  <c r="B2910" i="11"/>
  <c r="G2910" i="11" s="1"/>
  <c r="B2911" i="11"/>
  <c r="G2911" i="11" s="1"/>
  <c r="B2912" i="11"/>
  <c r="G2912" i="11" s="1"/>
  <c r="B2913" i="11"/>
  <c r="G2913" i="11" s="1"/>
  <c r="B2914" i="11"/>
  <c r="G2914" i="11"/>
  <c r="B2915" i="11"/>
  <c r="G2915" i="11" s="1"/>
  <c r="B2916" i="11"/>
  <c r="G2916" i="11"/>
  <c r="B2917" i="11"/>
  <c r="G2917" i="11" s="1"/>
  <c r="B2918" i="11"/>
  <c r="G2918" i="11" s="1"/>
  <c r="B2919" i="11"/>
  <c r="G2919" i="11" s="1"/>
  <c r="B2920" i="11"/>
  <c r="G2920" i="11"/>
  <c r="B2921" i="11"/>
  <c r="G2921" i="11" s="1"/>
  <c r="B2922" i="11"/>
  <c r="G2922" i="11" s="1"/>
  <c r="B2923" i="11"/>
  <c r="G2923" i="11" s="1"/>
  <c r="B2924" i="11"/>
  <c r="G2924" i="11" s="1"/>
  <c r="B2925" i="11"/>
  <c r="G2925" i="11" s="1"/>
  <c r="B2926" i="11"/>
  <c r="G2926" i="11" s="1"/>
  <c r="B2927" i="11"/>
  <c r="G2927" i="11" s="1"/>
  <c r="B2928" i="11"/>
  <c r="G2928" i="11" s="1"/>
  <c r="B2929" i="11"/>
  <c r="G2929" i="11" s="1"/>
  <c r="B2930" i="11"/>
  <c r="G2930" i="11" s="1"/>
  <c r="B2931" i="11"/>
  <c r="G2931" i="11" s="1"/>
  <c r="B2932" i="11"/>
  <c r="G2932" i="11" s="1"/>
  <c r="B2933" i="11"/>
  <c r="G2933" i="11" s="1"/>
  <c r="B2934" i="11"/>
  <c r="G2934" i="11" s="1"/>
  <c r="B2935" i="11"/>
  <c r="G2935" i="11" s="1"/>
  <c r="B2936" i="11"/>
  <c r="G2936" i="11" s="1"/>
  <c r="B2937" i="11"/>
  <c r="G2937" i="11" s="1"/>
  <c r="B2938" i="11"/>
  <c r="G2938" i="11" s="1"/>
  <c r="B2939" i="11"/>
  <c r="G2939" i="11" s="1"/>
  <c r="B2940" i="11"/>
  <c r="G2940" i="11"/>
  <c r="B2941" i="11"/>
  <c r="G2941" i="11" s="1"/>
  <c r="B2942" i="11"/>
  <c r="G2942" i="11" s="1"/>
  <c r="B2943" i="11"/>
  <c r="G2943" i="11" s="1"/>
  <c r="B2944" i="11"/>
  <c r="G2944" i="11" s="1"/>
  <c r="B2945" i="11"/>
  <c r="G2945" i="11" s="1"/>
  <c r="B2946" i="11"/>
  <c r="G2946" i="11"/>
  <c r="B2947" i="11"/>
  <c r="G2947" i="11" s="1"/>
  <c r="B2948" i="11"/>
  <c r="G2948" i="11"/>
  <c r="B2949" i="11"/>
  <c r="G2949" i="11" s="1"/>
  <c r="B2950" i="11"/>
  <c r="G2950" i="11" s="1"/>
  <c r="B2951" i="11"/>
  <c r="G2951" i="11" s="1"/>
  <c r="B2952" i="11"/>
  <c r="G2952" i="11"/>
  <c r="B2953" i="11"/>
  <c r="G2953" i="11" s="1"/>
  <c r="B2954" i="11"/>
  <c r="G2954" i="11" s="1"/>
  <c r="B2955" i="11"/>
  <c r="G2955" i="11" s="1"/>
  <c r="B2956" i="11"/>
  <c r="G2956" i="11" s="1"/>
  <c r="B2957" i="11"/>
  <c r="G2957" i="11" s="1"/>
  <c r="B2958" i="11"/>
  <c r="G2958" i="11" s="1"/>
  <c r="B2959" i="11"/>
  <c r="G2959" i="11" s="1"/>
  <c r="B2960" i="11"/>
  <c r="G2960" i="11" s="1"/>
  <c r="B2961" i="11"/>
  <c r="G2961" i="11" s="1"/>
  <c r="B2962" i="11"/>
  <c r="G2962" i="11" s="1"/>
  <c r="B2963" i="11"/>
  <c r="G2963" i="11" s="1"/>
  <c r="B2964" i="11"/>
  <c r="G2964" i="11" s="1"/>
  <c r="B2965" i="11"/>
  <c r="G2965" i="11" s="1"/>
  <c r="B2966" i="11"/>
  <c r="G2966" i="11" s="1"/>
  <c r="B2967" i="11"/>
  <c r="G2967" i="11" s="1"/>
  <c r="B2968" i="11"/>
  <c r="G2968" i="11" s="1"/>
  <c r="B2969" i="11"/>
  <c r="G2969" i="11" s="1"/>
  <c r="B2970" i="11"/>
  <c r="G2970" i="11" s="1"/>
  <c r="B2971" i="11"/>
  <c r="G2971" i="11" s="1"/>
  <c r="B2972" i="11"/>
  <c r="G2972" i="11" s="1"/>
  <c r="B2973" i="11"/>
  <c r="G2973" i="11" s="1"/>
  <c r="B2974" i="11"/>
  <c r="G2974" i="11" s="1"/>
  <c r="B2975" i="11"/>
  <c r="G2975" i="11" s="1"/>
  <c r="B2976" i="11"/>
  <c r="G2976" i="11"/>
  <c r="B2977" i="11"/>
  <c r="G2977" i="11" s="1"/>
  <c r="B2978" i="11"/>
  <c r="G2978" i="11" s="1"/>
  <c r="B2979" i="11"/>
  <c r="G2979" i="11" s="1"/>
  <c r="B2980" i="11"/>
  <c r="G2980" i="11" s="1"/>
  <c r="B2981" i="11"/>
  <c r="G2981" i="11" s="1"/>
  <c r="B2982" i="11"/>
  <c r="G2982" i="11" s="1"/>
  <c r="B2983" i="11"/>
  <c r="G2983" i="11" s="1"/>
  <c r="B2984" i="11"/>
  <c r="G2984" i="11" s="1"/>
  <c r="B2985" i="11"/>
  <c r="G2985" i="11" s="1"/>
  <c r="B2986" i="11"/>
  <c r="G2986" i="11" s="1"/>
  <c r="B2987" i="11"/>
  <c r="G2987" i="11" s="1"/>
  <c r="B2988" i="11"/>
  <c r="G2988" i="11" s="1"/>
  <c r="B2989" i="11"/>
  <c r="G2989" i="11" s="1"/>
  <c r="B2990" i="11"/>
  <c r="G2990" i="11" s="1"/>
  <c r="B2991" i="11"/>
  <c r="G2991" i="11" s="1"/>
  <c r="B2992" i="11"/>
  <c r="G2992" i="11" s="1"/>
  <c r="B2993" i="11"/>
  <c r="G2993" i="11" s="1"/>
  <c r="B2994" i="11"/>
  <c r="G2994" i="11" s="1"/>
  <c r="B2995" i="11"/>
  <c r="G2995" i="11" s="1"/>
  <c r="B2996" i="11"/>
  <c r="G2996" i="11" s="1"/>
  <c r="B2997" i="11"/>
  <c r="G2997" i="11" s="1"/>
  <c r="B2998" i="11"/>
  <c r="G2998" i="11" s="1"/>
  <c r="B2999" i="11"/>
  <c r="G2999" i="11" s="1"/>
  <c r="B3000" i="11"/>
  <c r="G3000" i="11"/>
  <c r="B3001" i="11"/>
  <c r="G3001" i="11" s="1"/>
  <c r="B3002" i="11"/>
  <c r="G3002" i="11" s="1"/>
  <c r="B3003" i="11"/>
  <c r="G3003" i="11" s="1"/>
  <c r="B3004" i="11"/>
  <c r="G3004" i="11" s="1"/>
  <c r="B3005" i="11"/>
  <c r="G3005" i="11" s="1"/>
  <c r="B3006" i="11"/>
  <c r="G3006" i="11" s="1"/>
  <c r="B3007" i="11"/>
  <c r="G3007" i="11" s="1"/>
  <c r="B3008" i="11"/>
  <c r="G3008" i="11"/>
  <c r="B3009" i="11"/>
  <c r="G3009" i="11" s="1"/>
  <c r="B3010" i="11"/>
  <c r="G3010" i="11" s="1"/>
  <c r="B3011" i="11"/>
  <c r="G3011" i="11" s="1"/>
  <c r="B3012" i="11"/>
  <c r="G3012" i="11" s="1"/>
  <c r="B3013" i="11"/>
  <c r="G3013" i="11" s="1"/>
  <c r="B3014" i="11"/>
  <c r="G3014" i="11" s="1"/>
  <c r="B3015" i="11"/>
  <c r="G3015" i="11" s="1"/>
  <c r="B3016" i="11"/>
  <c r="G3016" i="11" s="1"/>
  <c r="B3017" i="11"/>
  <c r="G3017" i="11" s="1"/>
  <c r="B3018" i="11"/>
  <c r="G3018" i="11" s="1"/>
  <c r="B3019" i="11"/>
  <c r="G3019" i="11" s="1"/>
  <c r="B3020" i="11"/>
  <c r="G3020" i="11" s="1"/>
  <c r="B3021" i="11"/>
  <c r="G3021" i="11" s="1"/>
  <c r="B3022" i="11"/>
  <c r="G3022" i="11" s="1"/>
  <c r="B3023" i="11"/>
  <c r="G3023" i="11" s="1"/>
  <c r="B3024" i="11"/>
  <c r="G3024" i="11" s="1"/>
  <c r="B3025" i="11"/>
  <c r="G3025" i="11" s="1"/>
  <c r="B3026" i="11"/>
  <c r="G3026" i="11" s="1"/>
  <c r="B3027" i="11"/>
  <c r="G3027" i="11" s="1"/>
  <c r="B3028" i="11"/>
  <c r="G3028" i="11" s="1"/>
  <c r="B3029" i="11"/>
  <c r="G3029" i="11" s="1"/>
  <c r="B3030" i="11"/>
  <c r="G3030" i="11" s="1"/>
  <c r="B3031" i="11"/>
  <c r="G3031" i="11" s="1"/>
  <c r="B3032" i="11"/>
  <c r="G3032" i="11" s="1"/>
  <c r="B3033" i="11"/>
  <c r="G3033" i="11" s="1"/>
  <c r="B3034" i="11"/>
  <c r="G3034" i="11" s="1"/>
  <c r="B3035" i="11"/>
  <c r="G3035" i="11" s="1"/>
  <c r="B3036" i="11"/>
  <c r="G3036" i="11"/>
  <c r="B3037" i="11"/>
  <c r="G3037" i="11" s="1"/>
  <c r="B3038" i="11"/>
  <c r="G3038" i="11" s="1"/>
  <c r="B3039" i="11"/>
  <c r="G3039" i="11" s="1"/>
  <c r="B3040" i="11"/>
  <c r="G3040" i="11" s="1"/>
  <c r="B3041" i="11"/>
  <c r="G3041" i="11" s="1"/>
  <c r="B3042" i="11"/>
  <c r="G3042" i="11"/>
  <c r="B3043" i="11"/>
  <c r="G3043" i="11" s="1"/>
  <c r="B3044" i="11"/>
  <c r="G3044" i="11" s="1"/>
  <c r="B3045" i="11"/>
  <c r="G3045" i="11" s="1"/>
  <c r="B3046" i="11"/>
  <c r="G3046" i="11" s="1"/>
  <c r="B3047" i="11"/>
  <c r="G3047" i="11" s="1"/>
  <c r="B3048" i="11"/>
  <c r="G3048" i="11"/>
  <c r="B3049" i="11"/>
  <c r="G3049" i="11" s="1"/>
  <c r="B3050" i="11"/>
  <c r="G3050" i="11" s="1"/>
  <c r="B3051" i="11"/>
  <c r="G3051" i="11" s="1"/>
  <c r="B3052" i="11"/>
  <c r="G3052" i="11"/>
  <c r="B3053" i="11"/>
  <c r="G3053" i="11" s="1"/>
  <c r="B3054" i="11"/>
  <c r="G3054" i="11" s="1"/>
  <c r="B3055" i="11"/>
  <c r="G3055" i="11" s="1"/>
  <c r="B3056" i="11"/>
  <c r="G3056" i="11" s="1"/>
  <c r="B3057" i="11"/>
  <c r="G3057" i="11" s="1"/>
  <c r="B3058" i="11"/>
  <c r="G3058" i="11" s="1"/>
  <c r="B3059" i="11"/>
  <c r="G3059" i="11" s="1"/>
  <c r="B3060" i="11"/>
  <c r="G3060" i="11" s="1"/>
  <c r="B3061" i="11"/>
  <c r="G3061" i="11" s="1"/>
  <c r="B3062" i="11"/>
  <c r="G3062" i="11" s="1"/>
  <c r="B3063" i="11"/>
  <c r="G3063" i="11" s="1"/>
  <c r="B3064" i="11"/>
  <c r="G3064" i="11" s="1"/>
  <c r="B3065" i="11"/>
  <c r="G3065" i="11" s="1"/>
  <c r="B3066" i="11"/>
  <c r="G3066" i="11" s="1"/>
  <c r="B3067" i="11"/>
  <c r="G3067" i="11" s="1"/>
  <c r="B3068" i="11"/>
  <c r="G3068" i="11" s="1"/>
  <c r="B3069" i="11"/>
  <c r="G3069" i="11" s="1"/>
  <c r="B3070" i="11"/>
  <c r="G3070" i="11" s="1"/>
  <c r="B3071" i="11"/>
  <c r="G3071" i="11" s="1"/>
  <c r="B3072" i="11"/>
  <c r="G3072" i="11" s="1"/>
  <c r="B3073" i="11"/>
  <c r="G3073" i="11" s="1"/>
  <c r="B3074" i="11"/>
  <c r="G3074" i="11"/>
  <c r="B3075" i="11"/>
  <c r="G3075" i="11" s="1"/>
  <c r="B3076" i="11"/>
  <c r="G3076" i="11" s="1"/>
  <c r="B3077" i="11"/>
  <c r="G3077" i="11" s="1"/>
  <c r="B3078" i="11"/>
  <c r="G3078" i="11" s="1"/>
  <c r="B3079" i="11"/>
  <c r="G3079" i="11" s="1"/>
  <c r="B3080" i="11"/>
  <c r="G3080" i="11"/>
  <c r="B3081" i="11"/>
  <c r="G3081" i="11" s="1"/>
  <c r="B3082" i="11"/>
  <c r="G3082" i="11" s="1"/>
  <c r="B3083" i="11"/>
  <c r="G3083" i="11" s="1"/>
  <c r="B3084" i="11"/>
  <c r="G3084" i="11"/>
  <c r="B3085" i="11"/>
  <c r="G3085" i="11" s="1"/>
  <c r="B3086" i="11"/>
  <c r="G3086" i="11" s="1"/>
  <c r="B3087" i="11"/>
  <c r="G3087" i="11" s="1"/>
  <c r="B3088" i="11"/>
  <c r="G3088" i="11" s="1"/>
  <c r="B3089" i="11"/>
  <c r="G3089" i="11" s="1"/>
  <c r="B3090" i="11"/>
  <c r="G3090" i="11"/>
  <c r="B3091" i="11"/>
  <c r="G3091" i="11" s="1"/>
  <c r="B3092" i="11"/>
  <c r="G3092" i="11" s="1"/>
  <c r="B3093" i="11"/>
  <c r="G3093" i="11" s="1"/>
  <c r="B3094" i="11"/>
  <c r="G3094" i="11" s="1"/>
  <c r="B3095" i="11"/>
  <c r="G3095" i="11" s="1"/>
  <c r="B3096" i="11"/>
  <c r="G3096" i="11" s="1"/>
  <c r="B3097" i="11"/>
  <c r="G3097" i="11" s="1"/>
  <c r="B3098" i="11"/>
  <c r="G3098" i="11" s="1"/>
  <c r="B3099" i="11"/>
  <c r="G3099" i="11" s="1"/>
  <c r="B3100" i="11"/>
  <c r="G3100" i="11"/>
  <c r="B3101" i="11"/>
  <c r="G3101" i="11" s="1"/>
  <c r="B3102" i="11"/>
  <c r="G3102" i="11" s="1"/>
  <c r="B3103" i="11"/>
  <c r="G3103" i="11" s="1"/>
  <c r="B3104" i="11"/>
  <c r="G3104" i="11" s="1"/>
  <c r="B3105" i="11"/>
  <c r="G3105" i="11" s="1"/>
  <c r="B3106" i="11"/>
  <c r="G3106" i="11" s="1"/>
  <c r="B3107" i="11"/>
  <c r="G3107" i="11" s="1"/>
  <c r="B3108" i="11"/>
  <c r="G3108" i="11" s="1"/>
  <c r="B3109" i="11"/>
  <c r="G3109" i="11" s="1"/>
  <c r="B3110" i="11"/>
  <c r="G3110" i="11" s="1"/>
  <c r="B3111" i="11"/>
  <c r="G3111" i="11" s="1"/>
  <c r="B3112" i="11"/>
  <c r="G3112" i="11" s="1"/>
  <c r="B3113" i="11"/>
  <c r="G3113" i="11" s="1"/>
  <c r="B3114" i="11"/>
  <c r="G3114" i="11" s="1"/>
  <c r="B3115" i="11"/>
  <c r="G3115" i="11" s="1"/>
  <c r="B3116" i="11"/>
  <c r="G3116" i="11" s="1"/>
  <c r="B3117" i="11"/>
  <c r="G3117" i="11" s="1"/>
  <c r="B3118" i="11"/>
  <c r="G3118" i="11" s="1"/>
  <c r="B3119" i="11"/>
  <c r="G3119" i="11" s="1"/>
  <c r="B3120" i="11"/>
  <c r="G3120" i="11" s="1"/>
  <c r="B3121" i="11"/>
  <c r="G3121" i="11" s="1"/>
  <c r="B3122" i="11"/>
  <c r="G3122" i="11"/>
  <c r="B3123" i="11"/>
  <c r="G3123" i="11" s="1"/>
  <c r="B3124" i="11"/>
  <c r="G3124" i="11"/>
  <c r="B3125" i="11"/>
  <c r="G3125" i="11" s="1"/>
  <c r="B3126" i="11"/>
  <c r="G3126" i="11" s="1"/>
  <c r="B3127" i="11"/>
  <c r="G3127" i="11" s="1"/>
  <c r="B3128" i="11"/>
  <c r="G3128" i="11"/>
  <c r="B3129" i="11"/>
  <c r="G3129" i="11" s="1"/>
  <c r="B3130" i="11"/>
  <c r="G3130" i="11"/>
  <c r="B3131" i="11"/>
  <c r="G3131" i="11" s="1"/>
  <c r="B3132" i="11"/>
  <c r="G3132" i="11" s="1"/>
  <c r="B3133" i="11"/>
  <c r="G3133" i="11" s="1"/>
  <c r="B3134" i="11"/>
  <c r="G3134" i="11" s="1"/>
  <c r="B3135" i="11"/>
  <c r="G3135" i="11" s="1"/>
  <c r="B3136" i="11"/>
  <c r="G3136" i="11"/>
  <c r="B3137" i="11"/>
  <c r="G3137" i="11" s="1"/>
  <c r="B3138" i="11"/>
  <c r="G3138" i="11" s="1"/>
  <c r="B3139" i="11"/>
  <c r="G3139" i="11" s="1"/>
  <c r="B3140" i="11"/>
  <c r="G3140" i="11" s="1"/>
  <c r="B3141" i="11"/>
  <c r="G3141" i="11" s="1"/>
  <c r="B3142" i="11"/>
  <c r="G3142" i="11" s="1"/>
  <c r="B3143" i="11"/>
  <c r="G3143" i="11" s="1"/>
  <c r="B3144" i="11"/>
  <c r="G3144" i="11" s="1"/>
  <c r="B3145" i="11"/>
  <c r="G3145" i="11" s="1"/>
  <c r="B3146" i="11"/>
  <c r="G3146" i="11" s="1"/>
  <c r="B3147" i="11"/>
  <c r="G3147" i="11" s="1"/>
  <c r="B3148" i="11"/>
  <c r="G3148" i="11" s="1"/>
  <c r="B3149" i="11"/>
  <c r="G3149" i="11" s="1"/>
  <c r="B3150" i="11"/>
  <c r="G3150" i="11" s="1"/>
  <c r="B3151" i="11"/>
  <c r="G3151" i="11" s="1"/>
  <c r="B3152" i="11"/>
  <c r="G3152" i="11" s="1"/>
  <c r="B3153" i="11"/>
  <c r="G3153" i="11" s="1"/>
  <c r="B3154" i="11"/>
  <c r="G3154" i="11" s="1"/>
  <c r="B3155" i="11"/>
  <c r="G3155" i="11" s="1"/>
  <c r="B3156" i="11"/>
  <c r="G3156" i="11" s="1"/>
  <c r="B3157" i="11"/>
  <c r="G3157" i="11" s="1"/>
  <c r="B3158" i="11"/>
  <c r="G3158" i="11" s="1"/>
  <c r="B3159" i="11"/>
  <c r="G3159" i="11" s="1"/>
  <c r="B3160" i="11"/>
  <c r="G3160" i="11" s="1"/>
  <c r="B3161" i="11"/>
  <c r="G3161" i="11" s="1"/>
  <c r="B3162" i="11"/>
  <c r="G3162" i="11"/>
  <c r="B3163" i="11"/>
  <c r="G3163" i="11" s="1"/>
  <c r="B3164" i="11"/>
  <c r="G3164" i="11"/>
  <c r="B3165" i="11"/>
  <c r="G3165" i="11" s="1"/>
  <c r="B3166" i="11"/>
  <c r="G3166" i="11" s="1"/>
  <c r="B3167" i="11"/>
  <c r="G3167" i="11" s="1"/>
  <c r="B3168" i="11"/>
  <c r="G3168" i="11"/>
  <c r="B3169" i="11"/>
  <c r="G3169" i="11" s="1"/>
  <c r="B3170" i="11"/>
  <c r="G3170" i="11"/>
  <c r="B3171" i="11"/>
  <c r="G3171" i="11" s="1"/>
  <c r="B3172" i="11"/>
  <c r="G3172" i="11" s="1"/>
  <c r="B3173" i="11"/>
  <c r="G3173" i="11" s="1"/>
  <c r="B3174" i="11"/>
  <c r="G3174" i="11" s="1"/>
  <c r="B3175" i="11"/>
  <c r="G3175" i="11" s="1"/>
  <c r="B3176" i="11"/>
  <c r="G3176" i="11"/>
  <c r="B3177" i="11"/>
  <c r="G3177" i="11" s="1"/>
  <c r="B3178" i="11"/>
  <c r="G3178" i="11" s="1"/>
  <c r="B3179" i="11"/>
  <c r="G3179" i="11" s="1"/>
  <c r="B3180" i="11"/>
  <c r="G3180" i="11"/>
  <c r="B3181" i="11"/>
  <c r="G3181" i="11" s="1"/>
  <c r="B3182" i="11"/>
  <c r="G3182" i="11" s="1"/>
  <c r="B3183" i="11"/>
  <c r="G3183" i="11" s="1"/>
  <c r="B3184" i="11"/>
  <c r="G3184" i="11" s="1"/>
  <c r="B3185" i="11"/>
  <c r="G3185" i="11" s="1"/>
  <c r="B3186" i="11"/>
  <c r="G3186" i="11" s="1"/>
  <c r="B3187" i="11"/>
  <c r="G3187" i="11" s="1"/>
  <c r="B3188" i="11"/>
  <c r="G3188" i="11" s="1"/>
  <c r="B3189" i="11"/>
  <c r="G3189" i="11" s="1"/>
  <c r="B3190" i="11"/>
  <c r="G3190" i="11" s="1"/>
  <c r="B3191" i="11"/>
  <c r="G3191" i="11" s="1"/>
  <c r="B3192" i="11"/>
  <c r="G3192" i="11" s="1"/>
  <c r="B3193" i="11"/>
  <c r="G3193" i="11" s="1"/>
  <c r="B3194" i="11"/>
  <c r="G3194" i="11" s="1"/>
  <c r="B3195" i="11"/>
  <c r="G3195" i="11" s="1"/>
  <c r="B3196" i="11"/>
  <c r="G3196" i="11"/>
  <c r="B3197" i="11"/>
  <c r="G3197" i="11" s="1"/>
  <c r="B3198" i="11"/>
  <c r="G3198" i="11" s="1"/>
  <c r="B3199" i="11"/>
  <c r="G3199" i="11" s="1"/>
  <c r="B3200" i="11"/>
  <c r="G3200" i="11" s="1"/>
  <c r="B3201" i="11"/>
  <c r="G3201" i="11" s="1"/>
  <c r="B3202" i="11"/>
  <c r="G3202" i="11"/>
  <c r="B3203" i="11"/>
  <c r="G3203" i="11" s="1"/>
  <c r="B3204" i="11"/>
  <c r="G3204" i="11" s="1"/>
  <c r="B3205" i="11"/>
  <c r="G3205" i="11" s="1"/>
  <c r="B3206" i="11"/>
  <c r="G3206" i="11" s="1"/>
  <c r="B3207" i="11"/>
  <c r="G3207" i="11" s="1"/>
  <c r="B3208" i="11"/>
  <c r="G3208" i="11"/>
  <c r="B3209" i="11"/>
  <c r="G3209" i="11" s="1"/>
  <c r="B3210" i="11"/>
  <c r="G3210" i="11" s="1"/>
  <c r="B3211" i="11"/>
  <c r="G3211" i="11" s="1"/>
  <c r="B3212" i="11"/>
  <c r="G3212" i="11"/>
  <c r="B3213" i="11"/>
  <c r="G3213" i="11" s="1"/>
  <c r="B3214" i="11"/>
  <c r="G3214" i="11" s="1"/>
  <c r="B3215" i="11"/>
  <c r="G3215" i="11" s="1"/>
  <c r="B3216" i="11"/>
  <c r="G3216" i="11" s="1"/>
  <c r="B3217" i="11"/>
  <c r="G3217" i="11" s="1"/>
  <c r="B3218" i="11"/>
  <c r="G3218" i="11"/>
  <c r="B3219" i="11"/>
  <c r="G3219" i="11" s="1"/>
  <c r="B3220" i="11"/>
  <c r="G3220" i="11" s="1"/>
  <c r="B3221" i="11"/>
  <c r="G3221" i="11" s="1"/>
  <c r="B3222" i="11"/>
  <c r="G3222" i="11" s="1"/>
  <c r="B3223" i="11"/>
  <c r="G3223" i="11" s="1"/>
  <c r="B3224" i="11"/>
  <c r="G3224" i="11" s="1"/>
  <c r="B3225" i="11"/>
  <c r="G3225" i="11" s="1"/>
  <c r="B3226" i="11"/>
  <c r="G3226" i="11" s="1"/>
  <c r="B3227" i="11"/>
  <c r="G3227" i="11" s="1"/>
  <c r="B3228" i="11"/>
  <c r="G3228" i="11"/>
  <c r="B3229" i="11"/>
  <c r="G3229" i="11" s="1"/>
  <c r="B3230" i="11"/>
  <c r="G3230" i="11" s="1"/>
  <c r="B3231" i="11"/>
  <c r="G3231" i="11" s="1"/>
  <c r="B3232" i="11"/>
  <c r="G3232" i="11" s="1"/>
  <c r="B3233" i="11"/>
  <c r="G3233" i="11" s="1"/>
  <c r="B3234" i="11"/>
  <c r="G3234" i="11"/>
  <c r="B3235" i="11"/>
  <c r="G3235" i="11" s="1"/>
  <c r="B3236" i="11"/>
  <c r="G3236" i="11" s="1"/>
  <c r="B3237" i="11"/>
  <c r="G3237" i="11" s="1"/>
  <c r="B3238" i="11"/>
  <c r="G3238" i="11" s="1"/>
  <c r="B3239" i="11"/>
  <c r="G3239" i="11" s="1"/>
  <c r="B3240" i="11"/>
  <c r="G3240" i="11"/>
  <c r="B3241" i="11"/>
  <c r="G3241" i="11" s="1"/>
  <c r="B3242" i="11"/>
  <c r="G3242" i="11" s="1"/>
  <c r="B3243" i="11"/>
  <c r="G3243" i="11" s="1"/>
  <c r="B3244" i="11"/>
  <c r="G3244" i="11" s="1"/>
  <c r="B3245" i="11"/>
  <c r="G3245" i="11" s="1"/>
  <c r="B3246" i="11"/>
  <c r="G3246" i="11" s="1"/>
  <c r="B3247" i="11"/>
  <c r="G3247" i="11" s="1"/>
  <c r="B3248" i="11"/>
  <c r="G3248" i="11" s="1"/>
  <c r="B3249" i="11"/>
  <c r="G3249" i="11" s="1"/>
  <c r="B3250" i="11"/>
  <c r="G3250" i="11"/>
  <c r="B3251" i="11"/>
  <c r="G3251" i="11" s="1"/>
  <c r="B3252" i="11"/>
  <c r="G3252" i="11" s="1"/>
  <c r="B3253" i="11"/>
  <c r="G3253" i="11" s="1"/>
  <c r="B3254" i="11"/>
  <c r="G3254" i="11" s="1"/>
  <c r="B3255" i="11"/>
  <c r="G3255" i="11" s="1"/>
  <c r="B3256" i="11"/>
  <c r="G3256" i="11"/>
  <c r="B3257" i="11"/>
  <c r="G3257" i="11" s="1"/>
  <c r="B3258" i="11"/>
  <c r="G3258" i="11" s="1"/>
  <c r="B3259" i="11"/>
  <c r="G3259" i="11" s="1"/>
  <c r="B3260" i="11"/>
  <c r="G3260" i="11"/>
  <c r="B3261" i="11"/>
  <c r="G3261" i="11" s="1"/>
  <c r="B3262" i="11"/>
  <c r="G3262" i="11" s="1"/>
  <c r="B3263" i="11"/>
  <c r="G3263" i="11" s="1"/>
  <c r="B3264" i="11"/>
  <c r="G3264" i="11" s="1"/>
  <c r="B3265" i="11"/>
  <c r="G3265" i="11" s="1"/>
  <c r="B3266" i="11"/>
  <c r="G3266" i="11"/>
  <c r="B3267" i="11"/>
  <c r="G3267" i="11" s="1"/>
  <c r="B3268" i="11"/>
  <c r="G3268" i="11" s="1"/>
  <c r="B3269" i="11"/>
  <c r="G3269" i="11" s="1"/>
  <c r="B3270" i="11"/>
  <c r="G3270" i="11" s="1"/>
  <c r="B3271" i="11"/>
  <c r="G3271" i="11" s="1"/>
  <c r="B3272" i="11"/>
  <c r="G3272" i="11"/>
  <c r="B3273" i="11"/>
  <c r="G3273" i="11" s="1"/>
  <c r="B3274" i="11"/>
  <c r="G3274" i="11" s="1"/>
  <c r="B3275" i="11"/>
  <c r="G3275" i="11" s="1"/>
  <c r="B3276" i="11"/>
  <c r="G3276" i="11" s="1"/>
  <c r="B3277" i="11"/>
  <c r="G3277" i="11" s="1"/>
  <c r="B3278" i="11"/>
  <c r="G3278" i="11" s="1"/>
  <c r="B3279" i="11"/>
  <c r="G3279" i="11" s="1"/>
  <c r="B3280" i="11"/>
  <c r="G3280" i="11" s="1"/>
  <c r="B3281" i="11"/>
  <c r="G3281" i="11" s="1"/>
  <c r="B3282" i="11"/>
  <c r="G3282" i="11" s="1"/>
  <c r="B3283" i="11"/>
  <c r="G3283" i="11" s="1"/>
  <c r="B3284" i="11"/>
  <c r="G3284" i="11"/>
  <c r="B3285" i="11"/>
  <c r="G3285" i="11" s="1"/>
  <c r="B3286" i="11"/>
  <c r="G3286" i="11" s="1"/>
  <c r="B3287" i="11"/>
  <c r="G3287" i="11" s="1"/>
  <c r="B3288" i="11"/>
  <c r="G3288" i="11" s="1"/>
  <c r="B3289" i="11"/>
  <c r="G3289" i="11" s="1"/>
  <c r="B3290" i="11"/>
  <c r="G3290" i="11"/>
  <c r="B3291" i="11"/>
  <c r="G3291" i="11" s="1"/>
  <c r="B3292" i="11"/>
  <c r="G3292" i="11"/>
  <c r="B3293" i="11"/>
  <c r="G3293" i="11" s="1"/>
  <c r="B3294" i="11"/>
  <c r="G3294" i="11" s="1"/>
  <c r="B3295" i="11"/>
  <c r="G3295" i="11" s="1"/>
  <c r="B3296" i="11"/>
  <c r="G3296" i="11"/>
  <c r="B3297" i="11"/>
  <c r="G3297" i="11" s="1"/>
  <c r="B3298" i="11"/>
  <c r="G3298" i="11"/>
  <c r="B3299" i="11"/>
  <c r="G3299" i="11" s="1"/>
  <c r="B3300" i="11"/>
  <c r="G3300" i="11" s="1"/>
  <c r="B3301" i="11"/>
  <c r="G3301" i="11" s="1"/>
  <c r="B3302" i="11"/>
  <c r="G3302" i="11" s="1"/>
  <c r="B3303" i="11"/>
  <c r="G3303" i="11" s="1"/>
  <c r="B3304" i="11"/>
  <c r="G3304" i="11" s="1"/>
  <c r="B3305" i="11"/>
  <c r="G3305" i="11" s="1"/>
  <c r="B3306" i="11"/>
  <c r="G3306" i="11" s="1"/>
  <c r="B3307" i="11"/>
  <c r="G3307" i="11" s="1"/>
  <c r="B3308" i="11"/>
  <c r="G3308" i="11"/>
  <c r="B3309" i="11"/>
  <c r="G3309" i="11" s="1"/>
  <c r="B3310" i="11"/>
  <c r="G3310" i="11" s="1"/>
  <c r="B3311" i="11"/>
  <c r="G3311" i="11" s="1"/>
  <c r="B3312" i="11"/>
  <c r="G3312" i="11" s="1"/>
  <c r="B3313" i="11"/>
  <c r="G3313" i="11" s="1"/>
  <c r="B3314" i="11"/>
  <c r="G3314" i="11" s="1"/>
  <c r="B3315" i="11"/>
  <c r="G3315" i="11" s="1"/>
  <c r="B3316" i="11"/>
  <c r="G3316" i="11" s="1"/>
  <c r="B3317" i="11"/>
  <c r="G3317" i="11" s="1"/>
  <c r="B3318" i="11"/>
  <c r="G3318" i="11" s="1"/>
  <c r="B3319" i="11"/>
  <c r="G3319" i="11" s="1"/>
  <c r="B3320" i="11"/>
  <c r="G3320" i="11" s="1"/>
  <c r="B3321" i="11"/>
  <c r="G3321" i="11" s="1"/>
  <c r="B3322" i="11"/>
  <c r="G3322" i="11" s="1"/>
  <c r="B3323" i="11"/>
  <c r="G3323" i="11" s="1"/>
  <c r="B3324" i="11"/>
  <c r="G3324" i="11"/>
  <c r="B3325" i="11"/>
  <c r="G3325" i="11" s="1"/>
  <c r="B3326" i="11"/>
  <c r="G3326" i="11" s="1"/>
  <c r="B3327" i="11"/>
  <c r="G3327" i="11" s="1"/>
  <c r="B3328" i="11"/>
  <c r="G3328" i="11" s="1"/>
  <c r="B3329" i="11"/>
  <c r="G3329" i="11" s="1"/>
  <c r="B3330" i="11"/>
  <c r="G3330" i="11"/>
  <c r="B3331" i="11"/>
  <c r="G3331" i="11" s="1"/>
  <c r="B3332" i="11"/>
  <c r="G3332" i="11" s="1"/>
  <c r="B3333" i="11"/>
  <c r="G3333" i="11" s="1"/>
  <c r="B3334" i="11"/>
  <c r="G3334" i="11" s="1"/>
  <c r="B3335" i="11"/>
  <c r="G3335" i="11" s="1"/>
  <c r="B3336" i="11"/>
  <c r="G3336" i="11" s="1"/>
  <c r="B3337" i="11"/>
  <c r="G3337" i="11" s="1"/>
  <c r="B3338" i="11"/>
  <c r="G3338" i="11" s="1"/>
  <c r="B3339" i="11"/>
  <c r="G3339" i="11" s="1"/>
  <c r="B3340" i="11"/>
  <c r="G3340" i="11"/>
  <c r="B3341" i="11"/>
  <c r="G3341" i="11" s="1"/>
  <c r="B3342" i="11"/>
  <c r="G3342" i="11" s="1"/>
  <c r="B3343" i="11"/>
  <c r="G3343" i="11" s="1"/>
  <c r="B3344" i="11"/>
  <c r="G3344" i="11" s="1"/>
  <c r="B3345" i="11"/>
  <c r="G3345" i="11" s="1"/>
  <c r="B3346" i="11"/>
  <c r="G3346" i="11" s="1"/>
  <c r="B3347" i="11"/>
  <c r="G3347" i="11" s="1"/>
  <c r="B3348" i="11"/>
  <c r="G3348" i="11" s="1"/>
  <c r="B3349" i="11"/>
  <c r="G3349" i="11" s="1"/>
  <c r="B3350" i="11"/>
  <c r="G3350" i="11" s="1"/>
  <c r="B3351" i="11"/>
  <c r="G3351" i="11" s="1"/>
  <c r="B3352" i="11"/>
  <c r="G3352" i="11"/>
  <c r="B3353" i="11"/>
  <c r="G3353" i="11" s="1"/>
  <c r="B3354" i="11"/>
  <c r="G3354" i="11" s="1"/>
  <c r="B3355" i="11"/>
  <c r="G3355" i="11" s="1"/>
  <c r="B3356" i="11"/>
  <c r="G3356" i="11" s="1"/>
  <c r="B3357" i="11"/>
  <c r="G3357" i="11" s="1"/>
  <c r="B3358" i="11"/>
  <c r="G3358" i="11" s="1"/>
  <c r="B3359" i="11"/>
  <c r="G3359" i="11" s="1"/>
  <c r="B3360" i="11"/>
  <c r="G3360" i="11" s="1"/>
  <c r="B3361" i="11"/>
  <c r="G3361" i="11" s="1"/>
  <c r="B3362" i="11"/>
  <c r="G3362" i="11"/>
  <c r="B3363" i="11"/>
  <c r="G3363" i="11" s="1"/>
  <c r="B3364" i="11"/>
  <c r="G3364" i="11" s="1"/>
  <c r="B3365" i="11"/>
  <c r="G3365" i="11" s="1"/>
  <c r="B3366" i="11"/>
  <c r="G3366" i="11" s="1"/>
  <c r="B3367" i="11"/>
  <c r="G3367" i="11" s="1"/>
  <c r="B3368" i="11"/>
  <c r="G3368" i="11"/>
  <c r="B3369" i="11"/>
  <c r="G3369" i="11" s="1"/>
  <c r="B3370" i="11"/>
  <c r="G3370" i="11" s="1"/>
  <c r="B3371" i="11"/>
  <c r="G3371" i="11" s="1"/>
  <c r="B3372" i="11"/>
  <c r="G3372" i="11" s="1"/>
  <c r="B3373" i="11"/>
  <c r="G3373" i="11" s="1"/>
  <c r="B3374" i="11"/>
  <c r="G3374" i="11" s="1"/>
  <c r="B3375" i="11"/>
  <c r="G3375" i="11" s="1"/>
  <c r="B3376" i="11"/>
  <c r="G3376" i="11" s="1"/>
  <c r="B3377" i="11"/>
  <c r="G3377" i="11" s="1"/>
  <c r="B3378" i="11"/>
  <c r="G3378" i="11"/>
  <c r="B3379" i="11"/>
  <c r="G3379" i="11" s="1"/>
  <c r="B3380" i="11"/>
  <c r="G3380" i="11" s="1"/>
  <c r="B3381" i="11"/>
  <c r="G3381" i="11" s="1"/>
  <c r="B3382" i="11"/>
  <c r="G3382" i="11" s="1"/>
  <c r="B3383" i="11"/>
  <c r="G3383" i="11" s="1"/>
  <c r="B3384" i="11"/>
  <c r="G3384" i="11"/>
  <c r="B3385" i="11"/>
  <c r="G3385" i="11" s="1"/>
  <c r="B3386" i="11"/>
  <c r="G3386" i="11" s="1"/>
  <c r="B3387" i="11"/>
  <c r="G3387" i="11" s="1"/>
  <c r="B3388" i="11"/>
  <c r="G3388" i="11"/>
  <c r="B3389" i="11"/>
  <c r="G3389" i="11" s="1"/>
  <c r="B3390" i="11"/>
  <c r="G3390" i="11" s="1"/>
  <c r="B3391" i="11"/>
  <c r="G3391" i="11" s="1"/>
  <c r="B3392" i="11"/>
  <c r="G3392" i="11" s="1"/>
  <c r="B3393" i="11"/>
  <c r="G3393" i="11" s="1"/>
  <c r="B3394" i="11"/>
  <c r="G3394" i="11"/>
  <c r="B3395" i="11"/>
  <c r="G3395" i="11" s="1"/>
  <c r="B3396" i="11"/>
  <c r="G3396" i="11" s="1"/>
  <c r="B3397" i="11"/>
  <c r="G3397" i="11" s="1"/>
  <c r="B3398" i="11"/>
  <c r="G3398" i="11" s="1"/>
  <c r="B3399" i="11"/>
  <c r="G3399" i="11" s="1"/>
  <c r="B3400" i="11"/>
  <c r="G3400" i="11"/>
  <c r="B3401" i="11"/>
  <c r="G3401" i="11" s="1"/>
  <c r="B3402" i="11"/>
  <c r="G3402" i="11" s="1"/>
  <c r="B3403" i="11"/>
  <c r="G3403" i="11" s="1"/>
  <c r="B3404" i="11"/>
  <c r="G3404" i="11" s="1"/>
  <c r="B3405" i="11"/>
  <c r="G3405" i="11" s="1"/>
  <c r="B3406" i="11"/>
  <c r="G3406" i="11" s="1"/>
  <c r="B3407" i="11"/>
  <c r="G3407" i="11" s="1"/>
  <c r="B3408" i="11"/>
  <c r="G3408" i="11" s="1"/>
  <c r="B3409" i="11"/>
  <c r="G3409" i="11" s="1"/>
  <c r="B3410" i="11"/>
  <c r="G3410" i="11" s="1"/>
  <c r="B3411" i="11"/>
  <c r="G3411" i="11" s="1"/>
  <c r="B3412" i="11"/>
  <c r="G3412" i="11"/>
  <c r="B3413" i="11"/>
  <c r="G3413" i="11" s="1"/>
  <c r="B3414" i="11"/>
  <c r="G3414" i="11" s="1"/>
  <c r="B3415" i="11"/>
  <c r="G3415" i="11" s="1"/>
  <c r="B3416" i="11"/>
  <c r="G3416" i="11" s="1"/>
  <c r="B3417" i="11"/>
  <c r="G3417" i="11" s="1"/>
  <c r="B3418" i="11"/>
  <c r="G3418" i="11"/>
  <c r="B3419" i="11"/>
  <c r="G3419" i="11" s="1"/>
  <c r="B3420" i="11"/>
  <c r="G3420" i="11"/>
  <c r="B3421" i="11"/>
  <c r="G3421" i="11" s="1"/>
  <c r="B3422" i="11"/>
  <c r="G3422" i="11" s="1"/>
  <c r="B3423" i="11"/>
  <c r="G3423" i="11" s="1"/>
  <c r="B3424" i="11"/>
  <c r="G3424" i="11"/>
  <c r="B3425" i="11"/>
  <c r="G3425" i="11" s="1"/>
  <c r="B3426" i="11"/>
  <c r="G3426" i="11"/>
  <c r="B3427" i="11"/>
  <c r="G3427" i="11" s="1"/>
  <c r="B3428" i="11"/>
  <c r="G3428" i="11" s="1"/>
  <c r="B3429" i="11"/>
  <c r="G3429" i="11" s="1"/>
  <c r="B3430" i="11"/>
  <c r="G3430" i="11" s="1"/>
  <c r="B3431" i="11"/>
  <c r="G3431" i="11" s="1"/>
  <c r="B3432" i="11"/>
  <c r="G3432" i="11" s="1"/>
  <c r="B3433" i="11"/>
  <c r="G3433" i="11" s="1"/>
  <c r="B3434" i="11"/>
  <c r="G3434" i="11" s="1"/>
  <c r="B3435" i="11"/>
  <c r="G3435" i="11" s="1"/>
  <c r="B3436" i="11"/>
  <c r="G3436" i="11" s="1"/>
  <c r="B3437" i="11"/>
  <c r="G3437" i="11" s="1"/>
  <c r="B3438" i="11"/>
  <c r="G3438" i="11" s="1"/>
  <c r="B3439" i="11"/>
  <c r="G3439" i="11" s="1"/>
  <c r="B3440" i="11"/>
  <c r="G3440" i="11" s="1"/>
  <c r="B3441" i="11"/>
  <c r="G3441" i="11" s="1"/>
  <c r="B3442" i="11"/>
  <c r="G3442" i="11" s="1"/>
  <c r="B3443" i="11"/>
  <c r="G3443" i="11" s="1"/>
  <c r="B3444" i="11"/>
  <c r="G3444" i="11"/>
  <c r="B3445" i="11"/>
  <c r="G3445" i="11" s="1"/>
  <c r="B3446" i="11"/>
  <c r="G3446" i="11" s="1"/>
  <c r="B3447" i="11"/>
  <c r="G3447" i="11" s="1"/>
  <c r="B3448" i="11"/>
  <c r="G3448" i="11" s="1"/>
  <c r="B3449" i="11"/>
  <c r="G3449" i="11" s="1"/>
  <c r="B3450" i="11"/>
  <c r="G3450" i="11" s="1"/>
  <c r="B3451" i="11"/>
  <c r="G3451" i="11" s="1"/>
  <c r="B3452" i="11"/>
  <c r="G3452" i="11"/>
  <c r="B3453" i="11"/>
  <c r="G3453" i="11" s="1"/>
  <c r="B3454" i="11"/>
  <c r="G3454" i="11" s="1"/>
  <c r="B3455" i="11"/>
  <c r="G3455" i="11" s="1"/>
  <c r="B3456" i="11"/>
  <c r="G3456" i="11" s="1"/>
  <c r="B3457" i="11"/>
  <c r="G3457" i="11" s="1"/>
  <c r="B3458" i="11"/>
  <c r="G3458" i="11"/>
  <c r="B3459" i="11"/>
  <c r="G3459" i="11" s="1"/>
  <c r="B3460" i="11"/>
  <c r="G3460" i="11" s="1"/>
  <c r="B3461" i="11"/>
  <c r="G3461" i="11" s="1"/>
  <c r="B3462" i="11"/>
  <c r="G3462" i="11" s="1"/>
  <c r="B3463" i="11"/>
  <c r="G3463" i="11" s="1"/>
  <c r="B3464" i="11"/>
  <c r="G3464" i="11"/>
  <c r="B3465" i="11"/>
  <c r="G3465" i="11" s="1"/>
  <c r="B3466" i="11"/>
  <c r="G3466" i="11" s="1"/>
  <c r="B3467" i="11"/>
  <c r="G3467" i="11" s="1"/>
  <c r="B3468" i="11"/>
  <c r="G3468" i="11" s="1"/>
  <c r="B3469" i="11"/>
  <c r="G3469" i="11" s="1"/>
  <c r="B3470" i="11"/>
  <c r="G3470" i="11" s="1"/>
  <c r="B3471" i="11"/>
  <c r="G3471" i="11" s="1"/>
  <c r="B3472" i="11"/>
  <c r="G3472" i="11" s="1"/>
  <c r="B3473" i="11"/>
  <c r="G3473" i="11" s="1"/>
  <c r="B3474" i="11"/>
  <c r="G3474" i="11" s="1"/>
  <c r="B3475" i="11"/>
  <c r="G3475" i="11" s="1"/>
  <c r="B3476" i="11"/>
  <c r="G3476" i="11"/>
  <c r="B3477" i="11"/>
  <c r="G3477" i="11" s="1"/>
  <c r="B3478" i="11"/>
  <c r="G3478" i="11" s="1"/>
  <c r="B3479" i="11"/>
  <c r="G3479" i="11" s="1"/>
  <c r="B3480" i="11"/>
  <c r="G3480" i="11" s="1"/>
  <c r="B3481" i="11"/>
  <c r="G3481" i="11" s="1"/>
  <c r="B3482" i="11"/>
  <c r="G3482" i="11"/>
  <c r="B3483" i="11"/>
  <c r="G3483" i="11" s="1"/>
  <c r="B3484" i="11"/>
  <c r="G3484" i="11"/>
  <c r="B3485" i="11"/>
  <c r="G3485" i="11" s="1"/>
  <c r="B3486" i="11"/>
  <c r="G3486" i="11" s="1"/>
  <c r="B3487" i="11"/>
  <c r="G3487" i="11" s="1"/>
  <c r="B3488" i="11"/>
  <c r="G3488" i="11"/>
  <c r="B3489" i="11"/>
  <c r="G3489" i="11" s="1"/>
  <c r="B3490" i="11"/>
  <c r="G3490" i="11"/>
  <c r="B3491" i="11"/>
  <c r="G3491" i="11" s="1"/>
  <c r="B3492" i="11"/>
  <c r="G3492" i="11" s="1"/>
  <c r="B3493" i="11"/>
  <c r="G3493" i="11" s="1"/>
  <c r="B3494" i="11"/>
  <c r="G3494" i="11" s="1"/>
  <c r="B3495" i="11"/>
  <c r="G3495" i="11" s="1"/>
  <c r="B3496" i="11"/>
  <c r="G3496" i="11" s="1"/>
  <c r="B3497" i="11"/>
  <c r="G3497" i="11" s="1"/>
  <c r="B3498" i="11"/>
  <c r="G3498" i="11" s="1"/>
  <c r="B3499" i="11"/>
  <c r="G3499" i="11" s="1"/>
  <c r="B3500" i="11"/>
  <c r="G3500" i="11" s="1"/>
  <c r="B3501" i="11"/>
  <c r="G3501" i="11" s="1"/>
  <c r="B3502" i="11"/>
  <c r="G3502" i="11" s="1"/>
  <c r="B3503" i="11"/>
  <c r="G3503" i="11" s="1"/>
  <c r="B3504" i="11"/>
  <c r="G3504" i="11" s="1"/>
  <c r="B3505" i="11"/>
  <c r="G3505" i="11" s="1"/>
  <c r="B3506" i="11"/>
  <c r="G3506" i="11" s="1"/>
  <c r="B3507" i="11"/>
  <c r="G3507" i="11" s="1"/>
  <c r="B3508" i="11"/>
  <c r="G3508" i="11"/>
  <c r="B3509" i="11"/>
  <c r="G3509" i="11" s="1"/>
  <c r="B3510" i="11"/>
  <c r="G3510" i="11" s="1"/>
  <c r="B3511" i="11"/>
  <c r="G3511" i="11" s="1"/>
  <c r="B3512" i="11"/>
  <c r="G3512" i="11" s="1"/>
  <c r="B3513" i="11"/>
  <c r="G3513" i="11" s="1"/>
  <c r="B3514" i="11"/>
  <c r="G3514" i="11" s="1"/>
  <c r="B3515" i="11"/>
  <c r="G3515" i="11" s="1"/>
  <c r="B3516" i="11"/>
  <c r="G3516" i="11"/>
  <c r="B3517" i="11"/>
  <c r="G3517" i="11" s="1"/>
  <c r="B3518" i="11"/>
  <c r="G3518" i="11" s="1"/>
  <c r="B3519" i="11"/>
  <c r="G3519" i="11" s="1"/>
  <c r="B3520" i="11"/>
  <c r="G3520" i="11" s="1"/>
  <c r="B3521" i="11"/>
  <c r="G3521" i="11" s="1"/>
  <c r="B3522" i="11"/>
  <c r="G3522" i="11"/>
  <c r="B3523" i="11"/>
  <c r="G3523" i="11" s="1"/>
  <c r="B3524" i="11"/>
  <c r="G3524" i="11" s="1"/>
  <c r="B3525" i="11"/>
  <c r="G3525" i="11" s="1"/>
  <c r="B3526" i="11"/>
  <c r="G3526" i="11" s="1"/>
  <c r="B3527" i="11"/>
  <c r="G3527" i="11" s="1"/>
  <c r="B3528" i="11"/>
  <c r="G3528" i="11"/>
  <c r="B3529" i="11"/>
  <c r="G3529" i="11" s="1"/>
  <c r="B3530" i="11"/>
  <c r="G3530" i="11" s="1"/>
  <c r="B3531" i="11"/>
  <c r="G3531" i="11" s="1"/>
  <c r="B3532" i="11"/>
  <c r="G3532" i="11" s="1"/>
  <c r="B3533" i="11"/>
  <c r="G3533" i="11" s="1"/>
  <c r="B3534" i="11"/>
  <c r="G3534" i="11" s="1"/>
  <c r="B3535" i="11"/>
  <c r="G3535" i="11" s="1"/>
  <c r="B3536" i="11"/>
  <c r="G3536" i="11" s="1"/>
  <c r="B3537" i="11"/>
  <c r="G3537" i="11" s="1"/>
  <c r="B3538" i="11"/>
  <c r="G3538" i="11" s="1"/>
  <c r="B3539" i="11"/>
  <c r="G3539" i="11" s="1"/>
  <c r="B3540" i="11"/>
  <c r="G3540" i="11"/>
  <c r="B3541" i="11"/>
  <c r="G3541" i="11" s="1"/>
  <c r="B3542" i="11"/>
  <c r="G3542" i="11" s="1"/>
  <c r="B3543" i="11"/>
  <c r="G3543" i="11" s="1"/>
  <c r="B3544" i="11"/>
  <c r="G3544" i="11" s="1"/>
  <c r="B3545" i="11"/>
  <c r="G3545" i="11" s="1"/>
  <c r="B3546" i="11"/>
  <c r="G3546" i="11"/>
  <c r="B3547" i="11"/>
  <c r="G3547" i="11" s="1"/>
  <c r="B3548" i="11"/>
  <c r="G3548" i="11" s="1"/>
  <c r="B3549" i="11"/>
  <c r="G3549" i="11" s="1"/>
  <c r="B3550" i="11"/>
  <c r="G3550" i="11" s="1"/>
  <c r="B3551" i="11"/>
  <c r="G3551" i="11" s="1"/>
  <c r="B3552" i="11"/>
  <c r="G3552" i="11"/>
  <c r="B3553" i="11"/>
  <c r="G3553" i="11" s="1"/>
  <c r="B3554" i="11"/>
  <c r="G3554" i="11" s="1"/>
  <c r="B3555" i="11"/>
  <c r="G3555" i="11" s="1"/>
  <c r="B3556" i="11"/>
  <c r="G3556" i="11" s="1"/>
  <c r="B3557" i="11"/>
  <c r="G3557" i="11" s="1"/>
  <c r="B3558" i="11"/>
  <c r="G3558" i="11" s="1"/>
  <c r="B3559" i="11"/>
  <c r="G3559" i="11" s="1"/>
  <c r="B3560" i="11"/>
  <c r="G3560" i="11" s="1"/>
  <c r="B3561" i="11"/>
  <c r="G3561" i="11" s="1"/>
  <c r="B3562" i="11"/>
  <c r="G3562" i="11" s="1"/>
  <c r="B3563" i="11"/>
  <c r="G3563" i="11" s="1"/>
  <c r="B3564" i="11"/>
  <c r="G3564" i="11" s="1"/>
  <c r="B3565" i="11"/>
  <c r="G3565" i="11" s="1"/>
  <c r="B3566" i="11"/>
  <c r="G3566" i="11" s="1"/>
  <c r="B3567" i="11"/>
  <c r="G3567" i="11" s="1"/>
  <c r="B3568" i="11"/>
  <c r="G3568" i="11" s="1"/>
  <c r="B3569" i="11"/>
  <c r="G3569" i="11" s="1"/>
  <c r="B3570" i="11"/>
  <c r="G3570" i="11" s="1"/>
  <c r="B3571" i="11"/>
  <c r="G3571" i="11" s="1"/>
  <c r="B3572" i="11"/>
  <c r="G3572" i="11" s="1"/>
  <c r="B3573" i="11"/>
  <c r="G3573" i="11" s="1"/>
  <c r="B3574" i="11"/>
  <c r="G3574" i="11" s="1"/>
  <c r="B3575" i="11"/>
  <c r="G3575" i="11" s="1"/>
  <c r="B3576" i="11"/>
  <c r="G3576" i="11" s="1"/>
  <c r="B3577" i="11"/>
  <c r="G3577" i="11" s="1"/>
  <c r="B3578" i="11"/>
  <c r="G3578" i="11"/>
  <c r="B3579" i="11"/>
  <c r="G3579" i="11" s="1"/>
  <c r="B3580" i="11"/>
  <c r="G3580" i="11"/>
  <c r="B3581" i="11"/>
  <c r="G3581" i="11" s="1"/>
  <c r="B3582" i="11"/>
  <c r="G3582" i="11" s="1"/>
  <c r="B3583" i="11"/>
  <c r="G3583" i="11" s="1"/>
  <c r="B3584" i="11"/>
  <c r="G3584" i="11"/>
  <c r="B3585" i="11"/>
  <c r="G3585" i="11" s="1"/>
  <c r="B3586" i="11"/>
  <c r="G3586" i="11"/>
  <c r="B3587" i="11"/>
  <c r="G3587" i="11" s="1"/>
  <c r="B3588" i="11"/>
  <c r="G3588" i="11" s="1"/>
  <c r="B3589" i="11"/>
  <c r="G3589" i="11" s="1"/>
  <c r="B3590" i="11"/>
  <c r="G3590" i="11" s="1"/>
  <c r="B3591" i="11"/>
  <c r="G3591" i="11" s="1"/>
  <c r="B3592" i="11"/>
  <c r="G3592" i="11" s="1"/>
  <c r="B3593" i="11"/>
  <c r="G3593" i="11" s="1"/>
  <c r="B3594" i="11"/>
  <c r="G3594" i="11" s="1"/>
  <c r="B3595" i="11"/>
  <c r="G3595" i="11" s="1"/>
  <c r="B3596" i="11"/>
  <c r="G3596" i="11" s="1"/>
  <c r="B3597" i="11"/>
  <c r="G3597" i="11" s="1"/>
  <c r="B3598" i="11"/>
  <c r="G3598" i="11" s="1"/>
  <c r="B3599" i="11"/>
  <c r="G3599" i="11" s="1"/>
  <c r="B3600" i="11"/>
  <c r="G3600" i="11" s="1"/>
  <c r="B3601" i="11"/>
  <c r="G3601" i="11" s="1"/>
  <c r="B3602" i="11"/>
  <c r="G3602" i="11" s="1"/>
  <c r="B3603" i="11"/>
  <c r="G3603" i="11" s="1"/>
  <c r="B3604" i="11"/>
  <c r="G3604" i="11"/>
  <c r="B3605" i="11"/>
  <c r="G3605" i="11" s="1"/>
  <c r="B3606" i="11"/>
  <c r="G3606" i="11" s="1"/>
  <c r="B3607" i="11"/>
  <c r="G3607" i="11" s="1"/>
  <c r="B3608" i="11"/>
  <c r="G3608" i="11" s="1"/>
  <c r="B3609" i="11"/>
  <c r="G3609" i="11" s="1"/>
  <c r="B3610" i="11"/>
  <c r="G3610" i="11" s="1"/>
  <c r="B3611" i="11"/>
  <c r="G3611" i="11" s="1"/>
  <c r="B3612" i="11"/>
  <c r="G3612" i="11" s="1"/>
  <c r="B3613" i="11"/>
  <c r="G3613" i="11" s="1"/>
  <c r="B3614" i="11"/>
  <c r="G3614" i="11" s="1"/>
  <c r="B3615" i="11"/>
  <c r="G3615" i="11" s="1"/>
  <c r="B3616" i="11"/>
  <c r="G3616" i="11" s="1"/>
  <c r="B3617" i="11"/>
  <c r="G3617" i="11" s="1"/>
  <c r="B3618" i="11"/>
  <c r="G3618" i="11" s="1"/>
  <c r="B3619" i="11"/>
  <c r="G3619" i="11" s="1"/>
  <c r="B3620" i="11"/>
  <c r="G3620" i="11" s="1"/>
  <c r="B3621" i="11"/>
  <c r="G3621" i="11" s="1"/>
  <c r="B3622" i="11"/>
  <c r="G3622" i="11" s="1"/>
  <c r="B3623" i="11"/>
  <c r="G3623" i="11" s="1"/>
  <c r="B3624" i="11"/>
  <c r="G3624" i="11"/>
  <c r="B3625" i="11"/>
  <c r="G3625" i="11" s="1"/>
  <c r="B3626" i="11"/>
  <c r="G3626" i="11" s="1"/>
  <c r="B3627" i="11"/>
  <c r="G3627" i="11" s="1"/>
  <c r="B3628" i="11"/>
  <c r="G3628" i="11" s="1"/>
  <c r="B3629" i="11"/>
  <c r="G3629" i="11" s="1"/>
  <c r="B3630" i="11"/>
  <c r="G3630" i="11" s="1"/>
  <c r="B3631" i="11"/>
  <c r="G3631" i="11" s="1"/>
  <c r="B3632" i="11"/>
  <c r="G3632" i="11" s="1"/>
  <c r="B3633" i="11"/>
  <c r="G3633" i="11"/>
  <c r="B3634" i="11"/>
  <c r="G3634" i="11" s="1"/>
  <c r="B3635" i="11"/>
  <c r="G3635" i="11"/>
  <c r="B3636" i="11"/>
  <c r="G3636" i="11" s="1"/>
  <c r="B3637" i="11"/>
  <c r="G3637" i="11" s="1"/>
  <c r="B3638" i="11"/>
  <c r="G3638" i="11" s="1"/>
  <c r="B3639" i="11"/>
  <c r="G3639" i="11" s="1"/>
  <c r="B3640" i="11"/>
  <c r="G3640" i="11" s="1"/>
  <c r="B3641" i="11"/>
  <c r="G3641" i="11"/>
  <c r="B3642" i="11"/>
  <c r="G3642" i="11" s="1"/>
  <c r="B3643" i="11"/>
  <c r="G3643" i="11"/>
  <c r="B3644" i="11"/>
  <c r="G3644" i="11" s="1"/>
  <c r="B3645" i="11"/>
  <c r="G3645" i="11" s="1"/>
  <c r="B3646" i="11"/>
  <c r="G3646" i="11" s="1"/>
  <c r="B3647" i="11"/>
  <c r="G3647" i="11" s="1"/>
  <c r="B3648" i="11"/>
  <c r="G3648" i="11" s="1"/>
  <c r="B3649" i="11"/>
  <c r="G3649" i="11"/>
  <c r="B3650" i="11"/>
  <c r="G3650" i="11" s="1"/>
  <c r="B3651" i="11"/>
  <c r="G3651" i="11"/>
  <c r="B3652" i="11"/>
  <c r="G3652" i="11" s="1"/>
  <c r="B3653" i="11"/>
  <c r="G3653" i="11" s="1"/>
  <c r="B3654" i="11"/>
  <c r="G3654" i="11" s="1"/>
  <c r="B3655" i="11"/>
  <c r="G3655" i="11" s="1"/>
  <c r="B3656" i="11"/>
  <c r="G3656" i="11" s="1"/>
  <c r="B3657" i="11"/>
  <c r="G3657" i="11"/>
  <c r="B3658" i="11"/>
  <c r="G3658" i="11" s="1"/>
  <c r="B3659" i="11"/>
  <c r="G3659" i="11"/>
  <c r="B3660" i="11"/>
  <c r="G3660" i="11" s="1"/>
  <c r="B3661" i="11"/>
  <c r="G3661" i="11" s="1"/>
  <c r="B3662" i="11"/>
  <c r="G3662" i="11" s="1"/>
  <c r="B3663" i="11"/>
  <c r="G3663" i="11" s="1"/>
  <c r="B3664" i="11"/>
  <c r="G3664" i="11" s="1"/>
  <c r="B3665" i="11"/>
  <c r="G3665" i="11"/>
  <c r="B3666" i="11"/>
  <c r="G3666" i="11" s="1"/>
  <c r="B3667" i="11"/>
  <c r="G3667" i="11"/>
  <c r="B3668" i="11"/>
  <c r="G3668" i="11" s="1"/>
  <c r="B3669" i="11"/>
  <c r="G3669" i="11" s="1"/>
  <c r="B3670" i="11"/>
  <c r="G3670" i="11" s="1"/>
  <c r="B3671" i="11"/>
  <c r="G3671" i="11" s="1"/>
  <c r="B3672" i="11"/>
  <c r="G3672" i="11" s="1"/>
  <c r="B3673" i="11"/>
  <c r="G3673" i="11"/>
  <c r="B3674" i="11"/>
  <c r="G3674" i="11" s="1"/>
  <c r="B3675" i="11"/>
  <c r="G3675" i="11"/>
  <c r="B3676" i="11"/>
  <c r="G3676" i="11" s="1"/>
  <c r="B3677" i="11"/>
  <c r="G3677" i="11" s="1"/>
  <c r="B3678" i="11"/>
  <c r="G3678" i="11" s="1"/>
  <c r="B3679" i="11"/>
  <c r="G3679" i="11" s="1"/>
  <c r="B3680" i="11"/>
  <c r="G3680" i="11" s="1"/>
  <c r="B3681" i="11"/>
  <c r="G3681" i="11"/>
  <c r="B3682" i="11"/>
  <c r="G3682" i="11" s="1"/>
  <c r="B3683" i="11"/>
  <c r="G3683" i="11"/>
  <c r="B3684" i="11"/>
  <c r="G3684" i="11" s="1"/>
  <c r="B3685" i="11"/>
  <c r="G3685" i="11" s="1"/>
  <c r="B3686" i="11"/>
  <c r="G3686" i="11" s="1"/>
  <c r="B3687" i="11"/>
  <c r="G3687" i="11" s="1"/>
  <c r="B3688" i="11"/>
  <c r="G3688" i="11" s="1"/>
  <c r="B3689" i="11"/>
  <c r="G3689" i="11"/>
  <c r="B3690" i="11"/>
  <c r="G3690" i="11" s="1"/>
  <c r="B3691" i="11"/>
  <c r="G3691" i="11"/>
  <c r="B3692" i="11"/>
  <c r="G3692" i="11" s="1"/>
  <c r="B3693" i="11"/>
  <c r="G3693" i="11" s="1"/>
  <c r="B3694" i="11"/>
  <c r="G3694" i="11" s="1"/>
  <c r="B3695" i="11"/>
  <c r="G3695" i="11" s="1"/>
  <c r="B3696" i="11"/>
  <c r="G3696" i="11" s="1"/>
  <c r="B3697" i="11"/>
  <c r="G3697" i="11"/>
  <c r="B3698" i="11"/>
  <c r="G3698" i="11" s="1"/>
  <c r="B3699" i="11"/>
  <c r="G3699" i="11"/>
  <c r="B3700" i="11"/>
  <c r="G3700" i="11" s="1"/>
  <c r="B3701" i="11"/>
  <c r="G3701" i="11" s="1"/>
  <c r="B3702" i="11"/>
  <c r="G3702" i="11" s="1"/>
  <c r="B3703" i="11"/>
  <c r="G3703" i="11" s="1"/>
  <c r="B3704" i="11"/>
  <c r="G3704" i="11" s="1"/>
  <c r="B3705" i="11"/>
  <c r="G3705" i="11"/>
  <c r="B3706" i="11"/>
  <c r="G3706" i="11" s="1"/>
  <c r="B3707" i="11"/>
  <c r="G3707" i="11"/>
  <c r="B3708" i="11"/>
  <c r="G3708" i="11" s="1"/>
  <c r="B3709" i="11"/>
  <c r="G3709" i="11" s="1"/>
  <c r="B3710" i="11"/>
  <c r="G3710" i="11" s="1"/>
  <c r="B3711" i="11"/>
  <c r="G3711" i="11" s="1"/>
  <c r="B3712" i="11"/>
  <c r="G3712" i="11" s="1"/>
  <c r="B3713" i="11"/>
  <c r="G3713" i="11"/>
  <c r="B3714" i="11"/>
  <c r="G3714" i="11" s="1"/>
  <c r="B3715" i="11"/>
  <c r="G3715" i="11"/>
  <c r="B3716" i="11"/>
  <c r="G3716" i="11" s="1"/>
  <c r="B3717" i="11"/>
  <c r="G3717" i="11" s="1"/>
  <c r="B3718" i="11"/>
  <c r="G3718" i="11" s="1"/>
  <c r="B3719" i="11"/>
  <c r="G3719" i="11" s="1"/>
  <c r="B3720" i="11"/>
  <c r="G3720" i="11" s="1"/>
  <c r="B3721" i="11"/>
  <c r="G3721" i="11"/>
  <c r="B3722" i="11"/>
  <c r="G3722" i="11" s="1"/>
  <c r="B3723" i="11"/>
  <c r="G3723" i="11"/>
  <c r="B3724" i="11"/>
  <c r="G3724" i="11" s="1"/>
  <c r="B3725" i="11"/>
  <c r="G3725" i="11" s="1"/>
  <c r="B3726" i="11"/>
  <c r="G3726" i="11" s="1"/>
  <c r="B3727" i="11"/>
  <c r="G3727" i="11" s="1"/>
  <c r="B3728" i="11"/>
  <c r="G3728" i="11" s="1"/>
  <c r="B3729" i="11"/>
  <c r="G3729" i="11"/>
  <c r="B3730" i="11"/>
  <c r="G3730" i="11" s="1"/>
  <c r="B3731" i="11"/>
  <c r="G3731" i="11"/>
  <c r="B3732" i="11"/>
  <c r="G3732" i="11" s="1"/>
  <c r="B3733" i="11"/>
  <c r="G3733" i="11" s="1"/>
  <c r="B3734" i="11"/>
  <c r="G3734" i="11" s="1"/>
  <c r="B3735" i="11"/>
  <c r="G3735" i="11" s="1"/>
  <c r="B3736" i="11"/>
  <c r="G3736" i="11" s="1"/>
  <c r="B3737" i="11"/>
  <c r="G3737" i="11"/>
  <c r="B3738" i="11"/>
  <c r="G3738" i="11" s="1"/>
  <c r="B3739" i="11"/>
  <c r="G3739" i="11"/>
  <c r="B3740" i="11"/>
  <c r="G3740" i="11" s="1"/>
  <c r="B3741" i="11"/>
  <c r="G3741" i="11" s="1"/>
  <c r="B3742" i="11"/>
  <c r="G3742" i="11" s="1"/>
  <c r="B3743" i="11"/>
  <c r="G3743" i="11" s="1"/>
  <c r="B3744" i="11"/>
  <c r="G3744" i="11" s="1"/>
  <c r="B3745" i="11"/>
  <c r="G3745" i="11"/>
  <c r="B3746" i="11"/>
  <c r="G3746" i="11" s="1"/>
  <c r="B3747" i="11"/>
  <c r="G3747" i="11"/>
  <c r="B3748" i="11"/>
  <c r="G3748" i="11" s="1"/>
  <c r="B3749" i="11"/>
  <c r="G3749" i="11" s="1"/>
  <c r="B3750" i="11"/>
  <c r="G3750" i="11" s="1"/>
  <c r="B3751" i="11"/>
  <c r="G3751" i="11" s="1"/>
  <c r="B3752" i="11"/>
  <c r="G3752" i="11" s="1"/>
  <c r="B3753" i="11"/>
  <c r="G3753" i="11"/>
  <c r="B3754" i="11"/>
  <c r="G3754" i="11" s="1"/>
  <c r="B3755" i="11"/>
  <c r="G3755" i="11"/>
  <c r="B3756" i="11"/>
  <c r="G3756" i="11" s="1"/>
  <c r="B3757" i="11"/>
  <c r="G3757" i="11" s="1"/>
  <c r="B3758" i="11"/>
  <c r="G3758" i="11" s="1"/>
  <c r="B3759" i="11"/>
  <c r="G3759" i="11" s="1"/>
  <c r="B3760" i="11"/>
  <c r="G3760" i="11" s="1"/>
  <c r="B3761" i="11"/>
  <c r="G3761" i="11"/>
  <c r="B3762" i="11"/>
  <c r="G3762" i="11" s="1"/>
  <c r="B3763" i="11"/>
  <c r="G3763" i="11"/>
  <c r="B3764" i="11"/>
  <c r="G3764" i="11" s="1"/>
  <c r="B3765" i="11"/>
  <c r="G3765" i="11" s="1"/>
  <c r="B3766" i="11"/>
  <c r="G3766" i="11" s="1"/>
  <c r="B3767" i="11"/>
  <c r="G3767" i="11" s="1"/>
  <c r="B3768" i="11"/>
  <c r="G3768" i="11" s="1"/>
  <c r="B3769" i="11"/>
  <c r="G3769" i="11"/>
  <c r="B3770" i="11"/>
  <c r="G3770" i="11" s="1"/>
  <c r="B3771" i="11"/>
  <c r="G3771" i="11"/>
  <c r="B3772" i="11"/>
  <c r="G3772" i="11" s="1"/>
  <c r="B3773" i="11"/>
  <c r="G3773" i="11" s="1"/>
  <c r="B3774" i="11"/>
  <c r="G3774" i="11" s="1"/>
  <c r="B3775" i="11"/>
  <c r="G3775" i="11" s="1"/>
  <c r="B3776" i="11"/>
  <c r="G3776" i="11" s="1"/>
  <c r="B3777" i="11"/>
  <c r="G3777" i="11"/>
  <c r="B3778" i="11"/>
  <c r="G3778" i="11" s="1"/>
  <c r="B3779" i="11"/>
  <c r="G3779" i="11"/>
  <c r="B3780" i="11"/>
  <c r="G3780" i="11" s="1"/>
  <c r="B3781" i="11"/>
  <c r="G3781" i="11" s="1"/>
  <c r="B3782" i="11"/>
  <c r="G3782" i="11" s="1"/>
  <c r="B3783" i="11"/>
  <c r="G3783" i="11" s="1"/>
  <c r="B3784" i="11"/>
  <c r="G3784" i="11" s="1"/>
  <c r="B3785" i="11"/>
  <c r="G3785" i="11"/>
  <c r="B3786" i="11"/>
  <c r="G3786" i="11" s="1"/>
  <c r="B3787" i="11"/>
  <c r="G3787" i="11"/>
  <c r="B3788" i="11"/>
  <c r="G3788" i="11" s="1"/>
  <c r="B3789" i="11"/>
  <c r="G3789" i="11" s="1"/>
  <c r="B3790" i="11"/>
  <c r="G3790" i="11" s="1"/>
  <c r="B3791" i="11"/>
  <c r="G3791" i="11" s="1"/>
  <c r="B3792" i="11"/>
  <c r="G3792" i="11" s="1"/>
  <c r="B3793" i="11"/>
  <c r="G3793" i="11"/>
  <c r="B3794" i="11"/>
  <c r="G3794" i="11" s="1"/>
  <c r="B3795" i="11"/>
  <c r="G3795" i="11"/>
  <c r="B3796" i="11"/>
  <c r="G3796" i="11" s="1"/>
  <c r="B3797" i="11"/>
  <c r="G3797" i="11" s="1"/>
  <c r="B3798" i="11"/>
  <c r="G3798" i="11" s="1"/>
  <c r="B3799" i="11"/>
  <c r="G3799" i="11" s="1"/>
  <c r="B3800" i="11"/>
  <c r="G3800" i="11" s="1"/>
  <c r="B3801" i="11"/>
  <c r="G3801" i="11"/>
  <c r="B3802" i="11"/>
  <c r="G3802" i="11" s="1"/>
  <c r="B3803" i="11"/>
  <c r="G3803" i="11"/>
  <c r="B3804" i="11"/>
  <c r="G3804" i="11" s="1"/>
  <c r="B3805" i="11"/>
  <c r="G3805" i="11" s="1"/>
  <c r="B3806" i="11"/>
  <c r="G3806" i="11" s="1"/>
  <c r="B3807" i="11"/>
  <c r="G3807" i="11" s="1"/>
  <c r="B3808" i="11"/>
  <c r="G3808" i="11" s="1"/>
  <c r="B3809" i="11"/>
  <c r="G3809" i="11"/>
  <c r="B3810" i="11"/>
  <c r="G3810" i="11" s="1"/>
  <c r="B3811" i="11"/>
  <c r="G3811" i="11"/>
  <c r="B3812" i="11"/>
  <c r="G3812" i="11" s="1"/>
  <c r="B3813" i="11"/>
  <c r="G3813" i="11" s="1"/>
  <c r="B3814" i="11"/>
  <c r="G3814" i="11" s="1"/>
  <c r="B3815" i="11"/>
  <c r="G3815" i="11" s="1"/>
  <c r="B3816" i="11"/>
  <c r="G3816" i="11" s="1"/>
  <c r="B3817" i="11"/>
  <c r="G3817" i="11"/>
  <c r="B3818" i="11"/>
  <c r="G3818" i="11" s="1"/>
  <c r="B3819" i="11"/>
  <c r="G3819" i="11"/>
  <c r="B3820" i="11"/>
  <c r="G3820" i="11" s="1"/>
  <c r="B3821" i="11"/>
  <c r="G3821" i="11" s="1"/>
  <c r="B3822" i="11"/>
  <c r="G3822" i="11" s="1"/>
  <c r="B3823" i="11"/>
  <c r="G3823" i="11" s="1"/>
  <c r="B3824" i="11"/>
  <c r="G3824" i="11" s="1"/>
  <c r="B3825" i="11"/>
  <c r="G3825" i="11"/>
  <c r="B3826" i="11"/>
  <c r="G3826" i="11" s="1"/>
  <c r="B3827" i="11"/>
  <c r="G3827" i="11"/>
  <c r="B3828" i="11"/>
  <c r="G3828" i="11" s="1"/>
  <c r="B3829" i="11"/>
  <c r="G3829" i="11" s="1"/>
  <c r="B3830" i="11"/>
  <c r="G3830" i="11" s="1"/>
  <c r="B3831" i="11"/>
  <c r="G3831" i="11" s="1"/>
  <c r="B3832" i="11"/>
  <c r="G3832" i="11" s="1"/>
  <c r="B3833" i="11"/>
  <c r="G3833" i="11"/>
  <c r="B3834" i="11"/>
  <c r="G3834" i="11" s="1"/>
  <c r="B3835" i="11"/>
  <c r="G3835" i="11"/>
  <c r="B3836" i="11"/>
  <c r="G3836" i="11" s="1"/>
  <c r="B3837" i="11"/>
  <c r="G3837" i="11" s="1"/>
  <c r="B3838" i="11"/>
  <c r="G3838" i="11" s="1"/>
  <c r="B3839" i="11"/>
  <c r="G3839" i="11" s="1"/>
  <c r="B3840" i="11"/>
  <c r="G3840" i="11" s="1"/>
  <c r="B3841" i="11"/>
  <c r="G3841" i="11"/>
  <c r="B3842" i="11"/>
  <c r="G3842" i="11" s="1"/>
  <c r="B3843" i="11"/>
  <c r="G3843" i="11"/>
  <c r="B3844" i="11"/>
  <c r="G3844" i="11" s="1"/>
  <c r="B3845" i="11"/>
  <c r="G3845" i="11" s="1"/>
  <c r="B3846" i="11"/>
  <c r="G3846" i="11" s="1"/>
  <c r="B3847" i="11"/>
  <c r="G3847" i="11" s="1"/>
  <c r="B3848" i="11"/>
  <c r="G3848" i="11" s="1"/>
  <c r="B3849" i="11"/>
  <c r="G3849" i="11"/>
  <c r="B3850" i="11"/>
  <c r="G3850" i="11" s="1"/>
  <c r="B3851" i="11"/>
  <c r="G3851" i="11"/>
  <c r="B3852" i="11"/>
  <c r="G3852" i="11" s="1"/>
  <c r="B3853" i="11"/>
  <c r="G3853" i="11" s="1"/>
  <c r="B3854" i="11"/>
  <c r="G3854" i="11" s="1"/>
  <c r="B3855" i="11"/>
  <c r="G3855" i="11" s="1"/>
  <c r="B3856" i="11"/>
  <c r="G3856" i="11" s="1"/>
  <c r="B3857" i="11"/>
  <c r="G3857" i="11"/>
  <c r="B3858" i="11"/>
  <c r="G3858" i="11" s="1"/>
  <c r="B3859" i="11"/>
  <c r="G3859" i="11"/>
  <c r="B3860" i="11"/>
  <c r="G3860" i="11" s="1"/>
  <c r="B3861" i="11"/>
  <c r="G3861" i="11" s="1"/>
  <c r="B3862" i="11"/>
  <c r="G3862" i="11" s="1"/>
  <c r="B3863" i="11"/>
  <c r="G3863" i="11" s="1"/>
  <c r="B3864" i="11"/>
  <c r="G3864" i="11" s="1"/>
  <c r="B3865" i="11"/>
  <c r="G3865" i="11"/>
  <c r="B3866" i="11"/>
  <c r="G3866" i="11" s="1"/>
  <c r="B3867" i="11"/>
  <c r="G3867" i="11"/>
  <c r="B3868" i="11"/>
  <c r="G3868" i="11" s="1"/>
  <c r="B3869" i="11"/>
  <c r="G3869" i="11" s="1"/>
  <c r="B3870" i="11"/>
  <c r="G3870" i="11" s="1"/>
  <c r="B3871" i="11"/>
  <c r="G3871" i="11" s="1"/>
  <c r="B3872" i="11"/>
  <c r="G3872" i="11" s="1"/>
  <c r="B3873" i="11"/>
  <c r="G3873" i="11"/>
  <c r="B3874" i="11"/>
  <c r="G3874" i="11" s="1"/>
  <c r="B3875" i="11"/>
  <c r="G3875" i="11"/>
  <c r="B3876" i="11"/>
  <c r="G3876" i="11" s="1"/>
  <c r="B3877" i="11"/>
  <c r="G3877" i="11" s="1"/>
  <c r="B3878" i="11"/>
  <c r="G3878" i="11" s="1"/>
  <c r="B3879" i="11"/>
  <c r="G3879" i="11" s="1"/>
  <c r="B3880" i="11"/>
  <c r="G3880" i="11" s="1"/>
  <c r="B3881" i="11"/>
  <c r="G3881" i="11"/>
  <c r="B3882" i="11"/>
  <c r="G3882" i="11" s="1"/>
  <c r="B3883" i="11"/>
  <c r="G3883" i="11"/>
  <c r="B3884" i="11"/>
  <c r="G3884" i="11" s="1"/>
  <c r="B3885" i="11"/>
  <c r="G3885" i="11" s="1"/>
  <c r="B3886" i="11"/>
  <c r="G3886" i="11" s="1"/>
  <c r="B3887" i="11"/>
  <c r="G3887" i="11" s="1"/>
  <c r="B3888" i="11"/>
  <c r="G3888" i="11" s="1"/>
  <c r="B3889" i="11"/>
  <c r="G3889" i="11"/>
  <c r="B3890" i="11"/>
  <c r="G3890" i="11" s="1"/>
  <c r="B3891" i="11"/>
  <c r="G3891" i="11"/>
  <c r="B3892" i="11"/>
  <c r="G3892" i="11" s="1"/>
  <c r="B3893" i="11"/>
  <c r="G3893" i="11" s="1"/>
  <c r="B3894" i="11"/>
  <c r="G3894" i="11" s="1"/>
  <c r="B3895" i="11"/>
  <c r="G3895" i="11" s="1"/>
  <c r="B3896" i="11"/>
  <c r="G3896" i="11" s="1"/>
  <c r="B3897" i="11"/>
  <c r="G3897" i="11"/>
  <c r="B3898" i="11"/>
  <c r="G3898" i="11" s="1"/>
  <c r="B3899" i="11"/>
  <c r="G3899" i="11"/>
  <c r="B3900" i="11"/>
  <c r="G3900" i="11" s="1"/>
  <c r="B3901" i="11"/>
  <c r="G3901" i="11" s="1"/>
  <c r="B3902" i="11"/>
  <c r="G3902" i="11" s="1"/>
  <c r="B3903" i="11"/>
  <c r="G3903" i="11" s="1"/>
  <c r="B3904" i="11"/>
  <c r="G3904" i="11" s="1"/>
  <c r="B3905" i="11"/>
  <c r="G3905" i="11"/>
  <c r="B3906" i="11"/>
  <c r="G3906" i="11" s="1"/>
  <c r="B3907" i="11"/>
  <c r="G3907" i="11"/>
  <c r="B3908" i="11"/>
  <c r="G3908" i="11" s="1"/>
  <c r="B3909" i="11"/>
  <c r="G3909" i="11" s="1"/>
  <c r="B3910" i="11"/>
  <c r="G3910" i="11" s="1"/>
  <c r="B3911" i="11"/>
  <c r="G3911" i="11" s="1"/>
  <c r="B3912" i="11"/>
  <c r="G3912" i="11" s="1"/>
  <c r="B3913" i="11"/>
  <c r="G3913" i="11"/>
  <c r="B3914" i="11"/>
  <c r="G3914" i="11" s="1"/>
  <c r="B3915" i="11"/>
  <c r="G3915" i="11"/>
  <c r="B3916" i="11"/>
  <c r="G3916" i="11" s="1"/>
  <c r="B3917" i="11"/>
  <c r="G3917" i="11" s="1"/>
  <c r="B3918" i="11"/>
  <c r="G3918" i="11" s="1"/>
  <c r="B3919" i="11"/>
  <c r="G3919" i="11" s="1"/>
  <c r="B3920" i="11"/>
  <c r="G3920" i="11" s="1"/>
  <c r="B3921" i="11"/>
  <c r="G3921" i="11"/>
  <c r="B3922" i="11"/>
  <c r="G3922" i="11" s="1"/>
  <c r="B3923" i="11"/>
  <c r="G3923" i="11"/>
  <c r="B3924" i="11"/>
  <c r="G3924" i="11" s="1"/>
  <c r="B3925" i="11"/>
  <c r="G3925" i="11" s="1"/>
  <c r="B3926" i="11"/>
  <c r="G3926" i="11" s="1"/>
  <c r="B3927" i="11"/>
  <c r="G3927" i="11" s="1"/>
  <c r="B3928" i="11"/>
  <c r="G3928" i="11" s="1"/>
  <c r="B3929" i="11"/>
  <c r="G3929" i="11"/>
  <c r="B3930" i="11"/>
  <c r="G3930" i="11" s="1"/>
  <c r="B3931" i="11"/>
  <c r="G3931" i="11"/>
  <c r="B3932" i="11"/>
  <c r="G3932" i="11" s="1"/>
  <c r="B3933" i="11"/>
  <c r="G3933" i="11" s="1"/>
  <c r="B3934" i="11"/>
  <c r="G3934" i="11" s="1"/>
  <c r="B3935" i="11"/>
  <c r="G3935" i="11" s="1"/>
  <c r="B3936" i="11"/>
  <c r="G3936" i="11" s="1"/>
  <c r="B3937" i="11"/>
  <c r="G3937" i="11"/>
  <c r="B3938" i="11"/>
  <c r="G3938" i="11" s="1"/>
  <c r="B3939" i="11"/>
  <c r="G3939" i="11"/>
  <c r="B3940" i="11"/>
  <c r="G3940" i="11" s="1"/>
  <c r="B3941" i="11"/>
  <c r="G3941" i="11" s="1"/>
  <c r="B3942" i="11"/>
  <c r="G3942" i="11" s="1"/>
  <c r="B3943" i="11"/>
  <c r="G3943" i="11" s="1"/>
  <c r="B3944" i="11"/>
  <c r="G3944" i="11" s="1"/>
  <c r="B3945" i="11"/>
  <c r="G3945" i="11"/>
  <c r="B3946" i="11"/>
  <c r="G3946" i="11" s="1"/>
  <c r="B3947" i="11"/>
  <c r="G3947" i="11"/>
  <c r="B3948" i="11"/>
  <c r="G3948" i="11" s="1"/>
  <c r="B3949" i="11"/>
  <c r="G3949" i="11" s="1"/>
  <c r="B3950" i="11"/>
  <c r="G3950" i="11" s="1"/>
  <c r="B3951" i="11"/>
  <c r="G3951" i="11" s="1"/>
  <c r="B3952" i="11"/>
  <c r="G3952" i="11" s="1"/>
  <c r="B3953" i="11"/>
  <c r="G3953" i="11"/>
  <c r="B3954" i="11"/>
  <c r="G3954" i="11" s="1"/>
  <c r="B3955" i="11"/>
  <c r="G3955" i="11"/>
  <c r="B3956" i="11"/>
  <c r="G3956" i="11" s="1"/>
  <c r="B3957" i="11"/>
  <c r="G3957" i="11" s="1"/>
  <c r="B3958" i="11"/>
  <c r="G3958" i="11" s="1"/>
  <c r="B3959" i="11"/>
  <c r="G3959" i="11" s="1"/>
  <c r="B3960" i="11"/>
  <c r="G3960" i="11" s="1"/>
  <c r="B3961" i="11"/>
  <c r="G3961" i="11"/>
  <c r="B3962" i="11"/>
  <c r="G3962" i="11" s="1"/>
  <c r="B3963" i="11"/>
  <c r="G3963" i="11"/>
  <c r="B3964" i="11"/>
  <c r="G3964" i="11" s="1"/>
  <c r="B3965" i="11"/>
  <c r="G3965" i="11" s="1"/>
  <c r="B3966" i="11"/>
  <c r="G3966" i="11" s="1"/>
  <c r="B3967" i="11"/>
  <c r="G3967" i="11" s="1"/>
  <c r="B3968" i="11"/>
  <c r="G3968" i="11" s="1"/>
  <c r="B3969" i="11"/>
  <c r="G3969" i="11"/>
  <c r="B3970" i="11"/>
  <c r="G3970" i="11" s="1"/>
  <c r="B3971" i="11"/>
  <c r="G3971" i="11"/>
  <c r="B3972" i="11"/>
  <c r="G3972" i="11" s="1"/>
  <c r="B3973" i="11"/>
  <c r="G3973" i="11" s="1"/>
  <c r="B3974" i="11"/>
  <c r="G3974" i="11" s="1"/>
  <c r="B3975" i="11"/>
  <c r="G3975" i="11" s="1"/>
  <c r="B3976" i="11"/>
  <c r="G3976" i="11" s="1"/>
  <c r="B3977" i="11"/>
  <c r="G3977" i="11"/>
  <c r="B3978" i="11"/>
  <c r="G3978" i="11" s="1"/>
  <c r="B3979" i="11"/>
  <c r="G3979" i="11"/>
  <c r="B3980" i="11"/>
  <c r="G3980" i="11" s="1"/>
  <c r="B3981" i="11"/>
  <c r="G3981" i="11" s="1"/>
  <c r="B3982" i="11"/>
  <c r="G3982" i="11" s="1"/>
  <c r="B3983" i="11"/>
  <c r="G3983" i="11" s="1"/>
  <c r="B3984" i="11"/>
  <c r="G3984" i="11" s="1"/>
  <c r="B3985" i="11"/>
  <c r="G3985" i="11"/>
  <c r="B3986" i="11"/>
  <c r="G3986" i="11" s="1"/>
  <c r="B3987" i="11"/>
  <c r="G3987" i="11"/>
  <c r="B3988" i="11"/>
  <c r="G3988" i="11" s="1"/>
  <c r="B3989" i="11"/>
  <c r="G3989" i="11" s="1"/>
  <c r="B3990" i="11"/>
  <c r="G3990" i="11" s="1"/>
  <c r="B3991" i="11"/>
  <c r="G3991" i="11" s="1"/>
  <c r="B3992" i="11"/>
  <c r="G3992" i="11" s="1"/>
  <c r="B3993" i="11"/>
  <c r="G3993" i="11"/>
  <c r="B3994" i="11"/>
  <c r="G3994" i="11" s="1"/>
  <c r="B3995" i="11"/>
  <c r="G3995" i="11"/>
  <c r="B3996" i="11"/>
  <c r="G3996" i="11" s="1"/>
  <c r="B3997" i="11"/>
  <c r="G3997" i="11" s="1"/>
  <c r="B3998" i="11"/>
  <c r="G3998" i="11" s="1"/>
  <c r="B3999" i="11"/>
  <c r="G3999" i="11" s="1"/>
  <c r="B4000" i="11"/>
  <c r="G4000" i="11" s="1"/>
  <c r="B4001" i="11"/>
  <c r="G4001" i="11"/>
  <c r="D2" i="11"/>
  <c r="C2" i="11"/>
  <c r="C17" i="15"/>
  <c r="C12" i="15" s="1"/>
  <c r="D13" i="15"/>
  <c r="E12" i="15"/>
  <c r="E14" i="15" s="1"/>
  <c r="E13" i="15"/>
  <c r="F12" i="15"/>
  <c r="F13" i="15"/>
  <c r="M12" i="15"/>
  <c r="M14" i="15" s="1"/>
  <c r="M13" i="15"/>
  <c r="K12" i="15"/>
  <c r="K13" i="15"/>
  <c r="E7" i="15"/>
  <c r="F7" i="15"/>
  <c r="G11" i="15"/>
  <c r="G12" i="15" s="1"/>
  <c r="H11" i="15"/>
  <c r="I11" i="15"/>
  <c r="I8" i="15" s="1"/>
  <c r="I9" i="15" s="1"/>
  <c r="I10" i="15" s="1"/>
  <c r="J11" i="15"/>
  <c r="K7" i="15"/>
  <c r="L11" i="15"/>
  <c r="L12" i="15" s="1"/>
  <c r="M7" i="15"/>
  <c r="N11" i="15"/>
  <c r="O11" i="15"/>
  <c r="O8" i="15"/>
  <c r="O9" i="15" s="1"/>
  <c r="O10" i="15" s="1"/>
  <c r="P11" i="15"/>
  <c r="Q11" i="15"/>
  <c r="R11" i="15"/>
  <c r="R12" i="15" s="1"/>
  <c r="S11" i="15"/>
  <c r="D22" i="23" s="1"/>
  <c r="E22" i="23" s="1"/>
  <c r="T11" i="15"/>
  <c r="T12" i="15" s="1"/>
  <c r="U11" i="15"/>
  <c r="V11" i="15"/>
  <c r="W11" i="15"/>
  <c r="W8" i="15" s="1"/>
  <c r="W9" i="15" s="1"/>
  <c r="W10" i="15" s="1"/>
  <c r="X11" i="15"/>
  <c r="Y11" i="15"/>
  <c r="Z11" i="15"/>
  <c r="Z12" i="15" s="1"/>
  <c r="AA11" i="15"/>
  <c r="AA7" i="15" s="1"/>
  <c r="AB11" i="15"/>
  <c r="AB12" i="15" s="1"/>
  <c r="AC11" i="15"/>
  <c r="AC12" i="15" s="1"/>
  <c r="AD11" i="15"/>
  <c r="AD12" i="15" s="1"/>
  <c r="AE11" i="15"/>
  <c r="D31" i="23" s="1"/>
  <c r="E31" i="23" s="1"/>
  <c r="AF11" i="15"/>
  <c r="AF12" i="15" s="1"/>
  <c r="AG11" i="15"/>
  <c r="AH11" i="15"/>
  <c r="D34" i="23" s="1"/>
  <c r="E34" i="23" s="1"/>
  <c r="AI11" i="15"/>
  <c r="D35" i="23" s="1"/>
  <c r="E35" i="23" s="1"/>
  <c r="AJ11" i="15"/>
  <c r="AK11" i="15"/>
  <c r="AL11" i="15"/>
  <c r="AL12" i="15" s="1"/>
  <c r="AM11" i="15"/>
  <c r="D37" i="23" s="1"/>
  <c r="E37" i="23" s="1"/>
  <c r="AN11" i="15"/>
  <c r="AN12" i="15" s="1"/>
  <c r="AO11" i="15"/>
  <c r="AP11" i="15"/>
  <c r="AP12" i="15" s="1"/>
  <c r="AP14" i="15" s="1"/>
  <c r="AQ11" i="15"/>
  <c r="AQ7" i="15" s="1"/>
  <c r="AR11" i="15"/>
  <c r="AS11" i="15"/>
  <c r="AT11" i="15"/>
  <c r="D44" i="23" s="1"/>
  <c r="E44" i="23" s="1"/>
  <c r="AU11" i="15"/>
  <c r="D45" i="23" s="1"/>
  <c r="E45" i="23" s="1"/>
  <c r="AV11" i="15"/>
  <c r="AV12" i="15" s="1"/>
  <c r="AW11" i="15"/>
  <c r="AX11" i="15"/>
  <c r="AX8" i="15" s="1"/>
  <c r="AX9" i="15" s="1"/>
  <c r="AX10" i="15" s="1"/>
  <c r="AY11" i="15"/>
  <c r="D48" i="23" s="1"/>
  <c r="E48" i="23" s="1"/>
  <c r="AZ11" i="15"/>
  <c r="AZ12" i="15" s="1"/>
  <c r="BA11" i="15"/>
  <c r="D50" i="23" s="1"/>
  <c r="E50" i="23" s="1"/>
  <c r="BB11" i="15"/>
  <c r="BB12" i="15" s="1"/>
  <c r="BB14" i="15" s="1"/>
  <c r="BC11" i="15"/>
  <c r="D52" i="23" s="1"/>
  <c r="E52" i="23" s="1"/>
  <c r="BD11" i="15"/>
  <c r="BD12" i="15" s="1"/>
  <c r="BE11" i="15"/>
  <c r="BF11" i="15"/>
  <c r="BG11" i="15"/>
  <c r="BG7" i="15" s="1"/>
  <c r="BH11" i="15"/>
  <c r="BH12" i="15" s="1"/>
  <c r="BI11" i="15"/>
  <c r="BJ11" i="15"/>
  <c r="D58" i="23" s="1"/>
  <c r="E58" i="23" s="1"/>
  <c r="BK11" i="15"/>
  <c r="BK7" i="15" s="1"/>
  <c r="BL11" i="15"/>
  <c r="BL12" i="15" s="1"/>
  <c r="BM11" i="15"/>
  <c r="BN11" i="15"/>
  <c r="BN12" i="15" s="1"/>
  <c r="BN14" i="15" s="1"/>
  <c r="BO11" i="15"/>
  <c r="BO8" i="15" s="1"/>
  <c r="BO9" i="15" s="1"/>
  <c r="BO10" i="15" s="1"/>
  <c r="BP11" i="15"/>
  <c r="D63" i="23" s="1"/>
  <c r="E63" i="23" s="1"/>
  <c r="BQ11" i="15"/>
  <c r="BR11" i="15"/>
  <c r="BS11" i="15"/>
  <c r="BS7" i="15" s="1"/>
  <c r="BT11" i="15"/>
  <c r="BT12" i="15" s="1"/>
  <c r="BU11" i="15"/>
  <c r="BV11" i="15"/>
  <c r="BV8" i="15" s="1"/>
  <c r="BV9" i="15" s="1"/>
  <c r="BV10" i="15" s="1"/>
  <c r="BW11" i="15"/>
  <c r="BW8" i="15" s="1"/>
  <c r="BW9" i="15" s="1"/>
  <c r="BW10" i="15" s="1"/>
  <c r="BX11" i="15"/>
  <c r="BY11" i="15"/>
  <c r="BY12" i="15" s="1"/>
  <c r="BZ11" i="15"/>
  <c r="CA11" i="15"/>
  <c r="D74" i="23" s="1"/>
  <c r="E74" i="23" s="1"/>
  <c r="CB11" i="15"/>
  <c r="CB12" i="15" s="1"/>
  <c r="CC11" i="15"/>
  <c r="CD11" i="15"/>
  <c r="CE11" i="15"/>
  <c r="CE12" i="15" s="1"/>
  <c r="CF11" i="15"/>
  <c r="CF12" i="15" s="1"/>
  <c r="CG11" i="15"/>
  <c r="CH11" i="15"/>
  <c r="CH8" i="15" s="1"/>
  <c r="CH9" i="15" s="1"/>
  <c r="CH10" i="15" s="1"/>
  <c r="CI11" i="15"/>
  <c r="CI12" i="15" s="1"/>
  <c r="CJ11" i="15"/>
  <c r="D83" i="23" s="1"/>
  <c r="E83" i="23" s="1"/>
  <c r="CK11" i="15"/>
  <c r="D84" i="23" s="1"/>
  <c r="E84" i="23" s="1"/>
  <c r="CL11" i="15"/>
  <c r="CL12" i="15" s="1"/>
  <c r="CM11" i="15"/>
  <c r="D86" i="23" s="1"/>
  <c r="E86" i="23" s="1"/>
  <c r="CN11" i="15"/>
  <c r="CN12" i="15" s="1"/>
  <c r="CO11" i="15"/>
  <c r="CP11" i="15"/>
  <c r="CQ11" i="15"/>
  <c r="CQ7" i="15" s="1"/>
  <c r="CR11" i="15"/>
  <c r="CR12" i="15" s="1"/>
  <c r="CS11" i="15"/>
  <c r="CT11" i="15"/>
  <c r="D93" i="23" s="1"/>
  <c r="E93" i="23" s="1"/>
  <c r="CU11" i="15"/>
  <c r="CU8" i="15" s="1"/>
  <c r="CU9" i="15" s="1"/>
  <c r="CU10" i="15" s="1"/>
  <c r="CV11" i="15"/>
  <c r="CV12" i="15" s="1"/>
  <c r="CW11" i="15"/>
  <c r="CX11" i="15"/>
  <c r="CX12" i="15" s="1"/>
  <c r="CX14" i="15" s="1"/>
  <c r="CY11" i="15"/>
  <c r="CY7" i="15" s="1"/>
  <c r="CZ11" i="15"/>
  <c r="CZ12" i="15" s="1"/>
  <c r="DA11" i="15"/>
  <c r="DB11" i="15"/>
  <c r="DB12" i="15" s="1"/>
  <c r="DC11" i="15"/>
  <c r="DC12" i="15" s="1"/>
  <c r="DC14" i="15" s="1"/>
  <c r="DD11" i="15"/>
  <c r="D102" i="23" s="1"/>
  <c r="DE11" i="15"/>
  <c r="DF11" i="15"/>
  <c r="DG11" i="15"/>
  <c r="DG7" i="15" s="1"/>
  <c r="DH11" i="15"/>
  <c r="DH12" i="15" s="1"/>
  <c r="DI11" i="15"/>
  <c r="DJ11" i="15"/>
  <c r="D108" i="23" s="1"/>
  <c r="E108" i="23" s="1"/>
  <c r="DK11" i="15"/>
  <c r="D109" i="23" s="1"/>
  <c r="E109" i="23" s="1"/>
  <c r="DL11" i="15"/>
  <c r="DL12" i="15" s="1"/>
  <c r="DM11" i="15"/>
  <c r="DN11" i="15"/>
  <c r="DN12" i="15" s="1"/>
  <c r="DN14" i="15" s="1"/>
  <c r="DO11" i="15"/>
  <c r="DO7" i="15" s="1"/>
  <c r="DP11" i="15"/>
  <c r="DP8" i="15" s="1"/>
  <c r="DP9" i="15" s="1"/>
  <c r="DP10" i="15" s="1"/>
  <c r="DQ11" i="15"/>
  <c r="DR11" i="15"/>
  <c r="DR7" i="15" s="1"/>
  <c r="DS11" i="15"/>
  <c r="D116" i="23" s="1"/>
  <c r="E116" i="23" s="1"/>
  <c r="DT11" i="15"/>
  <c r="DU11" i="15"/>
  <c r="DV11" i="15"/>
  <c r="DV12" i="15" s="1"/>
  <c r="DV14" i="15" s="1"/>
  <c r="DW11" i="15"/>
  <c r="DW7" i="15" s="1"/>
  <c r="DX11" i="15"/>
  <c r="D121" i="23" s="1"/>
  <c r="E121" i="23" s="1"/>
  <c r="DY11" i="15"/>
  <c r="DY12" i="15" s="1"/>
  <c r="DZ11" i="15"/>
  <c r="EA11" i="15"/>
  <c r="D124" i="23" s="1"/>
  <c r="E124" i="23" s="1"/>
  <c r="EB11" i="15"/>
  <c r="EC11" i="15"/>
  <c r="ED11" i="15"/>
  <c r="EE11" i="15"/>
  <c r="EE12" i="15" s="1"/>
  <c r="EE14" i="15" s="1"/>
  <c r="EF11" i="15"/>
  <c r="EF12" i="15" s="1"/>
  <c r="EG11" i="15"/>
  <c r="EH11" i="15"/>
  <c r="D131" i="23" s="1"/>
  <c r="E131" i="23" s="1"/>
  <c r="EI11" i="15"/>
  <c r="EI12" i="15" s="1"/>
  <c r="EI14" i="15" s="1"/>
  <c r="EJ11" i="15"/>
  <c r="EJ12" i="15" s="1"/>
  <c r="EK11" i="15"/>
  <c r="EQ11" i="15"/>
  <c r="ER11" i="15"/>
  <c r="ER8" i="15" s="1"/>
  <c r="ER9" i="15" s="1"/>
  <c r="ER10" i="15" s="1"/>
  <c r="ES11" i="15"/>
  <c r="ES8" i="15" s="1"/>
  <c r="ES9" i="15" s="1"/>
  <c r="ES10" i="15" s="1"/>
  <c r="ET11" i="15"/>
  <c r="EU11" i="15"/>
  <c r="EU7" i="15" s="1"/>
  <c r="EV11" i="15"/>
  <c r="EW11" i="15"/>
  <c r="EW7" i="15" s="1"/>
  <c r="EX11" i="15"/>
  <c r="EY11" i="15"/>
  <c r="EY12" i="15" s="1"/>
  <c r="EY14" i="15" s="1"/>
  <c r="EP11" i="15"/>
  <c r="EP7" i="15" s="1"/>
  <c r="EP13" i="15"/>
  <c r="EO11" i="15"/>
  <c r="EO1" i="15"/>
  <c r="EP1" i="15"/>
  <c r="EQ1" i="15"/>
  <c r="ER1" i="15"/>
  <c r="ES1" i="15"/>
  <c r="ET1" i="15"/>
  <c r="EU1" i="15"/>
  <c r="EV1" i="15"/>
  <c r="EW1" i="15"/>
  <c r="EX1" i="15"/>
  <c r="EY1" i="15"/>
  <c r="D3" i="23"/>
  <c r="D2" i="23"/>
  <c r="G13" i="15"/>
  <c r="H13" i="15"/>
  <c r="I13" i="15"/>
  <c r="J13" i="15"/>
  <c r="L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B14" i="15" s="1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N14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AZ14" i="15" s="1"/>
  <c r="BA13" i="15"/>
  <c r="BB13" i="15"/>
  <c r="BC13" i="15"/>
  <c r="BD13" i="15"/>
  <c r="BE13" i="15"/>
  <c r="BF13" i="15"/>
  <c r="BG13" i="15"/>
  <c r="BH13" i="15"/>
  <c r="BH14" i="15" s="1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Y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V14" i="15" s="1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Q13" i="15"/>
  <c r="ER13" i="15"/>
  <c r="ES13" i="15"/>
  <c r="ET13" i="15"/>
  <c r="EU13" i="15"/>
  <c r="EV13" i="15"/>
  <c r="EW13" i="15"/>
  <c r="EX13" i="15"/>
  <c r="EY13" i="15"/>
  <c r="J12" i="15"/>
  <c r="N12" i="15"/>
  <c r="N14" i="15" s="1"/>
  <c r="P12" i="15"/>
  <c r="V12" i="15"/>
  <c r="X12" i="15"/>
  <c r="X14" i="15" s="1"/>
  <c r="AH12" i="15"/>
  <c r="AJ12" i="15"/>
  <c r="AJ14" i="15" s="1"/>
  <c r="AR12" i="15"/>
  <c r="AT12" i="15"/>
  <c r="AT14" i="15" s="1"/>
  <c r="BF12" i="15"/>
  <c r="BP12" i="15"/>
  <c r="BR12" i="15"/>
  <c r="BR14" i="15" s="1"/>
  <c r="BX12" i="15"/>
  <c r="BZ12" i="15"/>
  <c r="BZ14" i="15" s="1"/>
  <c r="CD12" i="15"/>
  <c r="CJ12" i="15"/>
  <c r="CP12" i="15"/>
  <c r="CT12" i="15"/>
  <c r="CT14" i="15" s="1"/>
  <c r="DF12" i="15"/>
  <c r="DJ12" i="15"/>
  <c r="DJ14" i="15" s="1"/>
  <c r="DZ12" i="15"/>
  <c r="DZ14" i="15" s="1"/>
  <c r="ED12" i="15"/>
  <c r="EL11" i="15"/>
  <c r="EM11" i="15"/>
  <c r="EM12" i="15" s="1"/>
  <c r="EM14" i="15" s="1"/>
  <c r="EN11" i="15"/>
  <c r="EN12" i="15" s="1"/>
  <c r="ET12" i="15"/>
  <c r="ET14" i="15" s="1"/>
  <c r="EX12" i="15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3998" i="11"/>
  <c r="D3997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3998" i="11"/>
  <c r="C3997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9" i="11"/>
  <c r="C4000" i="11"/>
  <c r="C4001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9" i="11"/>
  <c r="D4000" i="11"/>
  <c r="D4001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EL1" i="15"/>
  <c r="EM1" i="15"/>
  <c r="EN1" i="15"/>
  <c r="EO8" i="15"/>
  <c r="DR1" i="15"/>
  <c r="DS1" i="15"/>
  <c r="DT1" i="15"/>
  <c r="DU1" i="15"/>
  <c r="DV1" i="15"/>
  <c r="DW1" i="15"/>
  <c r="DX1" i="15"/>
  <c r="DY1" i="15"/>
  <c r="D114" i="23"/>
  <c r="E114" i="23" s="1"/>
  <c r="DO1" i="15"/>
  <c r="DP1" i="15"/>
  <c r="DQ1" i="15"/>
  <c r="DZ1" i="15"/>
  <c r="E102" i="23"/>
  <c r="DD1" i="15"/>
  <c r="DE1" i="15"/>
  <c r="DF1" i="15"/>
  <c r="DG1" i="15"/>
  <c r="DH1" i="15"/>
  <c r="DI1" i="15"/>
  <c r="D92" i="23"/>
  <c r="E92" i="23" s="1"/>
  <c r="CS1" i="15"/>
  <c r="CT1" i="15"/>
  <c r="CI1" i="15"/>
  <c r="CJ1" i="15"/>
  <c r="CK1" i="15"/>
  <c r="CL1" i="15"/>
  <c r="CM1" i="15"/>
  <c r="D60" i="23"/>
  <c r="E60" i="23" s="1"/>
  <c r="BL1" i="15"/>
  <c r="BM1" i="15"/>
  <c r="BN1" i="15"/>
  <c r="D42" i="23"/>
  <c r="E42" i="23" s="1"/>
  <c r="AR1" i="15"/>
  <c r="AS1" i="15"/>
  <c r="AT1" i="15"/>
  <c r="AU1" i="15"/>
  <c r="D40" i="23"/>
  <c r="E40" i="23" s="1"/>
  <c r="AO1" i="15"/>
  <c r="AP1" i="15"/>
  <c r="AQ1" i="15"/>
  <c r="AV1" i="15"/>
  <c r="AW1" i="15"/>
  <c r="D25" i="23"/>
  <c r="E25" i="23" s="1"/>
  <c r="X1" i="15"/>
  <c r="Y1" i="15"/>
  <c r="Z1" i="15"/>
  <c r="AA1" i="15"/>
  <c r="AB1" i="15"/>
  <c r="D19" i="23"/>
  <c r="E19" i="23" s="1"/>
  <c r="P1" i="15"/>
  <c r="Q1" i="15"/>
  <c r="D16" i="23"/>
  <c r="E16" i="23" s="1"/>
  <c r="M1" i="15"/>
  <c r="N1" i="15"/>
  <c r="O1" i="15"/>
  <c r="R1" i="15"/>
  <c r="L1" i="15"/>
  <c r="D10" i="23"/>
  <c r="G1" i="15"/>
  <c r="H1" i="15"/>
  <c r="I1" i="15"/>
  <c r="J1" i="15"/>
  <c r="K1" i="15"/>
  <c r="F1" i="15"/>
  <c r="D94" i="23"/>
  <c r="E94" i="23" s="1"/>
  <c r="CR1" i="15"/>
  <c r="CU1" i="15"/>
  <c r="CV1" i="15"/>
  <c r="CW1" i="15"/>
  <c r="CX1" i="15"/>
  <c r="BJ1" i="15"/>
  <c r="BK1" i="15"/>
  <c r="BO1" i="15"/>
  <c r="D17" i="23"/>
  <c r="E17" i="23" s="1"/>
  <c r="S1" i="15"/>
  <c r="T1" i="15"/>
  <c r="D11" i="23"/>
  <c r="E11" i="23" s="1"/>
  <c r="D46" i="23"/>
  <c r="E46" i="23" s="1"/>
  <c r="AX1" i="15"/>
  <c r="D65" i="23"/>
  <c r="E65" i="23" s="1"/>
  <c r="BQ1" i="15"/>
  <c r="BR1" i="15"/>
  <c r="BS1" i="15"/>
  <c r="BT1" i="15"/>
  <c r="BU1" i="15"/>
  <c r="BV1" i="15"/>
  <c r="AI1" i="15"/>
  <c r="AJ1" i="15"/>
  <c r="AK1" i="15"/>
  <c r="AL1" i="15"/>
  <c r="AM1" i="15"/>
  <c r="AN1" i="15"/>
  <c r="U1" i="15"/>
  <c r="V1" i="15"/>
  <c r="W1" i="15"/>
  <c r="AC1" i="15"/>
  <c r="AD1" i="15"/>
  <c r="AE1" i="15"/>
  <c r="AF1" i="15"/>
  <c r="AG1" i="15"/>
  <c r="AH1" i="15"/>
  <c r="AY1" i="15"/>
  <c r="AZ1" i="15"/>
  <c r="BA1" i="15"/>
  <c r="BB1" i="15"/>
  <c r="BC1" i="15"/>
  <c r="BD1" i="15"/>
  <c r="BE1" i="15"/>
  <c r="BF1" i="15"/>
  <c r="BG1" i="15"/>
  <c r="BH1" i="15"/>
  <c r="BI1" i="15"/>
  <c r="BP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N1" i="15"/>
  <c r="CO1" i="15"/>
  <c r="CP1" i="15"/>
  <c r="CQ1" i="15"/>
  <c r="CY1" i="15"/>
  <c r="CZ1" i="15"/>
  <c r="DA1" i="15"/>
  <c r="DB1" i="15"/>
  <c r="DC1" i="15"/>
  <c r="DJ1" i="15"/>
  <c r="DK1" i="15"/>
  <c r="DL1" i="15"/>
  <c r="DM1" i="15"/>
  <c r="DN1" i="15"/>
  <c r="EA1" i="15"/>
  <c r="EB1" i="15"/>
  <c r="EC1" i="15"/>
  <c r="ED1" i="15"/>
  <c r="EE1" i="15"/>
  <c r="EF1" i="15"/>
  <c r="EG1" i="15"/>
  <c r="EH1" i="15"/>
  <c r="EI1" i="15"/>
  <c r="EJ1" i="15"/>
  <c r="EK1" i="15"/>
  <c r="D9" i="23"/>
  <c r="E9" i="23" s="1"/>
  <c r="D96" i="23"/>
  <c r="E96" i="23" s="1"/>
  <c r="D33" i="23"/>
  <c r="E33" i="23" s="1"/>
  <c r="D27" i="23"/>
  <c r="E27" i="23" s="1"/>
  <c r="D56" i="23"/>
  <c r="E56" i="23" s="1"/>
  <c r="D14" i="23"/>
  <c r="E14" i="23" s="1"/>
  <c r="D129" i="23"/>
  <c r="E129" i="23" s="1"/>
  <c r="D130" i="23"/>
  <c r="E130" i="23" s="1"/>
  <c r="D134" i="23"/>
  <c r="E134" i="23" s="1"/>
  <c r="D38" i="23"/>
  <c r="E38" i="23" s="1"/>
  <c r="D39" i="23"/>
  <c r="E39" i="23" s="1"/>
  <c r="D119" i="23"/>
  <c r="E119" i="23"/>
  <c r="D13" i="23"/>
  <c r="E13" i="23" s="1"/>
  <c r="D18" i="23"/>
  <c r="E18" i="23" s="1"/>
  <c r="D20" i="23"/>
  <c r="E20" i="23" s="1"/>
  <c r="D21" i="23"/>
  <c r="E21" i="23" s="1"/>
  <c r="D23" i="23"/>
  <c r="E23" i="23" s="1"/>
  <c r="D24" i="23"/>
  <c r="E24" i="23" s="1"/>
  <c r="D26" i="23"/>
  <c r="E26" i="23" s="1"/>
  <c r="D29" i="23"/>
  <c r="E29" i="23" s="1"/>
  <c r="D30" i="23"/>
  <c r="E30" i="23" s="1"/>
  <c r="D32" i="23"/>
  <c r="E32" i="23" s="1"/>
  <c r="D36" i="23"/>
  <c r="E36" i="23" s="1"/>
  <c r="D43" i="23"/>
  <c r="E43" i="23" s="1"/>
  <c r="D47" i="23"/>
  <c r="E47" i="23" s="1"/>
  <c r="D49" i="23"/>
  <c r="E49" i="23" s="1"/>
  <c r="D51" i="23"/>
  <c r="E51" i="23" s="1"/>
  <c r="D53" i="23"/>
  <c r="E53" i="23" s="1"/>
  <c r="D54" i="23"/>
  <c r="E54" i="23" s="1"/>
  <c r="D55" i="23"/>
  <c r="E55" i="23" s="1"/>
  <c r="D57" i="23"/>
  <c r="E57" i="23" s="1"/>
  <c r="D61" i="23"/>
  <c r="E61" i="23" s="1"/>
  <c r="D62" i="23"/>
  <c r="E62" i="23" s="1"/>
  <c r="D64" i="23"/>
  <c r="E64" i="23" s="1"/>
  <c r="D67" i="23"/>
  <c r="E67" i="23" s="1"/>
  <c r="D68" i="23"/>
  <c r="E68" i="23" s="1"/>
  <c r="D69" i="23"/>
  <c r="E69" i="23" s="1"/>
  <c r="D71" i="23"/>
  <c r="E71" i="23" s="1"/>
  <c r="D72" i="23"/>
  <c r="E72" i="23" s="1"/>
  <c r="D73" i="23"/>
  <c r="E73" i="23" s="1"/>
  <c r="D75" i="23"/>
  <c r="E75" i="23" s="1"/>
  <c r="D76" i="23"/>
  <c r="E76" i="23" s="1"/>
  <c r="D77" i="23"/>
  <c r="E77" i="23" s="1"/>
  <c r="D78" i="23"/>
  <c r="E78" i="23" s="1"/>
  <c r="D79" i="23"/>
  <c r="E79" i="23" s="1"/>
  <c r="D80" i="23"/>
  <c r="E80" i="23" s="1"/>
  <c r="D81" i="23"/>
  <c r="E81" i="23" s="1"/>
  <c r="D82" i="23"/>
  <c r="E82" i="23" s="1"/>
  <c r="D87" i="23"/>
  <c r="E87" i="23" s="1"/>
  <c r="D88" i="23"/>
  <c r="E88" i="23" s="1"/>
  <c r="D89" i="23"/>
  <c r="E89" i="23" s="1"/>
  <c r="D90" i="23"/>
  <c r="E90" i="23" s="1"/>
  <c r="D91" i="23"/>
  <c r="E91" i="23" s="1"/>
  <c r="D97" i="23"/>
  <c r="E97" i="23" s="1"/>
  <c r="D100" i="23"/>
  <c r="E100" i="23" s="1"/>
  <c r="D103" i="23"/>
  <c r="E103" i="23" s="1"/>
  <c r="D104" i="23"/>
  <c r="E104" i="23" s="1"/>
  <c r="D105" i="23"/>
  <c r="E105" i="23" s="1"/>
  <c r="D107" i="23"/>
  <c r="E107" i="23" s="1"/>
  <c r="D110" i="23"/>
  <c r="E110" i="23" s="1"/>
  <c r="D111" i="23"/>
  <c r="E111" i="23" s="1"/>
  <c r="D112" i="23"/>
  <c r="E112" i="23" s="1"/>
  <c r="D118" i="23"/>
  <c r="E118" i="23"/>
  <c r="D122" i="23"/>
  <c r="E122" i="23" s="1"/>
  <c r="D123" i="23"/>
  <c r="E123" i="23" s="1"/>
  <c r="D126" i="23"/>
  <c r="E126" i="23" s="1"/>
  <c r="D127" i="23"/>
  <c r="E127" i="23" s="1"/>
  <c r="D1" i="23"/>
  <c r="B3" i="15"/>
  <c r="B5" i="15"/>
  <c r="B2" i="15"/>
  <c r="B2" i="19"/>
  <c r="B3" i="19"/>
  <c r="B4" i="19"/>
  <c r="B5" i="19"/>
  <c r="B6" i="19"/>
  <c r="B7" i="19"/>
  <c r="B4" i="15"/>
  <c r="CN14" i="15"/>
  <c r="T14" i="15"/>
  <c r="EV7" i="15"/>
  <c r="EA7" i="15"/>
  <c r="DO12" i="15"/>
  <c r="DO14" i="15" s="1"/>
  <c r="DC7" i="15"/>
  <c r="CQ8" i="15"/>
  <c r="CQ9" i="15" s="1"/>
  <c r="CQ10" i="15" s="1"/>
  <c r="BW12" i="15"/>
  <c r="BW14" i="15" s="1"/>
  <c r="EO7" i="15"/>
  <c r="EO12" i="15"/>
  <c r="AU7" i="15"/>
  <c r="AM12" i="15"/>
  <c r="AM14" i="15" s="1"/>
  <c r="AE7" i="15"/>
  <c r="W12" i="15"/>
  <c r="L7" i="15"/>
  <c r="EY8" i="15"/>
  <c r="EY9" i="15" s="1"/>
  <c r="EY10" i="15" s="1"/>
  <c r="EY7" i="15"/>
  <c r="EU8" i="15"/>
  <c r="EU9" i="15" s="1"/>
  <c r="EU10" i="15" s="1"/>
  <c r="EU12" i="15"/>
  <c r="EU14" i="15" s="1"/>
  <c r="EQ8" i="15"/>
  <c r="EQ9" i="15" s="1"/>
  <c r="EQ10" i="15" s="1"/>
  <c r="EQ12" i="15"/>
  <c r="EQ14" i="15" s="1"/>
  <c r="EQ7" i="15"/>
  <c r="EH7" i="15"/>
  <c r="DZ8" i="15"/>
  <c r="DZ9" i="15" s="1"/>
  <c r="DZ10" i="15" s="1"/>
  <c r="DZ7" i="15"/>
  <c r="DV7" i="15"/>
  <c r="DN8" i="15"/>
  <c r="DN9" i="15" s="1"/>
  <c r="DN10" i="15" s="1"/>
  <c r="DN7" i="15"/>
  <c r="DJ7" i="15"/>
  <c r="DF8" i="15"/>
  <c r="DF9" i="15" s="1"/>
  <c r="DF10" i="15" s="1"/>
  <c r="DF7" i="15"/>
  <c r="DB7" i="15"/>
  <c r="CX8" i="15"/>
  <c r="CX9" i="15" s="1"/>
  <c r="CX10" i="15" s="1"/>
  <c r="CX7" i="15"/>
  <c r="CT7" i="15"/>
  <c r="CP8" i="15"/>
  <c r="CP9" i="15" s="1"/>
  <c r="CP10" i="15" s="1"/>
  <c r="CP7" i="15"/>
  <c r="CH7" i="15"/>
  <c r="BZ8" i="15"/>
  <c r="BZ9" i="15" s="1"/>
  <c r="BZ10" i="15" s="1"/>
  <c r="BZ7" i="15"/>
  <c r="BV7" i="15"/>
  <c r="BR8" i="15"/>
  <c r="BR9" i="15" s="1"/>
  <c r="BR10" i="15" s="1"/>
  <c r="BR7" i="15"/>
  <c r="BJ7" i="15"/>
  <c r="BB8" i="15"/>
  <c r="BB9" i="15" s="1"/>
  <c r="BB10" i="15" s="1"/>
  <c r="BB7" i="15"/>
  <c r="AX7" i="15"/>
  <c r="AT8" i="15"/>
  <c r="AT9" i="15" s="1"/>
  <c r="AT10" i="15" s="1"/>
  <c r="AT7" i="15"/>
  <c r="AP7" i="15"/>
  <c r="AL8" i="15"/>
  <c r="AL9" i="15" s="1"/>
  <c r="AL10" i="15" s="1"/>
  <c r="AL7" i="15"/>
  <c r="AH7" i="15"/>
  <c r="AD8" i="15"/>
  <c r="AD9" i="15" s="1"/>
  <c r="AD10" i="15" s="1"/>
  <c r="AD7" i="15"/>
  <c r="Z8" i="15"/>
  <c r="Z9" i="15" s="1"/>
  <c r="Z10" i="15" s="1"/>
  <c r="Z7" i="15"/>
  <c r="V8" i="15"/>
  <c r="V9" i="15" s="1"/>
  <c r="V10" i="15" s="1"/>
  <c r="V7" i="15"/>
  <c r="R8" i="15"/>
  <c r="R9" i="15" s="1"/>
  <c r="R10" i="15" s="1"/>
  <c r="R7" i="15"/>
  <c r="EX8" i="15"/>
  <c r="EX9" i="15" s="1"/>
  <c r="EX10" i="15" s="1"/>
  <c r="EX7" i="15"/>
  <c r="ET8" i="15"/>
  <c r="ET9" i="15" s="1"/>
  <c r="ET10" i="15" s="1"/>
  <c r="ET7" i="15"/>
  <c r="EK8" i="15"/>
  <c r="EK9" i="15" s="1"/>
  <c r="EK10" i="15" s="1"/>
  <c r="EK7" i="15"/>
  <c r="EK12" i="15"/>
  <c r="EK14" i="15"/>
  <c r="EG8" i="15"/>
  <c r="EG9" i="15" s="1"/>
  <c r="EG10" i="15" s="1"/>
  <c r="EG7" i="15"/>
  <c r="EG12" i="15"/>
  <c r="EG14" i="15"/>
  <c r="EC12" i="15"/>
  <c r="EC14" i="15" s="1"/>
  <c r="DU8" i="15"/>
  <c r="DU9" i="15" s="1"/>
  <c r="DU10" i="15" s="1"/>
  <c r="DU7" i="15"/>
  <c r="DU12" i="15"/>
  <c r="DU14" i="15" s="1"/>
  <c r="DQ7" i="15"/>
  <c r="DQ12" i="15"/>
  <c r="DQ14" i="15" s="1"/>
  <c r="DQ8" i="15"/>
  <c r="DQ9" i="15" s="1"/>
  <c r="DQ10" i="15" s="1"/>
  <c r="DM8" i="15"/>
  <c r="DM9" i="15" s="1"/>
  <c r="DM10" i="15" s="1"/>
  <c r="DM7" i="15"/>
  <c r="DM12" i="15"/>
  <c r="DM14" i="15" s="1"/>
  <c r="DI8" i="15"/>
  <c r="DI9" i="15" s="1"/>
  <c r="DI10" i="15" s="1"/>
  <c r="DI7" i="15"/>
  <c r="DI12" i="15"/>
  <c r="DI14" i="15" s="1"/>
  <c r="DE8" i="15"/>
  <c r="DE9" i="15" s="1"/>
  <c r="DE10" i="15" s="1"/>
  <c r="DE7" i="15"/>
  <c r="DE12" i="15"/>
  <c r="DE14" i="15" s="1"/>
  <c r="DA8" i="15"/>
  <c r="DA9" i="15" s="1"/>
  <c r="DA10" i="15" s="1"/>
  <c r="DA7" i="15"/>
  <c r="DA12" i="15"/>
  <c r="DA14" i="15" s="1"/>
  <c r="CW8" i="15"/>
  <c r="CW9" i="15" s="1"/>
  <c r="CW10" i="15" s="1"/>
  <c r="CW7" i="15"/>
  <c r="CW12" i="15"/>
  <c r="CW14" i="15" s="1"/>
  <c r="CS8" i="15"/>
  <c r="CS9" i="15" s="1"/>
  <c r="CS10" i="15" s="1"/>
  <c r="CS7" i="15"/>
  <c r="CS12" i="15"/>
  <c r="CS14" i="15" s="1"/>
  <c r="CO8" i="15"/>
  <c r="CO9" i="15" s="1"/>
  <c r="CO10" i="15" s="1"/>
  <c r="CO7" i="15"/>
  <c r="CO12" i="15"/>
  <c r="CO14" i="15"/>
  <c r="CG8" i="15"/>
  <c r="CG9" i="15" s="1"/>
  <c r="CG10" i="15" s="1"/>
  <c r="CG7" i="15"/>
  <c r="CG12" i="15"/>
  <c r="CG14" i="15"/>
  <c r="CC8" i="15"/>
  <c r="CC9" i="15" s="1"/>
  <c r="CC10" i="15" s="1"/>
  <c r="CC7" i="15"/>
  <c r="CC12" i="15"/>
  <c r="CC14" i="15"/>
  <c r="BY7" i="15"/>
  <c r="BU12" i="15"/>
  <c r="BU14" i="15" s="1"/>
  <c r="BQ8" i="15"/>
  <c r="BQ9" i="15" s="1"/>
  <c r="BQ10" i="15" s="1"/>
  <c r="BQ7" i="15"/>
  <c r="BQ12" i="15"/>
  <c r="BM12" i="15"/>
  <c r="BI12" i="15"/>
  <c r="BI14" i="15"/>
  <c r="BE8" i="15"/>
  <c r="BE9" i="15" s="1"/>
  <c r="BE10" i="15" s="1"/>
  <c r="BE7" i="15"/>
  <c r="BE12" i="15"/>
  <c r="BE14" i="15"/>
  <c r="BA12" i="15"/>
  <c r="BA14" i="15" s="1"/>
  <c r="AW8" i="15"/>
  <c r="AW9" i="15" s="1"/>
  <c r="AW10" i="15" s="1"/>
  <c r="AW7" i="15"/>
  <c r="AW12" i="15"/>
  <c r="AW14" i="15" s="1"/>
  <c r="AS12" i="15"/>
  <c r="AO8" i="15"/>
  <c r="AO9" i="15" s="1"/>
  <c r="AO10" i="15" s="1"/>
  <c r="AO7" i="15"/>
  <c r="AO12" i="15"/>
  <c r="AO14" i="15" s="1"/>
  <c r="AK8" i="15"/>
  <c r="AK9" i="15" s="1"/>
  <c r="AK10" i="15" s="1"/>
  <c r="AK7" i="15"/>
  <c r="AK12" i="15"/>
  <c r="AG8" i="15"/>
  <c r="AG9" i="15" s="1"/>
  <c r="AG10" i="15" s="1"/>
  <c r="AG7" i="15"/>
  <c r="AG12" i="15"/>
  <c r="Y12" i="15"/>
  <c r="U8" i="15"/>
  <c r="U9" i="15" s="1"/>
  <c r="U10" i="15" s="1"/>
  <c r="U7" i="15"/>
  <c r="U12" i="15"/>
  <c r="Q12" i="15"/>
  <c r="N8" i="15"/>
  <c r="N9" i="15" s="1"/>
  <c r="N10" i="15" s="1"/>
  <c r="N7" i="15"/>
  <c r="EW12" i="15"/>
  <c r="EW14" i="15" s="1"/>
  <c r="EF7" i="15"/>
  <c r="DT8" i="15"/>
  <c r="DT9" i="15" s="1"/>
  <c r="DT10" i="15" s="1"/>
  <c r="DT7" i="15"/>
  <c r="DL8" i="15"/>
  <c r="DL9" i="15" s="1"/>
  <c r="DL10" i="15" s="1"/>
  <c r="DL7" i="15"/>
  <c r="DD8" i="15"/>
  <c r="DD9" i="15" s="1"/>
  <c r="DD10" i="15" s="1"/>
  <c r="DD7" i="15"/>
  <c r="CV8" i="15"/>
  <c r="CV9" i="15" s="1"/>
  <c r="CV10" i="15" s="1"/>
  <c r="CV7" i="15"/>
  <c r="CR8" i="15"/>
  <c r="CR9" i="15" s="1"/>
  <c r="CR10" i="15" s="1"/>
  <c r="CN8" i="15"/>
  <c r="CN9" i="15" s="1"/>
  <c r="CN10" i="15" s="1"/>
  <c r="CN7" i="15"/>
  <c r="CJ8" i="15"/>
  <c r="CJ9" i="15" s="1"/>
  <c r="CJ10" i="15" s="1"/>
  <c r="CF8" i="15"/>
  <c r="CF9" i="15" s="1"/>
  <c r="CF10" i="15" s="1"/>
  <c r="CF7" i="15"/>
  <c r="BX8" i="15"/>
  <c r="BX9" i="15" s="1"/>
  <c r="BX10" i="15" s="1"/>
  <c r="BX7" i="15"/>
  <c r="BT8" i="15"/>
  <c r="BT9" i="15" s="1"/>
  <c r="BT10" i="15" s="1"/>
  <c r="BT7" i="15"/>
  <c r="BP8" i="15"/>
  <c r="BP9" i="15" s="1"/>
  <c r="BP10" i="15" s="1"/>
  <c r="BP7" i="15"/>
  <c r="BL8" i="15"/>
  <c r="BL9" i="15" s="1"/>
  <c r="BL10" i="15" s="1"/>
  <c r="BL7" i="15"/>
  <c r="BH8" i="15"/>
  <c r="BH9" i="15" s="1"/>
  <c r="BH10" i="15" s="1"/>
  <c r="BH7" i="15"/>
  <c r="AZ8" i="15"/>
  <c r="AZ9" i="15" s="1"/>
  <c r="AZ10" i="15" s="1"/>
  <c r="AZ7" i="15"/>
  <c r="AV8" i="15"/>
  <c r="AV9" i="15" s="1"/>
  <c r="AV10" i="15" s="1"/>
  <c r="AV7" i="15"/>
  <c r="AR8" i="15"/>
  <c r="AR9" i="15" s="1"/>
  <c r="AR10" i="15" s="1"/>
  <c r="AR7" i="15"/>
  <c r="AN8" i="15"/>
  <c r="AN9" i="15" s="1"/>
  <c r="AN10" i="15" s="1"/>
  <c r="AN7" i="15"/>
  <c r="AJ8" i="15"/>
  <c r="AJ9" i="15" s="1"/>
  <c r="AJ10" i="15" s="1"/>
  <c r="AJ7" i="15"/>
  <c r="AF8" i="15"/>
  <c r="AF9" i="15" s="1"/>
  <c r="AF10" i="15" s="1"/>
  <c r="AF7" i="15"/>
  <c r="AB8" i="15"/>
  <c r="AB9" i="15" s="1"/>
  <c r="AB10" i="15" s="1"/>
  <c r="AB7" i="15"/>
  <c r="X8" i="15"/>
  <c r="X9" i="15" s="1"/>
  <c r="X10" i="15" s="1"/>
  <c r="X7" i="15"/>
  <c r="T8" i="15"/>
  <c r="T9" i="15" s="1"/>
  <c r="T10" i="15" s="1"/>
  <c r="T7" i="15"/>
  <c r="P8" i="15"/>
  <c r="P9" i="15" s="1"/>
  <c r="P10" i="15" s="1"/>
  <c r="P7" i="15"/>
  <c r="D40" i="15"/>
  <c r="D39" i="15"/>
  <c r="Y14" i="15" l="1"/>
  <c r="AK14" i="15"/>
  <c r="BW7" i="15"/>
  <c r="AE12" i="15"/>
  <c r="AE14" i="15" s="1"/>
  <c r="AU12" i="15"/>
  <c r="AU14" i="15" s="1"/>
  <c r="BO12" i="15"/>
  <c r="BO14" i="15" s="1"/>
  <c r="CM7" i="15"/>
  <c r="CY12" i="15"/>
  <c r="CY14" i="15" s="1"/>
  <c r="DK7" i="15"/>
  <c r="DW12" i="15"/>
  <c r="DW14" i="15" s="1"/>
  <c r="EI8" i="15"/>
  <c r="EI9" i="15" s="1"/>
  <c r="EI10" i="15" s="1"/>
  <c r="D128" i="23"/>
  <c r="E128" i="23" s="1"/>
  <c r="D101" i="23"/>
  <c r="E101" i="23" s="1"/>
  <c r="D70" i="23"/>
  <c r="E70" i="23" s="1"/>
  <c r="D120" i="23"/>
  <c r="E120" i="23" s="1"/>
  <c r="D59" i="23"/>
  <c r="E59" i="23" s="1"/>
  <c r="ER12" i="15"/>
  <c r="ER14" i="15" s="1"/>
  <c r="EH12" i="15"/>
  <c r="EH14" i="15" s="1"/>
  <c r="CH12" i="15"/>
  <c r="CH14" i="15" s="1"/>
  <c r="BV12" i="15"/>
  <c r="BV14" i="15" s="1"/>
  <c r="BJ12" i="15"/>
  <c r="BJ14" i="15" s="1"/>
  <c r="AX12" i="15"/>
  <c r="AX14" i="15" s="1"/>
  <c r="EX14" i="15"/>
  <c r="AH14" i="15"/>
  <c r="Z14" i="15"/>
  <c r="V14" i="15"/>
  <c r="EF14" i="15"/>
  <c r="DL14" i="15"/>
  <c r="DH14" i="15"/>
  <c r="CZ14" i="15"/>
  <c r="CR14" i="15"/>
  <c r="CF14" i="15"/>
  <c r="BT14" i="15"/>
  <c r="AV14" i="15"/>
  <c r="AF14" i="15"/>
  <c r="L14" i="15"/>
  <c r="G14" i="15"/>
  <c r="Q14" i="15"/>
  <c r="CU12" i="15"/>
  <c r="DC8" i="15"/>
  <c r="DC9" i="15" s="1"/>
  <c r="DC10" i="15" s="1"/>
  <c r="DO8" i="15"/>
  <c r="DO9" i="15" s="1"/>
  <c r="DO10" i="15" s="1"/>
  <c r="EA8" i="15"/>
  <c r="EA9" i="15" s="1"/>
  <c r="EA10" i="15" s="1"/>
  <c r="D132" i="23"/>
  <c r="E132" i="23" s="1"/>
  <c r="BP14" i="15"/>
  <c r="AR14" i="15"/>
  <c r="EP12" i="15"/>
  <c r="EP14" i="15" s="1"/>
  <c r="U14" i="15"/>
  <c r="AH8" i="15"/>
  <c r="AH9" i="15" s="1"/>
  <c r="AH10" i="15" s="1"/>
  <c r="AP8" i="15"/>
  <c r="AP9" i="15" s="1"/>
  <c r="AP10" i="15" s="1"/>
  <c r="BJ8" i="15"/>
  <c r="BJ9" i="15" s="1"/>
  <c r="BJ10" i="15" s="1"/>
  <c r="CT8" i="15"/>
  <c r="CT9" i="15" s="1"/>
  <c r="CT10" i="15" s="1"/>
  <c r="DB8" i="15"/>
  <c r="DB9" i="15" s="1"/>
  <c r="DB10" i="15" s="1"/>
  <c r="DJ8" i="15"/>
  <c r="DJ9" i="15" s="1"/>
  <c r="DJ10" i="15" s="1"/>
  <c r="DV8" i="15"/>
  <c r="DV9" i="15" s="1"/>
  <c r="DV10" i="15" s="1"/>
  <c r="EH8" i="15"/>
  <c r="EH9" i="15" s="1"/>
  <c r="EH10" i="15" s="1"/>
  <c r="W7" i="15"/>
  <c r="AM7" i="15"/>
  <c r="BC12" i="15"/>
  <c r="BC14" i="15" s="1"/>
  <c r="BK8" i="15"/>
  <c r="BK9" i="15" s="1"/>
  <c r="BK10" i="15" s="1"/>
  <c r="CM12" i="15"/>
  <c r="CM14" i="15" s="1"/>
  <c r="DK12" i="15"/>
  <c r="DK14" i="15" s="1"/>
  <c r="DS8" i="15"/>
  <c r="DS9" i="15" s="1"/>
  <c r="DS10" i="15" s="1"/>
  <c r="EI7" i="15"/>
  <c r="CJ14" i="15"/>
  <c r="DB14" i="15"/>
  <c r="CP14" i="15"/>
  <c r="AC14" i="15"/>
  <c r="BL14" i="15"/>
  <c r="G8" i="15"/>
  <c r="G9" i="15" s="1"/>
  <c r="G10" i="15" s="1"/>
  <c r="K14" i="15"/>
  <c r="DP12" i="15"/>
  <c r="DP14" i="15" s="1"/>
  <c r="CI14" i="15"/>
  <c r="EO14" i="15"/>
  <c r="DF14" i="15"/>
  <c r="CJ7" i="15"/>
  <c r="CR7" i="15"/>
  <c r="CZ7" i="15"/>
  <c r="DH7" i="15"/>
  <c r="DP7" i="15"/>
  <c r="DX7" i="15"/>
  <c r="EJ7" i="15"/>
  <c r="ES7" i="15"/>
  <c r="EW8" i="15"/>
  <c r="EW9" i="15" s="1"/>
  <c r="EW10" i="15" s="1"/>
  <c r="AS14" i="15"/>
  <c r="AE8" i="15"/>
  <c r="AE9" i="15" s="1"/>
  <c r="AE10" i="15" s="1"/>
  <c r="AM8" i="15"/>
  <c r="AM9" i="15" s="1"/>
  <c r="AM10" i="15" s="1"/>
  <c r="AU8" i="15"/>
  <c r="AU9" i="15" s="1"/>
  <c r="AU10" i="15" s="1"/>
  <c r="BC7" i="15"/>
  <c r="BO7" i="15"/>
  <c r="CM8" i="15"/>
  <c r="CM9" i="15" s="1"/>
  <c r="CM10" i="15" s="1"/>
  <c r="CU7" i="15"/>
  <c r="CY8" i="15"/>
  <c r="CY9" i="15" s="1"/>
  <c r="CY10" i="15" s="1"/>
  <c r="DG12" i="15"/>
  <c r="DG14" i="15" s="1"/>
  <c r="DK8" i="15"/>
  <c r="DK9" i="15" s="1"/>
  <c r="DK10" i="15" s="1"/>
  <c r="DS12" i="15"/>
  <c r="DS14" i="15" s="1"/>
  <c r="DW8" i="15"/>
  <c r="DW9" i="15" s="1"/>
  <c r="DW10" i="15" s="1"/>
  <c r="ER7" i="15"/>
  <c r="D106" i="23"/>
  <c r="E106" i="23" s="1"/>
  <c r="D99" i="23"/>
  <c r="E99" i="23" s="1"/>
  <c r="D95" i="23"/>
  <c r="E95" i="23" s="1"/>
  <c r="D41" i="23"/>
  <c r="E41" i="23" s="1"/>
  <c r="D28" i="23"/>
  <c r="E28" i="23" s="1"/>
  <c r="D113" i="23"/>
  <c r="E113" i="23" s="1"/>
  <c r="EN14" i="15"/>
  <c r="DX12" i="15"/>
  <c r="DX14" i="15" s="1"/>
  <c r="DD12" i="15"/>
  <c r="DD14" i="15" s="1"/>
  <c r="AD14" i="15"/>
  <c r="CL14" i="15"/>
  <c r="EF8" i="15"/>
  <c r="EF9" i="15" s="1"/>
  <c r="EF10" i="15" s="1"/>
  <c r="ES12" i="15"/>
  <c r="ES14" i="15" s="1"/>
  <c r="CU14" i="15"/>
  <c r="CE14" i="15"/>
  <c r="CZ8" i="15"/>
  <c r="CZ9" i="15" s="1"/>
  <c r="CZ10" i="15" s="1"/>
  <c r="DH8" i="15"/>
  <c r="DH9" i="15" s="1"/>
  <c r="DH10" i="15" s="1"/>
  <c r="DX8" i="15"/>
  <c r="DX9" i="15" s="1"/>
  <c r="DX10" i="15" s="1"/>
  <c r="EJ8" i="15"/>
  <c r="EJ9" i="15" s="1"/>
  <c r="EJ10" i="15" s="1"/>
  <c r="EP8" i="15"/>
  <c r="AG14" i="15"/>
  <c r="AY7" i="15"/>
  <c r="BC8" i="15"/>
  <c r="BC9" i="15" s="1"/>
  <c r="BC10" i="15" s="1"/>
  <c r="BK12" i="15"/>
  <c r="BK14" i="15" s="1"/>
  <c r="CQ12" i="15"/>
  <c r="CQ14" i="15" s="1"/>
  <c r="DG8" i="15"/>
  <c r="DG9" i="15" s="1"/>
  <c r="DG10" i="15" s="1"/>
  <c r="DS7" i="15"/>
  <c r="EA12" i="15"/>
  <c r="EA14" i="15" s="1"/>
  <c r="D98" i="23"/>
  <c r="E98" i="23" s="1"/>
  <c r="D133" i="23"/>
  <c r="E133" i="23" s="1"/>
  <c r="CD14" i="15"/>
  <c r="R14" i="15"/>
  <c r="BQ14" i="15"/>
  <c r="W14" i="15"/>
  <c r="DY14" i="15"/>
  <c r="BY14" i="15"/>
  <c r="G7" i="15"/>
  <c r="DR8" i="15"/>
  <c r="DR9" i="15" s="1"/>
  <c r="DR10" i="15" s="1"/>
  <c r="D115" i="23"/>
  <c r="E115" i="23" s="1"/>
  <c r="DR12" i="15"/>
  <c r="DR14" i="15" s="1"/>
  <c r="BF14" i="15"/>
  <c r="BY8" i="15"/>
  <c r="BY9" i="15" s="1"/>
  <c r="BY10" i="15" s="1"/>
  <c r="CA12" i="15"/>
  <c r="CA14" i="15" s="1"/>
  <c r="BS8" i="15"/>
  <c r="BS9" i="15" s="1"/>
  <c r="BS10" i="15" s="1"/>
  <c r="D66" i="23"/>
  <c r="E66" i="23" s="1"/>
  <c r="BS12" i="15"/>
  <c r="BS14" i="15" s="1"/>
  <c r="D85" i="23"/>
  <c r="E85" i="23" s="1"/>
  <c r="D12" i="15"/>
  <c r="D14" i="15" s="1"/>
  <c r="D41" i="15"/>
  <c r="D37" i="15"/>
  <c r="CB14" i="15"/>
  <c r="CK12" i="15"/>
  <c r="CK14" i="15" s="1"/>
  <c r="C26" i="15"/>
  <c r="C23" i="15"/>
  <c r="C24" i="15"/>
  <c r="C18" i="15"/>
  <c r="C22" i="15"/>
  <c r="B2" i="25"/>
  <c r="E10" i="23"/>
  <c r="H8" i="15"/>
  <c r="H9" i="15" s="1"/>
  <c r="H10" i="15" s="1"/>
  <c r="H7" i="15"/>
  <c r="H12" i="15"/>
  <c r="H14" i="15" s="1"/>
  <c r="BM14" i="15"/>
  <c r="D15" i="23"/>
  <c r="E15" i="23" s="1"/>
  <c r="L8" i="15"/>
  <c r="L9" i="15" s="1"/>
  <c r="L10" i="15" s="1"/>
  <c r="F14" i="15"/>
  <c r="C28" i="15"/>
  <c r="P14" i="15"/>
  <c r="O12" i="15"/>
  <c r="O14" i="15" s="1"/>
  <c r="O7" i="15"/>
  <c r="EL12" i="15"/>
  <c r="EL14" i="15" s="1"/>
  <c r="ED14" i="15"/>
  <c r="EJ14" i="15"/>
  <c r="D125" i="23"/>
  <c r="E125" i="23" s="1"/>
  <c r="EB12" i="15"/>
  <c r="EB14" i="15" s="1"/>
  <c r="DT12" i="15"/>
  <c r="DT14" i="15" s="1"/>
  <c r="D117" i="23"/>
  <c r="E117" i="23" s="1"/>
  <c r="BX14" i="15"/>
  <c r="BD14" i="15"/>
  <c r="AL14" i="15"/>
  <c r="J14" i="15"/>
  <c r="EV8" i="15"/>
  <c r="EV9" i="15" s="1"/>
  <c r="EV10" i="15" s="1"/>
  <c r="EV12" i="15"/>
  <c r="EV14" i="15" s="1"/>
  <c r="BG8" i="15"/>
  <c r="BG9" i="15" s="1"/>
  <c r="BG10" i="15" s="1"/>
  <c r="BG12" i="15"/>
  <c r="BG14" i="15" s="1"/>
  <c r="AY8" i="15"/>
  <c r="AY9" i="15" s="1"/>
  <c r="AY10" i="15" s="1"/>
  <c r="AY12" i="15"/>
  <c r="AY14" i="15" s="1"/>
  <c r="AQ8" i="15"/>
  <c r="AQ9" i="15" s="1"/>
  <c r="AQ10" i="15" s="1"/>
  <c r="AQ12" i="15"/>
  <c r="AQ14" i="15" s="1"/>
  <c r="AI12" i="15"/>
  <c r="AI14" i="15" s="1"/>
  <c r="AA8" i="15"/>
  <c r="AA9" i="15" s="1"/>
  <c r="AA10" i="15" s="1"/>
  <c r="AA12" i="15"/>
  <c r="AA14" i="15" s="1"/>
  <c r="S12" i="15"/>
  <c r="S14" i="15" s="1"/>
  <c r="I7" i="15"/>
  <c r="I12" i="15"/>
  <c r="I14" i="15" s="1"/>
  <c r="D12" i="23"/>
  <c r="E12" i="23" s="1"/>
  <c r="E37" i="15"/>
  <c r="E41" i="15"/>
  <c r="E36" i="15"/>
  <c r="E39" i="15"/>
  <c r="E8" i="15"/>
  <c r="E9" i="15" s="1"/>
  <c r="E10" i="15" s="1"/>
  <c r="EM7" i="15" l="1"/>
  <c r="EC7" i="15"/>
  <c r="CI7" i="15"/>
  <c r="Y7" i="15"/>
  <c r="BF7" i="15"/>
  <c r="CE7" i="15"/>
  <c r="BA7" i="15"/>
  <c r="CA7" i="15"/>
  <c r="AI7" i="15"/>
  <c r="EB7" i="15"/>
  <c r="AS7" i="15"/>
  <c r="BU7" i="15"/>
  <c r="EL7" i="15"/>
  <c r="J7" i="15"/>
  <c r="DY7" i="15"/>
  <c r="D136" i="23"/>
  <c r="E138" i="23" s="1"/>
  <c r="S7" i="15"/>
  <c r="CD7" i="15"/>
  <c r="ED7" i="15"/>
  <c r="C30" i="15"/>
  <c r="Q7" i="15"/>
  <c r="BM7" i="15"/>
  <c r="CL7" i="15"/>
  <c r="D7" i="15"/>
  <c r="EN7" i="15"/>
  <c r="BN7" i="15"/>
  <c r="CB7" i="15"/>
  <c r="CK7" i="15"/>
  <c r="AC7" i="15"/>
  <c r="BD7" i="15"/>
  <c r="BI7" i="15"/>
  <c r="EE7" i="15"/>
  <c r="H12" i="11"/>
  <c r="H28" i="11"/>
  <c r="H44" i="11"/>
  <c r="H60" i="11"/>
  <c r="H76" i="11"/>
  <c r="H92" i="11"/>
  <c r="H7" i="11"/>
  <c r="H29" i="11"/>
  <c r="H3" i="11"/>
  <c r="H25" i="11"/>
  <c r="H46" i="11"/>
  <c r="H67" i="11"/>
  <c r="H89" i="11"/>
  <c r="H108" i="11"/>
  <c r="H124" i="11"/>
  <c r="H140" i="11"/>
  <c r="H156" i="11"/>
  <c r="H172" i="11"/>
  <c r="H188" i="11"/>
  <c r="H37" i="11"/>
  <c r="H69" i="11"/>
  <c r="H97" i="11"/>
  <c r="H119" i="11"/>
  <c r="H141" i="11"/>
  <c r="H162" i="11"/>
  <c r="H183" i="11"/>
  <c r="H201" i="11"/>
  <c r="H217" i="11"/>
  <c r="H233" i="11"/>
  <c r="H249" i="11"/>
  <c r="H265" i="11"/>
  <c r="H281" i="11"/>
  <c r="H297" i="11"/>
  <c r="H313" i="11"/>
  <c r="H329" i="11"/>
  <c r="H345" i="11"/>
  <c r="H361" i="11"/>
  <c r="H377" i="11"/>
  <c r="H393" i="11"/>
  <c r="H409" i="11"/>
  <c r="H425" i="11"/>
  <c r="H441" i="11"/>
  <c r="H457" i="11"/>
  <c r="H473" i="11"/>
  <c r="H489" i="11"/>
  <c r="H505" i="11"/>
  <c r="H521" i="11"/>
  <c r="H537" i="11"/>
  <c r="H553" i="11"/>
  <c r="H569" i="11"/>
  <c r="H585" i="11"/>
  <c r="H601" i="11"/>
  <c r="H617" i="11"/>
  <c r="H633" i="11"/>
  <c r="H649" i="11"/>
  <c r="H665" i="11"/>
  <c r="H31" i="11"/>
  <c r="H65" i="11"/>
  <c r="H93" i="11"/>
  <c r="H117" i="11"/>
  <c r="H138" i="11"/>
  <c r="H159" i="11"/>
  <c r="H181" i="11"/>
  <c r="H199" i="11"/>
  <c r="H215" i="11"/>
  <c r="H231" i="11"/>
  <c r="H66" i="11"/>
  <c r="H118" i="11"/>
  <c r="H161" i="11"/>
  <c r="H200" i="11"/>
  <c r="H232" i="11"/>
  <c r="H254" i="11"/>
  <c r="H275" i="11"/>
  <c r="H296" i="11"/>
  <c r="H318" i="11"/>
  <c r="H339" i="11"/>
  <c r="H360" i="11"/>
  <c r="H382" i="11"/>
  <c r="H403" i="11"/>
  <c r="H424" i="11"/>
  <c r="H446" i="11"/>
  <c r="H467" i="11"/>
  <c r="H488" i="11"/>
  <c r="H510" i="11"/>
  <c r="H17" i="11"/>
  <c r="H85" i="11"/>
  <c r="H131" i="11"/>
  <c r="H174" i="11"/>
  <c r="H210" i="11"/>
  <c r="H239" i="11"/>
  <c r="H260" i="11"/>
  <c r="H282" i="11"/>
  <c r="H303" i="11"/>
  <c r="H324" i="11"/>
  <c r="H346" i="11"/>
  <c r="H367" i="11"/>
  <c r="H388" i="11"/>
  <c r="H410" i="11"/>
  <c r="H431" i="11"/>
  <c r="H452" i="11"/>
  <c r="H474" i="11"/>
  <c r="H495" i="11"/>
  <c r="H516" i="11"/>
  <c r="H538" i="11"/>
  <c r="H559" i="11"/>
  <c r="H580" i="11"/>
  <c r="H602" i="11"/>
  <c r="H623" i="11"/>
  <c r="H644" i="11"/>
  <c r="H666" i="11"/>
  <c r="H683" i="11"/>
  <c r="H699" i="11"/>
  <c r="H715" i="11"/>
  <c r="H731" i="11"/>
  <c r="H747" i="11"/>
  <c r="H763" i="11"/>
  <c r="H779" i="11"/>
  <c r="H795" i="11"/>
  <c r="H811" i="11"/>
  <c r="H827" i="11"/>
  <c r="H843" i="11"/>
  <c r="H859" i="11"/>
  <c r="H875" i="11"/>
  <c r="H891" i="11"/>
  <c r="H907" i="11"/>
  <c r="H923" i="11"/>
  <c r="H939" i="11"/>
  <c r="H955" i="11"/>
  <c r="H971" i="11"/>
  <c r="H987" i="11"/>
  <c r="H1003" i="11"/>
  <c r="H1019" i="11"/>
  <c r="H1035" i="11"/>
  <c r="H1051" i="11"/>
  <c r="H1067" i="11"/>
  <c r="H1083" i="11"/>
  <c r="H1099" i="11"/>
  <c r="H1115" i="11"/>
  <c r="H1131" i="11"/>
  <c r="H1147" i="11"/>
  <c r="H1163" i="11"/>
  <c r="H1179" i="11"/>
  <c r="H1195" i="11"/>
  <c r="H1211" i="11"/>
  <c r="H1227" i="11"/>
  <c r="H1243" i="11"/>
  <c r="H1259" i="11"/>
  <c r="H1275" i="11"/>
  <c r="H1291" i="11"/>
  <c r="H1307" i="11"/>
  <c r="H1323" i="11"/>
  <c r="H1339" i="11"/>
  <c r="H1355" i="11"/>
  <c r="H1371" i="11"/>
  <c r="H1387" i="11"/>
  <c r="H1403" i="11"/>
  <c r="H1419" i="11"/>
  <c r="H1435" i="11"/>
  <c r="H1451" i="11"/>
  <c r="H1467" i="11"/>
  <c r="H1483" i="11"/>
  <c r="H1499" i="11"/>
  <c r="H1515" i="11"/>
  <c r="H1531" i="11"/>
  <c r="H115" i="11"/>
  <c r="H198" i="11"/>
  <c r="H252" i="11"/>
  <c r="H295" i="11"/>
  <c r="H338" i="11"/>
  <c r="H380" i="11"/>
  <c r="H423" i="11"/>
  <c r="H466" i="11"/>
  <c r="H508" i="11"/>
  <c r="H544" i="11"/>
  <c r="H572" i="11"/>
  <c r="H600" i="11"/>
  <c r="H630" i="11"/>
  <c r="H658" i="11"/>
  <c r="H682" i="11"/>
  <c r="H704" i="11"/>
  <c r="H725" i="11"/>
  <c r="H746" i="11"/>
  <c r="H768" i="11"/>
  <c r="H789" i="11"/>
  <c r="H810" i="11"/>
  <c r="H832" i="11"/>
  <c r="H853" i="11"/>
  <c r="H874" i="11"/>
  <c r="H896" i="11"/>
  <c r="H917" i="11"/>
  <c r="H938" i="11"/>
  <c r="H960" i="11"/>
  <c r="H981" i="11"/>
  <c r="H1002" i="11"/>
  <c r="H1024" i="11"/>
  <c r="H1045" i="11"/>
  <c r="H1066" i="11"/>
  <c r="H1088" i="11"/>
  <c r="H1109" i="11"/>
  <c r="H1130" i="11"/>
  <c r="H1152" i="11"/>
  <c r="H1173" i="11"/>
  <c r="H1194" i="11"/>
  <c r="H1216" i="11"/>
  <c r="H1237" i="11"/>
  <c r="H102" i="11"/>
  <c r="H187" i="11"/>
  <c r="H246" i="11"/>
  <c r="H288" i="11"/>
  <c r="H331" i="11"/>
  <c r="H374" i="11"/>
  <c r="H416" i="11"/>
  <c r="H459" i="11"/>
  <c r="H502" i="11"/>
  <c r="H539" i="11"/>
  <c r="H567" i="11"/>
  <c r="H595" i="11"/>
  <c r="H624" i="11"/>
  <c r="H652" i="11"/>
  <c r="H678" i="11"/>
  <c r="H700" i="11"/>
  <c r="H721" i="11"/>
  <c r="H742" i="11"/>
  <c r="H764" i="11"/>
  <c r="H785" i="11"/>
  <c r="H20" i="11"/>
  <c r="H40" i="11"/>
  <c r="H64" i="11"/>
  <c r="H84" i="11"/>
  <c r="H2" i="11"/>
  <c r="H34" i="11"/>
  <c r="H14" i="11"/>
  <c r="H41" i="11"/>
  <c r="H73" i="11"/>
  <c r="H99" i="11"/>
  <c r="H120" i="11"/>
  <c r="H144" i="11"/>
  <c r="H164" i="11"/>
  <c r="H184" i="11"/>
  <c r="H47" i="11"/>
  <c r="H82" i="11"/>
  <c r="H114" i="11"/>
  <c r="H146" i="11"/>
  <c r="H173" i="11"/>
  <c r="H197" i="11"/>
  <c r="H221" i="11"/>
  <c r="H241" i="11"/>
  <c r="H261" i="11"/>
  <c r="H285" i="11"/>
  <c r="H305" i="11"/>
  <c r="H325" i="11"/>
  <c r="H349" i="11"/>
  <c r="H369" i="11"/>
  <c r="H389" i="11"/>
  <c r="H413" i="11"/>
  <c r="H433" i="11"/>
  <c r="H453" i="11"/>
  <c r="H477" i="11"/>
  <c r="H497" i="11"/>
  <c r="H517" i="11"/>
  <c r="H541" i="11"/>
  <c r="H561" i="11"/>
  <c r="H581" i="11"/>
  <c r="H605" i="11"/>
  <c r="H625" i="11"/>
  <c r="H645" i="11"/>
  <c r="H669" i="11"/>
  <c r="H50" i="11"/>
  <c r="H86" i="11"/>
  <c r="H122" i="11"/>
  <c r="H149" i="11"/>
  <c r="H175" i="11"/>
  <c r="H203" i="11"/>
  <c r="H223" i="11"/>
  <c r="H53" i="11"/>
  <c r="H129" i="11"/>
  <c r="H182" i="11"/>
  <c r="H224" i="11"/>
  <c r="H259" i="11"/>
  <c r="H286" i="11"/>
  <c r="H312" i="11"/>
  <c r="H344" i="11"/>
  <c r="H371" i="11"/>
  <c r="H398" i="11"/>
  <c r="H430" i="11"/>
  <c r="H456" i="11"/>
  <c r="H483" i="11"/>
  <c r="H515" i="11"/>
  <c r="H55" i="11"/>
  <c r="H121" i="11"/>
  <c r="H185" i="11"/>
  <c r="H226" i="11"/>
  <c r="H255" i="11"/>
  <c r="H287" i="11"/>
  <c r="H314" i="11"/>
  <c r="H340" i="11"/>
  <c r="H372" i="11"/>
  <c r="H399" i="11"/>
  <c r="H426" i="11"/>
  <c r="H458" i="11"/>
  <c r="H484" i="11"/>
  <c r="H511" i="11"/>
  <c r="H543" i="11"/>
  <c r="H570" i="11"/>
  <c r="H596" i="11"/>
  <c r="H628" i="11"/>
  <c r="H655" i="11"/>
  <c r="H679" i="11"/>
  <c r="H703" i="11"/>
  <c r="H723" i="11"/>
  <c r="H743" i="11"/>
  <c r="H767" i="11"/>
  <c r="H787" i="11"/>
  <c r="H807" i="11"/>
  <c r="H831" i="11"/>
  <c r="H851" i="11"/>
  <c r="H871" i="11"/>
  <c r="H895" i="11"/>
  <c r="H915" i="11"/>
  <c r="H935" i="11"/>
  <c r="H959" i="11"/>
  <c r="H979" i="11"/>
  <c r="H999" i="11"/>
  <c r="H1023" i="11"/>
  <c r="H1043" i="11"/>
  <c r="H1063" i="11"/>
  <c r="H1087" i="11"/>
  <c r="H1107" i="11"/>
  <c r="H1127" i="11"/>
  <c r="H1151" i="11"/>
  <c r="H1171" i="11"/>
  <c r="H1191" i="11"/>
  <c r="H1215" i="11"/>
  <c r="H1235" i="11"/>
  <c r="H1255" i="11"/>
  <c r="H1279" i="11"/>
  <c r="H1299" i="11"/>
  <c r="H1319" i="11"/>
  <c r="H1343" i="11"/>
  <c r="H1363" i="11"/>
  <c r="H1383" i="11"/>
  <c r="H1407" i="11"/>
  <c r="H1427" i="11"/>
  <c r="H1447" i="11"/>
  <c r="H1471" i="11"/>
  <c r="H1491" i="11"/>
  <c r="H1511" i="11"/>
  <c r="H27" i="11"/>
  <c r="H158" i="11"/>
  <c r="H242" i="11"/>
  <c r="H306" i="11"/>
  <c r="H359" i="11"/>
  <c r="H412" i="11"/>
  <c r="H476" i="11"/>
  <c r="H530" i="11"/>
  <c r="H566" i="11"/>
  <c r="H608" i="11"/>
  <c r="H643" i="11"/>
  <c r="H677" i="11"/>
  <c r="H709" i="11"/>
  <c r="H736" i="11"/>
  <c r="H762" i="11"/>
  <c r="H794" i="11"/>
  <c r="H821" i="11"/>
  <c r="H848" i="11"/>
  <c r="H880" i="11"/>
  <c r="H906" i="11"/>
  <c r="H933" i="11"/>
  <c r="H965" i="11"/>
  <c r="H992" i="11"/>
  <c r="H1018" i="11"/>
  <c r="H1050" i="11"/>
  <c r="H1077" i="11"/>
  <c r="H1104" i="11"/>
  <c r="H1136" i="11"/>
  <c r="H1162" i="11"/>
  <c r="H1189" i="11"/>
  <c r="H1221" i="11"/>
  <c r="H43" i="11"/>
  <c r="H166" i="11"/>
  <c r="H256" i="11"/>
  <c r="H310" i="11"/>
  <c r="H363" i="11"/>
  <c r="H427" i="11"/>
  <c r="H480" i="11"/>
  <c r="H531" i="11"/>
  <c r="H574" i="11"/>
  <c r="H610" i="11"/>
  <c r="H646" i="11"/>
  <c r="H684" i="11"/>
  <c r="H710" i="11"/>
  <c r="H737" i="11"/>
  <c r="H769" i="11"/>
  <c r="H796" i="11"/>
  <c r="H817" i="11"/>
  <c r="H838" i="11"/>
  <c r="H860" i="11"/>
  <c r="H881" i="11"/>
  <c r="H902" i="11"/>
  <c r="H924" i="11"/>
  <c r="H945" i="11"/>
  <c r="H966" i="11"/>
  <c r="H988" i="11"/>
  <c r="H1009" i="11"/>
  <c r="H1030" i="11"/>
  <c r="H1052" i="11"/>
  <c r="H1073" i="11"/>
  <c r="H1094" i="11"/>
  <c r="H1116" i="11"/>
  <c r="H1137" i="11"/>
  <c r="H1158" i="11"/>
  <c r="H1180" i="11"/>
  <c r="H1201" i="11"/>
  <c r="H1222" i="11"/>
  <c r="H1244" i="11"/>
  <c r="H1265" i="11"/>
  <c r="H1286" i="11"/>
  <c r="H1308" i="11"/>
  <c r="H1329" i="11"/>
  <c r="H1350" i="11"/>
  <c r="H1372" i="11"/>
  <c r="H1393" i="11"/>
  <c r="H1414" i="11"/>
  <c r="H134" i="11"/>
  <c r="H262" i="11"/>
  <c r="H347" i="11"/>
  <c r="H432" i="11"/>
  <c r="H518" i="11"/>
  <c r="H578" i="11"/>
  <c r="H635" i="11"/>
  <c r="H686" i="11"/>
  <c r="H729" i="11"/>
  <c r="H772" i="11"/>
  <c r="H814" i="11"/>
  <c r="H857" i="11"/>
  <c r="H900" i="11"/>
  <c r="H942" i="11"/>
  <c r="H985" i="11"/>
  <c r="H1028" i="11"/>
  <c r="H1070" i="11"/>
  <c r="H1113" i="11"/>
  <c r="H1156" i="11"/>
  <c r="H1198" i="11"/>
  <c r="H1241" i="11"/>
  <c r="H1272" i="11"/>
  <c r="H1300" i="11"/>
  <c r="H1328" i="11"/>
  <c r="H1357" i="11"/>
  <c r="H1385" i="11"/>
  <c r="H1413" i="11"/>
  <c r="H1437" i="11"/>
  <c r="H1458" i="11"/>
  <c r="H1480" i="11"/>
  <c r="H1501" i="11"/>
  <c r="H1522" i="11"/>
  <c r="H1541" i="11"/>
  <c r="H1557" i="11"/>
  <c r="H1573" i="11"/>
  <c r="H1589" i="11"/>
  <c r="H1605" i="11"/>
  <c r="H1621" i="11"/>
  <c r="H1637" i="11"/>
  <c r="H1653" i="11"/>
  <c r="H1669" i="11"/>
  <c r="H1685" i="11"/>
  <c r="H1701" i="11"/>
  <c r="H1717" i="11"/>
  <c r="H1733" i="11"/>
  <c r="H1749" i="11"/>
  <c r="H1765" i="11"/>
  <c r="H1781" i="11"/>
  <c r="H1797" i="11"/>
  <c r="H1813" i="11"/>
  <c r="H1829" i="11"/>
  <c r="H1845" i="11"/>
  <c r="H1861" i="11"/>
  <c r="H1877" i="11"/>
  <c r="H1893" i="11"/>
  <c r="H1909" i="11"/>
  <c r="H1925" i="11"/>
  <c r="H1941" i="11"/>
  <c r="H1957" i="11"/>
  <c r="H1973" i="11"/>
  <c r="H1989" i="11"/>
  <c r="H2005" i="11"/>
  <c r="H2021" i="11"/>
  <c r="H2037" i="11"/>
  <c r="H2053" i="11"/>
  <c r="H2069" i="11"/>
  <c r="H2085" i="11"/>
  <c r="H2101" i="11"/>
  <c r="H2117" i="11"/>
  <c r="H2133" i="11"/>
  <c r="H2149" i="11"/>
  <c r="H2165" i="11"/>
  <c r="H2181" i="11"/>
  <c r="H2197" i="11"/>
  <c r="H2213" i="11"/>
  <c r="H2229" i="11"/>
  <c r="H2245" i="11"/>
  <c r="H2261" i="11"/>
  <c r="H2277" i="11"/>
  <c r="H2293" i="11"/>
  <c r="H2309" i="11"/>
  <c r="H2325" i="11"/>
  <c r="H2341" i="11"/>
  <c r="H2357" i="11"/>
  <c r="H2373" i="11"/>
  <c r="H190" i="11"/>
  <c r="H290" i="11"/>
  <c r="H375" i="11"/>
  <c r="H460" i="11"/>
  <c r="H540" i="11"/>
  <c r="H598" i="11"/>
  <c r="H654" i="11"/>
  <c r="H701" i="11"/>
  <c r="H744" i="11"/>
  <c r="H786" i="11"/>
  <c r="H829" i="11"/>
  <c r="H872" i="11"/>
  <c r="H914" i="11"/>
  <c r="H957" i="11"/>
  <c r="H1000" i="11"/>
  <c r="H1042" i="11"/>
  <c r="H1085" i="11"/>
  <c r="H1128" i="11"/>
  <c r="H1170" i="11"/>
  <c r="H1213" i="11"/>
  <c r="H1252" i="11"/>
  <c r="H1280" i="11"/>
  <c r="H1309" i="11"/>
  <c r="H1337" i="11"/>
  <c r="H1365" i="11"/>
  <c r="H1394" i="11"/>
  <c r="H1422" i="11"/>
  <c r="H1444" i="11"/>
  <c r="H1465" i="11"/>
  <c r="H1486" i="11"/>
  <c r="H1508" i="11"/>
  <c r="H1529" i="11"/>
  <c r="H1546" i="11"/>
  <c r="H1562" i="11"/>
  <c r="H1578" i="11"/>
  <c r="H1594" i="11"/>
  <c r="H1610" i="11"/>
  <c r="H1626" i="11"/>
  <c r="H1642" i="11"/>
  <c r="H1658" i="11"/>
  <c r="H1674" i="11"/>
  <c r="H1690" i="11"/>
  <c r="H1706" i="11"/>
  <c r="H1722" i="11"/>
  <c r="H1738" i="11"/>
  <c r="H1754" i="11"/>
  <c r="H1770" i="11"/>
  <c r="H1786" i="11"/>
  <c r="H1802" i="11"/>
  <c r="H4" i="11"/>
  <c r="H24" i="11"/>
  <c r="H48" i="11"/>
  <c r="H68" i="11"/>
  <c r="H88" i="11"/>
  <c r="H13" i="11"/>
  <c r="H39" i="11"/>
  <c r="H19" i="11"/>
  <c r="H51" i="11"/>
  <c r="H78" i="11"/>
  <c r="H104" i="11"/>
  <c r="H128" i="11"/>
  <c r="H148" i="11"/>
  <c r="H168" i="11"/>
  <c r="H5" i="11"/>
  <c r="H54" i="11"/>
  <c r="H90" i="11"/>
  <c r="H125" i="11"/>
  <c r="H151" i="11"/>
  <c r="H178" i="11"/>
  <c r="H205" i="11"/>
  <c r="H225" i="11"/>
  <c r="H245" i="11"/>
  <c r="H269" i="11"/>
  <c r="H289" i="11"/>
  <c r="H309" i="11"/>
  <c r="H333" i="11"/>
  <c r="H353" i="11"/>
  <c r="H373" i="11"/>
  <c r="H397" i="11"/>
  <c r="H417" i="11"/>
  <c r="H437" i="11"/>
  <c r="H461" i="11"/>
  <c r="H481" i="11"/>
  <c r="H501" i="11"/>
  <c r="H525" i="11"/>
  <c r="H545" i="11"/>
  <c r="H565" i="11"/>
  <c r="H589" i="11"/>
  <c r="H609" i="11"/>
  <c r="H629" i="11"/>
  <c r="H653" i="11"/>
  <c r="H10" i="11"/>
  <c r="H58" i="11"/>
  <c r="H101" i="11"/>
  <c r="H127" i="11"/>
  <c r="H154" i="11"/>
  <c r="H186" i="11"/>
  <c r="H207" i="11"/>
  <c r="H227" i="11"/>
  <c r="H81" i="11"/>
  <c r="H139" i="11"/>
  <c r="H192" i="11"/>
  <c r="H238" i="11"/>
  <c r="H264" i="11"/>
  <c r="H291" i="11"/>
  <c r="H323" i="11"/>
  <c r="H350" i="11"/>
  <c r="H376" i="11"/>
  <c r="H408" i="11"/>
  <c r="H435" i="11"/>
  <c r="H462" i="11"/>
  <c r="H494" i="11"/>
  <c r="H520" i="11"/>
  <c r="H70" i="11"/>
  <c r="H142" i="11"/>
  <c r="H194" i="11"/>
  <c r="H234" i="11"/>
  <c r="H266" i="11"/>
  <c r="H292" i="11"/>
  <c r="H319" i="11"/>
  <c r="H351" i="11"/>
  <c r="H378" i="11"/>
  <c r="H404" i="11"/>
  <c r="H436" i="11"/>
  <c r="H463" i="11"/>
  <c r="H490" i="11"/>
  <c r="H522" i="11"/>
  <c r="H548" i="11"/>
  <c r="H575" i="11"/>
  <c r="H607" i="11"/>
  <c r="H634" i="11"/>
  <c r="H660" i="11"/>
  <c r="H687" i="11"/>
  <c r="H707" i="11"/>
  <c r="H727" i="11"/>
  <c r="H751" i="11"/>
  <c r="H771" i="11"/>
  <c r="H791" i="11"/>
  <c r="H815" i="11"/>
  <c r="H835" i="11"/>
  <c r="H855" i="11"/>
  <c r="H879" i="11"/>
  <c r="H899" i="11"/>
  <c r="H919" i="11"/>
  <c r="H943" i="11"/>
  <c r="H963" i="11"/>
  <c r="H983" i="11"/>
  <c r="H1007" i="11"/>
  <c r="H1027" i="11"/>
  <c r="H1047" i="11"/>
  <c r="H1071" i="11"/>
  <c r="H1091" i="11"/>
  <c r="H1111" i="11"/>
  <c r="H1135" i="11"/>
  <c r="H1155" i="11"/>
  <c r="H1175" i="11"/>
  <c r="H1199" i="11"/>
  <c r="H1219" i="11"/>
  <c r="H1239" i="11"/>
  <c r="H1263" i="11"/>
  <c r="H1283" i="11"/>
  <c r="H1303" i="11"/>
  <c r="H1327" i="11"/>
  <c r="H1347" i="11"/>
  <c r="H1367" i="11"/>
  <c r="H1391" i="11"/>
  <c r="H1411" i="11"/>
  <c r="H1431" i="11"/>
  <c r="H1455" i="11"/>
  <c r="H1475" i="11"/>
  <c r="H1495" i="11"/>
  <c r="H1519" i="11"/>
  <c r="H63" i="11"/>
  <c r="H179" i="11"/>
  <c r="H263" i="11"/>
  <c r="H316" i="11"/>
  <c r="H370" i="11"/>
  <c r="H434" i="11"/>
  <c r="H487" i="11"/>
  <c r="H536" i="11"/>
  <c r="H579" i="11"/>
  <c r="H615" i="11"/>
  <c r="H651" i="11"/>
  <c r="H688" i="11"/>
  <c r="H714" i="11"/>
  <c r="H741" i="11"/>
  <c r="H773" i="11"/>
  <c r="H800" i="11"/>
  <c r="H826" i="11"/>
  <c r="H858" i="11"/>
  <c r="H885" i="11"/>
  <c r="H912" i="11"/>
  <c r="H944" i="11"/>
  <c r="H970" i="11"/>
  <c r="H997" i="11"/>
  <c r="H1029" i="11"/>
  <c r="H1056" i="11"/>
  <c r="H1082" i="11"/>
  <c r="H1114" i="11"/>
  <c r="H1141" i="11"/>
  <c r="H1168" i="11"/>
  <c r="H1200" i="11"/>
  <c r="H1226" i="11"/>
  <c r="H74" i="11"/>
  <c r="H204" i="11"/>
  <c r="H267" i="11"/>
  <c r="H320" i="11"/>
  <c r="H384" i="11"/>
  <c r="H438" i="11"/>
  <c r="H491" i="11"/>
  <c r="H546" i="11"/>
  <c r="H582" i="11"/>
  <c r="H616" i="11"/>
  <c r="H659" i="11"/>
  <c r="H689" i="11"/>
  <c r="H716" i="11"/>
  <c r="H748" i="11"/>
  <c r="H774" i="11"/>
  <c r="H801" i="11"/>
  <c r="H822" i="11"/>
  <c r="H844" i="11"/>
  <c r="H865" i="11"/>
  <c r="H886" i="11"/>
  <c r="H908" i="11"/>
  <c r="H929" i="11"/>
  <c r="H950" i="11"/>
  <c r="H972" i="11"/>
  <c r="H993" i="11"/>
  <c r="H1014" i="11"/>
  <c r="H1036" i="11"/>
  <c r="H1057" i="11"/>
  <c r="H1078" i="11"/>
  <c r="H1100" i="11"/>
  <c r="H1121" i="11"/>
  <c r="H1142" i="11"/>
  <c r="H1164" i="11"/>
  <c r="H1185" i="11"/>
  <c r="H1206" i="11"/>
  <c r="H1228" i="11"/>
  <c r="H1249" i="11"/>
  <c r="H1270" i="11"/>
  <c r="H1292" i="11"/>
  <c r="H1313" i="11"/>
  <c r="H1334" i="11"/>
  <c r="H1356" i="11"/>
  <c r="H1377" i="11"/>
  <c r="H1398" i="11"/>
  <c r="H1420" i="11"/>
  <c r="H177" i="11"/>
  <c r="H283" i="11"/>
  <c r="H368" i="11"/>
  <c r="H454" i="11"/>
  <c r="H535" i="11"/>
  <c r="H592" i="11"/>
  <c r="H648" i="11"/>
  <c r="H697" i="11"/>
  <c r="H740" i="11"/>
  <c r="H782" i="11"/>
  <c r="H825" i="11"/>
  <c r="H868" i="11"/>
  <c r="H910" i="11"/>
  <c r="H953" i="11"/>
  <c r="H996" i="11"/>
  <c r="H1038" i="11"/>
  <c r="H1081" i="11"/>
  <c r="H1124" i="11"/>
  <c r="H1166" i="11"/>
  <c r="H1209" i="11"/>
  <c r="H1250" i="11"/>
  <c r="H1278" i="11"/>
  <c r="H1306" i="11"/>
  <c r="H1336" i="11"/>
  <c r="H1364" i="11"/>
  <c r="H1392" i="11"/>
  <c r="H1421" i="11"/>
  <c r="H1442" i="11"/>
  <c r="H1464" i="11"/>
  <c r="H1485" i="11"/>
  <c r="H1506" i="11"/>
  <c r="H1528" i="11"/>
  <c r="H1545" i="11"/>
  <c r="H1561" i="11"/>
  <c r="H1577" i="11"/>
  <c r="H1593" i="11"/>
  <c r="H1609" i="11"/>
  <c r="H1625" i="11"/>
  <c r="H1641" i="11"/>
  <c r="H1657" i="11"/>
  <c r="H1673" i="11"/>
  <c r="H1689" i="11"/>
  <c r="H1705" i="11"/>
  <c r="H1721" i="11"/>
  <c r="H1737" i="11"/>
  <c r="H1753" i="11"/>
  <c r="H1769" i="11"/>
  <c r="H1785" i="11"/>
  <c r="H1801" i="11"/>
  <c r="H1817" i="11"/>
  <c r="H1833" i="11"/>
  <c r="H1849" i="11"/>
  <c r="H1865" i="11"/>
  <c r="H1881" i="11"/>
  <c r="H1897" i="11"/>
  <c r="H1913" i="11"/>
  <c r="H1929" i="11"/>
  <c r="H1945" i="11"/>
  <c r="H1961" i="11"/>
  <c r="H1977" i="11"/>
  <c r="H1993" i="11"/>
  <c r="H2009" i="11"/>
  <c r="H2025" i="11"/>
  <c r="H2041" i="11"/>
  <c r="H2057" i="11"/>
  <c r="H2073" i="11"/>
  <c r="H2089" i="11"/>
  <c r="H2105" i="11"/>
  <c r="H2121" i="11"/>
  <c r="H2137" i="11"/>
  <c r="H2153" i="11"/>
  <c r="H2169" i="11"/>
  <c r="H2185" i="11"/>
  <c r="H2201" i="11"/>
  <c r="H2217" i="11"/>
  <c r="H2233" i="11"/>
  <c r="H2249" i="11"/>
  <c r="H2265" i="11"/>
  <c r="H2281" i="11"/>
  <c r="H2297" i="11"/>
  <c r="H2313" i="11"/>
  <c r="H2329" i="11"/>
  <c r="H2345" i="11"/>
  <c r="H2361" i="11"/>
  <c r="H49" i="11"/>
  <c r="H222" i="11"/>
  <c r="H311" i="11"/>
  <c r="H396" i="11"/>
  <c r="H482" i="11"/>
  <c r="H555" i="11"/>
  <c r="H611" i="11"/>
  <c r="H668" i="11"/>
  <c r="H712" i="11"/>
  <c r="H754" i="11"/>
  <c r="H797" i="11"/>
  <c r="H840" i="11"/>
  <c r="H882" i="11"/>
  <c r="H925" i="11"/>
  <c r="H968" i="11"/>
  <c r="H1010" i="11"/>
  <c r="H1053" i="11"/>
  <c r="H1096" i="11"/>
  <c r="H1138" i="11"/>
  <c r="H1181" i="11"/>
  <c r="H1224" i="11"/>
  <c r="H1258" i="11"/>
  <c r="H1288" i="11"/>
  <c r="H1316" i="11"/>
  <c r="H1344" i="11"/>
  <c r="H1373" i="11"/>
  <c r="H1401" i="11"/>
  <c r="H1428" i="11"/>
  <c r="H1449" i="11"/>
  <c r="H1470" i="11"/>
  <c r="H1492" i="11"/>
  <c r="H1513" i="11"/>
  <c r="H1534" i="11"/>
  <c r="H1550" i="11"/>
  <c r="H1566" i="11"/>
  <c r="H1582" i="11"/>
  <c r="H1598" i="11"/>
  <c r="H1614" i="11"/>
  <c r="H1630" i="11"/>
  <c r="H1646" i="11"/>
  <c r="H1662" i="11"/>
  <c r="H1678" i="11"/>
  <c r="H1694" i="11"/>
  <c r="H1710" i="11"/>
  <c r="H1726" i="11"/>
  <c r="H1742" i="11"/>
  <c r="H1758" i="11"/>
  <c r="H1774" i="11"/>
  <c r="H1790" i="11"/>
  <c r="H32" i="11"/>
  <c r="H72" i="11"/>
  <c r="H18" i="11"/>
  <c r="H30" i="11"/>
  <c r="H83" i="11"/>
  <c r="H132" i="11"/>
  <c r="H176" i="11"/>
  <c r="H61" i="11"/>
  <c r="H130" i="11"/>
  <c r="H189" i="11"/>
  <c r="H229" i="11"/>
  <c r="H273" i="11"/>
  <c r="H317" i="11"/>
  <c r="H357" i="11"/>
  <c r="H401" i="11"/>
  <c r="H445" i="11"/>
  <c r="H485" i="11"/>
  <c r="H529" i="11"/>
  <c r="H573" i="11"/>
  <c r="H613" i="11"/>
  <c r="H657" i="11"/>
  <c r="H71" i="11"/>
  <c r="H133" i="11"/>
  <c r="H191" i="11"/>
  <c r="H11" i="11"/>
  <c r="H150" i="11"/>
  <c r="H243" i="11"/>
  <c r="H302" i="11"/>
  <c r="H355" i="11"/>
  <c r="H414" i="11"/>
  <c r="H472" i="11"/>
  <c r="H526" i="11"/>
  <c r="H153" i="11"/>
  <c r="H244" i="11"/>
  <c r="H298" i="11"/>
  <c r="H356" i="11"/>
  <c r="H415" i="11"/>
  <c r="H468" i="11"/>
  <c r="H527" i="11"/>
  <c r="H586" i="11"/>
  <c r="H639" i="11"/>
  <c r="H691" i="11"/>
  <c r="H735" i="11"/>
  <c r="H775" i="11"/>
  <c r="H819" i="11"/>
  <c r="H863" i="11"/>
  <c r="H903" i="11"/>
  <c r="H947" i="11"/>
  <c r="H991" i="11"/>
  <c r="H1031" i="11"/>
  <c r="H1075" i="11"/>
  <c r="H1119" i="11"/>
  <c r="H1159" i="11"/>
  <c r="H1203" i="11"/>
  <c r="H1247" i="11"/>
  <c r="H1287" i="11"/>
  <c r="H1331" i="11"/>
  <c r="H1375" i="11"/>
  <c r="H1415" i="11"/>
  <c r="H1459" i="11"/>
  <c r="H1503" i="11"/>
  <c r="H91" i="11"/>
  <c r="H274" i="11"/>
  <c r="H391" i="11"/>
  <c r="H498" i="11"/>
  <c r="H587" i="11"/>
  <c r="H664" i="11"/>
  <c r="H720" i="11"/>
  <c r="H778" i="11"/>
  <c r="H837" i="11"/>
  <c r="H890" i="11"/>
  <c r="H949" i="11"/>
  <c r="H1008" i="11"/>
  <c r="H1061" i="11"/>
  <c r="H1120" i="11"/>
  <c r="H1178" i="11"/>
  <c r="H1232" i="11"/>
  <c r="H220" i="11"/>
  <c r="H342" i="11"/>
  <c r="H448" i="11"/>
  <c r="H552" i="11"/>
  <c r="H631" i="11"/>
  <c r="H694" i="11"/>
  <c r="H753" i="11"/>
  <c r="H806" i="11"/>
  <c r="H849" i="11"/>
  <c r="H892" i="11"/>
  <c r="H934" i="11"/>
  <c r="H977" i="11"/>
  <c r="H1020" i="11"/>
  <c r="H1062" i="11"/>
  <c r="H1105" i="11"/>
  <c r="H1148" i="11"/>
  <c r="H1190" i="11"/>
  <c r="H1233" i="11"/>
  <c r="H1276" i="11"/>
  <c r="H1318" i="11"/>
  <c r="H1361" i="11"/>
  <c r="H1404" i="11"/>
  <c r="H212" i="11"/>
  <c r="H390" i="11"/>
  <c r="H550" i="11"/>
  <c r="H663" i="11"/>
  <c r="H750" i="11"/>
  <c r="H836" i="11"/>
  <c r="H921" i="11"/>
  <c r="H1006" i="11"/>
  <c r="H1092" i="11"/>
  <c r="H1177" i="11"/>
  <c r="H1257" i="11"/>
  <c r="H1314" i="11"/>
  <c r="H1370" i="11"/>
  <c r="H1426" i="11"/>
  <c r="H1469" i="11"/>
  <c r="H1512" i="11"/>
  <c r="H1549" i="11"/>
  <c r="H1581" i="11"/>
  <c r="H1613" i="11"/>
  <c r="H1645" i="11"/>
  <c r="H1677" i="11"/>
  <c r="H1709" i="11"/>
  <c r="H1741" i="11"/>
  <c r="H1773" i="11"/>
  <c r="H1805" i="11"/>
  <c r="H1837" i="11"/>
  <c r="H1869" i="11"/>
  <c r="H1901" i="11"/>
  <c r="H1933" i="11"/>
  <c r="H1965" i="11"/>
  <c r="H1997" i="11"/>
  <c r="H2029" i="11"/>
  <c r="H2061" i="11"/>
  <c r="H2093" i="11"/>
  <c r="H2125" i="11"/>
  <c r="H2157" i="11"/>
  <c r="H2189" i="11"/>
  <c r="H2221" i="11"/>
  <c r="H2253" i="11"/>
  <c r="H2285" i="11"/>
  <c r="H2317" i="11"/>
  <c r="H2349" i="11"/>
  <c r="H105" i="11"/>
  <c r="H332" i="11"/>
  <c r="H503" i="11"/>
  <c r="H626" i="11"/>
  <c r="H722" i="11"/>
  <c r="H808" i="11"/>
  <c r="H893" i="11"/>
  <c r="H978" i="11"/>
  <c r="H1064" i="11"/>
  <c r="H1149" i="11"/>
  <c r="H1234" i="11"/>
  <c r="H1294" i="11"/>
  <c r="H1352" i="11"/>
  <c r="H1408" i="11"/>
  <c r="H1454" i="11"/>
  <c r="H1497" i="11"/>
  <c r="H1538" i="11"/>
  <c r="H1570" i="11"/>
  <c r="H1602" i="11"/>
  <c r="H1634" i="11"/>
  <c r="H1666" i="11"/>
  <c r="H1698" i="11"/>
  <c r="H1730" i="11"/>
  <c r="H1762" i="11"/>
  <c r="H1794" i="11"/>
  <c r="H1814" i="11"/>
  <c r="H1830" i="11"/>
  <c r="H1846" i="11"/>
  <c r="H1862" i="11"/>
  <c r="H1878" i="11"/>
  <c r="H1894" i="11"/>
  <c r="H1910" i="11"/>
  <c r="H1926" i="11"/>
  <c r="H1942" i="11"/>
  <c r="H1958" i="11"/>
  <c r="H1974" i="11"/>
  <c r="H1990" i="11"/>
  <c r="H2006" i="11"/>
  <c r="H2022" i="11"/>
  <c r="H2038" i="11"/>
  <c r="H2054" i="11"/>
  <c r="H2070" i="11"/>
  <c r="H2086" i="11"/>
  <c r="H2102" i="11"/>
  <c r="H2118" i="11"/>
  <c r="H2134" i="11"/>
  <c r="H2150" i="11"/>
  <c r="H2166" i="11"/>
  <c r="H2182" i="11"/>
  <c r="H2198" i="11"/>
  <c r="H2214" i="11"/>
  <c r="H2230" i="11"/>
  <c r="H2246" i="11"/>
  <c r="H2262" i="11"/>
  <c r="H2278" i="11"/>
  <c r="H2294" i="11"/>
  <c r="H2310" i="11"/>
  <c r="H2326" i="11"/>
  <c r="H2342" i="11"/>
  <c r="H2358" i="11"/>
  <c r="H77" i="11"/>
  <c r="H322" i="11"/>
  <c r="H492" i="11"/>
  <c r="H619" i="11"/>
  <c r="H717" i="11"/>
  <c r="H802" i="11"/>
  <c r="H888" i="11"/>
  <c r="H973" i="11"/>
  <c r="H1058" i="11"/>
  <c r="H1144" i="11"/>
  <c r="H1229" i="11"/>
  <c r="H1290" i="11"/>
  <c r="H1348" i="11"/>
  <c r="H1405" i="11"/>
  <c r="H1452" i="11"/>
  <c r="H1494" i="11"/>
  <c r="H1536" i="11"/>
  <c r="H1568" i="11"/>
  <c r="H1600" i="11"/>
  <c r="H1632" i="11"/>
  <c r="H1664" i="11"/>
  <c r="H1696" i="11"/>
  <c r="H1728" i="11"/>
  <c r="H1760" i="11"/>
  <c r="H1792" i="11"/>
  <c r="H1824" i="11"/>
  <c r="H1856" i="11"/>
  <c r="H1888" i="11"/>
  <c r="H1920" i="11"/>
  <c r="H1952" i="11"/>
  <c r="H1984" i="11"/>
  <c r="H2016" i="11"/>
  <c r="H2048" i="11"/>
  <c r="H2080" i="11"/>
  <c r="H2112" i="11"/>
  <c r="H2144" i="11"/>
  <c r="H2176" i="11"/>
  <c r="H2208" i="11"/>
  <c r="H2240" i="11"/>
  <c r="H2272" i="11"/>
  <c r="H2304" i="11"/>
  <c r="H2336" i="11"/>
  <c r="H2368" i="11"/>
  <c r="H2387" i="11"/>
  <c r="H2403" i="11"/>
  <c r="H2419" i="11"/>
  <c r="H2435" i="11"/>
  <c r="H2451" i="11"/>
  <c r="H2467" i="11"/>
  <c r="H2483" i="11"/>
  <c r="H2499" i="11"/>
  <c r="H2515" i="11"/>
  <c r="H2531" i="11"/>
  <c r="H2547" i="11"/>
  <c r="H2563" i="11"/>
  <c r="H2579" i="11"/>
  <c r="H2595" i="11"/>
  <c r="H2611" i="11"/>
  <c r="H2627" i="11"/>
  <c r="H2643" i="11"/>
  <c r="H2659" i="11"/>
  <c r="H2675" i="11"/>
  <c r="H2691" i="11"/>
  <c r="H2707" i="11"/>
  <c r="H2723" i="11"/>
  <c r="H2739" i="11"/>
  <c r="H2755" i="11"/>
  <c r="H2771" i="11"/>
  <c r="H2787" i="11"/>
  <c r="H2803" i="11"/>
  <c r="H2819" i="11"/>
  <c r="H2835" i="11"/>
  <c r="H2851" i="11"/>
  <c r="H2867" i="11"/>
  <c r="H2883" i="11"/>
  <c r="H2899" i="11"/>
  <c r="H2915" i="11"/>
  <c r="H2931" i="11"/>
  <c r="H2947" i="11"/>
  <c r="H2963" i="11"/>
  <c r="H2979" i="11"/>
  <c r="H2995" i="11"/>
  <c r="H3011" i="11"/>
  <c r="H3027" i="11"/>
  <c r="H3043" i="11"/>
  <c r="H113" i="11"/>
  <c r="H336" i="11"/>
  <c r="H507" i="11"/>
  <c r="H627" i="11"/>
  <c r="H724" i="11"/>
  <c r="H809" i="11"/>
  <c r="H894" i="11"/>
  <c r="H980" i="11"/>
  <c r="H1065" i="11"/>
  <c r="H1150" i="11"/>
  <c r="H1236" i="11"/>
  <c r="H1296" i="11"/>
  <c r="H1353" i="11"/>
  <c r="H1410" i="11"/>
  <c r="H1456" i="11"/>
  <c r="H1498" i="11"/>
  <c r="H1539" i="11"/>
  <c r="H1571" i="11"/>
  <c r="H1603" i="11"/>
  <c r="H1635" i="11"/>
  <c r="H1667" i="11"/>
  <c r="H1699" i="11"/>
  <c r="H1731" i="11"/>
  <c r="H1763" i="11"/>
  <c r="H1795" i="11"/>
  <c r="H1827" i="11"/>
  <c r="H1859" i="11"/>
  <c r="H1891" i="11"/>
  <c r="H1923" i="11"/>
  <c r="H1955" i="11"/>
  <c r="H1987" i="11"/>
  <c r="H2019" i="11"/>
  <c r="H2051" i="11"/>
  <c r="H2083" i="11"/>
  <c r="H2115" i="11"/>
  <c r="H2147" i="11"/>
  <c r="H2179" i="11"/>
  <c r="H2211" i="11"/>
  <c r="H2243" i="11"/>
  <c r="H2275" i="11"/>
  <c r="H2307" i="11"/>
  <c r="H2339" i="11"/>
  <c r="H2371" i="11"/>
  <c r="H2388" i="11"/>
  <c r="H2404" i="11"/>
  <c r="H2420" i="11"/>
  <c r="H2436" i="11"/>
  <c r="H2452" i="11"/>
  <c r="H2468" i="11"/>
  <c r="H2484" i="11"/>
  <c r="H2500" i="11"/>
  <c r="H2516" i="11"/>
  <c r="H2532" i="11"/>
  <c r="H2548" i="11"/>
  <c r="H2564" i="11"/>
  <c r="H2580" i="11"/>
  <c r="H2596" i="11"/>
  <c r="H2612" i="11"/>
  <c r="H2628" i="11"/>
  <c r="H2644" i="11"/>
  <c r="H2660" i="11"/>
  <c r="H2676" i="11"/>
  <c r="H2692" i="11"/>
  <c r="H2708" i="11"/>
  <c r="H2724" i="11"/>
  <c r="H2740" i="11"/>
  <c r="H2756" i="11"/>
  <c r="H2772" i="11"/>
  <c r="H2788" i="11"/>
  <c r="H2804" i="11"/>
  <c r="H2820" i="11"/>
  <c r="H2836" i="11"/>
  <c r="H2852" i="11"/>
  <c r="H2868" i="11"/>
  <c r="H2884" i="11"/>
  <c r="H2900" i="11"/>
  <c r="H2916" i="11"/>
  <c r="H2932" i="11"/>
  <c r="H2948" i="11"/>
  <c r="H2964" i="11"/>
  <c r="H2980" i="11"/>
  <c r="H2996" i="11"/>
  <c r="H3012" i="11"/>
  <c r="H3028" i="11"/>
  <c r="H3044" i="11"/>
  <c r="H3060" i="11"/>
  <c r="H400" i="11"/>
  <c r="H670" i="11"/>
  <c r="H841" i="11"/>
  <c r="H1012" i="11"/>
  <c r="H1182" i="11"/>
  <c r="H1317" i="11"/>
  <c r="H1429" i="11"/>
  <c r="H1514" i="11"/>
  <c r="H1583" i="11"/>
  <c r="H1647" i="11"/>
  <c r="H1711" i="11"/>
  <c r="H1775" i="11"/>
  <c r="H1839" i="11"/>
  <c r="H1903" i="11"/>
  <c r="H1967" i="11"/>
  <c r="H2031" i="11"/>
  <c r="H2095" i="11"/>
  <c r="H2159" i="11"/>
  <c r="H2223" i="11"/>
  <c r="H2287" i="11"/>
  <c r="H2351" i="11"/>
  <c r="H2394" i="11"/>
  <c r="H2426" i="11"/>
  <c r="H2458" i="11"/>
  <c r="H2490" i="11"/>
  <c r="H2522" i="11"/>
  <c r="H2554" i="11"/>
  <c r="H2586" i="11"/>
  <c r="H2618" i="11"/>
  <c r="H2650" i="11"/>
  <c r="H2682" i="11"/>
  <c r="H2714" i="11"/>
  <c r="H2746" i="11"/>
  <c r="H2778" i="11"/>
  <c r="H2810" i="11"/>
  <c r="H2842" i="11"/>
  <c r="H2874" i="11"/>
  <c r="H2906" i="11"/>
  <c r="H2938" i="11"/>
  <c r="H2970" i="11"/>
  <c r="H3002" i="11"/>
  <c r="H3034" i="11"/>
  <c r="H3063" i="11"/>
  <c r="H3079" i="11"/>
  <c r="H3095" i="11"/>
  <c r="H3111" i="11"/>
  <c r="H3127" i="11"/>
  <c r="H3143" i="11"/>
  <c r="H3159" i="11"/>
  <c r="H3175" i="11"/>
  <c r="H3191" i="11"/>
  <c r="H3207" i="11"/>
  <c r="H3223" i="11"/>
  <c r="H3239" i="11"/>
  <c r="H3255" i="11"/>
  <c r="H3271" i="11"/>
  <c r="H3287" i="11"/>
  <c r="H3303" i="11"/>
  <c r="H3319" i="11"/>
  <c r="H3335" i="11"/>
  <c r="H3351" i="11"/>
  <c r="H3367" i="11"/>
  <c r="H3383" i="11"/>
  <c r="H3399" i="11"/>
  <c r="H3415" i="11"/>
  <c r="H3431" i="11"/>
  <c r="H3447" i="11"/>
  <c r="H3463" i="11"/>
  <c r="H3479" i="11"/>
  <c r="H3495" i="11"/>
  <c r="H3511" i="11"/>
  <c r="H3527" i="11"/>
  <c r="H3543" i="11"/>
  <c r="H3559" i="11"/>
  <c r="H3575" i="11"/>
  <c r="H3591" i="11"/>
  <c r="H3607" i="11"/>
  <c r="H3623" i="11"/>
  <c r="H3639" i="11"/>
  <c r="H3655" i="11"/>
  <c r="H3671" i="11"/>
  <c r="H3687" i="11"/>
  <c r="H3703" i="11"/>
  <c r="H3719" i="11"/>
  <c r="H3735" i="11"/>
  <c r="H3751" i="11"/>
  <c r="H3767" i="11"/>
  <c r="H3783" i="11"/>
  <c r="H3799" i="11"/>
  <c r="H3815" i="11"/>
  <c r="H3831" i="11"/>
  <c r="H3847" i="11"/>
  <c r="H3863" i="11"/>
  <c r="H3879" i="11"/>
  <c r="H3895" i="11"/>
  <c r="H3911" i="11"/>
  <c r="H3927" i="11"/>
  <c r="H3943" i="11"/>
  <c r="H3959" i="11"/>
  <c r="H3975" i="11"/>
  <c r="H3991" i="11"/>
  <c r="H258" i="11"/>
  <c r="H576" i="11"/>
  <c r="H770" i="11"/>
  <c r="H941" i="11"/>
  <c r="H1112" i="11"/>
  <c r="H1269" i="11"/>
  <c r="H1384" i="11"/>
  <c r="H1478" i="11"/>
  <c r="H1556" i="11"/>
  <c r="H1620" i="11"/>
  <c r="H1684" i="11"/>
  <c r="H1748" i="11"/>
  <c r="H1812" i="11"/>
  <c r="H1876" i="11"/>
  <c r="H1940" i="11"/>
  <c r="H2004" i="11"/>
  <c r="H2068" i="11"/>
  <c r="H2132" i="11"/>
  <c r="H2196" i="11"/>
  <c r="H2260" i="11"/>
  <c r="H2324" i="11"/>
  <c r="H2381" i="11"/>
  <c r="H2413" i="11"/>
  <c r="H2445" i="11"/>
  <c r="H2477" i="11"/>
  <c r="H2509" i="11"/>
  <c r="H2541" i="11"/>
  <c r="H2573" i="11"/>
  <c r="H2605" i="11"/>
  <c r="H2637" i="11"/>
  <c r="H2669" i="11"/>
  <c r="H2701" i="11"/>
  <c r="H2733" i="11"/>
  <c r="H2765" i="11"/>
  <c r="H2797" i="11"/>
  <c r="H2829" i="11"/>
  <c r="H2861" i="11"/>
  <c r="H2893" i="11"/>
  <c r="H2925" i="11"/>
  <c r="H2957" i="11"/>
  <c r="H2989" i="11"/>
  <c r="H3021" i="11"/>
  <c r="H3053" i="11"/>
  <c r="H3072" i="11"/>
  <c r="H3088" i="11"/>
  <c r="H3104" i="11"/>
  <c r="H3120" i="11"/>
  <c r="H3136" i="11"/>
  <c r="H3152" i="11"/>
  <c r="H3168" i="11"/>
  <c r="H3184" i="11"/>
  <c r="H3200" i="11"/>
  <c r="H3216" i="11"/>
  <c r="H3232" i="11"/>
  <c r="H3248" i="11"/>
  <c r="H3264" i="11"/>
  <c r="H3280" i="11"/>
  <c r="H3296" i="11"/>
  <c r="H3312" i="11"/>
  <c r="H3328" i="11"/>
  <c r="H3344" i="11"/>
  <c r="H3360" i="11"/>
  <c r="H3376" i="11"/>
  <c r="H3392" i="11"/>
  <c r="H3408" i="11"/>
  <c r="H3424" i="11"/>
  <c r="H3440" i="11"/>
  <c r="H3456" i="11"/>
  <c r="H3472" i="11"/>
  <c r="H3488" i="11"/>
  <c r="H3504" i="11"/>
  <c r="H3520" i="11"/>
  <c r="H3536" i="11"/>
  <c r="H3552" i="11"/>
  <c r="H3568" i="11"/>
  <c r="H3584" i="11"/>
  <c r="H3600" i="11"/>
  <c r="H3616" i="11"/>
  <c r="H3632" i="11"/>
  <c r="H3648" i="11"/>
  <c r="H3664" i="11"/>
  <c r="H3680" i="11"/>
  <c r="H3696" i="11"/>
  <c r="H3712" i="11"/>
  <c r="H3728" i="11"/>
  <c r="H3744" i="11"/>
  <c r="H3760" i="11"/>
  <c r="H3776" i="11"/>
  <c r="H3792" i="11"/>
  <c r="H3808" i="11"/>
  <c r="H3824" i="11"/>
  <c r="H3840" i="11"/>
  <c r="H3856" i="11"/>
  <c r="H3872" i="11"/>
  <c r="H3888" i="11"/>
  <c r="H3904" i="11"/>
  <c r="H3920" i="11"/>
  <c r="H3936" i="11"/>
  <c r="H3952" i="11"/>
  <c r="H3968" i="11"/>
  <c r="H3984" i="11"/>
  <c r="H4000" i="11"/>
  <c r="H692" i="11"/>
  <c r="H1033" i="11"/>
  <c r="H1332" i="11"/>
  <c r="H1525" i="11"/>
  <c r="H1655" i="11"/>
  <c r="H1783" i="11"/>
  <c r="H1911" i="11"/>
  <c r="H2039" i="11"/>
  <c r="H2167" i="11"/>
  <c r="H2295" i="11"/>
  <c r="H2398" i="11"/>
  <c r="H2462" i="11"/>
  <c r="H2526" i="11"/>
  <c r="H2590" i="11"/>
  <c r="H2654" i="11"/>
  <c r="H2718" i="11"/>
  <c r="H2782" i="11"/>
  <c r="H528" i="11"/>
  <c r="H905" i="11"/>
  <c r="H1246" i="11"/>
  <c r="H1461" i="11"/>
  <c r="H1607" i="11"/>
  <c r="H1735" i="11"/>
  <c r="H1863" i="11"/>
  <c r="H1991" i="11"/>
  <c r="H2119" i="11"/>
  <c r="H2247" i="11"/>
  <c r="H2374" i="11"/>
  <c r="H2438" i="11"/>
  <c r="H2502" i="11"/>
  <c r="H2566" i="11"/>
  <c r="H2630" i="11"/>
  <c r="H2694" i="11"/>
  <c r="H2758" i="11"/>
  <c r="H2822" i="11"/>
  <c r="H2886" i="11"/>
  <c r="H2950" i="11"/>
  <c r="H3014" i="11"/>
  <c r="H604" i="11"/>
  <c r="H1284" i="11"/>
  <c r="H1628" i="11"/>
  <c r="H1884" i="11"/>
  <c r="H2140" i="11"/>
  <c r="H2385" i="11"/>
  <c r="H2513" i="11"/>
  <c r="H2641" i="11"/>
  <c r="H2769" i="11"/>
  <c r="H2865" i="11"/>
  <c r="H2953" i="11"/>
  <c r="H3038" i="11"/>
  <c r="H3082" i="11"/>
  <c r="H3114" i="11"/>
  <c r="H3146" i="11"/>
  <c r="H3178" i="11"/>
  <c r="H3210" i="11"/>
  <c r="H3242" i="11"/>
  <c r="H3274" i="11"/>
  <c r="H3306" i="11"/>
  <c r="H3338" i="11"/>
  <c r="H3370" i="11"/>
  <c r="H3402" i="11"/>
  <c r="H3434" i="11"/>
  <c r="H3466" i="11"/>
  <c r="H3498" i="11"/>
  <c r="H3530" i="11"/>
  <c r="H3562" i="11"/>
  <c r="H3594" i="11"/>
  <c r="H3626" i="11"/>
  <c r="H3658" i="11"/>
  <c r="H3690" i="11"/>
  <c r="H3722" i="11"/>
  <c r="H3754" i="11"/>
  <c r="H3786" i="11"/>
  <c r="H3818" i="11"/>
  <c r="H3850" i="11"/>
  <c r="H3882" i="11"/>
  <c r="H3914" i="11"/>
  <c r="H3946" i="11"/>
  <c r="H3978" i="11"/>
  <c r="H662" i="11"/>
  <c r="H1312" i="11"/>
  <c r="H1644" i="11"/>
  <c r="H1900" i="11"/>
  <c r="H2156" i="11"/>
  <c r="H2393" i="11"/>
  <c r="H2521" i="11"/>
  <c r="H2649" i="11"/>
  <c r="H2777" i="11"/>
  <c r="H2873" i="11"/>
  <c r="H2958" i="11"/>
  <c r="H3041" i="11"/>
  <c r="H3085" i="11"/>
  <c r="H3117" i="11"/>
  <c r="H3149" i="11"/>
  <c r="H3181" i="11"/>
  <c r="H3213" i="11"/>
  <c r="H36" i="11"/>
  <c r="H80" i="11"/>
  <c r="H23" i="11"/>
  <c r="H35" i="11"/>
  <c r="H94" i="11"/>
  <c r="H136" i="11"/>
  <c r="H180" i="11"/>
  <c r="H75" i="11"/>
  <c r="H135" i="11"/>
  <c r="H193" i="11"/>
  <c r="H237" i="11"/>
  <c r="H277" i="11"/>
  <c r="H321" i="11"/>
  <c r="H365" i="11"/>
  <c r="H405" i="11"/>
  <c r="H449" i="11"/>
  <c r="H493" i="11"/>
  <c r="H533" i="11"/>
  <c r="H577" i="11"/>
  <c r="H621" i="11"/>
  <c r="H661" i="11"/>
  <c r="H79" i="11"/>
  <c r="H143" i="11"/>
  <c r="H195" i="11"/>
  <c r="H33" i="11"/>
  <c r="H171" i="11"/>
  <c r="H248" i="11"/>
  <c r="H307" i="11"/>
  <c r="H366" i="11"/>
  <c r="H419" i="11"/>
  <c r="H478" i="11"/>
  <c r="H38" i="11"/>
  <c r="H163" i="11"/>
  <c r="H250" i="11"/>
  <c r="H308" i="11"/>
  <c r="H362" i="11"/>
  <c r="H420" i="11"/>
  <c r="H479" i="11"/>
  <c r="H532" i="11"/>
  <c r="H591" i="11"/>
  <c r="H650" i="11"/>
  <c r="H695" i="11"/>
  <c r="H739" i="11"/>
  <c r="H783" i="11"/>
  <c r="H823" i="11"/>
  <c r="H867" i="11"/>
  <c r="H911" i="11"/>
  <c r="H951" i="11"/>
  <c r="H995" i="11"/>
  <c r="H1039" i="11"/>
  <c r="H1079" i="11"/>
  <c r="H1123" i="11"/>
  <c r="H1167" i="11"/>
  <c r="H1207" i="11"/>
  <c r="H1251" i="11"/>
  <c r="H1295" i="11"/>
  <c r="H1335" i="11"/>
  <c r="H1379" i="11"/>
  <c r="H1423" i="11"/>
  <c r="H1463" i="11"/>
  <c r="H1507" i="11"/>
  <c r="H137" i="11"/>
  <c r="H284" i="11"/>
  <c r="H402" i="11"/>
  <c r="H519" i="11"/>
  <c r="H594" i="11"/>
  <c r="H672" i="11"/>
  <c r="H730" i="11"/>
  <c r="H784" i="11"/>
  <c r="H842" i="11"/>
  <c r="H901" i="11"/>
  <c r="H954" i="11"/>
  <c r="H1013" i="11"/>
  <c r="H1072" i="11"/>
  <c r="H1125" i="11"/>
  <c r="H1184" i="11"/>
  <c r="H1242" i="11"/>
  <c r="H235" i="11"/>
  <c r="H352" i="11"/>
  <c r="H470" i="11"/>
  <c r="H560" i="11"/>
  <c r="H638" i="11"/>
  <c r="H705" i="11"/>
  <c r="H758" i="11"/>
  <c r="H812" i="11"/>
  <c r="H854" i="11"/>
  <c r="H897" i="11"/>
  <c r="H940" i="11"/>
  <c r="H982" i="11"/>
  <c r="H1025" i="11"/>
  <c r="H1068" i="11"/>
  <c r="H1110" i="11"/>
  <c r="H1153" i="11"/>
  <c r="H1196" i="11"/>
  <c r="H1238" i="11"/>
  <c r="H1281" i="11"/>
  <c r="H1324" i="11"/>
  <c r="H1366" i="11"/>
  <c r="H1409" i="11"/>
  <c r="H240" i="11"/>
  <c r="H411" i="11"/>
  <c r="H563" i="11"/>
  <c r="H676" i="11"/>
  <c r="H761" i="11"/>
  <c r="H846" i="11"/>
  <c r="H932" i="11"/>
  <c r="H1017" i="11"/>
  <c r="H1102" i="11"/>
  <c r="H1188" i="11"/>
  <c r="H1264" i="11"/>
  <c r="H1321" i="11"/>
  <c r="H1378" i="11"/>
  <c r="H1432" i="11"/>
  <c r="H1474" i="11"/>
  <c r="H1517" i="11"/>
  <c r="H1553" i="11"/>
  <c r="H1585" i="11"/>
  <c r="H1617" i="11"/>
  <c r="H1649" i="11"/>
  <c r="H1681" i="11"/>
  <c r="H1713" i="11"/>
  <c r="H1745" i="11"/>
  <c r="H1777" i="11"/>
  <c r="H1809" i="11"/>
  <c r="H1841" i="11"/>
  <c r="H1873" i="11"/>
  <c r="H1905" i="11"/>
  <c r="H1937" i="11"/>
  <c r="H1969" i="11"/>
  <c r="H2001" i="11"/>
  <c r="H2033" i="11"/>
  <c r="H2065" i="11"/>
  <c r="H2097" i="11"/>
  <c r="H2129" i="11"/>
  <c r="H2161" i="11"/>
  <c r="H2193" i="11"/>
  <c r="H2225" i="11"/>
  <c r="H2257" i="11"/>
  <c r="H2289" i="11"/>
  <c r="H2321" i="11"/>
  <c r="H2353" i="11"/>
  <c r="H147" i="11"/>
  <c r="H354" i="11"/>
  <c r="H524" i="11"/>
  <c r="H640" i="11"/>
  <c r="H733" i="11"/>
  <c r="H818" i="11"/>
  <c r="H904" i="11"/>
  <c r="H989" i="11"/>
  <c r="H1074" i="11"/>
  <c r="H1160" i="11"/>
  <c r="H1245" i="11"/>
  <c r="H1301" i="11"/>
  <c r="H1358" i="11"/>
  <c r="H1416" i="11"/>
  <c r="H1460" i="11"/>
  <c r="H1502" i="11"/>
  <c r="H1542" i="11"/>
  <c r="H1574" i="11"/>
  <c r="H1606" i="11"/>
  <c r="H1638" i="11"/>
  <c r="H1670" i="11"/>
  <c r="H1702" i="11"/>
  <c r="H1734" i="11"/>
  <c r="H1766" i="11"/>
  <c r="H1798" i="11"/>
  <c r="H1818" i="11"/>
  <c r="H1834" i="11"/>
  <c r="H1850" i="11"/>
  <c r="H1866" i="11"/>
  <c r="H1882" i="11"/>
  <c r="H1898" i="11"/>
  <c r="H1914" i="11"/>
  <c r="H1930" i="11"/>
  <c r="H1946" i="11"/>
  <c r="H1962" i="11"/>
  <c r="H1978" i="11"/>
  <c r="H1994" i="11"/>
  <c r="H2010" i="11"/>
  <c r="H2026" i="11"/>
  <c r="H2042" i="11"/>
  <c r="H2058" i="11"/>
  <c r="H2074" i="11"/>
  <c r="H2090" i="11"/>
  <c r="H2106" i="11"/>
  <c r="H2122" i="11"/>
  <c r="H2138" i="11"/>
  <c r="H2154" i="11"/>
  <c r="H2170" i="11"/>
  <c r="H2186" i="11"/>
  <c r="H2202" i="11"/>
  <c r="H2218" i="11"/>
  <c r="H2234" i="11"/>
  <c r="H2250" i="11"/>
  <c r="H2266" i="11"/>
  <c r="H2282" i="11"/>
  <c r="H2298" i="11"/>
  <c r="H2314" i="11"/>
  <c r="H2330" i="11"/>
  <c r="H2346" i="11"/>
  <c r="H2362" i="11"/>
  <c r="H169" i="11"/>
  <c r="H364" i="11"/>
  <c r="H534" i="11"/>
  <c r="H647" i="11"/>
  <c r="H738" i="11"/>
  <c r="H824" i="11"/>
  <c r="H909" i="11"/>
  <c r="H994" i="11"/>
  <c r="H1080" i="11"/>
  <c r="H1165" i="11"/>
  <c r="H1248" i="11"/>
  <c r="H1305" i="11"/>
  <c r="H1362" i="11"/>
  <c r="H1418" i="11"/>
  <c r="H1462" i="11"/>
  <c r="H1505" i="11"/>
  <c r="H1544" i="11"/>
  <c r="H1576" i="11"/>
  <c r="H1608" i="11"/>
  <c r="H1640" i="11"/>
  <c r="H1672" i="11"/>
  <c r="H1704" i="11"/>
  <c r="H1736" i="11"/>
  <c r="H1768" i="11"/>
  <c r="H1800" i="11"/>
  <c r="H1832" i="11"/>
  <c r="H1864" i="11"/>
  <c r="H1896" i="11"/>
  <c r="H1928" i="11"/>
  <c r="H1960" i="11"/>
  <c r="H1992" i="11"/>
  <c r="H2024" i="11"/>
  <c r="H2056" i="11"/>
  <c r="H2088" i="11"/>
  <c r="H2120" i="11"/>
  <c r="H2152" i="11"/>
  <c r="H2184" i="11"/>
  <c r="H2216" i="11"/>
  <c r="H2248" i="11"/>
  <c r="H2280" i="11"/>
  <c r="H2312" i="11"/>
  <c r="H2344" i="11"/>
  <c r="H2375" i="11"/>
  <c r="H2391" i="11"/>
  <c r="H2407" i="11"/>
  <c r="H2423" i="11"/>
  <c r="H2439" i="11"/>
  <c r="H2455" i="11"/>
  <c r="H2471" i="11"/>
  <c r="H2487" i="11"/>
  <c r="H2503" i="11"/>
  <c r="H2519" i="11"/>
  <c r="H2535" i="11"/>
  <c r="H2551" i="11"/>
  <c r="H2567" i="11"/>
  <c r="H2583" i="11"/>
  <c r="H2599" i="11"/>
  <c r="H2615" i="11"/>
  <c r="H2631" i="11"/>
  <c r="H2647" i="11"/>
  <c r="H2663" i="11"/>
  <c r="H2679" i="11"/>
  <c r="H2695" i="11"/>
  <c r="H2711" i="11"/>
  <c r="H2727" i="11"/>
  <c r="H2743" i="11"/>
  <c r="H2759" i="11"/>
  <c r="H2775" i="11"/>
  <c r="H2791" i="11"/>
  <c r="H2807" i="11"/>
  <c r="H2823" i="11"/>
  <c r="H2839" i="11"/>
  <c r="H2855" i="11"/>
  <c r="H2871" i="11"/>
  <c r="H2887" i="11"/>
  <c r="H2903" i="11"/>
  <c r="H2919" i="11"/>
  <c r="H2935" i="11"/>
  <c r="H2951" i="11"/>
  <c r="H2967" i="11"/>
  <c r="H2983" i="11"/>
  <c r="H2999" i="11"/>
  <c r="H3015" i="11"/>
  <c r="H3031" i="11"/>
  <c r="H3047" i="11"/>
  <c r="H196" i="11"/>
  <c r="H379" i="11"/>
  <c r="H542" i="11"/>
  <c r="H656" i="11"/>
  <c r="H745" i="11"/>
  <c r="H830" i="11"/>
  <c r="H916" i="11"/>
  <c r="H1001" i="11"/>
  <c r="H1086" i="11"/>
  <c r="H1172" i="11"/>
  <c r="H1253" i="11"/>
  <c r="H1310" i="11"/>
  <c r="H1368" i="11"/>
  <c r="H1424" i="11"/>
  <c r="H1466" i="11"/>
  <c r="H1509" i="11"/>
  <c r="H1547" i="11"/>
  <c r="H1579" i="11"/>
  <c r="H1611" i="11"/>
  <c r="H1643" i="11"/>
  <c r="H1675" i="11"/>
  <c r="H1707" i="11"/>
  <c r="H1739" i="11"/>
  <c r="H1771" i="11"/>
  <c r="H1803" i="11"/>
  <c r="H1835" i="11"/>
  <c r="H1867" i="11"/>
  <c r="H1899" i="11"/>
  <c r="H1931" i="11"/>
  <c r="H1963" i="11"/>
  <c r="H1995" i="11"/>
  <c r="H2027" i="11"/>
  <c r="H2059" i="11"/>
  <c r="H2091" i="11"/>
  <c r="H2123" i="11"/>
  <c r="H2155" i="11"/>
  <c r="H2187" i="11"/>
  <c r="H2219" i="11"/>
  <c r="H2251" i="11"/>
  <c r="H2283" i="11"/>
  <c r="H2315" i="11"/>
  <c r="H2347" i="11"/>
  <c r="H2376" i="11"/>
  <c r="H2392" i="11"/>
  <c r="H2408" i="11"/>
  <c r="H2424" i="11"/>
  <c r="H2440" i="11"/>
  <c r="H2456" i="11"/>
  <c r="H2472" i="11"/>
  <c r="H2488" i="11"/>
  <c r="H2504" i="11"/>
  <c r="H2520" i="11"/>
  <c r="H2536" i="11"/>
  <c r="H2552" i="11"/>
  <c r="H2568" i="11"/>
  <c r="H2584" i="11"/>
  <c r="H2600" i="11"/>
  <c r="H2616" i="11"/>
  <c r="H2632" i="11"/>
  <c r="H2648" i="11"/>
  <c r="H2664" i="11"/>
  <c r="H2680" i="11"/>
  <c r="H2696" i="11"/>
  <c r="H2712" i="11"/>
  <c r="H2728" i="11"/>
  <c r="H2744" i="11"/>
  <c r="H2760" i="11"/>
  <c r="H2776" i="11"/>
  <c r="H2792" i="11"/>
  <c r="H2808" i="11"/>
  <c r="H2824" i="11"/>
  <c r="H2840" i="11"/>
  <c r="H2856" i="11"/>
  <c r="H2872" i="11"/>
  <c r="H2888" i="11"/>
  <c r="H2904" i="11"/>
  <c r="H2920" i="11"/>
  <c r="H2936" i="11"/>
  <c r="H2952" i="11"/>
  <c r="H2968" i="11"/>
  <c r="H2984" i="11"/>
  <c r="H3000" i="11"/>
  <c r="H3016" i="11"/>
  <c r="H3032" i="11"/>
  <c r="H3048" i="11"/>
  <c r="H59" i="11"/>
  <c r="H486" i="11"/>
  <c r="H713" i="11"/>
  <c r="H884" i="11"/>
  <c r="H1054" i="11"/>
  <c r="H1225" i="11"/>
  <c r="H1346" i="11"/>
  <c r="H1450" i="11"/>
  <c r="H1535" i="11"/>
  <c r="H1599" i="11"/>
  <c r="H1663" i="11"/>
  <c r="H1727" i="11"/>
  <c r="H1791" i="11"/>
  <c r="H1855" i="11"/>
  <c r="H1919" i="11"/>
  <c r="H1983" i="11"/>
  <c r="H2047" i="11"/>
  <c r="H2111" i="11"/>
  <c r="H2175" i="11"/>
  <c r="H2239" i="11"/>
  <c r="H2303" i="11"/>
  <c r="H2367" i="11"/>
  <c r="H2402" i="11"/>
  <c r="H2434" i="11"/>
  <c r="H2466" i="11"/>
  <c r="H2498" i="11"/>
  <c r="H2530" i="11"/>
  <c r="H2562" i="11"/>
  <c r="H2594" i="11"/>
  <c r="H2626" i="11"/>
  <c r="H2658" i="11"/>
  <c r="H2690" i="11"/>
  <c r="H2722" i="11"/>
  <c r="H2754" i="11"/>
  <c r="H2786" i="11"/>
  <c r="H2818" i="11"/>
  <c r="H2850" i="11"/>
  <c r="H2882" i="11"/>
  <c r="H2914" i="11"/>
  <c r="H2946" i="11"/>
  <c r="H52" i="11"/>
  <c r="H45" i="11"/>
  <c r="H112" i="11"/>
  <c r="H15" i="11"/>
  <c r="H157" i="11"/>
  <c r="H253" i="11"/>
  <c r="H337" i="11"/>
  <c r="H421" i="11"/>
  <c r="H509" i="11"/>
  <c r="H593" i="11"/>
  <c r="H21" i="11"/>
  <c r="H165" i="11"/>
  <c r="H95" i="11"/>
  <c r="H270" i="11"/>
  <c r="H387" i="11"/>
  <c r="H499" i="11"/>
  <c r="H202" i="11"/>
  <c r="H330" i="11"/>
  <c r="H442" i="11"/>
  <c r="H554" i="11"/>
  <c r="H671" i="11"/>
  <c r="H755" i="11"/>
  <c r="H839" i="11"/>
  <c r="H927" i="11"/>
  <c r="H1011" i="11"/>
  <c r="H1095" i="11"/>
  <c r="H1183" i="11"/>
  <c r="H1267" i="11"/>
  <c r="H1351" i="11"/>
  <c r="H1439" i="11"/>
  <c r="H1523" i="11"/>
  <c r="H327" i="11"/>
  <c r="H551" i="11"/>
  <c r="H693" i="11"/>
  <c r="H805" i="11"/>
  <c r="H922" i="11"/>
  <c r="H1034" i="11"/>
  <c r="H1146" i="11"/>
  <c r="H123" i="11"/>
  <c r="H395" i="11"/>
  <c r="H588" i="11"/>
  <c r="H726" i="11"/>
  <c r="H828" i="11"/>
  <c r="H913" i="11"/>
  <c r="H998" i="11"/>
  <c r="H1084" i="11"/>
  <c r="H1169" i="11"/>
  <c r="H1254" i="11"/>
  <c r="H1340" i="11"/>
  <c r="H22" i="11"/>
  <c r="H475" i="11"/>
  <c r="H708" i="11"/>
  <c r="H878" i="11"/>
  <c r="H1049" i="11"/>
  <c r="H1220" i="11"/>
  <c r="H1342" i="11"/>
  <c r="H1448" i="11"/>
  <c r="H1533" i="11"/>
  <c r="H1597" i="11"/>
  <c r="H1661" i="11"/>
  <c r="H1725" i="11"/>
  <c r="H1789" i="11"/>
  <c r="H1853" i="11"/>
  <c r="H1917" i="11"/>
  <c r="H1981" i="11"/>
  <c r="H2045" i="11"/>
  <c r="H2109" i="11"/>
  <c r="H2173" i="11"/>
  <c r="H2237" i="11"/>
  <c r="H2301" i="11"/>
  <c r="H2365" i="11"/>
  <c r="H418" i="11"/>
  <c r="H680" i="11"/>
  <c r="H850" i="11"/>
  <c r="H1021" i="11"/>
  <c r="H1192" i="11"/>
  <c r="H1322" i="11"/>
  <c r="H1433" i="11"/>
  <c r="H1518" i="11"/>
  <c r="H1586" i="11"/>
  <c r="H1650" i="11"/>
  <c r="H1714" i="11"/>
  <c r="H1778" i="11"/>
  <c r="H1822" i="11"/>
  <c r="H1854" i="11"/>
  <c r="H1886" i="11"/>
  <c r="H1918" i="11"/>
  <c r="H1950" i="11"/>
  <c r="H1982" i="11"/>
  <c r="H2014" i="11"/>
  <c r="H2046" i="11"/>
  <c r="H2078" i="11"/>
  <c r="H2110" i="11"/>
  <c r="H2142" i="11"/>
  <c r="H2174" i="11"/>
  <c r="H2206" i="11"/>
  <c r="H2238" i="11"/>
  <c r="H2270" i="11"/>
  <c r="H2302" i="11"/>
  <c r="H2334" i="11"/>
  <c r="H2366" i="11"/>
  <c r="H407" i="11"/>
  <c r="H674" i="11"/>
  <c r="H845" i="11"/>
  <c r="H1016" i="11"/>
  <c r="H1186" i="11"/>
  <c r="H1320" i="11"/>
  <c r="H1430" i="11"/>
  <c r="H1516" i="11"/>
  <c r="H1584" i="11"/>
  <c r="H1648" i="11"/>
  <c r="H1712" i="11"/>
  <c r="H1776" i="11"/>
  <c r="H1840" i="11"/>
  <c r="H1904" i="11"/>
  <c r="H1968" i="11"/>
  <c r="H2032" i="11"/>
  <c r="H2096" i="11"/>
  <c r="H2160" i="11"/>
  <c r="H2224" i="11"/>
  <c r="H2288" i="11"/>
  <c r="H2352" i="11"/>
  <c r="H2395" i="11"/>
  <c r="H2427" i="11"/>
  <c r="H2459" i="11"/>
  <c r="H2491" i="11"/>
  <c r="H2523" i="11"/>
  <c r="H2555" i="11"/>
  <c r="H2587" i="11"/>
  <c r="H2619" i="11"/>
  <c r="H2651" i="11"/>
  <c r="H2683" i="11"/>
  <c r="H2715" i="11"/>
  <c r="H2747" i="11"/>
  <c r="H2779" i="11"/>
  <c r="H2811" i="11"/>
  <c r="H2843" i="11"/>
  <c r="H2875" i="11"/>
  <c r="H2907" i="11"/>
  <c r="H2939" i="11"/>
  <c r="H2971" i="11"/>
  <c r="H3003" i="11"/>
  <c r="H3035" i="11"/>
  <c r="H251" i="11"/>
  <c r="H571" i="11"/>
  <c r="H766" i="11"/>
  <c r="H937" i="11"/>
  <c r="H1108" i="11"/>
  <c r="H1268" i="11"/>
  <c r="H1381" i="11"/>
  <c r="H1477" i="11"/>
  <c r="H1555" i="11"/>
  <c r="H1619" i="11"/>
  <c r="H1683" i="11"/>
  <c r="H1747" i="11"/>
  <c r="H1811" i="11"/>
  <c r="H1875" i="11"/>
  <c r="H1939" i="11"/>
  <c r="H2003" i="11"/>
  <c r="H2067" i="11"/>
  <c r="H2131" i="11"/>
  <c r="H2195" i="11"/>
  <c r="H2259" i="11"/>
  <c r="H2323" i="11"/>
  <c r="H2380" i="11"/>
  <c r="H2412" i="11"/>
  <c r="H2444" i="11"/>
  <c r="H2476" i="11"/>
  <c r="H2508" i="11"/>
  <c r="H2540" i="11"/>
  <c r="H2572" i="11"/>
  <c r="H2604" i="11"/>
  <c r="H2636" i="11"/>
  <c r="H2668" i="11"/>
  <c r="H2700" i="11"/>
  <c r="H2732" i="11"/>
  <c r="H2764" i="11"/>
  <c r="H2796" i="11"/>
  <c r="H2828" i="11"/>
  <c r="H2860" i="11"/>
  <c r="H2892" i="11"/>
  <c r="H2924" i="11"/>
  <c r="H2956" i="11"/>
  <c r="H2988" i="11"/>
  <c r="H3020" i="11"/>
  <c r="H3052" i="11"/>
  <c r="H556" i="11"/>
  <c r="H926" i="11"/>
  <c r="H1261" i="11"/>
  <c r="H1472" i="11"/>
  <c r="H1615" i="11"/>
  <c r="H1743" i="11"/>
  <c r="H1871" i="11"/>
  <c r="H1999" i="11"/>
  <c r="H2127" i="11"/>
  <c r="H2255" i="11"/>
  <c r="H2378" i="11"/>
  <c r="H2442" i="11"/>
  <c r="H2506" i="11"/>
  <c r="H2570" i="11"/>
  <c r="H2634" i="11"/>
  <c r="H2698" i="11"/>
  <c r="H2762" i="11"/>
  <c r="H2826" i="11"/>
  <c r="H2890" i="11"/>
  <c r="H2954" i="11"/>
  <c r="H2994" i="11"/>
  <c r="H3042" i="11"/>
  <c r="H3071" i="11"/>
  <c r="H3091" i="11"/>
  <c r="H3115" i="11"/>
  <c r="H3135" i="11"/>
  <c r="H3155" i="11"/>
  <c r="H3179" i="11"/>
  <c r="H3199" i="11"/>
  <c r="H3219" i="11"/>
  <c r="H3243" i="11"/>
  <c r="H3263" i="11"/>
  <c r="H3283" i="11"/>
  <c r="H3307" i="11"/>
  <c r="H3327" i="11"/>
  <c r="H3347" i="11"/>
  <c r="H3371" i="11"/>
  <c r="H3391" i="11"/>
  <c r="H3411" i="11"/>
  <c r="H3435" i="11"/>
  <c r="H3455" i="11"/>
  <c r="H3475" i="11"/>
  <c r="H3499" i="11"/>
  <c r="H3519" i="11"/>
  <c r="H3539" i="11"/>
  <c r="H3563" i="11"/>
  <c r="H3583" i="11"/>
  <c r="H3603" i="11"/>
  <c r="H3627" i="11"/>
  <c r="H3647" i="11"/>
  <c r="H3667" i="11"/>
  <c r="H3691" i="11"/>
  <c r="H3711" i="11"/>
  <c r="H3731" i="11"/>
  <c r="H3755" i="11"/>
  <c r="H3775" i="11"/>
  <c r="H3795" i="11"/>
  <c r="H3819" i="11"/>
  <c r="H3839" i="11"/>
  <c r="H3859" i="11"/>
  <c r="H3883" i="11"/>
  <c r="H3903" i="11"/>
  <c r="H3923" i="11"/>
  <c r="H3947" i="11"/>
  <c r="H3967" i="11"/>
  <c r="H3987" i="11"/>
  <c r="H343" i="11"/>
  <c r="H685" i="11"/>
  <c r="H898" i="11"/>
  <c r="H1154" i="11"/>
  <c r="H1326" i="11"/>
  <c r="H1457" i="11"/>
  <c r="H1572" i="11"/>
  <c r="H1652" i="11"/>
  <c r="H1732" i="11"/>
  <c r="H1828" i="11"/>
  <c r="H1908" i="11"/>
  <c r="H1988" i="11"/>
  <c r="H2084" i="11"/>
  <c r="H2164" i="11"/>
  <c r="H2244" i="11"/>
  <c r="H2340" i="11"/>
  <c r="H2397" i="11"/>
  <c r="H2437" i="11"/>
  <c r="H2485" i="11"/>
  <c r="H2525" i="11"/>
  <c r="H2565" i="11"/>
  <c r="H2613" i="11"/>
  <c r="H2653" i="11"/>
  <c r="H2693" i="11"/>
  <c r="H2741" i="11"/>
  <c r="H2781" i="11"/>
  <c r="H2821" i="11"/>
  <c r="H2869" i="11"/>
  <c r="H2909" i="11"/>
  <c r="H2949" i="11"/>
  <c r="H2997" i="11"/>
  <c r="H3037" i="11"/>
  <c r="H3068" i="11"/>
  <c r="H3092" i="11"/>
  <c r="H3112" i="11"/>
  <c r="H3132" i="11"/>
  <c r="H3156" i="11"/>
  <c r="H3176" i="11"/>
  <c r="H3196" i="11"/>
  <c r="H3220" i="11"/>
  <c r="H3240" i="11"/>
  <c r="H3260" i="11"/>
  <c r="H3284" i="11"/>
  <c r="H3304" i="11"/>
  <c r="H3324" i="11"/>
  <c r="H3348" i="11"/>
  <c r="H3368" i="11"/>
  <c r="H3388" i="11"/>
  <c r="H3412" i="11"/>
  <c r="H3432" i="11"/>
  <c r="H3452" i="11"/>
  <c r="H3476" i="11"/>
  <c r="H3496" i="11"/>
  <c r="H3516" i="11"/>
  <c r="H3540" i="11"/>
  <c r="H3560" i="11"/>
  <c r="H3580" i="11"/>
  <c r="H3604" i="11"/>
  <c r="H3624" i="11"/>
  <c r="H3644" i="11"/>
  <c r="H3668" i="11"/>
  <c r="H3688" i="11"/>
  <c r="H3708" i="11"/>
  <c r="H3732" i="11"/>
  <c r="H3752" i="11"/>
  <c r="H3772" i="11"/>
  <c r="H3796" i="11"/>
  <c r="H3816" i="11"/>
  <c r="H3836" i="11"/>
  <c r="H3860" i="11"/>
  <c r="H3880" i="11"/>
  <c r="H3900" i="11"/>
  <c r="H3924" i="11"/>
  <c r="H3944" i="11"/>
  <c r="H3964" i="11"/>
  <c r="H3988" i="11"/>
  <c r="H443" i="11"/>
  <c r="H948" i="11"/>
  <c r="H1389" i="11"/>
  <c r="H1591" i="11"/>
  <c r="H1751" i="11"/>
  <c r="H1943" i="11"/>
  <c r="H2103" i="11"/>
  <c r="H2263" i="11"/>
  <c r="H2414" i="11"/>
  <c r="H2494" i="11"/>
  <c r="H2574" i="11"/>
  <c r="H2670" i="11"/>
  <c r="H2750" i="11"/>
  <c r="H358" i="11"/>
  <c r="H990" i="11"/>
  <c r="H1360" i="11"/>
  <c r="H1575" i="11"/>
  <c r="H1767" i="11"/>
  <c r="H1927" i="11"/>
  <c r="H2087" i="11"/>
  <c r="H2279" i="11"/>
  <c r="H2406" i="11"/>
  <c r="H2486" i="11"/>
  <c r="H2582" i="11"/>
  <c r="H2662" i="11"/>
  <c r="H2742" i="11"/>
  <c r="H2838" i="11"/>
  <c r="H2918" i="11"/>
  <c r="H2998" i="11"/>
  <c r="H792" i="11"/>
  <c r="H1489" i="11"/>
  <c r="H1820" i="11"/>
  <c r="H2204" i="11"/>
  <c r="H2449" i="11"/>
  <c r="H2609" i="11"/>
  <c r="H2801" i="11"/>
  <c r="H2910" i="11"/>
  <c r="H3017" i="11"/>
  <c r="H3090" i="11"/>
  <c r="H3130" i="11"/>
  <c r="H3170" i="11"/>
  <c r="H3218" i="11"/>
  <c r="H3258" i="11"/>
  <c r="H3298" i="11"/>
  <c r="H3346" i="11"/>
  <c r="H3386" i="11"/>
  <c r="H3426" i="11"/>
  <c r="H3474" i="11"/>
  <c r="H3514" i="11"/>
  <c r="H3554" i="11"/>
  <c r="H3602" i="11"/>
  <c r="H3642" i="11"/>
  <c r="H3682" i="11"/>
  <c r="H3730" i="11"/>
  <c r="H3770" i="11"/>
  <c r="H3810" i="11"/>
  <c r="H3858" i="11"/>
  <c r="H3898" i="11"/>
  <c r="H3938" i="11"/>
  <c r="H3986" i="11"/>
  <c r="H1005" i="11"/>
  <c r="H1580" i="11"/>
  <c r="H1964" i="11"/>
  <c r="H2284" i="11"/>
  <c r="H2489" i="11"/>
  <c r="H2681" i="11"/>
  <c r="H2830" i="11"/>
  <c r="H2937" i="11"/>
  <c r="H3061" i="11"/>
  <c r="H3101" i="11"/>
  <c r="H3141" i="11"/>
  <c r="H3189" i="11"/>
  <c r="H3229" i="11"/>
  <c r="H3261" i="11"/>
  <c r="H3293" i="11"/>
  <c r="H3325" i="11"/>
  <c r="H3357" i="11"/>
  <c r="H3389" i="11"/>
  <c r="H3421" i="11"/>
  <c r="H3453" i="11"/>
  <c r="H3485" i="11"/>
  <c r="H3517" i="11"/>
  <c r="H3549" i="11"/>
  <c r="H3581" i="11"/>
  <c r="H3613" i="11"/>
  <c r="H3645" i="11"/>
  <c r="H3677" i="11"/>
  <c r="H3709" i="11"/>
  <c r="H3741" i="11"/>
  <c r="H3773" i="11"/>
  <c r="H3805" i="11"/>
  <c r="H3837" i="11"/>
  <c r="H3869" i="11"/>
  <c r="H3901" i="11"/>
  <c r="H3933" i="11"/>
  <c r="H3965" i="11"/>
  <c r="H3997" i="11"/>
  <c r="H1446" i="11"/>
  <c r="H1980" i="11"/>
  <c r="H2433" i="11"/>
  <c r="H2689" i="11"/>
  <c r="H2897" i="11"/>
  <c r="H3062" i="11"/>
  <c r="H3126" i="11"/>
  <c r="H3190" i="11"/>
  <c r="H3254" i="11"/>
  <c r="H3318" i="11"/>
  <c r="H3382" i="11"/>
  <c r="H3446" i="11"/>
  <c r="H3510" i="11"/>
  <c r="H3574" i="11"/>
  <c r="H3638" i="11"/>
  <c r="H3702" i="11"/>
  <c r="H3766" i="11"/>
  <c r="H3830" i="11"/>
  <c r="H3894" i="11"/>
  <c r="H3958" i="11"/>
  <c r="H920" i="11"/>
  <c r="H1740" i="11"/>
  <c r="H2252" i="11"/>
  <c r="H2569" i="11"/>
  <c r="H2817" i="11"/>
  <c r="H2990" i="11"/>
  <c r="H3097" i="11"/>
  <c r="H3161" i="11"/>
  <c r="H3225" i="11"/>
  <c r="H3289" i="11"/>
  <c r="H3353" i="11"/>
  <c r="H3417" i="11"/>
  <c r="H3481" i="11"/>
  <c r="H3545" i="11"/>
  <c r="H3609" i="11"/>
  <c r="H3673" i="11"/>
  <c r="H3737" i="11"/>
  <c r="H3801" i="11"/>
  <c r="H3865" i="11"/>
  <c r="H3929" i="11"/>
  <c r="H3993" i="11"/>
  <c r="H1369" i="11"/>
  <c r="H1932" i="11"/>
  <c r="H2409" i="11"/>
  <c r="H2665" i="11"/>
  <c r="H2881" i="11"/>
  <c r="H3054" i="11"/>
  <c r="H3121" i="11"/>
  <c r="H3185" i="11"/>
  <c r="H3249" i="11"/>
  <c r="H3313" i="11"/>
  <c r="H3377" i="11"/>
  <c r="H3441" i="11"/>
  <c r="H3505" i="11"/>
  <c r="H3569" i="11"/>
  <c r="H3633" i="11"/>
  <c r="H3697" i="11"/>
  <c r="H3761" i="11"/>
  <c r="H3825" i="11"/>
  <c r="H3889" i="11"/>
  <c r="H3953" i="11"/>
  <c r="H1048" i="11"/>
  <c r="H2833" i="11"/>
  <c r="H3230" i="11"/>
  <c r="H3486" i="11"/>
  <c r="H3742" i="11"/>
  <c r="H3998" i="11"/>
  <c r="H2657" i="11"/>
  <c r="H3182" i="11"/>
  <c r="H3438" i="11"/>
  <c r="H3694" i="11"/>
  <c r="H3950" i="11"/>
  <c r="H2529" i="11"/>
  <c r="H3150" i="11"/>
  <c r="H3406" i="11"/>
  <c r="H3662" i="11"/>
  <c r="H3918" i="11"/>
  <c r="H3326" i="11"/>
  <c r="H3134" i="11"/>
  <c r="H6" i="11"/>
  <c r="H3710" i="11"/>
  <c r="H3262" i="11"/>
  <c r="H56" i="11"/>
  <c r="H9" i="11"/>
  <c r="H116" i="11"/>
  <c r="H26" i="11"/>
  <c r="H167" i="11"/>
  <c r="H257" i="11"/>
  <c r="H341" i="11"/>
  <c r="H429" i="11"/>
  <c r="H513" i="11"/>
  <c r="H597" i="11"/>
  <c r="H42" i="11"/>
  <c r="H170" i="11"/>
  <c r="H107" i="11"/>
  <c r="H280" i="11"/>
  <c r="H392" i="11"/>
  <c r="H504" i="11"/>
  <c r="H218" i="11"/>
  <c r="H335" i="11"/>
  <c r="H447" i="11"/>
  <c r="H564" i="11"/>
  <c r="H675" i="11"/>
  <c r="H759" i="11"/>
  <c r="H847" i="11"/>
  <c r="H931" i="11"/>
  <c r="H1015" i="11"/>
  <c r="H1103" i="11"/>
  <c r="H1187" i="11"/>
  <c r="H1271" i="11"/>
  <c r="H1359" i="11"/>
  <c r="H1443" i="11"/>
  <c r="H1527" i="11"/>
  <c r="H348" i="11"/>
  <c r="H558" i="11"/>
  <c r="H698" i="11"/>
  <c r="H816" i="11"/>
  <c r="H928" i="11"/>
  <c r="H1040" i="11"/>
  <c r="H1157" i="11"/>
  <c r="H145" i="11"/>
  <c r="H406" i="11"/>
  <c r="H603" i="11"/>
  <c r="H732" i="11"/>
  <c r="H833" i="11"/>
  <c r="H918" i="11"/>
  <c r="H1004" i="11"/>
  <c r="H1089" i="11"/>
  <c r="H1174" i="11"/>
  <c r="H1260" i="11"/>
  <c r="H1345" i="11"/>
  <c r="H87" i="11"/>
  <c r="H496" i="11"/>
  <c r="H718" i="11"/>
  <c r="H889" i="11"/>
  <c r="H1060" i="11"/>
  <c r="H1230" i="11"/>
  <c r="H1349" i="11"/>
  <c r="H1453" i="11"/>
  <c r="H1537" i="11"/>
  <c r="H1601" i="11"/>
  <c r="H1665" i="11"/>
  <c r="H1729" i="11"/>
  <c r="H1793" i="11"/>
  <c r="H1857" i="11"/>
  <c r="H1921" i="11"/>
  <c r="H1985" i="11"/>
  <c r="H2049" i="11"/>
  <c r="H2113" i="11"/>
  <c r="H2177" i="11"/>
  <c r="H2241" i="11"/>
  <c r="H2305" i="11"/>
  <c r="H2369" i="11"/>
  <c r="H439" i="11"/>
  <c r="H690" i="11"/>
  <c r="H861" i="11"/>
  <c r="H1032" i="11"/>
  <c r="H1202" i="11"/>
  <c r="H1330" i="11"/>
  <c r="H1438" i="11"/>
  <c r="H1524" i="11"/>
  <c r="H1590" i="11"/>
  <c r="H1654" i="11"/>
  <c r="H1718" i="11"/>
  <c r="H1782" i="11"/>
  <c r="H1826" i="11"/>
  <c r="H1858" i="11"/>
  <c r="H1890" i="11"/>
  <c r="H1922" i="11"/>
  <c r="H1954" i="11"/>
  <c r="H1986" i="11"/>
  <c r="H2018" i="11"/>
  <c r="H2050" i="11"/>
  <c r="H2082" i="11"/>
  <c r="H2114" i="11"/>
  <c r="H2146" i="11"/>
  <c r="H2178" i="11"/>
  <c r="H2210" i="11"/>
  <c r="H2242" i="11"/>
  <c r="H2274" i="11"/>
  <c r="H2306" i="11"/>
  <c r="H2338" i="11"/>
  <c r="H2370" i="11"/>
  <c r="H450" i="11"/>
  <c r="H696" i="11"/>
  <c r="H866" i="11"/>
  <c r="H1037" i="11"/>
  <c r="H1208" i="11"/>
  <c r="H1333" i="11"/>
  <c r="H1441" i="11"/>
  <c r="H1526" i="11"/>
  <c r="H1592" i="11"/>
  <c r="H1656" i="11"/>
  <c r="H1720" i="11"/>
  <c r="H1784" i="11"/>
  <c r="H1848" i="11"/>
  <c r="H1912" i="11"/>
  <c r="H1976" i="11"/>
  <c r="H2040" i="11"/>
  <c r="H2104" i="11"/>
  <c r="H2168" i="11"/>
  <c r="H2232" i="11"/>
  <c r="H2296" i="11"/>
  <c r="H2360" i="11"/>
  <c r="H2399" i="11"/>
  <c r="H2431" i="11"/>
  <c r="H2463" i="11"/>
  <c r="H2495" i="11"/>
  <c r="H2527" i="11"/>
  <c r="H2559" i="11"/>
  <c r="H2591" i="11"/>
  <c r="H2623" i="11"/>
  <c r="H2655" i="11"/>
  <c r="H2687" i="11"/>
  <c r="H2719" i="11"/>
  <c r="H2751" i="11"/>
  <c r="H2783" i="11"/>
  <c r="H2815" i="11"/>
  <c r="H2847" i="11"/>
  <c r="H2879" i="11"/>
  <c r="H2911" i="11"/>
  <c r="H2943" i="11"/>
  <c r="H2975" i="11"/>
  <c r="H3007" i="11"/>
  <c r="H3039" i="11"/>
  <c r="H294" i="11"/>
  <c r="H599" i="11"/>
  <c r="H788" i="11"/>
  <c r="H958" i="11"/>
  <c r="H1129" i="11"/>
  <c r="H1282" i="11"/>
  <c r="H1396" i="11"/>
  <c r="H1488" i="11"/>
  <c r="H1563" i="11"/>
  <c r="H1627" i="11"/>
  <c r="H1691" i="11"/>
  <c r="H1755" i="11"/>
  <c r="H1819" i="11"/>
  <c r="H1883" i="11"/>
  <c r="H1947" i="11"/>
  <c r="H2011" i="11"/>
  <c r="H2075" i="11"/>
  <c r="H2139" i="11"/>
  <c r="H2203" i="11"/>
  <c r="H2267" i="11"/>
  <c r="H2331" i="11"/>
  <c r="H2384" i="11"/>
  <c r="H2416" i="11"/>
  <c r="H2448" i="11"/>
  <c r="H2480" i="11"/>
  <c r="H2512" i="11"/>
  <c r="H2544" i="11"/>
  <c r="H2576" i="11"/>
  <c r="H2608" i="11"/>
  <c r="H2640" i="11"/>
  <c r="H2672" i="11"/>
  <c r="H2704" i="11"/>
  <c r="H2736" i="11"/>
  <c r="H2768" i="11"/>
  <c r="H2800" i="11"/>
  <c r="H2832" i="11"/>
  <c r="H2864" i="11"/>
  <c r="H2896" i="11"/>
  <c r="H2928" i="11"/>
  <c r="H2960" i="11"/>
  <c r="H2992" i="11"/>
  <c r="H3024" i="11"/>
  <c r="H3056" i="11"/>
  <c r="H614" i="11"/>
  <c r="H969" i="11"/>
  <c r="H1289" i="11"/>
  <c r="H1493" i="11"/>
  <c r="H1631" i="11"/>
  <c r="H1759" i="11"/>
  <c r="H1887" i="11"/>
  <c r="H2015" i="11"/>
  <c r="H2143" i="11"/>
  <c r="H2271" i="11"/>
  <c r="H2386" i="11"/>
  <c r="H2450" i="11"/>
  <c r="H2514" i="11"/>
  <c r="H2578" i="11"/>
  <c r="H2642" i="11"/>
  <c r="H2706" i="11"/>
  <c r="H2770" i="11"/>
  <c r="H2834" i="11"/>
  <c r="H2898" i="11"/>
  <c r="H2962" i="11"/>
  <c r="H3010" i="11"/>
  <c r="H3050" i="11"/>
  <c r="H3075" i="11"/>
  <c r="H3099" i="11"/>
  <c r="H3119" i="11"/>
  <c r="H3139" i="11"/>
  <c r="H3163" i="11"/>
  <c r="H3183" i="11"/>
  <c r="H3203" i="11"/>
  <c r="H3227" i="11"/>
  <c r="H3247" i="11"/>
  <c r="H3267" i="11"/>
  <c r="H3291" i="11"/>
  <c r="H3311" i="11"/>
  <c r="H3331" i="11"/>
  <c r="H3355" i="11"/>
  <c r="H3375" i="11"/>
  <c r="H3395" i="11"/>
  <c r="H3419" i="11"/>
  <c r="H3439" i="11"/>
  <c r="H3459" i="11"/>
  <c r="H3483" i="11"/>
  <c r="H3503" i="11"/>
  <c r="H3523" i="11"/>
  <c r="H3547" i="11"/>
  <c r="H3567" i="11"/>
  <c r="H3587" i="11"/>
  <c r="H3611" i="11"/>
  <c r="H3631" i="11"/>
  <c r="H3651" i="11"/>
  <c r="H3675" i="11"/>
  <c r="H3695" i="11"/>
  <c r="H3715" i="11"/>
  <c r="H3739" i="11"/>
  <c r="H3759" i="11"/>
  <c r="H3779" i="11"/>
  <c r="H3803" i="11"/>
  <c r="H3823" i="11"/>
  <c r="H3843" i="11"/>
  <c r="H3867" i="11"/>
  <c r="H3887" i="11"/>
  <c r="H3907" i="11"/>
  <c r="H3931" i="11"/>
  <c r="H3951" i="11"/>
  <c r="H3971" i="11"/>
  <c r="H3995" i="11"/>
  <c r="H428" i="11"/>
  <c r="H728" i="11"/>
  <c r="H984" i="11"/>
  <c r="H1197" i="11"/>
  <c r="H1354" i="11"/>
  <c r="H1500" i="11"/>
  <c r="H1588" i="11"/>
  <c r="H1668" i="11"/>
  <c r="H1764" i="11"/>
  <c r="H1844" i="11"/>
  <c r="H1924" i="11"/>
  <c r="H2020" i="11"/>
  <c r="H2100" i="11"/>
  <c r="H2180" i="11"/>
  <c r="H2276" i="11"/>
  <c r="H2356" i="11"/>
  <c r="H2405" i="11"/>
  <c r="H2453" i="11"/>
  <c r="H2493" i="11"/>
  <c r="H2533" i="11"/>
  <c r="H2581" i="11"/>
  <c r="H2621" i="11"/>
  <c r="H2661" i="11"/>
  <c r="H2709" i="11"/>
  <c r="H2749" i="11"/>
  <c r="H2789" i="11"/>
  <c r="H2837" i="11"/>
  <c r="H2877" i="11"/>
  <c r="H2917" i="11"/>
  <c r="H2965" i="11"/>
  <c r="H3005" i="11"/>
  <c r="H3045" i="11"/>
  <c r="H3076" i="11"/>
  <c r="H3096" i="11"/>
  <c r="H3116" i="11"/>
  <c r="H3140" i="11"/>
  <c r="H3160" i="11"/>
  <c r="H3180" i="11"/>
  <c r="H3204" i="11"/>
  <c r="H3224" i="11"/>
  <c r="H3244" i="11"/>
  <c r="H3268" i="11"/>
  <c r="H3288" i="11"/>
  <c r="H3308" i="11"/>
  <c r="H3332" i="11"/>
  <c r="H3352" i="11"/>
  <c r="H3372" i="11"/>
  <c r="H3396" i="11"/>
  <c r="H3416" i="11"/>
  <c r="H3436" i="11"/>
  <c r="H3460" i="11"/>
  <c r="H3480" i="11"/>
  <c r="H3500" i="11"/>
  <c r="H3524" i="11"/>
  <c r="H3544" i="11"/>
  <c r="H3564" i="11"/>
  <c r="H3588" i="11"/>
  <c r="H3608" i="11"/>
  <c r="H3628" i="11"/>
  <c r="H3652" i="11"/>
  <c r="H3672" i="11"/>
  <c r="H3692" i="11"/>
  <c r="H3716" i="11"/>
  <c r="H3736" i="11"/>
  <c r="H3756" i="11"/>
  <c r="H3780" i="11"/>
  <c r="H3800" i="11"/>
  <c r="H3820" i="11"/>
  <c r="H3844" i="11"/>
  <c r="H3864" i="11"/>
  <c r="H3884" i="11"/>
  <c r="H3908" i="11"/>
  <c r="H3928" i="11"/>
  <c r="H3948" i="11"/>
  <c r="H3972" i="11"/>
  <c r="H3992" i="11"/>
  <c r="H584" i="11"/>
  <c r="H1118" i="11"/>
  <c r="H1440" i="11"/>
  <c r="H1623" i="11"/>
  <c r="H1815" i="11"/>
  <c r="H1975" i="11"/>
  <c r="H2135" i="11"/>
  <c r="H2327" i="11"/>
  <c r="H2430" i="11"/>
  <c r="H2510" i="11"/>
  <c r="H2606" i="11"/>
  <c r="H2686" i="11"/>
  <c r="H2766" i="11"/>
  <c r="H642" i="11"/>
  <c r="H1076" i="11"/>
  <c r="H1417" i="11"/>
  <c r="H1639" i="11"/>
  <c r="H1799" i="11"/>
  <c r="H1959" i="11"/>
  <c r="H2151" i="11"/>
  <c r="H2311" i="11"/>
  <c r="H2422" i="11"/>
  <c r="H2518" i="11"/>
  <c r="H2598" i="11"/>
  <c r="H2678" i="11"/>
  <c r="H2774" i="11"/>
  <c r="H2854" i="11"/>
  <c r="H2934" i="11"/>
  <c r="H3030" i="11"/>
  <c r="H962" i="11"/>
  <c r="H1564" i="11"/>
  <c r="H1948" i="11"/>
  <c r="H2268" i="11"/>
  <c r="H2481" i="11"/>
  <c r="H2673" i="11"/>
  <c r="H2825" i="11"/>
  <c r="H2929" i="11"/>
  <c r="H3057" i="11"/>
  <c r="H3098" i="11"/>
  <c r="H3138" i="11"/>
  <c r="H3186" i="11"/>
  <c r="H3226" i="11"/>
  <c r="H3266" i="11"/>
  <c r="H3314" i="11"/>
  <c r="H3354" i="11"/>
  <c r="H3394" i="11"/>
  <c r="H3442" i="11"/>
  <c r="H3482" i="11"/>
  <c r="H3522" i="11"/>
  <c r="H3570" i="11"/>
  <c r="H3610" i="11"/>
  <c r="H3650" i="11"/>
  <c r="H3698" i="11"/>
  <c r="H3738" i="11"/>
  <c r="H3778" i="11"/>
  <c r="H3826" i="11"/>
  <c r="H3866" i="11"/>
  <c r="H3906" i="11"/>
  <c r="H3954" i="11"/>
  <c r="H3994" i="11"/>
  <c r="H1176" i="11"/>
  <c r="H1708" i="11"/>
  <c r="H2028" i="11"/>
  <c r="H2348" i="11"/>
  <c r="H2553" i="11"/>
  <c r="H2713" i="11"/>
  <c r="H2849" i="11"/>
  <c r="H2977" i="11"/>
  <c r="H3069" i="11"/>
  <c r="H3109" i="11"/>
  <c r="H3157" i="11"/>
  <c r="H3197" i="11"/>
  <c r="H3237" i="11"/>
  <c r="H3269" i="11"/>
  <c r="H3301" i="11"/>
  <c r="H3333" i="11"/>
  <c r="H3365" i="11"/>
  <c r="H3397" i="11"/>
  <c r="H3429" i="11"/>
  <c r="H3461" i="11"/>
  <c r="H3493" i="11"/>
  <c r="H3525" i="11"/>
  <c r="H3557" i="11"/>
  <c r="H3589" i="11"/>
  <c r="H3621" i="11"/>
  <c r="H3653" i="11"/>
  <c r="H3685" i="11"/>
  <c r="H3717" i="11"/>
  <c r="H3749" i="11"/>
  <c r="H3781" i="11"/>
  <c r="H3813" i="11"/>
  <c r="H3845" i="11"/>
  <c r="H3877" i="11"/>
  <c r="H3909" i="11"/>
  <c r="H3941" i="11"/>
  <c r="H3973" i="11"/>
  <c r="H471" i="11"/>
  <c r="H1596" i="11"/>
  <c r="H2108" i="11"/>
  <c r="H2497" i="11"/>
  <c r="H2753" i="11"/>
  <c r="H2942" i="11"/>
  <c r="H3078" i="11"/>
  <c r="H3142" i="11"/>
  <c r="H3206" i="11"/>
  <c r="H3270" i="11"/>
  <c r="H3334" i="11"/>
  <c r="H3398" i="11"/>
  <c r="H3462" i="11"/>
  <c r="H3526" i="11"/>
  <c r="H3590" i="11"/>
  <c r="H3654" i="11"/>
  <c r="H3718" i="11"/>
  <c r="H3782" i="11"/>
  <c r="H3846" i="11"/>
  <c r="H3910" i="11"/>
  <c r="H3974" i="11"/>
  <c r="H1256" i="11"/>
  <c r="H1868" i="11"/>
  <c r="H2377" i="11"/>
  <c r="H2633" i="11"/>
  <c r="H2862" i="11"/>
  <c r="H3033" i="11"/>
  <c r="H3113" i="11"/>
  <c r="H3177" i="11"/>
  <c r="H3241" i="11"/>
  <c r="H3305" i="11"/>
  <c r="H3369" i="11"/>
  <c r="H3433" i="11"/>
  <c r="H3497" i="11"/>
  <c r="H3561" i="11"/>
  <c r="H3625" i="11"/>
  <c r="H3689" i="11"/>
  <c r="H3753" i="11"/>
  <c r="H3817" i="11"/>
  <c r="H3881" i="11"/>
  <c r="H3945" i="11"/>
  <c r="H206" i="11"/>
  <c r="H1548" i="11"/>
  <c r="H2060" i="11"/>
  <c r="H2473" i="11"/>
  <c r="H2729" i="11"/>
  <c r="H2926" i="11"/>
  <c r="H3073" i="11"/>
  <c r="H3137" i="11"/>
  <c r="H3201" i="11"/>
  <c r="H3265" i="11"/>
  <c r="H3329" i="11"/>
  <c r="H3393" i="11"/>
  <c r="H3457" i="11"/>
  <c r="H3521" i="11"/>
  <c r="H3585" i="11"/>
  <c r="H3649" i="11"/>
  <c r="H3713" i="11"/>
  <c r="H3777" i="11"/>
  <c r="H3841" i="11"/>
  <c r="H3905" i="11"/>
  <c r="H3969" i="11"/>
  <c r="H1788" i="11"/>
  <c r="H3006" i="11"/>
  <c r="H3294" i="11"/>
  <c r="H3550" i="11"/>
  <c r="H3806" i="11"/>
  <c r="H1341" i="11"/>
  <c r="H2878" i="11"/>
  <c r="H3246" i="11"/>
  <c r="H3502" i="11"/>
  <c r="H3758" i="11"/>
  <c r="H706" i="11"/>
  <c r="H2785" i="11"/>
  <c r="H3214" i="11"/>
  <c r="H3470" i="11"/>
  <c r="H3726" i="11"/>
  <c r="H3982" i="11"/>
  <c r="H3582" i="11"/>
  <c r="H3390" i="11"/>
  <c r="H2721" i="11"/>
  <c r="H3966" i="11"/>
  <c r="H3518" i="11"/>
  <c r="H100" i="11"/>
  <c r="H160" i="11"/>
  <c r="H213" i="11"/>
  <c r="H385" i="11"/>
  <c r="H557" i="11"/>
  <c r="H111" i="11"/>
  <c r="H216" i="11"/>
  <c r="H451" i="11"/>
  <c r="H276" i="11"/>
  <c r="H506" i="11"/>
  <c r="H719" i="11"/>
  <c r="H887" i="11"/>
  <c r="H1059" i="11"/>
  <c r="H1231" i="11"/>
  <c r="H1399" i="11"/>
  <c r="H230" i="11"/>
  <c r="H636" i="11"/>
  <c r="H869" i="11"/>
  <c r="H1098" i="11"/>
  <c r="H299" i="11"/>
  <c r="H673" i="11"/>
  <c r="H876" i="11"/>
  <c r="H1046" i="11"/>
  <c r="H1217" i="11"/>
  <c r="H1388" i="11"/>
  <c r="H620" i="11"/>
  <c r="H974" i="11"/>
  <c r="H1293" i="11"/>
  <c r="H1496" i="11"/>
  <c r="H1633" i="11"/>
  <c r="H1761" i="11"/>
  <c r="H1889" i="11"/>
  <c r="H2017" i="11"/>
  <c r="H2145" i="11"/>
  <c r="H2273" i="11"/>
  <c r="H268" i="11"/>
  <c r="H776" i="11"/>
  <c r="H1117" i="11"/>
  <c r="H1386" i="11"/>
  <c r="H1558" i="11"/>
  <c r="H1686" i="11"/>
  <c r="H1810" i="11"/>
  <c r="H1874" i="11"/>
  <c r="H1938" i="11"/>
  <c r="H2002" i="11"/>
  <c r="H2066" i="11"/>
  <c r="H2130" i="11"/>
  <c r="H2194" i="11"/>
  <c r="H2258" i="11"/>
  <c r="H2322" i="11"/>
  <c r="H279" i="11"/>
  <c r="H781" i="11"/>
  <c r="H1122" i="11"/>
  <c r="H1390" i="11"/>
  <c r="H1560" i="11"/>
  <c r="H1688" i="11"/>
  <c r="H1816" i="11"/>
  <c r="H1944" i="11"/>
  <c r="H2072" i="11"/>
  <c r="H2200" i="11"/>
  <c r="H2328" i="11"/>
  <c r="H2415" i="11"/>
  <c r="H2479" i="11"/>
  <c r="H2543" i="11"/>
  <c r="H2607" i="11"/>
  <c r="H2671" i="11"/>
  <c r="H2735" i="11"/>
  <c r="H2799" i="11"/>
  <c r="H2863" i="11"/>
  <c r="H2927" i="11"/>
  <c r="H2991" i="11"/>
  <c r="H3055" i="11"/>
  <c r="H702" i="11"/>
  <c r="H1044" i="11"/>
  <c r="H1338" i="11"/>
  <c r="H1530" i="11"/>
  <c r="H1659" i="11"/>
  <c r="H1787" i="11"/>
  <c r="H1915" i="11"/>
  <c r="H2043" i="11"/>
  <c r="H2171" i="11"/>
  <c r="H2299" i="11"/>
  <c r="H2400" i="11"/>
  <c r="H2464" i="11"/>
  <c r="H2528" i="11"/>
  <c r="H2592" i="11"/>
  <c r="H2656" i="11"/>
  <c r="H2720" i="11"/>
  <c r="H2784" i="11"/>
  <c r="H2848" i="11"/>
  <c r="H2912" i="11"/>
  <c r="H2976" i="11"/>
  <c r="H3040" i="11"/>
  <c r="H798" i="11"/>
  <c r="H1402" i="11"/>
  <c r="H1695" i="11"/>
  <c r="H1951" i="11"/>
  <c r="H2207" i="11"/>
  <c r="H2418" i="11"/>
  <c r="H2546" i="11"/>
  <c r="H2674" i="11"/>
  <c r="H2802" i="11"/>
  <c r="H2930" i="11"/>
  <c r="H3026" i="11"/>
  <c r="H3087" i="11"/>
  <c r="H3131" i="11"/>
  <c r="H3171" i="11"/>
  <c r="H3215" i="11"/>
  <c r="H3259" i="11"/>
  <c r="H3299" i="11"/>
  <c r="H3343" i="11"/>
  <c r="H3387" i="11"/>
  <c r="H3427" i="11"/>
  <c r="H3471" i="11"/>
  <c r="H3515" i="11"/>
  <c r="H3555" i="11"/>
  <c r="H3599" i="11"/>
  <c r="H3643" i="11"/>
  <c r="H3683" i="11"/>
  <c r="H3727" i="11"/>
  <c r="H3771" i="11"/>
  <c r="H3811" i="11"/>
  <c r="H3855" i="11"/>
  <c r="H3899" i="11"/>
  <c r="H3939" i="11"/>
  <c r="H3983" i="11"/>
  <c r="H632" i="11"/>
  <c r="H1069" i="11"/>
  <c r="H1436" i="11"/>
  <c r="H1636" i="11"/>
  <c r="H1796" i="11"/>
  <c r="H1972" i="11"/>
  <c r="H2148" i="11"/>
  <c r="H2308" i="11"/>
  <c r="H2429" i="11"/>
  <c r="H2517" i="11"/>
  <c r="H2597" i="11"/>
  <c r="H2685" i="11"/>
  <c r="H2773" i="11"/>
  <c r="H2853" i="11"/>
  <c r="H2941" i="11"/>
  <c r="H3029" i="11"/>
  <c r="H3084" i="11"/>
  <c r="H3128" i="11"/>
  <c r="H3172" i="11"/>
  <c r="H3212" i="11"/>
  <c r="H3256" i="11"/>
  <c r="H3300" i="11"/>
  <c r="H3340" i="11"/>
  <c r="H3384" i="11"/>
  <c r="H3428" i="11"/>
  <c r="H3468" i="11"/>
  <c r="H3512" i="11"/>
  <c r="H3556" i="11"/>
  <c r="H3596" i="11"/>
  <c r="H3640" i="11"/>
  <c r="H3684" i="11"/>
  <c r="H3724" i="11"/>
  <c r="H3768" i="11"/>
  <c r="H3812" i="11"/>
  <c r="H3852" i="11"/>
  <c r="H3896" i="11"/>
  <c r="H3940" i="11"/>
  <c r="H3980" i="11"/>
  <c r="H862" i="11"/>
  <c r="H1559" i="11"/>
  <c r="H1879" i="11"/>
  <c r="H2231" i="11"/>
  <c r="H2478" i="11"/>
  <c r="H2638" i="11"/>
  <c r="H155" i="11"/>
  <c r="H1304" i="11"/>
  <c r="H1703" i="11"/>
  <c r="H2055" i="11"/>
  <c r="H2390" i="11"/>
  <c r="H2550" i="11"/>
  <c r="H2726" i="11"/>
  <c r="H2902" i="11"/>
  <c r="H300" i="11"/>
  <c r="H1756" i="11"/>
  <c r="H2417" i="11"/>
  <c r="H2737" i="11"/>
  <c r="H2993" i="11"/>
  <c r="H3122" i="11"/>
  <c r="H3202" i="11"/>
  <c r="H3290" i="11"/>
  <c r="H3378" i="11"/>
  <c r="H3458" i="11"/>
  <c r="H3546" i="11"/>
  <c r="H3634" i="11"/>
  <c r="H3714" i="11"/>
  <c r="H3802" i="11"/>
  <c r="H3890" i="11"/>
  <c r="H3970" i="11"/>
  <c r="H1510" i="11"/>
  <c r="H2220" i="11"/>
  <c r="H2617" i="11"/>
  <c r="H2913" i="11"/>
  <c r="H3093" i="11"/>
  <c r="H3173" i="11"/>
  <c r="H3253" i="11"/>
  <c r="H3317" i="11"/>
  <c r="H3381" i="11"/>
  <c r="H3445" i="11"/>
  <c r="H3509" i="11"/>
  <c r="H3573" i="11"/>
  <c r="H3637" i="11"/>
  <c r="H3701" i="11"/>
  <c r="H3765" i="11"/>
  <c r="H3829" i="11"/>
  <c r="H3893" i="11"/>
  <c r="H3957" i="11"/>
  <c r="H1218" i="11"/>
  <c r="H2364" i="11"/>
  <c r="H2857" i="11"/>
  <c r="H3110" i="11"/>
  <c r="H3238" i="11"/>
  <c r="H3366" i="11"/>
  <c r="H3494" i="11"/>
  <c r="H3622" i="11"/>
  <c r="H3750" i="11"/>
  <c r="H3878" i="11"/>
  <c r="H547" i="11"/>
  <c r="H2124" i="11"/>
  <c r="H2761" i="11"/>
  <c r="H3081" i="11"/>
  <c r="H3209" i="11"/>
  <c r="H3337" i="11"/>
  <c r="H3465" i="11"/>
  <c r="H3593" i="11"/>
  <c r="H3721" i="11"/>
  <c r="H3849" i="11"/>
  <c r="H3977" i="11"/>
  <c r="H1804" i="11"/>
  <c r="H2601" i="11"/>
  <c r="H3009" i="11"/>
  <c r="H3169" i="11"/>
  <c r="H3297" i="11"/>
  <c r="H3425" i="11"/>
  <c r="H3553" i="11"/>
  <c r="H3681" i="11"/>
  <c r="H3809" i="11"/>
  <c r="H3937" i="11"/>
  <c r="H2593" i="11"/>
  <c r="H3422" i="11"/>
  <c r="H3934" i="11"/>
  <c r="H3118" i="11"/>
  <c r="H3630" i="11"/>
  <c r="H2172" i="11"/>
  <c r="H3342" i="11"/>
  <c r="H3854" i="11"/>
  <c r="H2465" i="11"/>
  <c r="H3454" i="11"/>
  <c r="H8" i="11"/>
  <c r="H57" i="11"/>
  <c r="H103" i="11"/>
  <c r="H293" i="11"/>
  <c r="H465" i="11"/>
  <c r="H637" i="11"/>
  <c r="H211" i="11"/>
  <c r="H328" i="11"/>
  <c r="H98" i="11"/>
  <c r="H383" i="11"/>
  <c r="H612" i="11"/>
  <c r="H799" i="11"/>
  <c r="H967" i="11"/>
  <c r="H1139" i="11"/>
  <c r="H1311" i="11"/>
  <c r="H1479" i="11"/>
  <c r="H444" i="11"/>
  <c r="H752" i="11"/>
  <c r="H976" i="11"/>
  <c r="H1205" i="11"/>
  <c r="H512" i="11"/>
  <c r="H780" i="11"/>
  <c r="H956" i="11"/>
  <c r="H1126" i="11"/>
  <c r="H1297" i="11"/>
  <c r="H304" i="11"/>
  <c r="H793" i="11"/>
  <c r="H1134" i="11"/>
  <c r="H1400" i="11"/>
  <c r="H1565" i="11"/>
  <c r="H1693" i="11"/>
  <c r="H1821" i="11"/>
  <c r="H1949" i="11"/>
  <c r="H2077" i="11"/>
  <c r="H2205" i="11"/>
  <c r="H2333" i="11"/>
  <c r="H568" i="11"/>
  <c r="H936" i="11"/>
  <c r="H1266" i="11"/>
  <c r="H1476" i="11"/>
  <c r="H1618" i="11"/>
  <c r="H1746" i="11"/>
  <c r="H1838" i="11"/>
  <c r="H1902" i="11"/>
  <c r="H1966" i="11"/>
  <c r="H2030" i="11"/>
  <c r="H2094" i="11"/>
  <c r="H2158" i="11"/>
  <c r="H2222" i="11"/>
  <c r="H2286" i="11"/>
  <c r="H2350" i="11"/>
  <c r="H562" i="11"/>
  <c r="H930" i="11"/>
  <c r="H1262" i="11"/>
  <c r="H1473" i="11"/>
  <c r="H1616" i="11"/>
  <c r="H1744" i="11"/>
  <c r="H1872" i="11"/>
  <c r="H2000" i="11"/>
  <c r="H2128" i="11"/>
  <c r="H2256" i="11"/>
  <c r="H2379" i="11"/>
  <c r="H2443" i="11"/>
  <c r="H2507" i="11"/>
  <c r="H2571" i="11"/>
  <c r="H2635" i="11"/>
  <c r="H2699" i="11"/>
  <c r="H2763" i="11"/>
  <c r="H2827" i="11"/>
  <c r="H2891" i="11"/>
  <c r="H2955" i="11"/>
  <c r="H3019" i="11"/>
  <c r="H422" i="11"/>
  <c r="H852" i="11"/>
  <c r="H1193" i="11"/>
  <c r="H1434" i="11"/>
  <c r="H1587" i="11"/>
  <c r="H1715" i="11"/>
  <c r="H1843" i="11"/>
  <c r="H1971" i="11"/>
  <c r="H2099" i="11"/>
  <c r="H2227" i="11"/>
  <c r="H2355" i="11"/>
  <c r="H2428" i="11"/>
  <c r="H2492" i="11"/>
  <c r="H2556" i="11"/>
  <c r="H2620" i="11"/>
  <c r="H2684" i="11"/>
  <c r="H2748" i="11"/>
  <c r="H2812" i="11"/>
  <c r="H2876" i="11"/>
  <c r="H2940" i="11"/>
  <c r="H3004" i="11"/>
  <c r="H228" i="11"/>
  <c r="H1097" i="11"/>
  <c r="H1551" i="11"/>
  <c r="H1807" i="11"/>
  <c r="H2063" i="11"/>
  <c r="H2319" i="11"/>
  <c r="H2474" i="11"/>
  <c r="H2602" i="11"/>
  <c r="H2730" i="11"/>
  <c r="H2858" i="11"/>
  <c r="H2978" i="11"/>
  <c r="H3058" i="11"/>
  <c r="H3103" i="11"/>
  <c r="H3147" i="11"/>
  <c r="H3187" i="11"/>
  <c r="H3231" i="11"/>
  <c r="H3275" i="11"/>
  <c r="H3315" i="11"/>
  <c r="H3359" i="11"/>
  <c r="H3403" i="11"/>
  <c r="H3443" i="11"/>
  <c r="H3487" i="11"/>
  <c r="H3531" i="11"/>
  <c r="H3571" i="11"/>
  <c r="H3615" i="11"/>
  <c r="H3659" i="11"/>
  <c r="H3699" i="11"/>
  <c r="H3743" i="11"/>
  <c r="H3787" i="11"/>
  <c r="H3827" i="11"/>
  <c r="H3871" i="11"/>
  <c r="H3915" i="11"/>
  <c r="H3955" i="11"/>
  <c r="H3999" i="11"/>
  <c r="H813" i="11"/>
  <c r="H1240" i="11"/>
  <c r="H1521" i="11"/>
  <c r="H1700" i="11"/>
  <c r="H1860" i="11"/>
  <c r="H2036" i="11"/>
  <c r="H2212" i="11"/>
  <c r="H2372" i="11"/>
  <c r="H2461" i="11"/>
  <c r="H2549" i="11"/>
  <c r="H2629" i="11"/>
  <c r="H2717" i="11"/>
  <c r="H2805" i="11"/>
  <c r="H2885" i="11"/>
  <c r="H2973" i="11"/>
  <c r="H3059" i="11"/>
  <c r="H3100" i="11"/>
  <c r="H3144" i="11"/>
  <c r="H3188" i="11"/>
  <c r="H3228" i="11"/>
  <c r="H3272" i="11"/>
  <c r="H3316" i="11"/>
  <c r="H3356" i="11"/>
  <c r="H3400" i="11"/>
  <c r="H3444" i="11"/>
  <c r="H3484" i="11"/>
  <c r="H3528" i="11"/>
  <c r="H3572" i="11"/>
  <c r="H3612" i="11"/>
  <c r="H3656" i="11"/>
  <c r="H3700" i="11"/>
  <c r="H3740" i="11"/>
  <c r="H3784" i="11"/>
  <c r="H3828" i="11"/>
  <c r="H3868" i="11"/>
  <c r="H3912" i="11"/>
  <c r="H3956" i="11"/>
  <c r="H3996" i="11"/>
  <c r="H1204" i="11"/>
  <c r="H1687" i="11"/>
  <c r="H2007" i="11"/>
  <c r="H2359" i="11"/>
  <c r="H2542" i="11"/>
  <c r="H2702" i="11"/>
  <c r="H734" i="11"/>
  <c r="H1504" i="11"/>
  <c r="H1831" i="11"/>
  <c r="H2183" i="11"/>
  <c r="H2454" i="11"/>
  <c r="H2614" i="11"/>
  <c r="H2790" i="11"/>
  <c r="H2966" i="11"/>
  <c r="H1133" i="11"/>
  <c r="H2012" i="11"/>
  <c r="H2545" i="11"/>
  <c r="H2846" i="11"/>
  <c r="H3066" i="11"/>
  <c r="H3154" i="11"/>
  <c r="H3234" i="11"/>
  <c r="H3322" i="11"/>
  <c r="H3410" i="11"/>
  <c r="H3490" i="11"/>
  <c r="H3578" i="11"/>
  <c r="H3666" i="11"/>
  <c r="H3746" i="11"/>
  <c r="H3834" i="11"/>
  <c r="H3922" i="11"/>
  <c r="H386" i="11"/>
  <c r="H1772" i="11"/>
  <c r="H2425" i="11"/>
  <c r="H2745" i="11"/>
  <c r="H3001" i="11"/>
  <c r="H3125" i="11"/>
  <c r="H3205" i="11"/>
  <c r="H3277" i="11"/>
  <c r="H3341" i="11"/>
  <c r="H3405" i="11"/>
  <c r="H3469" i="11"/>
  <c r="H3533" i="11"/>
  <c r="H3597" i="11"/>
  <c r="H3661" i="11"/>
  <c r="H3725" i="11"/>
  <c r="H3789" i="11"/>
  <c r="H3853" i="11"/>
  <c r="H3917" i="11"/>
  <c r="H3981" i="11"/>
  <c r="H1724" i="11"/>
  <c r="H2561" i="11"/>
  <c r="H2985" i="11"/>
  <c r="H3158" i="11"/>
  <c r="H3286" i="11"/>
  <c r="H3414" i="11"/>
  <c r="H3542" i="11"/>
  <c r="H3670" i="11"/>
  <c r="H3798" i="11"/>
  <c r="H3926" i="11"/>
  <c r="H1468" i="11"/>
  <c r="H2441" i="11"/>
  <c r="H2905" i="11"/>
  <c r="H3129" i="11"/>
  <c r="H3257" i="11"/>
  <c r="H3385" i="11"/>
  <c r="H3513" i="11"/>
  <c r="H3641" i="11"/>
  <c r="H3769" i="11"/>
  <c r="H3897" i="11"/>
  <c r="H749" i="11"/>
  <c r="H2188" i="11"/>
  <c r="H2793" i="11"/>
  <c r="H3089" i="11"/>
  <c r="H3217" i="11"/>
  <c r="H3345" i="11"/>
  <c r="H3473" i="11"/>
  <c r="H3601" i="11"/>
  <c r="H3729" i="11"/>
  <c r="H3857" i="11"/>
  <c r="H3985" i="11"/>
  <c r="H3102" i="11"/>
  <c r="H3614" i="11"/>
  <c r="H1916" i="11"/>
  <c r="H3310" i="11"/>
  <c r="H3822" i="11"/>
  <c r="H2961" i="11"/>
  <c r="H3534" i="11"/>
  <c r="H2044" i="11"/>
  <c r="H3646" i="11"/>
  <c r="H1532" i="11"/>
  <c r="H96" i="11"/>
  <c r="H209" i="11"/>
  <c r="H549" i="11"/>
  <c r="H208" i="11"/>
  <c r="H271" i="11"/>
  <c r="H711" i="11"/>
  <c r="H1055" i="11"/>
  <c r="H1395" i="11"/>
  <c r="H622" i="11"/>
  <c r="H1093" i="11"/>
  <c r="H667" i="11"/>
  <c r="H1041" i="11"/>
  <c r="H1382" i="11"/>
  <c r="H964" i="11"/>
  <c r="H1490" i="11"/>
  <c r="H1757" i="11"/>
  <c r="H2013" i="11"/>
  <c r="H2269" i="11"/>
  <c r="H765" i="11"/>
  <c r="H1380" i="11"/>
  <c r="H1682" i="11"/>
  <c r="H1870" i="11"/>
  <c r="H1998" i="11"/>
  <c r="H2126" i="11"/>
  <c r="H2254" i="11"/>
  <c r="H236" i="11"/>
  <c r="H1101" i="11"/>
  <c r="H1552" i="11"/>
  <c r="H1808" i="11"/>
  <c r="H2064" i="11"/>
  <c r="H2320" i="11"/>
  <c r="H2475" i="11"/>
  <c r="H2603" i="11"/>
  <c r="H2731" i="11"/>
  <c r="H2859" i="11"/>
  <c r="H2987" i="11"/>
  <c r="H681" i="11"/>
  <c r="H1325" i="11"/>
  <c r="H1651" i="11"/>
  <c r="H1907" i="11"/>
  <c r="H2163" i="11"/>
  <c r="H2396" i="11"/>
  <c r="H2524" i="11"/>
  <c r="H2652" i="11"/>
  <c r="H2780" i="11"/>
  <c r="H2908" i="11"/>
  <c r="H3036" i="11"/>
  <c r="H1374" i="11"/>
  <c r="H1935" i="11"/>
  <c r="H2410" i="11"/>
  <c r="H2666" i="11"/>
  <c r="H2922" i="11"/>
  <c r="H3083" i="11"/>
  <c r="H3167" i="11"/>
  <c r="H3251" i="11"/>
  <c r="H3339" i="11"/>
  <c r="H3423" i="11"/>
  <c r="H3507" i="11"/>
  <c r="H3595" i="11"/>
  <c r="H3679" i="11"/>
  <c r="H3763" i="11"/>
  <c r="H3851" i="11"/>
  <c r="H3935" i="11"/>
  <c r="H514" i="11"/>
  <c r="H1412" i="11"/>
  <c r="H1780" i="11"/>
  <c r="H2116" i="11"/>
  <c r="H2421" i="11"/>
  <c r="H2589" i="11"/>
  <c r="H2757" i="11"/>
  <c r="H2933" i="11"/>
  <c r="H3080" i="11"/>
  <c r="H3164" i="11"/>
  <c r="H3252" i="11"/>
  <c r="H3336" i="11"/>
  <c r="H3420" i="11"/>
  <c r="H3508" i="11"/>
  <c r="H3592" i="11"/>
  <c r="H3676" i="11"/>
  <c r="H3764" i="11"/>
  <c r="H3848" i="11"/>
  <c r="H3932" i="11"/>
  <c r="H777" i="11"/>
  <c r="H1847" i="11"/>
  <c r="H2446" i="11"/>
  <c r="H2798" i="11"/>
  <c r="H1671" i="11"/>
  <c r="H2343" i="11"/>
  <c r="H2710" i="11"/>
  <c r="H3046" i="11"/>
  <c r="H2332" i="11"/>
  <c r="H2974" i="11"/>
  <c r="H3194" i="11"/>
  <c r="H3362" i="11"/>
  <c r="H3538" i="11"/>
  <c r="H3706" i="11"/>
  <c r="H3874" i="11"/>
  <c r="H1425" i="11"/>
  <c r="H2585" i="11"/>
  <c r="H3077" i="11"/>
  <c r="H3245" i="11"/>
  <c r="H3373" i="11"/>
  <c r="H3501" i="11"/>
  <c r="H3629" i="11"/>
  <c r="H3757" i="11"/>
  <c r="H3885" i="11"/>
  <c r="H877" i="11"/>
  <c r="H2814" i="11"/>
  <c r="H3222" i="11"/>
  <c r="H3478" i="11"/>
  <c r="H3734" i="11"/>
  <c r="H3990" i="11"/>
  <c r="H2697" i="11"/>
  <c r="H3193" i="11"/>
  <c r="H3449" i="11"/>
  <c r="H3705" i="11"/>
  <c r="H3961" i="11"/>
  <c r="H2537" i="11"/>
  <c r="H3153" i="11"/>
  <c r="H3409" i="11"/>
  <c r="H3665" i="11"/>
  <c r="H3921" i="11"/>
  <c r="H3358" i="11"/>
  <c r="H3049" i="11"/>
  <c r="H1660" i="11"/>
  <c r="H3790" i="11"/>
  <c r="H3198" i="11"/>
  <c r="H62" i="11"/>
  <c r="H301" i="11"/>
  <c r="H641" i="11"/>
  <c r="H334" i="11"/>
  <c r="H394" i="11"/>
  <c r="H803" i="11"/>
  <c r="H1143" i="11"/>
  <c r="H1487" i="11"/>
  <c r="H757" i="11"/>
  <c r="H1210" i="11"/>
  <c r="H790" i="11"/>
  <c r="H1132" i="11"/>
  <c r="H326" i="11"/>
  <c r="H1145" i="11"/>
  <c r="H1569" i="11"/>
  <c r="H1825" i="11"/>
  <c r="H2081" i="11"/>
  <c r="H2337" i="11"/>
  <c r="H946" i="11"/>
  <c r="H1481" i="11"/>
  <c r="H1750" i="11"/>
  <c r="H1906" i="11"/>
  <c r="H2034" i="11"/>
  <c r="H2162" i="11"/>
  <c r="H2290" i="11"/>
  <c r="H590" i="11"/>
  <c r="H1277" i="11"/>
  <c r="H1624" i="11"/>
  <c r="H1880" i="11"/>
  <c r="H2136" i="11"/>
  <c r="H2383" i="11"/>
  <c r="H2511" i="11"/>
  <c r="H2639" i="11"/>
  <c r="H2767" i="11"/>
  <c r="H2895" i="11"/>
  <c r="H3023" i="11"/>
  <c r="H873" i="11"/>
  <c r="H1445" i="11"/>
  <c r="H1723" i="11"/>
  <c r="H1979" i="11"/>
  <c r="H2235" i="11"/>
  <c r="H2432" i="11"/>
  <c r="H2560" i="11"/>
  <c r="H2688" i="11"/>
  <c r="H2816" i="11"/>
  <c r="H2944" i="11"/>
  <c r="H315" i="11"/>
  <c r="H1567" i="11"/>
  <c r="H2079" i="11"/>
  <c r="H2482" i="11"/>
  <c r="H2738" i="11"/>
  <c r="H2986" i="11"/>
  <c r="H3107" i="11"/>
  <c r="H3195" i="11"/>
  <c r="H3279" i="11"/>
  <c r="H3363" i="11"/>
  <c r="H3451" i="11"/>
  <c r="H3535" i="11"/>
  <c r="H3619" i="11"/>
  <c r="H3707" i="11"/>
  <c r="H3791" i="11"/>
  <c r="H3875" i="11"/>
  <c r="H3963" i="11"/>
  <c r="H856" i="11"/>
  <c r="H1540" i="11"/>
  <c r="H1892" i="11"/>
  <c r="H2228" i="11"/>
  <c r="H2469" i="11"/>
  <c r="H2645" i="11"/>
  <c r="H2813" i="11"/>
  <c r="H2981" i="11"/>
  <c r="H3108" i="11"/>
  <c r="H3192" i="11"/>
  <c r="H3276" i="11"/>
  <c r="H3364" i="11"/>
  <c r="H3448" i="11"/>
  <c r="H3532" i="11"/>
  <c r="H3620" i="11"/>
  <c r="H3704" i="11"/>
  <c r="H3788" i="11"/>
  <c r="H3876" i="11"/>
  <c r="H3960" i="11"/>
  <c r="H1274" i="11"/>
  <c r="H2071" i="11"/>
  <c r="H2558" i="11"/>
  <c r="H820" i="11"/>
  <c r="H1895" i="11"/>
  <c r="H2470" i="11"/>
  <c r="H2806" i="11"/>
  <c r="H1397" i="11"/>
  <c r="H2577" i="11"/>
  <c r="H3074" i="11"/>
  <c r="H3250" i="11"/>
  <c r="H3418" i="11"/>
  <c r="H3586" i="11"/>
  <c r="H3762" i="11"/>
  <c r="H3930" i="11"/>
  <c r="H1836" i="11"/>
  <c r="H2809" i="11"/>
  <c r="H3133" i="11"/>
  <c r="H3285" i="11"/>
  <c r="H3413" i="11"/>
  <c r="H3541" i="11"/>
  <c r="H3669" i="11"/>
  <c r="H3797" i="11"/>
  <c r="H3925" i="11"/>
  <c r="H1852" i="11"/>
  <c r="H3025" i="11"/>
  <c r="H3302" i="11"/>
  <c r="H3558" i="11"/>
  <c r="H3814" i="11"/>
  <c r="H1612" i="11"/>
  <c r="H2945" i="11"/>
  <c r="H3273" i="11"/>
  <c r="H3529" i="11"/>
  <c r="H3785" i="11"/>
  <c r="H1090" i="11"/>
  <c r="H2841" i="11"/>
  <c r="H3233" i="11"/>
  <c r="H3489" i="11"/>
  <c r="H3745" i="11"/>
  <c r="H4001" i="11"/>
  <c r="H3678" i="11"/>
  <c r="H3374" i="11"/>
  <c r="H3086" i="11"/>
  <c r="H3070" i="11"/>
  <c r="H2921" i="11"/>
  <c r="H152" i="11"/>
  <c r="H106" i="11"/>
  <c r="H500" i="11"/>
  <c r="H1223" i="11"/>
  <c r="H864" i="11"/>
  <c r="H870" i="11"/>
  <c r="H606" i="11"/>
  <c r="H1629" i="11"/>
  <c r="H2141" i="11"/>
  <c r="H1106" i="11"/>
  <c r="H1806" i="11"/>
  <c r="H2062" i="11"/>
  <c r="H2318" i="11"/>
  <c r="H1376" i="11"/>
  <c r="H1936" i="11"/>
  <c r="H2411" i="11"/>
  <c r="H2667" i="11"/>
  <c r="H2923" i="11"/>
  <c r="H1022" i="11"/>
  <c r="H1779" i="11"/>
  <c r="H2291" i="11"/>
  <c r="H2588" i="11"/>
  <c r="H2844" i="11"/>
  <c r="H756" i="11"/>
  <c r="H2191" i="11"/>
  <c r="H2794" i="11"/>
  <c r="H3123" i="11"/>
  <c r="H3295" i="11"/>
  <c r="H3467" i="11"/>
  <c r="H3635" i="11"/>
  <c r="H3807" i="11"/>
  <c r="H3979" i="11"/>
  <c r="H1604" i="11"/>
  <c r="H2292" i="11"/>
  <c r="H2677" i="11"/>
  <c r="H3013" i="11"/>
  <c r="H3208" i="11"/>
  <c r="H3380" i="11"/>
  <c r="H3548" i="11"/>
  <c r="H3720" i="11"/>
  <c r="H3892" i="11"/>
  <c r="H1482" i="11"/>
  <c r="H2622" i="11"/>
  <c r="H2023" i="11"/>
  <c r="H2870" i="11"/>
  <c r="H2705" i="11"/>
  <c r="H3282" i="11"/>
  <c r="H3618" i="11"/>
  <c r="H3962" i="11"/>
  <c r="H2894" i="11"/>
  <c r="H3309" i="11"/>
  <c r="H3565" i="11"/>
  <c r="H3821" i="11"/>
  <c r="H2236" i="11"/>
  <c r="H3350" i="11"/>
  <c r="H3862" i="11"/>
  <c r="H3065" i="11"/>
  <c r="H3577" i="11"/>
  <c r="H1676" i="11"/>
  <c r="H3281" i="11"/>
  <c r="H3793" i="11"/>
  <c r="H3870" i="11"/>
  <c r="H3278" i="11"/>
  <c r="H3774" i="11"/>
  <c r="H440" i="11"/>
  <c r="H883" i="11"/>
  <c r="H214" i="11"/>
  <c r="H278" i="11"/>
  <c r="H1212" i="11"/>
  <c r="H1285" i="11"/>
  <c r="H1885" i="11"/>
  <c r="H247" i="11"/>
  <c r="H1554" i="11"/>
  <c r="H1934" i="11"/>
  <c r="H2190" i="11"/>
  <c r="H760" i="11"/>
  <c r="H1680" i="11"/>
  <c r="H2192" i="11"/>
  <c r="H2539" i="11"/>
  <c r="H2795" i="11"/>
  <c r="H3051" i="11"/>
  <c r="H1520" i="11"/>
  <c r="H2035" i="11"/>
  <c r="H2716" i="11"/>
  <c r="H2972" i="11"/>
  <c r="H1679" i="11"/>
  <c r="H2538" i="11"/>
  <c r="H3018" i="11"/>
  <c r="H3379" i="11"/>
  <c r="H3551" i="11"/>
  <c r="H3891" i="11"/>
  <c r="H1956" i="11"/>
  <c r="H2845" i="11"/>
  <c r="H3292" i="11"/>
  <c r="H3636" i="11"/>
  <c r="H3976" i="11"/>
  <c r="H1161" i="11"/>
  <c r="H1692" i="11"/>
  <c r="H3450" i="11"/>
  <c r="H2092" i="11"/>
  <c r="H3437" i="11"/>
  <c r="H3949" i="11"/>
  <c r="H3606" i="11"/>
  <c r="H3321" i="11"/>
  <c r="H2969" i="11"/>
  <c r="H3537" i="11"/>
  <c r="H3566" i="11"/>
  <c r="H469" i="11"/>
  <c r="H975" i="11"/>
  <c r="H455" i="11"/>
  <c r="H1302" i="11"/>
  <c r="H1953" i="11"/>
  <c r="H1622" i="11"/>
  <c r="H2226" i="11"/>
  <c r="H1752" i="11"/>
  <c r="H2575" i="11"/>
  <c r="H464" i="11"/>
  <c r="H2107" i="11"/>
  <c r="H2752" i="11"/>
  <c r="H1823" i="11"/>
  <c r="H3067" i="11"/>
  <c r="H3407" i="11"/>
  <c r="H3747" i="11"/>
  <c r="H1298" i="11"/>
  <c r="H2557" i="11"/>
  <c r="H3148" i="11"/>
  <c r="H3492" i="11"/>
  <c r="H3832" i="11"/>
  <c r="H2382" i="11"/>
  <c r="H2646" i="11"/>
  <c r="H3162" i="11"/>
  <c r="H3842" i="11"/>
  <c r="H3221" i="11"/>
  <c r="H3733" i="11"/>
  <c r="H3174" i="11"/>
  <c r="H2505" i="11"/>
  <c r="H3913" i="11"/>
  <c r="H3617" i="11"/>
  <c r="H3886" i="11"/>
  <c r="H109" i="11"/>
  <c r="H219" i="11"/>
  <c r="H618" i="11"/>
  <c r="H1315" i="11"/>
  <c r="H986" i="11"/>
  <c r="H961" i="11"/>
  <c r="H804" i="11"/>
  <c r="H1697" i="11"/>
  <c r="H2209" i="11"/>
  <c r="H1273" i="11"/>
  <c r="H1842" i="11"/>
  <c r="H2098" i="11"/>
  <c r="H2354" i="11"/>
  <c r="H1484" i="11"/>
  <c r="H2008" i="11"/>
  <c r="H2447" i="11"/>
  <c r="H2703" i="11"/>
  <c r="H2959" i="11"/>
  <c r="H1214" i="11"/>
  <c r="H1851" i="11"/>
  <c r="H2363" i="11"/>
  <c r="H2624" i="11"/>
  <c r="H2880" i="11"/>
  <c r="H1140" i="11"/>
  <c r="H2335" i="11"/>
  <c r="H2866" i="11"/>
  <c r="H3151" i="11"/>
  <c r="H3323" i="11"/>
  <c r="H3491" i="11"/>
  <c r="H3663" i="11"/>
  <c r="H3835" i="11"/>
  <c r="H126" i="11"/>
  <c r="H1716" i="11"/>
  <c r="H2389" i="11"/>
  <c r="H2725" i="11"/>
  <c r="H3064" i="11"/>
  <c r="H3236" i="11"/>
  <c r="H3404" i="11"/>
  <c r="H3576" i="11"/>
  <c r="H3748" i="11"/>
  <c r="H3916" i="11"/>
  <c r="H1719" i="11"/>
  <c r="H2734" i="11"/>
  <c r="H2215" i="11"/>
  <c r="H2982" i="11"/>
  <c r="H2889" i="11"/>
  <c r="H3330" i="11"/>
  <c r="H3674" i="11"/>
  <c r="H834" i="11"/>
  <c r="H3022" i="11"/>
  <c r="H3349" i="11"/>
  <c r="H3605" i="11"/>
  <c r="H3861" i="11"/>
  <c r="H2625" i="11"/>
  <c r="H3430" i="11"/>
  <c r="H3942" i="11"/>
  <c r="H3145" i="11"/>
  <c r="H3657" i="11"/>
  <c r="H2316" i="11"/>
  <c r="H3361" i="11"/>
  <c r="H3873" i="11"/>
  <c r="H2401" i="11"/>
  <c r="H3598" i="11"/>
  <c r="H381" i="11"/>
  <c r="H2460" i="11"/>
  <c r="H3211" i="11"/>
  <c r="H3723" i="11"/>
  <c r="H1026" i="11"/>
  <c r="H2501" i="11"/>
  <c r="H3124" i="11"/>
  <c r="H3464" i="11"/>
  <c r="H3804" i="11"/>
  <c r="H2199" i="11"/>
  <c r="H2534" i="11"/>
  <c r="H3106" i="11"/>
  <c r="H3794" i="11"/>
  <c r="H3165" i="11"/>
  <c r="H3693" i="11"/>
  <c r="H3094" i="11"/>
  <c r="H1996" i="11"/>
  <c r="H3833" i="11"/>
  <c r="H2300" i="11"/>
  <c r="H3838" i="11"/>
  <c r="H16" i="11"/>
  <c r="H110" i="11"/>
  <c r="H523" i="11"/>
  <c r="H1406" i="11"/>
  <c r="H583" i="11"/>
  <c r="H1970" i="11"/>
  <c r="H952" i="11"/>
  <c r="H2264" i="11"/>
  <c r="H2831" i="11"/>
  <c r="H1595" i="11"/>
  <c r="H2496" i="11"/>
  <c r="H3008" i="11"/>
  <c r="H2610" i="11"/>
  <c r="H3235" i="11"/>
  <c r="H3579" i="11"/>
  <c r="H3919" i="11"/>
  <c r="H2052" i="11"/>
  <c r="H2901" i="11"/>
  <c r="H3320" i="11"/>
  <c r="H3660" i="11"/>
  <c r="H272" i="11"/>
  <c r="H1543" i="11"/>
  <c r="H2076" i="11"/>
  <c r="H3506" i="11"/>
  <c r="H2457" i="11"/>
  <c r="H3477" i="11"/>
  <c r="H3989" i="11"/>
  <c r="H3686" i="11"/>
  <c r="H3401" i="11"/>
  <c r="H3105" i="11"/>
  <c r="H3166" i="11"/>
  <c r="H3902" i="11"/>
  <c r="B3" i="25"/>
  <c r="E137" i="23" l="1"/>
  <c r="C29" i="15"/>
  <c r="E2457" i="11"/>
  <c r="F2457" i="11"/>
  <c r="F2052" i="11"/>
  <c r="E2052" i="11"/>
  <c r="E2831" i="11"/>
  <c r="F2831" i="11"/>
  <c r="F16" i="11"/>
  <c r="E16" i="11"/>
  <c r="E3794" i="11"/>
  <c r="F3794" i="11"/>
  <c r="F1026" i="11"/>
  <c r="E1026" i="11"/>
  <c r="F3361" i="11"/>
  <c r="E3361" i="11"/>
  <c r="F3605" i="11"/>
  <c r="E3605" i="11"/>
  <c r="E3674" i="11"/>
  <c r="F3674" i="11"/>
  <c r="E3748" i="11"/>
  <c r="F3748" i="11"/>
  <c r="F126" i="11"/>
  <c r="E126" i="11"/>
  <c r="E1140" i="11"/>
  <c r="F1140" i="11"/>
  <c r="F2447" i="11"/>
  <c r="E2447" i="11"/>
  <c r="F1697" i="11"/>
  <c r="E1697" i="11"/>
  <c r="F3886" i="11"/>
  <c r="E3886" i="11"/>
  <c r="E3162" i="11"/>
  <c r="F3162" i="11"/>
  <c r="E3747" i="11"/>
  <c r="F3747" i="11"/>
  <c r="F1752" i="11"/>
  <c r="E1752" i="11"/>
  <c r="F3566" i="11"/>
  <c r="E3566" i="11"/>
  <c r="F3450" i="11"/>
  <c r="E3450" i="11"/>
  <c r="F3891" i="11"/>
  <c r="E3891" i="11"/>
  <c r="E2035" i="11"/>
  <c r="F2035" i="11"/>
  <c r="E2190" i="11"/>
  <c r="F2190" i="11"/>
  <c r="F214" i="11"/>
  <c r="E214" i="11"/>
  <c r="F1676" i="11"/>
  <c r="E1676" i="11"/>
  <c r="E3309" i="11"/>
  <c r="F3309" i="11"/>
  <c r="F2622" i="11"/>
  <c r="E2622" i="11"/>
  <c r="F2677" i="11"/>
  <c r="E2677" i="11"/>
  <c r="F3123" i="11"/>
  <c r="E3123" i="11"/>
  <c r="E1022" i="11"/>
  <c r="F1022" i="11"/>
  <c r="E1806" i="11"/>
  <c r="F1806" i="11"/>
  <c r="F500" i="11"/>
  <c r="E500" i="11"/>
  <c r="E4001" i="11"/>
  <c r="F4001" i="11"/>
  <c r="F3273" i="11"/>
  <c r="E3273" i="11"/>
  <c r="E3925" i="11"/>
  <c r="F3925" i="11"/>
  <c r="F1836" i="11"/>
  <c r="E1836" i="11"/>
  <c r="F1397" i="11"/>
  <c r="E1397" i="11"/>
  <c r="E3960" i="11"/>
  <c r="F3960" i="11"/>
  <c r="F3276" i="11"/>
  <c r="E3276" i="11"/>
  <c r="F1892" i="11"/>
  <c r="E1892" i="11"/>
  <c r="E3535" i="11"/>
  <c r="F3535" i="11"/>
  <c r="E2482" i="11"/>
  <c r="F2482" i="11"/>
  <c r="E2944" i="11"/>
  <c r="F2944" i="11"/>
  <c r="E1445" i="11"/>
  <c r="F1445" i="11"/>
  <c r="F2136" i="11"/>
  <c r="E2136" i="11"/>
  <c r="E1906" i="11"/>
  <c r="F1906" i="11"/>
  <c r="F1145" i="11"/>
  <c r="E1145" i="11"/>
  <c r="F803" i="11"/>
  <c r="E803" i="11"/>
  <c r="F301" i="11"/>
  <c r="E301" i="11"/>
  <c r="F3665" i="11"/>
  <c r="E3665" i="11"/>
  <c r="F2697" i="11"/>
  <c r="E2697" i="11"/>
  <c r="F3757" i="11"/>
  <c r="E3757" i="11"/>
  <c r="F3194" i="11"/>
  <c r="E3194" i="11"/>
  <c r="F2446" i="11"/>
  <c r="E2446" i="11"/>
  <c r="F3508" i="11"/>
  <c r="E3508" i="11"/>
  <c r="F2589" i="11"/>
  <c r="E2589" i="11"/>
  <c r="F3763" i="11"/>
  <c r="E3763" i="11"/>
  <c r="E3083" i="11"/>
  <c r="F3083" i="11"/>
  <c r="E1935" i="11"/>
  <c r="F1935" i="11"/>
  <c r="F2163" i="11"/>
  <c r="E2163" i="11"/>
  <c r="E2603" i="11"/>
  <c r="F2603" i="11"/>
  <c r="E2254" i="11"/>
  <c r="F2254" i="11"/>
  <c r="F2013" i="11"/>
  <c r="E2013" i="11"/>
  <c r="E1382" i="11"/>
  <c r="F1382" i="11"/>
  <c r="E271" i="11"/>
  <c r="F271" i="11"/>
  <c r="F3534" i="11"/>
  <c r="E3534" i="11"/>
  <c r="E3857" i="11"/>
  <c r="F3857" i="11"/>
  <c r="F2188" i="11"/>
  <c r="E2188" i="11"/>
  <c r="F3129" i="11"/>
  <c r="E3129" i="11"/>
  <c r="F3414" i="11"/>
  <c r="E3414" i="11"/>
  <c r="F3853" i="11"/>
  <c r="E3853" i="11"/>
  <c r="F3341" i="11"/>
  <c r="E3341" i="11"/>
  <c r="E386" i="11"/>
  <c r="F386" i="11"/>
  <c r="F3322" i="11"/>
  <c r="E3322" i="11"/>
  <c r="E2966" i="11"/>
  <c r="F2966" i="11"/>
  <c r="F2702" i="11"/>
  <c r="E2702" i="11"/>
  <c r="F3912" i="11"/>
  <c r="E3912" i="11"/>
  <c r="E3740" i="11"/>
  <c r="F3740" i="11"/>
  <c r="F3400" i="11"/>
  <c r="E3400" i="11"/>
  <c r="E3059" i="11"/>
  <c r="F3059" i="11"/>
  <c r="F2372" i="11"/>
  <c r="E2372" i="11"/>
  <c r="F3999" i="11"/>
  <c r="E3999" i="11"/>
  <c r="E3659" i="11"/>
  <c r="F3659" i="11"/>
  <c r="E3147" i="11"/>
  <c r="F3147" i="11"/>
  <c r="E2858" i="11"/>
  <c r="F2858" i="11"/>
  <c r="E1097" i="11"/>
  <c r="F1097" i="11"/>
  <c r="E2620" i="11"/>
  <c r="F2620" i="11"/>
  <c r="E1843" i="11"/>
  <c r="F1843" i="11"/>
  <c r="E2955" i="11"/>
  <c r="F2955" i="11"/>
  <c r="E2443" i="11"/>
  <c r="F2443" i="11"/>
  <c r="E2000" i="11"/>
  <c r="F2000" i="11"/>
  <c r="E2350" i="11"/>
  <c r="F2350" i="11"/>
  <c r="E1838" i="11"/>
  <c r="F1838" i="11"/>
  <c r="F1266" i="11"/>
  <c r="E1266" i="11"/>
  <c r="E2205" i="11"/>
  <c r="F2205" i="11"/>
  <c r="F793" i="11"/>
  <c r="E793" i="11"/>
  <c r="E956" i="11"/>
  <c r="F956" i="11"/>
  <c r="E976" i="11"/>
  <c r="F976" i="11"/>
  <c r="E1311" i="11"/>
  <c r="F1311" i="11"/>
  <c r="E612" i="11"/>
  <c r="F612" i="11"/>
  <c r="E211" i="11"/>
  <c r="F211" i="11"/>
  <c r="F103" i="11"/>
  <c r="E103" i="11"/>
  <c r="E2465" i="11"/>
  <c r="F2465" i="11"/>
  <c r="E3630" i="11"/>
  <c r="F3630" i="11"/>
  <c r="F2593" i="11"/>
  <c r="E2593" i="11"/>
  <c r="E3553" i="11"/>
  <c r="F3553" i="11"/>
  <c r="F3009" i="11"/>
  <c r="E3009" i="11"/>
  <c r="F3337" i="11"/>
  <c r="E3337" i="11"/>
  <c r="F3622" i="11"/>
  <c r="E3622" i="11"/>
  <c r="E3957" i="11"/>
  <c r="F3957" i="11"/>
  <c r="E3445" i="11"/>
  <c r="F3445" i="11"/>
  <c r="F2220" i="11"/>
  <c r="E2220" i="11"/>
  <c r="F3458" i="11"/>
  <c r="E3458" i="11"/>
  <c r="E1756" i="11"/>
  <c r="F1756" i="11"/>
  <c r="F1304" i="11"/>
  <c r="E1304" i="11"/>
  <c r="E3980" i="11"/>
  <c r="F3980" i="11"/>
  <c r="E3812" i="11"/>
  <c r="F3812" i="11"/>
  <c r="F3468" i="11"/>
  <c r="E3468" i="11"/>
  <c r="E3128" i="11"/>
  <c r="F3128" i="11"/>
  <c r="F2517" i="11"/>
  <c r="E2517" i="11"/>
  <c r="F1069" i="11"/>
  <c r="E1069" i="11"/>
  <c r="E3727" i="11"/>
  <c r="F3727" i="11"/>
  <c r="F3387" i="11"/>
  <c r="E3387" i="11"/>
  <c r="F3026" i="11"/>
  <c r="E3026" i="11"/>
  <c r="F1695" i="11"/>
  <c r="E1695" i="11"/>
  <c r="E2976" i="11"/>
  <c r="F2976" i="11"/>
  <c r="E2464" i="11"/>
  <c r="F2464" i="11"/>
  <c r="E1530" i="11"/>
  <c r="F1530" i="11"/>
  <c r="E2799" i="11"/>
  <c r="F2799" i="11"/>
  <c r="E1688" i="11"/>
  <c r="F1688" i="11"/>
  <c r="E781" i="11"/>
  <c r="F781" i="11"/>
  <c r="F1938" i="11"/>
  <c r="E1938" i="11"/>
  <c r="F1558" i="11"/>
  <c r="E1558" i="11"/>
  <c r="F1889" i="11"/>
  <c r="E1889" i="11"/>
  <c r="F1217" i="11"/>
  <c r="E1217" i="11"/>
  <c r="E230" i="11"/>
  <c r="F230" i="11"/>
  <c r="F451" i="11"/>
  <c r="E451" i="11"/>
  <c r="E3518" i="11"/>
  <c r="F3518" i="11"/>
  <c r="F3214" i="11"/>
  <c r="E3214" i="11"/>
  <c r="E3806" i="11"/>
  <c r="F3806" i="11"/>
  <c r="F3777" i="11"/>
  <c r="E3777" i="11"/>
  <c r="E3265" i="11"/>
  <c r="F3265" i="11"/>
  <c r="F1548" i="11"/>
  <c r="E1548" i="11"/>
  <c r="E3561" i="11"/>
  <c r="F3561" i="11"/>
  <c r="F3033" i="11"/>
  <c r="E3033" i="11"/>
  <c r="F3846" i="11"/>
  <c r="E3846" i="11"/>
  <c r="E3590" i="11"/>
  <c r="F3590" i="11"/>
  <c r="F3078" i="11"/>
  <c r="E3078" i="11"/>
  <c r="E3941" i="11"/>
  <c r="F3941" i="11"/>
  <c r="F3685" i="11"/>
  <c r="E3685" i="11"/>
  <c r="E3429" i="11"/>
  <c r="F3429" i="11"/>
  <c r="F3157" i="11"/>
  <c r="E3157" i="11"/>
  <c r="E2028" i="11"/>
  <c r="F2028" i="11"/>
  <c r="F3778" i="11"/>
  <c r="E3778" i="11"/>
  <c r="F3442" i="11"/>
  <c r="E3442" i="11"/>
  <c r="E3098" i="11"/>
  <c r="F3098" i="11"/>
  <c r="F1564" i="11"/>
  <c r="E1564" i="11"/>
  <c r="E2518" i="11"/>
  <c r="F2518" i="11"/>
  <c r="E1076" i="11"/>
  <c r="F1076" i="11"/>
  <c r="E2135" i="11"/>
  <c r="F2135" i="11"/>
  <c r="E3972" i="11"/>
  <c r="F3972" i="11"/>
  <c r="E3800" i="11"/>
  <c r="F3800" i="11"/>
  <c r="F3628" i="11"/>
  <c r="E3628" i="11"/>
  <c r="E3460" i="11"/>
  <c r="F3460" i="11"/>
  <c r="E3288" i="11"/>
  <c r="F3288" i="11"/>
  <c r="F3116" i="11"/>
  <c r="E3116" i="11"/>
  <c r="E2837" i="11"/>
  <c r="F2837" i="11"/>
  <c r="E2493" i="11"/>
  <c r="F2493" i="11"/>
  <c r="F1924" i="11"/>
  <c r="E1924" i="11"/>
  <c r="F984" i="11"/>
  <c r="E984" i="11"/>
  <c r="E3887" i="11"/>
  <c r="F3887" i="11"/>
  <c r="E3715" i="11"/>
  <c r="F3715" i="11"/>
  <c r="F3547" i="11"/>
  <c r="E3547" i="11"/>
  <c r="E3375" i="11"/>
  <c r="F3375" i="11"/>
  <c r="E3203" i="11"/>
  <c r="F3203" i="11"/>
  <c r="F3010" i="11"/>
  <c r="E3010" i="11"/>
  <c r="F2514" i="11"/>
  <c r="E2514" i="11"/>
  <c r="E1631" i="11"/>
  <c r="F1631" i="11"/>
  <c r="F2960" i="11"/>
  <c r="E2960" i="11"/>
  <c r="F2704" i="11"/>
  <c r="E2704" i="11"/>
  <c r="F2448" i="11"/>
  <c r="E2448" i="11"/>
  <c r="F2011" i="11"/>
  <c r="E2011" i="11"/>
  <c r="F1488" i="11"/>
  <c r="E1488" i="11"/>
  <c r="F3039" i="11"/>
  <c r="E3039" i="11"/>
  <c r="F2783" i="11"/>
  <c r="E2783" i="11"/>
  <c r="F2527" i="11"/>
  <c r="E2527" i="11"/>
  <c r="E2168" i="11"/>
  <c r="F2168" i="11"/>
  <c r="F1656" i="11"/>
  <c r="E1656" i="11"/>
  <c r="F696" i="11"/>
  <c r="E696" i="11"/>
  <c r="F2178" i="11"/>
  <c r="E2178" i="11"/>
  <c r="E2050" i="11"/>
  <c r="F2050" i="11"/>
  <c r="F1782" i="11"/>
  <c r="E1782" i="11"/>
  <c r="F1032" i="11"/>
  <c r="E1032" i="11"/>
  <c r="F2113" i="11"/>
  <c r="E2113" i="11"/>
  <c r="F1601" i="11"/>
  <c r="E1601" i="11"/>
  <c r="F496" i="11"/>
  <c r="E496" i="11"/>
  <c r="F833" i="11"/>
  <c r="E833" i="11"/>
  <c r="F816" i="11"/>
  <c r="E816" i="11"/>
  <c r="E1187" i="11"/>
  <c r="F1187" i="11"/>
  <c r="F447" i="11"/>
  <c r="E447" i="11"/>
  <c r="F42" i="11"/>
  <c r="E42" i="11"/>
  <c r="E116" i="11"/>
  <c r="F116" i="11"/>
  <c r="E3918" i="11"/>
  <c r="F3918" i="11"/>
  <c r="E3182" i="11"/>
  <c r="F3182" i="11"/>
  <c r="E3953" i="11"/>
  <c r="F3953" i="11"/>
  <c r="E3441" i="11"/>
  <c r="F3441" i="11"/>
  <c r="E2665" i="11"/>
  <c r="F2665" i="11"/>
  <c r="E3737" i="11"/>
  <c r="F3737" i="11"/>
  <c r="E3225" i="11"/>
  <c r="F3225" i="11"/>
  <c r="E920" i="11"/>
  <c r="F920" i="11"/>
  <c r="E3510" i="11"/>
  <c r="F3510" i="11"/>
  <c r="E2897" i="11"/>
  <c r="F2897" i="11"/>
  <c r="E3901" i="11"/>
  <c r="F3901" i="11"/>
  <c r="E3645" i="11"/>
  <c r="F3645" i="11"/>
  <c r="E3389" i="11"/>
  <c r="F3389" i="11"/>
  <c r="F3101" i="11"/>
  <c r="E3101" i="11"/>
  <c r="F1580" i="11"/>
  <c r="E1580" i="11"/>
  <c r="E3730" i="11"/>
  <c r="F3730" i="11"/>
  <c r="F3386" i="11"/>
  <c r="E3386" i="11"/>
  <c r="F3017" i="11"/>
  <c r="E3017" i="11"/>
  <c r="E792" i="11"/>
  <c r="F792" i="11"/>
  <c r="F2406" i="11"/>
  <c r="E2406" i="11"/>
  <c r="F358" i="11"/>
  <c r="E358" i="11"/>
  <c r="F1943" i="11"/>
  <c r="E1943" i="11"/>
  <c r="F3944" i="11"/>
  <c r="E3944" i="11"/>
  <c r="E3772" i="11"/>
  <c r="F3772" i="11"/>
  <c r="F3604" i="11"/>
  <c r="E3604" i="11"/>
  <c r="F3432" i="11"/>
  <c r="E3432" i="11"/>
  <c r="E3260" i="11"/>
  <c r="F3260" i="11"/>
  <c r="F3092" i="11"/>
  <c r="E3092" i="11"/>
  <c r="F2781" i="11"/>
  <c r="E2781" i="11"/>
  <c r="E2437" i="11"/>
  <c r="F2437" i="11"/>
  <c r="E1828" i="11"/>
  <c r="F1828" i="11"/>
  <c r="F685" i="11"/>
  <c r="E685" i="11"/>
  <c r="F3859" i="11"/>
  <c r="E3859" i="11"/>
  <c r="F3691" i="11"/>
  <c r="E3691" i="11"/>
  <c r="F3519" i="11"/>
  <c r="E3519" i="11"/>
  <c r="F3347" i="11"/>
  <c r="E3347" i="11"/>
  <c r="F3179" i="11"/>
  <c r="E3179" i="11"/>
  <c r="F2954" i="11"/>
  <c r="E2954" i="11"/>
  <c r="F2442" i="11"/>
  <c r="E2442" i="11"/>
  <c r="F1472" i="11"/>
  <c r="E1472" i="11"/>
  <c r="F2924" i="11"/>
  <c r="E2924" i="11"/>
  <c r="F2668" i="11"/>
  <c r="E2668" i="11"/>
  <c r="F2412" i="11"/>
  <c r="E2412" i="11"/>
  <c r="F1939" i="11"/>
  <c r="E1939" i="11"/>
  <c r="F1381" i="11"/>
  <c r="E1381" i="11"/>
  <c r="F3003" i="11"/>
  <c r="E3003" i="11"/>
  <c r="F2747" i="11"/>
  <c r="E2747" i="11"/>
  <c r="F2491" i="11"/>
  <c r="E2491" i="11"/>
  <c r="F2096" i="11"/>
  <c r="E2096" i="11"/>
  <c r="F1584" i="11"/>
  <c r="E1584" i="11"/>
  <c r="F407" i="11"/>
  <c r="E407" i="11"/>
  <c r="F2142" i="11"/>
  <c r="E2142" i="11"/>
  <c r="F1886" i="11"/>
  <c r="E1886" i="11"/>
  <c r="F1433" i="11"/>
  <c r="E1433" i="11"/>
  <c r="E2301" i="11"/>
  <c r="F2301" i="11"/>
  <c r="E1789" i="11"/>
  <c r="F1789" i="11"/>
  <c r="E1049" i="11"/>
  <c r="F1049" i="11"/>
  <c r="F1084" i="11"/>
  <c r="E1084" i="11"/>
  <c r="E1146" i="11"/>
  <c r="F1146" i="11"/>
  <c r="E1095" i="11"/>
  <c r="F1095" i="11"/>
  <c r="F330" i="11"/>
  <c r="E330" i="11"/>
  <c r="F593" i="11"/>
  <c r="E593" i="11"/>
  <c r="F45" i="11"/>
  <c r="E45" i="11"/>
  <c r="F2754" i="11"/>
  <c r="E2754" i="11"/>
  <c r="F2498" i="11"/>
  <c r="E2498" i="11"/>
  <c r="F2111" i="11"/>
  <c r="E2111" i="11"/>
  <c r="F1599" i="11"/>
  <c r="E1599" i="11"/>
  <c r="F486" i="11"/>
  <c r="E486" i="11"/>
  <c r="F2952" i="11"/>
  <c r="E2952" i="11"/>
  <c r="F2824" i="11"/>
  <c r="E2824" i="11"/>
  <c r="E2696" i="11"/>
  <c r="F2696" i="11"/>
  <c r="F2568" i="11"/>
  <c r="E2568" i="11"/>
  <c r="F2440" i="11"/>
  <c r="E2440" i="11"/>
  <c r="F2251" i="11"/>
  <c r="E2251" i="11"/>
  <c r="E1995" i="11"/>
  <c r="F1995" i="11"/>
  <c r="E1739" i="11"/>
  <c r="F1739" i="11"/>
  <c r="F1466" i="11"/>
  <c r="E1466" i="11"/>
  <c r="E916" i="11"/>
  <c r="F916" i="11"/>
  <c r="F3031" i="11"/>
  <c r="E3031" i="11"/>
  <c r="F2967" i="11"/>
  <c r="E2967" i="11"/>
  <c r="F2839" i="11"/>
  <c r="E2839" i="11"/>
  <c r="E2711" i="11"/>
  <c r="F2711" i="11"/>
  <c r="E2583" i="11"/>
  <c r="F2583" i="11"/>
  <c r="F2455" i="11"/>
  <c r="E2455" i="11"/>
  <c r="F2280" i="11"/>
  <c r="E2280" i="11"/>
  <c r="E2024" i="11"/>
  <c r="F2024" i="11"/>
  <c r="E1768" i="11"/>
  <c r="F1768" i="11"/>
  <c r="F1505" i="11"/>
  <c r="E1505" i="11"/>
  <c r="F1305" i="11"/>
  <c r="E1305" i="11"/>
  <c r="F647" i="11"/>
  <c r="E647" i="11"/>
  <c r="E2298" i="11"/>
  <c r="F2298" i="11"/>
  <c r="E2170" i="11"/>
  <c r="F2170" i="11"/>
  <c r="E2042" i="11"/>
  <c r="F2042" i="11"/>
  <c r="E1914" i="11"/>
  <c r="F1914" i="11"/>
  <c r="F1766" i="11"/>
  <c r="E1766" i="11"/>
  <c r="F1502" i="11"/>
  <c r="E1502" i="11"/>
  <c r="F989" i="11"/>
  <c r="E989" i="11"/>
  <c r="F2353" i="11"/>
  <c r="E2353" i="11"/>
  <c r="F2097" i="11"/>
  <c r="E2097" i="11"/>
  <c r="F1841" i="11"/>
  <c r="E1841" i="11"/>
  <c r="F1585" i="11"/>
  <c r="E1585" i="11"/>
  <c r="F1188" i="11"/>
  <c r="E1188" i="11"/>
  <c r="F411" i="11"/>
  <c r="E411" i="11"/>
  <c r="F1153" i="11"/>
  <c r="E1153" i="11"/>
  <c r="F812" i="11"/>
  <c r="E812" i="11"/>
  <c r="F1242" i="11"/>
  <c r="E1242" i="11"/>
  <c r="F784" i="11"/>
  <c r="E784" i="11"/>
  <c r="F519" i="11"/>
  <c r="E519" i="11"/>
  <c r="F1335" i="11"/>
  <c r="E1335" i="11"/>
  <c r="F995" i="11"/>
  <c r="E995" i="11"/>
  <c r="F650" i="11"/>
  <c r="E650" i="11"/>
  <c r="F366" i="11"/>
  <c r="E366" i="11"/>
  <c r="E661" i="11"/>
  <c r="F661" i="11"/>
  <c r="E321" i="11"/>
  <c r="F321" i="11"/>
  <c r="F94" i="11"/>
  <c r="E94" i="11"/>
  <c r="F3117" i="11"/>
  <c r="E3117" i="11"/>
  <c r="F2873" i="11"/>
  <c r="E2873" i="11"/>
  <c r="E1312" i="11"/>
  <c r="F1312" i="11"/>
  <c r="F3786" i="11"/>
  <c r="E3786" i="11"/>
  <c r="F3530" i="11"/>
  <c r="E3530" i="11"/>
  <c r="F3274" i="11"/>
  <c r="E3274" i="11"/>
  <c r="F2953" i="11"/>
  <c r="E2953" i="11"/>
  <c r="F1628" i="11"/>
  <c r="E1628" i="11"/>
  <c r="F2694" i="11"/>
  <c r="E2694" i="11"/>
  <c r="F1991" i="11"/>
  <c r="E1991" i="11"/>
  <c r="F2782" i="11"/>
  <c r="E2782" i="11"/>
  <c r="F2167" i="11"/>
  <c r="E2167" i="11"/>
  <c r="F692" i="11"/>
  <c r="E692" i="11"/>
  <c r="F3888" i="11"/>
  <c r="E3888" i="11"/>
  <c r="F3760" i="11"/>
  <c r="E3760" i="11"/>
  <c r="F3632" i="11"/>
  <c r="E3632" i="11"/>
  <c r="F3504" i="11"/>
  <c r="E3504" i="11"/>
  <c r="F3376" i="11"/>
  <c r="E3376" i="11"/>
  <c r="F3248" i="11"/>
  <c r="E3248" i="11"/>
  <c r="F3120" i="11"/>
  <c r="E3120" i="11"/>
  <c r="F2925" i="11"/>
  <c r="E2925" i="11"/>
  <c r="F2669" i="11"/>
  <c r="E2669" i="11"/>
  <c r="F2413" i="11"/>
  <c r="E2413" i="11"/>
  <c r="F1940" i="11"/>
  <c r="E1940" i="11"/>
  <c r="F1384" i="11"/>
  <c r="E1384" i="11"/>
  <c r="F3975" i="11"/>
  <c r="E3975" i="11"/>
  <c r="F3847" i="11"/>
  <c r="E3847" i="11"/>
  <c r="F3783" i="11"/>
  <c r="E3783" i="11"/>
  <c r="F3655" i="11"/>
  <c r="E3655" i="11"/>
  <c r="F3527" i="11"/>
  <c r="E3527" i="11"/>
  <c r="F3399" i="11"/>
  <c r="E3399" i="11"/>
  <c r="F3271" i="11"/>
  <c r="E3271" i="11"/>
  <c r="F3143" i="11"/>
  <c r="E3143" i="11"/>
  <c r="F2970" i="11"/>
  <c r="E2970" i="11"/>
  <c r="F2714" i="11"/>
  <c r="E2714" i="11"/>
  <c r="F2458" i="11"/>
  <c r="E2458" i="11"/>
  <c r="F2031" i="11"/>
  <c r="E2031" i="11"/>
  <c r="F1514" i="11"/>
  <c r="E1514" i="11"/>
  <c r="E3060" i="11"/>
  <c r="F3060" i="11"/>
  <c r="E2932" i="11"/>
  <c r="F2932" i="11"/>
  <c r="E2804" i="11"/>
  <c r="F2804" i="11"/>
  <c r="E2676" i="11"/>
  <c r="F2676" i="11"/>
  <c r="E2548" i="11"/>
  <c r="F2548" i="11"/>
  <c r="E2420" i="11"/>
  <c r="F2420" i="11"/>
  <c r="E2211" i="11"/>
  <c r="F2211" i="11"/>
  <c r="F1955" i="11"/>
  <c r="E1955" i="11"/>
  <c r="F1699" i="11"/>
  <c r="E1699" i="11"/>
  <c r="F1410" i="11"/>
  <c r="E1410" i="11"/>
  <c r="E809" i="11"/>
  <c r="F809" i="11"/>
  <c r="E3011" i="11"/>
  <c r="F3011" i="11"/>
  <c r="E2883" i="11"/>
  <c r="F2883" i="11"/>
  <c r="E2755" i="11"/>
  <c r="F2755" i="11"/>
  <c r="E2627" i="11"/>
  <c r="F2627" i="11"/>
  <c r="E2499" i="11"/>
  <c r="F2499" i="11"/>
  <c r="F2368" i="11"/>
  <c r="E2368" i="11"/>
  <c r="F2240" i="11"/>
  <c r="E2240" i="11"/>
  <c r="F1984" i="11"/>
  <c r="E1984" i="11"/>
  <c r="F1728" i="11"/>
  <c r="E1728" i="11"/>
  <c r="F1452" i="11"/>
  <c r="E1452" i="11"/>
  <c r="F888" i="11"/>
  <c r="E888" i="11"/>
  <c r="F2342" i="11"/>
  <c r="E2342" i="11"/>
  <c r="F2214" i="11"/>
  <c r="E2214" i="11"/>
  <c r="F2086" i="11"/>
  <c r="E2086" i="11"/>
  <c r="F1958" i="11"/>
  <c r="E1958" i="11"/>
  <c r="F1830" i="11"/>
  <c r="E1830" i="11"/>
  <c r="F1602" i="11"/>
  <c r="E1602" i="11"/>
  <c r="E1234" i="11"/>
  <c r="F1234" i="11"/>
  <c r="F503" i="11"/>
  <c r="E503" i="11"/>
  <c r="F2189" i="11"/>
  <c r="E2189" i="11"/>
  <c r="E1933" i="11"/>
  <c r="F1933" i="11"/>
  <c r="E1677" i="11"/>
  <c r="F1677" i="11"/>
  <c r="E1370" i="11"/>
  <c r="F1370" i="11"/>
  <c r="E750" i="11"/>
  <c r="F750" i="11"/>
  <c r="F1276" i="11"/>
  <c r="E1276" i="11"/>
  <c r="F934" i="11"/>
  <c r="E934" i="11"/>
  <c r="F448" i="11"/>
  <c r="E448" i="11"/>
  <c r="E949" i="11"/>
  <c r="F949" i="11"/>
  <c r="F391" i="11"/>
  <c r="E391" i="11"/>
  <c r="E1287" i="11"/>
  <c r="F1287" i="11"/>
  <c r="E947" i="11"/>
  <c r="F947" i="11"/>
  <c r="F586" i="11"/>
  <c r="E586" i="11"/>
  <c r="E526" i="11"/>
  <c r="F526" i="11"/>
  <c r="E191" i="11"/>
  <c r="F191" i="11"/>
  <c r="F445" i="11"/>
  <c r="E445" i="11"/>
  <c r="E61" i="11"/>
  <c r="F61" i="11"/>
  <c r="F1790" i="11"/>
  <c r="E1790" i="11"/>
  <c r="F1662" i="11"/>
  <c r="E1662" i="11"/>
  <c r="F1534" i="11"/>
  <c r="E1534" i="11"/>
  <c r="F1344" i="11"/>
  <c r="E1344" i="11"/>
  <c r="F1053" i="11"/>
  <c r="E1053" i="11"/>
  <c r="F712" i="11"/>
  <c r="E712" i="11"/>
  <c r="F49" i="11"/>
  <c r="E49" i="11"/>
  <c r="F2249" i="11"/>
  <c r="E2249" i="11"/>
  <c r="F2121" i="11"/>
  <c r="E2121" i="11"/>
  <c r="F2057" i="11"/>
  <c r="E2057" i="11"/>
  <c r="F1929" i="11"/>
  <c r="E1929" i="11"/>
  <c r="F1737" i="11"/>
  <c r="E1737" i="11"/>
  <c r="F1609" i="11"/>
  <c r="E1609" i="11"/>
  <c r="F1464" i="11"/>
  <c r="E1464" i="11"/>
  <c r="F1250" i="11"/>
  <c r="E1250" i="11"/>
  <c r="F910" i="11"/>
  <c r="E910" i="11"/>
  <c r="F535" i="11"/>
  <c r="E535" i="11"/>
  <c r="F1356" i="11"/>
  <c r="E1356" i="11"/>
  <c r="F1185" i="11"/>
  <c r="E1185" i="11"/>
  <c r="F1014" i="11"/>
  <c r="E1014" i="11"/>
  <c r="F844" i="11"/>
  <c r="E844" i="11"/>
  <c r="F616" i="11"/>
  <c r="E616" i="11"/>
  <c r="F204" i="11"/>
  <c r="E204" i="11"/>
  <c r="E1056" i="11"/>
  <c r="F1056" i="11"/>
  <c r="F826" i="11"/>
  <c r="E826" i="11"/>
  <c r="F579" i="11"/>
  <c r="E579" i="11"/>
  <c r="F63" i="11"/>
  <c r="E63" i="11"/>
  <c r="F1367" i="11"/>
  <c r="E1367" i="11"/>
  <c r="F1199" i="11"/>
  <c r="E1199" i="11"/>
  <c r="F1027" i="11"/>
  <c r="E1027" i="11"/>
  <c r="F855" i="11"/>
  <c r="E855" i="11"/>
  <c r="F687" i="11"/>
  <c r="E687" i="11"/>
  <c r="F463" i="11"/>
  <c r="E463" i="11"/>
  <c r="F234" i="11"/>
  <c r="E234" i="11"/>
  <c r="F291" i="11"/>
  <c r="E291" i="11"/>
  <c r="F437" i="11"/>
  <c r="E437" i="11"/>
  <c r="F785" i="11"/>
  <c r="E785" i="11"/>
  <c r="F1090" i="11"/>
  <c r="E1090" i="11"/>
  <c r="F3302" i="11"/>
  <c r="E3302" i="11"/>
  <c r="F3285" i="11"/>
  <c r="E3285" i="11"/>
  <c r="F3250" i="11"/>
  <c r="E3250" i="11"/>
  <c r="E2558" i="11"/>
  <c r="F2558" i="11"/>
  <c r="F3532" i="11"/>
  <c r="E3532" i="11"/>
  <c r="F2645" i="11"/>
  <c r="E2645" i="11"/>
  <c r="E3791" i="11"/>
  <c r="F3791" i="11"/>
  <c r="E3107" i="11"/>
  <c r="F3107" i="11"/>
  <c r="E2816" i="11"/>
  <c r="F2816" i="11"/>
  <c r="F873" i="11"/>
  <c r="E873" i="11"/>
  <c r="E1880" i="11"/>
  <c r="F1880" i="11"/>
  <c r="F1750" i="11"/>
  <c r="E1750" i="11"/>
  <c r="F326" i="11"/>
  <c r="E326" i="11"/>
  <c r="F394" i="11"/>
  <c r="E394" i="11"/>
  <c r="F3049" i="11"/>
  <c r="E3049" i="11"/>
  <c r="F3705" i="11"/>
  <c r="E3705" i="11"/>
  <c r="F2814" i="11"/>
  <c r="E2814" i="11"/>
  <c r="F3077" i="11"/>
  <c r="E3077" i="11"/>
  <c r="F2974" i="11"/>
  <c r="E2974" i="11"/>
  <c r="F1847" i="11"/>
  <c r="E1847" i="11"/>
  <c r="E3420" i="11"/>
  <c r="F3420" i="11"/>
  <c r="E2421" i="11"/>
  <c r="F2421" i="11"/>
  <c r="F3339" i="11"/>
  <c r="E3339" i="11"/>
  <c r="E1374" i="11"/>
  <c r="F1374" i="11"/>
  <c r="E1907" i="11"/>
  <c r="F1907" i="11"/>
  <c r="E2475" i="11"/>
  <c r="F2475" i="11"/>
  <c r="E2126" i="11"/>
  <c r="F2126" i="11"/>
  <c r="F1757" i="11"/>
  <c r="E1757" i="11"/>
  <c r="E1395" i="11"/>
  <c r="F1395" i="11"/>
  <c r="F1532" i="11"/>
  <c r="E1532" i="11"/>
  <c r="F3614" i="11"/>
  <c r="E3614" i="11"/>
  <c r="F3217" i="11"/>
  <c r="E3217" i="11"/>
  <c r="F749" i="11"/>
  <c r="E749" i="11"/>
  <c r="F2905" i="11"/>
  <c r="E2905" i="11"/>
  <c r="F3286" i="11"/>
  <c r="E3286" i="11"/>
  <c r="F3789" i="11"/>
  <c r="E3789" i="11"/>
  <c r="F3277" i="11"/>
  <c r="E3277" i="11"/>
  <c r="F3578" i="11"/>
  <c r="E3578" i="11"/>
  <c r="E2545" i="11"/>
  <c r="F2545" i="11"/>
  <c r="F1831" i="11"/>
  <c r="E1831" i="11"/>
  <c r="F1204" i="11"/>
  <c r="E1204" i="11"/>
  <c r="F3700" i="11"/>
  <c r="E3700" i="11"/>
  <c r="F3188" i="11"/>
  <c r="E3188" i="11"/>
  <c r="E2629" i="11"/>
  <c r="F2629" i="11"/>
  <c r="F1521" i="11"/>
  <c r="E1521" i="11"/>
  <c r="E3787" i="11"/>
  <c r="F3787" i="11"/>
  <c r="F3443" i="11"/>
  <c r="E3443" i="11"/>
  <c r="F3103" i="11"/>
  <c r="E3103" i="11"/>
  <c r="E2063" i="11"/>
  <c r="F2063" i="11"/>
  <c r="E2812" i="11"/>
  <c r="F2812" i="11"/>
  <c r="F2227" i="11"/>
  <c r="E2227" i="11"/>
  <c r="E852" i="11"/>
  <c r="F852" i="11"/>
  <c r="E2635" i="11"/>
  <c r="F2635" i="11"/>
  <c r="E1872" i="11"/>
  <c r="F1872" i="11"/>
  <c r="E2286" i="11"/>
  <c r="F2286" i="11"/>
  <c r="E1746" i="11"/>
  <c r="F1746" i="11"/>
  <c r="F2077" i="11"/>
  <c r="E2077" i="11"/>
  <c r="F304" i="11"/>
  <c r="E304" i="11"/>
  <c r="F752" i="11"/>
  <c r="E752" i="11"/>
  <c r="E383" i="11"/>
  <c r="F383" i="11"/>
  <c r="F57" i="11"/>
  <c r="E57" i="11"/>
  <c r="E3937" i="11"/>
  <c r="F3937" i="11"/>
  <c r="F3721" i="11"/>
  <c r="E3721" i="11"/>
  <c r="E547" i="11"/>
  <c r="F547" i="11"/>
  <c r="F2857" i="11"/>
  <c r="E2857" i="11"/>
  <c r="E3637" i="11"/>
  <c r="F3637" i="11"/>
  <c r="F3093" i="11"/>
  <c r="E3093" i="11"/>
  <c r="E3714" i="11"/>
  <c r="F3714" i="11"/>
  <c r="E2993" i="11"/>
  <c r="F2993" i="11"/>
  <c r="E2390" i="11"/>
  <c r="F2390" i="11"/>
  <c r="F3940" i="11"/>
  <c r="E3940" i="11"/>
  <c r="F3596" i="11"/>
  <c r="E3596" i="11"/>
  <c r="E3256" i="11"/>
  <c r="F3256" i="11"/>
  <c r="F2773" i="11"/>
  <c r="E2773" i="11"/>
  <c r="F1796" i="11"/>
  <c r="E1796" i="11"/>
  <c r="E3855" i="11"/>
  <c r="F3855" i="11"/>
  <c r="F3515" i="11"/>
  <c r="E3515" i="11"/>
  <c r="E3171" i="11"/>
  <c r="F3171" i="11"/>
  <c r="E2418" i="11"/>
  <c r="F2418" i="11"/>
  <c r="E2912" i="11"/>
  <c r="F2912" i="11"/>
  <c r="E2400" i="11"/>
  <c r="F2400" i="11"/>
  <c r="E1338" i="11"/>
  <c r="F1338" i="11"/>
  <c r="E2735" i="11"/>
  <c r="F2735" i="11"/>
  <c r="E2072" i="11"/>
  <c r="F2072" i="11"/>
  <c r="F279" i="11"/>
  <c r="E279" i="11"/>
  <c r="F1874" i="11"/>
  <c r="E1874" i="11"/>
  <c r="F2273" i="11"/>
  <c r="E2273" i="11"/>
  <c r="F1046" i="11"/>
  <c r="E1046" i="11"/>
  <c r="F1399" i="11"/>
  <c r="E1399" i="11"/>
  <c r="F216" i="11"/>
  <c r="E216" i="11"/>
  <c r="F3966" i="11"/>
  <c r="E3966" i="11"/>
  <c r="E2785" i="11"/>
  <c r="F2785" i="11"/>
  <c r="F3550" i="11"/>
  <c r="E3550" i="11"/>
  <c r="F3713" i="11"/>
  <c r="E3713" i="11"/>
  <c r="F3201" i="11"/>
  <c r="E3201" i="11"/>
  <c r="F206" i="11"/>
  <c r="E206" i="11"/>
  <c r="F3241" i="11"/>
  <c r="E3241" i="11"/>
  <c r="E1256" i="11"/>
  <c r="F1256" i="11"/>
  <c r="E3526" i="11"/>
  <c r="F3526" i="11"/>
  <c r="E2942" i="11"/>
  <c r="F2942" i="11"/>
  <c r="F3909" i="11"/>
  <c r="E3909" i="11"/>
  <c r="F3653" i="11"/>
  <c r="E3653" i="11"/>
  <c r="E3397" i="11"/>
  <c r="F3397" i="11"/>
  <c r="E3109" i="11"/>
  <c r="F3109" i="11"/>
  <c r="E1708" i="11"/>
  <c r="F1708" i="11"/>
  <c r="E3738" i="11"/>
  <c r="F3738" i="11"/>
  <c r="E3226" i="11"/>
  <c r="F3226" i="11"/>
  <c r="E2481" i="11"/>
  <c r="F2481" i="11"/>
  <c r="F2774" i="11"/>
  <c r="E2774" i="11"/>
  <c r="E1799" i="11"/>
  <c r="F1799" i="11"/>
  <c r="E2510" i="11"/>
  <c r="F2510" i="11"/>
  <c r="F1118" i="11"/>
  <c r="E1118" i="11"/>
  <c r="E3864" i="11"/>
  <c r="F3864" i="11"/>
  <c r="F3692" i="11"/>
  <c r="E3692" i="11"/>
  <c r="E3524" i="11"/>
  <c r="F3524" i="11"/>
  <c r="E3352" i="11"/>
  <c r="F3352" i="11"/>
  <c r="F3180" i="11"/>
  <c r="E3180" i="11"/>
  <c r="F2965" i="11"/>
  <c r="E2965" i="11"/>
  <c r="E2621" i="11"/>
  <c r="F2621" i="11"/>
  <c r="E2180" i="11"/>
  <c r="F2180" i="11"/>
  <c r="E1500" i="11"/>
  <c r="F1500" i="11"/>
  <c r="E3951" i="11"/>
  <c r="F3951" i="11"/>
  <c r="E3779" i="11"/>
  <c r="F3779" i="11"/>
  <c r="F3611" i="11"/>
  <c r="E3611" i="11"/>
  <c r="E3439" i="11"/>
  <c r="F3439" i="11"/>
  <c r="E3267" i="11"/>
  <c r="F3267" i="11"/>
  <c r="F3099" i="11"/>
  <c r="E3099" i="11"/>
  <c r="F2706" i="11"/>
  <c r="E2706" i="11"/>
  <c r="E2015" i="11"/>
  <c r="F2015" i="11"/>
  <c r="F3056" i="11"/>
  <c r="E3056" i="11"/>
  <c r="F2928" i="11"/>
  <c r="E2928" i="11"/>
  <c r="F2544" i="11"/>
  <c r="E2544" i="11"/>
  <c r="F2203" i="11"/>
  <c r="E2203" i="11"/>
  <c r="F1691" i="11"/>
  <c r="E1691" i="11"/>
  <c r="F788" i="11"/>
  <c r="E788" i="11"/>
  <c r="F2879" i="11"/>
  <c r="E2879" i="11"/>
  <c r="F2623" i="11"/>
  <c r="E2623" i="11"/>
  <c r="F2360" i="11"/>
  <c r="E2360" i="11"/>
  <c r="F1848" i="11"/>
  <c r="E1848" i="11"/>
  <c r="F1208" i="11"/>
  <c r="E1208" i="11"/>
  <c r="F2274" i="11"/>
  <c r="E2274" i="11"/>
  <c r="F2018" i="11"/>
  <c r="E2018" i="11"/>
  <c r="F1718" i="11"/>
  <c r="E1718" i="11"/>
  <c r="F1438" i="11"/>
  <c r="E1438" i="11"/>
  <c r="F2305" i="11"/>
  <c r="E2305" i="11"/>
  <c r="F1537" i="11"/>
  <c r="E1537" i="11"/>
  <c r="F87" i="11"/>
  <c r="E87" i="11"/>
  <c r="F732" i="11"/>
  <c r="E732" i="11"/>
  <c r="F698" i="11"/>
  <c r="E698" i="11"/>
  <c r="F1103" i="11"/>
  <c r="E1103" i="11"/>
  <c r="F335" i="11"/>
  <c r="E335" i="11"/>
  <c r="E597" i="11"/>
  <c r="F597" i="11"/>
  <c r="F9" i="11"/>
  <c r="E9" i="11"/>
  <c r="F3662" i="11"/>
  <c r="E3662" i="11"/>
  <c r="F2657" i="11"/>
  <c r="E2657" i="11"/>
  <c r="F3889" i="11"/>
  <c r="E3889" i="11"/>
  <c r="F3377" i="11"/>
  <c r="E3377" i="11"/>
  <c r="F2409" i="11"/>
  <c r="E2409" i="11"/>
  <c r="F3673" i="11"/>
  <c r="E3673" i="11"/>
  <c r="F3161" i="11"/>
  <c r="E3161" i="11"/>
  <c r="F3958" i="11"/>
  <c r="E3958" i="11"/>
  <c r="F3446" i="11"/>
  <c r="E3446" i="11"/>
  <c r="F2689" i="11"/>
  <c r="E2689" i="11"/>
  <c r="F3869" i="11"/>
  <c r="E3869" i="11"/>
  <c r="F3613" i="11"/>
  <c r="E3613" i="11"/>
  <c r="F3357" i="11"/>
  <c r="E3357" i="11"/>
  <c r="E3061" i="11"/>
  <c r="F3061" i="11"/>
  <c r="F1005" i="11"/>
  <c r="E1005" i="11"/>
  <c r="F3682" i="11"/>
  <c r="E3682" i="11"/>
  <c r="E3346" i="11"/>
  <c r="F3346" i="11"/>
  <c r="F2910" i="11"/>
  <c r="E2910" i="11"/>
  <c r="F2998" i="11"/>
  <c r="E2998" i="11"/>
  <c r="F2279" i="11"/>
  <c r="E2279" i="11"/>
  <c r="F2750" i="11"/>
  <c r="E2750" i="11"/>
  <c r="E1751" i="11"/>
  <c r="F1751" i="11"/>
  <c r="E3924" i="11"/>
  <c r="F3924" i="11"/>
  <c r="F3752" i="11"/>
  <c r="E3752" i="11"/>
  <c r="E3580" i="11"/>
  <c r="F3580" i="11"/>
  <c r="E3412" i="11"/>
  <c r="F3412" i="11"/>
  <c r="F3240" i="11"/>
  <c r="E3240" i="11"/>
  <c r="E3068" i="11"/>
  <c r="F3068" i="11"/>
  <c r="E2741" i="11"/>
  <c r="F2741" i="11"/>
  <c r="F2397" i="11"/>
  <c r="E2397" i="11"/>
  <c r="E1732" i="11"/>
  <c r="F1732" i="11"/>
  <c r="E343" i="11"/>
  <c r="F343" i="11"/>
  <c r="F3839" i="11"/>
  <c r="E3839" i="11"/>
  <c r="F3755" i="11"/>
  <c r="E3755" i="11"/>
  <c r="F3583" i="11"/>
  <c r="E3583" i="11"/>
  <c r="E3499" i="11"/>
  <c r="F3499" i="11"/>
  <c r="F3411" i="11"/>
  <c r="E3411" i="11"/>
  <c r="F3243" i="11"/>
  <c r="E3243" i="11"/>
  <c r="F3071" i="11"/>
  <c r="E3071" i="11"/>
  <c r="F2634" i="11"/>
  <c r="E2634" i="11"/>
  <c r="F1871" i="11"/>
  <c r="E1871" i="11"/>
  <c r="F2892" i="11"/>
  <c r="E2892" i="11"/>
  <c r="F2636" i="11"/>
  <c r="E2636" i="11"/>
  <c r="F2508" i="11"/>
  <c r="E2508" i="11"/>
  <c r="F1875" i="11"/>
  <c r="E1875" i="11"/>
  <c r="F1268" i="11"/>
  <c r="E1268" i="11"/>
  <c r="F2971" i="11"/>
  <c r="E2971" i="11"/>
  <c r="F2715" i="11"/>
  <c r="E2715" i="11"/>
  <c r="F2459" i="11"/>
  <c r="E2459" i="11"/>
  <c r="F2032" i="11"/>
  <c r="E2032" i="11"/>
  <c r="F1516" i="11"/>
  <c r="E1516" i="11"/>
  <c r="F2366" i="11"/>
  <c r="E2366" i="11"/>
  <c r="F2110" i="11"/>
  <c r="E2110" i="11"/>
  <c r="F1854" i="11"/>
  <c r="E1854" i="11"/>
  <c r="E1322" i="11"/>
  <c r="F1322" i="11"/>
  <c r="F2237" i="11"/>
  <c r="E2237" i="11"/>
  <c r="E1725" i="11"/>
  <c r="F1725" i="11"/>
  <c r="E878" i="11"/>
  <c r="F878" i="11"/>
  <c r="F998" i="11"/>
  <c r="E998" i="11"/>
  <c r="E1034" i="11"/>
  <c r="F1034" i="11"/>
  <c r="F551" i="11"/>
  <c r="E551" i="11"/>
  <c r="E1011" i="11"/>
  <c r="F1011" i="11"/>
  <c r="E202" i="11"/>
  <c r="F202" i="11"/>
  <c r="F509" i="11"/>
  <c r="E509" i="11"/>
  <c r="F52" i="11"/>
  <c r="E52" i="11"/>
  <c r="F2722" i="11"/>
  <c r="E2722" i="11"/>
  <c r="F2466" i="11"/>
  <c r="E2466" i="11"/>
  <c r="F2047" i="11"/>
  <c r="E2047" i="11"/>
  <c r="F1535" i="11"/>
  <c r="E1535" i="11"/>
  <c r="E59" i="11"/>
  <c r="F59" i="11"/>
  <c r="E2936" i="11"/>
  <c r="F2936" i="11"/>
  <c r="F2808" i="11"/>
  <c r="E2808" i="11"/>
  <c r="F2680" i="11"/>
  <c r="E2680" i="11"/>
  <c r="E2552" i="11"/>
  <c r="F2552" i="11"/>
  <c r="E2424" i="11"/>
  <c r="F2424" i="11"/>
  <c r="E2219" i="11"/>
  <c r="F2219" i="11"/>
  <c r="E1963" i="11"/>
  <c r="F1963" i="11"/>
  <c r="E1707" i="11"/>
  <c r="F1707" i="11"/>
  <c r="F1424" i="11"/>
  <c r="E1424" i="11"/>
  <c r="F830" i="11"/>
  <c r="E830" i="11"/>
  <c r="E3015" i="11"/>
  <c r="F3015" i="11"/>
  <c r="E2887" i="11"/>
  <c r="F2887" i="11"/>
  <c r="F2759" i="11"/>
  <c r="E2759" i="11"/>
  <c r="F2631" i="11"/>
  <c r="E2631" i="11"/>
  <c r="F2503" i="11"/>
  <c r="E2503" i="11"/>
  <c r="F2375" i="11"/>
  <c r="E2375" i="11"/>
  <c r="F2120" i="11"/>
  <c r="E2120" i="11"/>
  <c r="F1864" i="11"/>
  <c r="E1864" i="11"/>
  <c r="F1608" i="11"/>
  <c r="E1608" i="11"/>
  <c r="F1248" i="11"/>
  <c r="E1248" i="11"/>
  <c r="E534" i="11"/>
  <c r="F534" i="11"/>
  <c r="F2282" i="11"/>
  <c r="E2282" i="11"/>
  <c r="F2154" i="11"/>
  <c r="E2154" i="11"/>
  <c r="F2026" i="11"/>
  <c r="E2026" i="11"/>
  <c r="F1898" i="11"/>
  <c r="E1898" i="11"/>
  <c r="F1734" i="11"/>
  <c r="E1734" i="11"/>
  <c r="F1460" i="11"/>
  <c r="E1460" i="11"/>
  <c r="F524" i="11"/>
  <c r="E524" i="11"/>
  <c r="F2193" i="11"/>
  <c r="E2193" i="11"/>
  <c r="F1937" i="11"/>
  <c r="E1937" i="11"/>
  <c r="F1681" i="11"/>
  <c r="E1681" i="11"/>
  <c r="F1378" i="11"/>
  <c r="E1378" i="11"/>
  <c r="F761" i="11"/>
  <c r="E761" i="11"/>
  <c r="F1281" i="11"/>
  <c r="E1281" i="11"/>
  <c r="F940" i="11"/>
  <c r="E940" i="11"/>
  <c r="F470" i="11"/>
  <c r="E470" i="11"/>
  <c r="F954" i="11"/>
  <c r="E954" i="11"/>
  <c r="F402" i="11"/>
  <c r="E402" i="11"/>
  <c r="F1295" i="11"/>
  <c r="E1295" i="11"/>
  <c r="F951" i="11"/>
  <c r="E951" i="11"/>
  <c r="F591" i="11"/>
  <c r="E591" i="11"/>
  <c r="F38" i="11"/>
  <c r="E38" i="11"/>
  <c r="F195" i="11"/>
  <c r="E195" i="11"/>
  <c r="E449" i="11"/>
  <c r="F449" i="11"/>
  <c r="E35" i="11"/>
  <c r="F35" i="11"/>
  <c r="F3085" i="11"/>
  <c r="E3085" i="11"/>
  <c r="F2156" i="11"/>
  <c r="E2156" i="11"/>
  <c r="F3882" i="11"/>
  <c r="E3882" i="11"/>
  <c r="F3626" i="11"/>
  <c r="E3626" i="11"/>
  <c r="F3370" i="11"/>
  <c r="E3370" i="11"/>
  <c r="F3114" i="11"/>
  <c r="E3114" i="11"/>
  <c r="F2385" i="11"/>
  <c r="E2385" i="11"/>
  <c r="F2886" i="11"/>
  <c r="E2886" i="11"/>
  <c r="F2374" i="11"/>
  <c r="E2374" i="11"/>
  <c r="F1246" i="11"/>
  <c r="E1246" i="11"/>
  <c r="F2462" i="11"/>
  <c r="E2462" i="11"/>
  <c r="F1525" i="11"/>
  <c r="E1525" i="11"/>
  <c r="F3936" i="11"/>
  <c r="E3936" i="11"/>
  <c r="F3808" i="11"/>
  <c r="E3808" i="11"/>
  <c r="F3680" i="11"/>
  <c r="E3680" i="11"/>
  <c r="F3552" i="11"/>
  <c r="E3552" i="11"/>
  <c r="F3424" i="11"/>
  <c r="E3424" i="11"/>
  <c r="F3232" i="11"/>
  <c r="E3232" i="11"/>
  <c r="F3104" i="11"/>
  <c r="E3104" i="11"/>
  <c r="F2893" i="11"/>
  <c r="E2893" i="11"/>
  <c r="F2637" i="11"/>
  <c r="E2637" i="11"/>
  <c r="F2381" i="11"/>
  <c r="E2381" i="11"/>
  <c r="F1876" i="11"/>
  <c r="E1876" i="11"/>
  <c r="F1269" i="11"/>
  <c r="E1269" i="11"/>
  <c r="F3959" i="11"/>
  <c r="E3959" i="11"/>
  <c r="F3831" i="11"/>
  <c r="E3831" i="11"/>
  <c r="F3703" i="11"/>
  <c r="E3703" i="11"/>
  <c r="F3575" i="11"/>
  <c r="E3575" i="11"/>
  <c r="F3447" i="11"/>
  <c r="E3447" i="11"/>
  <c r="F3319" i="11"/>
  <c r="E3319" i="11"/>
  <c r="F3191" i="11"/>
  <c r="E3191" i="11"/>
  <c r="F3063" i="11"/>
  <c r="E3063" i="11"/>
  <c r="F2682" i="11"/>
  <c r="E2682" i="11"/>
  <c r="F2426" i="11"/>
  <c r="E2426" i="11"/>
  <c r="F1967" i="11"/>
  <c r="E1967" i="11"/>
  <c r="F1429" i="11"/>
  <c r="E1429" i="11"/>
  <c r="E3044" i="11"/>
  <c r="F3044" i="11"/>
  <c r="E2916" i="11"/>
  <c r="F2916" i="11"/>
  <c r="E2788" i="11"/>
  <c r="F2788" i="11"/>
  <c r="E2660" i="11"/>
  <c r="F2660" i="11"/>
  <c r="E2532" i="11"/>
  <c r="F2532" i="11"/>
  <c r="E2404" i="11"/>
  <c r="F2404" i="11"/>
  <c r="E2179" i="11"/>
  <c r="F2179" i="11"/>
  <c r="F1923" i="11"/>
  <c r="E1923" i="11"/>
  <c r="F1667" i="11"/>
  <c r="E1667" i="11"/>
  <c r="E1065" i="11"/>
  <c r="F1065" i="11"/>
  <c r="E2995" i="11"/>
  <c r="F2995" i="11"/>
  <c r="E2867" i="11"/>
  <c r="F2867" i="11"/>
  <c r="E2739" i="11"/>
  <c r="F2739" i="11"/>
  <c r="E2611" i="11"/>
  <c r="F2611" i="11"/>
  <c r="E2483" i="11"/>
  <c r="F2483" i="11"/>
  <c r="F2208" i="11"/>
  <c r="E2208" i="11"/>
  <c r="E1952" i="11"/>
  <c r="F1952" i="11"/>
  <c r="E1696" i="11"/>
  <c r="F1696" i="11"/>
  <c r="F1405" i="11"/>
  <c r="E1405" i="11"/>
  <c r="F802" i="11"/>
  <c r="E802" i="11"/>
  <c r="F2262" i="11"/>
  <c r="E2262" i="11"/>
  <c r="F2134" i="11"/>
  <c r="E2134" i="11"/>
  <c r="F2006" i="11"/>
  <c r="E2006" i="11"/>
  <c r="F1878" i="11"/>
  <c r="E1878" i="11"/>
  <c r="E1698" i="11"/>
  <c r="F1698" i="11"/>
  <c r="E1408" i="11"/>
  <c r="F1408" i="11"/>
  <c r="E808" i="11"/>
  <c r="F808" i="11"/>
  <c r="F2285" i="11"/>
  <c r="E2285" i="11"/>
  <c r="F2029" i="11"/>
  <c r="E2029" i="11"/>
  <c r="F1645" i="11"/>
  <c r="E1645" i="11"/>
  <c r="F1314" i="11"/>
  <c r="E1314" i="11"/>
  <c r="F663" i="11"/>
  <c r="E663" i="11"/>
  <c r="F1233" i="11"/>
  <c r="E1233" i="11"/>
  <c r="E892" i="11"/>
  <c r="F892" i="11"/>
  <c r="F342" i="11"/>
  <c r="E342" i="11"/>
  <c r="E890" i="11"/>
  <c r="F890" i="11"/>
  <c r="F274" i="11"/>
  <c r="E274" i="11"/>
  <c r="E1247" i="11"/>
  <c r="F1247" i="11"/>
  <c r="E903" i="11"/>
  <c r="F903" i="11"/>
  <c r="E298" i="11"/>
  <c r="F298" i="11"/>
  <c r="E243" i="11"/>
  <c r="F243" i="11"/>
  <c r="F573" i="11"/>
  <c r="E573" i="11"/>
  <c r="E229" i="11"/>
  <c r="F229" i="11"/>
  <c r="F18" i="11"/>
  <c r="E18" i="11"/>
  <c r="E1710" i="11"/>
  <c r="F1710" i="11"/>
  <c r="E1582" i="11"/>
  <c r="F1582" i="11"/>
  <c r="E1428" i="11"/>
  <c r="F1428" i="11"/>
  <c r="E1010" i="11"/>
  <c r="F1010" i="11"/>
  <c r="E668" i="11"/>
  <c r="F668" i="11"/>
  <c r="E2361" i="11"/>
  <c r="F2361" i="11"/>
  <c r="E2233" i="11"/>
  <c r="F2233" i="11"/>
  <c r="E2105" i="11"/>
  <c r="F2105" i="11"/>
  <c r="E1977" i="11"/>
  <c r="F1977" i="11"/>
  <c r="E1849" i="11"/>
  <c r="F1849" i="11"/>
  <c r="E1721" i="11"/>
  <c r="F1721" i="11"/>
  <c r="E1593" i="11"/>
  <c r="F1593" i="11"/>
  <c r="E1442" i="11"/>
  <c r="F1442" i="11"/>
  <c r="E1209" i="11"/>
  <c r="F1209" i="11"/>
  <c r="E868" i="11"/>
  <c r="F868" i="11"/>
  <c r="E454" i="11"/>
  <c r="F454" i="11"/>
  <c r="E1249" i="11"/>
  <c r="F1249" i="11"/>
  <c r="E1078" i="11"/>
  <c r="F1078" i="11"/>
  <c r="E908" i="11"/>
  <c r="F908" i="11"/>
  <c r="F716" i="11"/>
  <c r="E716" i="11"/>
  <c r="E384" i="11"/>
  <c r="F384" i="11"/>
  <c r="F1141" i="11"/>
  <c r="E1141" i="11"/>
  <c r="E800" i="11"/>
  <c r="F800" i="11"/>
  <c r="F536" i="11"/>
  <c r="E536" i="11"/>
  <c r="F1519" i="11"/>
  <c r="E1519" i="11"/>
  <c r="F1347" i="11"/>
  <c r="E1347" i="11"/>
  <c r="F1175" i="11"/>
  <c r="E1175" i="11"/>
  <c r="F1007" i="11"/>
  <c r="E1007" i="11"/>
  <c r="F835" i="11"/>
  <c r="E835" i="11"/>
  <c r="F660" i="11"/>
  <c r="E660" i="11"/>
  <c r="F436" i="11"/>
  <c r="E436" i="11"/>
  <c r="F494" i="11"/>
  <c r="E494" i="11"/>
  <c r="F264" i="11"/>
  <c r="E264" i="11"/>
  <c r="F154" i="11"/>
  <c r="E154" i="11"/>
  <c r="F501" i="11"/>
  <c r="E501" i="11"/>
  <c r="F333" i="11"/>
  <c r="E333" i="11"/>
  <c r="E151" i="11"/>
  <c r="F151" i="11"/>
  <c r="F104" i="11"/>
  <c r="E104" i="11"/>
  <c r="F48" i="11"/>
  <c r="E48" i="11"/>
  <c r="F1722" i="11"/>
  <c r="E1722" i="11"/>
  <c r="F1594" i="11"/>
  <c r="E1594" i="11"/>
  <c r="F1337" i="11"/>
  <c r="E1337" i="11"/>
  <c r="F460" i="11"/>
  <c r="E460" i="11"/>
  <c r="F1241" i="11"/>
  <c r="E1241" i="11"/>
  <c r="F623" i="11"/>
  <c r="E623" i="11"/>
  <c r="F538" i="11"/>
  <c r="E538" i="11"/>
  <c r="F452" i="11"/>
  <c r="E452" i="11"/>
  <c r="E367" i="11"/>
  <c r="F367" i="11"/>
  <c r="E282" i="11"/>
  <c r="F282" i="11"/>
  <c r="E174" i="11"/>
  <c r="F174" i="11"/>
  <c r="E510" i="11"/>
  <c r="F510" i="11"/>
  <c r="F424" i="11"/>
  <c r="E424" i="11"/>
  <c r="F339" i="11"/>
  <c r="E339" i="11"/>
  <c r="F254" i="11"/>
  <c r="E254" i="11"/>
  <c r="F118" i="11"/>
  <c r="E118" i="11"/>
  <c r="F199" i="11"/>
  <c r="E199" i="11"/>
  <c r="E117" i="11"/>
  <c r="F117" i="11"/>
  <c r="F665" i="11"/>
  <c r="E665" i="11"/>
  <c r="F601" i="11"/>
  <c r="E601" i="11"/>
  <c r="F537" i="11"/>
  <c r="E537" i="11"/>
  <c r="E473" i="11"/>
  <c r="F473" i="11"/>
  <c r="F409" i="11"/>
  <c r="E409" i="11"/>
  <c r="F345" i="11"/>
  <c r="E345" i="11"/>
  <c r="F281" i="11"/>
  <c r="E281" i="11"/>
  <c r="F217" i="11"/>
  <c r="E217" i="11"/>
  <c r="E141" i="11"/>
  <c r="F141" i="11"/>
  <c r="F37" i="11"/>
  <c r="E37" i="11"/>
  <c r="F140" i="11"/>
  <c r="E140" i="11"/>
  <c r="B4" i="25"/>
  <c r="F3166" i="11"/>
  <c r="E3166" i="11"/>
  <c r="F3989" i="11"/>
  <c r="E3989" i="11"/>
  <c r="F2076" i="11"/>
  <c r="E2076" i="11"/>
  <c r="E3320" i="11"/>
  <c r="F3320" i="11"/>
  <c r="E3579" i="11"/>
  <c r="F3579" i="11"/>
  <c r="E2496" i="11"/>
  <c r="F2496" i="11"/>
  <c r="F952" i="11"/>
  <c r="E952" i="11"/>
  <c r="E523" i="11"/>
  <c r="F523" i="11"/>
  <c r="F2300" i="11"/>
  <c r="E2300" i="11"/>
  <c r="E3693" i="11"/>
  <c r="F3693" i="11"/>
  <c r="F2534" i="11"/>
  <c r="E2534" i="11"/>
  <c r="E3124" i="11"/>
  <c r="F3124" i="11"/>
  <c r="E3211" i="11"/>
  <c r="F3211" i="11"/>
  <c r="F2401" i="11"/>
  <c r="E2401" i="11"/>
  <c r="F3657" i="11"/>
  <c r="E3657" i="11"/>
  <c r="F2625" i="11"/>
  <c r="E2625" i="11"/>
  <c r="F3022" i="11"/>
  <c r="E3022" i="11"/>
  <c r="F2889" i="11"/>
  <c r="E2889" i="11"/>
  <c r="E1719" i="11"/>
  <c r="F1719" i="11"/>
  <c r="F3404" i="11"/>
  <c r="E3404" i="11"/>
  <c r="E2389" i="11"/>
  <c r="F2389" i="11"/>
  <c r="E3663" i="11"/>
  <c r="F3663" i="11"/>
  <c r="E2866" i="11"/>
  <c r="F2866" i="11"/>
  <c r="E2624" i="11"/>
  <c r="F2624" i="11"/>
  <c r="E2959" i="11"/>
  <c r="F2959" i="11"/>
  <c r="E1484" i="11"/>
  <c r="F1484" i="11"/>
  <c r="F1273" i="11"/>
  <c r="E1273" i="11"/>
  <c r="F961" i="11"/>
  <c r="E961" i="11"/>
  <c r="F219" i="11"/>
  <c r="E219" i="11"/>
  <c r="E3913" i="11"/>
  <c r="F3913" i="11"/>
  <c r="F3221" i="11"/>
  <c r="E3221" i="11"/>
  <c r="E2382" i="11"/>
  <c r="F2382" i="11"/>
  <c r="E2557" i="11"/>
  <c r="F2557" i="11"/>
  <c r="E3067" i="11"/>
  <c r="F3067" i="11"/>
  <c r="F464" i="11"/>
  <c r="E464" i="11"/>
  <c r="F1622" i="11"/>
  <c r="E1622" i="11"/>
  <c r="F975" i="11"/>
  <c r="E975" i="11"/>
  <c r="F2969" i="11"/>
  <c r="E2969" i="11"/>
  <c r="F3437" i="11"/>
  <c r="E3437" i="11"/>
  <c r="F1161" i="11"/>
  <c r="E1161" i="11"/>
  <c r="F2845" i="11"/>
  <c r="E2845" i="11"/>
  <c r="F3379" i="11"/>
  <c r="E3379" i="11"/>
  <c r="E2972" i="11"/>
  <c r="F2972" i="11"/>
  <c r="E3051" i="11"/>
  <c r="F3051" i="11"/>
  <c r="E1680" i="11"/>
  <c r="F1680" i="11"/>
  <c r="F1554" i="11"/>
  <c r="E1554" i="11"/>
  <c r="F1212" i="11"/>
  <c r="E1212" i="11"/>
  <c r="E440" i="11"/>
  <c r="F440" i="11"/>
  <c r="F3793" i="11"/>
  <c r="E3793" i="11"/>
  <c r="F3065" i="11"/>
  <c r="E3065" i="11"/>
  <c r="F3821" i="11"/>
  <c r="E3821" i="11"/>
  <c r="F3962" i="11"/>
  <c r="E3962" i="11"/>
  <c r="F2870" i="11"/>
  <c r="E2870" i="11"/>
  <c r="F3892" i="11"/>
  <c r="E3892" i="11"/>
  <c r="F3208" i="11"/>
  <c r="E3208" i="11"/>
  <c r="E1604" i="11"/>
  <c r="F1604" i="11"/>
  <c r="F3467" i="11"/>
  <c r="E3467" i="11"/>
  <c r="E2191" i="11"/>
  <c r="F2191" i="11"/>
  <c r="F2291" i="11"/>
  <c r="E2291" i="11"/>
  <c r="E2667" i="11"/>
  <c r="F2667" i="11"/>
  <c r="E2318" i="11"/>
  <c r="F2318" i="11"/>
  <c r="E2141" i="11"/>
  <c r="F2141" i="11"/>
  <c r="E864" i="11"/>
  <c r="F864" i="11"/>
  <c r="E152" i="11"/>
  <c r="F152" i="11"/>
  <c r="F3374" i="11"/>
  <c r="E3374" i="11"/>
  <c r="F3489" i="11"/>
  <c r="E3489" i="11"/>
  <c r="F3785" i="11"/>
  <c r="E3785" i="11"/>
  <c r="F1612" i="11"/>
  <c r="E1612" i="11"/>
  <c r="E3025" i="11"/>
  <c r="F3025" i="11"/>
  <c r="F3669" i="11"/>
  <c r="E3669" i="11"/>
  <c r="E3133" i="11"/>
  <c r="F3133" i="11"/>
  <c r="F3762" i="11"/>
  <c r="E3762" i="11"/>
  <c r="E3074" i="11"/>
  <c r="F3074" i="11"/>
  <c r="E2470" i="11"/>
  <c r="F2470" i="11"/>
  <c r="E2071" i="11"/>
  <c r="F2071" i="11"/>
  <c r="F3788" i="11"/>
  <c r="E3788" i="11"/>
  <c r="E3448" i="11"/>
  <c r="F3448" i="11"/>
  <c r="E3108" i="11"/>
  <c r="F3108" i="11"/>
  <c r="F2469" i="11"/>
  <c r="E2469" i="11"/>
  <c r="E856" i="11"/>
  <c r="F856" i="11"/>
  <c r="F3707" i="11"/>
  <c r="E3707" i="11"/>
  <c r="E3363" i="11"/>
  <c r="F3363" i="11"/>
  <c r="E2986" i="11"/>
  <c r="F2986" i="11"/>
  <c r="F1567" i="11"/>
  <c r="E1567" i="11"/>
  <c r="E2688" i="11"/>
  <c r="F2688" i="11"/>
  <c r="E1979" i="11"/>
  <c r="F1979" i="11"/>
  <c r="E3023" i="11"/>
  <c r="F3023" i="11"/>
  <c r="E2511" i="11"/>
  <c r="F2511" i="11"/>
  <c r="F1624" i="11"/>
  <c r="E1624" i="11"/>
  <c r="F2162" i="11"/>
  <c r="E2162" i="11"/>
  <c r="F1481" i="11"/>
  <c r="E1481" i="11"/>
  <c r="F1825" i="11"/>
  <c r="E1825" i="11"/>
  <c r="F1132" i="11"/>
  <c r="E1132" i="11"/>
  <c r="F1487" i="11"/>
  <c r="E1487" i="11"/>
  <c r="F334" i="11"/>
  <c r="E334" i="11"/>
  <c r="F3198" i="11"/>
  <c r="E3198" i="11"/>
  <c r="F3358" i="11"/>
  <c r="E3358" i="11"/>
  <c r="F3153" i="11"/>
  <c r="E3153" i="11"/>
  <c r="F3449" i="11"/>
  <c r="E3449" i="11"/>
  <c r="F3734" i="11"/>
  <c r="E3734" i="11"/>
  <c r="F877" i="11"/>
  <c r="E877" i="11"/>
  <c r="F3501" i="11"/>
  <c r="E3501" i="11"/>
  <c r="F2585" i="11"/>
  <c r="E2585" i="11"/>
  <c r="F3538" i="11"/>
  <c r="E3538" i="11"/>
  <c r="F2332" i="11"/>
  <c r="E2332" i="11"/>
  <c r="F1671" i="11"/>
  <c r="E1671" i="11"/>
  <c r="F777" i="11"/>
  <c r="E777" i="11"/>
  <c r="E3676" i="11"/>
  <c r="F3676" i="11"/>
  <c r="F3336" i="11"/>
  <c r="E3336" i="11"/>
  <c r="F2933" i="11"/>
  <c r="E2933" i="11"/>
  <c r="F2116" i="11"/>
  <c r="E2116" i="11"/>
  <c r="F3935" i="11"/>
  <c r="E3935" i="11"/>
  <c r="F3595" i="11"/>
  <c r="E3595" i="11"/>
  <c r="F3251" i="11"/>
  <c r="E3251" i="11"/>
  <c r="E2666" i="11"/>
  <c r="F2666" i="11"/>
  <c r="E3036" i="11"/>
  <c r="F3036" i="11"/>
  <c r="E2524" i="11"/>
  <c r="F2524" i="11"/>
  <c r="E1651" i="11"/>
  <c r="F1651" i="11"/>
  <c r="E2859" i="11"/>
  <c r="F2859" i="11"/>
  <c r="E2320" i="11"/>
  <c r="F2320" i="11"/>
  <c r="E1101" i="11"/>
  <c r="F1101" i="11"/>
  <c r="E1998" i="11"/>
  <c r="F1998" i="11"/>
  <c r="F765" i="11"/>
  <c r="E765" i="11"/>
  <c r="F1490" i="11"/>
  <c r="E1490" i="11"/>
  <c r="F667" i="11"/>
  <c r="E667" i="11"/>
  <c r="F1055" i="11"/>
  <c r="E1055" i="11"/>
  <c r="F549" i="11"/>
  <c r="E549" i="11"/>
  <c r="F3646" i="11"/>
  <c r="E3646" i="11"/>
  <c r="F3822" i="11"/>
  <c r="E3822" i="11"/>
  <c r="F3102" i="11"/>
  <c r="E3102" i="11"/>
  <c r="F3601" i="11"/>
  <c r="E3601" i="11"/>
  <c r="F3089" i="11"/>
  <c r="E3089" i="11"/>
  <c r="F3897" i="11"/>
  <c r="E3897" i="11"/>
  <c r="F3385" i="11"/>
  <c r="E3385" i="11"/>
  <c r="F2441" i="11"/>
  <c r="E2441" i="11"/>
  <c r="F3670" i="11"/>
  <c r="E3670" i="11"/>
  <c r="F3158" i="11"/>
  <c r="E3158" i="11"/>
  <c r="F3981" i="11"/>
  <c r="E3981" i="11"/>
  <c r="F3725" i="11"/>
  <c r="E3725" i="11"/>
  <c r="F3469" i="11"/>
  <c r="E3469" i="11"/>
  <c r="F3205" i="11"/>
  <c r="E3205" i="11"/>
  <c r="E2425" i="11"/>
  <c r="F2425" i="11"/>
  <c r="F3834" i="11"/>
  <c r="E3834" i="11"/>
  <c r="F3490" i="11"/>
  <c r="E3490" i="11"/>
  <c r="F3154" i="11"/>
  <c r="E3154" i="11"/>
  <c r="F2012" i="11"/>
  <c r="E2012" i="11"/>
  <c r="F2614" i="11"/>
  <c r="E2614" i="11"/>
  <c r="E1504" i="11"/>
  <c r="F1504" i="11"/>
  <c r="F2359" i="11"/>
  <c r="E2359" i="11"/>
  <c r="F3996" i="11"/>
  <c r="E3996" i="11"/>
  <c r="F3828" i="11"/>
  <c r="E3828" i="11"/>
  <c r="F3656" i="11"/>
  <c r="E3656" i="11"/>
  <c r="E3484" i="11"/>
  <c r="F3484" i="11"/>
  <c r="F3316" i="11"/>
  <c r="E3316" i="11"/>
  <c r="F3144" i="11"/>
  <c r="E3144" i="11"/>
  <c r="E2885" i="11"/>
  <c r="F2885" i="11"/>
  <c r="E2549" i="11"/>
  <c r="F2549" i="11"/>
  <c r="F2036" i="11"/>
  <c r="E2036" i="11"/>
  <c r="E1240" i="11"/>
  <c r="F1240" i="11"/>
  <c r="E3915" i="11"/>
  <c r="F3915" i="11"/>
  <c r="F3743" i="11"/>
  <c r="E3743" i="11"/>
  <c r="F3571" i="11"/>
  <c r="E3571" i="11"/>
  <c r="F3403" i="11"/>
  <c r="E3403" i="11"/>
  <c r="F3231" i="11"/>
  <c r="E3231" i="11"/>
  <c r="E3058" i="11"/>
  <c r="F3058" i="11"/>
  <c r="E2602" i="11"/>
  <c r="F2602" i="11"/>
  <c r="E1807" i="11"/>
  <c r="F1807" i="11"/>
  <c r="E3004" i="11"/>
  <c r="F3004" i="11"/>
  <c r="E2748" i="11"/>
  <c r="F2748" i="11"/>
  <c r="E2492" i="11"/>
  <c r="F2492" i="11"/>
  <c r="F2099" i="11"/>
  <c r="E2099" i="11"/>
  <c r="E1587" i="11"/>
  <c r="F1587" i="11"/>
  <c r="E422" i="11"/>
  <c r="F422" i="11"/>
  <c r="E2827" i="11"/>
  <c r="F2827" i="11"/>
  <c r="E2571" i="11"/>
  <c r="F2571" i="11"/>
  <c r="E2256" i="11"/>
  <c r="F2256" i="11"/>
  <c r="E1744" i="11"/>
  <c r="F1744" i="11"/>
  <c r="E930" i="11"/>
  <c r="F930" i="11"/>
  <c r="E2222" i="11"/>
  <c r="F2222" i="11"/>
  <c r="E1966" i="11"/>
  <c r="F1966" i="11"/>
  <c r="F1618" i="11"/>
  <c r="E1618" i="11"/>
  <c r="E568" i="11"/>
  <c r="F568" i="11"/>
  <c r="F1949" i="11"/>
  <c r="E1949" i="11"/>
  <c r="F1400" i="11"/>
  <c r="E1400" i="11"/>
  <c r="F1297" i="11"/>
  <c r="E1297" i="11"/>
  <c r="E512" i="11"/>
  <c r="F512" i="11"/>
  <c r="F444" i="11"/>
  <c r="E444" i="11"/>
  <c r="E967" i="11"/>
  <c r="F967" i="11"/>
  <c r="F98" i="11"/>
  <c r="E98" i="11"/>
  <c r="F465" i="11"/>
  <c r="E465" i="11"/>
  <c r="F8" i="11"/>
  <c r="E8" i="11"/>
  <c r="F3342" i="11"/>
  <c r="E3342" i="11"/>
  <c r="F3934" i="11"/>
  <c r="E3934" i="11"/>
  <c r="F3809" i="11"/>
  <c r="E3809" i="11"/>
  <c r="E3297" i="11"/>
  <c r="F3297" i="11"/>
  <c r="E1804" i="11"/>
  <c r="F1804" i="11"/>
  <c r="F3593" i="11"/>
  <c r="E3593" i="11"/>
  <c r="F3081" i="11"/>
  <c r="E3081" i="11"/>
  <c r="F3878" i="11"/>
  <c r="E3878" i="11"/>
  <c r="E3366" i="11"/>
  <c r="F3366" i="11"/>
  <c r="E2364" i="11"/>
  <c r="F2364" i="11"/>
  <c r="F3829" i="11"/>
  <c r="E3829" i="11"/>
  <c r="F3573" i="11"/>
  <c r="E3573" i="11"/>
  <c r="E3317" i="11"/>
  <c r="F3317" i="11"/>
  <c r="E2913" i="11"/>
  <c r="F2913" i="11"/>
  <c r="F3970" i="11"/>
  <c r="E3970" i="11"/>
  <c r="E3634" i="11"/>
  <c r="F3634" i="11"/>
  <c r="E3290" i="11"/>
  <c r="F3290" i="11"/>
  <c r="F2737" i="11"/>
  <c r="E2737" i="11"/>
  <c r="F2902" i="11"/>
  <c r="E2902" i="11"/>
  <c r="E2055" i="11"/>
  <c r="F2055" i="11"/>
  <c r="E2638" i="11"/>
  <c r="F2638" i="11"/>
  <c r="E1559" i="11"/>
  <c r="F1559" i="11"/>
  <c r="E3896" i="11"/>
  <c r="F3896" i="11"/>
  <c r="F3724" i="11"/>
  <c r="E3724" i="11"/>
  <c r="E3556" i="11"/>
  <c r="F3556" i="11"/>
  <c r="E3384" i="11"/>
  <c r="F3384" i="11"/>
  <c r="F3212" i="11"/>
  <c r="E3212" i="11"/>
  <c r="E3029" i="11"/>
  <c r="F3029" i="11"/>
  <c r="E2685" i="11"/>
  <c r="F2685" i="11"/>
  <c r="E2308" i="11"/>
  <c r="F2308" i="11"/>
  <c r="F1636" i="11"/>
  <c r="E1636" i="11"/>
  <c r="E3983" i="11"/>
  <c r="F3983" i="11"/>
  <c r="E3811" i="11"/>
  <c r="F3811" i="11"/>
  <c r="E3643" i="11"/>
  <c r="F3643" i="11"/>
  <c r="E3471" i="11"/>
  <c r="F3471" i="11"/>
  <c r="E3299" i="11"/>
  <c r="F3299" i="11"/>
  <c r="F3131" i="11"/>
  <c r="E3131" i="11"/>
  <c r="E2802" i="11"/>
  <c r="F2802" i="11"/>
  <c r="E2207" i="11"/>
  <c r="F2207" i="11"/>
  <c r="E798" i="11"/>
  <c r="F798" i="11"/>
  <c r="E2848" i="11"/>
  <c r="F2848" i="11"/>
  <c r="E2592" i="11"/>
  <c r="F2592" i="11"/>
  <c r="E2299" i="11"/>
  <c r="F2299" i="11"/>
  <c r="E1787" i="11"/>
  <c r="F1787" i="11"/>
  <c r="E1044" i="11"/>
  <c r="F1044" i="11"/>
  <c r="E2927" i="11"/>
  <c r="F2927" i="11"/>
  <c r="E2671" i="11"/>
  <c r="F2671" i="11"/>
  <c r="F2415" i="11"/>
  <c r="E2415" i="11"/>
  <c r="F1944" i="11"/>
  <c r="E1944" i="11"/>
  <c r="F1390" i="11"/>
  <c r="E1390" i="11"/>
  <c r="F2322" i="11"/>
  <c r="E2322" i="11"/>
  <c r="F2066" i="11"/>
  <c r="E2066" i="11"/>
  <c r="F1810" i="11"/>
  <c r="E1810" i="11"/>
  <c r="F1117" i="11"/>
  <c r="E1117" i="11"/>
  <c r="F2145" i="11"/>
  <c r="E2145" i="11"/>
  <c r="F1633" i="11"/>
  <c r="E1633" i="11"/>
  <c r="F620" i="11"/>
  <c r="E620" i="11"/>
  <c r="F876" i="11"/>
  <c r="E876" i="11"/>
  <c r="F869" i="11"/>
  <c r="E869" i="11"/>
  <c r="F1231" i="11"/>
  <c r="E1231" i="11"/>
  <c r="F506" i="11"/>
  <c r="E506" i="11"/>
  <c r="F111" i="11"/>
  <c r="E111" i="11"/>
  <c r="F160" i="11"/>
  <c r="E160" i="11"/>
  <c r="F2721" i="11"/>
  <c r="E2721" i="11"/>
  <c r="E3726" i="11"/>
  <c r="F3726" i="11"/>
  <c r="F706" i="11"/>
  <c r="E706" i="11"/>
  <c r="F2878" i="11"/>
  <c r="E2878" i="11"/>
  <c r="F3294" i="11"/>
  <c r="E3294" i="11"/>
  <c r="E3905" i="11"/>
  <c r="F3905" i="11"/>
  <c r="E3649" i="11"/>
  <c r="F3649" i="11"/>
  <c r="F3393" i="11"/>
  <c r="E3393" i="11"/>
  <c r="F3137" i="11"/>
  <c r="E3137" i="11"/>
  <c r="F2473" i="11"/>
  <c r="E2473" i="11"/>
  <c r="E3945" i="11"/>
  <c r="F3945" i="11"/>
  <c r="F3689" i="11"/>
  <c r="E3689" i="11"/>
  <c r="F3433" i="11"/>
  <c r="E3433" i="11"/>
  <c r="F3177" i="11"/>
  <c r="E3177" i="11"/>
  <c r="E2633" i="11"/>
  <c r="F2633" i="11"/>
  <c r="F3974" i="11"/>
  <c r="E3974" i="11"/>
  <c r="F3718" i="11"/>
  <c r="E3718" i="11"/>
  <c r="F3462" i="11"/>
  <c r="E3462" i="11"/>
  <c r="E3206" i="11"/>
  <c r="F3206" i="11"/>
  <c r="F2753" i="11"/>
  <c r="E2753" i="11"/>
  <c r="F471" i="11"/>
  <c r="E471" i="11"/>
  <c r="F3877" i="11"/>
  <c r="E3877" i="11"/>
  <c r="E3749" i="11"/>
  <c r="F3749" i="11"/>
  <c r="E3621" i="11"/>
  <c r="F3621" i="11"/>
  <c r="F3493" i="11"/>
  <c r="E3493" i="11"/>
  <c r="F3365" i="11"/>
  <c r="E3365" i="11"/>
  <c r="E3237" i="11"/>
  <c r="F3237" i="11"/>
  <c r="E3069" i="11"/>
  <c r="F3069" i="11"/>
  <c r="F2553" i="11"/>
  <c r="E2553" i="11"/>
  <c r="F1176" i="11"/>
  <c r="E1176" i="11"/>
  <c r="E3866" i="11"/>
  <c r="F3866" i="11"/>
  <c r="F3698" i="11"/>
  <c r="E3698" i="11"/>
  <c r="E3522" i="11"/>
  <c r="F3522" i="11"/>
  <c r="E3354" i="11"/>
  <c r="F3354" i="11"/>
  <c r="E3186" i="11"/>
  <c r="F3186" i="11"/>
  <c r="E2929" i="11"/>
  <c r="F2929" i="11"/>
  <c r="E2268" i="11"/>
  <c r="F2268" i="11"/>
  <c r="F3030" i="11"/>
  <c r="E3030" i="11"/>
  <c r="E2678" i="11"/>
  <c r="F2678" i="11"/>
  <c r="E2311" i="11"/>
  <c r="F2311" i="11"/>
  <c r="E1639" i="11"/>
  <c r="F1639" i="11"/>
  <c r="E2766" i="11"/>
  <c r="F2766" i="11"/>
  <c r="E2430" i="11"/>
  <c r="F2430" i="11"/>
  <c r="F1815" i="11"/>
  <c r="E1815" i="11"/>
  <c r="E584" i="11"/>
  <c r="F584" i="11"/>
  <c r="E3928" i="11"/>
  <c r="F3928" i="11"/>
  <c r="E3844" i="11"/>
  <c r="F3844" i="11"/>
  <c r="F3756" i="11"/>
  <c r="E3756" i="11"/>
  <c r="E3672" i="11"/>
  <c r="F3672" i="11"/>
  <c r="E3588" i="11"/>
  <c r="F3588" i="11"/>
  <c r="F3500" i="11"/>
  <c r="E3500" i="11"/>
  <c r="E3416" i="11"/>
  <c r="F3416" i="11"/>
  <c r="F3332" i="11"/>
  <c r="E3332" i="11"/>
  <c r="F3244" i="11"/>
  <c r="E3244" i="11"/>
  <c r="E3160" i="11"/>
  <c r="F3160" i="11"/>
  <c r="E3076" i="11"/>
  <c r="F3076" i="11"/>
  <c r="F2917" i="11"/>
  <c r="E2917" i="11"/>
  <c r="E2749" i="11"/>
  <c r="F2749" i="11"/>
  <c r="F2581" i="11"/>
  <c r="E2581" i="11"/>
  <c r="F2405" i="11"/>
  <c r="E2405" i="11"/>
  <c r="F2100" i="11"/>
  <c r="E2100" i="11"/>
  <c r="F1764" i="11"/>
  <c r="E1764" i="11"/>
  <c r="F1354" i="11"/>
  <c r="E1354" i="11"/>
  <c r="E428" i="11"/>
  <c r="F428" i="11"/>
  <c r="F3931" i="11"/>
  <c r="E3931" i="11"/>
  <c r="E3843" i="11"/>
  <c r="F3843" i="11"/>
  <c r="E3759" i="11"/>
  <c r="F3759" i="11"/>
  <c r="F3675" i="11"/>
  <c r="E3675" i="11"/>
  <c r="E3587" i="11"/>
  <c r="F3587" i="11"/>
  <c r="E3503" i="11"/>
  <c r="F3503" i="11"/>
  <c r="E3419" i="11"/>
  <c r="F3419" i="11"/>
  <c r="E3331" i="11"/>
  <c r="F3331" i="11"/>
  <c r="E3247" i="11"/>
  <c r="F3247" i="11"/>
  <c r="F3163" i="11"/>
  <c r="E3163" i="11"/>
  <c r="E3075" i="11"/>
  <c r="F3075" i="11"/>
  <c r="F2898" i="11"/>
  <c r="E2898" i="11"/>
  <c r="F2642" i="11"/>
  <c r="E2642" i="11"/>
  <c r="F2386" i="11"/>
  <c r="E2386" i="11"/>
  <c r="E1887" i="11"/>
  <c r="F1887" i="11"/>
  <c r="F1289" i="11"/>
  <c r="E1289" i="11"/>
  <c r="F3024" i="11"/>
  <c r="E3024" i="11"/>
  <c r="F2896" i="11"/>
  <c r="E2896" i="11"/>
  <c r="F2768" i="11"/>
  <c r="E2768" i="11"/>
  <c r="F2640" i="11"/>
  <c r="E2640" i="11"/>
  <c r="F2512" i="11"/>
  <c r="E2512" i="11"/>
  <c r="F2384" i="11"/>
  <c r="E2384" i="11"/>
  <c r="F2139" i="11"/>
  <c r="E2139" i="11"/>
  <c r="F1883" i="11"/>
  <c r="E1883" i="11"/>
  <c r="F1627" i="11"/>
  <c r="E1627" i="11"/>
  <c r="F1282" i="11"/>
  <c r="E1282" i="11"/>
  <c r="F599" i="11"/>
  <c r="E599" i="11"/>
  <c r="F2975" i="11"/>
  <c r="E2975" i="11"/>
  <c r="F2847" i="11"/>
  <c r="E2847" i="11"/>
  <c r="F2719" i="11"/>
  <c r="E2719" i="11"/>
  <c r="F2591" i="11"/>
  <c r="E2591" i="11"/>
  <c r="F2463" i="11"/>
  <c r="E2463" i="11"/>
  <c r="E2296" i="11"/>
  <c r="F2296" i="11"/>
  <c r="F2040" i="11"/>
  <c r="E2040" i="11"/>
  <c r="E1784" i="11"/>
  <c r="F1784" i="11"/>
  <c r="F1526" i="11"/>
  <c r="E1526" i="11"/>
  <c r="E1037" i="11"/>
  <c r="F1037" i="11"/>
  <c r="F2370" i="11"/>
  <c r="E2370" i="11"/>
  <c r="E2242" i="11"/>
  <c r="F2242" i="11"/>
  <c r="F2114" i="11"/>
  <c r="E2114" i="11"/>
  <c r="F1986" i="11"/>
  <c r="E1986" i="11"/>
  <c r="F1858" i="11"/>
  <c r="E1858" i="11"/>
  <c r="F1654" i="11"/>
  <c r="E1654" i="11"/>
  <c r="F1330" i="11"/>
  <c r="E1330" i="11"/>
  <c r="F690" i="11"/>
  <c r="E690" i="11"/>
  <c r="F2241" i="11"/>
  <c r="E2241" i="11"/>
  <c r="F1985" i="11"/>
  <c r="E1985" i="11"/>
  <c r="F1729" i="11"/>
  <c r="E1729" i="11"/>
  <c r="F1453" i="11"/>
  <c r="E1453" i="11"/>
  <c r="F889" i="11"/>
  <c r="E889" i="11"/>
  <c r="F1345" i="11"/>
  <c r="E1345" i="11"/>
  <c r="F1004" i="11"/>
  <c r="E1004" i="11"/>
  <c r="F603" i="11"/>
  <c r="E603" i="11"/>
  <c r="F1040" i="11"/>
  <c r="E1040" i="11"/>
  <c r="F558" i="11"/>
  <c r="E558" i="11"/>
  <c r="F1359" i="11"/>
  <c r="E1359" i="11"/>
  <c r="F1015" i="11"/>
  <c r="E1015" i="11"/>
  <c r="F675" i="11"/>
  <c r="E675" i="11"/>
  <c r="F218" i="11"/>
  <c r="E218" i="11"/>
  <c r="F107" i="11"/>
  <c r="E107" i="11"/>
  <c r="E513" i="11"/>
  <c r="F513" i="11"/>
  <c r="F167" i="11"/>
  <c r="E167" i="11"/>
  <c r="E56" i="11"/>
  <c r="F56" i="11"/>
  <c r="E3134" i="11"/>
  <c r="F3134" i="11"/>
  <c r="E3406" i="11"/>
  <c r="F3406" i="11"/>
  <c r="E3694" i="11"/>
  <c r="F3694" i="11"/>
  <c r="E3998" i="11"/>
  <c r="F3998" i="11"/>
  <c r="E2833" i="11"/>
  <c r="F2833" i="11"/>
  <c r="E3825" i="11"/>
  <c r="F3825" i="11"/>
  <c r="E3569" i="11"/>
  <c r="F3569" i="11"/>
  <c r="E3313" i="11"/>
  <c r="F3313" i="11"/>
  <c r="E3054" i="11"/>
  <c r="F3054" i="11"/>
  <c r="E1932" i="11"/>
  <c r="F1932" i="11"/>
  <c r="E3865" i="11"/>
  <c r="F3865" i="11"/>
  <c r="E3609" i="11"/>
  <c r="F3609" i="11"/>
  <c r="E3353" i="11"/>
  <c r="F3353" i="11"/>
  <c r="E3097" i="11"/>
  <c r="F3097" i="11"/>
  <c r="E2252" i="11"/>
  <c r="F2252" i="11"/>
  <c r="E3894" i="11"/>
  <c r="F3894" i="11"/>
  <c r="E3638" i="11"/>
  <c r="F3638" i="11"/>
  <c r="E3382" i="11"/>
  <c r="F3382" i="11"/>
  <c r="E3126" i="11"/>
  <c r="F3126" i="11"/>
  <c r="E2433" i="11"/>
  <c r="F2433" i="11"/>
  <c r="E3965" i="11"/>
  <c r="F3965" i="11"/>
  <c r="E3837" i="11"/>
  <c r="F3837" i="11"/>
  <c r="E3709" i="11"/>
  <c r="F3709" i="11"/>
  <c r="E3581" i="11"/>
  <c r="F3581" i="11"/>
  <c r="E3453" i="11"/>
  <c r="F3453" i="11"/>
  <c r="E3325" i="11"/>
  <c r="F3325" i="11"/>
  <c r="E3189" i="11"/>
  <c r="F3189" i="11"/>
  <c r="E2937" i="11"/>
  <c r="F2937" i="11"/>
  <c r="F2284" i="11"/>
  <c r="E2284" i="11"/>
  <c r="F3986" i="11"/>
  <c r="E3986" i="11"/>
  <c r="E3810" i="11"/>
  <c r="F3810" i="11"/>
  <c r="F3642" i="11"/>
  <c r="E3642" i="11"/>
  <c r="E3474" i="11"/>
  <c r="F3474" i="11"/>
  <c r="E3298" i="11"/>
  <c r="F3298" i="11"/>
  <c r="F3130" i="11"/>
  <c r="E3130" i="11"/>
  <c r="E2801" i="11"/>
  <c r="F2801" i="11"/>
  <c r="E1820" i="11"/>
  <c r="F1820" i="11"/>
  <c r="F2918" i="11"/>
  <c r="E2918" i="11"/>
  <c r="F2582" i="11"/>
  <c r="E2582" i="11"/>
  <c r="F2087" i="11"/>
  <c r="E2087" i="11"/>
  <c r="F1360" i="11"/>
  <c r="E1360" i="11"/>
  <c r="F2670" i="11"/>
  <c r="E2670" i="11"/>
  <c r="F2263" i="11"/>
  <c r="E2263" i="11"/>
  <c r="F1591" i="11"/>
  <c r="E1591" i="11"/>
  <c r="E3988" i="11"/>
  <c r="F3988" i="11"/>
  <c r="E3900" i="11"/>
  <c r="F3900" i="11"/>
  <c r="F3816" i="11"/>
  <c r="E3816" i="11"/>
  <c r="E3732" i="11"/>
  <c r="F3732" i="11"/>
  <c r="E3644" i="11"/>
  <c r="F3644" i="11"/>
  <c r="F3560" i="11"/>
  <c r="E3560" i="11"/>
  <c r="E3476" i="11"/>
  <c r="F3476" i="11"/>
  <c r="E3388" i="11"/>
  <c r="F3388" i="11"/>
  <c r="F3304" i="11"/>
  <c r="E3304" i="11"/>
  <c r="E3220" i="11"/>
  <c r="F3220" i="11"/>
  <c r="E3132" i="11"/>
  <c r="F3132" i="11"/>
  <c r="F3037" i="11"/>
  <c r="E3037" i="11"/>
  <c r="E2869" i="11"/>
  <c r="F2869" i="11"/>
  <c r="E2693" i="11"/>
  <c r="F2693" i="11"/>
  <c r="F2525" i="11"/>
  <c r="E2525" i="11"/>
  <c r="E2340" i="11"/>
  <c r="F2340" i="11"/>
  <c r="E1988" i="11"/>
  <c r="F1988" i="11"/>
  <c r="F1652" i="11"/>
  <c r="E1652" i="11"/>
  <c r="E1154" i="11"/>
  <c r="F1154" i="11"/>
  <c r="F3987" i="11"/>
  <c r="E3987" i="11"/>
  <c r="F3903" i="11"/>
  <c r="E3903" i="11"/>
  <c r="F3819" i="11"/>
  <c r="E3819" i="11"/>
  <c r="F3731" i="11"/>
  <c r="E3731" i="11"/>
  <c r="F3647" i="11"/>
  <c r="E3647" i="11"/>
  <c r="E3563" i="11"/>
  <c r="F3563" i="11"/>
  <c r="F3475" i="11"/>
  <c r="E3475" i="11"/>
  <c r="F3391" i="11"/>
  <c r="E3391" i="11"/>
  <c r="E3307" i="11"/>
  <c r="F3307" i="11"/>
  <c r="F3219" i="11"/>
  <c r="E3219" i="11"/>
  <c r="F3135" i="11"/>
  <c r="E3135" i="11"/>
  <c r="F3042" i="11"/>
  <c r="E3042" i="11"/>
  <c r="F2826" i="11"/>
  <c r="E2826" i="11"/>
  <c r="F2570" i="11"/>
  <c r="E2570" i="11"/>
  <c r="F2255" i="11"/>
  <c r="E2255" i="11"/>
  <c r="F1743" i="11"/>
  <c r="E1743" i="11"/>
  <c r="F926" i="11"/>
  <c r="E926" i="11"/>
  <c r="F2988" i="11"/>
  <c r="E2988" i="11"/>
  <c r="F2860" i="11"/>
  <c r="E2860" i="11"/>
  <c r="F2732" i="11"/>
  <c r="E2732" i="11"/>
  <c r="F2604" i="11"/>
  <c r="E2604" i="11"/>
  <c r="F2476" i="11"/>
  <c r="E2476" i="11"/>
  <c r="E2323" i="11"/>
  <c r="F2323" i="11"/>
  <c r="F2067" i="11"/>
  <c r="E2067" i="11"/>
  <c r="F1811" i="11"/>
  <c r="E1811" i="11"/>
  <c r="F1555" i="11"/>
  <c r="E1555" i="11"/>
  <c r="F1108" i="11"/>
  <c r="E1108" i="11"/>
  <c r="F251" i="11"/>
  <c r="E251" i="11"/>
  <c r="F2939" i="11"/>
  <c r="E2939" i="11"/>
  <c r="F2811" i="11"/>
  <c r="E2811" i="11"/>
  <c r="F2683" i="11"/>
  <c r="E2683" i="11"/>
  <c r="F2555" i="11"/>
  <c r="E2555" i="11"/>
  <c r="F2427" i="11"/>
  <c r="E2427" i="11"/>
  <c r="F2224" i="11"/>
  <c r="E2224" i="11"/>
  <c r="F1968" i="11"/>
  <c r="E1968" i="11"/>
  <c r="F1712" i="11"/>
  <c r="E1712" i="11"/>
  <c r="F1430" i="11"/>
  <c r="E1430" i="11"/>
  <c r="F845" i="11"/>
  <c r="E845" i="11"/>
  <c r="F2334" i="11"/>
  <c r="E2334" i="11"/>
  <c r="F2206" i="11"/>
  <c r="E2206" i="11"/>
  <c r="F2078" i="11"/>
  <c r="E2078" i="11"/>
  <c r="F1950" i="11"/>
  <c r="E1950" i="11"/>
  <c r="F1822" i="11"/>
  <c r="E1822" i="11"/>
  <c r="E1586" i="11"/>
  <c r="F1586" i="11"/>
  <c r="F1192" i="11"/>
  <c r="E1192" i="11"/>
  <c r="F418" i="11"/>
  <c r="E418" i="11"/>
  <c r="F2173" i="11"/>
  <c r="E2173" i="11"/>
  <c r="F1917" i="11"/>
  <c r="E1917" i="11"/>
  <c r="E1661" i="11"/>
  <c r="F1661" i="11"/>
  <c r="F1342" i="11"/>
  <c r="E1342" i="11"/>
  <c r="F708" i="11"/>
  <c r="E708" i="11"/>
  <c r="E1254" i="11"/>
  <c r="F1254" i="11"/>
  <c r="F913" i="11"/>
  <c r="E913" i="11"/>
  <c r="F395" i="11"/>
  <c r="E395" i="11"/>
  <c r="F922" i="11"/>
  <c r="E922" i="11"/>
  <c r="E327" i="11"/>
  <c r="F327" i="11"/>
  <c r="F1267" i="11"/>
  <c r="E1267" i="11"/>
  <c r="F927" i="11"/>
  <c r="E927" i="11"/>
  <c r="E554" i="11"/>
  <c r="F554" i="11"/>
  <c r="E499" i="11"/>
  <c r="F499" i="11"/>
  <c r="F165" i="11"/>
  <c r="E165" i="11"/>
  <c r="F421" i="11"/>
  <c r="E421" i="11"/>
  <c r="F15" i="11"/>
  <c r="E15" i="11"/>
  <c r="F2946" i="11"/>
  <c r="E2946" i="11"/>
  <c r="F2818" i="11"/>
  <c r="E2818" i="11"/>
  <c r="F2690" i="11"/>
  <c r="E2690" i="11"/>
  <c r="E2562" i="11"/>
  <c r="F2562" i="11"/>
  <c r="F2434" i="11"/>
  <c r="E2434" i="11"/>
  <c r="F2239" i="11"/>
  <c r="E2239" i="11"/>
  <c r="F1983" i="11"/>
  <c r="E1983" i="11"/>
  <c r="F1727" i="11"/>
  <c r="E1727" i="11"/>
  <c r="F1450" i="11"/>
  <c r="E1450" i="11"/>
  <c r="F884" i="11"/>
  <c r="E884" i="11"/>
  <c r="F3048" i="11"/>
  <c r="E3048" i="11"/>
  <c r="F2984" i="11"/>
  <c r="E2984" i="11"/>
  <c r="E2920" i="11"/>
  <c r="F2920" i="11"/>
  <c r="F2856" i="11"/>
  <c r="E2856" i="11"/>
  <c r="E2792" i="11"/>
  <c r="F2792" i="11"/>
  <c r="F2728" i="11"/>
  <c r="E2728" i="11"/>
  <c r="F2664" i="11"/>
  <c r="E2664" i="11"/>
  <c r="F2600" i="11"/>
  <c r="E2600" i="11"/>
  <c r="F2536" i="11"/>
  <c r="E2536" i="11"/>
  <c r="F2472" i="11"/>
  <c r="E2472" i="11"/>
  <c r="F2408" i="11"/>
  <c r="E2408" i="11"/>
  <c r="E2315" i="11"/>
  <c r="F2315" i="11"/>
  <c r="F2187" i="11"/>
  <c r="E2187" i="11"/>
  <c r="F2059" i="11"/>
  <c r="E2059" i="11"/>
  <c r="F1931" i="11"/>
  <c r="E1931" i="11"/>
  <c r="F1803" i="11"/>
  <c r="E1803" i="11"/>
  <c r="E1675" i="11"/>
  <c r="F1675" i="11"/>
  <c r="F1547" i="11"/>
  <c r="E1547" i="11"/>
  <c r="F1368" i="11"/>
  <c r="E1368" i="11"/>
  <c r="F1086" i="11"/>
  <c r="E1086" i="11"/>
  <c r="F745" i="11"/>
  <c r="E745" i="11"/>
  <c r="F196" i="11"/>
  <c r="E196" i="11"/>
  <c r="E2999" i="11"/>
  <c r="F2999" i="11"/>
  <c r="E2935" i="11"/>
  <c r="F2935" i="11"/>
  <c r="E2871" i="11"/>
  <c r="F2871" i="11"/>
  <c r="E2807" i="11"/>
  <c r="F2807" i="11"/>
  <c r="F2743" i="11"/>
  <c r="E2743" i="11"/>
  <c r="F2679" i="11"/>
  <c r="E2679" i="11"/>
  <c r="F2615" i="11"/>
  <c r="E2615" i="11"/>
  <c r="F2551" i="11"/>
  <c r="E2551" i="11"/>
  <c r="E2487" i="11"/>
  <c r="F2487" i="11"/>
  <c r="E2423" i="11"/>
  <c r="F2423" i="11"/>
  <c r="E2344" i="11"/>
  <c r="F2344" i="11"/>
  <c r="E2216" i="11"/>
  <c r="F2216" i="11"/>
  <c r="E2088" i="11"/>
  <c r="F2088" i="11"/>
  <c r="F1960" i="11"/>
  <c r="E1960" i="11"/>
  <c r="F1832" i="11"/>
  <c r="E1832" i="11"/>
  <c r="F1704" i="11"/>
  <c r="E1704" i="11"/>
  <c r="F1576" i="11"/>
  <c r="E1576" i="11"/>
  <c r="F1418" i="11"/>
  <c r="E1418" i="11"/>
  <c r="F1165" i="11"/>
  <c r="E1165" i="11"/>
  <c r="E824" i="11"/>
  <c r="F824" i="11"/>
  <c r="E364" i="11"/>
  <c r="F364" i="11"/>
  <c r="E2330" i="11"/>
  <c r="F2330" i="11"/>
  <c r="F2266" i="11"/>
  <c r="E2266" i="11"/>
  <c r="F2202" i="11"/>
  <c r="E2202" i="11"/>
  <c r="F2138" i="11"/>
  <c r="E2138" i="11"/>
  <c r="F2074" i="11"/>
  <c r="E2074" i="11"/>
  <c r="F2010" i="11"/>
  <c r="E2010" i="11"/>
  <c r="E1946" i="11"/>
  <c r="F1946" i="11"/>
  <c r="F1882" i="11"/>
  <c r="E1882" i="11"/>
  <c r="E1818" i="11"/>
  <c r="F1818" i="11"/>
  <c r="F1702" i="11"/>
  <c r="E1702" i="11"/>
  <c r="F1574" i="11"/>
  <c r="E1574" i="11"/>
  <c r="F1416" i="11"/>
  <c r="E1416" i="11"/>
  <c r="F1160" i="11"/>
  <c r="E1160" i="11"/>
  <c r="F818" i="11"/>
  <c r="E818" i="11"/>
  <c r="F354" i="11"/>
  <c r="E354" i="11"/>
  <c r="F2289" i="11"/>
  <c r="E2289" i="11"/>
  <c r="F2161" i="11"/>
  <c r="E2161" i="11"/>
  <c r="F2033" i="11"/>
  <c r="E2033" i="11"/>
  <c r="F1905" i="11"/>
  <c r="E1905" i="11"/>
  <c r="F1777" i="11"/>
  <c r="E1777" i="11"/>
  <c r="F1649" i="11"/>
  <c r="E1649" i="11"/>
  <c r="F1517" i="11"/>
  <c r="E1517" i="11"/>
  <c r="F1321" i="11"/>
  <c r="E1321" i="11"/>
  <c r="F1017" i="11"/>
  <c r="E1017" i="11"/>
  <c r="F676" i="11"/>
  <c r="E676" i="11"/>
  <c r="F1409" i="11"/>
  <c r="E1409" i="11"/>
  <c r="F1238" i="11"/>
  <c r="E1238" i="11"/>
  <c r="F1068" i="11"/>
  <c r="E1068" i="11"/>
  <c r="F897" i="11"/>
  <c r="E897" i="11"/>
  <c r="F705" i="11"/>
  <c r="E705" i="11"/>
  <c r="E352" i="11"/>
  <c r="F352" i="11"/>
  <c r="F1125" i="11"/>
  <c r="E1125" i="11"/>
  <c r="F901" i="11"/>
  <c r="E901" i="11"/>
  <c r="E672" i="11"/>
  <c r="F672" i="11"/>
  <c r="F284" i="11"/>
  <c r="E284" i="11"/>
  <c r="F1423" i="11"/>
  <c r="E1423" i="11"/>
  <c r="E1251" i="11"/>
  <c r="F1251" i="11"/>
  <c r="F1079" i="11"/>
  <c r="E1079" i="11"/>
  <c r="F911" i="11"/>
  <c r="E911" i="11"/>
  <c r="F739" i="11"/>
  <c r="E739" i="11"/>
  <c r="F532" i="11"/>
  <c r="E532" i="11"/>
  <c r="F308" i="11"/>
  <c r="E308" i="11"/>
  <c r="F478" i="11"/>
  <c r="E478" i="11"/>
  <c r="F248" i="11"/>
  <c r="E248" i="11"/>
  <c r="F143" i="11"/>
  <c r="E143" i="11"/>
  <c r="E577" i="11"/>
  <c r="F577" i="11"/>
  <c r="E405" i="11"/>
  <c r="F405" i="11"/>
  <c r="E237" i="11"/>
  <c r="F237" i="11"/>
  <c r="E180" i="11"/>
  <c r="F180" i="11"/>
  <c r="F23" i="11"/>
  <c r="E23" i="11"/>
  <c r="F3181" i="11"/>
  <c r="E3181" i="11"/>
  <c r="E3041" i="11"/>
  <c r="F3041" i="11"/>
  <c r="F2649" i="11"/>
  <c r="E2649" i="11"/>
  <c r="F1900" i="11"/>
  <c r="E1900" i="11"/>
  <c r="E3978" i="11"/>
  <c r="F3978" i="11"/>
  <c r="F3850" i="11"/>
  <c r="E3850" i="11"/>
  <c r="E3722" i="11"/>
  <c r="F3722" i="11"/>
  <c r="F3594" i="11"/>
  <c r="E3594" i="11"/>
  <c r="E3466" i="11"/>
  <c r="F3466" i="11"/>
  <c r="F3338" i="11"/>
  <c r="E3338" i="11"/>
  <c r="E3210" i="11"/>
  <c r="F3210" i="11"/>
  <c r="F3082" i="11"/>
  <c r="E3082" i="11"/>
  <c r="E2769" i="11"/>
  <c r="F2769" i="11"/>
  <c r="F2140" i="11"/>
  <c r="E2140" i="11"/>
  <c r="E604" i="11"/>
  <c r="F604" i="11"/>
  <c r="F2822" i="11"/>
  <c r="E2822" i="11"/>
  <c r="E2566" i="11"/>
  <c r="F2566" i="11"/>
  <c r="F2247" i="11"/>
  <c r="E2247" i="11"/>
  <c r="E1735" i="11"/>
  <c r="F1735" i="11"/>
  <c r="E905" i="11"/>
  <c r="F905" i="11"/>
  <c r="F2654" i="11"/>
  <c r="E2654" i="11"/>
  <c r="F2398" i="11"/>
  <c r="E2398" i="11"/>
  <c r="F1911" i="11"/>
  <c r="E1911" i="11"/>
  <c r="E1332" i="11"/>
  <c r="F1332" i="11"/>
  <c r="F3984" i="11"/>
  <c r="E3984" i="11"/>
  <c r="F3920" i="11"/>
  <c r="E3920" i="11"/>
  <c r="F3856" i="11"/>
  <c r="E3856" i="11"/>
  <c r="F3792" i="11"/>
  <c r="E3792" i="11"/>
  <c r="F3728" i="11"/>
  <c r="E3728" i="11"/>
  <c r="F3664" i="11"/>
  <c r="E3664" i="11"/>
  <c r="E3600" i="11"/>
  <c r="F3600" i="11"/>
  <c r="F3536" i="11"/>
  <c r="E3536" i="11"/>
  <c r="E3472" i="11"/>
  <c r="F3472" i="11"/>
  <c r="F3408" i="11"/>
  <c r="E3408" i="11"/>
  <c r="F3344" i="11"/>
  <c r="E3344" i="11"/>
  <c r="F3280" i="11"/>
  <c r="E3280" i="11"/>
  <c r="F3216" i="11"/>
  <c r="E3216" i="11"/>
  <c r="F3152" i="11"/>
  <c r="E3152" i="11"/>
  <c r="F3088" i="11"/>
  <c r="E3088" i="11"/>
  <c r="F2989" i="11"/>
  <c r="E2989" i="11"/>
  <c r="F2861" i="11"/>
  <c r="E2861" i="11"/>
  <c r="F2733" i="11"/>
  <c r="E2733" i="11"/>
  <c r="F2605" i="11"/>
  <c r="E2605" i="11"/>
  <c r="F2477" i="11"/>
  <c r="E2477" i="11"/>
  <c r="E2324" i="11"/>
  <c r="F2324" i="11"/>
  <c r="F2068" i="11"/>
  <c r="E2068" i="11"/>
  <c r="F1812" i="11"/>
  <c r="E1812" i="11"/>
  <c r="F1556" i="11"/>
  <c r="E1556" i="11"/>
  <c r="F1112" i="11"/>
  <c r="E1112" i="11"/>
  <c r="E258" i="11"/>
  <c r="F258" i="11"/>
  <c r="F3943" i="11"/>
  <c r="E3943" i="11"/>
  <c r="E3879" i="11"/>
  <c r="F3879" i="11"/>
  <c r="F3815" i="11"/>
  <c r="E3815" i="11"/>
  <c r="E3751" i="11"/>
  <c r="F3751" i="11"/>
  <c r="F3687" i="11"/>
  <c r="E3687" i="11"/>
  <c r="E3623" i="11"/>
  <c r="F3623" i="11"/>
  <c r="F3559" i="11"/>
  <c r="E3559" i="11"/>
  <c r="E3495" i="11"/>
  <c r="F3495" i="11"/>
  <c r="F3431" i="11"/>
  <c r="E3431" i="11"/>
  <c r="F3367" i="11"/>
  <c r="E3367" i="11"/>
  <c r="F3303" i="11"/>
  <c r="E3303" i="11"/>
  <c r="F3239" i="11"/>
  <c r="E3239" i="11"/>
  <c r="E3175" i="11"/>
  <c r="F3175" i="11"/>
  <c r="F3111" i="11"/>
  <c r="E3111" i="11"/>
  <c r="E3034" i="11"/>
  <c r="F3034" i="11"/>
  <c r="F2906" i="11"/>
  <c r="E2906" i="11"/>
  <c r="E2778" i="11"/>
  <c r="F2778" i="11"/>
  <c r="F2650" i="11"/>
  <c r="E2650" i="11"/>
  <c r="E2522" i="11"/>
  <c r="F2522" i="11"/>
  <c r="F2394" i="11"/>
  <c r="E2394" i="11"/>
  <c r="E2159" i="11"/>
  <c r="F2159" i="11"/>
  <c r="F1903" i="11"/>
  <c r="E1903" i="11"/>
  <c r="E1647" i="11"/>
  <c r="F1647" i="11"/>
  <c r="F1317" i="11"/>
  <c r="E1317" i="11"/>
  <c r="E670" i="11"/>
  <c r="F670" i="11"/>
  <c r="E3028" i="11"/>
  <c r="F3028" i="11"/>
  <c r="E2964" i="11"/>
  <c r="F2964" i="11"/>
  <c r="E2900" i="11"/>
  <c r="F2900" i="11"/>
  <c r="E2836" i="11"/>
  <c r="F2836" i="11"/>
  <c r="E2772" i="11"/>
  <c r="F2772" i="11"/>
  <c r="E2708" i="11"/>
  <c r="F2708" i="11"/>
  <c r="E2644" i="11"/>
  <c r="F2644" i="11"/>
  <c r="E2580" i="11"/>
  <c r="F2580" i="11"/>
  <c r="E2516" i="11"/>
  <c r="F2516" i="11"/>
  <c r="E2452" i="11"/>
  <c r="F2452" i="11"/>
  <c r="E2388" i="11"/>
  <c r="F2388" i="11"/>
  <c r="E2275" i="11"/>
  <c r="F2275" i="11"/>
  <c r="E2147" i="11"/>
  <c r="F2147" i="11"/>
  <c r="F2019" i="11"/>
  <c r="E2019" i="11"/>
  <c r="F1891" i="11"/>
  <c r="E1891" i="11"/>
  <c r="F1763" i="11"/>
  <c r="E1763" i="11"/>
  <c r="F1635" i="11"/>
  <c r="E1635" i="11"/>
  <c r="F1498" i="11"/>
  <c r="E1498" i="11"/>
  <c r="E1296" i="11"/>
  <c r="F1296" i="11"/>
  <c r="F980" i="11"/>
  <c r="E980" i="11"/>
  <c r="F627" i="11"/>
  <c r="E627" i="11"/>
  <c r="E3043" i="11"/>
  <c r="F3043" i="11"/>
  <c r="E2979" i="11"/>
  <c r="F2979" i="11"/>
  <c r="E2915" i="11"/>
  <c r="F2915" i="11"/>
  <c r="E2851" i="11"/>
  <c r="F2851" i="11"/>
  <c r="E2787" i="11"/>
  <c r="F2787" i="11"/>
  <c r="E2723" i="11"/>
  <c r="F2723" i="11"/>
  <c r="E2659" i="11"/>
  <c r="F2659" i="11"/>
  <c r="F2595" i="11"/>
  <c r="E2595" i="11"/>
  <c r="E2531" i="11"/>
  <c r="F2531" i="11"/>
  <c r="F2467" i="11"/>
  <c r="E2467" i="11"/>
  <c r="E2403" i="11"/>
  <c r="F2403" i="11"/>
  <c r="F2304" i="11"/>
  <c r="E2304" i="11"/>
  <c r="F2176" i="11"/>
  <c r="E2176" i="11"/>
  <c r="F2048" i="11"/>
  <c r="E2048" i="11"/>
  <c r="E1920" i="11"/>
  <c r="F1920" i="11"/>
  <c r="F1792" i="11"/>
  <c r="E1792" i="11"/>
  <c r="F1664" i="11"/>
  <c r="E1664" i="11"/>
  <c r="F1536" i="11"/>
  <c r="E1536" i="11"/>
  <c r="F1348" i="11"/>
  <c r="E1348" i="11"/>
  <c r="F1058" i="11"/>
  <c r="E1058" i="11"/>
  <c r="F717" i="11"/>
  <c r="E717" i="11"/>
  <c r="E77" i="11"/>
  <c r="F77" i="11"/>
  <c r="E2310" i="11"/>
  <c r="F2310" i="11"/>
  <c r="F2246" i="11"/>
  <c r="E2246" i="11"/>
  <c r="E2182" i="11"/>
  <c r="F2182" i="11"/>
  <c r="F2118" i="11"/>
  <c r="E2118" i="11"/>
  <c r="E2054" i="11"/>
  <c r="F2054" i="11"/>
  <c r="F1990" i="11"/>
  <c r="E1990" i="11"/>
  <c r="E1926" i="11"/>
  <c r="F1926" i="11"/>
  <c r="F1862" i="11"/>
  <c r="E1862" i="11"/>
  <c r="E1794" i="11"/>
  <c r="F1794" i="11"/>
  <c r="F1666" i="11"/>
  <c r="E1666" i="11"/>
  <c r="E1538" i="11"/>
  <c r="F1538" i="11"/>
  <c r="F1352" i="11"/>
  <c r="E1352" i="11"/>
  <c r="F1064" i="11"/>
  <c r="E1064" i="11"/>
  <c r="E722" i="11"/>
  <c r="F722" i="11"/>
  <c r="F105" i="11"/>
  <c r="E105" i="11"/>
  <c r="E2253" i="11"/>
  <c r="F2253" i="11"/>
  <c r="F2125" i="11"/>
  <c r="E2125" i="11"/>
  <c r="E1997" i="11"/>
  <c r="F1997" i="11"/>
  <c r="F1869" i="11"/>
  <c r="E1869" i="11"/>
  <c r="F1741" i="11"/>
  <c r="E1741" i="11"/>
  <c r="F1613" i="11"/>
  <c r="E1613" i="11"/>
  <c r="F1469" i="11"/>
  <c r="E1469" i="11"/>
  <c r="F1257" i="11"/>
  <c r="E1257" i="11"/>
  <c r="F921" i="11"/>
  <c r="E921" i="11"/>
  <c r="F550" i="11"/>
  <c r="E550" i="11"/>
  <c r="F1361" i="11"/>
  <c r="E1361" i="11"/>
  <c r="E1190" i="11"/>
  <c r="F1190" i="11"/>
  <c r="F1020" i="11"/>
  <c r="E1020" i="11"/>
  <c r="F849" i="11"/>
  <c r="E849" i="11"/>
  <c r="F631" i="11"/>
  <c r="E631" i="11"/>
  <c r="E220" i="11"/>
  <c r="F220" i="11"/>
  <c r="E1061" i="11"/>
  <c r="F1061" i="11"/>
  <c r="F837" i="11"/>
  <c r="E837" i="11"/>
  <c r="E587" i="11"/>
  <c r="F587" i="11"/>
  <c r="E91" i="11"/>
  <c r="F91" i="11"/>
  <c r="E1375" i="11"/>
  <c r="F1375" i="11"/>
  <c r="F1203" i="11"/>
  <c r="E1203" i="11"/>
  <c r="E1031" i="11"/>
  <c r="F1031" i="11"/>
  <c r="F863" i="11"/>
  <c r="E863" i="11"/>
  <c r="E691" i="11"/>
  <c r="F691" i="11"/>
  <c r="E468" i="11"/>
  <c r="F468" i="11"/>
  <c r="F244" i="11"/>
  <c r="E244" i="11"/>
  <c r="E414" i="11"/>
  <c r="F414" i="11"/>
  <c r="E150" i="11"/>
  <c r="F150" i="11"/>
  <c r="F71" i="11"/>
  <c r="E71" i="11"/>
  <c r="F529" i="11"/>
  <c r="E529" i="11"/>
  <c r="F357" i="11"/>
  <c r="E357" i="11"/>
  <c r="F189" i="11"/>
  <c r="E189" i="11"/>
  <c r="F132" i="11"/>
  <c r="E132" i="11"/>
  <c r="F72" i="11"/>
  <c r="E72" i="11"/>
  <c r="F1758" i="11"/>
  <c r="E1758" i="11"/>
  <c r="F1694" i="11"/>
  <c r="E1694" i="11"/>
  <c r="F1630" i="11"/>
  <c r="E1630" i="11"/>
  <c r="F1566" i="11"/>
  <c r="E1566" i="11"/>
  <c r="F1492" i="11"/>
  <c r="E1492" i="11"/>
  <c r="F1401" i="11"/>
  <c r="E1401" i="11"/>
  <c r="F1288" i="11"/>
  <c r="E1288" i="11"/>
  <c r="F1138" i="11"/>
  <c r="E1138" i="11"/>
  <c r="F968" i="11"/>
  <c r="E968" i="11"/>
  <c r="F797" i="11"/>
  <c r="E797" i="11"/>
  <c r="F611" i="11"/>
  <c r="E611" i="11"/>
  <c r="F311" i="11"/>
  <c r="E311" i="11"/>
  <c r="F2345" i="11"/>
  <c r="E2345" i="11"/>
  <c r="F2281" i="11"/>
  <c r="E2281" i="11"/>
  <c r="F2217" i="11"/>
  <c r="E2217" i="11"/>
  <c r="F2153" i="11"/>
  <c r="E2153" i="11"/>
  <c r="F2089" i="11"/>
  <c r="E2089" i="11"/>
  <c r="F2025" i="11"/>
  <c r="E2025" i="11"/>
  <c r="F1961" i="11"/>
  <c r="E1961" i="11"/>
  <c r="F1897" i="11"/>
  <c r="E1897" i="11"/>
  <c r="F1833" i="11"/>
  <c r="E1833" i="11"/>
  <c r="F1769" i="11"/>
  <c r="E1769" i="11"/>
  <c r="F1705" i="11"/>
  <c r="E1705" i="11"/>
  <c r="F1641" i="11"/>
  <c r="E1641" i="11"/>
  <c r="F1577" i="11"/>
  <c r="E1577" i="11"/>
  <c r="F1506" i="11"/>
  <c r="E1506" i="11"/>
  <c r="F1421" i="11"/>
  <c r="E1421" i="11"/>
  <c r="F1306" i="11"/>
  <c r="E1306" i="11"/>
  <c r="F1166" i="11"/>
  <c r="E1166" i="11"/>
  <c r="F996" i="11"/>
  <c r="E996" i="11"/>
  <c r="F825" i="11"/>
  <c r="E825" i="11"/>
  <c r="F648" i="11"/>
  <c r="E648" i="11"/>
  <c r="F368" i="11"/>
  <c r="E368" i="11"/>
  <c r="F1398" i="11"/>
  <c r="E1398" i="11"/>
  <c r="F1313" i="11"/>
  <c r="E1313" i="11"/>
  <c r="F1228" i="11"/>
  <c r="E1228" i="11"/>
  <c r="F1142" i="11"/>
  <c r="E1142" i="11"/>
  <c r="F1057" i="11"/>
  <c r="E1057" i="11"/>
  <c r="F972" i="11"/>
  <c r="E972" i="11"/>
  <c r="F886" i="11"/>
  <c r="E886" i="11"/>
  <c r="F801" i="11"/>
  <c r="E801" i="11"/>
  <c r="E689" i="11"/>
  <c r="F689" i="11"/>
  <c r="F546" i="11"/>
  <c r="E546" i="11"/>
  <c r="E320" i="11"/>
  <c r="F320" i="11"/>
  <c r="E1226" i="11"/>
  <c r="F1226" i="11"/>
  <c r="F1114" i="11"/>
  <c r="E1114" i="11"/>
  <c r="F997" i="11"/>
  <c r="E997" i="11"/>
  <c r="F885" i="11"/>
  <c r="E885" i="11"/>
  <c r="F773" i="11"/>
  <c r="E773" i="11"/>
  <c r="E651" i="11"/>
  <c r="F651" i="11"/>
  <c r="E487" i="11"/>
  <c r="F487" i="11"/>
  <c r="F263" i="11"/>
  <c r="E263" i="11"/>
  <c r="F1495" i="11"/>
  <c r="E1495" i="11"/>
  <c r="E1411" i="11"/>
  <c r="F1411" i="11"/>
  <c r="F1327" i="11"/>
  <c r="E1327" i="11"/>
  <c r="F1239" i="11"/>
  <c r="E1239" i="11"/>
  <c r="F1155" i="11"/>
  <c r="E1155" i="11"/>
  <c r="F1071" i="11"/>
  <c r="E1071" i="11"/>
  <c r="F983" i="11"/>
  <c r="E983" i="11"/>
  <c r="F899" i="11"/>
  <c r="E899" i="11"/>
  <c r="F815" i="11"/>
  <c r="E815" i="11"/>
  <c r="F727" i="11"/>
  <c r="E727" i="11"/>
  <c r="F634" i="11"/>
  <c r="E634" i="11"/>
  <c r="F522" i="11"/>
  <c r="E522" i="11"/>
  <c r="F404" i="11"/>
  <c r="E404" i="11"/>
  <c r="F292" i="11"/>
  <c r="E292" i="11"/>
  <c r="F142" i="11"/>
  <c r="E142" i="11"/>
  <c r="F462" i="11"/>
  <c r="E462" i="11"/>
  <c r="F350" i="11"/>
  <c r="E350" i="11"/>
  <c r="F238" i="11"/>
  <c r="E238" i="11"/>
  <c r="F227" i="11"/>
  <c r="E227" i="11"/>
  <c r="F127" i="11"/>
  <c r="E127" i="11"/>
  <c r="F653" i="11"/>
  <c r="E653" i="11"/>
  <c r="F565" i="11"/>
  <c r="E565" i="11"/>
  <c r="E481" i="11"/>
  <c r="F481" i="11"/>
  <c r="F397" i="11"/>
  <c r="E397" i="11"/>
  <c r="F309" i="11"/>
  <c r="E309" i="11"/>
  <c r="E225" i="11"/>
  <c r="F225" i="11"/>
  <c r="F125" i="11"/>
  <c r="E125" i="11"/>
  <c r="F168" i="11"/>
  <c r="E168" i="11"/>
  <c r="E78" i="11"/>
  <c r="F78" i="11"/>
  <c r="E13" i="11"/>
  <c r="F13" i="11"/>
  <c r="E24" i="11"/>
  <c r="F24" i="11"/>
  <c r="F1770" i="11"/>
  <c r="E1770" i="11"/>
  <c r="F1706" i="11"/>
  <c r="E1706" i="11"/>
  <c r="F1642" i="11"/>
  <c r="E1642" i="11"/>
  <c r="F1578" i="11"/>
  <c r="E1578" i="11"/>
  <c r="F1508" i="11"/>
  <c r="E1508" i="11"/>
  <c r="F1422" i="11"/>
  <c r="E1422" i="11"/>
  <c r="F1309" i="11"/>
  <c r="E1309" i="11"/>
  <c r="F1170" i="11"/>
  <c r="E1170" i="11"/>
  <c r="E1000" i="11"/>
  <c r="F1000" i="11"/>
  <c r="F829" i="11"/>
  <c r="E829" i="11"/>
  <c r="F654" i="11"/>
  <c r="E654" i="11"/>
  <c r="F375" i="11"/>
  <c r="E375" i="11"/>
  <c r="E2357" i="11"/>
  <c r="F2357" i="11"/>
  <c r="E2293" i="11"/>
  <c r="F2293" i="11"/>
  <c r="F2229" i="11"/>
  <c r="E2229" i="11"/>
  <c r="F2165" i="11"/>
  <c r="E2165" i="11"/>
  <c r="F2101" i="11"/>
  <c r="E2101" i="11"/>
  <c r="E2037" i="11"/>
  <c r="F2037" i="11"/>
  <c r="F1973" i="11"/>
  <c r="E1973" i="11"/>
  <c r="F1909" i="11"/>
  <c r="E1909" i="11"/>
  <c r="E1845" i="11"/>
  <c r="F1845" i="11"/>
  <c r="F1781" i="11"/>
  <c r="E1781" i="11"/>
  <c r="F1717" i="11"/>
  <c r="E1717" i="11"/>
  <c r="F1653" i="11"/>
  <c r="E1653" i="11"/>
  <c r="F1589" i="11"/>
  <c r="E1589" i="11"/>
  <c r="F1522" i="11"/>
  <c r="E1522" i="11"/>
  <c r="F1437" i="11"/>
  <c r="E1437" i="11"/>
  <c r="F1328" i="11"/>
  <c r="E1328" i="11"/>
  <c r="F1198" i="11"/>
  <c r="E1198" i="11"/>
  <c r="F1028" i="11"/>
  <c r="E1028" i="11"/>
  <c r="F857" i="11"/>
  <c r="E857" i="11"/>
  <c r="F686" i="11"/>
  <c r="E686" i="11"/>
  <c r="F432" i="11"/>
  <c r="E432" i="11"/>
  <c r="F1414" i="11"/>
  <c r="E1414" i="11"/>
  <c r="F1329" i="11"/>
  <c r="E1329" i="11"/>
  <c r="E1244" i="11"/>
  <c r="F1244" i="11"/>
  <c r="E1158" i="11"/>
  <c r="F1158" i="11"/>
  <c r="F1073" i="11"/>
  <c r="E1073" i="11"/>
  <c r="F988" i="11"/>
  <c r="E988" i="11"/>
  <c r="E902" i="11"/>
  <c r="F902" i="11"/>
  <c r="E817" i="11"/>
  <c r="F817" i="11"/>
  <c r="F710" i="11"/>
  <c r="E710" i="11"/>
  <c r="F574" i="11"/>
  <c r="E574" i="11"/>
  <c r="F363" i="11"/>
  <c r="E363" i="11"/>
  <c r="F43" i="11"/>
  <c r="E43" i="11"/>
  <c r="F1136" i="11"/>
  <c r="E1136" i="11"/>
  <c r="E1018" i="11"/>
  <c r="F1018" i="11"/>
  <c r="F906" i="11"/>
  <c r="E906" i="11"/>
  <c r="F794" i="11"/>
  <c r="E794" i="11"/>
  <c r="E677" i="11"/>
  <c r="F677" i="11"/>
  <c r="F530" i="11"/>
  <c r="E530" i="11"/>
  <c r="F306" i="11"/>
  <c r="E306" i="11"/>
  <c r="E1511" i="11"/>
  <c r="F1511" i="11"/>
  <c r="F1427" i="11"/>
  <c r="E1427" i="11"/>
  <c r="E1343" i="11"/>
  <c r="F1343" i="11"/>
  <c r="E1255" i="11"/>
  <c r="F1255" i="11"/>
  <c r="F1171" i="11"/>
  <c r="E1171" i="11"/>
  <c r="E1087" i="11"/>
  <c r="F1087" i="11"/>
  <c r="E999" i="11"/>
  <c r="F999" i="11"/>
  <c r="E915" i="11"/>
  <c r="F915" i="11"/>
  <c r="F831" i="11"/>
  <c r="E831" i="11"/>
  <c r="E743" i="11"/>
  <c r="F743" i="11"/>
  <c r="E655" i="11"/>
  <c r="F655" i="11"/>
  <c r="F543" i="11"/>
  <c r="E543" i="11"/>
  <c r="E426" i="11"/>
  <c r="F426" i="11"/>
  <c r="E314" i="11"/>
  <c r="F314" i="11"/>
  <c r="F185" i="11"/>
  <c r="E185" i="11"/>
  <c r="E483" i="11"/>
  <c r="F483" i="11"/>
  <c r="E371" i="11"/>
  <c r="F371" i="11"/>
  <c r="F259" i="11"/>
  <c r="E259" i="11"/>
  <c r="F53" i="11"/>
  <c r="E53" i="11"/>
  <c r="F149" i="11"/>
  <c r="E149" i="11"/>
  <c r="F669" i="11"/>
  <c r="E669" i="11"/>
  <c r="E581" i="11"/>
  <c r="F581" i="11"/>
  <c r="F497" i="11"/>
  <c r="E497" i="11"/>
  <c r="F413" i="11"/>
  <c r="E413" i="11"/>
  <c r="E325" i="11"/>
  <c r="F325" i="11"/>
  <c r="F241" i="11"/>
  <c r="E241" i="11"/>
  <c r="F146" i="11"/>
  <c r="E146" i="11"/>
  <c r="E184" i="11"/>
  <c r="F184" i="11"/>
  <c r="F99" i="11"/>
  <c r="E99" i="11"/>
  <c r="F34" i="11"/>
  <c r="E34" i="11"/>
  <c r="F40" i="11"/>
  <c r="E40" i="11"/>
  <c r="F742" i="11"/>
  <c r="E742" i="11"/>
  <c r="F652" i="11"/>
  <c r="E652" i="11"/>
  <c r="F539" i="11"/>
  <c r="E539" i="11"/>
  <c r="F374" i="11"/>
  <c r="E374" i="11"/>
  <c r="F187" i="11"/>
  <c r="E187" i="11"/>
  <c r="F1194" i="11"/>
  <c r="E1194" i="11"/>
  <c r="F1109" i="11"/>
  <c r="E1109" i="11"/>
  <c r="E1024" i="11"/>
  <c r="F1024" i="11"/>
  <c r="F938" i="11"/>
  <c r="E938" i="11"/>
  <c r="E853" i="11"/>
  <c r="F853" i="11"/>
  <c r="E768" i="11"/>
  <c r="F768" i="11"/>
  <c r="F682" i="11"/>
  <c r="E682" i="11"/>
  <c r="F572" i="11"/>
  <c r="E572" i="11"/>
  <c r="F423" i="11"/>
  <c r="E423" i="11"/>
  <c r="F252" i="11"/>
  <c r="E252" i="11"/>
  <c r="E1515" i="11"/>
  <c r="F1515" i="11"/>
  <c r="E1451" i="11"/>
  <c r="F1451" i="11"/>
  <c r="E1387" i="11"/>
  <c r="F1387" i="11"/>
  <c r="E1323" i="11"/>
  <c r="F1323" i="11"/>
  <c r="E1259" i="11"/>
  <c r="F1259" i="11"/>
  <c r="E1195" i="11"/>
  <c r="F1195" i="11"/>
  <c r="E1131" i="11"/>
  <c r="F1131" i="11"/>
  <c r="E1067" i="11"/>
  <c r="F1067" i="11"/>
  <c r="E1003" i="11"/>
  <c r="F1003" i="11"/>
  <c r="E939" i="11"/>
  <c r="F939" i="11"/>
  <c r="E875" i="11"/>
  <c r="F875" i="11"/>
  <c r="E811" i="11"/>
  <c r="F811" i="11"/>
  <c r="E747" i="11"/>
  <c r="F747" i="11"/>
  <c r="E683" i="11"/>
  <c r="F683" i="11"/>
  <c r="F602" i="11"/>
  <c r="E602" i="11"/>
  <c r="F516" i="11"/>
  <c r="E516" i="11"/>
  <c r="F431" i="11"/>
  <c r="E431" i="11"/>
  <c r="F346" i="11"/>
  <c r="E346" i="11"/>
  <c r="F260" i="11"/>
  <c r="E260" i="11"/>
  <c r="F131" i="11"/>
  <c r="E131" i="11"/>
  <c r="F488" i="11"/>
  <c r="E488" i="11"/>
  <c r="F403" i="11"/>
  <c r="E403" i="11"/>
  <c r="F318" i="11"/>
  <c r="E318" i="11"/>
  <c r="F232" i="11"/>
  <c r="E232" i="11"/>
  <c r="F66" i="11"/>
  <c r="E66" i="11"/>
  <c r="E181" i="11"/>
  <c r="F181" i="11"/>
  <c r="F93" i="11"/>
  <c r="E93" i="11"/>
  <c r="E649" i="11"/>
  <c r="F649" i="11"/>
  <c r="F585" i="11"/>
  <c r="E585" i="11"/>
  <c r="F521" i="11"/>
  <c r="E521" i="11"/>
  <c r="E457" i="11"/>
  <c r="F457" i="11"/>
  <c r="E393" i="11"/>
  <c r="F393" i="11"/>
  <c r="E329" i="11"/>
  <c r="F329" i="11"/>
  <c r="E265" i="11"/>
  <c r="F265" i="11"/>
  <c r="F201" i="11"/>
  <c r="E201" i="11"/>
  <c r="F119" i="11"/>
  <c r="E119" i="11"/>
  <c r="F188" i="11"/>
  <c r="E188" i="11"/>
  <c r="F124" i="11"/>
  <c r="E124" i="11"/>
  <c r="F46" i="11"/>
  <c r="E46" i="11"/>
  <c r="F7" i="11"/>
  <c r="E7" i="11"/>
  <c r="F44" i="11"/>
  <c r="E44" i="11"/>
  <c r="F3401" i="11"/>
  <c r="E3401" i="11"/>
  <c r="F272" i="11"/>
  <c r="E272" i="11"/>
  <c r="E2610" i="11"/>
  <c r="F2610" i="11"/>
  <c r="F583" i="11"/>
  <c r="E583" i="11"/>
  <c r="E1996" i="11"/>
  <c r="F1996" i="11"/>
  <c r="E3804" i="11"/>
  <c r="F3804" i="11"/>
  <c r="F381" i="11"/>
  <c r="E381" i="11"/>
  <c r="E3942" i="11"/>
  <c r="F3942" i="11"/>
  <c r="E2215" i="11"/>
  <c r="F2215" i="11"/>
  <c r="E3064" i="11"/>
  <c r="F3064" i="11"/>
  <c r="F3323" i="11"/>
  <c r="E3323" i="11"/>
  <c r="E1851" i="11"/>
  <c r="F1851" i="11"/>
  <c r="E2098" i="11"/>
  <c r="F2098" i="11"/>
  <c r="F1315" i="11"/>
  <c r="E1315" i="11"/>
  <c r="F3174" i="11"/>
  <c r="E3174" i="11"/>
  <c r="E3492" i="11"/>
  <c r="F3492" i="11"/>
  <c r="E2752" i="11"/>
  <c r="F2752" i="11"/>
  <c r="F1302" i="11"/>
  <c r="E1302" i="11"/>
  <c r="F3606" i="11"/>
  <c r="E3606" i="11"/>
  <c r="F3636" i="11"/>
  <c r="E3636" i="11"/>
  <c r="E2538" i="11"/>
  <c r="F2538" i="11"/>
  <c r="E2539" i="11"/>
  <c r="F2539" i="11"/>
  <c r="E1885" i="11"/>
  <c r="F1885" i="11"/>
  <c r="F3278" i="11"/>
  <c r="E3278" i="11"/>
  <c r="E3350" i="11"/>
  <c r="F3350" i="11"/>
  <c r="F3282" i="11"/>
  <c r="E3282" i="11"/>
  <c r="E3548" i="11"/>
  <c r="F3548" i="11"/>
  <c r="F3807" i="11"/>
  <c r="E3807" i="11"/>
  <c r="E2844" i="11"/>
  <c r="F2844" i="11"/>
  <c r="E1936" i="11"/>
  <c r="F1936" i="11"/>
  <c r="F606" i="11"/>
  <c r="E606" i="11"/>
  <c r="E3070" i="11"/>
  <c r="F3070" i="11"/>
  <c r="F2841" i="11"/>
  <c r="E2841" i="11"/>
  <c r="F3558" i="11"/>
  <c r="E3558" i="11"/>
  <c r="F3413" i="11"/>
  <c r="E3413" i="11"/>
  <c r="E3418" i="11"/>
  <c r="F3418" i="11"/>
  <c r="E820" i="11"/>
  <c r="F820" i="11"/>
  <c r="E3620" i="11"/>
  <c r="F3620" i="11"/>
  <c r="E2813" i="11"/>
  <c r="F2813" i="11"/>
  <c r="E3875" i="11"/>
  <c r="F3875" i="11"/>
  <c r="E3195" i="11"/>
  <c r="F3195" i="11"/>
  <c r="E2432" i="11"/>
  <c r="F2432" i="11"/>
  <c r="E2767" i="11"/>
  <c r="F2767" i="11"/>
  <c r="F590" i="11"/>
  <c r="E590" i="11"/>
  <c r="F2337" i="11"/>
  <c r="E2337" i="11"/>
  <c r="F1210" i="11"/>
  <c r="E1210" i="11"/>
  <c r="F1660" i="11"/>
  <c r="E1660" i="11"/>
  <c r="F3961" i="11"/>
  <c r="E3961" i="11"/>
  <c r="F3222" i="11"/>
  <c r="E3222" i="11"/>
  <c r="F3245" i="11"/>
  <c r="E3245" i="11"/>
  <c r="F3874" i="11"/>
  <c r="E3874" i="11"/>
  <c r="E2710" i="11"/>
  <c r="F2710" i="11"/>
  <c r="F3848" i="11"/>
  <c r="E3848" i="11"/>
  <c r="E3164" i="11"/>
  <c r="F3164" i="11"/>
  <c r="F1412" i="11"/>
  <c r="E1412" i="11"/>
  <c r="F3423" i="11"/>
  <c r="E3423" i="11"/>
  <c r="E2780" i="11"/>
  <c r="F2780" i="11"/>
  <c r="F681" i="11"/>
  <c r="E681" i="11"/>
  <c r="E1808" i="11"/>
  <c r="F1808" i="11"/>
  <c r="F1682" i="11"/>
  <c r="E1682" i="11"/>
  <c r="E622" i="11"/>
  <c r="F622" i="11"/>
  <c r="F96" i="11"/>
  <c r="E96" i="11"/>
  <c r="F1916" i="11"/>
  <c r="E1916" i="11"/>
  <c r="F3345" i="11"/>
  <c r="E3345" i="11"/>
  <c r="F3641" i="11"/>
  <c r="E3641" i="11"/>
  <c r="F3926" i="11"/>
  <c r="E3926" i="11"/>
  <c r="F2561" i="11"/>
  <c r="E2561" i="11"/>
  <c r="F3597" i="11"/>
  <c r="E3597" i="11"/>
  <c r="F3001" i="11"/>
  <c r="E3001" i="11"/>
  <c r="E3666" i="11"/>
  <c r="F3666" i="11"/>
  <c r="E2846" i="11"/>
  <c r="F2846" i="11"/>
  <c r="F2183" i="11"/>
  <c r="E2183" i="11"/>
  <c r="F1687" i="11"/>
  <c r="E1687" i="11"/>
  <c r="E3572" i="11"/>
  <c r="F3572" i="11"/>
  <c r="E3228" i="11"/>
  <c r="F3228" i="11"/>
  <c r="F2717" i="11"/>
  <c r="E2717" i="11"/>
  <c r="F1700" i="11"/>
  <c r="E1700" i="11"/>
  <c r="F3827" i="11"/>
  <c r="E3827" i="11"/>
  <c r="F3487" i="11"/>
  <c r="E3487" i="11"/>
  <c r="F3315" i="11"/>
  <c r="E3315" i="11"/>
  <c r="E2319" i="11"/>
  <c r="F2319" i="11"/>
  <c r="E2876" i="11"/>
  <c r="F2876" i="11"/>
  <c r="F2355" i="11"/>
  <c r="E2355" i="11"/>
  <c r="E1193" i="11"/>
  <c r="F1193" i="11"/>
  <c r="E2699" i="11"/>
  <c r="F2699" i="11"/>
  <c r="E1473" i="11"/>
  <c r="F1473" i="11"/>
  <c r="E2094" i="11"/>
  <c r="F2094" i="11"/>
  <c r="F1693" i="11"/>
  <c r="E1693" i="11"/>
  <c r="E3849" i="11"/>
  <c r="F3849" i="11"/>
  <c r="F2124" i="11"/>
  <c r="E2124" i="11"/>
  <c r="E3110" i="11"/>
  <c r="F3110" i="11"/>
  <c r="E3701" i="11"/>
  <c r="F3701" i="11"/>
  <c r="F3173" i="11"/>
  <c r="E3173" i="11"/>
  <c r="E3802" i="11"/>
  <c r="F3802" i="11"/>
  <c r="F3122" i="11"/>
  <c r="E3122" i="11"/>
  <c r="E2550" i="11"/>
  <c r="F2550" i="11"/>
  <c r="E2231" i="11"/>
  <c r="F2231" i="11"/>
  <c r="E3640" i="11"/>
  <c r="F3640" i="11"/>
  <c r="E3300" i="11"/>
  <c r="F3300" i="11"/>
  <c r="F2853" i="11"/>
  <c r="E2853" i="11"/>
  <c r="F1972" i="11"/>
  <c r="E1972" i="11"/>
  <c r="F3899" i="11"/>
  <c r="E3899" i="11"/>
  <c r="E3555" i="11"/>
  <c r="F3555" i="11"/>
  <c r="E3215" i="11"/>
  <c r="F3215" i="11"/>
  <c r="E2546" i="11"/>
  <c r="F2546" i="11"/>
  <c r="E2720" i="11"/>
  <c r="F2720" i="11"/>
  <c r="E2043" i="11"/>
  <c r="F2043" i="11"/>
  <c r="E3055" i="11"/>
  <c r="F3055" i="11"/>
  <c r="E2543" i="11"/>
  <c r="F2543" i="11"/>
  <c r="E2194" i="11"/>
  <c r="F2194" i="11"/>
  <c r="F268" i="11"/>
  <c r="E268" i="11"/>
  <c r="F1293" i="11"/>
  <c r="E1293" i="11"/>
  <c r="E299" i="11"/>
  <c r="F299" i="11"/>
  <c r="F887" i="11"/>
  <c r="E887" i="11"/>
  <c r="E385" i="11"/>
  <c r="F385" i="11"/>
  <c r="F3582" i="11"/>
  <c r="E3582" i="11"/>
  <c r="F3502" i="11"/>
  <c r="E3502" i="11"/>
  <c r="F1788" i="11"/>
  <c r="E1788" i="11"/>
  <c r="E3521" i="11"/>
  <c r="F3521" i="11"/>
  <c r="E2926" i="11"/>
  <c r="F2926" i="11"/>
  <c r="F3817" i="11"/>
  <c r="E3817" i="11"/>
  <c r="E3305" i="11"/>
  <c r="F3305" i="11"/>
  <c r="F1868" i="11"/>
  <c r="E1868" i="11"/>
  <c r="F3334" i="11"/>
  <c r="E3334" i="11"/>
  <c r="E2108" i="11"/>
  <c r="F2108" i="11"/>
  <c r="F3813" i="11"/>
  <c r="E3813" i="11"/>
  <c r="F3557" i="11"/>
  <c r="E3557" i="11"/>
  <c r="F3301" i="11"/>
  <c r="E3301" i="11"/>
  <c r="F2849" i="11"/>
  <c r="E2849" i="11"/>
  <c r="F3954" i="11"/>
  <c r="E3954" i="11"/>
  <c r="E3610" i="11"/>
  <c r="F3610" i="11"/>
  <c r="F3266" i="11"/>
  <c r="E3266" i="11"/>
  <c r="F2673" i="11"/>
  <c r="E2673" i="11"/>
  <c r="E2854" i="11"/>
  <c r="F2854" i="11"/>
  <c r="E1959" i="11"/>
  <c r="F1959" i="11"/>
  <c r="F2606" i="11"/>
  <c r="E2606" i="11"/>
  <c r="F1440" i="11"/>
  <c r="E1440" i="11"/>
  <c r="F3884" i="11"/>
  <c r="E3884" i="11"/>
  <c r="E3716" i="11"/>
  <c r="F3716" i="11"/>
  <c r="E3544" i="11"/>
  <c r="F3544" i="11"/>
  <c r="F3372" i="11"/>
  <c r="E3372" i="11"/>
  <c r="E3204" i="11"/>
  <c r="F3204" i="11"/>
  <c r="E3005" i="11"/>
  <c r="F3005" i="11"/>
  <c r="F2661" i="11"/>
  <c r="E2661" i="11"/>
  <c r="E2276" i="11"/>
  <c r="F2276" i="11"/>
  <c r="F1588" i="11"/>
  <c r="E1588" i="11"/>
  <c r="E3971" i="11"/>
  <c r="F3971" i="11"/>
  <c r="F3803" i="11"/>
  <c r="E3803" i="11"/>
  <c r="E3631" i="11"/>
  <c r="F3631" i="11"/>
  <c r="E3459" i="11"/>
  <c r="F3459" i="11"/>
  <c r="E3291" i="11"/>
  <c r="F3291" i="11"/>
  <c r="E3119" i="11"/>
  <c r="F3119" i="11"/>
  <c r="F2770" i="11"/>
  <c r="E2770" i="11"/>
  <c r="F2143" i="11"/>
  <c r="E2143" i="11"/>
  <c r="F614" i="11"/>
  <c r="E614" i="11"/>
  <c r="F2832" i="11"/>
  <c r="E2832" i="11"/>
  <c r="F2576" i="11"/>
  <c r="E2576" i="11"/>
  <c r="F2267" i="11"/>
  <c r="E2267" i="11"/>
  <c r="F1755" i="11"/>
  <c r="E1755" i="11"/>
  <c r="F958" i="11"/>
  <c r="E958" i="11"/>
  <c r="F2911" i="11"/>
  <c r="E2911" i="11"/>
  <c r="F2655" i="11"/>
  <c r="E2655" i="11"/>
  <c r="F2399" i="11"/>
  <c r="E2399" i="11"/>
  <c r="F1912" i="11"/>
  <c r="E1912" i="11"/>
  <c r="F1333" i="11"/>
  <c r="E1333" i="11"/>
  <c r="F2306" i="11"/>
  <c r="E2306" i="11"/>
  <c r="F1922" i="11"/>
  <c r="E1922" i="11"/>
  <c r="F1524" i="11"/>
  <c r="E1524" i="11"/>
  <c r="F2369" i="11"/>
  <c r="E2369" i="11"/>
  <c r="F1857" i="11"/>
  <c r="E1857" i="11"/>
  <c r="F1230" i="11"/>
  <c r="E1230" i="11"/>
  <c r="F1174" i="11"/>
  <c r="E1174" i="11"/>
  <c r="F145" i="11"/>
  <c r="E145" i="11"/>
  <c r="F1527" i="11"/>
  <c r="E1527" i="11"/>
  <c r="F847" i="11"/>
  <c r="E847" i="11"/>
  <c r="F392" i="11"/>
  <c r="E392" i="11"/>
  <c r="E341" i="11"/>
  <c r="F341" i="11"/>
  <c r="E3710" i="11"/>
  <c r="F3710" i="11"/>
  <c r="E2529" i="11"/>
  <c r="F2529" i="11"/>
  <c r="E3486" i="11"/>
  <c r="F3486" i="11"/>
  <c r="E3697" i="11"/>
  <c r="F3697" i="11"/>
  <c r="E3185" i="11"/>
  <c r="F3185" i="11"/>
  <c r="E3993" i="11"/>
  <c r="F3993" i="11"/>
  <c r="E3481" i="11"/>
  <c r="F3481" i="11"/>
  <c r="E2817" i="11"/>
  <c r="F2817" i="11"/>
  <c r="E3766" i="11"/>
  <c r="F3766" i="11"/>
  <c r="E3254" i="11"/>
  <c r="F3254" i="11"/>
  <c r="E1446" i="11"/>
  <c r="F1446" i="11"/>
  <c r="E3773" i="11"/>
  <c r="F3773" i="11"/>
  <c r="E3517" i="11"/>
  <c r="F3517" i="11"/>
  <c r="E3261" i="11"/>
  <c r="F3261" i="11"/>
  <c r="F2681" i="11"/>
  <c r="E2681" i="11"/>
  <c r="F3898" i="11"/>
  <c r="E3898" i="11"/>
  <c r="F3554" i="11"/>
  <c r="E3554" i="11"/>
  <c r="E3218" i="11"/>
  <c r="F3218" i="11"/>
  <c r="F2449" i="11"/>
  <c r="E2449" i="11"/>
  <c r="F2742" i="11"/>
  <c r="E2742" i="11"/>
  <c r="F1767" i="11"/>
  <c r="E1767" i="11"/>
  <c r="F2494" i="11"/>
  <c r="E2494" i="11"/>
  <c r="F948" i="11"/>
  <c r="E948" i="11"/>
  <c r="E3860" i="11"/>
  <c r="F3860" i="11"/>
  <c r="F3688" i="11"/>
  <c r="E3688" i="11"/>
  <c r="E3516" i="11"/>
  <c r="F3516" i="11"/>
  <c r="E3348" i="11"/>
  <c r="F3348" i="11"/>
  <c r="F3176" i="11"/>
  <c r="E3176" i="11"/>
  <c r="E2949" i="11"/>
  <c r="F2949" i="11"/>
  <c r="E2613" i="11"/>
  <c r="F2613" i="11"/>
  <c r="E2164" i="11"/>
  <c r="F2164" i="11"/>
  <c r="E1457" i="11"/>
  <c r="F1457" i="11"/>
  <c r="F3947" i="11"/>
  <c r="E3947" i="11"/>
  <c r="F3775" i="11"/>
  <c r="E3775" i="11"/>
  <c r="F3603" i="11"/>
  <c r="E3603" i="11"/>
  <c r="E3435" i="11"/>
  <c r="F3435" i="11"/>
  <c r="F3263" i="11"/>
  <c r="E3263" i="11"/>
  <c r="F3091" i="11"/>
  <c r="E3091" i="11"/>
  <c r="F2698" i="11"/>
  <c r="E2698" i="11"/>
  <c r="F1999" i="11"/>
  <c r="E1999" i="11"/>
  <c r="F3052" i="11"/>
  <c r="E3052" i="11"/>
  <c r="F2796" i="11"/>
  <c r="E2796" i="11"/>
  <c r="F2540" i="11"/>
  <c r="E2540" i="11"/>
  <c r="E2195" i="11"/>
  <c r="F2195" i="11"/>
  <c r="F1683" i="11"/>
  <c r="E1683" i="11"/>
  <c r="F766" i="11"/>
  <c r="E766" i="11"/>
  <c r="F2875" i="11"/>
  <c r="E2875" i="11"/>
  <c r="F2619" i="11"/>
  <c r="E2619" i="11"/>
  <c r="F2352" i="11"/>
  <c r="E2352" i="11"/>
  <c r="F1840" i="11"/>
  <c r="E1840" i="11"/>
  <c r="F1186" i="11"/>
  <c r="E1186" i="11"/>
  <c r="F2270" i="11"/>
  <c r="E2270" i="11"/>
  <c r="F2014" i="11"/>
  <c r="E2014" i="11"/>
  <c r="F1714" i="11"/>
  <c r="E1714" i="11"/>
  <c r="E850" i="11"/>
  <c r="F850" i="11"/>
  <c r="E2045" i="11"/>
  <c r="F2045" i="11"/>
  <c r="F1533" i="11"/>
  <c r="E1533" i="11"/>
  <c r="F22" i="11"/>
  <c r="E22" i="11"/>
  <c r="F726" i="11"/>
  <c r="E726" i="11"/>
  <c r="F693" i="11"/>
  <c r="E693" i="11"/>
  <c r="E1439" i="11"/>
  <c r="F1439" i="11"/>
  <c r="E755" i="11"/>
  <c r="F755" i="11"/>
  <c r="E270" i="11"/>
  <c r="F270" i="11"/>
  <c r="F253" i="11"/>
  <c r="E253" i="11"/>
  <c r="F2882" i="11"/>
  <c r="E2882" i="11"/>
  <c r="F2626" i="11"/>
  <c r="E2626" i="11"/>
  <c r="E2367" i="11"/>
  <c r="F2367" i="11"/>
  <c r="F1855" i="11"/>
  <c r="E1855" i="11"/>
  <c r="E1225" i="11"/>
  <c r="F1225" i="11"/>
  <c r="E3016" i="11"/>
  <c r="F3016" i="11"/>
  <c r="F2888" i="11"/>
  <c r="E2888" i="11"/>
  <c r="F2760" i="11"/>
  <c r="E2760" i="11"/>
  <c r="E2632" i="11"/>
  <c r="F2632" i="11"/>
  <c r="F2504" i="11"/>
  <c r="E2504" i="11"/>
  <c r="F2376" i="11"/>
  <c r="E2376" i="11"/>
  <c r="F2123" i="11"/>
  <c r="E2123" i="11"/>
  <c r="E1867" i="11"/>
  <c r="F1867" i="11"/>
  <c r="E1611" i="11"/>
  <c r="F1611" i="11"/>
  <c r="E1253" i="11"/>
  <c r="F1253" i="11"/>
  <c r="F542" i="11"/>
  <c r="E542" i="11"/>
  <c r="F2903" i="11"/>
  <c r="E2903" i="11"/>
  <c r="E2775" i="11"/>
  <c r="F2775" i="11"/>
  <c r="E2647" i="11"/>
  <c r="F2647" i="11"/>
  <c r="F2519" i="11"/>
  <c r="E2519" i="11"/>
  <c r="F2391" i="11"/>
  <c r="E2391" i="11"/>
  <c r="F2152" i="11"/>
  <c r="E2152" i="11"/>
  <c r="E1896" i="11"/>
  <c r="F1896" i="11"/>
  <c r="E1640" i="11"/>
  <c r="F1640" i="11"/>
  <c r="F994" i="11"/>
  <c r="E994" i="11"/>
  <c r="F2362" i="11"/>
  <c r="E2362" i="11"/>
  <c r="F2234" i="11"/>
  <c r="E2234" i="11"/>
  <c r="E2106" i="11"/>
  <c r="F2106" i="11"/>
  <c r="E1978" i="11"/>
  <c r="F1978" i="11"/>
  <c r="F1850" i="11"/>
  <c r="E1850" i="11"/>
  <c r="F1638" i="11"/>
  <c r="E1638" i="11"/>
  <c r="F1301" i="11"/>
  <c r="E1301" i="11"/>
  <c r="E640" i="11"/>
  <c r="F640" i="11"/>
  <c r="F2225" i="11"/>
  <c r="E2225" i="11"/>
  <c r="F1969" i="11"/>
  <c r="E1969" i="11"/>
  <c r="F1713" i="11"/>
  <c r="E1713" i="11"/>
  <c r="F1432" i="11"/>
  <c r="E1432" i="11"/>
  <c r="F846" i="11"/>
  <c r="E846" i="11"/>
  <c r="F1324" i="11"/>
  <c r="E1324" i="11"/>
  <c r="F982" i="11"/>
  <c r="E982" i="11"/>
  <c r="F560" i="11"/>
  <c r="E560" i="11"/>
  <c r="E1013" i="11"/>
  <c r="F1013" i="11"/>
  <c r="F1507" i="11"/>
  <c r="E1507" i="11"/>
  <c r="F1167" i="11"/>
  <c r="E1167" i="11"/>
  <c r="F823" i="11"/>
  <c r="E823" i="11"/>
  <c r="F420" i="11"/>
  <c r="E420" i="11"/>
  <c r="F163" i="11"/>
  <c r="E163" i="11"/>
  <c r="F33" i="11"/>
  <c r="E33" i="11"/>
  <c r="F493" i="11"/>
  <c r="E493" i="11"/>
  <c r="F135" i="11"/>
  <c r="E135" i="11"/>
  <c r="E36" i="11"/>
  <c r="F36" i="11"/>
  <c r="F2393" i="11"/>
  <c r="E2393" i="11"/>
  <c r="F3914" i="11"/>
  <c r="E3914" i="11"/>
  <c r="F3658" i="11"/>
  <c r="E3658" i="11"/>
  <c r="F3402" i="11"/>
  <c r="E3402" i="11"/>
  <c r="F3146" i="11"/>
  <c r="E3146" i="11"/>
  <c r="F2513" i="11"/>
  <c r="E2513" i="11"/>
  <c r="F2950" i="11"/>
  <c r="E2950" i="11"/>
  <c r="F2438" i="11"/>
  <c r="E2438" i="11"/>
  <c r="F1461" i="11"/>
  <c r="E1461" i="11"/>
  <c r="F2526" i="11"/>
  <c r="E2526" i="11"/>
  <c r="F1655" i="11"/>
  <c r="E1655" i="11"/>
  <c r="F3952" i="11"/>
  <c r="E3952" i="11"/>
  <c r="F3824" i="11"/>
  <c r="E3824" i="11"/>
  <c r="F3696" i="11"/>
  <c r="E3696" i="11"/>
  <c r="F3568" i="11"/>
  <c r="E3568" i="11"/>
  <c r="F3440" i="11"/>
  <c r="E3440" i="11"/>
  <c r="F3312" i="11"/>
  <c r="E3312" i="11"/>
  <c r="F3184" i="11"/>
  <c r="E3184" i="11"/>
  <c r="F3053" i="11"/>
  <c r="E3053" i="11"/>
  <c r="F2797" i="11"/>
  <c r="E2797" i="11"/>
  <c r="F2541" i="11"/>
  <c r="E2541" i="11"/>
  <c r="E2196" i="11"/>
  <c r="F2196" i="11"/>
  <c r="F1684" i="11"/>
  <c r="E1684" i="11"/>
  <c r="F770" i="11"/>
  <c r="E770" i="11"/>
  <c r="F3911" i="11"/>
  <c r="E3911" i="11"/>
  <c r="F3719" i="11"/>
  <c r="E3719" i="11"/>
  <c r="F3591" i="11"/>
  <c r="E3591" i="11"/>
  <c r="F3463" i="11"/>
  <c r="E3463" i="11"/>
  <c r="F3335" i="11"/>
  <c r="E3335" i="11"/>
  <c r="F3207" i="11"/>
  <c r="E3207" i="11"/>
  <c r="F3079" i="11"/>
  <c r="E3079" i="11"/>
  <c r="F2842" i="11"/>
  <c r="E2842" i="11"/>
  <c r="F2586" i="11"/>
  <c r="E2586" i="11"/>
  <c r="F2287" i="11"/>
  <c r="E2287" i="11"/>
  <c r="F1775" i="11"/>
  <c r="E1775" i="11"/>
  <c r="F1012" i="11"/>
  <c r="E1012" i="11"/>
  <c r="E2996" i="11"/>
  <c r="F2996" i="11"/>
  <c r="E2868" i="11"/>
  <c r="F2868" i="11"/>
  <c r="E2740" i="11"/>
  <c r="F2740" i="11"/>
  <c r="E2612" i="11"/>
  <c r="F2612" i="11"/>
  <c r="E2484" i="11"/>
  <c r="F2484" i="11"/>
  <c r="E2339" i="11"/>
  <c r="F2339" i="11"/>
  <c r="F2083" i="11"/>
  <c r="E2083" i="11"/>
  <c r="F1827" i="11"/>
  <c r="E1827" i="11"/>
  <c r="F1571" i="11"/>
  <c r="E1571" i="11"/>
  <c r="F1150" i="11"/>
  <c r="E1150" i="11"/>
  <c r="E336" i="11"/>
  <c r="F336" i="11"/>
  <c r="E2947" i="11"/>
  <c r="F2947" i="11"/>
  <c r="E2819" i="11"/>
  <c r="F2819" i="11"/>
  <c r="E2691" i="11"/>
  <c r="F2691" i="11"/>
  <c r="E2563" i="11"/>
  <c r="F2563" i="11"/>
  <c r="E2435" i="11"/>
  <c r="F2435" i="11"/>
  <c r="F2112" i="11"/>
  <c r="E2112" i="11"/>
  <c r="F1856" i="11"/>
  <c r="E1856" i="11"/>
  <c r="F1600" i="11"/>
  <c r="E1600" i="11"/>
  <c r="F1229" i="11"/>
  <c r="E1229" i="11"/>
  <c r="F492" i="11"/>
  <c r="E492" i="11"/>
  <c r="F2278" i="11"/>
  <c r="E2278" i="11"/>
  <c r="F2150" i="11"/>
  <c r="E2150" i="11"/>
  <c r="F2022" i="11"/>
  <c r="E2022" i="11"/>
  <c r="F1894" i="11"/>
  <c r="E1894" i="11"/>
  <c r="F1730" i="11"/>
  <c r="E1730" i="11"/>
  <c r="F1454" i="11"/>
  <c r="E1454" i="11"/>
  <c r="F893" i="11"/>
  <c r="E893" i="11"/>
  <c r="F2317" i="11"/>
  <c r="E2317" i="11"/>
  <c r="F2061" i="11"/>
  <c r="E2061" i="11"/>
  <c r="F1805" i="11"/>
  <c r="E1805" i="11"/>
  <c r="F1549" i="11"/>
  <c r="E1549" i="11"/>
  <c r="F1092" i="11"/>
  <c r="E1092" i="11"/>
  <c r="F212" i="11"/>
  <c r="E212" i="11"/>
  <c r="E1105" i="11"/>
  <c r="F1105" i="11"/>
  <c r="E753" i="11"/>
  <c r="F753" i="11"/>
  <c r="F1178" i="11"/>
  <c r="E1178" i="11"/>
  <c r="E720" i="11"/>
  <c r="F720" i="11"/>
  <c r="E1459" i="11"/>
  <c r="F1459" i="11"/>
  <c r="E1119" i="11"/>
  <c r="F1119" i="11"/>
  <c r="E775" i="11"/>
  <c r="F775" i="11"/>
  <c r="E356" i="11"/>
  <c r="F356" i="11"/>
  <c r="F302" i="11"/>
  <c r="E302" i="11"/>
  <c r="F613" i="11"/>
  <c r="E613" i="11"/>
  <c r="F273" i="11"/>
  <c r="E273" i="11"/>
  <c r="F30" i="11"/>
  <c r="E30" i="11"/>
  <c r="F1726" i="11"/>
  <c r="E1726" i="11"/>
  <c r="F1598" i="11"/>
  <c r="E1598" i="11"/>
  <c r="F1449" i="11"/>
  <c r="E1449" i="11"/>
  <c r="F1224" i="11"/>
  <c r="E1224" i="11"/>
  <c r="F882" i="11"/>
  <c r="E882" i="11"/>
  <c r="F482" i="11"/>
  <c r="E482" i="11"/>
  <c r="F2313" i="11"/>
  <c r="E2313" i="11"/>
  <c r="F2185" i="11"/>
  <c r="E2185" i="11"/>
  <c r="F1993" i="11"/>
  <c r="E1993" i="11"/>
  <c r="F1801" i="11"/>
  <c r="E1801" i="11"/>
  <c r="F1673" i="11"/>
  <c r="E1673" i="11"/>
  <c r="F1545" i="11"/>
  <c r="E1545" i="11"/>
  <c r="F1364" i="11"/>
  <c r="E1364" i="11"/>
  <c r="F1081" i="11"/>
  <c r="E1081" i="11"/>
  <c r="F740" i="11"/>
  <c r="E740" i="11"/>
  <c r="F177" i="11"/>
  <c r="E177" i="11"/>
  <c r="F1270" i="11"/>
  <c r="E1270" i="11"/>
  <c r="F1100" i="11"/>
  <c r="E1100" i="11"/>
  <c r="F929" i="11"/>
  <c r="E929" i="11"/>
  <c r="F748" i="11"/>
  <c r="E748" i="11"/>
  <c r="F438" i="11"/>
  <c r="E438" i="11"/>
  <c r="F1168" i="11"/>
  <c r="E1168" i="11"/>
  <c r="F944" i="11"/>
  <c r="E944" i="11"/>
  <c r="F714" i="11"/>
  <c r="E714" i="11"/>
  <c r="F370" i="11"/>
  <c r="E370" i="11"/>
  <c r="F1455" i="11"/>
  <c r="E1455" i="11"/>
  <c r="F1283" i="11"/>
  <c r="E1283" i="11"/>
  <c r="F1111" i="11"/>
  <c r="E1111" i="11"/>
  <c r="F943" i="11"/>
  <c r="E943" i="11"/>
  <c r="F771" i="11"/>
  <c r="E771" i="11"/>
  <c r="F575" i="11"/>
  <c r="E575" i="11"/>
  <c r="F351" i="11"/>
  <c r="E351" i="11"/>
  <c r="F520" i="11"/>
  <c r="E520" i="11"/>
  <c r="F408" i="11"/>
  <c r="E408" i="11"/>
  <c r="F139" i="11"/>
  <c r="E139" i="11"/>
  <c r="F186" i="11"/>
  <c r="E186" i="11"/>
  <c r="F58" i="11"/>
  <c r="E58" i="11"/>
  <c r="F609" i="11"/>
  <c r="E609" i="11"/>
  <c r="F525" i="11"/>
  <c r="E525" i="11"/>
  <c r="E353" i="11"/>
  <c r="F353" i="11"/>
  <c r="E269" i="11"/>
  <c r="F269" i="11"/>
  <c r="F178" i="11"/>
  <c r="E178" i="11"/>
  <c r="E54" i="11"/>
  <c r="F54" i="11"/>
  <c r="F128" i="11"/>
  <c r="E128" i="11"/>
  <c r="F19" i="11"/>
  <c r="E19" i="11"/>
  <c r="E68" i="11"/>
  <c r="F68" i="11"/>
  <c r="F1802" i="11"/>
  <c r="E1802" i="11"/>
  <c r="F1738" i="11"/>
  <c r="E1738" i="11"/>
  <c r="F1674" i="11"/>
  <c r="E1674" i="11"/>
  <c r="F1610" i="11"/>
  <c r="E1610" i="11"/>
  <c r="F1546" i="11"/>
  <c r="E1546" i="11"/>
  <c r="E1465" i="11"/>
  <c r="F1465" i="11"/>
  <c r="E1365" i="11"/>
  <c r="F1365" i="11"/>
  <c r="E1252" i="11"/>
  <c r="F1252" i="11"/>
  <c r="F1085" i="11"/>
  <c r="E1085" i="11"/>
  <c r="F914" i="11"/>
  <c r="E914" i="11"/>
  <c r="F744" i="11"/>
  <c r="E744" i="11"/>
  <c r="E540" i="11"/>
  <c r="F540" i="11"/>
  <c r="F190" i="11"/>
  <c r="E190" i="11"/>
  <c r="F2325" i="11"/>
  <c r="E2325" i="11"/>
  <c r="F2261" i="11"/>
  <c r="E2261" i="11"/>
  <c r="E2197" i="11"/>
  <c r="F2197" i="11"/>
  <c r="E2133" i="11"/>
  <c r="F2133" i="11"/>
  <c r="F2069" i="11"/>
  <c r="E2069" i="11"/>
  <c r="F2005" i="11"/>
  <c r="E2005" i="11"/>
  <c r="F1941" i="11"/>
  <c r="E1941" i="11"/>
  <c r="E1877" i="11"/>
  <c r="F1877" i="11"/>
  <c r="F1813" i="11"/>
  <c r="E1813" i="11"/>
  <c r="F1749" i="11"/>
  <c r="E1749" i="11"/>
  <c r="F1685" i="11"/>
  <c r="E1685" i="11"/>
  <c r="E1621" i="11"/>
  <c r="F1621" i="11"/>
  <c r="E1557" i="11"/>
  <c r="F1557" i="11"/>
  <c r="F1480" i="11"/>
  <c r="E1480" i="11"/>
  <c r="E1385" i="11"/>
  <c r="F1385" i="11"/>
  <c r="F1272" i="11"/>
  <c r="E1272" i="11"/>
  <c r="E1113" i="11"/>
  <c r="F1113" i="11"/>
  <c r="F942" i="11"/>
  <c r="E942" i="11"/>
  <c r="E772" i="11"/>
  <c r="F772" i="11"/>
  <c r="F578" i="11"/>
  <c r="E578" i="11"/>
  <c r="F262" i="11"/>
  <c r="E262" i="11"/>
  <c r="E1372" i="11"/>
  <c r="F1372" i="11"/>
  <c r="F1286" i="11"/>
  <c r="E1286" i="11"/>
  <c r="F1201" i="11"/>
  <c r="E1201" i="11"/>
  <c r="F1116" i="11"/>
  <c r="E1116" i="11"/>
  <c r="E1030" i="11"/>
  <c r="F1030" i="11"/>
  <c r="F945" i="11"/>
  <c r="E945" i="11"/>
  <c r="F860" i="11"/>
  <c r="E860" i="11"/>
  <c r="F769" i="11"/>
  <c r="E769" i="11"/>
  <c r="E646" i="11"/>
  <c r="F646" i="11"/>
  <c r="F480" i="11"/>
  <c r="E480" i="11"/>
  <c r="F256" i="11"/>
  <c r="E256" i="11"/>
  <c r="E1189" i="11"/>
  <c r="F1189" i="11"/>
  <c r="E1077" i="11"/>
  <c r="F1077" i="11"/>
  <c r="F965" i="11"/>
  <c r="E965" i="11"/>
  <c r="E848" i="11"/>
  <c r="F848" i="11"/>
  <c r="E736" i="11"/>
  <c r="F736" i="11"/>
  <c r="F608" i="11"/>
  <c r="E608" i="11"/>
  <c r="E412" i="11"/>
  <c r="F412" i="11"/>
  <c r="F158" i="11"/>
  <c r="E158" i="11"/>
  <c r="F1471" i="11"/>
  <c r="E1471" i="11"/>
  <c r="E1383" i="11"/>
  <c r="F1383" i="11"/>
  <c r="E1299" i="11"/>
  <c r="F1299" i="11"/>
  <c r="E1215" i="11"/>
  <c r="F1215" i="11"/>
  <c r="E1127" i="11"/>
  <c r="F1127" i="11"/>
  <c r="E1043" i="11"/>
  <c r="F1043" i="11"/>
  <c r="E959" i="11"/>
  <c r="F959" i="11"/>
  <c r="E871" i="11"/>
  <c r="F871" i="11"/>
  <c r="E787" i="11"/>
  <c r="F787" i="11"/>
  <c r="F703" i="11"/>
  <c r="E703" i="11"/>
  <c r="E596" i="11"/>
  <c r="F596" i="11"/>
  <c r="E484" i="11"/>
  <c r="F484" i="11"/>
  <c r="F372" i="11"/>
  <c r="E372" i="11"/>
  <c r="E255" i="11"/>
  <c r="F255" i="11"/>
  <c r="E55" i="11"/>
  <c r="F55" i="11"/>
  <c r="F430" i="11"/>
  <c r="E430" i="11"/>
  <c r="E312" i="11"/>
  <c r="F312" i="11"/>
  <c r="E182" i="11"/>
  <c r="F182" i="11"/>
  <c r="F203" i="11"/>
  <c r="E203" i="11"/>
  <c r="E86" i="11"/>
  <c r="F86" i="11"/>
  <c r="E625" i="11"/>
  <c r="F625" i="11"/>
  <c r="F541" i="11"/>
  <c r="E541" i="11"/>
  <c r="E453" i="11"/>
  <c r="F453" i="11"/>
  <c r="F369" i="11"/>
  <c r="E369" i="11"/>
  <c r="F285" i="11"/>
  <c r="E285" i="11"/>
  <c r="E197" i="11"/>
  <c r="F197" i="11"/>
  <c r="F82" i="11"/>
  <c r="E82" i="11"/>
  <c r="F144" i="11"/>
  <c r="E144" i="11"/>
  <c r="E41" i="11"/>
  <c r="F41" i="11"/>
  <c r="F84" i="11"/>
  <c r="E84" i="11"/>
  <c r="F700" i="11"/>
  <c r="E700" i="11"/>
  <c r="F595" i="11"/>
  <c r="E595" i="11"/>
  <c r="F459" i="11"/>
  <c r="E459" i="11"/>
  <c r="F288" i="11"/>
  <c r="E288" i="11"/>
  <c r="F1237" i="11"/>
  <c r="E1237" i="11"/>
  <c r="F1152" i="11"/>
  <c r="E1152" i="11"/>
  <c r="F1066" i="11"/>
  <c r="E1066" i="11"/>
  <c r="E981" i="11"/>
  <c r="F981" i="11"/>
  <c r="E896" i="11"/>
  <c r="F896" i="11"/>
  <c r="F810" i="11"/>
  <c r="E810" i="11"/>
  <c r="E725" i="11"/>
  <c r="F725" i="11"/>
  <c r="F630" i="11"/>
  <c r="E630" i="11"/>
  <c r="F508" i="11"/>
  <c r="E508" i="11"/>
  <c r="F338" i="11"/>
  <c r="E338" i="11"/>
  <c r="F115" i="11"/>
  <c r="E115" i="11"/>
  <c r="E1483" i="11"/>
  <c r="F1483" i="11"/>
  <c r="E1419" i="11"/>
  <c r="F1419" i="11"/>
  <c r="E1355" i="11"/>
  <c r="F1355" i="11"/>
  <c r="E1291" i="11"/>
  <c r="F1291" i="11"/>
  <c r="E1227" i="11"/>
  <c r="F1227" i="11"/>
  <c r="E1163" i="11"/>
  <c r="F1163" i="11"/>
  <c r="E1099" i="11"/>
  <c r="F1099" i="11"/>
  <c r="E1035" i="11"/>
  <c r="F1035" i="11"/>
  <c r="E971" i="11"/>
  <c r="F971" i="11"/>
  <c r="E907" i="11"/>
  <c r="F907" i="11"/>
  <c r="E843" i="11"/>
  <c r="F843" i="11"/>
  <c r="E779" i="11"/>
  <c r="F779" i="11"/>
  <c r="E715" i="11"/>
  <c r="F715" i="11"/>
  <c r="F644" i="11"/>
  <c r="E644" i="11"/>
  <c r="F559" i="11"/>
  <c r="E559" i="11"/>
  <c r="F474" i="11"/>
  <c r="E474" i="11"/>
  <c r="F388" i="11"/>
  <c r="E388" i="11"/>
  <c r="F303" i="11"/>
  <c r="E303" i="11"/>
  <c r="F210" i="11"/>
  <c r="E210" i="11"/>
  <c r="F17" i="11"/>
  <c r="E17" i="11"/>
  <c r="F446" i="11"/>
  <c r="E446" i="11"/>
  <c r="F360" i="11"/>
  <c r="E360" i="11"/>
  <c r="F275" i="11"/>
  <c r="E275" i="11"/>
  <c r="F161" i="11"/>
  <c r="E161" i="11"/>
  <c r="F215" i="11"/>
  <c r="E215" i="11"/>
  <c r="F138" i="11"/>
  <c r="E138" i="11"/>
  <c r="F31" i="11"/>
  <c r="E31" i="11"/>
  <c r="F617" i="11"/>
  <c r="E617" i="11"/>
  <c r="F553" i="11"/>
  <c r="E553" i="11"/>
  <c r="F489" i="11"/>
  <c r="E489" i="11"/>
  <c r="F425" i="11"/>
  <c r="E425" i="11"/>
  <c r="F361" i="11"/>
  <c r="E361" i="11"/>
  <c r="F297" i="11"/>
  <c r="E297" i="11"/>
  <c r="F233" i="11"/>
  <c r="E233" i="11"/>
  <c r="F162" i="11"/>
  <c r="E162" i="11"/>
  <c r="F69" i="11"/>
  <c r="E69" i="11"/>
  <c r="F156" i="11"/>
  <c r="E156" i="11"/>
  <c r="F3902" i="11"/>
  <c r="E3902" i="11"/>
  <c r="E3686" i="11"/>
  <c r="F3686" i="11"/>
  <c r="F3506" i="11"/>
  <c r="E3506" i="11"/>
  <c r="F3660" i="11"/>
  <c r="E3660" i="11"/>
  <c r="E3919" i="11"/>
  <c r="F3919" i="11"/>
  <c r="E3008" i="11"/>
  <c r="F3008" i="11"/>
  <c r="F2264" i="11"/>
  <c r="E2264" i="11"/>
  <c r="F1406" i="11"/>
  <c r="E1406" i="11"/>
  <c r="F3838" i="11"/>
  <c r="E3838" i="11"/>
  <c r="F3094" i="11"/>
  <c r="E3094" i="11"/>
  <c r="F3106" i="11"/>
  <c r="E3106" i="11"/>
  <c r="F3464" i="11"/>
  <c r="E3464" i="11"/>
  <c r="E3723" i="11"/>
  <c r="F3723" i="11"/>
  <c r="F3598" i="11"/>
  <c r="E3598" i="11"/>
  <c r="F2316" i="11"/>
  <c r="E2316" i="11"/>
  <c r="F3430" i="11"/>
  <c r="E3430" i="11"/>
  <c r="F3349" i="11"/>
  <c r="E3349" i="11"/>
  <c r="F3330" i="11"/>
  <c r="E3330" i="11"/>
  <c r="E2734" i="11"/>
  <c r="F2734" i="11"/>
  <c r="E3576" i="11"/>
  <c r="F3576" i="11"/>
  <c r="F2725" i="11"/>
  <c r="E2725" i="11"/>
  <c r="F3835" i="11"/>
  <c r="E3835" i="11"/>
  <c r="E3151" i="11"/>
  <c r="F3151" i="11"/>
  <c r="E2880" i="11"/>
  <c r="F2880" i="11"/>
  <c r="E1214" i="11"/>
  <c r="F1214" i="11"/>
  <c r="F2008" i="11"/>
  <c r="E2008" i="11"/>
  <c r="E1842" i="11"/>
  <c r="F1842" i="11"/>
  <c r="F804" i="11"/>
  <c r="E804" i="11"/>
  <c r="F618" i="11"/>
  <c r="E618" i="11"/>
  <c r="F3617" i="11"/>
  <c r="E3617" i="11"/>
  <c r="F3733" i="11"/>
  <c r="E3733" i="11"/>
  <c r="F2646" i="11"/>
  <c r="E2646" i="11"/>
  <c r="F3148" i="11"/>
  <c r="E3148" i="11"/>
  <c r="E3407" i="11"/>
  <c r="F3407" i="11"/>
  <c r="E2107" i="11"/>
  <c r="F2107" i="11"/>
  <c r="F2226" i="11"/>
  <c r="E2226" i="11"/>
  <c r="F455" i="11"/>
  <c r="E455" i="11"/>
  <c r="F3537" i="11"/>
  <c r="E3537" i="11"/>
  <c r="F3949" i="11"/>
  <c r="E3949" i="11"/>
  <c r="F1692" i="11"/>
  <c r="E1692" i="11"/>
  <c r="E3292" i="11"/>
  <c r="F3292" i="11"/>
  <c r="F3551" i="11"/>
  <c r="E3551" i="11"/>
  <c r="E1679" i="11"/>
  <c r="F1679" i="11"/>
  <c r="E1520" i="11"/>
  <c r="F1520" i="11"/>
  <c r="E2192" i="11"/>
  <c r="F2192" i="11"/>
  <c r="E1934" i="11"/>
  <c r="F1934" i="11"/>
  <c r="E1285" i="11"/>
  <c r="F1285" i="11"/>
  <c r="E883" i="11"/>
  <c r="F883" i="11"/>
  <c r="F3870" i="11"/>
  <c r="E3870" i="11"/>
  <c r="F3577" i="11"/>
  <c r="E3577" i="11"/>
  <c r="E2236" i="11"/>
  <c r="F2236" i="11"/>
  <c r="E2894" i="11"/>
  <c r="F2894" i="11"/>
  <c r="F2705" i="11"/>
  <c r="E2705" i="11"/>
  <c r="F1482" i="11"/>
  <c r="E1482" i="11"/>
  <c r="F3380" i="11"/>
  <c r="E3380" i="11"/>
  <c r="E2292" i="11"/>
  <c r="F2292" i="11"/>
  <c r="F3635" i="11"/>
  <c r="E3635" i="11"/>
  <c r="E2794" i="11"/>
  <c r="F2794" i="11"/>
  <c r="E2588" i="11"/>
  <c r="F2588" i="11"/>
  <c r="E2923" i="11"/>
  <c r="F2923" i="11"/>
  <c r="F1376" i="11"/>
  <c r="E1376" i="11"/>
  <c r="E1106" i="11"/>
  <c r="F1106" i="11"/>
  <c r="F870" i="11"/>
  <c r="E870" i="11"/>
  <c r="E106" i="11"/>
  <c r="F106" i="11"/>
  <c r="F3086" i="11"/>
  <c r="E3086" i="11"/>
  <c r="F3745" i="11"/>
  <c r="E3745" i="11"/>
  <c r="E2945" i="11"/>
  <c r="F2945" i="11"/>
  <c r="F3797" i="11"/>
  <c r="E3797" i="11"/>
  <c r="E3930" i="11"/>
  <c r="F3930" i="11"/>
  <c r="E2806" i="11"/>
  <c r="F2806" i="11"/>
  <c r="E3876" i="11"/>
  <c r="F3876" i="11"/>
  <c r="E3192" i="11"/>
  <c r="F3192" i="11"/>
  <c r="F1540" i="11"/>
  <c r="E1540" i="11"/>
  <c r="F3451" i="11"/>
  <c r="E3451" i="11"/>
  <c r="F2079" i="11"/>
  <c r="E2079" i="11"/>
  <c r="E2235" i="11"/>
  <c r="F2235" i="11"/>
  <c r="E2639" i="11"/>
  <c r="F2639" i="11"/>
  <c r="E2290" i="11"/>
  <c r="F2290" i="11"/>
  <c r="F2081" i="11"/>
  <c r="E2081" i="11"/>
  <c r="F757" i="11"/>
  <c r="E757" i="11"/>
  <c r="F62" i="11"/>
  <c r="E62" i="11"/>
  <c r="F3409" i="11"/>
  <c r="E3409" i="11"/>
  <c r="F3990" i="11"/>
  <c r="E3990" i="11"/>
  <c r="F3629" i="11"/>
  <c r="E3629" i="11"/>
  <c r="F3706" i="11"/>
  <c r="E3706" i="11"/>
  <c r="F2343" i="11"/>
  <c r="E2343" i="11"/>
  <c r="F3764" i="11"/>
  <c r="E3764" i="11"/>
  <c r="F3080" i="11"/>
  <c r="E3080" i="11"/>
  <c r="E514" i="11"/>
  <c r="F514" i="11"/>
  <c r="F3679" i="11"/>
  <c r="E3679" i="11"/>
  <c r="E2922" i="11"/>
  <c r="F2922" i="11"/>
  <c r="E2652" i="11"/>
  <c r="F2652" i="11"/>
  <c r="E2987" i="11"/>
  <c r="F2987" i="11"/>
  <c r="E1552" i="11"/>
  <c r="F1552" i="11"/>
  <c r="F1380" i="11"/>
  <c r="E1380" i="11"/>
  <c r="E1041" i="11"/>
  <c r="F1041" i="11"/>
  <c r="F208" i="11"/>
  <c r="E208" i="11"/>
  <c r="F2961" i="11"/>
  <c r="E2961" i="11"/>
  <c r="F3729" i="11"/>
  <c r="E3729" i="11"/>
  <c r="F3513" i="11"/>
  <c r="E3513" i="11"/>
  <c r="F3798" i="11"/>
  <c r="E3798" i="11"/>
  <c r="F1724" i="11"/>
  <c r="E1724" i="11"/>
  <c r="F3533" i="11"/>
  <c r="E3533" i="11"/>
  <c r="F2745" i="11"/>
  <c r="E2745" i="11"/>
  <c r="E3922" i="11"/>
  <c r="F3922" i="11"/>
  <c r="F3234" i="11"/>
  <c r="E3234" i="11"/>
  <c r="F2790" i="11"/>
  <c r="E2790" i="11"/>
  <c r="E2542" i="11"/>
  <c r="F2542" i="11"/>
  <c r="E3868" i="11"/>
  <c r="F3868" i="11"/>
  <c r="F3528" i="11"/>
  <c r="E3528" i="11"/>
  <c r="E3356" i="11"/>
  <c r="F3356" i="11"/>
  <c r="F2973" i="11"/>
  <c r="E2973" i="11"/>
  <c r="E2212" i="11"/>
  <c r="F2212" i="11"/>
  <c r="F3955" i="11"/>
  <c r="E3955" i="11"/>
  <c r="F3615" i="11"/>
  <c r="E3615" i="11"/>
  <c r="F3275" i="11"/>
  <c r="E3275" i="11"/>
  <c r="E2730" i="11"/>
  <c r="F2730" i="11"/>
  <c r="E228" i="11"/>
  <c r="F228" i="11"/>
  <c r="E2556" i="11"/>
  <c r="F2556" i="11"/>
  <c r="E1715" i="11"/>
  <c r="F1715" i="11"/>
  <c r="E2891" i="11"/>
  <c r="F2891" i="11"/>
  <c r="E2379" i="11"/>
  <c r="F2379" i="11"/>
  <c r="E1262" i="11"/>
  <c r="F1262" i="11"/>
  <c r="E2030" i="11"/>
  <c r="F2030" i="11"/>
  <c r="F936" i="11"/>
  <c r="E936" i="11"/>
  <c r="E1565" i="11"/>
  <c r="F1565" i="11"/>
  <c r="E780" i="11"/>
  <c r="F780" i="11"/>
  <c r="E1139" i="11"/>
  <c r="F1139" i="11"/>
  <c r="F637" i="11"/>
  <c r="E637" i="11"/>
  <c r="F3854" i="11"/>
  <c r="E3854" i="11"/>
  <c r="E3118" i="11"/>
  <c r="F3118" i="11"/>
  <c r="E3425" i="11"/>
  <c r="F3425" i="11"/>
  <c r="E3209" i="11"/>
  <c r="F3209" i="11"/>
  <c r="E3494" i="11"/>
  <c r="F3494" i="11"/>
  <c r="F3893" i="11"/>
  <c r="E3893" i="11"/>
  <c r="E3381" i="11"/>
  <c r="F3381" i="11"/>
  <c r="E1510" i="11"/>
  <c r="F1510" i="11"/>
  <c r="F3378" i="11"/>
  <c r="E3378" i="11"/>
  <c r="F300" i="11"/>
  <c r="E300" i="11"/>
  <c r="E155" i="11"/>
  <c r="F155" i="11"/>
  <c r="E1879" i="11"/>
  <c r="F1879" i="11"/>
  <c r="E3768" i="11"/>
  <c r="F3768" i="11"/>
  <c r="E3428" i="11"/>
  <c r="F3428" i="11"/>
  <c r="F3084" i="11"/>
  <c r="E3084" i="11"/>
  <c r="E2429" i="11"/>
  <c r="F2429" i="11"/>
  <c r="F632" i="11"/>
  <c r="E632" i="11"/>
  <c r="E3683" i="11"/>
  <c r="F3683" i="11"/>
  <c r="E3343" i="11"/>
  <c r="F3343" i="11"/>
  <c r="E2930" i="11"/>
  <c r="F2930" i="11"/>
  <c r="E1402" i="11"/>
  <c r="F1402" i="11"/>
  <c r="E2656" i="11"/>
  <c r="F2656" i="11"/>
  <c r="E1915" i="11"/>
  <c r="F1915" i="11"/>
  <c r="E2991" i="11"/>
  <c r="F2991" i="11"/>
  <c r="E2479" i="11"/>
  <c r="F2479" i="11"/>
  <c r="F1560" i="11"/>
  <c r="E1560" i="11"/>
  <c r="F2130" i="11"/>
  <c r="E2130" i="11"/>
  <c r="F1386" i="11"/>
  <c r="E1386" i="11"/>
  <c r="F1761" i="11"/>
  <c r="E1761" i="11"/>
  <c r="F974" i="11"/>
  <c r="E974" i="11"/>
  <c r="E1098" i="11"/>
  <c r="F1098" i="11"/>
  <c r="F719" i="11"/>
  <c r="E719" i="11"/>
  <c r="E213" i="11"/>
  <c r="F213" i="11"/>
  <c r="F3982" i="11"/>
  <c r="E3982" i="11"/>
  <c r="E3246" i="11"/>
  <c r="F3246" i="11"/>
  <c r="F3969" i="11"/>
  <c r="E3969" i="11"/>
  <c r="E3457" i="11"/>
  <c r="F3457" i="11"/>
  <c r="F2729" i="11"/>
  <c r="E2729" i="11"/>
  <c r="E3753" i="11"/>
  <c r="F3753" i="11"/>
  <c r="E3497" i="11"/>
  <c r="F3497" i="11"/>
  <c r="F2862" i="11"/>
  <c r="E2862" i="11"/>
  <c r="E3782" i="11"/>
  <c r="F3782" i="11"/>
  <c r="F3270" i="11"/>
  <c r="E3270" i="11"/>
  <c r="F1596" i="11"/>
  <c r="E1596" i="11"/>
  <c r="F3781" i="11"/>
  <c r="E3781" i="11"/>
  <c r="E3525" i="11"/>
  <c r="F3525" i="11"/>
  <c r="F3269" i="11"/>
  <c r="E3269" i="11"/>
  <c r="E2713" i="11"/>
  <c r="F2713" i="11"/>
  <c r="E3906" i="11"/>
  <c r="F3906" i="11"/>
  <c r="F3570" i="11"/>
  <c r="E3570" i="11"/>
  <c r="E3394" i="11"/>
  <c r="F3394" i="11"/>
  <c r="F3057" i="11"/>
  <c r="E3057" i="11"/>
  <c r="E962" i="11"/>
  <c r="F962" i="11"/>
  <c r="E2422" i="11"/>
  <c r="F2422" i="11"/>
  <c r="F642" i="11"/>
  <c r="E642" i="11"/>
  <c r="E1975" i="11"/>
  <c r="F1975" i="11"/>
  <c r="F3948" i="11"/>
  <c r="E3948" i="11"/>
  <c r="F3780" i="11"/>
  <c r="E3780" i="11"/>
  <c r="E3608" i="11"/>
  <c r="F3608" i="11"/>
  <c r="F3436" i="11"/>
  <c r="E3436" i="11"/>
  <c r="E3268" i="11"/>
  <c r="F3268" i="11"/>
  <c r="E3096" i="11"/>
  <c r="F3096" i="11"/>
  <c r="F2789" i="11"/>
  <c r="E2789" i="11"/>
  <c r="F2453" i="11"/>
  <c r="E2453" i="11"/>
  <c r="F1844" i="11"/>
  <c r="E1844" i="11"/>
  <c r="F728" i="11"/>
  <c r="E728" i="11"/>
  <c r="F3867" i="11"/>
  <c r="E3867" i="11"/>
  <c r="E3695" i="11"/>
  <c r="F3695" i="11"/>
  <c r="E3523" i="11"/>
  <c r="F3523" i="11"/>
  <c r="F3355" i="11"/>
  <c r="E3355" i="11"/>
  <c r="E3183" i="11"/>
  <c r="F3183" i="11"/>
  <c r="F2962" i="11"/>
  <c r="E2962" i="11"/>
  <c r="F2450" i="11"/>
  <c r="E2450" i="11"/>
  <c r="F1493" i="11"/>
  <c r="E1493" i="11"/>
  <c r="F2800" i="11"/>
  <c r="E2800" i="11"/>
  <c r="F2672" i="11"/>
  <c r="E2672" i="11"/>
  <c r="F2416" i="11"/>
  <c r="E2416" i="11"/>
  <c r="F1947" i="11"/>
  <c r="E1947" i="11"/>
  <c r="F1396" i="11"/>
  <c r="E1396" i="11"/>
  <c r="F3007" i="11"/>
  <c r="E3007" i="11"/>
  <c r="F2751" i="11"/>
  <c r="E2751" i="11"/>
  <c r="F2495" i="11"/>
  <c r="E2495" i="11"/>
  <c r="F2104" i="11"/>
  <c r="E2104" i="11"/>
  <c r="E1592" i="11"/>
  <c r="F1592" i="11"/>
  <c r="E450" i="11"/>
  <c r="F450" i="11"/>
  <c r="E2146" i="11"/>
  <c r="F2146" i="11"/>
  <c r="E1890" i="11"/>
  <c r="F1890" i="11"/>
  <c r="F861" i="11"/>
  <c r="E861" i="11"/>
  <c r="F2049" i="11"/>
  <c r="E2049" i="11"/>
  <c r="F1793" i="11"/>
  <c r="E1793" i="11"/>
  <c r="F1060" i="11"/>
  <c r="E1060" i="11"/>
  <c r="F1089" i="11"/>
  <c r="E1089" i="11"/>
  <c r="F1157" i="11"/>
  <c r="E1157" i="11"/>
  <c r="F1443" i="11"/>
  <c r="E1443" i="11"/>
  <c r="F759" i="11"/>
  <c r="E759" i="11"/>
  <c r="F280" i="11"/>
  <c r="E280" i="11"/>
  <c r="E257" i="11"/>
  <c r="F257" i="11"/>
  <c r="F6" i="11"/>
  <c r="E6" i="11"/>
  <c r="F3950" i="11"/>
  <c r="E3950" i="11"/>
  <c r="F3230" i="11"/>
  <c r="E3230" i="11"/>
  <c r="F3633" i="11"/>
  <c r="E3633" i="11"/>
  <c r="F3121" i="11"/>
  <c r="E3121" i="11"/>
  <c r="F3929" i="11"/>
  <c r="E3929" i="11"/>
  <c r="F3417" i="11"/>
  <c r="E3417" i="11"/>
  <c r="F2569" i="11"/>
  <c r="E2569" i="11"/>
  <c r="F3702" i="11"/>
  <c r="E3702" i="11"/>
  <c r="F3190" i="11"/>
  <c r="E3190" i="11"/>
  <c r="F3997" i="11"/>
  <c r="E3997" i="11"/>
  <c r="F3741" i="11"/>
  <c r="E3741" i="11"/>
  <c r="F3485" i="11"/>
  <c r="E3485" i="11"/>
  <c r="F3229" i="11"/>
  <c r="E3229" i="11"/>
  <c r="F2489" i="11"/>
  <c r="E2489" i="11"/>
  <c r="F3858" i="11"/>
  <c r="E3858" i="11"/>
  <c r="F3514" i="11"/>
  <c r="E3514" i="11"/>
  <c r="F3170" i="11"/>
  <c r="E3170" i="11"/>
  <c r="E2204" i="11"/>
  <c r="F2204" i="11"/>
  <c r="F2662" i="11"/>
  <c r="E2662" i="11"/>
  <c r="E1575" i="11"/>
  <c r="F1575" i="11"/>
  <c r="F2414" i="11"/>
  <c r="E2414" i="11"/>
  <c r="F443" i="11"/>
  <c r="E443" i="11"/>
  <c r="E3836" i="11"/>
  <c r="F3836" i="11"/>
  <c r="E3668" i="11"/>
  <c r="F3668" i="11"/>
  <c r="F3496" i="11"/>
  <c r="E3496" i="11"/>
  <c r="E3324" i="11"/>
  <c r="F3324" i="11"/>
  <c r="E3156" i="11"/>
  <c r="F3156" i="11"/>
  <c r="F2909" i="11"/>
  <c r="E2909" i="11"/>
  <c r="E2565" i="11"/>
  <c r="F2565" i="11"/>
  <c r="E2084" i="11"/>
  <c r="F2084" i="11"/>
  <c r="F1326" i="11"/>
  <c r="E1326" i="11"/>
  <c r="F3923" i="11"/>
  <c r="E3923" i="11"/>
  <c r="F3667" i="11"/>
  <c r="E3667" i="11"/>
  <c r="F3327" i="11"/>
  <c r="E3327" i="11"/>
  <c r="F3155" i="11"/>
  <c r="E3155" i="11"/>
  <c r="F2890" i="11"/>
  <c r="E2890" i="11"/>
  <c r="F2378" i="11"/>
  <c r="E2378" i="11"/>
  <c r="F1261" i="11"/>
  <c r="E1261" i="11"/>
  <c r="F3020" i="11"/>
  <c r="E3020" i="11"/>
  <c r="F2764" i="11"/>
  <c r="E2764" i="11"/>
  <c r="F2380" i="11"/>
  <c r="E2380" i="11"/>
  <c r="E2131" i="11"/>
  <c r="F2131" i="11"/>
  <c r="F1619" i="11"/>
  <c r="E1619" i="11"/>
  <c r="F571" i="11"/>
  <c r="E571" i="11"/>
  <c r="F2843" i="11"/>
  <c r="E2843" i="11"/>
  <c r="F2587" i="11"/>
  <c r="E2587" i="11"/>
  <c r="F2288" i="11"/>
  <c r="E2288" i="11"/>
  <c r="F1776" i="11"/>
  <c r="E1776" i="11"/>
  <c r="F1016" i="11"/>
  <c r="E1016" i="11"/>
  <c r="F2238" i="11"/>
  <c r="E2238" i="11"/>
  <c r="F1982" i="11"/>
  <c r="E1982" i="11"/>
  <c r="F1650" i="11"/>
  <c r="E1650" i="11"/>
  <c r="F680" i="11"/>
  <c r="E680" i="11"/>
  <c r="E1981" i="11"/>
  <c r="F1981" i="11"/>
  <c r="E1448" i="11"/>
  <c r="F1448" i="11"/>
  <c r="F1340" i="11"/>
  <c r="E1340" i="11"/>
  <c r="E588" i="11"/>
  <c r="F588" i="11"/>
  <c r="E1351" i="11"/>
  <c r="F1351" i="11"/>
  <c r="F671" i="11"/>
  <c r="E671" i="11"/>
  <c r="E95" i="11"/>
  <c r="F95" i="11"/>
  <c r="E157" i="11"/>
  <c r="F157" i="11"/>
  <c r="E2850" i="11"/>
  <c r="F2850" i="11"/>
  <c r="F2594" i="11"/>
  <c r="E2594" i="11"/>
  <c r="F2303" i="11"/>
  <c r="E2303" i="11"/>
  <c r="E1791" i="11"/>
  <c r="F1791" i="11"/>
  <c r="F1054" i="11"/>
  <c r="E1054" i="11"/>
  <c r="E3000" i="11"/>
  <c r="F3000" i="11"/>
  <c r="E2872" i="11"/>
  <c r="F2872" i="11"/>
  <c r="F2744" i="11"/>
  <c r="E2744" i="11"/>
  <c r="F2616" i="11"/>
  <c r="E2616" i="11"/>
  <c r="F2488" i="11"/>
  <c r="E2488" i="11"/>
  <c r="E2347" i="11"/>
  <c r="F2347" i="11"/>
  <c r="F2091" i="11"/>
  <c r="E2091" i="11"/>
  <c r="E1835" i="11"/>
  <c r="F1835" i="11"/>
  <c r="E1579" i="11"/>
  <c r="F1579" i="11"/>
  <c r="F1172" i="11"/>
  <c r="E1172" i="11"/>
  <c r="F379" i="11"/>
  <c r="E379" i="11"/>
  <c r="F2951" i="11"/>
  <c r="E2951" i="11"/>
  <c r="F2823" i="11"/>
  <c r="E2823" i="11"/>
  <c r="F2695" i="11"/>
  <c r="E2695" i="11"/>
  <c r="F2567" i="11"/>
  <c r="E2567" i="11"/>
  <c r="F2439" i="11"/>
  <c r="E2439" i="11"/>
  <c r="F2248" i="11"/>
  <c r="E2248" i="11"/>
  <c r="F1992" i="11"/>
  <c r="E1992" i="11"/>
  <c r="F1736" i="11"/>
  <c r="E1736" i="11"/>
  <c r="E1462" i="11"/>
  <c r="F1462" i="11"/>
  <c r="F909" i="11"/>
  <c r="E909" i="11"/>
  <c r="F2346" i="11"/>
  <c r="E2346" i="11"/>
  <c r="F2218" i="11"/>
  <c r="E2218" i="11"/>
  <c r="F2090" i="11"/>
  <c r="E2090" i="11"/>
  <c r="F1962" i="11"/>
  <c r="E1962" i="11"/>
  <c r="F1834" i="11"/>
  <c r="E1834" i="11"/>
  <c r="F1606" i="11"/>
  <c r="E1606" i="11"/>
  <c r="F1245" i="11"/>
  <c r="E1245" i="11"/>
  <c r="F904" i="11"/>
  <c r="E904" i="11"/>
  <c r="F2321" i="11"/>
  <c r="E2321" i="11"/>
  <c r="F2065" i="11"/>
  <c r="E2065" i="11"/>
  <c r="F1809" i="11"/>
  <c r="E1809" i="11"/>
  <c r="F1553" i="11"/>
  <c r="E1553" i="11"/>
  <c r="F1102" i="11"/>
  <c r="E1102" i="11"/>
  <c r="F240" i="11"/>
  <c r="E240" i="11"/>
  <c r="F1110" i="11"/>
  <c r="E1110" i="11"/>
  <c r="F758" i="11"/>
  <c r="E758" i="11"/>
  <c r="E1184" i="11"/>
  <c r="F1184" i="11"/>
  <c r="F730" i="11"/>
  <c r="E730" i="11"/>
  <c r="F1463" i="11"/>
  <c r="E1463" i="11"/>
  <c r="F1123" i="11"/>
  <c r="E1123" i="11"/>
  <c r="F783" i="11"/>
  <c r="E783" i="11"/>
  <c r="F362" i="11"/>
  <c r="E362" i="11"/>
  <c r="F307" i="11"/>
  <c r="E307" i="11"/>
  <c r="F621" i="11"/>
  <c r="E621" i="11"/>
  <c r="E277" i="11"/>
  <c r="F277" i="11"/>
  <c r="F75" i="11"/>
  <c r="E75" i="11"/>
  <c r="F3213" i="11"/>
  <c r="E3213" i="11"/>
  <c r="F2777" i="11"/>
  <c r="E2777" i="11"/>
  <c r="F662" i="11"/>
  <c r="E662" i="11"/>
  <c r="F3754" i="11"/>
  <c r="E3754" i="11"/>
  <c r="F3498" i="11"/>
  <c r="E3498" i="11"/>
  <c r="F3242" i="11"/>
  <c r="E3242" i="11"/>
  <c r="F2865" i="11"/>
  <c r="E2865" i="11"/>
  <c r="F1284" i="11"/>
  <c r="E1284" i="11"/>
  <c r="F2630" i="11"/>
  <c r="E2630" i="11"/>
  <c r="F1863" i="11"/>
  <c r="E1863" i="11"/>
  <c r="F2718" i="11"/>
  <c r="E2718" i="11"/>
  <c r="F2039" i="11"/>
  <c r="E2039" i="11"/>
  <c r="F4000" i="11"/>
  <c r="E4000" i="11"/>
  <c r="F3872" i="11"/>
  <c r="E3872" i="11"/>
  <c r="F3744" i="11"/>
  <c r="E3744" i="11"/>
  <c r="F3616" i="11"/>
  <c r="E3616" i="11"/>
  <c r="F3488" i="11"/>
  <c r="E3488" i="11"/>
  <c r="F3360" i="11"/>
  <c r="E3360" i="11"/>
  <c r="F3296" i="11"/>
  <c r="E3296" i="11"/>
  <c r="F3168" i="11"/>
  <c r="E3168" i="11"/>
  <c r="F3021" i="11"/>
  <c r="E3021" i="11"/>
  <c r="F2765" i="11"/>
  <c r="E2765" i="11"/>
  <c r="F2509" i="11"/>
  <c r="E2509" i="11"/>
  <c r="E2132" i="11"/>
  <c r="F2132" i="11"/>
  <c r="F1620" i="11"/>
  <c r="E1620" i="11"/>
  <c r="E576" i="11"/>
  <c r="F576" i="11"/>
  <c r="F3895" i="11"/>
  <c r="E3895" i="11"/>
  <c r="F3767" i="11"/>
  <c r="E3767" i="11"/>
  <c r="F3639" i="11"/>
  <c r="E3639" i="11"/>
  <c r="F3511" i="11"/>
  <c r="E3511" i="11"/>
  <c r="F3383" i="11"/>
  <c r="E3383" i="11"/>
  <c r="F3255" i="11"/>
  <c r="E3255" i="11"/>
  <c r="F3127" i="11"/>
  <c r="E3127" i="11"/>
  <c r="F2938" i="11"/>
  <c r="E2938" i="11"/>
  <c r="F2810" i="11"/>
  <c r="E2810" i="11"/>
  <c r="F2554" i="11"/>
  <c r="E2554" i="11"/>
  <c r="F2223" i="11"/>
  <c r="E2223" i="11"/>
  <c r="F1711" i="11"/>
  <c r="E1711" i="11"/>
  <c r="E841" i="11"/>
  <c r="F841" i="11"/>
  <c r="E2980" i="11"/>
  <c r="F2980" i="11"/>
  <c r="E2852" i="11"/>
  <c r="F2852" i="11"/>
  <c r="E2724" i="11"/>
  <c r="F2724" i="11"/>
  <c r="E2596" i="11"/>
  <c r="F2596" i="11"/>
  <c r="E2468" i="11"/>
  <c r="F2468" i="11"/>
  <c r="E2307" i="11"/>
  <c r="F2307" i="11"/>
  <c r="F2051" i="11"/>
  <c r="E2051" i="11"/>
  <c r="F1795" i="11"/>
  <c r="E1795" i="11"/>
  <c r="F1539" i="11"/>
  <c r="E1539" i="11"/>
  <c r="F1353" i="11"/>
  <c r="E1353" i="11"/>
  <c r="F724" i="11"/>
  <c r="E724" i="11"/>
  <c r="F113" i="11"/>
  <c r="E113" i="11"/>
  <c r="E2931" i="11"/>
  <c r="F2931" i="11"/>
  <c r="E2803" i="11"/>
  <c r="F2803" i="11"/>
  <c r="E2675" i="11"/>
  <c r="F2675" i="11"/>
  <c r="E2547" i="11"/>
  <c r="F2547" i="11"/>
  <c r="E2419" i="11"/>
  <c r="F2419" i="11"/>
  <c r="F2336" i="11"/>
  <c r="E2336" i="11"/>
  <c r="E2080" i="11"/>
  <c r="F2080" i="11"/>
  <c r="E1824" i="11"/>
  <c r="F1824" i="11"/>
  <c r="E1568" i="11"/>
  <c r="F1568" i="11"/>
  <c r="F1144" i="11"/>
  <c r="E1144" i="11"/>
  <c r="F322" i="11"/>
  <c r="E322" i="11"/>
  <c r="F2326" i="11"/>
  <c r="E2326" i="11"/>
  <c r="F2198" i="11"/>
  <c r="E2198" i="11"/>
  <c r="F2070" i="11"/>
  <c r="E2070" i="11"/>
  <c r="F1942" i="11"/>
  <c r="E1942" i="11"/>
  <c r="F1814" i="11"/>
  <c r="E1814" i="11"/>
  <c r="F1570" i="11"/>
  <c r="E1570" i="11"/>
  <c r="F1149" i="11"/>
  <c r="E1149" i="11"/>
  <c r="F332" i="11"/>
  <c r="E332" i="11"/>
  <c r="F2157" i="11"/>
  <c r="E2157" i="11"/>
  <c r="F1901" i="11"/>
  <c r="E1901" i="11"/>
  <c r="F1773" i="11"/>
  <c r="E1773" i="11"/>
  <c r="E1512" i="11"/>
  <c r="F1512" i="11"/>
  <c r="F1006" i="11"/>
  <c r="E1006" i="11"/>
  <c r="E1404" i="11"/>
  <c r="F1404" i="11"/>
  <c r="F1062" i="11"/>
  <c r="E1062" i="11"/>
  <c r="E694" i="11"/>
  <c r="F694" i="11"/>
  <c r="E1120" i="11"/>
  <c r="F1120" i="11"/>
  <c r="F664" i="11"/>
  <c r="E664" i="11"/>
  <c r="E1415" i="11"/>
  <c r="F1415" i="11"/>
  <c r="E1075" i="11"/>
  <c r="F1075" i="11"/>
  <c r="F735" i="11"/>
  <c r="E735" i="11"/>
  <c r="E527" i="11"/>
  <c r="F527" i="11"/>
  <c r="F472" i="11"/>
  <c r="E472" i="11"/>
  <c r="E133" i="11"/>
  <c r="F133" i="11"/>
  <c r="F401" i="11"/>
  <c r="E401" i="11"/>
  <c r="F176" i="11"/>
  <c r="E176" i="11"/>
  <c r="E1774" i="11"/>
  <c r="F1774" i="11"/>
  <c r="E1646" i="11"/>
  <c r="F1646" i="11"/>
  <c r="E1513" i="11"/>
  <c r="F1513" i="11"/>
  <c r="E1316" i="11"/>
  <c r="F1316" i="11"/>
  <c r="E1181" i="11"/>
  <c r="F1181" i="11"/>
  <c r="E840" i="11"/>
  <c r="F840" i="11"/>
  <c r="E396" i="11"/>
  <c r="F396" i="11"/>
  <c r="E2297" i="11"/>
  <c r="F2297" i="11"/>
  <c r="E2169" i="11"/>
  <c r="F2169" i="11"/>
  <c r="E2041" i="11"/>
  <c r="F2041" i="11"/>
  <c r="E1913" i="11"/>
  <c r="F1913" i="11"/>
  <c r="E1785" i="11"/>
  <c r="F1785" i="11"/>
  <c r="E1657" i="11"/>
  <c r="F1657" i="11"/>
  <c r="E1528" i="11"/>
  <c r="F1528" i="11"/>
  <c r="E1336" i="11"/>
  <c r="F1336" i="11"/>
  <c r="E1038" i="11"/>
  <c r="F1038" i="11"/>
  <c r="E697" i="11"/>
  <c r="F697" i="11"/>
  <c r="E1420" i="11"/>
  <c r="F1420" i="11"/>
  <c r="E1334" i="11"/>
  <c r="F1334" i="11"/>
  <c r="E1164" i="11"/>
  <c r="F1164" i="11"/>
  <c r="E993" i="11"/>
  <c r="F993" i="11"/>
  <c r="E822" i="11"/>
  <c r="F822" i="11"/>
  <c r="F582" i="11"/>
  <c r="E582" i="11"/>
  <c r="F74" i="11"/>
  <c r="E74" i="11"/>
  <c r="F1029" i="11"/>
  <c r="E1029" i="11"/>
  <c r="F912" i="11"/>
  <c r="E912" i="11"/>
  <c r="F688" i="11"/>
  <c r="E688" i="11"/>
  <c r="F316" i="11"/>
  <c r="E316" i="11"/>
  <c r="F1431" i="11"/>
  <c r="E1431" i="11"/>
  <c r="F1263" i="11"/>
  <c r="E1263" i="11"/>
  <c r="F1091" i="11"/>
  <c r="E1091" i="11"/>
  <c r="F919" i="11"/>
  <c r="E919" i="11"/>
  <c r="F751" i="11"/>
  <c r="E751" i="11"/>
  <c r="F548" i="11"/>
  <c r="E548" i="11"/>
  <c r="F319" i="11"/>
  <c r="E319" i="11"/>
  <c r="F194" i="11"/>
  <c r="E194" i="11"/>
  <c r="F376" i="11"/>
  <c r="E376" i="11"/>
  <c r="F81" i="11"/>
  <c r="E81" i="11"/>
  <c r="F10" i="11"/>
  <c r="E10" i="11"/>
  <c r="F589" i="11"/>
  <c r="E589" i="11"/>
  <c r="E417" i="11"/>
  <c r="F417" i="11"/>
  <c r="E245" i="11"/>
  <c r="F245" i="11"/>
  <c r="F5" i="11"/>
  <c r="E5" i="11"/>
  <c r="E39" i="11"/>
  <c r="F39" i="11"/>
  <c r="F1786" i="11"/>
  <c r="E1786" i="11"/>
  <c r="F1658" i="11"/>
  <c r="E1658" i="11"/>
  <c r="E1529" i="11"/>
  <c r="F1529" i="11"/>
  <c r="E1444" i="11"/>
  <c r="F1444" i="11"/>
  <c r="F1213" i="11"/>
  <c r="E1213" i="11"/>
  <c r="F1042" i="11"/>
  <c r="E1042" i="11"/>
  <c r="E872" i="11"/>
  <c r="F872" i="11"/>
  <c r="E701" i="11"/>
  <c r="F701" i="11"/>
  <c r="F2373" i="11"/>
  <c r="E2373" i="11"/>
  <c r="F2309" i="11"/>
  <c r="E2309" i="11"/>
  <c r="E2245" i="11"/>
  <c r="F2245" i="11"/>
  <c r="F2181" i="11"/>
  <c r="E2181" i="11"/>
  <c r="F2117" i="11"/>
  <c r="E2117" i="11"/>
  <c r="F2053" i="11"/>
  <c r="E2053" i="11"/>
  <c r="E1989" i="11"/>
  <c r="F1989" i="11"/>
  <c r="E1925" i="11"/>
  <c r="F1925" i="11"/>
  <c r="F1861" i="11"/>
  <c r="E1861" i="11"/>
  <c r="F1797" i="11"/>
  <c r="E1797" i="11"/>
  <c r="F1733" i="11"/>
  <c r="E1733" i="11"/>
  <c r="F1669" i="11"/>
  <c r="E1669" i="11"/>
  <c r="F1605" i="11"/>
  <c r="E1605" i="11"/>
  <c r="F1541" i="11"/>
  <c r="E1541" i="11"/>
  <c r="F1458" i="11"/>
  <c r="E1458" i="11"/>
  <c r="F1357" i="11"/>
  <c r="E1357" i="11"/>
  <c r="F1070" i="11"/>
  <c r="E1070" i="11"/>
  <c r="F900" i="11"/>
  <c r="E900" i="11"/>
  <c r="F729" i="11"/>
  <c r="E729" i="11"/>
  <c r="F518" i="11"/>
  <c r="E518" i="11"/>
  <c r="E134" i="11"/>
  <c r="F134" i="11"/>
  <c r="E1350" i="11"/>
  <c r="F1350" i="11"/>
  <c r="F1265" i="11"/>
  <c r="E1265" i="11"/>
  <c r="F1180" i="11"/>
  <c r="E1180" i="11"/>
  <c r="E1094" i="11"/>
  <c r="F1094" i="11"/>
  <c r="F1009" i="11"/>
  <c r="E1009" i="11"/>
  <c r="F924" i="11"/>
  <c r="E924" i="11"/>
  <c r="F838" i="11"/>
  <c r="E838" i="11"/>
  <c r="E737" i="11"/>
  <c r="F737" i="11"/>
  <c r="E610" i="11"/>
  <c r="F610" i="11"/>
  <c r="E427" i="11"/>
  <c r="F427" i="11"/>
  <c r="E166" i="11"/>
  <c r="F166" i="11"/>
  <c r="E1162" i="11"/>
  <c r="F1162" i="11"/>
  <c r="F1050" i="11"/>
  <c r="E1050" i="11"/>
  <c r="E933" i="11"/>
  <c r="F933" i="11"/>
  <c r="F821" i="11"/>
  <c r="E821" i="11"/>
  <c r="F709" i="11"/>
  <c r="E709" i="11"/>
  <c r="E566" i="11"/>
  <c r="F566" i="11"/>
  <c r="E359" i="11"/>
  <c r="F359" i="11"/>
  <c r="F27" i="11"/>
  <c r="E27" i="11"/>
  <c r="E1447" i="11"/>
  <c r="F1447" i="11"/>
  <c r="E1363" i="11"/>
  <c r="F1363" i="11"/>
  <c r="F1279" i="11"/>
  <c r="E1279" i="11"/>
  <c r="E1191" i="11"/>
  <c r="F1191" i="11"/>
  <c r="E1107" i="11"/>
  <c r="F1107" i="11"/>
  <c r="F1023" i="11"/>
  <c r="E1023" i="11"/>
  <c r="E935" i="11"/>
  <c r="F935" i="11"/>
  <c r="E851" i="11"/>
  <c r="F851" i="11"/>
  <c r="F767" i="11"/>
  <c r="E767" i="11"/>
  <c r="E679" i="11"/>
  <c r="F679" i="11"/>
  <c r="E570" i="11"/>
  <c r="F570" i="11"/>
  <c r="F458" i="11"/>
  <c r="E458" i="11"/>
  <c r="E340" i="11"/>
  <c r="F340" i="11"/>
  <c r="E226" i="11"/>
  <c r="F226" i="11"/>
  <c r="F515" i="11"/>
  <c r="E515" i="11"/>
  <c r="E398" i="11"/>
  <c r="F398" i="11"/>
  <c r="E286" i="11"/>
  <c r="F286" i="11"/>
  <c r="F129" i="11"/>
  <c r="E129" i="11"/>
  <c r="E175" i="11"/>
  <c r="F175" i="11"/>
  <c r="E50" i="11"/>
  <c r="F50" i="11"/>
  <c r="E605" i="11"/>
  <c r="F605" i="11"/>
  <c r="E517" i="11"/>
  <c r="F517" i="11"/>
  <c r="F433" i="11"/>
  <c r="E433" i="11"/>
  <c r="E349" i="11"/>
  <c r="F349" i="11"/>
  <c r="E261" i="11"/>
  <c r="F261" i="11"/>
  <c r="E173" i="11"/>
  <c r="F173" i="11"/>
  <c r="F47" i="11"/>
  <c r="E47" i="11"/>
  <c r="E120" i="11"/>
  <c r="F120" i="11"/>
  <c r="F14" i="11"/>
  <c r="E14" i="11"/>
  <c r="F64" i="11"/>
  <c r="E64" i="11"/>
  <c r="F764" i="11"/>
  <c r="E764" i="11"/>
  <c r="F678" i="11"/>
  <c r="E678" i="11"/>
  <c r="E567" i="11"/>
  <c r="F567" i="11"/>
  <c r="E416" i="11"/>
  <c r="F416" i="11"/>
  <c r="E246" i="11"/>
  <c r="F246" i="11"/>
  <c r="E1216" i="11"/>
  <c r="F1216" i="11"/>
  <c r="E1130" i="11"/>
  <c r="F1130" i="11"/>
  <c r="F1045" i="11"/>
  <c r="E1045" i="11"/>
  <c r="E960" i="11"/>
  <c r="F960" i="11"/>
  <c r="E874" i="11"/>
  <c r="F874" i="11"/>
  <c r="E789" i="11"/>
  <c r="F789" i="11"/>
  <c r="E704" i="11"/>
  <c r="F704" i="11"/>
  <c r="E600" i="11"/>
  <c r="F600" i="11"/>
  <c r="F466" i="11"/>
  <c r="E466" i="11"/>
  <c r="F295" i="11"/>
  <c r="E295" i="11"/>
  <c r="F1531" i="11"/>
  <c r="E1531" i="11"/>
  <c r="F1467" i="11"/>
  <c r="E1467" i="11"/>
  <c r="F1403" i="11"/>
  <c r="E1403" i="11"/>
  <c r="F1339" i="11"/>
  <c r="E1339" i="11"/>
  <c r="F1275" i="11"/>
  <c r="E1275" i="11"/>
  <c r="E1211" i="11"/>
  <c r="F1211" i="11"/>
  <c r="F1147" i="11"/>
  <c r="E1147" i="11"/>
  <c r="F1083" i="11"/>
  <c r="E1083" i="11"/>
  <c r="F1019" i="11"/>
  <c r="E1019" i="11"/>
  <c r="F955" i="11"/>
  <c r="E955" i="11"/>
  <c r="F891" i="11"/>
  <c r="E891" i="11"/>
  <c r="F827" i="11"/>
  <c r="E827" i="11"/>
  <c r="F763" i="11"/>
  <c r="E763" i="11"/>
  <c r="E3105" i="11"/>
  <c r="F3105" i="11"/>
  <c r="E3477" i="11"/>
  <c r="F3477" i="11"/>
  <c r="E1543" i="11"/>
  <c r="F1543" i="11"/>
  <c r="F2901" i="11"/>
  <c r="E2901" i="11"/>
  <c r="E3235" i="11"/>
  <c r="F3235" i="11"/>
  <c r="E1595" i="11"/>
  <c r="F1595" i="11"/>
  <c r="F1970" i="11"/>
  <c r="E1970" i="11"/>
  <c r="F110" i="11"/>
  <c r="E110" i="11"/>
  <c r="F3833" i="11"/>
  <c r="E3833" i="11"/>
  <c r="F3165" i="11"/>
  <c r="E3165" i="11"/>
  <c r="F2199" i="11"/>
  <c r="E2199" i="11"/>
  <c r="E2501" i="11"/>
  <c r="F2501" i="11"/>
  <c r="E2460" i="11"/>
  <c r="F2460" i="11"/>
  <c r="F3873" i="11"/>
  <c r="E3873" i="11"/>
  <c r="F3145" i="11"/>
  <c r="E3145" i="11"/>
  <c r="F3861" i="11"/>
  <c r="E3861" i="11"/>
  <c r="F834" i="11"/>
  <c r="E834" i="11"/>
  <c r="E2982" i="11"/>
  <c r="F2982" i="11"/>
  <c r="F3916" i="11"/>
  <c r="E3916" i="11"/>
  <c r="E3236" i="11"/>
  <c r="F3236" i="11"/>
  <c r="F1716" i="11"/>
  <c r="E1716" i="11"/>
  <c r="E3491" i="11"/>
  <c r="F3491" i="11"/>
  <c r="E2335" i="11"/>
  <c r="F2335" i="11"/>
  <c r="E2363" i="11"/>
  <c r="F2363" i="11"/>
  <c r="E2703" i="11"/>
  <c r="F2703" i="11"/>
  <c r="E2354" i="11"/>
  <c r="F2354" i="11"/>
  <c r="F2209" i="11"/>
  <c r="E2209" i="11"/>
  <c r="F986" i="11"/>
  <c r="E986" i="11"/>
  <c r="F109" i="11"/>
  <c r="E109" i="11"/>
  <c r="F2505" i="11"/>
  <c r="E2505" i="11"/>
  <c r="F3842" i="11"/>
  <c r="E3842" i="11"/>
  <c r="E3832" i="11"/>
  <c r="F3832" i="11"/>
  <c r="F1298" i="11"/>
  <c r="E1298" i="11"/>
  <c r="F1823" i="11"/>
  <c r="E1823" i="11"/>
  <c r="E2575" i="11"/>
  <c r="F2575" i="11"/>
  <c r="F1953" i="11"/>
  <c r="E1953" i="11"/>
  <c r="E469" i="11"/>
  <c r="F469" i="11"/>
  <c r="E3321" i="11"/>
  <c r="F3321" i="11"/>
  <c r="E2092" i="11"/>
  <c r="F2092" i="11"/>
  <c r="F3976" i="11"/>
  <c r="E3976" i="11"/>
  <c r="E1956" i="11"/>
  <c r="F1956" i="11"/>
  <c r="F3018" i="11"/>
  <c r="E3018" i="11"/>
  <c r="E2716" i="11"/>
  <c r="F2716" i="11"/>
  <c r="E2795" i="11"/>
  <c r="F2795" i="11"/>
  <c r="E760" i="11"/>
  <c r="F760" i="11"/>
  <c r="E247" i="11"/>
  <c r="F247" i="11"/>
  <c r="E278" i="11"/>
  <c r="F278" i="11"/>
  <c r="F3774" i="11"/>
  <c r="E3774" i="11"/>
  <c r="F3281" i="11"/>
  <c r="E3281" i="11"/>
  <c r="F3862" i="11"/>
  <c r="E3862" i="11"/>
  <c r="F3565" i="11"/>
  <c r="E3565" i="11"/>
  <c r="E3618" i="11"/>
  <c r="F3618" i="11"/>
  <c r="E2023" i="11"/>
  <c r="F2023" i="11"/>
  <c r="F3720" i="11"/>
  <c r="E3720" i="11"/>
  <c r="E3013" i="11"/>
  <c r="F3013" i="11"/>
  <c r="F3979" i="11"/>
  <c r="E3979" i="11"/>
  <c r="F3295" i="11"/>
  <c r="E3295" i="11"/>
  <c r="E756" i="11"/>
  <c r="F756" i="11"/>
  <c r="E1779" i="11"/>
  <c r="F1779" i="11"/>
  <c r="E2411" i="11"/>
  <c r="F2411" i="11"/>
  <c r="E2062" i="11"/>
  <c r="F2062" i="11"/>
  <c r="E1629" i="11"/>
  <c r="F1629" i="11"/>
  <c r="E1223" i="11"/>
  <c r="F1223" i="11"/>
  <c r="F2921" i="11"/>
  <c r="E2921" i="11"/>
  <c r="F3678" i="11"/>
  <c r="E3678" i="11"/>
  <c r="F3233" i="11"/>
  <c r="E3233" i="11"/>
  <c r="E3529" i="11"/>
  <c r="F3529" i="11"/>
  <c r="F3814" i="11"/>
  <c r="E3814" i="11"/>
  <c r="F1852" i="11"/>
  <c r="E1852" i="11"/>
  <c r="F3541" i="11"/>
  <c r="E3541" i="11"/>
  <c r="F2809" i="11"/>
  <c r="E2809" i="11"/>
  <c r="F3586" i="11"/>
  <c r="E3586" i="11"/>
  <c r="E2577" i="11"/>
  <c r="F2577" i="11"/>
  <c r="F1895" i="11"/>
  <c r="E1895" i="11"/>
  <c r="E1274" i="11"/>
  <c r="F1274" i="11"/>
  <c r="E3704" i="11"/>
  <c r="F3704" i="11"/>
  <c r="E3364" i="11"/>
  <c r="F3364" i="11"/>
  <c r="F2981" i="11"/>
  <c r="E2981" i="11"/>
  <c r="F2228" i="11"/>
  <c r="E2228" i="11"/>
  <c r="F3963" i="11"/>
  <c r="E3963" i="11"/>
  <c r="E3619" i="11"/>
  <c r="F3619" i="11"/>
  <c r="E3279" i="11"/>
  <c r="F3279" i="11"/>
  <c r="E2738" i="11"/>
  <c r="F2738" i="11"/>
  <c r="E315" i="11"/>
  <c r="F315" i="11"/>
  <c r="E2560" i="11"/>
  <c r="F2560" i="11"/>
  <c r="E1723" i="11"/>
  <c r="F1723" i="11"/>
  <c r="E2895" i="11"/>
  <c r="F2895" i="11"/>
  <c r="E2383" i="11"/>
  <c r="F2383" i="11"/>
  <c r="E1277" i="11"/>
  <c r="F1277" i="11"/>
  <c r="F2034" i="11"/>
  <c r="E2034" i="11"/>
  <c r="F946" i="11"/>
  <c r="E946" i="11"/>
  <c r="F1569" i="11"/>
  <c r="E1569" i="11"/>
  <c r="F790" i="11"/>
  <c r="E790" i="11"/>
  <c r="F1143" i="11"/>
  <c r="E1143" i="11"/>
  <c r="F641" i="11"/>
  <c r="E641" i="11"/>
  <c r="F3790" i="11"/>
  <c r="E3790" i="11"/>
  <c r="F3921" i="11"/>
  <c r="E3921" i="11"/>
  <c r="F2537" i="11"/>
  <c r="E2537" i="11"/>
  <c r="F3193" i="11"/>
  <c r="E3193" i="11"/>
  <c r="F3478" i="11"/>
  <c r="E3478" i="11"/>
  <c r="F3885" i="11"/>
  <c r="E3885" i="11"/>
  <c r="F3373" i="11"/>
  <c r="E3373" i="11"/>
  <c r="E1425" i="11"/>
  <c r="F1425" i="11"/>
  <c r="F3362" i="11"/>
  <c r="E3362" i="11"/>
  <c r="F3046" i="11"/>
  <c r="E3046" i="11"/>
  <c r="F2798" i="11"/>
  <c r="E2798" i="11"/>
  <c r="E3932" i="11"/>
  <c r="F3932" i="11"/>
  <c r="F3592" i="11"/>
  <c r="E3592" i="11"/>
  <c r="F3252" i="11"/>
  <c r="E3252" i="11"/>
  <c r="E2757" i="11"/>
  <c r="F2757" i="11"/>
  <c r="F1780" i="11"/>
  <c r="E1780" i="11"/>
  <c r="E3851" i="11"/>
  <c r="F3851" i="11"/>
  <c r="F3507" i="11"/>
  <c r="E3507" i="11"/>
  <c r="F3167" i="11"/>
  <c r="E3167" i="11"/>
  <c r="E2410" i="11"/>
  <c r="F2410" i="11"/>
  <c r="E2908" i="11"/>
  <c r="F2908" i="11"/>
  <c r="E2396" i="11"/>
  <c r="F2396" i="11"/>
  <c r="E1325" i="11"/>
  <c r="F1325" i="11"/>
  <c r="E2731" i="11"/>
  <c r="F2731" i="11"/>
  <c r="E2064" i="11"/>
  <c r="F2064" i="11"/>
  <c r="E236" i="11"/>
  <c r="F236" i="11"/>
  <c r="E1870" i="11"/>
  <c r="F1870" i="11"/>
  <c r="F2269" i="11"/>
  <c r="E2269" i="11"/>
  <c r="F964" i="11"/>
  <c r="E964" i="11"/>
  <c r="F1093" i="11"/>
  <c r="E1093" i="11"/>
  <c r="E711" i="11"/>
  <c r="F711" i="11"/>
  <c r="F209" i="11"/>
  <c r="E209" i="11"/>
  <c r="F2044" i="11"/>
  <c r="E2044" i="11"/>
  <c r="F3310" i="11"/>
  <c r="E3310" i="11"/>
  <c r="F3985" i="11"/>
  <c r="E3985" i="11"/>
  <c r="F3473" i="11"/>
  <c r="E3473" i="11"/>
  <c r="F2793" i="11"/>
  <c r="E2793" i="11"/>
  <c r="F3769" i="11"/>
  <c r="E3769" i="11"/>
  <c r="F3257" i="11"/>
  <c r="E3257" i="11"/>
  <c r="F1468" i="11"/>
  <c r="E1468" i="11"/>
  <c r="F3542" i="11"/>
  <c r="E3542" i="11"/>
  <c r="F2985" i="11"/>
  <c r="E2985" i="11"/>
  <c r="F3917" i="11"/>
  <c r="E3917" i="11"/>
  <c r="F3661" i="11"/>
  <c r="E3661" i="11"/>
  <c r="F3405" i="11"/>
  <c r="E3405" i="11"/>
  <c r="F3125" i="11"/>
  <c r="E3125" i="11"/>
  <c r="F1772" i="11"/>
  <c r="E1772" i="11"/>
  <c r="F3746" i="11"/>
  <c r="E3746" i="11"/>
  <c r="E3410" i="11"/>
  <c r="F3410" i="11"/>
  <c r="F3066" i="11"/>
  <c r="E3066" i="11"/>
  <c r="E1133" i="11"/>
  <c r="F1133" i="11"/>
  <c r="F2454" i="11"/>
  <c r="E2454" i="11"/>
  <c r="F734" i="11"/>
  <c r="E734" i="11"/>
  <c r="F2007" i="11"/>
  <c r="E2007" i="11"/>
  <c r="E3956" i="11"/>
  <c r="F3956" i="11"/>
  <c r="F3784" i="11"/>
  <c r="E3784" i="11"/>
  <c r="E3612" i="11"/>
  <c r="F3612" i="11"/>
  <c r="F3444" i="11"/>
  <c r="E3444" i="11"/>
  <c r="F3272" i="11"/>
  <c r="E3272" i="11"/>
  <c r="E3100" i="11"/>
  <c r="F3100" i="11"/>
  <c r="F2805" i="11"/>
  <c r="E2805" i="11"/>
  <c r="F2461" i="11"/>
  <c r="E2461" i="11"/>
  <c r="E1860" i="11"/>
  <c r="F1860" i="11"/>
  <c r="F813" i="11"/>
  <c r="E813" i="11"/>
  <c r="F3871" i="11"/>
  <c r="E3871" i="11"/>
  <c r="F3699" i="11"/>
  <c r="E3699" i="11"/>
  <c r="E3531" i="11"/>
  <c r="F3531" i="11"/>
  <c r="F3359" i="11"/>
  <c r="E3359" i="11"/>
  <c r="F3187" i="11"/>
  <c r="E3187" i="11"/>
  <c r="E2978" i="11"/>
  <c r="F2978" i="11"/>
  <c r="E2474" i="11"/>
  <c r="F2474" i="11"/>
  <c r="E1551" i="11"/>
  <c r="F1551" i="11"/>
  <c r="E2940" i="11"/>
  <c r="F2940" i="11"/>
  <c r="E2684" i="11"/>
  <c r="F2684" i="11"/>
  <c r="E2428" i="11"/>
  <c r="F2428" i="11"/>
  <c r="E1971" i="11"/>
  <c r="F1971" i="11"/>
  <c r="E1434" i="11"/>
  <c r="F1434" i="11"/>
  <c r="E3019" i="11"/>
  <c r="F3019" i="11"/>
  <c r="E2763" i="11"/>
  <c r="F2763" i="11"/>
  <c r="E2507" i="11"/>
  <c r="F2507" i="11"/>
  <c r="E2128" i="11"/>
  <c r="F2128" i="11"/>
  <c r="E1616" i="11"/>
  <c r="F1616" i="11"/>
  <c r="E562" i="11"/>
  <c r="F562" i="11"/>
  <c r="E2158" i="11"/>
  <c r="F2158" i="11"/>
  <c r="E1902" i="11"/>
  <c r="F1902" i="11"/>
  <c r="E1476" i="11"/>
  <c r="F1476" i="11"/>
  <c r="F2333" i="11"/>
  <c r="E2333" i="11"/>
  <c r="E1821" i="11"/>
  <c r="F1821" i="11"/>
  <c r="F1134" i="11"/>
  <c r="E1134" i="11"/>
  <c r="F1126" i="11"/>
  <c r="E1126" i="11"/>
  <c r="F1205" i="11"/>
  <c r="E1205" i="11"/>
  <c r="E1479" i="11"/>
  <c r="F1479" i="11"/>
  <c r="F799" i="11"/>
  <c r="E799" i="11"/>
  <c r="E328" i="11"/>
  <c r="F328" i="11"/>
  <c r="F293" i="11"/>
  <c r="E293" i="11"/>
  <c r="F3454" i="11"/>
  <c r="E3454" i="11"/>
  <c r="E2172" i="11"/>
  <c r="F2172" i="11"/>
  <c r="E3422" i="11"/>
  <c r="F3422" i="11"/>
  <c r="E3681" i="11"/>
  <c r="F3681" i="11"/>
  <c r="E3169" i="11"/>
  <c r="F3169" i="11"/>
  <c r="F3977" i="11"/>
  <c r="E3977" i="11"/>
  <c r="E3465" i="11"/>
  <c r="F3465" i="11"/>
  <c r="E2761" i="11"/>
  <c r="F2761" i="11"/>
  <c r="F3750" i="11"/>
  <c r="E3750" i="11"/>
  <c r="E3238" i="11"/>
  <c r="F3238" i="11"/>
  <c r="F1218" i="11"/>
  <c r="E1218" i="11"/>
  <c r="E3765" i="11"/>
  <c r="F3765" i="11"/>
  <c r="F3509" i="11"/>
  <c r="E3509" i="11"/>
  <c r="E3253" i="11"/>
  <c r="F3253" i="11"/>
  <c r="E2617" i="11"/>
  <c r="F2617" i="11"/>
  <c r="E3890" i="11"/>
  <c r="F3890" i="11"/>
  <c r="E3546" i="11"/>
  <c r="F3546" i="11"/>
  <c r="E3202" i="11"/>
  <c r="F3202" i="11"/>
  <c r="F2417" i="11"/>
  <c r="E2417" i="11"/>
  <c r="E2726" i="11"/>
  <c r="F2726" i="11"/>
  <c r="E1703" i="11"/>
  <c r="F1703" i="11"/>
  <c r="F2478" i="11"/>
  <c r="E2478" i="11"/>
  <c r="E862" i="11"/>
  <c r="F862" i="11"/>
  <c r="F3852" i="11"/>
  <c r="E3852" i="11"/>
  <c r="E3684" i="11"/>
  <c r="F3684" i="11"/>
  <c r="E3512" i="11"/>
  <c r="F3512" i="11"/>
  <c r="F3340" i="11"/>
  <c r="E3340" i="11"/>
  <c r="F3172" i="11"/>
  <c r="E3172" i="11"/>
  <c r="E2941" i="11"/>
  <c r="F2941" i="11"/>
  <c r="F2597" i="11"/>
  <c r="E2597" i="11"/>
  <c r="E2148" i="11"/>
  <c r="F2148" i="11"/>
  <c r="E1436" i="11"/>
  <c r="F1436" i="11"/>
  <c r="E3939" i="11"/>
  <c r="F3939" i="11"/>
  <c r="F3771" i="11"/>
  <c r="E3771" i="11"/>
  <c r="E3599" i="11"/>
  <c r="F3599" i="11"/>
  <c r="E3427" i="11"/>
  <c r="F3427" i="11"/>
  <c r="F3259" i="11"/>
  <c r="E3259" i="11"/>
  <c r="E3087" i="11"/>
  <c r="F3087" i="11"/>
  <c r="E2674" i="11"/>
  <c r="F2674" i="11"/>
  <c r="F1951" i="11"/>
  <c r="E1951" i="11"/>
  <c r="E3040" i="11"/>
  <c r="F3040" i="11"/>
  <c r="E2784" i="11"/>
  <c r="F2784" i="11"/>
  <c r="E2528" i="11"/>
  <c r="F2528" i="11"/>
  <c r="E2171" i="11"/>
  <c r="F2171" i="11"/>
  <c r="E1659" i="11"/>
  <c r="F1659" i="11"/>
  <c r="E702" i="11"/>
  <c r="F702" i="11"/>
  <c r="E2863" i="11"/>
  <c r="F2863" i="11"/>
  <c r="E2607" i="11"/>
  <c r="F2607" i="11"/>
  <c r="F2328" i="11"/>
  <c r="E2328" i="11"/>
  <c r="F1816" i="11"/>
  <c r="E1816" i="11"/>
  <c r="F1122" i="11"/>
  <c r="E1122" i="11"/>
  <c r="E2258" i="11"/>
  <c r="F2258" i="11"/>
  <c r="E2002" i="11"/>
  <c r="F2002" i="11"/>
  <c r="F1686" i="11"/>
  <c r="E1686" i="11"/>
  <c r="F776" i="11"/>
  <c r="E776" i="11"/>
  <c r="F2017" i="11"/>
  <c r="E2017" i="11"/>
  <c r="F1496" i="11"/>
  <c r="E1496" i="11"/>
  <c r="F1388" i="11"/>
  <c r="E1388" i="11"/>
  <c r="F673" i="11"/>
  <c r="E673" i="11"/>
  <c r="F636" i="11"/>
  <c r="E636" i="11"/>
  <c r="F1059" i="11"/>
  <c r="E1059" i="11"/>
  <c r="F276" i="11"/>
  <c r="E276" i="11"/>
  <c r="F557" i="11"/>
  <c r="E557" i="11"/>
  <c r="E100" i="11"/>
  <c r="F100" i="11"/>
  <c r="E3390" i="11"/>
  <c r="F3390" i="11"/>
  <c r="F3470" i="11"/>
  <c r="E3470" i="11"/>
  <c r="F3758" i="11"/>
  <c r="E3758" i="11"/>
  <c r="F1341" i="11"/>
  <c r="E1341" i="11"/>
  <c r="E3006" i="11"/>
  <c r="F3006" i="11"/>
  <c r="F3841" i="11"/>
  <c r="E3841" i="11"/>
  <c r="F3585" i="11"/>
  <c r="E3585" i="11"/>
  <c r="F3329" i="11"/>
  <c r="E3329" i="11"/>
  <c r="F3073" i="11"/>
  <c r="E3073" i="11"/>
  <c r="E2060" i="11"/>
  <c r="F2060" i="11"/>
  <c r="F3881" i="11"/>
  <c r="E3881" i="11"/>
  <c r="F3625" i="11"/>
  <c r="E3625" i="11"/>
  <c r="F3369" i="11"/>
  <c r="E3369" i="11"/>
  <c r="E3113" i="11"/>
  <c r="F3113" i="11"/>
  <c r="F2377" i="11"/>
  <c r="E2377" i="11"/>
  <c r="F3910" i="11"/>
  <c r="E3910" i="11"/>
  <c r="F3654" i="11"/>
  <c r="E3654" i="11"/>
  <c r="E3398" i="11"/>
  <c r="F3398" i="11"/>
  <c r="F3142" i="11"/>
  <c r="E3142" i="11"/>
  <c r="F2497" i="11"/>
  <c r="E2497" i="11"/>
  <c r="F3973" i="11"/>
  <c r="E3973" i="11"/>
  <c r="E3845" i="11"/>
  <c r="F3845" i="11"/>
  <c r="F3717" i="11"/>
  <c r="E3717" i="11"/>
  <c r="F3589" i="11"/>
  <c r="E3589" i="11"/>
  <c r="F3461" i="11"/>
  <c r="E3461" i="11"/>
  <c r="E3333" i="11"/>
  <c r="F3333" i="11"/>
  <c r="E3197" i="11"/>
  <c r="F3197" i="11"/>
  <c r="F2977" i="11"/>
  <c r="E2977" i="11"/>
  <c r="F2348" i="11"/>
  <c r="E2348" i="11"/>
  <c r="E3994" i="11"/>
  <c r="F3994" i="11"/>
  <c r="F3826" i="11"/>
  <c r="E3826" i="11"/>
  <c r="F3650" i="11"/>
  <c r="E3650" i="11"/>
  <c r="E3482" i="11"/>
  <c r="F3482" i="11"/>
  <c r="F3314" i="11"/>
  <c r="E3314" i="11"/>
  <c r="F3138" i="11"/>
  <c r="E3138" i="11"/>
  <c r="E2825" i="11"/>
  <c r="F2825" i="11"/>
  <c r="E1948" i="11"/>
  <c r="F1948" i="11"/>
  <c r="E2934" i="11"/>
  <c r="F2934" i="11"/>
  <c r="E2598" i="11"/>
  <c r="F2598" i="11"/>
  <c r="F2151" i="11"/>
  <c r="E2151" i="11"/>
  <c r="E1417" i="11"/>
  <c r="F1417" i="11"/>
  <c r="E2686" i="11"/>
  <c r="F2686" i="11"/>
  <c r="F2327" i="11"/>
  <c r="E2327" i="11"/>
  <c r="E1623" i="11"/>
  <c r="F1623" i="11"/>
  <c r="E3992" i="11"/>
  <c r="F3992" i="11"/>
  <c r="E3908" i="11"/>
  <c r="F3908" i="11"/>
  <c r="F3820" i="11"/>
  <c r="E3820" i="11"/>
  <c r="E3736" i="11"/>
  <c r="F3736" i="11"/>
  <c r="F3652" i="11"/>
  <c r="E3652" i="11"/>
  <c r="F3564" i="11"/>
  <c r="E3564" i="11"/>
  <c r="E3480" i="11"/>
  <c r="F3480" i="11"/>
  <c r="F3396" i="11"/>
  <c r="E3396" i="11"/>
  <c r="F3308" i="11"/>
  <c r="E3308" i="11"/>
  <c r="E3224" i="11"/>
  <c r="F3224" i="11"/>
  <c r="E3140" i="11"/>
  <c r="F3140" i="11"/>
  <c r="F3045" i="11"/>
  <c r="E3045" i="11"/>
  <c r="E2877" i="11"/>
  <c r="F2877" i="11"/>
  <c r="E2709" i="11"/>
  <c r="F2709" i="11"/>
  <c r="F2533" i="11"/>
  <c r="E2533" i="11"/>
  <c r="F2356" i="11"/>
  <c r="E2356" i="11"/>
  <c r="F2020" i="11"/>
  <c r="E2020" i="11"/>
  <c r="F1668" i="11"/>
  <c r="E1668" i="11"/>
  <c r="E1197" i="11"/>
  <c r="F1197" i="11"/>
  <c r="E3995" i="11"/>
  <c r="F3995" i="11"/>
  <c r="E3907" i="11"/>
  <c r="F3907" i="11"/>
  <c r="E3823" i="11"/>
  <c r="F3823" i="11"/>
  <c r="E3739" i="11"/>
  <c r="F3739" i="11"/>
  <c r="E3651" i="11"/>
  <c r="F3651" i="11"/>
  <c r="E3567" i="11"/>
  <c r="F3567" i="11"/>
  <c r="F3483" i="11"/>
  <c r="E3483" i="11"/>
  <c r="E3395" i="11"/>
  <c r="F3395" i="11"/>
  <c r="E3311" i="11"/>
  <c r="F3311" i="11"/>
  <c r="F3227" i="11"/>
  <c r="E3227" i="11"/>
  <c r="E3139" i="11"/>
  <c r="F3139" i="11"/>
  <c r="E3050" i="11"/>
  <c r="F3050" i="11"/>
  <c r="F2834" i="11"/>
  <c r="E2834" i="11"/>
  <c r="F2578" i="11"/>
  <c r="E2578" i="11"/>
  <c r="F2271" i="11"/>
  <c r="E2271" i="11"/>
  <c r="E1759" i="11"/>
  <c r="F1759" i="11"/>
  <c r="E969" i="11"/>
  <c r="F969" i="11"/>
  <c r="F2992" i="11"/>
  <c r="E2992" i="11"/>
  <c r="F2864" i="11"/>
  <c r="E2864" i="11"/>
  <c r="F2736" i="11"/>
  <c r="E2736" i="11"/>
  <c r="F2608" i="11"/>
  <c r="E2608" i="11"/>
  <c r="F2480" i="11"/>
  <c r="E2480" i="11"/>
  <c r="F2331" i="11"/>
  <c r="E2331" i="11"/>
  <c r="F2075" i="11"/>
  <c r="E2075" i="11"/>
  <c r="F1819" i="11"/>
  <c r="E1819" i="11"/>
  <c r="F1563" i="11"/>
  <c r="E1563" i="11"/>
  <c r="F1129" i="11"/>
  <c r="E1129" i="11"/>
  <c r="F294" i="11"/>
  <c r="E294" i="11"/>
  <c r="F2943" i="11"/>
  <c r="E2943" i="11"/>
  <c r="F2815" i="11"/>
  <c r="E2815" i="11"/>
  <c r="F2687" i="11"/>
  <c r="E2687" i="11"/>
  <c r="F2559" i="11"/>
  <c r="E2559" i="11"/>
  <c r="E2431" i="11"/>
  <c r="F2431" i="11"/>
  <c r="F2232" i="11"/>
  <c r="E2232" i="11"/>
  <c r="E1976" i="11"/>
  <c r="F1976" i="11"/>
  <c r="F1720" i="11"/>
  <c r="E1720" i="11"/>
  <c r="E1441" i="11"/>
  <c r="F1441" i="11"/>
  <c r="F866" i="11"/>
  <c r="E866" i="11"/>
  <c r="F2338" i="11"/>
  <c r="E2338" i="11"/>
  <c r="F2210" i="11"/>
  <c r="E2210" i="11"/>
  <c r="F2082" i="11"/>
  <c r="E2082" i="11"/>
  <c r="E1954" i="11"/>
  <c r="F1954" i="11"/>
  <c r="F1826" i="11"/>
  <c r="E1826" i="11"/>
  <c r="F1590" i="11"/>
  <c r="E1590" i="11"/>
  <c r="F1202" i="11"/>
  <c r="E1202" i="11"/>
  <c r="F439" i="11"/>
  <c r="E439" i="11"/>
  <c r="F2177" i="11"/>
  <c r="E2177" i="11"/>
  <c r="F1921" i="11"/>
  <c r="E1921" i="11"/>
  <c r="F1665" i="11"/>
  <c r="E1665" i="11"/>
  <c r="F1349" i="11"/>
  <c r="E1349" i="11"/>
  <c r="F718" i="11"/>
  <c r="E718" i="11"/>
  <c r="F1260" i="11"/>
  <c r="E1260" i="11"/>
  <c r="F918" i="11"/>
  <c r="E918" i="11"/>
  <c r="F406" i="11"/>
  <c r="E406" i="11"/>
  <c r="E928" i="11"/>
  <c r="F928" i="11"/>
  <c r="F348" i="11"/>
  <c r="E348" i="11"/>
  <c r="F1271" i="11"/>
  <c r="E1271" i="11"/>
  <c r="F931" i="11"/>
  <c r="E931" i="11"/>
  <c r="F564" i="11"/>
  <c r="E564" i="11"/>
  <c r="F504" i="11"/>
  <c r="E504" i="11"/>
  <c r="F170" i="11"/>
  <c r="E170" i="11"/>
  <c r="F429" i="11"/>
  <c r="E429" i="11"/>
  <c r="F26" i="11"/>
  <c r="E26" i="11"/>
  <c r="F3262" i="11"/>
  <c r="E3262" i="11"/>
  <c r="F3326" i="11"/>
  <c r="E3326" i="11"/>
  <c r="F3150" i="11"/>
  <c r="E3150" i="11"/>
  <c r="F3438" i="11"/>
  <c r="E3438" i="11"/>
  <c r="F3742" i="11"/>
  <c r="E3742" i="11"/>
  <c r="F1048" i="11"/>
  <c r="E1048" i="11"/>
  <c r="F3761" i="11"/>
  <c r="E3761" i="11"/>
  <c r="F3505" i="11"/>
  <c r="E3505" i="11"/>
  <c r="F3249" i="11"/>
  <c r="E3249" i="11"/>
  <c r="F2881" i="11"/>
  <c r="E2881" i="11"/>
  <c r="F1369" i="11"/>
  <c r="E1369" i="11"/>
  <c r="F3801" i="11"/>
  <c r="E3801" i="11"/>
  <c r="F3545" i="11"/>
  <c r="E3545" i="11"/>
  <c r="F3289" i="11"/>
  <c r="E3289" i="11"/>
  <c r="F2990" i="11"/>
  <c r="E2990" i="11"/>
  <c r="F1740" i="11"/>
  <c r="E1740" i="11"/>
  <c r="F3830" i="11"/>
  <c r="E3830" i="11"/>
  <c r="F3574" i="11"/>
  <c r="E3574" i="11"/>
  <c r="F3318" i="11"/>
  <c r="E3318" i="11"/>
  <c r="F3062" i="11"/>
  <c r="E3062" i="11"/>
  <c r="F1980" i="11"/>
  <c r="E1980" i="11"/>
  <c r="F3933" i="11"/>
  <c r="E3933" i="11"/>
  <c r="F3805" i="11"/>
  <c r="E3805" i="11"/>
  <c r="F3677" i="11"/>
  <c r="E3677" i="11"/>
  <c r="F3549" i="11"/>
  <c r="E3549" i="11"/>
  <c r="F3421" i="11"/>
  <c r="E3421" i="11"/>
  <c r="F3293" i="11"/>
  <c r="E3293" i="11"/>
  <c r="F3141" i="11"/>
  <c r="E3141" i="11"/>
  <c r="F2830" i="11"/>
  <c r="E2830" i="11"/>
  <c r="F1964" i="11"/>
  <c r="E1964" i="11"/>
  <c r="F3938" i="11"/>
  <c r="E3938" i="11"/>
  <c r="F3770" i="11"/>
  <c r="E3770" i="11"/>
  <c r="F3602" i="11"/>
  <c r="E3602" i="11"/>
  <c r="F3426" i="11"/>
  <c r="E3426" i="11"/>
  <c r="F3258" i="11"/>
  <c r="E3258" i="11"/>
  <c r="E3090" i="11"/>
  <c r="F3090" i="11"/>
  <c r="F2609" i="11"/>
  <c r="E2609" i="11"/>
  <c r="F1489" i="11"/>
  <c r="E1489" i="11"/>
  <c r="F2838" i="11"/>
  <c r="E2838" i="11"/>
  <c r="F2486" i="11"/>
  <c r="E2486" i="11"/>
  <c r="F1927" i="11"/>
  <c r="E1927" i="11"/>
  <c r="E990" i="11"/>
  <c r="F990" i="11"/>
  <c r="E2574" i="11"/>
  <c r="F2574" i="11"/>
  <c r="F2103" i="11"/>
  <c r="E2103" i="11"/>
  <c r="E1389" i="11"/>
  <c r="F1389" i="11"/>
  <c r="E3964" i="11"/>
  <c r="F3964" i="11"/>
  <c r="F3880" i="11"/>
  <c r="E3880" i="11"/>
  <c r="E3796" i="11"/>
  <c r="F3796" i="11"/>
  <c r="E3708" i="11"/>
  <c r="F3708" i="11"/>
  <c r="F3624" i="11"/>
  <c r="E3624" i="11"/>
  <c r="F3540" i="11"/>
  <c r="E3540" i="11"/>
  <c r="E3452" i="11"/>
  <c r="F3452" i="11"/>
  <c r="F3368" i="11"/>
  <c r="E3368" i="11"/>
  <c r="F3284" i="11"/>
  <c r="E3284" i="11"/>
  <c r="E3196" i="11"/>
  <c r="F3196" i="11"/>
  <c r="F3112" i="11"/>
  <c r="E3112" i="11"/>
  <c r="E2997" i="11"/>
  <c r="F2997" i="11"/>
  <c r="E2821" i="11"/>
  <c r="F2821" i="11"/>
  <c r="F2653" i="11"/>
  <c r="E2653" i="11"/>
  <c r="F2485" i="11"/>
  <c r="E2485" i="11"/>
  <c r="F2244" i="11"/>
  <c r="E2244" i="11"/>
  <c r="F1908" i="11"/>
  <c r="E1908" i="11"/>
  <c r="E1572" i="11"/>
  <c r="F1572" i="11"/>
  <c r="E898" i="11"/>
  <c r="F898" i="11"/>
  <c r="F3967" i="11"/>
  <c r="E3967" i="11"/>
  <c r="E3883" i="11"/>
  <c r="F3883" i="11"/>
  <c r="F3795" i="11"/>
  <c r="E3795" i="11"/>
  <c r="F3711" i="11"/>
  <c r="E3711" i="11"/>
  <c r="F3627" i="11"/>
  <c r="E3627" i="11"/>
  <c r="F3539" i="11"/>
  <c r="E3539" i="11"/>
  <c r="F3455" i="11"/>
  <c r="E3455" i="11"/>
  <c r="E3371" i="11"/>
  <c r="F3371" i="11"/>
  <c r="F3283" i="11"/>
  <c r="E3283" i="11"/>
  <c r="F3199" i="11"/>
  <c r="E3199" i="11"/>
  <c r="E3115" i="11"/>
  <c r="F3115" i="11"/>
  <c r="E2994" i="11"/>
  <c r="F2994" i="11"/>
  <c r="F2762" i="11"/>
  <c r="E2762" i="11"/>
  <c r="F2506" i="11"/>
  <c r="E2506" i="11"/>
  <c r="F2127" i="11"/>
  <c r="E2127" i="11"/>
  <c r="F1615" i="11"/>
  <c r="E1615" i="11"/>
  <c r="F556" i="11"/>
  <c r="E556" i="11"/>
  <c r="F2956" i="11"/>
  <c r="E2956" i="11"/>
  <c r="F2828" i="11"/>
  <c r="E2828" i="11"/>
  <c r="F2700" i="11"/>
  <c r="E2700" i="11"/>
  <c r="F2572" i="11"/>
  <c r="E2572" i="11"/>
  <c r="F2444" i="11"/>
  <c r="E2444" i="11"/>
  <c r="E2259" i="11"/>
  <c r="F2259" i="11"/>
  <c r="F2003" i="11"/>
  <c r="E2003" i="11"/>
  <c r="F1747" i="11"/>
  <c r="E1747" i="11"/>
  <c r="F1477" i="11"/>
  <c r="E1477" i="11"/>
  <c r="E937" i="11"/>
  <c r="F937" i="11"/>
  <c r="F3035" i="11"/>
  <c r="E3035" i="11"/>
  <c r="F2907" i="11"/>
  <c r="E2907" i="11"/>
  <c r="F2779" i="11"/>
  <c r="E2779" i="11"/>
  <c r="F2651" i="11"/>
  <c r="E2651" i="11"/>
  <c r="F2523" i="11"/>
  <c r="E2523" i="11"/>
  <c r="F2395" i="11"/>
  <c r="E2395" i="11"/>
  <c r="F2160" i="11"/>
  <c r="E2160" i="11"/>
  <c r="F1904" i="11"/>
  <c r="E1904" i="11"/>
  <c r="F1648" i="11"/>
  <c r="E1648" i="11"/>
  <c r="F1320" i="11"/>
  <c r="E1320" i="11"/>
  <c r="F674" i="11"/>
  <c r="E674" i="11"/>
  <c r="F2302" i="11"/>
  <c r="E2302" i="11"/>
  <c r="F2174" i="11"/>
  <c r="E2174" i="11"/>
  <c r="F2046" i="11"/>
  <c r="E2046" i="11"/>
  <c r="F1918" i="11"/>
  <c r="E1918" i="11"/>
  <c r="F1778" i="11"/>
  <c r="E1778" i="11"/>
  <c r="F1518" i="11"/>
  <c r="E1518" i="11"/>
  <c r="F1021" i="11"/>
  <c r="E1021" i="11"/>
  <c r="F2365" i="11"/>
  <c r="E2365" i="11"/>
  <c r="F2109" i="11"/>
  <c r="E2109" i="11"/>
  <c r="F1853" i="11"/>
  <c r="E1853" i="11"/>
  <c r="F1597" i="11"/>
  <c r="E1597" i="11"/>
  <c r="F1220" i="11"/>
  <c r="E1220" i="11"/>
  <c r="F475" i="11"/>
  <c r="E475" i="11"/>
  <c r="E1169" i="11"/>
  <c r="F1169" i="11"/>
  <c r="F828" i="11"/>
  <c r="E828" i="11"/>
  <c r="F123" i="11"/>
  <c r="E123" i="11"/>
  <c r="E805" i="11"/>
  <c r="F805" i="11"/>
  <c r="E1523" i="11"/>
  <c r="F1523" i="11"/>
  <c r="E1183" i="11"/>
  <c r="F1183" i="11"/>
  <c r="E839" i="11"/>
  <c r="F839" i="11"/>
  <c r="E442" i="11"/>
  <c r="F442" i="11"/>
  <c r="F387" i="11"/>
  <c r="E387" i="11"/>
  <c r="F21" i="11"/>
  <c r="E21" i="11"/>
  <c r="F337" i="11"/>
  <c r="E337" i="11"/>
  <c r="F112" i="11"/>
  <c r="E112" i="11"/>
  <c r="F2914" i="11"/>
  <c r="E2914" i="11"/>
  <c r="E2786" i="11"/>
  <c r="F2786" i="11"/>
  <c r="E2658" i="11"/>
  <c r="F2658" i="11"/>
  <c r="E2530" i="11"/>
  <c r="F2530" i="11"/>
  <c r="E2402" i="11"/>
  <c r="F2402" i="11"/>
  <c r="E2175" i="11"/>
  <c r="F2175" i="11"/>
  <c r="E1919" i="11"/>
  <c r="F1919" i="11"/>
  <c r="E1663" i="11"/>
  <c r="F1663" i="11"/>
  <c r="E1346" i="11"/>
  <c r="F1346" i="11"/>
  <c r="F713" i="11"/>
  <c r="E713" i="11"/>
  <c r="F3032" i="11"/>
  <c r="E3032" i="11"/>
  <c r="F2968" i="11"/>
  <c r="E2968" i="11"/>
  <c r="F2904" i="11"/>
  <c r="E2904" i="11"/>
  <c r="F2840" i="11"/>
  <c r="E2840" i="11"/>
  <c r="E2776" i="11"/>
  <c r="F2776" i="11"/>
  <c r="E2712" i="11"/>
  <c r="F2712" i="11"/>
  <c r="E2648" i="11"/>
  <c r="F2648" i="11"/>
  <c r="E2584" i="11"/>
  <c r="F2584" i="11"/>
  <c r="E2520" i="11"/>
  <c r="F2520" i="11"/>
  <c r="E2456" i="11"/>
  <c r="F2456" i="11"/>
  <c r="F2392" i="11"/>
  <c r="E2392" i="11"/>
  <c r="F2283" i="11"/>
  <c r="E2283" i="11"/>
  <c r="F2155" i="11"/>
  <c r="E2155" i="11"/>
  <c r="E2027" i="11"/>
  <c r="F2027" i="11"/>
  <c r="F1899" i="11"/>
  <c r="E1899" i="11"/>
  <c r="F1771" i="11"/>
  <c r="E1771" i="11"/>
  <c r="F1643" i="11"/>
  <c r="E1643" i="11"/>
  <c r="E1509" i="11"/>
  <c r="F1509" i="11"/>
  <c r="E1310" i="11"/>
  <c r="F1310" i="11"/>
  <c r="E1001" i="11"/>
  <c r="F1001" i="11"/>
  <c r="F656" i="11"/>
  <c r="E656" i="11"/>
  <c r="F3047" i="11"/>
  <c r="E3047" i="11"/>
  <c r="F2983" i="11"/>
  <c r="E2983" i="11"/>
  <c r="F2919" i="11"/>
  <c r="E2919" i="11"/>
  <c r="F2855" i="11"/>
  <c r="E2855" i="11"/>
  <c r="F2791" i="11"/>
  <c r="E2791" i="11"/>
  <c r="F2727" i="11"/>
  <c r="E2727" i="11"/>
  <c r="E2663" i="11"/>
  <c r="F2663" i="11"/>
  <c r="F2599" i="11"/>
  <c r="E2599" i="11"/>
  <c r="F2535" i="11"/>
  <c r="E2535" i="11"/>
  <c r="F2471" i="11"/>
  <c r="E2471" i="11"/>
  <c r="F2407" i="11"/>
  <c r="E2407" i="11"/>
  <c r="F2312" i="11"/>
  <c r="E2312" i="11"/>
  <c r="F2184" i="11"/>
  <c r="E2184" i="11"/>
  <c r="F2056" i="11"/>
  <c r="E2056" i="11"/>
  <c r="F1928" i="11"/>
  <c r="E1928" i="11"/>
  <c r="E1800" i="11"/>
  <c r="F1800" i="11"/>
  <c r="F1672" i="11"/>
  <c r="E1672" i="11"/>
  <c r="F1544" i="11"/>
  <c r="E1544" i="11"/>
  <c r="F1362" i="11"/>
  <c r="E1362" i="11"/>
  <c r="F1080" i="11"/>
  <c r="E1080" i="11"/>
  <c r="F738" i="11"/>
  <c r="E738" i="11"/>
  <c r="F169" i="11"/>
  <c r="E169" i="11"/>
  <c r="F2314" i="11"/>
  <c r="E2314" i="11"/>
  <c r="E2250" i="11"/>
  <c r="F2250" i="11"/>
  <c r="F2186" i="11"/>
  <c r="E2186" i="11"/>
  <c r="F2122" i="11"/>
  <c r="E2122" i="11"/>
  <c r="F2058" i="11"/>
  <c r="E2058" i="11"/>
  <c r="F1994" i="11"/>
  <c r="E1994" i="11"/>
  <c r="F1930" i="11"/>
  <c r="E1930" i="11"/>
  <c r="F1866" i="11"/>
  <c r="E1866" i="11"/>
  <c r="F1798" i="11"/>
  <c r="E1798" i="11"/>
  <c r="F1670" i="11"/>
  <c r="E1670" i="11"/>
  <c r="F1542" i="11"/>
  <c r="E1542" i="11"/>
  <c r="F1358" i="11"/>
  <c r="E1358" i="11"/>
  <c r="F1074" i="11"/>
  <c r="E1074" i="11"/>
  <c r="E733" i="11"/>
  <c r="F733" i="11"/>
  <c r="E147" i="11"/>
  <c r="F147" i="11"/>
  <c r="F2257" i="11"/>
  <c r="E2257" i="11"/>
  <c r="F2129" i="11"/>
  <c r="E2129" i="11"/>
  <c r="E2001" i="11"/>
  <c r="F2001" i="11"/>
  <c r="E1873" i="11"/>
  <c r="F1873" i="11"/>
  <c r="E1745" i="11"/>
  <c r="F1745" i="11"/>
  <c r="E1617" i="11"/>
  <c r="F1617" i="11"/>
  <c r="E1474" i="11"/>
  <c r="F1474" i="11"/>
  <c r="E1264" i="11"/>
  <c r="F1264" i="11"/>
  <c r="E932" i="11"/>
  <c r="F932" i="11"/>
  <c r="E563" i="11"/>
  <c r="F563" i="11"/>
  <c r="E1366" i="11"/>
  <c r="F1366" i="11"/>
  <c r="E1196" i="11"/>
  <c r="F1196" i="11"/>
  <c r="E1025" i="11"/>
  <c r="F1025" i="11"/>
  <c r="E854" i="11"/>
  <c r="F854" i="11"/>
  <c r="F638" i="11"/>
  <c r="E638" i="11"/>
  <c r="F235" i="11"/>
  <c r="E235" i="11"/>
  <c r="F1072" i="11"/>
  <c r="E1072" i="11"/>
  <c r="F842" i="11"/>
  <c r="E842" i="11"/>
  <c r="F594" i="11"/>
  <c r="E594" i="11"/>
  <c r="F137" i="11"/>
  <c r="E137" i="11"/>
  <c r="F1379" i="11"/>
  <c r="E1379" i="11"/>
  <c r="F1207" i="11"/>
  <c r="E1207" i="11"/>
  <c r="F1039" i="11"/>
  <c r="E1039" i="11"/>
  <c r="F867" i="11"/>
  <c r="E867" i="11"/>
  <c r="F695" i="11"/>
  <c r="E695" i="11"/>
  <c r="F479" i="11"/>
  <c r="E479" i="11"/>
  <c r="F250" i="11"/>
  <c r="E250" i="11"/>
  <c r="F419" i="11"/>
  <c r="E419" i="11"/>
  <c r="F171" i="11"/>
  <c r="E171" i="11"/>
  <c r="F79" i="11"/>
  <c r="E79" i="11"/>
  <c r="E533" i="11"/>
  <c r="F533" i="11"/>
  <c r="F365" i="11"/>
  <c r="E365" i="11"/>
  <c r="E193" i="11"/>
  <c r="F193" i="11"/>
  <c r="F136" i="11"/>
  <c r="E136" i="11"/>
  <c r="F80" i="11"/>
  <c r="E80" i="11"/>
  <c r="F3149" i="11"/>
  <c r="E3149" i="11"/>
  <c r="F2958" i="11"/>
  <c r="E2958" i="11"/>
  <c r="F2521" i="11"/>
  <c r="E2521" i="11"/>
  <c r="F1644" i="11"/>
  <c r="E1644" i="11"/>
  <c r="F3946" i="11"/>
  <c r="E3946" i="11"/>
  <c r="F3818" i="11"/>
  <c r="E3818" i="11"/>
  <c r="F3690" i="11"/>
  <c r="E3690" i="11"/>
  <c r="F3562" i="11"/>
  <c r="E3562" i="11"/>
  <c r="F3434" i="11"/>
  <c r="E3434" i="11"/>
  <c r="F3306" i="11"/>
  <c r="E3306" i="11"/>
  <c r="F3178" i="11"/>
  <c r="E3178" i="11"/>
  <c r="F3038" i="11"/>
  <c r="E3038" i="11"/>
  <c r="F2641" i="11"/>
  <c r="E2641" i="11"/>
  <c r="F1884" i="11"/>
  <c r="E1884" i="11"/>
  <c r="F3014" i="11"/>
  <c r="E3014" i="11"/>
  <c r="F2758" i="11"/>
  <c r="E2758" i="11"/>
  <c r="F2502" i="11"/>
  <c r="E2502" i="11"/>
  <c r="F2119" i="11"/>
  <c r="E2119" i="11"/>
  <c r="F1607" i="11"/>
  <c r="E1607" i="11"/>
  <c r="F528" i="11"/>
  <c r="E528" i="11"/>
  <c r="F2590" i="11"/>
  <c r="E2590" i="11"/>
  <c r="F2295" i="11"/>
  <c r="E2295" i="11"/>
  <c r="F1783" i="11"/>
  <c r="E1783" i="11"/>
  <c r="E1033" i="11"/>
  <c r="F1033" i="11"/>
  <c r="F3968" i="11"/>
  <c r="E3968" i="11"/>
  <c r="F3904" i="11"/>
  <c r="E3904" i="11"/>
  <c r="F3840" i="11"/>
  <c r="E3840" i="11"/>
  <c r="F3776" i="11"/>
  <c r="E3776" i="11"/>
  <c r="F3712" i="11"/>
  <c r="E3712" i="11"/>
  <c r="F3648" i="11"/>
  <c r="E3648" i="11"/>
  <c r="F3584" i="11"/>
  <c r="E3584" i="11"/>
  <c r="F3520" i="11"/>
  <c r="E3520" i="11"/>
  <c r="F3456" i="11"/>
  <c r="E3456" i="11"/>
  <c r="F3392" i="11"/>
  <c r="E3392" i="11"/>
  <c r="F3328" i="11"/>
  <c r="E3328" i="11"/>
  <c r="F3264" i="11"/>
  <c r="E3264" i="11"/>
  <c r="F3200" i="11"/>
  <c r="E3200" i="11"/>
  <c r="F3136" i="11"/>
  <c r="E3136" i="11"/>
  <c r="F3072" i="11"/>
  <c r="E3072" i="11"/>
  <c r="F2957" i="11"/>
  <c r="E2957" i="11"/>
  <c r="F2829" i="11"/>
  <c r="E2829" i="11"/>
  <c r="F2701" i="11"/>
  <c r="E2701" i="11"/>
  <c r="F2573" i="11"/>
  <c r="E2573" i="11"/>
  <c r="F2445" i="11"/>
  <c r="E2445" i="11"/>
  <c r="E2260" i="11"/>
  <c r="F2260" i="11"/>
  <c r="F2004" i="11"/>
  <c r="E2004" i="11"/>
  <c r="F1748" i="11"/>
  <c r="E1748" i="11"/>
  <c r="F1478" i="11"/>
  <c r="E1478" i="11"/>
  <c r="F941" i="11"/>
  <c r="E941" i="11"/>
  <c r="F3991" i="11"/>
  <c r="E3991" i="11"/>
  <c r="F3927" i="11"/>
  <c r="E3927" i="11"/>
  <c r="F3863" i="11"/>
  <c r="E3863" i="11"/>
  <c r="F3799" i="11"/>
  <c r="E3799" i="11"/>
  <c r="F3735" i="11"/>
  <c r="E3735" i="11"/>
  <c r="F3671" i="11"/>
  <c r="E3671" i="11"/>
  <c r="F3607" i="11"/>
  <c r="E3607" i="11"/>
  <c r="F3543" i="11"/>
  <c r="E3543" i="11"/>
  <c r="F3479" i="11"/>
  <c r="E3479" i="11"/>
  <c r="F3415" i="11"/>
  <c r="E3415" i="11"/>
  <c r="F3351" i="11"/>
  <c r="E3351" i="11"/>
  <c r="F3287" i="11"/>
  <c r="E3287" i="11"/>
  <c r="F3223" i="11"/>
  <c r="E3223" i="11"/>
  <c r="F3159" i="11"/>
  <c r="E3159" i="11"/>
  <c r="F3095" i="11"/>
  <c r="E3095" i="11"/>
  <c r="F3002" i="11"/>
  <c r="E3002" i="11"/>
  <c r="F2874" i="11"/>
  <c r="E2874" i="11"/>
  <c r="F2746" i="11"/>
  <c r="E2746" i="11"/>
  <c r="F2618" i="11"/>
  <c r="E2618" i="11"/>
  <c r="F2490" i="11"/>
  <c r="E2490" i="11"/>
  <c r="F2351" i="11"/>
  <c r="E2351" i="11"/>
  <c r="F2095" i="11"/>
  <c r="E2095" i="11"/>
  <c r="F1839" i="11"/>
  <c r="E1839" i="11"/>
  <c r="F1583" i="11"/>
  <c r="E1583" i="11"/>
  <c r="F1182" i="11"/>
  <c r="E1182" i="11"/>
  <c r="F400" i="11"/>
  <c r="E400" i="11"/>
  <c r="E3012" i="11"/>
  <c r="F3012" i="11"/>
  <c r="E2948" i="11"/>
  <c r="F2948" i="11"/>
  <c r="E2884" i="11"/>
  <c r="F2884" i="11"/>
  <c r="E2820" i="11"/>
  <c r="F2820" i="11"/>
  <c r="E2756" i="11"/>
  <c r="F2756" i="11"/>
  <c r="E2692" i="11"/>
  <c r="F2692" i="11"/>
  <c r="E2628" i="11"/>
  <c r="F2628" i="11"/>
  <c r="E2564" i="11"/>
  <c r="F2564" i="11"/>
  <c r="E2500" i="11"/>
  <c r="F2500" i="11"/>
  <c r="E2436" i="11"/>
  <c r="F2436" i="11"/>
  <c r="E2371" i="11"/>
  <c r="F2371" i="11"/>
  <c r="E2243" i="11"/>
  <c r="F2243" i="11"/>
  <c r="E2115" i="11"/>
  <c r="F2115" i="11"/>
  <c r="F1987" i="11"/>
  <c r="E1987" i="11"/>
  <c r="F1859" i="11"/>
  <c r="E1859" i="11"/>
  <c r="F1731" i="11"/>
  <c r="E1731" i="11"/>
  <c r="F1603" i="11"/>
  <c r="E1603" i="11"/>
  <c r="F1456" i="11"/>
  <c r="E1456" i="11"/>
  <c r="F1236" i="11"/>
  <c r="E1236" i="11"/>
  <c r="F894" i="11"/>
  <c r="E894" i="11"/>
  <c r="E507" i="11"/>
  <c r="F507" i="11"/>
  <c r="E3027" i="11"/>
  <c r="F3027" i="11"/>
  <c r="E2963" i="11"/>
  <c r="F2963" i="11"/>
  <c r="E2899" i="11"/>
  <c r="F2899" i="11"/>
  <c r="E2835" i="11"/>
  <c r="F2835" i="11"/>
  <c r="E2771" i="11"/>
  <c r="F2771" i="11"/>
  <c r="E2707" i="11"/>
  <c r="F2707" i="11"/>
  <c r="E2643" i="11"/>
  <c r="F2643" i="11"/>
  <c r="E2579" i="11"/>
  <c r="F2579" i="11"/>
  <c r="E2515" i="11"/>
  <c r="F2515" i="11"/>
  <c r="E2451" i="11"/>
  <c r="F2451" i="11"/>
  <c r="E2387" i="11"/>
  <c r="F2387" i="11"/>
  <c r="F2272" i="11"/>
  <c r="E2272" i="11"/>
  <c r="F2144" i="11"/>
  <c r="E2144" i="11"/>
  <c r="E2016" i="11"/>
  <c r="F2016" i="11"/>
  <c r="E1888" i="11"/>
  <c r="F1888" i="11"/>
  <c r="E1760" i="11"/>
  <c r="F1760" i="11"/>
  <c r="E1632" i="11"/>
  <c r="F1632" i="11"/>
  <c r="F1494" i="11"/>
  <c r="E1494" i="11"/>
  <c r="F1290" i="11"/>
  <c r="E1290" i="11"/>
  <c r="F973" i="11"/>
  <c r="E973" i="11"/>
  <c r="E619" i="11"/>
  <c r="F619" i="11"/>
  <c r="F2358" i="11"/>
  <c r="E2358" i="11"/>
  <c r="F2294" i="11"/>
  <c r="E2294" i="11"/>
  <c r="F2230" i="11"/>
  <c r="E2230" i="11"/>
  <c r="F2166" i="11"/>
  <c r="E2166" i="11"/>
  <c r="F2102" i="11"/>
  <c r="E2102" i="11"/>
  <c r="F2038" i="11"/>
  <c r="E2038" i="11"/>
  <c r="F1974" i="11"/>
  <c r="E1974" i="11"/>
  <c r="F1910" i="11"/>
  <c r="E1910" i="11"/>
  <c r="F1846" i="11"/>
  <c r="E1846" i="11"/>
  <c r="F1762" i="11"/>
  <c r="E1762" i="11"/>
  <c r="E1634" i="11"/>
  <c r="F1634" i="11"/>
  <c r="F1497" i="11"/>
  <c r="E1497" i="11"/>
  <c r="F1294" i="11"/>
  <c r="E1294" i="11"/>
  <c r="E978" i="11"/>
  <c r="F978" i="11"/>
  <c r="F626" i="11"/>
  <c r="E626" i="11"/>
  <c r="E2349" i="11"/>
  <c r="F2349" i="11"/>
  <c r="F2221" i="11"/>
  <c r="E2221" i="11"/>
  <c r="E2093" i="11"/>
  <c r="F2093" i="11"/>
  <c r="F1965" i="11"/>
  <c r="E1965" i="11"/>
  <c r="E1837" i="11"/>
  <c r="F1837" i="11"/>
  <c r="F1709" i="11"/>
  <c r="E1709" i="11"/>
  <c r="F1581" i="11"/>
  <c r="E1581" i="11"/>
  <c r="F1426" i="11"/>
  <c r="E1426" i="11"/>
  <c r="E1177" i="11"/>
  <c r="F1177" i="11"/>
  <c r="F836" i="11"/>
  <c r="E836" i="11"/>
  <c r="F390" i="11"/>
  <c r="E390" i="11"/>
  <c r="E1318" i="11"/>
  <c r="F1318" i="11"/>
  <c r="F1148" i="11"/>
  <c r="E1148" i="11"/>
  <c r="E977" i="11"/>
  <c r="F977" i="11"/>
  <c r="F806" i="11"/>
  <c r="E806" i="11"/>
  <c r="F552" i="11"/>
  <c r="E552" i="11"/>
  <c r="E1232" i="11"/>
  <c r="F1232" i="11"/>
  <c r="F1008" i="11"/>
  <c r="E1008" i="11"/>
  <c r="F778" i="11"/>
  <c r="E778" i="11"/>
  <c r="E498" i="11"/>
  <c r="F498" i="11"/>
  <c r="E1503" i="11"/>
  <c r="F1503" i="11"/>
  <c r="F1331" i="11"/>
  <c r="E1331" i="11"/>
  <c r="E1159" i="11"/>
  <c r="F1159" i="11"/>
  <c r="F991" i="11"/>
  <c r="E991" i="11"/>
  <c r="E819" i="11"/>
  <c r="F819" i="11"/>
  <c r="E639" i="11"/>
  <c r="F639" i="11"/>
  <c r="F415" i="11"/>
  <c r="E415" i="11"/>
  <c r="E153" i="11"/>
  <c r="F153" i="11"/>
  <c r="E355" i="11"/>
  <c r="F355" i="11"/>
  <c r="F11" i="11"/>
  <c r="E11" i="11"/>
  <c r="E657" i="11"/>
  <c r="F657" i="11"/>
  <c r="F485" i="11"/>
  <c r="E485" i="11"/>
  <c r="F317" i="11"/>
  <c r="E317" i="11"/>
  <c r="F130" i="11"/>
  <c r="E130" i="11"/>
  <c r="E83" i="11"/>
  <c r="F83" i="11"/>
  <c r="F32" i="11"/>
  <c r="E32" i="11"/>
  <c r="E1742" i="11"/>
  <c r="F1742" i="11"/>
  <c r="E1678" i="11"/>
  <c r="F1678" i="11"/>
  <c r="E1614" i="11"/>
  <c r="F1614" i="11"/>
  <c r="E1550" i="11"/>
  <c r="F1550" i="11"/>
  <c r="E1470" i="11"/>
  <c r="F1470" i="11"/>
  <c r="E1373" i="11"/>
  <c r="F1373" i="11"/>
  <c r="E1258" i="11"/>
  <c r="F1258" i="11"/>
  <c r="E1096" i="11"/>
  <c r="F1096" i="11"/>
  <c r="E925" i="11"/>
  <c r="F925" i="11"/>
  <c r="E754" i="11"/>
  <c r="F754" i="11"/>
  <c r="F555" i="11"/>
  <c r="E555" i="11"/>
  <c r="E222" i="11"/>
  <c r="F222" i="11"/>
  <c r="E2329" i="11"/>
  <c r="F2329" i="11"/>
  <c r="E2265" i="11"/>
  <c r="F2265" i="11"/>
  <c r="E2201" i="11"/>
  <c r="F2201" i="11"/>
  <c r="E2137" i="11"/>
  <c r="F2137" i="11"/>
  <c r="E2073" i="11"/>
  <c r="F2073" i="11"/>
  <c r="E2009" i="11"/>
  <c r="F2009" i="11"/>
  <c r="E1945" i="11"/>
  <c r="F1945" i="11"/>
  <c r="E1881" i="11"/>
  <c r="F1881" i="11"/>
  <c r="E1817" i="11"/>
  <c r="F1817" i="11"/>
  <c r="E1753" i="11"/>
  <c r="F1753" i="11"/>
  <c r="E1689" i="11"/>
  <c r="F1689" i="11"/>
  <c r="E1625" i="11"/>
  <c r="F1625" i="11"/>
  <c r="E1561" i="11"/>
  <c r="F1561" i="11"/>
  <c r="E1485" i="11"/>
  <c r="F1485" i="11"/>
  <c r="E1392" i="11"/>
  <c r="F1392" i="11"/>
  <c r="E1278" i="11"/>
  <c r="F1278" i="11"/>
  <c r="E1124" i="11"/>
  <c r="F1124" i="11"/>
  <c r="E953" i="11"/>
  <c r="F953" i="11"/>
  <c r="E782" i="11"/>
  <c r="F782" i="11"/>
  <c r="F592" i="11"/>
  <c r="E592" i="11"/>
  <c r="E283" i="11"/>
  <c r="F283" i="11"/>
  <c r="E1377" i="11"/>
  <c r="F1377" i="11"/>
  <c r="E1292" i="11"/>
  <c r="F1292" i="11"/>
  <c r="E1206" i="11"/>
  <c r="F1206" i="11"/>
  <c r="E1121" i="11"/>
  <c r="F1121" i="11"/>
  <c r="E1036" i="11"/>
  <c r="F1036" i="11"/>
  <c r="E950" i="11"/>
  <c r="F950" i="11"/>
  <c r="E865" i="11"/>
  <c r="F865" i="11"/>
  <c r="F774" i="11"/>
  <c r="E774" i="11"/>
  <c r="F659" i="11"/>
  <c r="E659" i="11"/>
  <c r="E491" i="11"/>
  <c r="F491" i="11"/>
  <c r="F267" i="11"/>
  <c r="E267" i="11"/>
  <c r="F1200" i="11"/>
  <c r="E1200" i="11"/>
  <c r="F1082" i="11"/>
  <c r="E1082" i="11"/>
  <c r="E970" i="11"/>
  <c r="F970" i="11"/>
  <c r="F858" i="11"/>
  <c r="E858" i="11"/>
  <c r="F741" i="11"/>
  <c r="E741" i="11"/>
  <c r="E615" i="11"/>
  <c r="F615" i="11"/>
  <c r="F434" i="11"/>
  <c r="E434" i="11"/>
  <c r="F179" i="11"/>
  <c r="E179" i="11"/>
  <c r="F1475" i="11"/>
  <c r="E1475" i="11"/>
  <c r="F1391" i="11"/>
  <c r="E1391" i="11"/>
  <c r="F1303" i="11"/>
  <c r="E1303" i="11"/>
  <c r="E1219" i="11"/>
  <c r="F1219" i="11"/>
  <c r="F1135" i="11"/>
  <c r="E1135" i="11"/>
  <c r="F1047" i="11"/>
  <c r="E1047" i="11"/>
  <c r="F963" i="11"/>
  <c r="E963" i="11"/>
  <c r="F879" i="11"/>
  <c r="E879" i="11"/>
  <c r="F791" i="11"/>
  <c r="E791" i="11"/>
  <c r="F707" i="11"/>
  <c r="E707" i="11"/>
  <c r="F607" i="11"/>
  <c r="E607" i="11"/>
  <c r="F490" i="11"/>
  <c r="E490" i="11"/>
  <c r="F378" i="11"/>
  <c r="E378" i="11"/>
  <c r="F266" i="11"/>
  <c r="E266" i="11"/>
  <c r="F70" i="11"/>
  <c r="E70" i="11"/>
  <c r="F435" i="11"/>
  <c r="E435" i="11"/>
  <c r="F323" i="11"/>
  <c r="E323" i="11"/>
  <c r="F192" i="11"/>
  <c r="E192" i="11"/>
  <c r="F207" i="11"/>
  <c r="E207" i="11"/>
  <c r="F101" i="11"/>
  <c r="E101" i="11"/>
  <c r="E629" i="11"/>
  <c r="F629" i="11"/>
  <c r="E545" i="11"/>
  <c r="F545" i="11"/>
  <c r="F461" i="11"/>
  <c r="E461" i="11"/>
  <c r="F373" i="11"/>
  <c r="E373" i="11"/>
  <c r="E289" i="11"/>
  <c r="F289" i="11"/>
  <c r="E205" i="11"/>
  <c r="F205" i="11"/>
  <c r="F90" i="11"/>
  <c r="E90" i="11"/>
  <c r="E148" i="11"/>
  <c r="F148" i="11"/>
  <c r="F51" i="11"/>
  <c r="E51" i="11"/>
  <c r="E88" i="11"/>
  <c r="F88" i="11"/>
  <c r="E4" i="11"/>
  <c r="F4" i="11"/>
  <c r="E1754" i="11"/>
  <c r="F1754" i="11"/>
  <c r="E1690" i="11"/>
  <c r="F1690" i="11"/>
  <c r="E1626" i="11"/>
  <c r="F1626" i="11"/>
  <c r="F1562" i="11"/>
  <c r="E1562" i="11"/>
  <c r="F1486" i="11"/>
  <c r="E1486" i="11"/>
  <c r="F1394" i="11"/>
  <c r="E1394" i="11"/>
  <c r="F1280" i="11"/>
  <c r="E1280" i="11"/>
  <c r="E1128" i="11"/>
  <c r="F1128" i="11"/>
  <c r="F957" i="11"/>
  <c r="E957" i="11"/>
  <c r="F786" i="11"/>
  <c r="E786" i="11"/>
  <c r="E598" i="11"/>
  <c r="F598" i="11"/>
  <c r="E290" i="11"/>
  <c r="F290" i="11"/>
  <c r="F2341" i="11"/>
  <c r="E2341" i="11"/>
  <c r="F2277" i="11"/>
  <c r="E2277" i="11"/>
  <c r="F2213" i="11"/>
  <c r="E2213" i="11"/>
  <c r="E2149" i="11"/>
  <c r="F2149" i="11"/>
  <c r="E2085" i="11"/>
  <c r="F2085" i="11"/>
  <c r="F2021" i="11"/>
  <c r="E2021" i="11"/>
  <c r="F1957" i="11"/>
  <c r="E1957" i="11"/>
  <c r="F1893" i="11"/>
  <c r="E1893" i="11"/>
  <c r="F1829" i="11"/>
  <c r="E1829" i="11"/>
  <c r="F1765" i="11"/>
  <c r="E1765" i="11"/>
  <c r="E1701" i="11"/>
  <c r="F1701" i="11"/>
  <c r="F1637" i="11"/>
  <c r="E1637" i="11"/>
  <c r="F1573" i="11"/>
  <c r="E1573" i="11"/>
  <c r="F1501" i="11"/>
  <c r="E1501" i="11"/>
  <c r="F1413" i="11"/>
  <c r="E1413" i="11"/>
  <c r="F1300" i="11"/>
  <c r="E1300" i="11"/>
  <c r="F1156" i="11"/>
  <c r="E1156" i="11"/>
  <c r="F985" i="11"/>
  <c r="E985" i="11"/>
  <c r="F814" i="11"/>
  <c r="E814" i="11"/>
  <c r="E635" i="11"/>
  <c r="F635" i="11"/>
  <c r="F347" i="11"/>
  <c r="E347" i="11"/>
  <c r="F1393" i="11"/>
  <c r="E1393" i="11"/>
  <c r="E1308" i="11"/>
  <c r="F1308" i="11"/>
  <c r="F1222" i="11"/>
  <c r="E1222" i="11"/>
  <c r="F1137" i="11"/>
  <c r="E1137" i="11"/>
  <c r="F1052" i="11"/>
  <c r="E1052" i="11"/>
  <c r="E966" i="11"/>
  <c r="F966" i="11"/>
  <c r="F881" i="11"/>
  <c r="E881" i="11"/>
  <c r="F796" i="11"/>
  <c r="E796" i="11"/>
  <c r="E684" i="11"/>
  <c r="F684" i="11"/>
  <c r="E531" i="11"/>
  <c r="F531" i="11"/>
  <c r="F310" i="11"/>
  <c r="E310" i="11"/>
  <c r="F1221" i="11"/>
  <c r="E1221" i="11"/>
  <c r="E1104" i="11"/>
  <c r="F1104" i="11"/>
  <c r="E992" i="11"/>
  <c r="F992" i="11"/>
  <c r="F880" i="11"/>
  <c r="E880" i="11"/>
  <c r="E762" i="11"/>
  <c r="F762" i="11"/>
  <c r="F643" i="11"/>
  <c r="E643" i="11"/>
  <c r="F476" i="11"/>
  <c r="E476" i="11"/>
  <c r="E242" i="11"/>
  <c r="F242" i="11"/>
  <c r="F1491" i="11"/>
  <c r="E1491" i="11"/>
  <c r="F1407" i="11"/>
  <c r="E1407" i="11"/>
  <c r="E1319" i="11"/>
  <c r="F1319" i="11"/>
  <c r="F1235" i="11"/>
  <c r="E1235" i="11"/>
  <c r="F1151" i="11"/>
  <c r="E1151" i="11"/>
  <c r="E1063" i="11"/>
  <c r="F1063" i="11"/>
  <c r="E979" i="11"/>
  <c r="F979" i="11"/>
  <c r="F895" i="11"/>
  <c r="E895" i="11"/>
  <c r="E807" i="11"/>
  <c r="F807" i="11"/>
  <c r="E723" i="11"/>
  <c r="F723" i="11"/>
  <c r="F628" i="11"/>
  <c r="E628" i="11"/>
  <c r="E511" i="11"/>
  <c r="F511" i="11"/>
  <c r="E399" i="11"/>
  <c r="F399" i="11"/>
  <c r="F287" i="11"/>
  <c r="E287" i="11"/>
  <c r="E121" i="11"/>
  <c r="F121" i="11"/>
  <c r="E456" i="11"/>
  <c r="F456" i="11"/>
  <c r="F344" i="11"/>
  <c r="E344" i="11"/>
  <c r="E224" i="11"/>
  <c r="F224" i="11"/>
  <c r="E223" i="11"/>
  <c r="F223" i="11"/>
  <c r="E122" i="11"/>
  <c r="F122" i="11"/>
  <c r="E645" i="11"/>
  <c r="F645" i="11"/>
  <c r="F561" i="11"/>
  <c r="E561" i="11"/>
  <c r="E477" i="11"/>
  <c r="F477" i="11"/>
  <c r="E389" i="11"/>
  <c r="F389" i="11"/>
  <c r="F305" i="11"/>
  <c r="E305" i="11"/>
  <c r="E221" i="11"/>
  <c r="F221" i="11"/>
  <c r="E114" i="11"/>
  <c r="F114" i="11"/>
  <c r="F164" i="11"/>
  <c r="E164" i="11"/>
  <c r="F73" i="11"/>
  <c r="E73" i="11"/>
  <c r="E2" i="11"/>
  <c r="F2" i="11"/>
  <c r="C19" i="15"/>
  <c r="EC8" i="15" s="1"/>
  <c r="F20" i="11"/>
  <c r="E20" i="11"/>
  <c r="F721" i="11"/>
  <c r="E721" i="11"/>
  <c r="F624" i="11"/>
  <c r="E624" i="11"/>
  <c r="F502" i="11"/>
  <c r="E502" i="11"/>
  <c r="F331" i="11"/>
  <c r="E331" i="11"/>
  <c r="F102" i="11"/>
  <c r="E102" i="11"/>
  <c r="F1173" i="11"/>
  <c r="E1173" i="11"/>
  <c r="F1088" i="11"/>
  <c r="E1088" i="11"/>
  <c r="F1002" i="11"/>
  <c r="E1002" i="11"/>
  <c r="E917" i="11"/>
  <c r="F917" i="11"/>
  <c r="E832" i="11"/>
  <c r="F832" i="11"/>
  <c r="F746" i="11"/>
  <c r="E746" i="11"/>
  <c r="F658" i="11"/>
  <c r="E658" i="11"/>
  <c r="F544" i="11"/>
  <c r="E544" i="11"/>
  <c r="F380" i="11"/>
  <c r="E380" i="11"/>
  <c r="F198" i="11"/>
  <c r="E198" i="11"/>
  <c r="E1499" i="11"/>
  <c r="F1499" i="11"/>
  <c r="E1435" i="11"/>
  <c r="F1435" i="11"/>
  <c r="E1371" i="11"/>
  <c r="F1371" i="11"/>
  <c r="F1307" i="11"/>
  <c r="E1307" i="11"/>
  <c r="F1243" i="11"/>
  <c r="E1243" i="11"/>
  <c r="F1179" i="11"/>
  <c r="E1179" i="11"/>
  <c r="F1115" i="11"/>
  <c r="E1115" i="11"/>
  <c r="E1051" i="11"/>
  <c r="F1051" i="11"/>
  <c r="E987" i="11"/>
  <c r="F987" i="11"/>
  <c r="E923" i="11"/>
  <c r="F923" i="11"/>
  <c r="E859" i="11"/>
  <c r="F859" i="11"/>
  <c r="E795" i="11"/>
  <c r="F795" i="11"/>
  <c r="F731" i="11"/>
  <c r="E731" i="11"/>
  <c r="F666" i="11"/>
  <c r="E666" i="11"/>
  <c r="E580" i="11"/>
  <c r="F580" i="11"/>
  <c r="F495" i="11"/>
  <c r="E495" i="11"/>
  <c r="F410" i="11"/>
  <c r="E410" i="11"/>
  <c r="F324" i="11"/>
  <c r="E324" i="11"/>
  <c r="F239" i="11"/>
  <c r="E239" i="11"/>
  <c r="E85" i="11"/>
  <c r="F85" i="11"/>
  <c r="F467" i="11"/>
  <c r="E467" i="11"/>
  <c r="E382" i="11"/>
  <c r="F382" i="11"/>
  <c r="E296" i="11"/>
  <c r="F296" i="11"/>
  <c r="F200" i="11"/>
  <c r="E200" i="11"/>
  <c r="F231" i="11"/>
  <c r="E231" i="11"/>
  <c r="F159" i="11"/>
  <c r="E159" i="11"/>
  <c r="F65" i="11"/>
  <c r="E65" i="11"/>
  <c r="F633" i="11"/>
  <c r="E633" i="11"/>
  <c r="F569" i="11"/>
  <c r="E569" i="11"/>
  <c r="F505" i="11"/>
  <c r="E505" i="11"/>
  <c r="F441" i="11"/>
  <c r="E441" i="11"/>
  <c r="F377" i="11"/>
  <c r="E377" i="11"/>
  <c r="F313" i="11"/>
  <c r="E313" i="11"/>
  <c r="F249" i="11"/>
  <c r="E249" i="11"/>
  <c r="F183" i="11"/>
  <c r="E183" i="11"/>
  <c r="F97" i="11"/>
  <c r="E97" i="11"/>
  <c r="F172" i="11"/>
  <c r="E172" i="11"/>
  <c r="F108" i="11"/>
  <c r="E108" i="11"/>
  <c r="F25" i="11"/>
  <c r="E25" i="11"/>
  <c r="F92" i="11"/>
  <c r="E92" i="11"/>
  <c r="F28" i="11"/>
  <c r="E28" i="11"/>
  <c r="F1865" i="11"/>
  <c r="E1865" i="11"/>
  <c r="F89" i="11"/>
  <c r="E89" i="11"/>
  <c r="F3" i="11"/>
  <c r="E3" i="11"/>
  <c r="F76" i="11"/>
  <c r="E76" i="11"/>
  <c r="F12" i="11"/>
  <c r="E12" i="11"/>
  <c r="E2200" i="11"/>
  <c r="F2200" i="11"/>
  <c r="F2601" i="11"/>
  <c r="E2601" i="11"/>
  <c r="F699" i="11"/>
  <c r="E699" i="11"/>
  <c r="F67" i="11"/>
  <c r="E67" i="11"/>
  <c r="F29" i="11"/>
  <c r="E29" i="11"/>
  <c r="F60" i="11"/>
  <c r="E60" i="11"/>
  <c r="EM8" i="15" l="1"/>
  <c r="CI8" i="15"/>
  <c r="Y8" i="15"/>
  <c r="BF8" i="15"/>
  <c r="CE8" i="15"/>
  <c r="BA8" i="15"/>
  <c r="CA8" i="15"/>
  <c r="AI8" i="15"/>
  <c r="BU8" i="15"/>
  <c r="AS8" i="15"/>
  <c r="EB8" i="15"/>
  <c r="EL8" i="15"/>
  <c r="S8" i="15"/>
  <c r="DY8" i="15"/>
  <c r="ED8" i="15"/>
  <c r="J8" i="15"/>
  <c r="CD8" i="15"/>
  <c r="Q8" i="15"/>
  <c r="D8" i="15"/>
  <c r="CL8" i="15"/>
  <c r="BN8" i="15"/>
  <c r="BM8" i="15"/>
  <c r="CB8" i="15"/>
  <c r="EN8" i="15"/>
  <c r="CK8" i="15"/>
  <c r="AC8" i="15"/>
  <c r="EE8" i="15"/>
  <c r="BI8" i="15"/>
  <c r="C20" i="15"/>
  <c r="BD8" i="15"/>
  <c r="C25" i="15"/>
  <c r="C27" i="15"/>
  <c r="B5" i="25"/>
  <c r="EC9" i="15" l="1"/>
  <c r="EC10" i="15" s="1"/>
  <c r="CI9" i="15"/>
  <c r="CI10" i="15" s="1"/>
  <c r="BF9" i="15"/>
  <c r="BF10" i="15" s="1"/>
  <c r="Y9" i="15"/>
  <c r="Y10" i="15" s="1"/>
  <c r="CE9" i="15"/>
  <c r="CE10" i="15" s="1"/>
  <c r="BA9" i="15"/>
  <c r="BA10" i="15" s="1"/>
  <c r="AI9" i="15"/>
  <c r="AI10" i="15" s="1"/>
  <c r="CA9" i="15"/>
  <c r="CA10" i="15" s="1"/>
  <c r="BU9" i="15"/>
  <c r="BU10" i="15" s="1"/>
  <c r="AS9" i="15"/>
  <c r="AS10" i="15" s="1"/>
  <c r="EB9" i="15"/>
  <c r="EB10" i="15" s="1"/>
  <c r="DY9" i="15"/>
  <c r="DY10" i="15" s="1"/>
  <c r="S9" i="15"/>
  <c r="S10" i="15" s="1"/>
  <c r="J9" i="15"/>
  <c r="J10" i="15" s="1"/>
  <c r="ED9" i="15"/>
  <c r="ED10" i="15" s="1"/>
  <c r="CD9" i="15"/>
  <c r="CD10" i="15" s="1"/>
  <c r="Q9" i="15"/>
  <c r="Q10" i="15" s="1"/>
  <c r="CL9" i="15"/>
  <c r="CL10" i="15" s="1"/>
  <c r="D9" i="15"/>
  <c r="D10" i="15" s="1"/>
  <c r="BN9" i="15"/>
  <c r="BN10" i="15" s="1"/>
  <c r="BM9" i="15"/>
  <c r="BM10" i="15" s="1"/>
  <c r="CB9" i="15"/>
  <c r="CB10" i="15" s="1"/>
  <c r="AC9" i="15"/>
  <c r="AC10" i="15" s="1"/>
  <c r="BD9" i="15"/>
  <c r="BD10" i="15" s="1"/>
  <c r="CK9" i="15"/>
  <c r="CK10" i="15" s="1"/>
  <c r="BI9" i="15"/>
  <c r="BI10" i="15" s="1"/>
  <c r="EE9" i="15"/>
  <c r="EE10" i="15" s="1"/>
  <c r="B6" i="25"/>
  <c r="B7" i="25" s="1"/>
  <c r="C10" i="15" l="1"/>
  <c r="C21" i="15" s="1"/>
  <c r="B8" i="25"/>
  <c r="B9" i="25" s="1"/>
  <c r="B10" i="25" l="1"/>
  <c r="B11" i="25" s="1"/>
  <c r="B12" i="25" l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l="1"/>
  <c r="B27" i="25" s="1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</calcChain>
</file>

<file path=xl/comments1.xml><?xml version="1.0" encoding="utf-8"?>
<comments xmlns="http://schemas.openxmlformats.org/spreadsheetml/2006/main">
  <authors>
    <author>Nault, Michelle E</author>
  </authors>
  <commentList>
    <comment ref="Q213" authorId="0">
      <text>
        <r>
          <rPr>
            <b/>
            <sz val="9"/>
            <color indexed="81"/>
            <rFont val="Tahoma"/>
            <charset val="1"/>
          </rPr>
          <t>Nault, Michelle E:</t>
        </r>
        <r>
          <rPr>
            <sz val="9"/>
            <color indexed="81"/>
            <rFont val="Tahoma"/>
            <charset val="1"/>
          </rPr>
          <t xml:space="preserve">
elodea outlier omited</t>
        </r>
      </text>
    </comment>
    <comment ref="AU213" authorId="0">
      <text>
        <r>
          <rPr>
            <b/>
            <sz val="9"/>
            <color indexed="81"/>
            <rFont val="Tahoma"/>
            <charset val="1"/>
          </rPr>
          <t>Nault, Michelle E:</t>
        </r>
        <r>
          <rPr>
            <sz val="9"/>
            <color indexed="81"/>
            <rFont val="Tahoma"/>
            <charset val="1"/>
          </rPr>
          <t xml:space="preserve">
elodea outlier omited</t>
        </r>
      </text>
    </comment>
    <comment ref="Q303" authorId="0">
      <text>
        <r>
          <rPr>
            <b/>
            <sz val="9"/>
            <color indexed="81"/>
            <rFont val="Tahoma"/>
            <charset val="1"/>
          </rPr>
          <t>Nault, Michelle E:</t>
        </r>
        <r>
          <rPr>
            <sz val="9"/>
            <color indexed="81"/>
            <rFont val="Tahoma"/>
            <charset val="1"/>
          </rPr>
          <t xml:space="preserve">
elodea outlier omited</t>
        </r>
      </text>
    </comment>
    <comment ref="AU303" authorId="0">
      <text>
        <r>
          <rPr>
            <b/>
            <sz val="9"/>
            <color indexed="81"/>
            <rFont val="Tahoma"/>
            <charset val="1"/>
          </rPr>
          <t>Nault, Michelle E:</t>
        </r>
        <r>
          <rPr>
            <sz val="9"/>
            <color indexed="81"/>
            <rFont val="Tahoma"/>
            <charset val="1"/>
          </rPr>
          <t xml:space="preserve">
elodea outlier omited</t>
        </r>
      </text>
    </comment>
  </commentList>
</comments>
</file>

<file path=xl/comments2.xml><?xml version="1.0" encoding="utf-8"?>
<comments xmlns="http://schemas.openxmlformats.org/spreadsheetml/2006/main">
  <authors>
    <author>naultm</author>
  </authors>
  <commentList>
    <comment ref="A11" authorId="0">
      <text>
        <r>
          <rPr>
            <b/>
            <sz val="8"/>
            <color indexed="81"/>
            <rFont val="Tahoma"/>
            <family val="2"/>
          </rPr>
          <t>naultm:</t>
        </r>
        <r>
          <rPr>
            <sz val="8"/>
            <color indexed="81"/>
            <rFont val="Tahoma"/>
            <family val="2"/>
          </rPr>
          <t xml:space="preserve">
formerly </t>
        </r>
        <r>
          <rPr>
            <i/>
            <sz val="8"/>
            <color indexed="81"/>
            <rFont val="Tahoma"/>
            <family val="2"/>
          </rPr>
          <t>Megalodonta beckii</t>
        </r>
      </text>
    </comment>
  </commentList>
</comments>
</file>

<file path=xl/sharedStrings.xml><?xml version="1.0" encoding="utf-8"?>
<sst xmlns="http://schemas.openxmlformats.org/spreadsheetml/2006/main" count="1505" uniqueCount="755">
  <si>
    <t>sampling point</t>
  </si>
  <si>
    <t>Relative Frequency (%)</t>
  </si>
  <si>
    <t>Relative Frequency (squared)</t>
  </si>
  <si>
    <t>Simpson Diversity Index</t>
  </si>
  <si>
    <t>comments</t>
  </si>
  <si>
    <t>sp3</t>
  </si>
  <si>
    <t>sp4</t>
  </si>
  <si>
    <t>sp5</t>
  </si>
  <si>
    <t>sp6</t>
  </si>
  <si>
    <t>sp7</t>
  </si>
  <si>
    <t>sp8</t>
  </si>
  <si>
    <t>sp9</t>
  </si>
  <si>
    <t>The statistics:</t>
  </si>
  <si>
    <t>Instructions:</t>
  </si>
  <si>
    <t>Dominant sediment type (M=muck, S=Sand, R=Rock)</t>
  </si>
  <si>
    <t>Depth (ft)</t>
  </si>
  <si>
    <t>Total vegetation</t>
  </si>
  <si>
    <t>The worksheets:</t>
  </si>
  <si>
    <t>Frequency of occurrence within vegetated areas (%)</t>
  </si>
  <si>
    <t>STATS</t>
  </si>
  <si>
    <t>Entry</t>
  </si>
  <si>
    <t>Boat Survey</t>
  </si>
  <si>
    <t>READ ME</t>
  </si>
  <si>
    <t>Sampled holding rake pole (P) or rake rope (R)?</t>
  </si>
  <si>
    <t>Depth with some plants (NO ENTRY!)</t>
  </si>
  <si>
    <t>Depths within vegetated range(NO ENTRY!)</t>
  </si>
  <si>
    <t>Frequency of occurrence at sites shallower than maximum depth of plants</t>
  </si>
  <si>
    <t>Total Number Species at Site (NO ENTRY!)</t>
  </si>
  <si>
    <t>less than or equal to the maximum depth where plants were found.</t>
  </si>
  <si>
    <t>vegetated area divided by the total number of vegetated sites.</t>
  </si>
  <si>
    <t>divided by the total number of sites shallower than maximum depth of plants</t>
  </si>
  <si>
    <t>Please note:</t>
  </si>
  <si>
    <t xml:space="preserve"> "ENTRY" sheet is the Excel file onto which the field worker transfers the field data. </t>
  </si>
  <si>
    <t>Site #</t>
  </si>
  <si>
    <t>Longitude (need electronic copy of site locations)</t>
  </si>
  <si>
    <r>
      <t>Total number of sites shallower than maximum depth of plants</t>
    </r>
    <r>
      <rPr>
        <b/>
        <sz val="10"/>
        <color indexed="48"/>
        <rFont val="Arial"/>
        <family val="2"/>
      </rPr>
      <t>:</t>
    </r>
    <r>
      <rPr>
        <sz val="10"/>
        <color indexed="48"/>
        <rFont val="Arial"/>
        <family val="2"/>
      </rPr>
      <t xml:space="preserve"> </t>
    </r>
    <r>
      <rPr>
        <sz val="10"/>
        <rFont val="Arial"/>
        <family val="2"/>
      </rPr>
      <t xml:space="preserve">Number of sites where the depth was   </t>
    </r>
  </si>
  <si>
    <r>
      <t xml:space="preserve">Frequency of occurrence within vegetated areas (%): </t>
    </r>
    <r>
      <rPr>
        <sz val="10"/>
        <rFont val="Arial"/>
        <family val="2"/>
      </rPr>
      <t xml:space="preserve">Number of times a species was seen in a </t>
    </r>
  </si>
  <si>
    <r>
      <t xml:space="preserve">Frequency of occurrence at sites shallower than maximum depth of plants: </t>
    </r>
    <r>
      <rPr>
        <sz val="10"/>
        <rFont val="Arial"/>
        <family val="2"/>
      </rPr>
      <t xml:space="preserve">Number of times a species was seen </t>
    </r>
  </si>
  <si>
    <r>
      <t xml:space="preserve">Total number of sites with vegetation: </t>
    </r>
    <r>
      <rPr>
        <sz val="10"/>
        <rFont val="Arial"/>
        <family val="2"/>
      </rPr>
      <t>Total number of sites where at least one plant was found</t>
    </r>
  </si>
  <si>
    <t>Top of Form:</t>
  </si>
  <si>
    <t>After returning from the lake, enter data on "ENTRY" sheet.  The statistics will appear automatically on the STATS sheet.</t>
  </si>
  <si>
    <t>This value is used for Frequency of occurrence at sites shallower than maximum depth of plants.</t>
  </si>
  <si>
    <t>Including non-vegetated sites will lower the frequency of occurrence</t>
  </si>
  <si>
    <t>Including non-vegetated sites will not change the relative frequency.</t>
  </si>
  <si>
    <t>Frequency and thus is not sensitive to whether all sampled sites (including non-vegetated sites) are included.</t>
  </si>
  <si>
    <t>INDIVIDUAL SPECIES STATS:</t>
  </si>
  <si>
    <t>SUMMARY STATS:</t>
  </si>
  <si>
    <t>County</t>
  </si>
  <si>
    <t>"STATS" sheet automatically calculates statistics using the data entered into the "ENTRY" sheet.</t>
  </si>
  <si>
    <t>WBIC</t>
  </si>
  <si>
    <t>Print as many copies  of "Field Sheet" to take out onto the lake and record data. Be sure to keep the data sheets.</t>
  </si>
  <si>
    <t>If you recorded any "V" species on the Filed Sheet, record them as "V" on the ENTRY sheet as well.</t>
  </si>
  <si>
    <t>Number of sites sampled using rake on Pole (P)</t>
  </si>
  <si>
    <t>The closer the Simpson Diversity Index is to 1, the more diverse the community.</t>
  </si>
  <si>
    <t>Site number</t>
  </si>
  <si>
    <t>Depth (in feet)</t>
  </si>
  <si>
    <t>You may want to mark the rake for easy depth measurement determination.</t>
  </si>
  <si>
    <t xml:space="preserve">      Collecting data:  </t>
  </si>
  <si>
    <t>Average number of native species per site (shallower than max depth)</t>
  </si>
  <si>
    <t>Total Number Species at Site (shallower than max depth) (NO ENTRY!) includes exotics</t>
  </si>
  <si>
    <t>Total Number Species at Site (shallower than max depth) (NO ENTRY!), no exotics</t>
  </si>
  <si>
    <t>Total Number Species - veg sites only (NO ENTRY!)includes exotics</t>
  </si>
  <si>
    <t>Total Number Species - veg sites only (NO ENTRY!) No exotics</t>
  </si>
  <si>
    <t>Average number of all species per site (shallower than max depth)</t>
  </si>
  <si>
    <t>Species Richness (including visuals)</t>
  </si>
  <si>
    <t xml:space="preserve">Species Richness </t>
  </si>
  <si>
    <t>#visual sightings</t>
  </si>
  <si>
    <t>present (visual or collected)</t>
  </si>
  <si>
    <t>Average Rake Fullness</t>
  </si>
  <si>
    <t>Date of Survey</t>
  </si>
  <si>
    <t>Survey Date</t>
  </si>
  <si>
    <t>Be sure to enter lake name, county name, WBIC and survey date</t>
  </si>
  <si>
    <t xml:space="preserve">EWM,  CLP </t>
  </si>
  <si>
    <t>All species:</t>
  </si>
  <si>
    <t>1 = few plants on rake head</t>
  </si>
  <si>
    <t>2 = rake head ~1/2 full, between 1 &amp; 2</t>
  </si>
  <si>
    <t>3 = overflowing, can't see top of rake head.</t>
  </si>
  <si>
    <t>and are not in alphabetical order</t>
  </si>
  <si>
    <t>Leave blank if nothing found</t>
  </si>
  <si>
    <t>Rake pole (P) or rake rope (R)</t>
  </si>
  <si>
    <t>Number of sites sampled using rake on rope (R)</t>
  </si>
  <si>
    <r>
      <t>Species Richness:</t>
    </r>
    <r>
      <rPr>
        <sz val="10"/>
        <rFont val="Arial"/>
        <family val="2"/>
      </rPr>
      <t xml:space="preserve"> Total number of species collected. Does not include visual sightings.</t>
    </r>
  </si>
  <si>
    <t>6. In the "ENTRY" worksheet, you may want to use freeze panes feature for easy scrolling.</t>
  </si>
  <si>
    <t>You can turn this feature on and off by selecting "Unfreeze Panes" in the "Window" menu.</t>
  </si>
  <si>
    <r>
      <t>Potamogeton crispus</t>
    </r>
    <r>
      <rPr>
        <sz val="9"/>
        <rFont val="Arial"/>
        <family val="2"/>
      </rPr>
      <t>,Curly-leaf pondweed</t>
    </r>
  </si>
  <si>
    <t>Average number of all species per site (vegetated sites only)</t>
  </si>
  <si>
    <t>Average number of native species per site (vegetated sites only)</t>
  </si>
  <si>
    <t>Nearest Point</t>
  </si>
  <si>
    <t xml:space="preserve">Depth (ft) </t>
  </si>
  <si>
    <t>For each data entry sheet, enter names of observers and hours they worked on that lake.</t>
  </si>
  <si>
    <t xml:space="preserve">E. If you can see another species within 6 feet of the boat, but did not collect or uproot it with a rake, </t>
  </si>
  <si>
    <t>Dominant sediment type</t>
  </si>
  <si>
    <t>Latitiude (need electronic copy of site locations)</t>
  </si>
  <si>
    <r>
      <t xml:space="preserve">Ceratophyllum echinatum, </t>
    </r>
    <r>
      <rPr>
        <sz val="10"/>
        <rFont val="Arial"/>
        <family val="2"/>
      </rPr>
      <t>Spiny hornwort</t>
    </r>
  </si>
  <si>
    <r>
      <t>Ceratophyllum demersum</t>
    </r>
    <r>
      <rPr>
        <sz val="10"/>
        <rFont val="Arial"/>
      </rPr>
      <t>, Coontail</t>
    </r>
  </si>
  <si>
    <r>
      <t>Carex comosa</t>
    </r>
    <r>
      <rPr>
        <sz val="10"/>
        <rFont val="Arial"/>
      </rPr>
      <t xml:space="preserve">, </t>
    </r>
    <r>
      <rPr>
        <sz val="10"/>
        <rFont val="Arial"/>
        <family val="2"/>
      </rPr>
      <t>B</t>
    </r>
    <r>
      <rPr>
        <sz val="10"/>
        <rFont val="Arial"/>
      </rPr>
      <t>ottle brush sedge</t>
    </r>
  </si>
  <si>
    <r>
      <t>Brasenia schreberi</t>
    </r>
    <r>
      <rPr>
        <sz val="10"/>
        <rFont val="Arial"/>
      </rPr>
      <t>, Watershield</t>
    </r>
  </si>
  <si>
    <r>
      <t>Decodon verticillatus</t>
    </r>
    <r>
      <rPr>
        <sz val="10"/>
        <rFont val="Arial"/>
      </rPr>
      <t>, Swamp loosestrife</t>
    </r>
  </si>
  <si>
    <r>
      <t>Elatine minima</t>
    </r>
    <r>
      <rPr>
        <sz val="10"/>
        <rFont val="Arial"/>
      </rPr>
      <t>, Waterwort</t>
    </r>
  </si>
  <si>
    <r>
      <t>Eleocharis acicularis</t>
    </r>
    <r>
      <rPr>
        <sz val="10"/>
        <rFont val="Arial"/>
      </rPr>
      <t>, Needle spikerush</t>
    </r>
  </si>
  <si>
    <r>
      <t xml:space="preserve">Eleocharis palustris, </t>
    </r>
    <r>
      <rPr>
        <sz val="10"/>
        <rFont val="Arial"/>
        <family val="2"/>
      </rPr>
      <t>Creeping spikerush</t>
    </r>
  </si>
  <si>
    <r>
      <t>Elodea canadensis</t>
    </r>
    <r>
      <rPr>
        <sz val="10"/>
        <rFont val="Arial"/>
      </rPr>
      <t>, Common waterweed</t>
    </r>
  </si>
  <si>
    <r>
      <t>Elodea nuttallii</t>
    </r>
    <r>
      <rPr>
        <sz val="10"/>
        <rFont val="Arial"/>
      </rPr>
      <t>, Slender waterweed</t>
    </r>
  </si>
  <si>
    <r>
      <t>Equisetum fluviatile</t>
    </r>
    <r>
      <rPr>
        <sz val="10"/>
        <rFont val="Arial"/>
      </rPr>
      <t>, Water horsetail</t>
    </r>
  </si>
  <si>
    <r>
      <t>Eriocaulon aquaticum</t>
    </r>
    <r>
      <rPr>
        <sz val="10"/>
        <rFont val="Arial"/>
      </rPr>
      <t>, Pipewort</t>
    </r>
  </si>
  <si>
    <r>
      <t>Heteranthera dubia</t>
    </r>
    <r>
      <rPr>
        <sz val="10"/>
        <rFont val="Arial"/>
      </rPr>
      <t>, Water star-grass</t>
    </r>
  </si>
  <si>
    <r>
      <t>Lemna minor</t>
    </r>
    <r>
      <rPr>
        <sz val="10"/>
        <rFont val="Arial"/>
      </rPr>
      <t>, Small duckweed</t>
    </r>
  </si>
  <si>
    <r>
      <t>Lemna trisulca</t>
    </r>
    <r>
      <rPr>
        <sz val="10"/>
        <rFont val="Arial"/>
      </rPr>
      <t>, Forked duckweed</t>
    </r>
  </si>
  <si>
    <r>
      <t>Lobelia dortmanna</t>
    </r>
    <r>
      <rPr>
        <sz val="10"/>
        <rFont val="Arial"/>
      </rPr>
      <t>, Water lobelia</t>
    </r>
  </si>
  <si>
    <r>
      <t>Lythrum salicaria</t>
    </r>
    <r>
      <rPr>
        <sz val="10"/>
        <rFont val="Arial"/>
      </rPr>
      <t>, Purple loosestrife</t>
    </r>
  </si>
  <si>
    <r>
      <t xml:space="preserve">Najas gracillima, </t>
    </r>
    <r>
      <rPr>
        <sz val="10"/>
        <rFont val="Arial"/>
        <family val="2"/>
      </rPr>
      <t>Northern naiad</t>
    </r>
  </si>
  <si>
    <r>
      <t>Najas marina</t>
    </r>
    <r>
      <rPr>
        <sz val="10"/>
        <rFont val="Arial"/>
      </rPr>
      <t>, Spiny naiad</t>
    </r>
  </si>
  <si>
    <r>
      <t>Nitella</t>
    </r>
    <r>
      <rPr>
        <sz val="10"/>
        <rFont val="Arial"/>
      </rPr>
      <t xml:space="preserve"> sp., Nitella</t>
    </r>
  </si>
  <si>
    <r>
      <t>Nuphar advena</t>
    </r>
    <r>
      <rPr>
        <sz val="10"/>
        <rFont val="Arial"/>
      </rPr>
      <t>, Yellow pond lily</t>
    </r>
  </si>
  <si>
    <r>
      <t>Nuphar variegata</t>
    </r>
    <r>
      <rPr>
        <sz val="10"/>
        <rFont val="Arial"/>
      </rPr>
      <t>, Spatterdock</t>
    </r>
  </si>
  <si>
    <r>
      <t>Nymphaea odorata</t>
    </r>
    <r>
      <rPr>
        <sz val="10"/>
        <rFont val="Arial"/>
      </rPr>
      <t>, White water lily</t>
    </r>
  </si>
  <si>
    <r>
      <t>Phragmites australis</t>
    </r>
    <r>
      <rPr>
        <sz val="10"/>
        <rFont val="Arial"/>
      </rPr>
      <t>, Common reed</t>
    </r>
  </si>
  <si>
    <r>
      <t>Polygonum amphibium</t>
    </r>
    <r>
      <rPr>
        <sz val="10"/>
        <rFont val="Arial"/>
      </rPr>
      <t>, Water smartweed</t>
    </r>
  </si>
  <si>
    <r>
      <t>Pontederia cordata</t>
    </r>
    <r>
      <rPr>
        <sz val="10"/>
        <rFont val="Arial"/>
      </rPr>
      <t>, Pickerelweed</t>
    </r>
  </si>
  <si>
    <r>
      <t>Potamogeton alpinus</t>
    </r>
    <r>
      <rPr>
        <sz val="10"/>
        <rFont val="Arial"/>
      </rPr>
      <t>, Alpine pondweed</t>
    </r>
  </si>
  <si>
    <r>
      <t>Potamogeton amplifolius</t>
    </r>
    <r>
      <rPr>
        <sz val="10"/>
        <rFont val="Arial"/>
      </rPr>
      <t>, Large-leaf pondweed</t>
    </r>
  </si>
  <si>
    <r>
      <t>Potamogeton confervoides</t>
    </r>
    <r>
      <rPr>
        <sz val="10"/>
        <rFont val="Arial"/>
      </rPr>
      <t>, Algal-leaved pondweed</t>
    </r>
  </si>
  <si>
    <r>
      <t>Potamogeton diversifolius</t>
    </r>
    <r>
      <rPr>
        <sz val="10"/>
        <rFont val="Arial"/>
      </rPr>
      <t>, Water-thread pondweed</t>
    </r>
  </si>
  <si>
    <r>
      <t>Potamogeton epihydrus</t>
    </r>
    <r>
      <rPr>
        <sz val="10"/>
        <rFont val="Arial"/>
      </rPr>
      <t>, Ribbon-leaf pondweed</t>
    </r>
  </si>
  <si>
    <r>
      <t>Potamogeton foliosus</t>
    </r>
    <r>
      <rPr>
        <sz val="10"/>
        <rFont val="Arial"/>
      </rPr>
      <t>, Leafy pondweed</t>
    </r>
  </si>
  <si>
    <r>
      <t>Potamogeton gramineus</t>
    </r>
    <r>
      <rPr>
        <sz val="10"/>
        <rFont val="Arial"/>
      </rPr>
      <t>, Variable pondweed</t>
    </r>
  </si>
  <si>
    <r>
      <t>Potamogeton hillii</t>
    </r>
    <r>
      <rPr>
        <sz val="10"/>
        <rFont val="Arial"/>
      </rPr>
      <t>, Hill's pondweed</t>
    </r>
  </si>
  <si>
    <r>
      <t>Potamogeton illinoensis</t>
    </r>
    <r>
      <rPr>
        <sz val="10"/>
        <rFont val="Arial"/>
      </rPr>
      <t>, Illinois pondweed</t>
    </r>
  </si>
  <si>
    <r>
      <t>Potamogeton natans</t>
    </r>
    <r>
      <rPr>
        <sz val="10"/>
        <rFont val="Arial"/>
      </rPr>
      <t>, Floating-leaf pondweed</t>
    </r>
  </si>
  <si>
    <r>
      <t>Potamogeton nodosus</t>
    </r>
    <r>
      <rPr>
        <sz val="10"/>
        <rFont val="Arial"/>
      </rPr>
      <t>, Long-leaf pondweed</t>
    </r>
  </si>
  <si>
    <r>
      <t>Potamogeton obtusifolius</t>
    </r>
    <r>
      <rPr>
        <sz val="10"/>
        <rFont val="Arial"/>
      </rPr>
      <t>, Blunt-leaf pondweed</t>
    </r>
  </si>
  <si>
    <r>
      <t>Potamogeton praelongus</t>
    </r>
    <r>
      <rPr>
        <sz val="10"/>
        <rFont val="Arial"/>
      </rPr>
      <t>, White-stem pondweed</t>
    </r>
  </si>
  <si>
    <r>
      <t>Potamogeton pusillus</t>
    </r>
    <r>
      <rPr>
        <sz val="10"/>
        <rFont val="Arial"/>
      </rPr>
      <t>, Small pondweed</t>
    </r>
  </si>
  <si>
    <r>
      <t>Potamogeton richardsonii</t>
    </r>
    <r>
      <rPr>
        <sz val="10"/>
        <rFont val="Arial"/>
      </rPr>
      <t>, Clasping-leaf pondweed</t>
    </r>
  </si>
  <si>
    <r>
      <t>Potamogeton spirillus</t>
    </r>
    <r>
      <rPr>
        <sz val="10"/>
        <rFont val="Arial"/>
      </rPr>
      <t>, Spiral-fruited pondweed</t>
    </r>
  </si>
  <si>
    <r>
      <t>Potamogeton strictifolius</t>
    </r>
    <r>
      <rPr>
        <sz val="10"/>
        <rFont val="Arial"/>
      </rPr>
      <t>, Stiff pondweed</t>
    </r>
  </si>
  <si>
    <r>
      <t>Potamogeton vaseyi</t>
    </r>
    <r>
      <rPr>
        <sz val="10"/>
        <rFont val="Arial"/>
      </rPr>
      <t>, Vasey's pondweed</t>
    </r>
  </si>
  <si>
    <r>
      <t>Potamogeton zosteriformis</t>
    </r>
    <r>
      <rPr>
        <sz val="10"/>
        <rFont val="Arial"/>
      </rPr>
      <t>, Flat-stem pondweed</t>
    </r>
  </si>
  <si>
    <r>
      <t>Ranunculus flammula</t>
    </r>
    <r>
      <rPr>
        <sz val="10"/>
        <rFont val="Arial"/>
      </rPr>
      <t>, Creeping spearwort</t>
    </r>
  </si>
  <si>
    <r>
      <t>Sagittaria cristata</t>
    </r>
    <r>
      <rPr>
        <sz val="10"/>
        <rFont val="Arial"/>
      </rPr>
      <t>, Crested arrowhead</t>
    </r>
  </si>
  <si>
    <r>
      <t>Sagittaria cuneata</t>
    </r>
    <r>
      <rPr>
        <sz val="10"/>
        <rFont val="Arial"/>
      </rPr>
      <t>, Arum-leaved arrowhead</t>
    </r>
  </si>
  <si>
    <r>
      <t>Sagittaria graminea</t>
    </r>
    <r>
      <rPr>
        <sz val="10"/>
        <rFont val="Arial"/>
      </rPr>
      <t>, Grass-leaved arrowhead</t>
    </r>
  </si>
  <si>
    <r>
      <t>Sagittaria latifolia</t>
    </r>
    <r>
      <rPr>
        <sz val="10"/>
        <rFont val="Arial"/>
      </rPr>
      <t>, Common arrowhead</t>
    </r>
  </si>
  <si>
    <r>
      <t>Schoenoplectus acutus</t>
    </r>
    <r>
      <rPr>
        <sz val="10"/>
        <rFont val="Arial"/>
      </rPr>
      <t>, Hardstem bulrush</t>
    </r>
  </si>
  <si>
    <r>
      <t>Schoenoplectus subterminalis</t>
    </r>
    <r>
      <rPr>
        <sz val="10"/>
        <rFont val="Arial"/>
      </rPr>
      <t>, Water bulrush</t>
    </r>
  </si>
  <si>
    <r>
      <t>Schoenoplectus tabernaemontani</t>
    </r>
    <r>
      <rPr>
        <sz val="10"/>
        <rFont val="Arial"/>
      </rPr>
      <t>, Softstem bulrush</t>
    </r>
  </si>
  <si>
    <r>
      <t>Sparganium americanum</t>
    </r>
    <r>
      <rPr>
        <sz val="10"/>
        <rFont val="Arial"/>
      </rPr>
      <t>, American bur-reed</t>
    </r>
  </si>
  <si>
    <r>
      <t>Sparganium angustifolium</t>
    </r>
    <r>
      <rPr>
        <sz val="10"/>
        <rFont val="Arial"/>
      </rPr>
      <t>, Narrow-leaved bur-reed</t>
    </r>
  </si>
  <si>
    <r>
      <t>Sparganium eurycarpum</t>
    </r>
    <r>
      <rPr>
        <sz val="10"/>
        <rFont val="Arial"/>
      </rPr>
      <t>, Common bur-reed</t>
    </r>
  </si>
  <si>
    <r>
      <t>Sparganium natans</t>
    </r>
    <r>
      <rPr>
        <sz val="10"/>
        <rFont val="Arial"/>
      </rPr>
      <t>, Small bur-reed</t>
    </r>
  </si>
  <si>
    <r>
      <t>Stuckenia pectinata</t>
    </r>
    <r>
      <rPr>
        <sz val="10"/>
        <rFont val="Arial"/>
      </rPr>
      <t>, Sago pondweed</t>
    </r>
  </si>
  <si>
    <r>
      <t>Typha angustifolia</t>
    </r>
    <r>
      <rPr>
        <sz val="10"/>
        <rFont val="Arial"/>
      </rPr>
      <t>, Narrow-leaved cattail</t>
    </r>
  </si>
  <si>
    <r>
      <t>Typha latifolia</t>
    </r>
    <r>
      <rPr>
        <sz val="10"/>
        <rFont val="Arial"/>
      </rPr>
      <t>, Broad-leaved cattail</t>
    </r>
  </si>
  <si>
    <r>
      <t>Utricularia geminiscapa</t>
    </r>
    <r>
      <rPr>
        <sz val="10"/>
        <rFont val="Arial"/>
      </rPr>
      <t>, Twin-stemmed bladderwort</t>
    </r>
  </si>
  <si>
    <r>
      <t>Utricularia gibba</t>
    </r>
    <r>
      <rPr>
        <sz val="10"/>
        <rFont val="Arial"/>
      </rPr>
      <t>, Creeping bladderwort</t>
    </r>
  </si>
  <si>
    <r>
      <t>Utricularia intermedia</t>
    </r>
    <r>
      <rPr>
        <sz val="10"/>
        <rFont val="Arial"/>
      </rPr>
      <t>, Flat-leaf bladderwort</t>
    </r>
  </si>
  <si>
    <r>
      <t>Utricularia minor</t>
    </r>
    <r>
      <rPr>
        <sz val="10"/>
        <rFont val="Arial"/>
      </rPr>
      <t>, Small bladderwort</t>
    </r>
  </si>
  <si>
    <r>
      <t xml:space="preserve">Utricularia purpurea, </t>
    </r>
    <r>
      <rPr>
        <sz val="10"/>
        <rFont val="Arial"/>
      </rPr>
      <t>Large purple bladderwort</t>
    </r>
  </si>
  <si>
    <r>
      <t xml:space="preserve">Utricularia resupinata, </t>
    </r>
    <r>
      <rPr>
        <sz val="10"/>
        <rFont val="Arial"/>
      </rPr>
      <t>Small purple bladderwort</t>
    </r>
  </si>
  <si>
    <r>
      <t>Utricularia vulgaris</t>
    </r>
    <r>
      <rPr>
        <sz val="10"/>
        <rFont val="Arial"/>
      </rPr>
      <t>, Common bladderwort</t>
    </r>
  </si>
  <si>
    <r>
      <t>Vallisneria americana</t>
    </r>
    <r>
      <rPr>
        <sz val="10"/>
        <rFont val="Arial"/>
      </rPr>
      <t>, Wild celery</t>
    </r>
  </si>
  <si>
    <r>
      <t xml:space="preserve">Wolffia columbiana, </t>
    </r>
    <r>
      <rPr>
        <sz val="10"/>
        <rFont val="Arial"/>
        <family val="2"/>
      </rPr>
      <t>Common watermeal</t>
    </r>
  </si>
  <si>
    <r>
      <t>Zannichellia palustris</t>
    </r>
    <r>
      <rPr>
        <sz val="10"/>
        <rFont val="Arial"/>
      </rPr>
      <t>, Horned pondweed</t>
    </r>
  </si>
  <si>
    <r>
      <t>Zizania palustris</t>
    </r>
    <r>
      <rPr>
        <sz val="10"/>
        <rFont val="Arial"/>
      </rPr>
      <t>, Northern wild rice</t>
    </r>
  </si>
  <si>
    <t>Species seen, habitat information</t>
  </si>
  <si>
    <t xml:space="preserve">Total Rake Fullness </t>
  </si>
  <si>
    <t>Name</t>
  </si>
  <si>
    <t>Date</t>
  </si>
  <si>
    <t>Field Crew</t>
  </si>
  <si>
    <t>Lake</t>
  </si>
  <si>
    <t xml:space="preserve">WBIC </t>
  </si>
  <si>
    <t>ADDITIONAL COMMENTS</t>
  </si>
  <si>
    <t>sp2</t>
  </si>
  <si>
    <t>sp1</t>
  </si>
  <si>
    <t>Total number of sites with vegetation</t>
  </si>
  <si>
    <t>Total number of sites shallower than maximum depth of plants</t>
  </si>
  <si>
    <t>Number of sites sampled using rake on Rope (R)</t>
  </si>
  <si>
    <t>Average number of all species per site (veg. sites only)</t>
  </si>
  <si>
    <t>Average number of native species per site (veg. sites only)</t>
  </si>
  <si>
    <t>Number of sites where species found</t>
  </si>
  <si>
    <t>Observer 1: name and hours:</t>
  </si>
  <si>
    <t>Observer 2: name and hours:</t>
  </si>
  <si>
    <t>Observer 3: name and hours:</t>
  </si>
  <si>
    <t>Total hours worked:</t>
  </si>
  <si>
    <t>Dominant sediment type (M, S, R)</t>
  </si>
  <si>
    <t>Rake pole (P) or rake rope (R)?</t>
  </si>
  <si>
    <t>Total Rake Fullness</t>
  </si>
  <si>
    <t xml:space="preserve">EWM 1,2,3 </t>
  </si>
  <si>
    <t xml:space="preserve">CLP 1,2,3  </t>
  </si>
  <si>
    <t>1,2,3…total number of sites</t>
  </si>
  <si>
    <r>
      <t>curly-leaf pondweed (</t>
    </r>
    <r>
      <rPr>
        <i/>
        <sz val="10"/>
        <rFont val="Arial"/>
        <family val="2"/>
      </rPr>
      <t>Potamogeton crispus</t>
    </r>
    <r>
      <rPr>
        <sz val="10"/>
        <rFont val="Arial"/>
        <family val="2"/>
      </rPr>
      <t xml:space="preserve">) are at the far left of the entry sheet, </t>
    </r>
  </si>
  <si>
    <t xml:space="preserve">A. In first row, list species encountered. You will have to re-write species as found on subsequent field sheets </t>
  </si>
  <si>
    <t>Record a total rake fullness rating on the sample:</t>
  </si>
  <si>
    <t>please record "V" for Visual.</t>
  </si>
  <si>
    <t>Note that these species on the Boat Survey or noted as "Visual" are not included in the statistics (unless noted as specifically including visuals).</t>
  </si>
  <si>
    <r>
      <t xml:space="preserve">1. </t>
    </r>
    <r>
      <rPr>
        <b/>
        <sz val="10"/>
        <rFont val="Arial"/>
        <family val="2"/>
      </rPr>
      <t>Adding rows or columns into the ENTRY or STATS worksheets will cause errors in the embedded formulas.  DO NOT ADD ROWS OR COLUMNS TO THE WORKSHEETS!</t>
    </r>
  </si>
  <si>
    <t>2. Frequency of Occurrence is sensitive to whether all sampled sites are included.</t>
  </si>
  <si>
    <t>3. Relative Frequency is not sensitive to whether all sampled sites, including non-vegetated sites, are included.</t>
  </si>
  <si>
    <t>4.  We use rake fullness for all species.</t>
  </si>
  <si>
    <t>Under Header (View&gt;Header and Footer&gt;Custom Header) record lake name, Waterbody Identification Code (WBIC), county and date</t>
  </si>
  <si>
    <r>
      <t>Isoetes</t>
    </r>
    <r>
      <rPr>
        <sz val="10"/>
        <rFont val="Arial"/>
        <family val="2"/>
      </rPr>
      <t xml:space="preserve"> </t>
    </r>
    <r>
      <rPr>
        <i/>
        <sz val="10"/>
        <rFont val="Arial"/>
        <family val="2"/>
      </rPr>
      <t>lacustris</t>
    </r>
    <r>
      <rPr>
        <sz val="10"/>
        <rFont val="Arial"/>
        <family val="2"/>
      </rPr>
      <t>, Lake quillwort</t>
    </r>
  </si>
  <si>
    <r>
      <t xml:space="preserve">Najas guadalupensis, </t>
    </r>
    <r>
      <rPr>
        <sz val="10"/>
        <rFont val="Arial"/>
        <family val="2"/>
      </rPr>
      <t>Southern naiad</t>
    </r>
  </si>
  <si>
    <r>
      <t>Sagittaria rigida</t>
    </r>
    <r>
      <rPr>
        <sz val="10"/>
        <rFont val="Arial"/>
        <family val="2"/>
      </rPr>
      <t>, Sessile-fruited arrowhead</t>
    </r>
  </si>
  <si>
    <t>Section</t>
  </si>
  <si>
    <t>Species</t>
  </si>
  <si>
    <t>Common Name</t>
  </si>
  <si>
    <t>C</t>
  </si>
  <si>
    <t>species present=1</t>
  </si>
  <si>
    <t>Alisma triviale</t>
  </si>
  <si>
    <t>Bolboschoenus fluviatilis</t>
  </si>
  <si>
    <t>Brasenia schreberi</t>
  </si>
  <si>
    <t>Watershield</t>
  </si>
  <si>
    <t>Calla palustris</t>
  </si>
  <si>
    <t>Callitriche hermaphroditica</t>
  </si>
  <si>
    <t>Callitriche heterophylla</t>
  </si>
  <si>
    <t>Callitriche palustris</t>
  </si>
  <si>
    <t>Carex comosa</t>
  </si>
  <si>
    <t>Bottle brush sedge</t>
  </si>
  <si>
    <t>Catabrosa aquatica</t>
  </si>
  <si>
    <t>Brook grass</t>
  </si>
  <si>
    <t>Ceratophyllum demersum</t>
  </si>
  <si>
    <t>Coontail</t>
  </si>
  <si>
    <t>Ceratophyllum echinatum</t>
  </si>
  <si>
    <t>Muskgrasses</t>
  </si>
  <si>
    <t>Dulichium arundinaceum</t>
  </si>
  <si>
    <t>Three-way sedge</t>
  </si>
  <si>
    <t>Elatine minima</t>
  </si>
  <si>
    <t>Waterwort</t>
  </si>
  <si>
    <t>Elatine triandra</t>
  </si>
  <si>
    <t>Eleocharis acicularis</t>
  </si>
  <si>
    <t>Needle spikerush</t>
  </si>
  <si>
    <t>Eleocharis erythropoda</t>
  </si>
  <si>
    <t>Eleocharis palustris</t>
  </si>
  <si>
    <t>Creeping spikerush</t>
  </si>
  <si>
    <t>Elodea canadensis</t>
  </si>
  <si>
    <t>Common waterweed</t>
  </si>
  <si>
    <t>Elodea nuttallii</t>
  </si>
  <si>
    <t>Slender waterweed</t>
  </si>
  <si>
    <t>Equisetum fluviatile</t>
  </si>
  <si>
    <t>Water horsetail</t>
  </si>
  <si>
    <t>Eriocaulon aquaticum</t>
  </si>
  <si>
    <t>Pipewort</t>
  </si>
  <si>
    <t>Glyceria borealis</t>
  </si>
  <si>
    <t>Northern manna grass</t>
  </si>
  <si>
    <t>Gratiola aurea</t>
  </si>
  <si>
    <t>Heteranthera dubia</t>
  </si>
  <si>
    <t>Water star-grass</t>
  </si>
  <si>
    <t>Isoetes echinospora</t>
  </si>
  <si>
    <t>Spiny-spored quillwort</t>
  </si>
  <si>
    <t>Isoetes lacustris</t>
  </si>
  <si>
    <t>Brown-fruited rush</t>
  </si>
  <si>
    <t>Juncus torreyi</t>
  </si>
  <si>
    <t>Torrey's rush</t>
  </si>
  <si>
    <t>Lemna minor</t>
  </si>
  <si>
    <t>Small duckweed</t>
  </si>
  <si>
    <t>Lemna perpusilla</t>
  </si>
  <si>
    <t>Least duckweed</t>
  </si>
  <si>
    <t>Lemna trisulca</t>
  </si>
  <si>
    <t>Littorella</t>
  </si>
  <si>
    <t>Lobelia dortmanna</t>
  </si>
  <si>
    <t>Water lobelia</t>
  </si>
  <si>
    <t>Ludwigia palustris</t>
  </si>
  <si>
    <t>Water marigold</t>
  </si>
  <si>
    <t>Myriophyllum alterniflorum</t>
  </si>
  <si>
    <t>Alternate-flowered water-milfoil</t>
  </si>
  <si>
    <t>Myriophyllum farwellii</t>
  </si>
  <si>
    <t>Farwell's water-milfoil</t>
  </si>
  <si>
    <t>Myriophyllum heterophyllum</t>
  </si>
  <si>
    <t>Various-leaved water-milfoil</t>
  </si>
  <si>
    <t>Northern water-milfoil</t>
  </si>
  <si>
    <t>Myriophyllum tenellum</t>
  </si>
  <si>
    <t>Dwarf water-milfoil</t>
  </si>
  <si>
    <t>Myriophyllum verticillatum</t>
  </si>
  <si>
    <t>Whorled water-milfoil</t>
  </si>
  <si>
    <t>Najas flexilis</t>
  </si>
  <si>
    <t>Najas gracillima</t>
  </si>
  <si>
    <t>Najas guadalupensis</t>
  </si>
  <si>
    <t>Nelumbo lutea</t>
  </si>
  <si>
    <t xml:space="preserve">Nitella </t>
  </si>
  <si>
    <t>Nitella</t>
  </si>
  <si>
    <t>Nuphar advena</t>
  </si>
  <si>
    <t>Yellow pond lily</t>
  </si>
  <si>
    <t>Nuphar microphylla</t>
  </si>
  <si>
    <t>Small pond lily</t>
  </si>
  <si>
    <t>Intermediate pond lily</t>
  </si>
  <si>
    <t>Nuphar variegata</t>
  </si>
  <si>
    <t>Spatterdock</t>
  </si>
  <si>
    <t>Nymphaea odorata</t>
  </si>
  <si>
    <t>White water lily</t>
  </si>
  <si>
    <t>Phragmites australis</t>
  </si>
  <si>
    <t>Common reed</t>
  </si>
  <si>
    <t>Polygonum amphibium</t>
  </si>
  <si>
    <t>Water smartweed</t>
  </si>
  <si>
    <t>Polygonum punctatum</t>
  </si>
  <si>
    <t>Dotted smartweed</t>
  </si>
  <si>
    <t>Pontederia cordata</t>
  </si>
  <si>
    <t>Pickerelweed</t>
  </si>
  <si>
    <t>Potamogeton alpinus</t>
  </si>
  <si>
    <t>Alpine pondweed</t>
  </si>
  <si>
    <t>Potamogeton amplifolius</t>
  </si>
  <si>
    <t>Large-leaf pondweed</t>
  </si>
  <si>
    <t>Potamogeton confervoides</t>
  </si>
  <si>
    <t>Algal-leaved pondweed</t>
  </si>
  <si>
    <t>Potamogeton diversifolius</t>
  </si>
  <si>
    <t>Potamogeton epihydrus</t>
  </si>
  <si>
    <t>Ribbon-leaf pondweed</t>
  </si>
  <si>
    <t>Potamogeton foliosus</t>
  </si>
  <si>
    <t>Leafy pondweed</t>
  </si>
  <si>
    <t>Potamogeton friesii</t>
  </si>
  <si>
    <t>Potamogeton gramineus</t>
  </si>
  <si>
    <t>Potamogeton hillii</t>
  </si>
  <si>
    <t>Hill's pondweed</t>
  </si>
  <si>
    <t>Potamogeton illinoensis</t>
  </si>
  <si>
    <t>Illinois pondweed</t>
  </si>
  <si>
    <t>Potamogeton natans</t>
  </si>
  <si>
    <t>Potamogeton nodosus</t>
  </si>
  <si>
    <t>Long-leaf pondweed</t>
  </si>
  <si>
    <t>Potamogeton oakesianus</t>
  </si>
  <si>
    <t>Potamogeton obtusifolius</t>
  </si>
  <si>
    <t>Blunt-leaf pondweed</t>
  </si>
  <si>
    <t>White-stem pondweed</t>
  </si>
  <si>
    <t>Potamogeton pulcher</t>
  </si>
  <si>
    <t>Spotted pondweed</t>
  </si>
  <si>
    <t>Potamogeton pusillus</t>
  </si>
  <si>
    <t>Small pondweed</t>
  </si>
  <si>
    <t>Potamogeton richardsonii</t>
  </si>
  <si>
    <t>Clasping-leaf pondweed</t>
  </si>
  <si>
    <t>Potamogeton robbinsii</t>
  </si>
  <si>
    <t>Potamogeton spirillus</t>
  </si>
  <si>
    <t>Spiral-fruited pondweed</t>
  </si>
  <si>
    <t>Potamogeton strictifolius</t>
  </si>
  <si>
    <t>Stiff pondweed</t>
  </si>
  <si>
    <t>Potamogeton vaseyi</t>
  </si>
  <si>
    <t>Vasey's pondweed</t>
  </si>
  <si>
    <t>Potamogeton zosteriformis</t>
  </si>
  <si>
    <t>Flat-stem pondweed</t>
  </si>
  <si>
    <t>Ranunculus aquatilis</t>
  </si>
  <si>
    <t>Ranunculus flabellaris</t>
  </si>
  <si>
    <t>Ranunculus flammula</t>
  </si>
  <si>
    <t>Creeping spearwort</t>
  </si>
  <si>
    <t>Riccia fluitans</t>
  </si>
  <si>
    <t>Slender riccia</t>
  </si>
  <si>
    <t>Ditch grass</t>
  </si>
  <si>
    <t>Arum-leaved arrowhead</t>
  </si>
  <si>
    <t>Sagittaria cuneata</t>
  </si>
  <si>
    <t>Midwestern arrowhead</t>
  </si>
  <si>
    <t>Sagittaria graminea</t>
  </si>
  <si>
    <t>Sagittaria latifolia</t>
  </si>
  <si>
    <t>Common arrowhead</t>
  </si>
  <si>
    <t>Sagittaria rigida</t>
  </si>
  <si>
    <t>Schoenoplectus acutus</t>
  </si>
  <si>
    <t>Hardstem bulrush</t>
  </si>
  <si>
    <t>Schoenoplectus heterochaetus</t>
  </si>
  <si>
    <t>Slender bulrush</t>
  </si>
  <si>
    <t>Schoenoplectus pungens</t>
  </si>
  <si>
    <t>Schoenoplectus subterminalis</t>
  </si>
  <si>
    <t>Water bulrush</t>
  </si>
  <si>
    <t>Schoenoplectus tabernaemontani</t>
  </si>
  <si>
    <t>Softstem bulrush</t>
  </si>
  <si>
    <t>Sparganium americanum</t>
  </si>
  <si>
    <t xml:space="preserve">American bur-reed </t>
  </si>
  <si>
    <t>Sparganium androcladum</t>
  </si>
  <si>
    <t xml:space="preserve">Branched bur-reed </t>
  </si>
  <si>
    <t>Sparganium angustifolium</t>
  </si>
  <si>
    <t xml:space="preserve">Narrow-leaved bur-reed </t>
  </si>
  <si>
    <t>Sparganium emersum</t>
  </si>
  <si>
    <t xml:space="preserve">Short-stemmed bur-reed </t>
  </si>
  <si>
    <t>Sparganium eurycarpum</t>
  </si>
  <si>
    <t>Common bur-reed</t>
  </si>
  <si>
    <t>Sparganium fluctuans</t>
  </si>
  <si>
    <t>Sparganium natans</t>
  </si>
  <si>
    <t>Small bur-reed</t>
  </si>
  <si>
    <t>Spirodela polyrhiza</t>
  </si>
  <si>
    <t>Stuckenia filiformis</t>
  </si>
  <si>
    <t>Stuckenia pectinata</t>
  </si>
  <si>
    <t>Stuckenia vaginata</t>
  </si>
  <si>
    <t>Sheathed pondweed</t>
  </si>
  <si>
    <t>Typha angustifolium</t>
  </si>
  <si>
    <t>Narrow-leaved cattail</t>
  </si>
  <si>
    <t>Typha latifolia</t>
  </si>
  <si>
    <t>Broad-leaved cattail</t>
  </si>
  <si>
    <t>Utricularia cornuta</t>
  </si>
  <si>
    <t>Horned bladderwort</t>
  </si>
  <si>
    <t>Utricularia geminiscapa</t>
  </si>
  <si>
    <t>Twin-stemmed bladderwort</t>
  </si>
  <si>
    <t>Utricularia gibba</t>
  </si>
  <si>
    <t>Creeping bladderwort</t>
  </si>
  <si>
    <t>Utricularia intermedia</t>
  </si>
  <si>
    <t>Flat-leaf bladderwort</t>
  </si>
  <si>
    <t>Utricularia minor</t>
  </si>
  <si>
    <t>Utricularia purpurea</t>
  </si>
  <si>
    <t>Large purple bladderwort</t>
  </si>
  <si>
    <t>Utricularia resupinata</t>
  </si>
  <si>
    <t>Small purple bladderwort</t>
  </si>
  <si>
    <t>Utricularia vulgaris</t>
  </si>
  <si>
    <t>Common bladderwort</t>
  </si>
  <si>
    <t>Vallisneria americana</t>
  </si>
  <si>
    <t>Wild celery</t>
  </si>
  <si>
    <t>Wolffia columbiana</t>
  </si>
  <si>
    <t>Common watermeal</t>
  </si>
  <si>
    <t>Zannichellia palustris</t>
  </si>
  <si>
    <t>Zizania aquatica</t>
  </si>
  <si>
    <t>Zizania palustris</t>
  </si>
  <si>
    <t>Northern wild rice</t>
  </si>
  <si>
    <t xml:space="preserve">N </t>
  </si>
  <si>
    <t>mean C</t>
  </si>
  <si>
    <r>
      <t>Phalaris arundinacea</t>
    </r>
    <r>
      <rPr>
        <sz val="10"/>
        <rFont val="Arial"/>
      </rPr>
      <t>, Reed canary grass</t>
    </r>
  </si>
  <si>
    <r>
      <t xml:space="preserve">Sagittaria </t>
    </r>
    <r>
      <rPr>
        <sz val="10"/>
        <rFont val="Arial"/>
        <family val="2"/>
      </rPr>
      <t>sp., Arrowhead</t>
    </r>
  </si>
  <si>
    <r>
      <t xml:space="preserve">Sparganium </t>
    </r>
    <r>
      <rPr>
        <sz val="10"/>
        <rFont val="Arial"/>
        <family val="2"/>
      </rPr>
      <t>sp., Bur-reed</t>
    </r>
  </si>
  <si>
    <t>Ruppia cirrhosa</t>
  </si>
  <si>
    <t>Horned pondweed</t>
  </si>
  <si>
    <t>Sago pondweed</t>
  </si>
  <si>
    <t>Potamogeton praelongus</t>
  </si>
  <si>
    <t>Juncus pelocarpus f. submersus</t>
  </si>
  <si>
    <t>Southern wild rice</t>
  </si>
  <si>
    <r>
      <t xml:space="preserve">Chara </t>
    </r>
    <r>
      <rPr>
        <sz val="10"/>
        <rFont val="Arial"/>
        <family val="2"/>
      </rPr>
      <t>sp.</t>
    </r>
    <r>
      <rPr>
        <sz val="10"/>
        <rFont val="Arial"/>
      </rPr>
      <t>, Muskgrasses</t>
    </r>
  </si>
  <si>
    <t>Record as Muck (M), Sand (S), or Rock (R).</t>
  </si>
  <si>
    <t>Note whether you used the rake pole (P) or tossed the rake head on a rope (R).</t>
  </si>
  <si>
    <t xml:space="preserve">However, if these species that are seen but not sampled are associated with a sampling site, </t>
  </si>
  <si>
    <t xml:space="preserve">Be as specific as possible in explaining geographic location (e.g. list location as nearest to, or between sampling points). </t>
  </si>
  <si>
    <t>"FIELD SHEET" is a suggested field data sheet; it does not list any species besides EWM &amp; CLP.  Field workers enter species as encountered.</t>
  </si>
  <si>
    <t>"CALCULATE FQI" sheet automatically calculates the Floristic Quality Index (FQI) based upon the species listed on the "ENTRY" spreadsheet.</t>
  </si>
  <si>
    <t>DEPTH BIN (FT)</t>
  </si>
  <si>
    <t># SITES (NO ENTRY)</t>
  </si>
  <si>
    <t>Myriophyllum sibiricum</t>
  </si>
  <si>
    <r>
      <t>**</t>
    </r>
    <r>
      <rPr>
        <b/>
        <sz val="10"/>
        <rFont val="Arial"/>
        <family val="2"/>
      </rPr>
      <t>SEE "MAX DEPTH GRAPH" WORKSHEET TO CONFIRM</t>
    </r>
  </si>
  <si>
    <r>
      <t>Maximum depth of plants (ft)</t>
    </r>
    <r>
      <rPr>
        <b/>
        <sz val="12"/>
        <rFont val="Arial"/>
        <family val="2"/>
      </rPr>
      <t xml:space="preserve">** </t>
    </r>
  </si>
  <si>
    <r>
      <t xml:space="preserve">CITATION: </t>
    </r>
    <r>
      <rPr>
        <b/>
        <sz val="12"/>
        <color indexed="8"/>
        <rFont val="Arial"/>
        <family val="2"/>
      </rPr>
      <t xml:space="preserve">Nichols, SA. 1999. Floristic Quality Assessment of Wisconsin Lake Plant Communities with Example Applications. Journal of Lake and Reservoir Management, 15(2):133-141. </t>
    </r>
  </si>
  <si>
    <t>FQI</t>
  </si>
  <si>
    <r>
      <t>Potamogeton bicupulatus</t>
    </r>
    <r>
      <rPr>
        <sz val="10"/>
        <rFont val="Arial"/>
      </rPr>
      <t>, Snail-seed pondweed</t>
    </r>
  </si>
  <si>
    <t>Northern watermeal</t>
  </si>
  <si>
    <t>Spiny hornwort</t>
  </si>
  <si>
    <t>Chara</t>
  </si>
  <si>
    <t>Northern water-plantain</t>
  </si>
  <si>
    <t>River bulrush</t>
  </si>
  <si>
    <t>Wild calla</t>
  </si>
  <si>
    <t>Greater waterwort</t>
  </si>
  <si>
    <t>Bald spikerush</t>
  </si>
  <si>
    <t>Variable pondweed</t>
  </si>
  <si>
    <t>Small bladderwort</t>
  </si>
  <si>
    <t>Forked duckweed</t>
  </si>
  <si>
    <t>Marsh purslane</t>
  </si>
  <si>
    <t>American lotus</t>
  </si>
  <si>
    <r>
      <t xml:space="preserve">Nuphar </t>
    </r>
    <r>
      <rPr>
        <sz val="11"/>
        <color indexed="8"/>
        <rFont val="Arial"/>
        <family val="2"/>
      </rPr>
      <t xml:space="preserve">X </t>
    </r>
    <r>
      <rPr>
        <i/>
        <sz val="11"/>
        <color indexed="8"/>
        <rFont val="Arial"/>
        <family val="2"/>
      </rPr>
      <t>rubrodisca</t>
    </r>
  </si>
  <si>
    <t>Potamogeton bicupulatus</t>
  </si>
  <si>
    <t>Snail-seed pondwwed</t>
  </si>
  <si>
    <t>Water-thread pondweed</t>
  </si>
  <si>
    <t>Floating-leaf pondweed</t>
  </si>
  <si>
    <t>Fine-leaved pondweed</t>
  </si>
  <si>
    <t>Large duckweed</t>
  </si>
  <si>
    <t>Grass-leaved arrowhead</t>
  </si>
  <si>
    <t>Sessile-fruited arrowhead</t>
  </si>
  <si>
    <t>Sweet-flag</t>
  </si>
  <si>
    <t>Acorus americanus</t>
  </si>
  <si>
    <t>Autumnal water-starwort</t>
  </si>
  <si>
    <t>Large water-starwort</t>
  </si>
  <si>
    <t>Common water-starwort</t>
  </si>
  <si>
    <r>
      <t>Gratiola aurea</t>
    </r>
    <r>
      <rPr>
        <sz val="10"/>
        <rFont val="Arial"/>
      </rPr>
      <t>, Golden hedge-hyssop</t>
    </r>
  </si>
  <si>
    <t>Golden hedge-hyssop</t>
  </si>
  <si>
    <t>Lake quillwort</t>
  </si>
  <si>
    <r>
      <t>Isoetes echinospora</t>
    </r>
    <r>
      <rPr>
        <sz val="10"/>
        <rFont val="Arial"/>
        <family val="2"/>
      </rPr>
      <t>, Spiny spored-quillwort</t>
    </r>
  </si>
  <si>
    <t>Littorella uniflora</t>
  </si>
  <si>
    <r>
      <t>Littorella uniflora</t>
    </r>
    <r>
      <rPr>
        <sz val="10"/>
        <rFont val="Arial"/>
      </rPr>
      <t>, Littorella</t>
    </r>
  </si>
  <si>
    <r>
      <t>Myriophyllum alterniflorum</t>
    </r>
    <r>
      <rPr>
        <sz val="10"/>
        <rFont val="Arial"/>
      </rPr>
      <t>, Alternate-flowered water-milfoil</t>
    </r>
  </si>
  <si>
    <r>
      <t>Myriophyllum farwellii</t>
    </r>
    <r>
      <rPr>
        <sz val="10"/>
        <rFont val="Arial"/>
      </rPr>
      <t>, Farwell's water-milfoil</t>
    </r>
  </si>
  <si>
    <r>
      <t>Myriophyllum heterophyllum</t>
    </r>
    <r>
      <rPr>
        <sz val="10"/>
        <rFont val="Arial"/>
      </rPr>
      <t>, Various-leaved water-milfoil</t>
    </r>
  </si>
  <si>
    <r>
      <t>Myriophyllum sibiricum</t>
    </r>
    <r>
      <rPr>
        <sz val="10"/>
        <rFont val="Arial"/>
      </rPr>
      <t>, Northern water-milfoil</t>
    </r>
  </si>
  <si>
    <r>
      <t>Myriophyllum tenellum</t>
    </r>
    <r>
      <rPr>
        <sz val="10"/>
        <rFont val="Arial"/>
      </rPr>
      <t>, Dwarf water-milfoil</t>
    </r>
  </si>
  <si>
    <r>
      <t>Myriophyllum verticillatum</t>
    </r>
    <r>
      <rPr>
        <sz val="10"/>
        <rFont val="Arial"/>
      </rPr>
      <t>, Whorled water-milfoil</t>
    </r>
  </si>
  <si>
    <t>Southern naiad</t>
  </si>
  <si>
    <t>Northern naiad</t>
  </si>
  <si>
    <t>Slender naiad</t>
  </si>
  <si>
    <r>
      <t xml:space="preserve">Iris versicolor, </t>
    </r>
    <r>
      <rPr>
        <sz val="10"/>
        <rFont val="Arial"/>
        <family val="2"/>
      </rPr>
      <t>Northern blue flag</t>
    </r>
  </si>
  <si>
    <r>
      <t>Najas flexilis</t>
    </r>
    <r>
      <rPr>
        <sz val="10"/>
        <rFont val="Arial"/>
      </rPr>
      <t>, Slender naiad</t>
    </r>
  </si>
  <si>
    <t>Fries' pondweed</t>
  </si>
  <si>
    <r>
      <t>Potamogeton friesii</t>
    </r>
    <r>
      <rPr>
        <sz val="10"/>
        <rFont val="Arial"/>
      </rPr>
      <t>, Fries' pondweed</t>
    </r>
  </si>
  <si>
    <t>Oakes' pondweed</t>
  </si>
  <si>
    <r>
      <t>Potamogeton oakesianus</t>
    </r>
    <r>
      <rPr>
        <sz val="10"/>
        <rFont val="Arial"/>
      </rPr>
      <t>, Oakes' pondweed</t>
    </r>
  </si>
  <si>
    <t>Fern pondweed</t>
  </si>
  <si>
    <r>
      <t>Potamogeton robbinsii</t>
    </r>
    <r>
      <rPr>
        <sz val="10"/>
        <rFont val="Arial"/>
      </rPr>
      <t>, Fern pondweed</t>
    </r>
  </si>
  <si>
    <r>
      <t>Ranunculus aquatilis</t>
    </r>
    <r>
      <rPr>
        <sz val="10"/>
        <rFont val="Arial"/>
      </rPr>
      <t>, White water crowfoot</t>
    </r>
  </si>
  <si>
    <t>White water crowfoot</t>
  </si>
  <si>
    <t>Yellow water crowfoot</t>
  </si>
  <si>
    <t>Sagittaria brevirostra</t>
  </si>
  <si>
    <r>
      <t xml:space="preserve">Schoenoplectus pungens, </t>
    </r>
    <r>
      <rPr>
        <sz val="10"/>
        <rFont val="Arial"/>
        <family val="2"/>
      </rPr>
      <t>Three-square bulrush</t>
    </r>
  </si>
  <si>
    <r>
      <t xml:space="preserve">CITATION: </t>
    </r>
    <r>
      <rPr>
        <b/>
        <sz val="12"/>
        <color indexed="8"/>
        <rFont val="Arial"/>
        <family val="2"/>
      </rPr>
      <t>University of Wisconsin-Madison, 2001. Wisconsin Floristic Quality Assessment (WFQA). Retrived October 27, 2009 from: http://www.botany.wisc.edu/WFQA.asp</t>
    </r>
  </si>
  <si>
    <r>
      <t>Sparganium androcladum</t>
    </r>
    <r>
      <rPr>
        <sz val="10"/>
        <rFont val="Arial"/>
      </rPr>
      <t>, Branched bur-reed</t>
    </r>
  </si>
  <si>
    <r>
      <t>Sparganium emersum</t>
    </r>
    <r>
      <rPr>
        <sz val="10"/>
        <rFont val="Arial"/>
      </rPr>
      <t>, Short-stemmed bur-reed</t>
    </r>
  </si>
  <si>
    <t>Floating-leaf bur-reed</t>
  </si>
  <si>
    <r>
      <t>Sparganium fluctuans</t>
    </r>
    <r>
      <rPr>
        <sz val="10"/>
        <rFont val="Arial"/>
      </rPr>
      <t>, Floating-leaf bur-reed</t>
    </r>
  </si>
  <si>
    <r>
      <t>Dulichium arundinaceum</t>
    </r>
    <r>
      <rPr>
        <sz val="10"/>
        <rFont val="Arial"/>
      </rPr>
      <t>, Three-way sedge</t>
    </r>
  </si>
  <si>
    <r>
      <t>Eleocharis robbinsii</t>
    </r>
    <r>
      <rPr>
        <sz val="10"/>
        <rFont val="Arial"/>
      </rPr>
      <t>, Robbins' spikerush</t>
    </r>
  </si>
  <si>
    <r>
      <t>Juncus pelocarpus</t>
    </r>
    <r>
      <rPr>
        <sz val="10"/>
        <rFont val="Arial"/>
      </rPr>
      <t xml:space="preserve"> f. </t>
    </r>
    <r>
      <rPr>
        <i/>
        <sz val="10"/>
        <rFont val="Arial"/>
        <family val="2"/>
      </rPr>
      <t>submersus</t>
    </r>
    <r>
      <rPr>
        <sz val="10"/>
        <rFont val="Arial"/>
      </rPr>
      <t>, Brown-fruited rush</t>
    </r>
  </si>
  <si>
    <r>
      <t>Ruppia cirrhosa</t>
    </r>
    <r>
      <rPr>
        <sz val="10"/>
        <rFont val="Arial"/>
      </rPr>
      <t>, Ditch grass</t>
    </r>
  </si>
  <si>
    <t>Three-square bulrush</t>
  </si>
  <si>
    <r>
      <t>Spirodela polyrhiza</t>
    </r>
    <r>
      <rPr>
        <sz val="10"/>
        <rFont val="Arial"/>
      </rPr>
      <t>, Large duckweed</t>
    </r>
  </si>
  <si>
    <r>
      <t>Zizania aquatica</t>
    </r>
    <r>
      <rPr>
        <sz val="10"/>
        <rFont val="Arial"/>
      </rPr>
      <t>, Southern wild rice</t>
    </r>
  </si>
  <si>
    <r>
      <t xml:space="preserve">Zizania </t>
    </r>
    <r>
      <rPr>
        <sz val="10"/>
        <rFont val="Arial"/>
        <family val="2"/>
      </rPr>
      <t>sp., Wild rice</t>
    </r>
  </si>
  <si>
    <r>
      <t xml:space="preserve">Zizania </t>
    </r>
    <r>
      <rPr>
        <sz val="11"/>
        <color indexed="8"/>
        <rFont val="Arial"/>
        <family val="2"/>
      </rPr>
      <t>sp.</t>
    </r>
  </si>
  <si>
    <t>Wild rice</t>
  </si>
  <si>
    <r>
      <t xml:space="preserve">Typha </t>
    </r>
    <r>
      <rPr>
        <sz val="10"/>
        <rFont val="Arial"/>
        <family val="2"/>
      </rPr>
      <t>sp., Cattail</t>
    </r>
  </si>
  <si>
    <r>
      <t xml:space="preserve">Typha </t>
    </r>
    <r>
      <rPr>
        <sz val="11"/>
        <color indexed="8"/>
        <rFont val="Arial"/>
        <family val="2"/>
      </rPr>
      <t>sp.</t>
    </r>
  </si>
  <si>
    <t>Cattail</t>
  </si>
  <si>
    <r>
      <t xml:space="preserve">Isoetes </t>
    </r>
    <r>
      <rPr>
        <sz val="10"/>
        <rFont val="Arial"/>
        <family val="2"/>
      </rPr>
      <t>sp., Quillwort</t>
    </r>
  </si>
  <si>
    <r>
      <t xml:space="preserve">Isoetes </t>
    </r>
    <r>
      <rPr>
        <sz val="11"/>
        <color indexed="8"/>
        <rFont val="Arial"/>
        <family val="2"/>
      </rPr>
      <t>sp.</t>
    </r>
  </si>
  <si>
    <t>Quillwort</t>
  </si>
  <si>
    <t>Wolffia borealis</t>
  </si>
  <si>
    <r>
      <t xml:space="preserve">Wolffia borealis, </t>
    </r>
    <r>
      <rPr>
        <sz val="10"/>
        <rFont val="Arial"/>
        <family val="2"/>
      </rPr>
      <t>Northern watermeal</t>
    </r>
  </si>
  <si>
    <r>
      <t>Calla palustris</t>
    </r>
    <r>
      <rPr>
        <sz val="10"/>
        <rFont val="Arial"/>
        <family val="2"/>
      </rPr>
      <t>, Wild calla</t>
    </r>
  </si>
  <si>
    <r>
      <t xml:space="preserve">Nelumbo lutea, </t>
    </r>
    <r>
      <rPr>
        <sz val="10"/>
        <rFont val="Arial"/>
        <family val="2"/>
      </rPr>
      <t>American lotus</t>
    </r>
  </si>
  <si>
    <r>
      <t xml:space="preserve">Eleocharis erythropoda, </t>
    </r>
    <r>
      <rPr>
        <sz val="10"/>
        <rFont val="Arial"/>
        <family val="2"/>
      </rPr>
      <t>Bald spikerush</t>
    </r>
  </si>
  <si>
    <r>
      <t xml:space="preserve">Glyceria borealis, </t>
    </r>
    <r>
      <rPr>
        <sz val="10"/>
        <rFont val="Arial"/>
        <family val="2"/>
      </rPr>
      <t>Northern manna grass</t>
    </r>
  </si>
  <si>
    <r>
      <t xml:space="preserve">Sagittaria brevirostra, </t>
    </r>
    <r>
      <rPr>
        <sz val="10"/>
        <rFont val="Arial"/>
        <family val="2"/>
      </rPr>
      <t>Midwestern arrowhead</t>
    </r>
  </si>
  <si>
    <r>
      <t xml:space="preserve">Bolboschoenus fluviatilis, </t>
    </r>
    <r>
      <rPr>
        <sz val="9"/>
        <rFont val="Arial"/>
        <family val="2"/>
      </rPr>
      <t>River bulrush</t>
    </r>
  </si>
  <si>
    <r>
      <t xml:space="preserve">Comarum palustre, </t>
    </r>
    <r>
      <rPr>
        <sz val="10"/>
        <rFont val="Arial"/>
        <family val="2"/>
      </rPr>
      <t>Marsh cinquefoil</t>
    </r>
  </si>
  <si>
    <r>
      <t xml:space="preserve">Iris virginica, </t>
    </r>
    <r>
      <rPr>
        <sz val="10"/>
        <rFont val="Arial"/>
        <family val="2"/>
      </rPr>
      <t>Southern blue flag</t>
    </r>
  </si>
  <si>
    <r>
      <t xml:space="preserve">Polygonum punctatum, </t>
    </r>
    <r>
      <rPr>
        <sz val="10"/>
        <rFont val="Arial"/>
        <family val="2"/>
      </rPr>
      <t>Dotted smartweed</t>
    </r>
  </si>
  <si>
    <r>
      <t xml:space="preserve">Ludwigia palustris, </t>
    </r>
    <r>
      <rPr>
        <sz val="10"/>
        <rFont val="Arial"/>
        <family val="2"/>
      </rPr>
      <t>Marsh purslane</t>
    </r>
  </si>
  <si>
    <r>
      <t xml:space="preserve">Bidens beckii </t>
    </r>
    <r>
      <rPr>
        <sz val="9"/>
        <rFont val="Arial"/>
        <family val="2"/>
      </rPr>
      <t xml:space="preserve">(formerly </t>
    </r>
    <r>
      <rPr>
        <i/>
        <sz val="9"/>
        <rFont val="Arial"/>
        <family val="2"/>
      </rPr>
      <t>Megalodonta</t>
    </r>
    <r>
      <rPr>
        <sz val="9"/>
        <rFont val="Arial"/>
        <family val="2"/>
      </rPr>
      <t>),</t>
    </r>
    <r>
      <rPr>
        <i/>
        <sz val="9"/>
        <rFont val="Arial"/>
        <family val="2"/>
      </rPr>
      <t xml:space="preserve"> </t>
    </r>
    <r>
      <rPr>
        <sz val="9"/>
        <rFont val="Arial"/>
        <family val="2"/>
      </rPr>
      <t>Water marigold</t>
    </r>
  </si>
  <si>
    <t>Bidens beckii</t>
  </si>
  <si>
    <r>
      <t xml:space="preserve">Nuphar microphylla, </t>
    </r>
    <r>
      <rPr>
        <sz val="10"/>
        <rFont val="Arial"/>
        <family val="2"/>
      </rPr>
      <t>Small pond lily</t>
    </r>
  </si>
  <si>
    <r>
      <t xml:space="preserve">Riccia fluitans, </t>
    </r>
    <r>
      <rPr>
        <sz val="10"/>
        <rFont val="Arial"/>
        <family val="2"/>
      </rPr>
      <t>Slender riccia</t>
    </r>
  </si>
  <si>
    <t>last updated 10/29/2009</t>
  </si>
  <si>
    <r>
      <t>Do not</t>
    </r>
    <r>
      <rPr>
        <sz val="10"/>
        <rFont val="Arial"/>
        <family val="2"/>
      </rPr>
      <t xml:space="preserve"> include fil. algae, moss, or sponge in the total rake fullness</t>
    </r>
  </si>
  <si>
    <t>B. Record  rake fullness rating for each species encountered at site:</t>
  </si>
  <si>
    <t xml:space="preserve">C. Record rake fullness for all species uprooted by the rake and that then floated to the suruface.  </t>
  </si>
  <si>
    <t>D. Record individual rake fullness raings for fil. algae, moss, or sponge on speices list.</t>
  </si>
  <si>
    <r>
      <t>Note</t>
    </r>
    <r>
      <rPr>
        <sz val="10"/>
        <rFont val="Arial"/>
        <family val="2"/>
      </rPr>
      <t>: You must write plant names at top of each sheet used</t>
    </r>
  </si>
  <si>
    <t>Be sure to copy latitude and longitude data from the GPS text file for each site (as decimal degrees).</t>
  </si>
  <si>
    <r>
      <t>Two exotic invasive species, Eurasian water-milfoil (</t>
    </r>
    <r>
      <rPr>
        <i/>
        <sz val="10"/>
        <rFont val="Arial"/>
        <family val="2"/>
      </rPr>
      <t>Myriophyllum spicatum</t>
    </r>
    <r>
      <rPr>
        <sz val="10"/>
        <rFont val="Arial"/>
        <family val="2"/>
      </rPr>
      <t xml:space="preserve">) and </t>
    </r>
  </si>
  <si>
    <t>Transfer all data from field sheet and add comments as necessary (list of standarized comments visible when column is clicked on).</t>
  </si>
  <si>
    <t xml:space="preserve">"BOAT SURVEY" is a data sheet to add any other species seen on site but not directly sampled with the rake. </t>
  </si>
  <si>
    <t>note them with a "V" (for Visual") on the field sheet as requested above.</t>
  </si>
  <si>
    <t>If you see other species not associated with a particular site, (along the shore or some distance away), note them on the boat survey.</t>
  </si>
  <si>
    <t>"MAX DEPTH GRAPH" displays a distribution of the presence of plants vs. water depth.  This graph should be carefully examined to note</t>
  </si>
  <si>
    <t xml:space="preserve">any potential outliers in the plant distribution.  </t>
  </si>
  <si>
    <t xml:space="preserve">5.  Please enter the latitude and longitude of each sample site on the "ENTRY" sheet. </t>
  </si>
  <si>
    <r>
      <t>Maximum depth of plants (ft)</t>
    </r>
    <r>
      <rPr>
        <sz val="10"/>
        <rFont val="Arial"/>
        <family val="2"/>
      </rPr>
      <t xml:space="preserve"> is the depth of the deepest site sampled at which vegetation was present.</t>
    </r>
  </si>
  <si>
    <r>
      <t>Simpson Diversity Index</t>
    </r>
    <r>
      <rPr>
        <sz val="10"/>
        <rFont val="Arial"/>
        <family val="2"/>
      </rPr>
      <t xml:space="preserve"> is a nonparametric estimator of community heterogeneity. It is based on Relative </t>
    </r>
  </si>
  <si>
    <r>
      <t>Species Richness (including visuals):</t>
    </r>
    <r>
      <rPr>
        <sz val="10"/>
        <rFont val="Arial"/>
        <family val="2"/>
      </rPr>
      <t xml:space="preserve"> Total number of species collected including visual sightings.</t>
    </r>
  </si>
  <si>
    <t>4.  There are 7 hidden columns in "ENTRY" that have intermediate calculations for the statistics.  Please do not modify these.</t>
  </si>
  <si>
    <t>Click on the outermost portion of the graph, and adjust the selection box in Column A.</t>
  </si>
  <si>
    <r>
      <t>Note:</t>
    </r>
    <r>
      <rPr>
        <sz val="11"/>
        <rFont val="Arial"/>
        <family val="2"/>
      </rPr>
      <t xml:space="preserve"> The X-axis (Depth Bin) can be scaled to better fit the plant distribution data.</t>
    </r>
  </si>
  <si>
    <r>
      <t>Acorus americanus</t>
    </r>
    <r>
      <rPr>
        <sz val="9"/>
        <rFont val="Arial"/>
        <family val="2"/>
      </rPr>
      <t>, Sweet-flag</t>
    </r>
  </si>
  <si>
    <r>
      <t>Myriophyllum spicatum</t>
    </r>
    <r>
      <rPr>
        <sz val="9"/>
        <rFont val="Arial"/>
        <family val="2"/>
      </rPr>
      <t>, Eurasian water-milfoil or Hybrid water-milfoil</t>
    </r>
  </si>
  <si>
    <r>
      <t xml:space="preserve">Alisma triviale, </t>
    </r>
    <r>
      <rPr>
        <sz val="9"/>
        <rFont val="Arial"/>
        <family val="2"/>
      </rPr>
      <t>Northern water-plantain</t>
    </r>
  </si>
  <si>
    <r>
      <t xml:space="preserve">Callitriche palustris, </t>
    </r>
    <r>
      <rPr>
        <sz val="10"/>
        <rFont val="Arial"/>
        <family val="2"/>
      </rPr>
      <t>Common water-starwort</t>
    </r>
  </si>
  <si>
    <r>
      <t xml:space="preserve">Callitriche hermaphroditica, </t>
    </r>
    <r>
      <rPr>
        <sz val="10"/>
        <rFont val="Arial"/>
        <family val="2"/>
      </rPr>
      <t>Autumnal water-starwort</t>
    </r>
  </si>
  <si>
    <r>
      <t xml:space="preserve">Callitriche heterophylla, </t>
    </r>
    <r>
      <rPr>
        <sz val="10"/>
        <rFont val="Arial"/>
        <family val="2"/>
      </rPr>
      <t>Large water-starwort</t>
    </r>
  </si>
  <si>
    <r>
      <t xml:space="preserve">Catabrosa aquatica, </t>
    </r>
    <r>
      <rPr>
        <sz val="10"/>
        <rFont val="Arial"/>
        <family val="2"/>
      </rPr>
      <t>Brook grass</t>
    </r>
  </si>
  <si>
    <r>
      <t xml:space="preserve">Elatine triandra, </t>
    </r>
    <r>
      <rPr>
        <sz val="10"/>
        <rFont val="Arial"/>
        <family val="2"/>
      </rPr>
      <t>Greater waterwort</t>
    </r>
  </si>
  <si>
    <r>
      <t>Juncus torreyi</t>
    </r>
    <r>
      <rPr>
        <sz val="10"/>
        <rFont val="Arial"/>
        <family val="2"/>
      </rPr>
      <t>, Torrey's rush</t>
    </r>
  </si>
  <si>
    <r>
      <t xml:space="preserve">Lemna perpusilla, </t>
    </r>
    <r>
      <rPr>
        <sz val="10"/>
        <rFont val="Arial"/>
        <family val="2"/>
      </rPr>
      <t>Least duckweed</t>
    </r>
  </si>
  <si>
    <r>
      <t xml:space="preserve">Nuphar </t>
    </r>
    <r>
      <rPr>
        <sz val="10"/>
        <rFont val="Arial"/>
        <family val="2"/>
      </rPr>
      <t>X</t>
    </r>
    <r>
      <rPr>
        <i/>
        <sz val="10"/>
        <rFont val="Arial"/>
        <family val="2"/>
      </rPr>
      <t xml:space="preserve"> rubrodisca</t>
    </r>
    <r>
      <rPr>
        <sz val="10"/>
        <rFont val="Arial"/>
        <family val="2"/>
      </rPr>
      <t>, Intermediate pond lily</t>
    </r>
  </si>
  <si>
    <r>
      <t xml:space="preserve">Potamogeton pulcher, </t>
    </r>
    <r>
      <rPr>
        <sz val="10"/>
        <rFont val="Arial"/>
        <family val="2"/>
      </rPr>
      <t>Spotted pondweed</t>
    </r>
  </si>
  <si>
    <r>
      <t xml:space="preserve">Ranunculus flabellaris, </t>
    </r>
    <r>
      <rPr>
        <sz val="10"/>
        <rFont val="Arial"/>
        <family val="2"/>
      </rPr>
      <t>Yellow water crowfoot</t>
    </r>
  </si>
  <si>
    <r>
      <t xml:space="preserve">Schoenoplectus heterochaetus, </t>
    </r>
    <r>
      <rPr>
        <sz val="10"/>
        <rFont val="Arial"/>
        <family val="2"/>
      </rPr>
      <t>Slender bulrush</t>
    </r>
  </si>
  <si>
    <r>
      <t>Stuckenia filiformis</t>
    </r>
    <r>
      <rPr>
        <sz val="10"/>
        <rFont val="Arial"/>
        <family val="2"/>
      </rPr>
      <t>, Fine-leaved pondweed</t>
    </r>
  </si>
  <si>
    <r>
      <t xml:space="preserve">Stuckenia vaginata, </t>
    </r>
    <r>
      <rPr>
        <sz val="10"/>
        <rFont val="Arial"/>
        <family val="2"/>
      </rPr>
      <t>Sheathed pondweed</t>
    </r>
  </si>
  <si>
    <t>Filamentous algae</t>
  </si>
  <si>
    <t>Aquatic moss</t>
  </si>
  <si>
    <t>Freshwater sponge</t>
  </si>
  <si>
    <t>Total number of sites visited</t>
  </si>
  <si>
    <r>
      <t xml:space="preserve">Total number of sites visited: </t>
    </r>
    <r>
      <rPr>
        <sz val="10"/>
        <color indexed="8"/>
        <rFont val="Arial"/>
        <family val="2"/>
      </rPr>
      <t xml:space="preserve">Total number of sites where the boat stopped, even if much too deep to have plants. </t>
    </r>
  </si>
  <si>
    <t>Township</t>
  </si>
  <si>
    <t>Range</t>
  </si>
  <si>
    <r>
      <t>Myriophyllum spicatum</t>
    </r>
    <r>
      <rPr>
        <sz val="9"/>
        <rFont val="Arial"/>
        <family val="2"/>
      </rPr>
      <t>,Eurasian water milfoil</t>
    </r>
  </si>
  <si>
    <r>
      <t>Potamogeton crispus</t>
    </r>
    <r>
      <rPr>
        <sz val="9"/>
        <rFont val="Arial"/>
        <family val="2"/>
      </rPr>
      <t xml:space="preserve">,Curly-leaf pondweed </t>
    </r>
  </si>
  <si>
    <r>
      <t xml:space="preserve">Ricciocarpus natans, </t>
    </r>
    <r>
      <rPr>
        <sz val="10"/>
        <rFont val="Arial"/>
        <family val="2"/>
      </rPr>
      <t xml:space="preserve">Purple-fringed riccia </t>
    </r>
  </si>
  <si>
    <t>sediment</t>
  </si>
  <si>
    <t>rake_tool</t>
  </si>
  <si>
    <t>fullness</t>
  </si>
  <si>
    <t>EWM</t>
  </si>
  <si>
    <t>CLP</t>
  </si>
  <si>
    <t>Acorus_americanus</t>
  </si>
  <si>
    <t>Alisma_triviale</t>
  </si>
  <si>
    <t>Bolb_fluviatilis</t>
  </si>
  <si>
    <t>Brasenia_schreberi</t>
  </si>
  <si>
    <t>Calla_palustris</t>
  </si>
  <si>
    <t>Calli_hermaphroditica</t>
  </si>
  <si>
    <t>Calli_heterophylla</t>
  </si>
  <si>
    <t>Calli_palustris</t>
  </si>
  <si>
    <t>Carex_comosa</t>
  </si>
  <si>
    <t>Catabrosa_aquatica</t>
  </si>
  <si>
    <t>Cer_demersum</t>
  </si>
  <si>
    <t>Cer_echinatum</t>
  </si>
  <si>
    <r>
      <t>Chara_</t>
    </r>
    <r>
      <rPr>
        <sz val="10"/>
        <rFont val="Arial"/>
        <family val="2"/>
      </rPr>
      <t>sp</t>
    </r>
  </si>
  <si>
    <t>Comarum_palustre</t>
  </si>
  <si>
    <t>Decodon_verticillatus</t>
  </si>
  <si>
    <t>Dulichium_arundinaceum</t>
  </si>
  <si>
    <t>Elatine_minima</t>
  </si>
  <si>
    <t>Elatine_triandra</t>
  </si>
  <si>
    <t>Eleo_acicularis</t>
  </si>
  <si>
    <t>Eleo_erythropoda</t>
  </si>
  <si>
    <t>Eleo_palustris</t>
  </si>
  <si>
    <t>Eleo_robbinsii</t>
  </si>
  <si>
    <t>Elodea_canadensis</t>
  </si>
  <si>
    <t>Elodea_nuttallii</t>
  </si>
  <si>
    <t>Equi_fluviatile</t>
  </si>
  <si>
    <t>Eriocaulon_aquaticum</t>
  </si>
  <si>
    <t>Glyceria_borealis</t>
  </si>
  <si>
    <t>Gratiola_aurea</t>
  </si>
  <si>
    <t>Het_dubia</t>
  </si>
  <si>
    <t>Iris_versicolor</t>
  </si>
  <si>
    <t>Iris_virginica</t>
  </si>
  <si>
    <t>Iso_echinospora</t>
  </si>
  <si>
    <r>
      <t>Isoetes_</t>
    </r>
    <r>
      <rPr>
        <sz val="10"/>
        <rFont val="Arial"/>
        <family val="2"/>
      </rPr>
      <t>sp</t>
    </r>
  </si>
  <si>
    <r>
      <t>Juncus_pelocarpus</t>
    </r>
    <r>
      <rPr>
        <sz val="10"/>
        <rFont val="Arial"/>
      </rPr>
      <t/>
    </r>
  </si>
  <si>
    <t>Juncus_torreyi</t>
  </si>
  <si>
    <t>Lemna_minor</t>
  </si>
  <si>
    <t>Lemna_perpusilla</t>
  </si>
  <si>
    <t>Lemna_trisulca</t>
  </si>
  <si>
    <t>Littorella_uniflora</t>
  </si>
  <si>
    <t>Lobelia_dortmanna</t>
  </si>
  <si>
    <t>Ludwigia_palustris</t>
  </si>
  <si>
    <t>Lythrum_salicaria</t>
  </si>
  <si>
    <t>Myr_alterniflorum</t>
  </si>
  <si>
    <t>Myr_farwellii</t>
  </si>
  <si>
    <t>Myr_heterophyllum</t>
  </si>
  <si>
    <t>Myr_sibiricum</t>
  </si>
  <si>
    <t>Myr_tenellum</t>
  </si>
  <si>
    <t>Myr_verticillatum</t>
  </si>
  <si>
    <t>Najas_flexilis</t>
  </si>
  <si>
    <t>Najas_gracillima</t>
  </si>
  <si>
    <t>Najas_guadalupensis</t>
  </si>
  <si>
    <t>Najas_marina</t>
  </si>
  <si>
    <t>Nelumbo_lutea</t>
  </si>
  <si>
    <r>
      <t>Nitella_</t>
    </r>
    <r>
      <rPr>
        <sz val="10"/>
        <rFont val="Arial"/>
      </rPr>
      <t>sp</t>
    </r>
  </si>
  <si>
    <t>Nup_advena</t>
  </si>
  <si>
    <t>Nup_microphylla</t>
  </si>
  <si>
    <t>Nup_variegata</t>
  </si>
  <si>
    <t>Nymphaea_odorata</t>
  </si>
  <si>
    <t>Phalaris_arundinacea</t>
  </si>
  <si>
    <t>Phragmites_australis</t>
  </si>
  <si>
    <t>Polyg_amphibium</t>
  </si>
  <si>
    <t>Polyg_punctatum</t>
  </si>
  <si>
    <t>Pontederia_cordata</t>
  </si>
  <si>
    <t>Pot_alpinus</t>
  </si>
  <si>
    <t>Pot_amplifolius</t>
  </si>
  <si>
    <t>Pot_bicupulatus</t>
  </si>
  <si>
    <t>Pot_confervoides</t>
  </si>
  <si>
    <t>Pot_diversifolius</t>
  </si>
  <si>
    <t>Pot_epihydrus</t>
  </si>
  <si>
    <t>Pot_foliosus</t>
  </si>
  <si>
    <t>Pot_friesii</t>
  </si>
  <si>
    <t>Pot_gramineus</t>
  </si>
  <si>
    <t>Pot_hillii</t>
  </si>
  <si>
    <t>Pot_illinoensis</t>
  </si>
  <si>
    <t>Pot_natans</t>
  </si>
  <si>
    <t>Pot_nodosus</t>
  </si>
  <si>
    <t>Pot_oakesianus</t>
  </si>
  <si>
    <t>Pot_obtusifolius</t>
  </si>
  <si>
    <t>Pot_praelongus</t>
  </si>
  <si>
    <t>Pot_pulcher</t>
  </si>
  <si>
    <t>Pot_pusillus</t>
  </si>
  <si>
    <t>Pot_richardsonii</t>
  </si>
  <si>
    <t>Pot_robbinsii</t>
  </si>
  <si>
    <t>Pot_spirillus</t>
  </si>
  <si>
    <t>Pot_strictifolius</t>
  </si>
  <si>
    <t>Pot_vaseyi</t>
  </si>
  <si>
    <t>Pot_zosteriformis</t>
  </si>
  <si>
    <t>Ran_aquatilis</t>
  </si>
  <si>
    <t>Ran_flabellaris</t>
  </si>
  <si>
    <t>Ran_flammula</t>
  </si>
  <si>
    <t>Ruppia_cirrhosa</t>
  </si>
  <si>
    <t>Sag_brevirostra</t>
  </si>
  <si>
    <t>Sag_cristata</t>
  </si>
  <si>
    <t>Sag_cuneata</t>
  </si>
  <si>
    <t>Sag_graminea</t>
  </si>
  <si>
    <t>Sag_latifolia</t>
  </si>
  <si>
    <t>Sag_rigida</t>
  </si>
  <si>
    <r>
      <t>Sag_</t>
    </r>
    <r>
      <rPr>
        <sz val="10"/>
        <rFont val="Arial"/>
        <family val="2"/>
      </rPr>
      <t>sp</t>
    </r>
  </si>
  <si>
    <t>Sch_acutus</t>
  </si>
  <si>
    <t>Sch_heterochaetus</t>
  </si>
  <si>
    <t>Sch_pungens</t>
  </si>
  <si>
    <t>Sch_subterminalis</t>
  </si>
  <si>
    <t>Sch_tabernaemontani</t>
  </si>
  <si>
    <t>Sparg_americanum</t>
  </si>
  <si>
    <t>Sparg_androcladum</t>
  </si>
  <si>
    <t>Sparg_angustifolium</t>
  </si>
  <si>
    <t>Sparg_emersum</t>
  </si>
  <si>
    <t>Sparg_eurycarpum</t>
  </si>
  <si>
    <t>Sparg_fluctuans</t>
  </si>
  <si>
    <t>Sparg_natans</t>
  </si>
  <si>
    <r>
      <t>Sparg_</t>
    </r>
    <r>
      <rPr>
        <sz val="10"/>
        <rFont val="Arial"/>
        <family val="2"/>
      </rPr>
      <t>sp</t>
    </r>
  </si>
  <si>
    <t>Spirodela_polyrhiza</t>
  </si>
  <si>
    <t>Stuck_filiformis</t>
  </si>
  <si>
    <t>Stuck_pectinata</t>
  </si>
  <si>
    <t>Stuck_vaginata</t>
  </si>
  <si>
    <t>Typha_angustifolia</t>
  </si>
  <si>
    <t>Typha_latifolia</t>
  </si>
  <si>
    <r>
      <t>Typha_</t>
    </r>
    <r>
      <rPr>
        <sz val="10"/>
        <rFont val="Arial"/>
        <family val="2"/>
      </rPr>
      <t>sp</t>
    </r>
  </si>
  <si>
    <t>Utr_cornuta</t>
  </si>
  <si>
    <t>Utr_geminiscapa</t>
  </si>
  <si>
    <t>Utr_gibba</t>
  </si>
  <si>
    <t>Utr_intermedia</t>
  </si>
  <si>
    <t>Utr_minor</t>
  </si>
  <si>
    <t>Utr_purpurea</t>
  </si>
  <si>
    <t>Utr_resupinata</t>
  </si>
  <si>
    <t>Utr_vulgaris</t>
  </si>
  <si>
    <t>Val_americana</t>
  </si>
  <si>
    <t>Wolffia_borealis</t>
  </si>
  <si>
    <t>Wolffia_columbiana</t>
  </si>
  <si>
    <t>Zann_palustris</t>
  </si>
  <si>
    <t>Ziz_aquatica</t>
  </si>
  <si>
    <t>Ziz_palustris</t>
  </si>
  <si>
    <r>
      <t>Zizania_</t>
    </r>
    <r>
      <rPr>
        <sz val="10"/>
        <rFont val="Arial"/>
        <family val="2"/>
      </rPr>
      <t>sp</t>
    </r>
  </si>
  <si>
    <t>moss</t>
  </si>
  <si>
    <t>sponge</t>
  </si>
  <si>
    <t>Fil_algae</t>
  </si>
  <si>
    <t>Riccia_fluitans</t>
  </si>
  <si>
    <t>Riccio_natans</t>
  </si>
  <si>
    <r>
      <t>Bidens_beckii</t>
    </r>
    <r>
      <rPr>
        <sz val="9"/>
        <rFont val="Arial"/>
        <family val="2"/>
      </rPr>
      <t/>
    </r>
  </si>
  <si>
    <r>
      <t>Iso_</t>
    </r>
    <r>
      <rPr>
        <i/>
        <sz val="10"/>
        <rFont val="Arial"/>
        <family val="2"/>
      </rPr>
      <t>lacustris</t>
    </r>
  </si>
  <si>
    <r>
      <t>Nup_</t>
    </r>
    <r>
      <rPr>
        <sz val="10"/>
        <rFont val="Arial"/>
        <family val="2"/>
      </rPr>
      <t>X_</t>
    </r>
    <r>
      <rPr>
        <i/>
        <sz val="10"/>
        <rFont val="Arial"/>
        <family val="2"/>
      </rPr>
      <t>rubrodisca</t>
    </r>
  </si>
  <si>
    <t>sample_pt</t>
  </si>
  <si>
    <t>depth_ft</t>
  </si>
  <si>
    <r>
      <t xml:space="preserve">Utricularia cornuta, </t>
    </r>
    <r>
      <rPr>
        <sz val="10"/>
        <rFont val="Arial"/>
        <family val="2"/>
      </rPr>
      <t>Horned bladderwort</t>
    </r>
  </si>
  <si>
    <t xml:space="preserve">"ARCGIS TEMPLATE" sheet provides truncated species names for use with creating maps in ArcGIS.  </t>
  </si>
  <si>
    <t>EXOTICS SPECIES STATS:</t>
  </si>
  <si>
    <t xml:space="preserve"># at surface </t>
  </si>
  <si>
    <t xml:space="preserve"># within 1 ft of surface </t>
  </si>
  <si>
    <t># &gt; 1 ft from surface</t>
  </si>
  <si>
    <t xml:space="preserve"># sparse </t>
  </si>
  <si>
    <t># dense</t>
  </si>
  <si>
    <t># unknown</t>
  </si>
  <si>
    <t>MYRSP: At/Near/Below Surface</t>
  </si>
  <si>
    <t>MYRSP: Sparse/Dense/Unknown</t>
  </si>
  <si>
    <t>POTCR: At/Near/Below Surface</t>
  </si>
  <si>
    <t>POTCR: Sparse/Dense/Unknown</t>
  </si>
  <si>
    <t>EWM_ANB</t>
  </si>
  <si>
    <t>CLP_ANB</t>
  </si>
  <si>
    <t>EWM_SDU</t>
  </si>
  <si>
    <t>CLP_SDU</t>
  </si>
  <si>
    <t>Loon</t>
  </si>
  <si>
    <t>Shawano</t>
  </si>
  <si>
    <t>Michelle Nault</t>
  </si>
  <si>
    <t>Martha Barton</t>
  </si>
  <si>
    <t>Nonnavigable (plants)</t>
  </si>
  <si>
    <t>Deep</t>
  </si>
  <si>
    <t>Terrestrial</t>
  </si>
  <si>
    <t>Swim area</t>
  </si>
  <si>
    <t>Temporary Obstacle</t>
  </si>
  <si>
    <t>Shallow</t>
  </si>
  <si>
    <t>Dock</t>
  </si>
  <si>
    <t>M</t>
  </si>
  <si>
    <t>P</t>
  </si>
  <si>
    <t>S</t>
  </si>
  <si>
    <t>R</t>
  </si>
  <si>
    <t>V</t>
  </si>
  <si>
    <t>N</t>
  </si>
  <si>
    <t>A</t>
  </si>
  <si>
    <t>Secchi near #194 = 5 ft</t>
  </si>
  <si>
    <r>
      <rPr>
        <i/>
        <sz val="10"/>
        <rFont val="Arial"/>
        <family val="2"/>
      </rPr>
      <t>Sagittaria</t>
    </r>
    <r>
      <rPr>
        <sz val="10"/>
        <rFont val="Arial"/>
        <family val="2"/>
      </rPr>
      <t xml:space="preserve"> sp., Arrowhead</t>
    </r>
  </si>
  <si>
    <t>MDC REVISED (ELODEA OUTLIERS OMITTED AT 12 &amp; 10 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</si>
</sst>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m/dd/yy;@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20"/>
      <name val="Arial"/>
      <family val="2"/>
    </font>
    <font>
      <b/>
      <sz val="18"/>
      <name val="Arial"/>
      <family val="2"/>
    </font>
    <font>
      <i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48"/>
      <name val="Arial"/>
      <family val="2"/>
    </font>
    <font>
      <sz val="10"/>
      <color indexed="48"/>
      <name val="Arial"/>
      <family val="2"/>
    </font>
    <font>
      <i/>
      <sz val="9"/>
      <name val="Arial"/>
      <family val="2"/>
    </font>
    <font>
      <sz val="9"/>
      <name val="Arial"/>
      <family val="2"/>
    </font>
    <font>
      <b/>
      <sz val="14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1"/>
      <name val="Arial"/>
      <family val="2"/>
    </font>
    <font>
      <i/>
      <sz val="11"/>
      <color indexed="8"/>
      <name val="Arial"/>
      <family val="2"/>
    </font>
    <font>
      <i/>
      <sz val="1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i/>
      <sz val="8"/>
      <color indexed="81"/>
      <name val="Tahoma"/>
      <family val="2"/>
    </font>
    <font>
      <b/>
      <sz val="11"/>
      <color indexed="8"/>
      <name val="Arial"/>
      <family val="2"/>
    </font>
    <font>
      <u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5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9" fillId="0" borderId="0"/>
    <xf numFmtId="0" fontId="19" fillId="0" borderId="0"/>
    <xf numFmtId="0" fontId="38" fillId="0" borderId="0" applyNumberFormat="0" applyFill="0" applyBorder="0" applyAlignment="0" applyProtection="0"/>
    <xf numFmtId="0" fontId="39" fillId="0" borderId="48" applyNumberFormat="0" applyFill="0" applyAlignment="0" applyProtection="0"/>
    <xf numFmtId="0" fontId="40" fillId="0" borderId="49" applyNumberFormat="0" applyFill="0" applyAlignment="0" applyProtection="0"/>
    <xf numFmtId="0" fontId="41" fillId="0" borderId="50" applyNumberFormat="0" applyFill="0" applyAlignment="0" applyProtection="0"/>
    <xf numFmtId="0" fontId="41" fillId="0" borderId="0" applyNumberFormat="0" applyFill="0" applyBorder="0" applyAlignment="0" applyProtection="0"/>
    <xf numFmtId="0" fontId="42" fillId="8" borderId="0" applyNumberFormat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51" applyNumberFormat="0" applyAlignment="0" applyProtection="0"/>
    <xf numFmtId="0" fontId="46" fillId="12" borderId="52" applyNumberFormat="0" applyAlignment="0" applyProtection="0"/>
    <xf numFmtId="0" fontId="47" fillId="12" borderId="51" applyNumberFormat="0" applyAlignment="0" applyProtection="0"/>
    <xf numFmtId="0" fontId="48" fillId="0" borderId="53" applyNumberFormat="0" applyFill="0" applyAlignment="0" applyProtection="0"/>
    <xf numFmtId="0" fontId="49" fillId="13" borderId="54" applyNumberFormat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56" applyNumberFormat="0" applyFill="0" applyAlignment="0" applyProtection="0"/>
    <xf numFmtId="0" fontId="5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53" fillId="22" borderId="0" applyNumberFormat="0" applyBorder="0" applyAlignment="0" applyProtection="0"/>
    <xf numFmtId="0" fontId="5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53" fillId="26" borderId="0" applyNumberFormat="0" applyBorder="0" applyAlignment="0" applyProtection="0"/>
    <xf numFmtId="0" fontId="5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53" fillId="30" borderId="0" applyNumberFormat="0" applyBorder="0" applyAlignment="0" applyProtection="0"/>
    <xf numFmtId="0" fontId="5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53" fillId="34" borderId="0" applyNumberFormat="0" applyBorder="0" applyAlignment="0" applyProtection="0"/>
    <xf numFmtId="0" fontId="5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3" fillId="38" borderId="0" applyNumberFormat="0" applyBorder="0" applyAlignment="0" applyProtection="0"/>
    <xf numFmtId="0" fontId="1" fillId="0" borderId="0"/>
    <xf numFmtId="0" fontId="1" fillId="14" borderId="55" applyNumberFormat="0" applyFont="0" applyAlignment="0" applyProtection="0"/>
  </cellStyleXfs>
  <cellXfs count="224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horizontal="left" indent="2"/>
    </xf>
    <xf numFmtId="164" fontId="8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0" fillId="0" borderId="2" xfId="0" applyBorder="1" applyAlignment="1" applyProtection="1">
      <alignment textRotation="45"/>
      <protection locked="0"/>
    </xf>
    <xf numFmtId="0" fontId="0" fillId="0" borderId="0" xfId="0" applyProtection="1">
      <protection locked="0"/>
    </xf>
    <xf numFmtId="0" fontId="13" fillId="0" borderId="0" xfId="0" applyFont="1"/>
    <xf numFmtId="0" fontId="14" fillId="0" borderId="0" xfId="0" applyFont="1"/>
    <xf numFmtId="164" fontId="13" fillId="0" borderId="0" xfId="0" applyNumberFormat="1" applyFont="1"/>
    <xf numFmtId="0" fontId="0" fillId="0" borderId="3" xfId="0" applyBorder="1" applyAlignment="1" applyProtection="1">
      <alignment textRotation="45"/>
      <protection locked="0"/>
    </xf>
    <xf numFmtId="0" fontId="11" fillId="0" borderId="2" xfId="0" applyFont="1" applyBorder="1" applyAlignment="1" applyProtection="1">
      <alignment textRotation="45"/>
      <protection locked="0"/>
    </xf>
    <xf numFmtId="0" fontId="0" fillId="0" borderId="4" xfId="0" applyBorder="1" applyAlignment="1" applyProtection="1">
      <alignment textRotation="45"/>
      <protection locked="0"/>
    </xf>
    <xf numFmtId="0" fontId="0" fillId="2" borderId="2" xfId="0" applyFill="1" applyBorder="1" applyProtection="1">
      <protection locked="0"/>
    </xf>
    <xf numFmtId="164" fontId="3" fillId="0" borderId="0" xfId="0" applyNumberFormat="1" applyFont="1"/>
    <xf numFmtId="164" fontId="4" fillId="0" borderId="0" xfId="0" applyNumberFormat="1" applyFont="1"/>
    <xf numFmtId="0" fontId="3" fillId="0" borderId="0" xfId="0" applyFont="1" applyBorder="1" applyAlignment="1"/>
    <xf numFmtId="0" fontId="12" fillId="0" borderId="0" xfId="0" applyFont="1" applyBorder="1" applyAlignment="1"/>
    <xf numFmtId="0" fontId="4" fillId="0" borderId="0" xfId="0" applyFont="1" applyAlignment="1">
      <alignment horizontal="left"/>
    </xf>
    <xf numFmtId="0" fontId="11" fillId="0" borderId="0" xfId="0" applyFont="1"/>
    <xf numFmtId="0" fontId="17" fillId="0" borderId="0" xfId="0" applyFont="1" applyBorder="1" applyAlignment="1"/>
    <xf numFmtId="0" fontId="0" fillId="0" borderId="0" xfId="0" applyBorder="1" applyAlignment="1">
      <alignment textRotation="45"/>
    </xf>
    <xf numFmtId="2" fontId="4" fillId="2" borderId="2" xfId="0" applyNumberFormat="1" applyFont="1" applyFill="1" applyBorder="1" applyAlignment="1"/>
    <xf numFmtId="0" fontId="17" fillId="0" borderId="0" xfId="0" applyFont="1"/>
    <xf numFmtId="1" fontId="3" fillId="0" borderId="0" xfId="0" applyNumberFormat="1" applyFont="1"/>
    <xf numFmtId="0" fontId="15" fillId="2" borderId="2" xfId="0" applyFont="1" applyFill="1" applyBorder="1" applyAlignment="1" applyProtection="1">
      <alignment textRotation="45" wrapText="1"/>
      <protection locked="0"/>
    </xf>
    <xf numFmtId="2" fontId="4" fillId="0" borderId="0" xfId="0" applyNumberFormat="1" applyFont="1"/>
    <xf numFmtId="2" fontId="4" fillId="2" borderId="2" xfId="0" applyNumberFormat="1" applyFont="1" applyFill="1" applyBorder="1"/>
    <xf numFmtId="0" fontId="0" fillId="0" borderId="0" xfId="0" applyFill="1" applyProtection="1">
      <protection locked="0"/>
    </xf>
    <xf numFmtId="0" fontId="0" fillId="0" borderId="5" xfId="0" applyBorder="1" applyAlignment="1" applyProtection="1">
      <alignment textRotation="45"/>
      <protection locked="0"/>
    </xf>
    <xf numFmtId="0" fontId="0" fillId="3" borderId="2" xfId="0" applyFill="1" applyBorder="1" applyProtection="1"/>
    <xf numFmtId="0" fontId="16" fillId="0" borderId="2" xfId="0" applyFont="1" applyFill="1" applyBorder="1" applyAlignment="1" applyProtection="1">
      <alignment textRotation="45" wrapText="1"/>
      <protection locked="0"/>
    </xf>
    <xf numFmtId="0" fontId="0" fillId="0" borderId="0" xfId="0" applyFill="1" applyBorder="1" applyProtection="1">
      <protection locked="0"/>
    </xf>
    <xf numFmtId="0" fontId="0" fillId="0" borderId="0" xfId="0" applyBorder="1"/>
    <xf numFmtId="1" fontId="0" fillId="0" borderId="0" xfId="0" applyNumberFormat="1"/>
    <xf numFmtId="0" fontId="11" fillId="0" borderId="2" xfId="0" applyFont="1" applyFill="1" applyBorder="1" applyAlignment="1" applyProtection="1">
      <alignment textRotation="45"/>
      <protection locked="0"/>
    </xf>
    <xf numFmtId="0" fontId="0" fillId="0" borderId="2" xfId="0" applyFill="1" applyBorder="1" applyAlignment="1" applyProtection="1">
      <alignment textRotation="45"/>
      <protection locked="0"/>
    </xf>
    <xf numFmtId="0" fontId="0" fillId="0" borderId="2" xfId="0" applyFill="1" applyBorder="1" applyAlignment="1">
      <alignment textRotation="45"/>
    </xf>
    <xf numFmtId="164" fontId="4" fillId="0" borderId="0" xfId="0" applyNumberFormat="1" applyFont="1" applyFill="1" applyBorder="1"/>
    <xf numFmtId="2" fontId="4" fillId="0" borderId="0" xfId="0" applyNumberFormat="1" applyFont="1" applyFill="1" applyBorder="1"/>
    <xf numFmtId="0" fontId="0" fillId="0" borderId="0" xfId="0" applyFill="1" applyBorder="1"/>
    <xf numFmtId="2" fontId="4" fillId="0" borderId="0" xfId="0" applyNumberFormat="1" applyFont="1" applyFill="1" applyBorder="1" applyAlignment="1"/>
    <xf numFmtId="0" fontId="11" fillId="0" borderId="3" xfId="0" applyFont="1" applyFill="1" applyBorder="1" applyAlignment="1" applyProtection="1">
      <alignment textRotation="45"/>
      <protection locked="0"/>
    </xf>
    <xf numFmtId="0" fontId="0" fillId="2" borderId="3" xfId="0" applyFill="1" applyBorder="1"/>
    <xf numFmtId="164" fontId="4" fillId="2" borderId="3" xfId="0" applyNumberFormat="1" applyFont="1" applyFill="1" applyBorder="1"/>
    <xf numFmtId="1" fontId="4" fillId="2" borderId="2" xfId="0" applyNumberFormat="1" applyFont="1" applyFill="1" applyBorder="1" applyAlignment="1"/>
    <xf numFmtId="2" fontId="0" fillId="0" borderId="2" xfId="0" applyNumberFormat="1" applyBorder="1" applyAlignment="1">
      <alignment textRotation="45"/>
    </xf>
    <xf numFmtId="0" fontId="9" fillId="0" borderId="4" xfId="0" applyFont="1" applyBorder="1" applyAlignment="1"/>
    <xf numFmtId="2" fontId="0" fillId="0" borderId="2" xfId="0" applyNumberFormat="1" applyBorder="1" applyAlignment="1"/>
    <xf numFmtId="1" fontId="3" fillId="2" borderId="2" xfId="0" applyNumberFormat="1" applyFont="1" applyFill="1" applyBorder="1" applyAlignment="1"/>
    <xf numFmtId="2" fontId="3" fillId="2" borderId="2" xfId="0" applyNumberFormat="1" applyFont="1" applyFill="1" applyBorder="1" applyAlignment="1"/>
    <xf numFmtId="1" fontId="3" fillId="2" borderId="2" xfId="0" applyNumberFormat="1" applyFont="1" applyFill="1" applyBorder="1"/>
    <xf numFmtId="2" fontId="3" fillId="2" borderId="2" xfId="0" applyNumberFormat="1" applyFont="1" applyFill="1" applyBorder="1"/>
    <xf numFmtId="2" fontId="3" fillId="0" borderId="0" xfId="0" applyNumberFormat="1" applyFont="1"/>
    <xf numFmtId="2" fontId="0" fillId="2" borderId="3" xfId="0" applyNumberFormat="1" applyFill="1" applyBorder="1"/>
    <xf numFmtId="2" fontId="0" fillId="2" borderId="2" xfId="0" applyNumberFormat="1" applyFill="1" applyBorder="1"/>
    <xf numFmtId="0" fontId="16" fillId="0" borderId="3" xfId="0" applyFont="1" applyFill="1" applyBorder="1" applyAlignment="1" applyProtection="1">
      <alignment textRotation="45" wrapText="1"/>
      <protection locked="0"/>
    </xf>
    <xf numFmtId="0" fontId="4" fillId="0" borderId="0" xfId="0" applyFont="1" applyBorder="1" applyAlignment="1">
      <alignment horizontal="left"/>
    </xf>
    <xf numFmtId="0" fontId="0" fillId="0" borderId="4" xfId="0" applyBorder="1" applyAlignment="1">
      <alignment textRotation="45"/>
    </xf>
    <xf numFmtId="0" fontId="3" fillId="0" borderId="0" xfId="0" applyFont="1" applyProtection="1"/>
    <xf numFmtId="0" fontId="3" fillId="0" borderId="0" xfId="0" applyFont="1" applyFill="1" applyBorder="1" applyProtection="1"/>
    <xf numFmtId="2" fontId="0" fillId="2" borderId="2" xfId="0" applyNumberFormat="1" applyFill="1" applyBorder="1" applyAlignment="1"/>
    <xf numFmtId="1" fontId="0" fillId="2" borderId="2" xfId="0" applyNumberFormat="1" applyFill="1" applyBorder="1" applyAlignment="1"/>
    <xf numFmtId="1" fontId="4" fillId="0" borderId="0" xfId="0" applyNumberFormat="1" applyFont="1" applyFill="1" applyBorder="1" applyAlignment="1"/>
    <xf numFmtId="165" fontId="4" fillId="0" borderId="0" xfId="0" applyNumberFormat="1" applyFont="1" applyBorder="1" applyAlignment="1">
      <alignment horizontal="left"/>
    </xf>
    <xf numFmtId="0" fontId="9" fillId="0" borderId="4" xfId="0" applyFont="1" applyBorder="1" applyAlignment="1" applyProtection="1">
      <protection locked="0"/>
    </xf>
    <xf numFmtId="0" fontId="2" fillId="0" borderId="2" xfId="0" applyFont="1" applyFill="1" applyBorder="1" applyAlignment="1" applyProtection="1">
      <alignment textRotation="45"/>
      <protection locked="0"/>
    </xf>
    <xf numFmtId="0" fontId="3" fillId="0" borderId="0" xfId="0" applyFont="1" applyProtection="1">
      <protection locked="0"/>
    </xf>
    <xf numFmtId="0" fontId="3" fillId="0" borderId="0" xfId="0" applyFont="1" applyFill="1" applyBorder="1" applyProtection="1">
      <protection locked="0"/>
    </xf>
    <xf numFmtId="0" fontId="2" fillId="4" borderId="2" xfId="0" applyFont="1" applyFill="1" applyBorder="1" applyAlignment="1" applyProtection="1">
      <alignment horizontal="left"/>
      <protection locked="0"/>
    </xf>
    <xf numFmtId="165" fontId="2" fillId="4" borderId="2" xfId="0" applyNumberFormat="1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 applyFill="1" applyBorder="1"/>
    <xf numFmtId="1" fontId="3" fillId="0" borderId="0" xfId="0" applyNumberFormat="1" applyFont="1" applyFill="1" applyBorder="1"/>
    <xf numFmtId="1" fontId="0" fillId="0" borderId="0" xfId="0" applyNumberFormat="1" applyFill="1" applyBorder="1" applyAlignment="1"/>
    <xf numFmtId="1" fontId="0" fillId="2" borderId="3" xfId="0" applyNumberFormat="1" applyFill="1" applyBorder="1" applyAlignment="1"/>
    <xf numFmtId="1" fontId="0" fillId="0" borderId="0" xfId="0" applyNumberFormat="1" applyBorder="1"/>
    <xf numFmtId="1" fontId="3" fillId="0" borderId="0" xfId="0" applyNumberFormat="1" applyFont="1" applyBorder="1"/>
    <xf numFmtId="2" fontId="0" fillId="0" borderId="0" xfId="0" applyNumberFormat="1" applyBorder="1"/>
    <xf numFmtId="2" fontId="3" fillId="0" borderId="0" xfId="0" applyNumberFormat="1" applyFont="1" applyBorder="1"/>
    <xf numFmtId="164" fontId="4" fillId="0" borderId="0" xfId="0" applyNumberFormat="1" applyFont="1" applyBorder="1"/>
    <xf numFmtId="2" fontId="4" fillId="0" borderId="0" xfId="0" applyNumberFormat="1" applyFont="1" applyBorder="1"/>
    <xf numFmtId="2" fontId="0" fillId="0" borderId="0" xfId="0" applyNumberFormat="1" applyBorder="1" applyAlignment="1"/>
    <xf numFmtId="14" fontId="3" fillId="0" borderId="0" xfId="0" applyNumberFormat="1" applyFont="1" applyFill="1" applyBorder="1" applyAlignment="1" applyProtection="1">
      <alignment horizontal="left"/>
      <protection locked="0"/>
    </xf>
    <xf numFmtId="14" fontId="3" fillId="0" borderId="0" xfId="0" applyNumberFormat="1" applyFont="1" applyAlignment="1" applyProtection="1">
      <alignment horizontal="left"/>
      <protection locked="0"/>
    </xf>
    <xf numFmtId="0" fontId="3" fillId="0" borderId="0" xfId="0" applyFont="1" applyAlignment="1" applyProtection="1">
      <alignment horizontal="left"/>
      <protection locked="0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4" fillId="5" borderId="2" xfId="0" applyFont="1" applyFill="1" applyBorder="1" applyAlignment="1" applyProtection="1">
      <alignment textRotation="45" wrapText="1"/>
      <protection hidden="1"/>
    </xf>
    <xf numFmtId="0" fontId="6" fillId="5" borderId="2" xfId="0" applyFont="1" applyFill="1" applyBorder="1" applyAlignment="1" applyProtection="1">
      <alignment textRotation="45" wrapText="1"/>
      <protection hidden="1"/>
    </xf>
    <xf numFmtId="0" fontId="0" fillId="5" borderId="2" xfId="0" applyFill="1" applyBorder="1" applyAlignment="1" applyProtection="1">
      <alignment textRotation="45"/>
      <protection hidden="1"/>
    </xf>
    <xf numFmtId="0" fontId="0" fillId="5" borderId="2" xfId="0" applyFill="1" applyBorder="1" applyProtection="1">
      <protection hidden="1"/>
    </xf>
    <xf numFmtId="0" fontId="0" fillId="0" borderId="6" xfId="0" applyBorder="1" applyAlignment="1"/>
    <xf numFmtId="0" fontId="0" fillId="0" borderId="0" xfId="0" applyBorder="1" applyAlignment="1"/>
    <xf numFmtId="0" fontId="0" fillId="0" borderId="7" xfId="0" applyBorder="1" applyAlignment="1">
      <alignment horizontal="left" wrapText="1"/>
    </xf>
    <xf numFmtId="0" fontId="0" fillId="0" borderId="8" xfId="0" applyBorder="1"/>
    <xf numFmtId="0" fontId="0" fillId="0" borderId="0" xfId="0" applyBorder="1" applyAlignment="1" applyProtection="1">
      <protection locked="0"/>
    </xf>
    <xf numFmtId="0" fontId="0" fillId="0" borderId="0" xfId="0" applyAlignment="1">
      <alignment textRotation="45"/>
    </xf>
    <xf numFmtId="0" fontId="0" fillId="0" borderId="9" xfId="0" applyBorder="1"/>
    <xf numFmtId="0" fontId="0" fillId="0" borderId="9" xfId="0" applyBorder="1" applyAlignment="1">
      <alignment textRotation="45"/>
    </xf>
    <xf numFmtId="0" fontId="0" fillId="0" borderId="10" xfId="0" applyBorder="1" applyAlignment="1"/>
    <xf numFmtId="0" fontId="3" fillId="0" borderId="2" xfId="0" applyFont="1" applyBorder="1" applyAlignment="1">
      <alignment horizontal="left" textRotation="45" wrapText="1"/>
    </xf>
    <xf numFmtId="0" fontId="3" fillId="0" borderId="2" xfId="0" applyFont="1" applyBorder="1" applyAlignment="1">
      <alignment textRotation="45"/>
    </xf>
    <xf numFmtId="0" fontId="3" fillId="0" borderId="4" xfId="0" applyFont="1" applyBorder="1" applyAlignment="1">
      <alignment textRotation="45" wrapText="1"/>
    </xf>
    <xf numFmtId="0" fontId="3" fillId="0" borderId="11" xfId="0" applyFont="1" applyBorder="1" applyAlignment="1">
      <alignment textRotation="45"/>
    </xf>
    <xf numFmtId="0" fontId="3" fillId="0" borderId="4" xfId="0" applyFont="1" applyBorder="1" applyAlignment="1">
      <alignment textRotation="45"/>
    </xf>
    <xf numFmtId="0" fontId="0" fillId="0" borderId="12" xfId="0" applyBorder="1" applyAlignment="1">
      <alignment horizontal="left" wrapText="1"/>
    </xf>
    <xf numFmtId="0" fontId="0" fillId="0" borderId="13" xfId="0" applyBorder="1"/>
    <xf numFmtId="0" fontId="0" fillId="0" borderId="14" xfId="0" applyBorder="1"/>
    <xf numFmtId="0" fontId="0" fillId="0" borderId="13" xfId="0" applyBorder="1" applyAlignment="1">
      <alignment textRotation="45"/>
    </xf>
    <xf numFmtId="0" fontId="0" fillId="0" borderId="14" xfId="0" applyBorder="1" applyAlignment="1">
      <alignment textRotation="45"/>
    </xf>
    <xf numFmtId="0" fontId="6" fillId="0" borderId="0" xfId="0" applyFont="1" applyBorder="1" applyAlignment="1">
      <alignment wrapText="1"/>
    </xf>
    <xf numFmtId="0" fontId="6" fillId="0" borderId="9" xfId="0" applyFont="1" applyBorder="1" applyAlignment="1">
      <alignment wrapText="1"/>
    </xf>
    <xf numFmtId="0" fontId="0" fillId="0" borderId="9" xfId="0" applyBorder="1" applyAlignment="1"/>
    <xf numFmtId="0" fontId="0" fillId="0" borderId="13" xfId="0" applyBorder="1" applyAlignment="1" applyProtection="1">
      <protection locked="0"/>
    </xf>
    <xf numFmtId="0" fontId="0" fillId="0" borderId="14" xfId="0" applyBorder="1" applyAlignment="1" applyProtection="1">
      <protection locked="0"/>
    </xf>
    <xf numFmtId="0" fontId="3" fillId="0" borderId="11" xfId="0" applyFont="1" applyBorder="1" applyAlignment="1">
      <alignment textRotation="45" wrapText="1"/>
    </xf>
    <xf numFmtId="0" fontId="0" fillId="0" borderId="0" xfId="0" applyBorder="1" applyAlignment="1">
      <alignment horizontal="left" wrapText="1"/>
    </xf>
    <xf numFmtId="0" fontId="3" fillId="0" borderId="15" xfId="0" applyFont="1" applyBorder="1" applyAlignment="1">
      <alignment textRotation="45"/>
    </xf>
    <xf numFmtId="0" fontId="0" fillId="0" borderId="0" xfId="0" applyAlignment="1">
      <alignment horizontal="right"/>
    </xf>
    <xf numFmtId="0" fontId="8" fillId="0" borderId="0" xfId="0" applyFont="1"/>
    <xf numFmtId="0" fontId="19" fillId="0" borderId="0" xfId="2" applyFont="1" applyFill="1" applyBorder="1" applyAlignment="1">
      <alignment horizontal="left" wrapText="1"/>
    </xf>
    <xf numFmtId="0" fontId="20" fillId="0" borderId="0" xfId="0" applyFont="1" applyFill="1" applyBorder="1"/>
    <xf numFmtId="0" fontId="23" fillId="0" borderId="0" xfId="0" applyFont="1"/>
    <xf numFmtId="0" fontId="24" fillId="0" borderId="0" xfId="2" applyFont="1" applyFill="1" applyBorder="1" applyAlignment="1">
      <alignment horizontal="center"/>
    </xf>
    <xf numFmtId="0" fontId="24" fillId="0" borderId="0" xfId="1" applyFont="1" applyFill="1" applyBorder="1" applyAlignment="1">
      <alignment horizontal="center"/>
    </xf>
    <xf numFmtId="0" fontId="24" fillId="0" borderId="0" xfId="1" applyFont="1" applyFill="1" applyBorder="1" applyAlignment="1"/>
    <xf numFmtId="0" fontId="24" fillId="0" borderId="2" xfId="1" applyFont="1" applyFill="1" applyBorder="1" applyAlignment="1">
      <alignment horizontal="left" wrapText="1"/>
    </xf>
    <xf numFmtId="0" fontId="24" fillId="0" borderId="0" xfId="2" applyFont="1" applyFill="1" applyBorder="1" applyAlignment="1">
      <alignment horizontal="left" wrapText="1"/>
    </xf>
    <xf numFmtId="1" fontId="24" fillId="0" borderId="0" xfId="2" applyNumberFormat="1" applyFont="1" applyFill="1" applyBorder="1" applyAlignment="1">
      <alignment wrapText="1"/>
    </xf>
    <xf numFmtId="0" fontId="23" fillId="0" borderId="0" xfId="0" applyFont="1" applyBorder="1" applyAlignment="1"/>
    <xf numFmtId="1" fontId="23" fillId="0" borderId="0" xfId="0" applyNumberFormat="1" applyFont="1" applyAlignment="1"/>
    <xf numFmtId="0" fontId="23" fillId="0" borderId="0" xfId="0" applyFont="1" applyAlignment="1"/>
    <xf numFmtId="0" fontId="23" fillId="0" borderId="0" xfId="0" applyFont="1" applyAlignment="1">
      <alignment horizontal="right"/>
    </xf>
    <xf numFmtId="0" fontId="23" fillId="0" borderId="2" xfId="0" applyFont="1" applyBorder="1"/>
    <xf numFmtId="0" fontId="24" fillId="0" borderId="2" xfId="0" applyFont="1" applyBorder="1" applyAlignment="1">
      <alignment horizontal="left" vertical="top" wrapText="1"/>
    </xf>
    <xf numFmtId="0" fontId="24" fillId="0" borderId="2" xfId="2" applyFont="1" applyFill="1" applyBorder="1" applyAlignment="1">
      <alignment horizontal="left" wrapText="1"/>
    </xf>
    <xf numFmtId="0" fontId="24" fillId="0" borderId="2" xfId="0" applyFont="1" applyBorder="1"/>
    <xf numFmtId="0" fontId="23" fillId="0" borderId="2" xfId="0" applyFont="1" applyBorder="1" applyAlignment="1">
      <alignment horizontal="left" wrapText="1"/>
    </xf>
    <xf numFmtId="0" fontId="23" fillId="0" borderId="2" xfId="2" applyFont="1" applyFill="1" applyBorder="1" applyAlignment="1">
      <alignment horizontal="left" wrapText="1"/>
    </xf>
    <xf numFmtId="0" fontId="15" fillId="0" borderId="2" xfId="0" applyFont="1" applyFill="1" applyBorder="1" applyAlignment="1" applyProtection="1">
      <alignment textRotation="45" wrapText="1"/>
      <protection locked="0"/>
    </xf>
    <xf numFmtId="0" fontId="27" fillId="0" borderId="16" xfId="1" applyFont="1" applyFill="1" applyBorder="1" applyAlignment="1">
      <alignment horizontal="left" wrapText="1"/>
    </xf>
    <xf numFmtId="1" fontId="24" fillId="0" borderId="17" xfId="1" applyNumberFormat="1" applyFont="1" applyFill="1" applyBorder="1" applyAlignment="1">
      <alignment wrapText="1"/>
    </xf>
    <xf numFmtId="0" fontId="27" fillId="0" borderId="16" xfId="2" applyFont="1" applyFill="1" applyBorder="1" applyAlignment="1">
      <alignment horizontal="left" wrapText="1"/>
    </xf>
    <xf numFmtId="1" fontId="24" fillId="0" borderId="17" xfId="2" applyNumberFormat="1" applyFont="1" applyFill="1" applyBorder="1" applyAlignment="1">
      <alignment wrapText="1"/>
    </xf>
    <xf numFmtId="0" fontId="28" fillId="0" borderId="16" xfId="2" applyFont="1" applyFill="1" applyBorder="1" applyAlignment="1">
      <alignment horizontal="left" wrapText="1"/>
    </xf>
    <xf numFmtId="1" fontId="23" fillId="0" borderId="17" xfId="2" applyNumberFormat="1" applyFont="1" applyFill="1" applyBorder="1" applyAlignment="1">
      <alignment wrapText="1"/>
    </xf>
    <xf numFmtId="0" fontId="27" fillId="0" borderId="18" xfId="2" applyFont="1" applyFill="1" applyBorder="1" applyAlignment="1">
      <alignment horizontal="left" wrapText="1"/>
    </xf>
    <xf numFmtId="0" fontId="23" fillId="0" borderId="19" xfId="0" applyFont="1" applyBorder="1"/>
    <xf numFmtId="1" fontId="24" fillId="0" borderId="20" xfId="2" applyNumberFormat="1" applyFont="1" applyFill="1" applyBorder="1" applyAlignment="1">
      <alignment wrapText="1"/>
    </xf>
    <xf numFmtId="0" fontId="27" fillId="0" borderId="21" xfId="1" applyFont="1" applyFill="1" applyBorder="1" applyAlignment="1">
      <alignment horizontal="left" wrapText="1"/>
    </xf>
    <xf numFmtId="0" fontId="24" fillId="0" borderId="22" xfId="1" applyFont="1" applyFill="1" applyBorder="1" applyAlignment="1">
      <alignment horizontal="left" wrapText="1"/>
    </xf>
    <xf numFmtId="1" fontId="24" fillId="0" borderId="23" xfId="1" applyNumberFormat="1" applyFont="1" applyFill="1" applyBorder="1" applyAlignment="1">
      <alignment wrapText="1"/>
    </xf>
    <xf numFmtId="0" fontId="25" fillId="0" borderId="24" xfId="2" applyFont="1" applyFill="1" applyBorder="1" applyAlignment="1">
      <alignment horizontal="center"/>
    </xf>
    <xf numFmtId="0" fontId="25" fillId="0" borderId="25" xfId="2" applyFont="1" applyFill="1" applyBorder="1" applyAlignment="1">
      <alignment horizontal="center"/>
    </xf>
    <xf numFmtId="0" fontId="25" fillId="0" borderId="26" xfId="1" applyFont="1" applyFill="1" applyBorder="1" applyAlignment="1">
      <alignment horizontal="center"/>
    </xf>
    <xf numFmtId="0" fontId="23" fillId="0" borderId="27" xfId="0" applyFont="1" applyBorder="1" applyAlignment="1"/>
    <xf numFmtId="1" fontId="24" fillId="0" borderId="28" xfId="1" applyNumberFormat="1" applyFont="1" applyFill="1" applyBorder="1" applyAlignment="1">
      <alignment wrapText="1"/>
    </xf>
    <xf numFmtId="1" fontId="24" fillId="0" borderId="29" xfId="1" applyNumberFormat="1" applyFont="1" applyFill="1" applyBorder="1" applyAlignment="1">
      <alignment wrapText="1"/>
    </xf>
    <xf numFmtId="1" fontId="24" fillId="0" borderId="30" xfId="1" applyNumberFormat="1" applyFont="1" applyFill="1" applyBorder="1" applyAlignment="1">
      <alignment wrapText="1"/>
    </xf>
    <xf numFmtId="1" fontId="24" fillId="0" borderId="31" xfId="1" applyNumberFormat="1" applyFont="1" applyFill="1" applyBorder="1" applyAlignment="1">
      <alignment wrapText="1"/>
    </xf>
    <xf numFmtId="0" fontId="25" fillId="0" borderId="32" xfId="2" applyFont="1" applyFill="1" applyBorder="1" applyAlignment="1">
      <alignment horizontal="center"/>
    </xf>
    <xf numFmtId="0" fontId="24" fillId="6" borderId="33" xfId="2" applyFont="1" applyFill="1" applyBorder="1" applyAlignment="1">
      <alignment horizontal="left" wrapText="1"/>
    </xf>
    <xf numFmtId="0" fontId="23" fillId="7" borderId="33" xfId="0" applyFont="1" applyFill="1" applyBorder="1" applyAlignment="1"/>
    <xf numFmtId="0" fontId="23" fillId="7" borderId="33" xfId="0" applyFont="1" applyFill="1" applyBorder="1"/>
    <xf numFmtId="0" fontId="23" fillId="7" borderId="26" xfId="0" applyFont="1" applyFill="1" applyBorder="1" applyAlignment="1"/>
    <xf numFmtId="0" fontId="32" fillId="0" borderId="0" xfId="2" applyFont="1" applyFill="1" applyBorder="1" applyAlignment="1">
      <alignment horizontal="left" wrapText="1"/>
    </xf>
    <xf numFmtId="0" fontId="32" fillId="6" borderId="34" xfId="2" applyFont="1" applyFill="1" applyBorder="1" applyAlignment="1">
      <alignment horizontal="left" wrapText="1"/>
    </xf>
    <xf numFmtId="0" fontId="33" fillId="0" borderId="0" xfId="0" applyFont="1"/>
    <xf numFmtId="0" fontId="34" fillId="0" borderId="35" xfId="0" applyFont="1" applyBorder="1"/>
    <xf numFmtId="0" fontId="35" fillId="0" borderId="36" xfId="0" applyFont="1" applyBorder="1"/>
    <xf numFmtId="0" fontId="35" fillId="0" borderId="37" xfId="0" applyFont="1" applyBorder="1"/>
    <xf numFmtId="0" fontId="35" fillId="0" borderId="38" xfId="0" applyFont="1" applyBorder="1"/>
    <xf numFmtId="0" fontId="35" fillId="0" borderId="13" xfId="0" applyFont="1" applyBorder="1"/>
    <xf numFmtId="0" fontId="35" fillId="0" borderId="39" xfId="0" applyFont="1" applyBorder="1"/>
    <xf numFmtId="0" fontId="0" fillId="0" borderId="40" xfId="0" applyBorder="1"/>
    <xf numFmtId="0" fontId="0" fillId="0" borderId="41" xfId="0" applyBorder="1"/>
    <xf numFmtId="0" fontId="26" fillId="0" borderId="0" xfId="0" applyFont="1" applyFill="1" applyBorder="1"/>
    <xf numFmtId="0" fontId="25" fillId="0" borderId="42" xfId="2" applyFont="1" applyFill="1" applyBorder="1" applyAlignment="1">
      <alignment horizontal="center"/>
    </xf>
    <xf numFmtId="0" fontId="25" fillId="0" borderId="43" xfId="2" applyFont="1" applyFill="1" applyBorder="1" applyAlignment="1">
      <alignment horizontal="center"/>
    </xf>
    <xf numFmtId="0" fontId="24" fillId="0" borderId="44" xfId="1" applyFont="1" applyFill="1" applyBorder="1" applyAlignment="1">
      <alignment horizontal="center"/>
    </xf>
    <xf numFmtId="0" fontId="25" fillId="0" borderId="45" xfId="2" applyFont="1" applyFill="1" applyBorder="1" applyAlignment="1">
      <alignment horizontal="center"/>
    </xf>
    <xf numFmtId="0" fontId="24" fillId="0" borderId="46" xfId="1" applyFont="1" applyFill="1" applyBorder="1" applyAlignment="1">
      <alignment horizontal="center"/>
    </xf>
    <xf numFmtId="0" fontId="25" fillId="0" borderId="38" xfId="2" applyFont="1" applyFill="1" applyBorder="1" applyAlignment="1">
      <alignment horizontal="center"/>
    </xf>
    <xf numFmtId="0" fontId="24" fillId="0" borderId="39" xfId="1" applyFont="1" applyFill="1" applyBorder="1" applyAlignment="1">
      <alignment horizontal="center"/>
    </xf>
    <xf numFmtId="0" fontId="16" fillId="7" borderId="5" xfId="0" applyFont="1" applyFill="1" applyBorder="1" applyAlignment="1" applyProtection="1">
      <alignment textRotation="45" wrapText="1"/>
      <protection locked="0"/>
    </xf>
    <xf numFmtId="0" fontId="4" fillId="7" borderId="5" xfId="0" applyFont="1" applyFill="1" applyBorder="1" applyAlignment="1" applyProtection="1">
      <alignment textRotation="45"/>
      <protection locked="0"/>
    </xf>
    <xf numFmtId="0" fontId="11" fillId="7" borderId="5" xfId="0" applyFont="1" applyFill="1" applyBorder="1" applyAlignment="1" applyProtection="1">
      <alignment textRotation="45"/>
      <protection locked="0"/>
    </xf>
    <xf numFmtId="0" fontId="0" fillId="7" borderId="1" xfId="0" applyFill="1" applyBorder="1" applyProtection="1">
      <protection locked="0"/>
    </xf>
    <xf numFmtId="0" fontId="0" fillId="0" borderId="0" xfId="0" applyBorder="1" applyProtection="1">
      <protection locked="0"/>
    </xf>
    <xf numFmtId="0" fontId="0" fillId="0" borderId="0" xfId="0" applyFill="1" applyBorder="1" applyProtection="1">
      <protection hidden="1"/>
    </xf>
    <xf numFmtId="0" fontId="0" fillId="5" borderId="4" xfId="0" applyFill="1" applyBorder="1" applyAlignment="1" applyProtection="1">
      <alignment textRotation="45"/>
      <protection hidden="1"/>
    </xf>
    <xf numFmtId="0" fontId="0" fillId="5" borderId="4" xfId="0" applyFill="1" applyBorder="1" applyProtection="1">
      <protection hidden="1"/>
    </xf>
    <xf numFmtId="0" fontId="0" fillId="3" borderId="3" xfId="0" applyFill="1" applyBorder="1" applyAlignment="1" applyProtection="1">
      <alignment textRotation="45"/>
      <protection locked="0"/>
    </xf>
    <xf numFmtId="0" fontId="0" fillId="3" borderId="3" xfId="0" applyFill="1" applyBorder="1" applyProtection="1"/>
    <xf numFmtId="0" fontId="2" fillId="0" borderId="0" xfId="0" applyFont="1" applyFill="1" applyBorder="1" applyProtection="1">
      <protection locked="0"/>
    </xf>
    <xf numFmtId="165" fontId="24" fillId="0" borderId="44" xfId="1" applyNumberFormat="1" applyFont="1" applyFill="1" applyBorder="1" applyAlignment="1">
      <alignment horizontal="center"/>
    </xf>
    <xf numFmtId="0" fontId="23" fillId="0" borderId="47" xfId="0" applyFont="1" applyBorder="1" applyAlignment="1">
      <alignment horizontal="center"/>
    </xf>
    <xf numFmtId="2" fontId="36" fillId="0" borderId="2" xfId="0" applyNumberFormat="1" applyFont="1" applyBorder="1" applyAlignment="1">
      <alignment textRotation="45"/>
    </xf>
    <xf numFmtId="0" fontId="37" fillId="0" borderId="3" xfId="0" applyFont="1" applyFill="1" applyBorder="1" applyAlignment="1" applyProtection="1">
      <alignment textRotation="45"/>
      <protection locked="0"/>
    </xf>
    <xf numFmtId="0" fontId="37" fillId="0" borderId="2" xfId="0" applyFont="1" applyFill="1" applyBorder="1" applyAlignment="1" applyProtection="1">
      <alignment textRotation="45"/>
      <protection locked="0"/>
    </xf>
    <xf numFmtId="0" fontId="36" fillId="0" borderId="2" xfId="0" applyFont="1" applyFill="1" applyBorder="1" applyAlignment="1" applyProtection="1">
      <alignment textRotation="45" wrapText="1"/>
      <protection locked="0"/>
    </xf>
    <xf numFmtId="1" fontId="17" fillId="0" borderId="0" xfId="0" applyNumberFormat="1" applyFont="1" applyFill="1" applyBorder="1"/>
    <xf numFmtId="1" fontId="4" fillId="2" borderId="22" xfId="0" applyNumberFormat="1" applyFont="1" applyFill="1" applyBorder="1" applyAlignment="1"/>
    <xf numFmtId="2" fontId="3" fillId="0" borderId="0" xfId="0" applyNumberFormat="1" applyFont="1" applyFill="1" applyBorder="1"/>
    <xf numFmtId="0" fontId="0" fillId="4" borderId="2" xfId="0" applyFont="1" applyFill="1" applyBorder="1" applyProtection="1">
      <protection locked="0"/>
    </xf>
    <xf numFmtId="0" fontId="4" fillId="0" borderId="0" xfId="0" applyFont="1" applyAlignment="1">
      <alignment horizontal="center"/>
    </xf>
    <xf numFmtId="0" fontId="1" fillId="0" borderId="0" xfId="43"/>
    <xf numFmtId="1" fontId="1" fillId="0" borderId="0" xfId="43" applyNumberFormat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/>
    <xf numFmtId="0" fontId="0" fillId="0" borderId="0" xfId="0" applyAlignment="1" applyProtection="1">
      <alignment horizontal="left"/>
      <protection locked="0"/>
    </xf>
    <xf numFmtId="0" fontId="0" fillId="0" borderId="0" xfId="0" applyAlignment="1"/>
    <xf numFmtId="0" fontId="0" fillId="0" borderId="6" xfId="0" applyBorder="1" applyAlignment="1" applyProtection="1">
      <alignment horizontal="left"/>
      <protection locked="0"/>
    </xf>
    <xf numFmtId="0" fontId="0" fillId="0" borderId="6" xfId="0" applyBorder="1" applyAlignment="1"/>
    <xf numFmtId="0" fontId="21" fillId="0" borderId="0" xfId="2" applyFont="1" applyFill="1" applyBorder="1" applyAlignment="1">
      <alignment horizontal="left" wrapText="1"/>
    </xf>
    <xf numFmtId="0" fontId="20" fillId="39" borderId="0" xfId="0" applyFont="1" applyFill="1"/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7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3"/>
    <cellStyle name="Normal_Sheet1" xfId="1"/>
    <cellStyle name="Normal_Sheet2" xfId="2"/>
    <cellStyle name="Note 2" xfId="44"/>
    <cellStyle name="Output" xfId="12" builtinId="21" customBuiltin="1"/>
    <cellStyle name="Title" xfId="3" builtinId="15" customBuiltin="1"/>
    <cellStyle name="Total" xfId="18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Maximum Depth of Plant Colonization</a:t>
            </a:r>
          </a:p>
        </c:rich>
      </c:tx>
      <c:layout>
        <c:manualLayout>
          <c:xMode val="edge"/>
          <c:yMode val="edge"/>
          <c:x val="0.2622767857142857"/>
          <c:y val="2.65486725663716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79464285714286"/>
          <c:y val="0.14306805267683656"/>
          <c:w val="0.8805803571428571"/>
          <c:h val="0.7227149052747414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'MAX DEPTH GRAPH'!$A$2:$A$41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cat>
          <c:val>
            <c:numRef>
              <c:f>'MAX DEPTH GRAPH'!$B$2:$B$41</c:f>
              <c:numCache>
                <c:formatCode>General</c:formatCode>
                <c:ptCount val="40"/>
                <c:pt idx="0">
                  <c:v>3</c:v>
                </c:pt>
                <c:pt idx="1">
                  <c:v>20</c:v>
                </c:pt>
                <c:pt idx="2">
                  <c:v>45</c:v>
                </c:pt>
                <c:pt idx="3">
                  <c:v>15</c:v>
                </c:pt>
                <c:pt idx="4">
                  <c:v>17</c:v>
                </c:pt>
                <c:pt idx="5">
                  <c:v>30</c:v>
                </c:pt>
                <c:pt idx="6">
                  <c:v>12</c:v>
                </c:pt>
                <c:pt idx="7">
                  <c:v>12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34080"/>
        <c:axId val="43936000"/>
      </c:barChart>
      <c:catAx>
        <c:axId val="4393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Depth Bin (feet)</a:t>
                </a:r>
              </a:p>
            </c:rich>
          </c:tx>
          <c:layout>
            <c:manualLayout>
              <c:xMode val="edge"/>
              <c:yMode val="edge"/>
              <c:x val="0.4609375"/>
              <c:y val="0.93067985970780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9360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936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# Sites</a:t>
                </a:r>
              </a:p>
            </c:rich>
          </c:tx>
          <c:layout>
            <c:manualLayout>
              <c:xMode val="edge"/>
              <c:yMode val="edge"/>
              <c:x val="1.7857142857142856E-2"/>
              <c:y val="0.454277905527295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93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9525</xdr:rowOff>
    </xdr:from>
    <xdr:to>
      <xdr:col>17</xdr:col>
      <xdr:colOff>0</xdr:colOff>
      <xdr:row>40</xdr:row>
      <xdr:rowOff>152400</xdr:rowOff>
    </xdr:to>
    <xdr:graphicFrame macro="">
      <xdr:nvGraphicFramePr>
        <xdr:cNvPr id="103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workbookViewId="0"/>
  </sheetViews>
  <sheetFormatPr defaultColWidth="8.85546875" defaultRowHeight="12.75" x14ac:dyDescent="0.2"/>
  <cols>
    <col min="1" max="1" width="11.28515625" style="2" customWidth="1"/>
    <col min="2" max="2" width="8" style="2" customWidth="1"/>
    <col min="3" max="3" width="26.28515625" style="2" customWidth="1"/>
    <col min="4" max="11" width="8.85546875" style="2"/>
    <col min="12" max="12" width="10.5703125" style="2" customWidth="1"/>
    <col min="13" max="16384" width="8.85546875" style="2"/>
  </cols>
  <sheetData>
    <row r="1" spans="1:5" ht="23.25" x14ac:dyDescent="0.35">
      <c r="A1" s="8" t="s">
        <v>22</v>
      </c>
      <c r="C1" s="2" t="s">
        <v>522</v>
      </c>
    </row>
    <row r="3" spans="1:5" x14ac:dyDescent="0.2">
      <c r="A3" s="23" t="s">
        <v>17</v>
      </c>
    </row>
    <row r="4" spans="1:5" x14ac:dyDescent="0.2">
      <c r="B4" s="2" t="s">
        <v>420</v>
      </c>
    </row>
    <row r="5" spans="1:5" x14ac:dyDescent="0.2">
      <c r="B5" s="2" t="s">
        <v>57</v>
      </c>
    </row>
    <row r="6" spans="1:5" x14ac:dyDescent="0.2">
      <c r="C6" s="2" t="s">
        <v>39</v>
      </c>
      <c r="D6" s="2" t="s">
        <v>89</v>
      </c>
    </row>
    <row r="7" spans="1:5" x14ac:dyDescent="0.2">
      <c r="D7" s="2" t="s">
        <v>199</v>
      </c>
    </row>
    <row r="8" spans="1:5" x14ac:dyDescent="0.2">
      <c r="C8" s="22" t="s">
        <v>54</v>
      </c>
      <c r="D8" s="2" t="s">
        <v>189</v>
      </c>
    </row>
    <row r="9" spans="1:5" x14ac:dyDescent="0.2">
      <c r="C9" s="22" t="s">
        <v>55</v>
      </c>
      <c r="D9" s="2" t="s">
        <v>56</v>
      </c>
    </row>
    <row r="10" spans="1:5" x14ac:dyDescent="0.2">
      <c r="C10" s="22" t="s">
        <v>91</v>
      </c>
      <c r="D10" s="2" t="s">
        <v>416</v>
      </c>
    </row>
    <row r="11" spans="1:5" x14ac:dyDescent="0.2">
      <c r="C11" s="22" t="s">
        <v>79</v>
      </c>
      <c r="D11" s="2" t="s">
        <v>417</v>
      </c>
    </row>
    <row r="12" spans="1:5" x14ac:dyDescent="0.2">
      <c r="C12" s="22" t="s">
        <v>186</v>
      </c>
      <c r="D12" s="2" t="s">
        <v>192</v>
      </c>
    </row>
    <row r="13" spans="1:5" x14ac:dyDescent="0.2">
      <c r="C13" s="22"/>
      <c r="E13" s="2" t="s">
        <v>74</v>
      </c>
    </row>
    <row r="14" spans="1:5" x14ac:dyDescent="0.2">
      <c r="C14" s="22"/>
      <c r="E14" s="2" t="s">
        <v>75</v>
      </c>
    </row>
    <row r="15" spans="1:5" x14ac:dyDescent="0.2">
      <c r="C15" s="22"/>
      <c r="E15" s="2" t="s">
        <v>76</v>
      </c>
    </row>
    <row r="16" spans="1:5" x14ac:dyDescent="0.2">
      <c r="C16" s="22"/>
      <c r="E16" s="2" t="s">
        <v>78</v>
      </c>
    </row>
    <row r="17" spans="3:5" x14ac:dyDescent="0.2">
      <c r="C17" s="22"/>
      <c r="E17" s="175" t="s">
        <v>523</v>
      </c>
    </row>
    <row r="18" spans="3:5" x14ac:dyDescent="0.2">
      <c r="C18" s="22" t="s">
        <v>72</v>
      </c>
      <c r="D18" s="2" t="s">
        <v>529</v>
      </c>
    </row>
    <row r="19" spans="3:5" x14ac:dyDescent="0.2">
      <c r="C19" s="22"/>
      <c r="D19" s="2" t="s">
        <v>190</v>
      </c>
    </row>
    <row r="20" spans="3:5" x14ac:dyDescent="0.2">
      <c r="C20" s="22"/>
      <c r="D20" s="2" t="s">
        <v>77</v>
      </c>
    </row>
    <row r="21" spans="3:5" x14ac:dyDescent="0.2">
      <c r="C21" s="22" t="s">
        <v>73</v>
      </c>
      <c r="D21" s="2" t="s">
        <v>191</v>
      </c>
    </row>
    <row r="22" spans="3:5" x14ac:dyDescent="0.2">
      <c r="C22" s="22"/>
      <c r="D22" s="2" t="s">
        <v>524</v>
      </c>
    </row>
    <row r="23" spans="3:5" x14ac:dyDescent="0.2">
      <c r="C23" s="22"/>
      <c r="E23" s="2" t="s">
        <v>74</v>
      </c>
    </row>
    <row r="24" spans="3:5" x14ac:dyDescent="0.2">
      <c r="C24" s="22"/>
      <c r="E24" s="2" t="s">
        <v>75</v>
      </c>
    </row>
    <row r="25" spans="3:5" x14ac:dyDescent="0.2">
      <c r="C25" s="22"/>
      <c r="E25" s="2" t="s">
        <v>76</v>
      </c>
    </row>
    <row r="26" spans="3:5" x14ac:dyDescent="0.2">
      <c r="C26" s="22"/>
      <c r="E26" s="2" t="s">
        <v>78</v>
      </c>
    </row>
    <row r="27" spans="3:5" x14ac:dyDescent="0.2">
      <c r="C27" s="22"/>
      <c r="D27" s="2" t="s">
        <v>525</v>
      </c>
    </row>
    <row r="28" spans="3:5" x14ac:dyDescent="0.2">
      <c r="C28" s="22"/>
      <c r="D28" s="2" t="s">
        <v>526</v>
      </c>
    </row>
    <row r="29" spans="3:5" x14ac:dyDescent="0.2">
      <c r="C29" s="22"/>
      <c r="D29" s="2" t="s">
        <v>90</v>
      </c>
    </row>
    <row r="30" spans="3:5" x14ac:dyDescent="0.2">
      <c r="C30" s="22"/>
      <c r="E30" s="2" t="s">
        <v>193</v>
      </c>
    </row>
    <row r="31" spans="3:5" x14ac:dyDescent="0.2">
      <c r="C31" s="22"/>
    </row>
    <row r="32" spans="3:5" x14ac:dyDescent="0.2">
      <c r="D32" s="1" t="s">
        <v>527</v>
      </c>
    </row>
    <row r="33" spans="2:4" x14ac:dyDescent="0.2">
      <c r="D33" s="1"/>
    </row>
    <row r="34" spans="2:4" x14ac:dyDescent="0.2">
      <c r="B34" s="2" t="s">
        <v>32</v>
      </c>
    </row>
    <row r="35" spans="2:4" x14ac:dyDescent="0.2">
      <c r="C35" s="2" t="s">
        <v>530</v>
      </c>
    </row>
    <row r="36" spans="2:4" x14ac:dyDescent="0.2">
      <c r="C36" s="2" t="s">
        <v>528</v>
      </c>
    </row>
    <row r="37" spans="2:4" x14ac:dyDescent="0.2">
      <c r="C37" s="2" t="s">
        <v>71</v>
      </c>
    </row>
    <row r="38" spans="2:4" x14ac:dyDescent="0.2">
      <c r="B38" s="2" t="s">
        <v>531</v>
      </c>
    </row>
    <row r="39" spans="2:4" x14ac:dyDescent="0.2">
      <c r="C39" s="2" t="s">
        <v>418</v>
      </c>
    </row>
    <row r="40" spans="2:4" x14ac:dyDescent="0.2">
      <c r="C40" s="2" t="s">
        <v>532</v>
      </c>
    </row>
    <row r="41" spans="2:4" x14ac:dyDescent="0.2">
      <c r="C41" s="2" t="s">
        <v>533</v>
      </c>
    </row>
    <row r="42" spans="2:4" x14ac:dyDescent="0.2">
      <c r="C42" s="2" t="s">
        <v>419</v>
      </c>
    </row>
    <row r="43" spans="2:4" x14ac:dyDescent="0.2">
      <c r="C43" s="2" t="s">
        <v>194</v>
      </c>
    </row>
    <row r="44" spans="2:4" x14ac:dyDescent="0.2">
      <c r="B44" s="2" t="s">
        <v>48</v>
      </c>
    </row>
    <row r="45" spans="2:4" x14ac:dyDescent="0.2">
      <c r="B45" s="2" t="s">
        <v>534</v>
      </c>
    </row>
    <row r="46" spans="2:4" x14ac:dyDescent="0.2">
      <c r="C46" s="2" t="s">
        <v>535</v>
      </c>
    </row>
    <row r="47" spans="2:4" x14ac:dyDescent="0.2">
      <c r="B47" s="2" t="s">
        <v>421</v>
      </c>
    </row>
    <row r="48" spans="2:4" x14ac:dyDescent="0.2">
      <c r="B48" s="2" t="s">
        <v>718</v>
      </c>
    </row>
    <row r="51" spans="1:3" x14ac:dyDescent="0.2">
      <c r="A51" s="23" t="s">
        <v>13</v>
      </c>
    </row>
    <row r="52" spans="1:3" x14ac:dyDescent="0.2">
      <c r="B52" s="2" t="s">
        <v>50</v>
      </c>
    </row>
    <row r="53" spans="1:3" x14ac:dyDescent="0.2">
      <c r="B53" s="2" t="s">
        <v>40</v>
      </c>
    </row>
    <row r="54" spans="1:3" x14ac:dyDescent="0.2">
      <c r="B54" s="2" t="s">
        <v>51</v>
      </c>
    </row>
    <row r="55" spans="1:3" x14ac:dyDescent="0.2">
      <c r="A55" s="23" t="s">
        <v>12</v>
      </c>
    </row>
    <row r="56" spans="1:3" x14ac:dyDescent="0.2">
      <c r="B56" s="21" t="s">
        <v>563</v>
      </c>
    </row>
    <row r="57" spans="1:3" x14ac:dyDescent="0.2">
      <c r="B57" s="1" t="s">
        <v>38</v>
      </c>
    </row>
    <row r="58" spans="1:3" x14ac:dyDescent="0.2">
      <c r="B58" s="1" t="s">
        <v>35</v>
      </c>
    </row>
    <row r="59" spans="1:3" x14ac:dyDescent="0.2">
      <c r="B59" s="11"/>
      <c r="C59" s="2" t="s">
        <v>28</v>
      </c>
    </row>
    <row r="60" spans="1:3" x14ac:dyDescent="0.2">
      <c r="B60" s="11"/>
      <c r="C60" s="2" t="s">
        <v>41</v>
      </c>
    </row>
    <row r="61" spans="1:3" x14ac:dyDescent="0.2">
      <c r="B61" s="18" t="s">
        <v>36</v>
      </c>
    </row>
    <row r="62" spans="1:3" x14ac:dyDescent="0.2">
      <c r="B62" s="5"/>
      <c r="C62" s="2" t="s">
        <v>29</v>
      </c>
    </row>
    <row r="63" spans="1:3" x14ac:dyDescent="0.2">
      <c r="B63" s="18" t="s">
        <v>37</v>
      </c>
    </row>
    <row r="64" spans="1:3" x14ac:dyDescent="0.2">
      <c r="B64" s="13"/>
      <c r="C64" s="2" t="s">
        <v>30</v>
      </c>
    </row>
    <row r="65" spans="1:3" x14ac:dyDescent="0.2">
      <c r="B65" s="1" t="s">
        <v>538</v>
      </c>
      <c r="C65" s="12"/>
    </row>
    <row r="66" spans="1:3" x14ac:dyDescent="0.2">
      <c r="C66" s="2" t="s">
        <v>44</v>
      </c>
    </row>
    <row r="67" spans="1:3" x14ac:dyDescent="0.2">
      <c r="C67" s="2" t="s">
        <v>53</v>
      </c>
    </row>
    <row r="68" spans="1:3" x14ac:dyDescent="0.2">
      <c r="B68" s="1" t="s">
        <v>537</v>
      </c>
      <c r="C68" s="12"/>
    </row>
    <row r="69" spans="1:3" x14ac:dyDescent="0.2">
      <c r="B69" s="1" t="s">
        <v>80</v>
      </c>
      <c r="C69" s="12"/>
    </row>
    <row r="70" spans="1:3" x14ac:dyDescent="0.2">
      <c r="B70" s="1" t="s">
        <v>52</v>
      </c>
      <c r="C70" s="12"/>
    </row>
    <row r="71" spans="1:3" x14ac:dyDescent="0.2">
      <c r="B71" s="1" t="s">
        <v>63</v>
      </c>
      <c r="C71" s="12"/>
    </row>
    <row r="72" spans="1:3" x14ac:dyDescent="0.2">
      <c r="B72" s="1" t="s">
        <v>85</v>
      </c>
      <c r="C72" s="12"/>
    </row>
    <row r="73" spans="1:3" x14ac:dyDescent="0.2">
      <c r="B73" s="1" t="s">
        <v>58</v>
      </c>
      <c r="C73" s="12"/>
    </row>
    <row r="74" spans="1:3" x14ac:dyDescent="0.2">
      <c r="B74" s="1" t="s">
        <v>86</v>
      </c>
      <c r="C74" s="12"/>
    </row>
    <row r="75" spans="1:3" x14ac:dyDescent="0.2">
      <c r="B75" s="18" t="s">
        <v>81</v>
      </c>
    </row>
    <row r="76" spans="1:3" x14ac:dyDescent="0.2">
      <c r="B76" s="1" t="s">
        <v>539</v>
      </c>
    </row>
    <row r="77" spans="1:3" x14ac:dyDescent="0.2">
      <c r="B77" s="18"/>
    </row>
    <row r="78" spans="1:3" x14ac:dyDescent="0.2">
      <c r="A78" s="23" t="s">
        <v>31</v>
      </c>
    </row>
    <row r="79" spans="1:3" x14ac:dyDescent="0.2">
      <c r="A79" s="23"/>
      <c r="B79" s="2" t="s">
        <v>195</v>
      </c>
    </row>
    <row r="80" spans="1:3" x14ac:dyDescent="0.2">
      <c r="B80" s="2" t="s">
        <v>196</v>
      </c>
    </row>
    <row r="81" spans="1:10" x14ac:dyDescent="0.2">
      <c r="C81" s="2" t="s">
        <v>42</v>
      </c>
    </row>
    <row r="82" spans="1:10" x14ac:dyDescent="0.2">
      <c r="B82" s="2" t="s">
        <v>197</v>
      </c>
    </row>
    <row r="83" spans="1:10" x14ac:dyDescent="0.2">
      <c r="C83" s="2" t="s">
        <v>43</v>
      </c>
    </row>
    <row r="84" spans="1:10" x14ac:dyDescent="0.2">
      <c r="B84" s="3" t="s">
        <v>198</v>
      </c>
    </row>
    <row r="85" spans="1:10" x14ac:dyDescent="0.2">
      <c r="A85" s="4"/>
      <c r="B85" s="2" t="s">
        <v>540</v>
      </c>
    </row>
    <row r="86" spans="1:10" x14ac:dyDescent="0.2">
      <c r="B86" s="2" t="s">
        <v>536</v>
      </c>
      <c r="D86" s="4"/>
    </row>
    <row r="87" spans="1:10" x14ac:dyDescent="0.2">
      <c r="B87" s="2" t="s">
        <v>82</v>
      </c>
    </row>
    <row r="88" spans="1:10" x14ac:dyDescent="0.2">
      <c r="C88" s="2" t="s">
        <v>83</v>
      </c>
    </row>
    <row r="89" spans="1:10" x14ac:dyDescent="0.2">
      <c r="D89" s="6"/>
      <c r="E89" s="6"/>
    </row>
    <row r="90" spans="1:10" x14ac:dyDescent="0.2">
      <c r="F90" s="6"/>
      <c r="G90" s="6"/>
      <c r="H90" s="6"/>
      <c r="I90" s="6"/>
      <c r="J90" s="6"/>
    </row>
    <row r="91" spans="1:10" x14ac:dyDescent="0.2">
      <c r="F91" s="6"/>
      <c r="G91" s="6"/>
      <c r="H91" s="6"/>
      <c r="I91" s="6"/>
      <c r="J91" s="6"/>
    </row>
    <row r="92" spans="1:10" x14ac:dyDescent="0.2">
      <c r="F92" s="6"/>
      <c r="G92" s="6"/>
      <c r="H92" s="6"/>
      <c r="I92" s="6"/>
      <c r="J92" s="6"/>
    </row>
  </sheetData>
  <phoneticPr fontId="18" type="noConversion"/>
  <printOptions headings="1" gridLines="1"/>
  <pageMargins left="0.75" right="0.75" top="0.28999999999999998" bottom="0.34" header="0.31" footer="0.34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Q4001"/>
  <sheetViews>
    <sheetView tabSelected="1" workbookViewId="0">
      <pane xSplit="10" ySplit="1" topLeftCell="K2" activePane="bottomRight" state="frozen"/>
      <selection pane="topRight" activeCell="K1" sqref="K1"/>
      <selection pane="bottomLeft" activeCell="A2" sqref="A2"/>
      <selection pane="bottomRight"/>
    </sheetView>
  </sheetViews>
  <sheetFormatPr defaultColWidth="5.7109375" defaultRowHeight="12.75" x14ac:dyDescent="0.2"/>
  <cols>
    <col min="1" max="1" width="11.5703125" style="10" bestFit="1" customWidth="1"/>
    <col min="2" max="2" width="4.42578125" style="197" hidden="1" customWidth="1"/>
    <col min="3" max="4" width="7.85546875" style="197" hidden="1" customWidth="1"/>
    <col min="5" max="6" width="7" style="197" hidden="1" customWidth="1"/>
    <col min="7" max="8" width="4.42578125" style="197" hidden="1" customWidth="1"/>
    <col min="9" max="9" width="15.7109375" style="202" customWidth="1"/>
    <col min="10" max="10" width="5" style="36" bestFit="1" customWidth="1"/>
    <col min="11" max="11" width="11" style="10" customWidth="1"/>
    <col min="12" max="12" width="13.28515625" style="10" customWidth="1"/>
    <col min="13" max="15" width="5.7109375" style="10" customWidth="1"/>
    <col min="16" max="16" width="24.85546875" style="10" bestFit="1" customWidth="1"/>
    <col min="17" max="17" width="5.7109375" style="10" customWidth="1"/>
    <col min="18" max="18" width="6.7109375" style="10" customWidth="1"/>
    <col min="19" max="20" width="5.7109375" style="10" customWidth="1"/>
    <col min="21" max="21" width="6.7109375" style="10" customWidth="1"/>
    <col min="22" max="23" width="5.7109375" style="10" customWidth="1"/>
    <col min="24" max="27" width="5.7109375" style="32" customWidth="1"/>
    <col min="28" max="159" width="5.7109375" style="10" customWidth="1"/>
    <col min="160" max="160" width="5.7109375" style="32" customWidth="1"/>
    <col min="161" max="16384" width="5.7109375" style="10"/>
  </cols>
  <sheetData>
    <row r="1" spans="1:173" s="9" customFormat="1" ht="190.15" customHeight="1" x14ac:dyDescent="0.4">
      <c r="A1" s="69" t="s">
        <v>20</v>
      </c>
      <c r="B1" s="95" t="s">
        <v>27</v>
      </c>
      <c r="C1" s="95" t="s">
        <v>61</v>
      </c>
      <c r="D1" s="95" t="s">
        <v>62</v>
      </c>
      <c r="E1" s="96" t="s">
        <v>59</v>
      </c>
      <c r="F1" s="96" t="s">
        <v>60</v>
      </c>
      <c r="G1" s="97" t="s">
        <v>24</v>
      </c>
      <c r="H1" s="198" t="s">
        <v>25</v>
      </c>
      <c r="I1" s="70"/>
      <c r="J1" s="200" t="s">
        <v>0</v>
      </c>
      <c r="K1" s="14" t="s">
        <v>92</v>
      </c>
      <c r="L1" s="9" t="s">
        <v>34</v>
      </c>
      <c r="M1" s="33" t="s">
        <v>88</v>
      </c>
      <c r="N1" s="9" t="s">
        <v>14</v>
      </c>
      <c r="O1" s="9" t="s">
        <v>23</v>
      </c>
      <c r="P1" s="16" t="s">
        <v>4</v>
      </c>
      <c r="Q1" s="16" t="s">
        <v>165</v>
      </c>
      <c r="R1" s="29" t="s">
        <v>544</v>
      </c>
      <c r="S1" s="29" t="s">
        <v>726</v>
      </c>
      <c r="T1" s="29" t="s">
        <v>727</v>
      </c>
      <c r="U1" s="29" t="s">
        <v>84</v>
      </c>
      <c r="V1" s="29" t="s">
        <v>728</v>
      </c>
      <c r="W1" s="29" t="s">
        <v>729</v>
      </c>
      <c r="X1" s="147" t="s">
        <v>543</v>
      </c>
      <c r="Y1" s="147" t="s">
        <v>545</v>
      </c>
      <c r="Z1" s="147" t="s">
        <v>518</v>
      </c>
      <c r="AA1" s="147" t="s">
        <v>513</v>
      </c>
      <c r="AB1" s="15" t="s">
        <v>96</v>
      </c>
      <c r="AC1" s="15" t="s">
        <v>508</v>
      </c>
      <c r="AD1" s="15" t="s">
        <v>547</v>
      </c>
      <c r="AE1" s="15" t="s">
        <v>548</v>
      </c>
      <c r="AF1" s="15" t="s">
        <v>546</v>
      </c>
      <c r="AG1" s="15" t="s">
        <v>95</v>
      </c>
      <c r="AH1" s="15" t="s">
        <v>549</v>
      </c>
      <c r="AI1" s="15" t="s">
        <v>94</v>
      </c>
      <c r="AJ1" s="15" t="s">
        <v>93</v>
      </c>
      <c r="AK1" s="15" t="s">
        <v>415</v>
      </c>
      <c r="AL1" s="15" t="s">
        <v>514</v>
      </c>
      <c r="AM1" s="15" t="s">
        <v>97</v>
      </c>
      <c r="AN1" s="15" t="s">
        <v>490</v>
      </c>
      <c r="AO1" s="15" t="s">
        <v>98</v>
      </c>
      <c r="AP1" s="15" t="s">
        <v>550</v>
      </c>
      <c r="AQ1" s="15" t="s">
        <v>99</v>
      </c>
      <c r="AR1" s="15" t="s">
        <v>510</v>
      </c>
      <c r="AS1" s="15" t="s">
        <v>100</v>
      </c>
      <c r="AT1" s="15" t="s">
        <v>491</v>
      </c>
      <c r="AU1" s="15" t="s">
        <v>101</v>
      </c>
      <c r="AV1" s="15" t="s">
        <v>102</v>
      </c>
      <c r="AW1" s="15" t="s">
        <v>103</v>
      </c>
      <c r="AX1" s="15" t="s">
        <v>104</v>
      </c>
      <c r="AY1" s="15" t="s">
        <v>511</v>
      </c>
      <c r="AZ1" s="15" t="s">
        <v>457</v>
      </c>
      <c r="BA1" s="15" t="s">
        <v>105</v>
      </c>
      <c r="BB1" s="15" t="s">
        <v>472</v>
      </c>
      <c r="BC1" s="15" t="s">
        <v>515</v>
      </c>
      <c r="BD1" s="15" t="s">
        <v>460</v>
      </c>
      <c r="BE1" s="15" t="s">
        <v>200</v>
      </c>
      <c r="BF1" s="15" t="s">
        <v>503</v>
      </c>
      <c r="BG1" s="15" t="s">
        <v>492</v>
      </c>
      <c r="BH1" s="15" t="s">
        <v>551</v>
      </c>
      <c r="BI1" s="15" t="s">
        <v>106</v>
      </c>
      <c r="BJ1" s="15" t="s">
        <v>552</v>
      </c>
      <c r="BK1" s="15" t="s">
        <v>107</v>
      </c>
      <c r="BL1" s="15" t="s">
        <v>462</v>
      </c>
      <c r="BM1" s="15" t="s">
        <v>108</v>
      </c>
      <c r="BN1" s="15" t="s">
        <v>517</v>
      </c>
      <c r="BO1" s="15" t="s">
        <v>109</v>
      </c>
      <c r="BP1" s="15" t="s">
        <v>463</v>
      </c>
      <c r="BQ1" s="15" t="s">
        <v>464</v>
      </c>
      <c r="BR1" s="15" t="s">
        <v>465</v>
      </c>
      <c r="BS1" s="15" t="s">
        <v>466</v>
      </c>
      <c r="BT1" s="15" t="s">
        <v>467</v>
      </c>
      <c r="BU1" s="15" t="s">
        <v>468</v>
      </c>
      <c r="BV1" s="15" t="s">
        <v>473</v>
      </c>
      <c r="BW1" s="15" t="s">
        <v>110</v>
      </c>
      <c r="BX1" s="15" t="s">
        <v>201</v>
      </c>
      <c r="BY1" s="15" t="s">
        <v>111</v>
      </c>
      <c r="BZ1" s="15" t="s">
        <v>509</v>
      </c>
      <c r="CA1" s="15" t="s">
        <v>112</v>
      </c>
      <c r="CB1" s="15" t="s">
        <v>113</v>
      </c>
      <c r="CC1" s="15" t="s">
        <v>520</v>
      </c>
      <c r="CD1" s="15" t="s">
        <v>553</v>
      </c>
      <c r="CE1" s="15" t="s">
        <v>114</v>
      </c>
      <c r="CF1" s="15" t="s">
        <v>115</v>
      </c>
      <c r="CG1" s="15" t="s">
        <v>406</v>
      </c>
      <c r="CH1" s="15" t="s">
        <v>116</v>
      </c>
      <c r="CI1" s="15" t="s">
        <v>117</v>
      </c>
      <c r="CJ1" s="15" t="s">
        <v>516</v>
      </c>
      <c r="CK1" s="15" t="s">
        <v>118</v>
      </c>
      <c r="CL1" s="15" t="s">
        <v>119</v>
      </c>
      <c r="CM1" s="15" t="s">
        <v>120</v>
      </c>
      <c r="CN1" s="15" t="s">
        <v>429</v>
      </c>
      <c r="CO1" s="15" t="s">
        <v>121</v>
      </c>
      <c r="CP1" s="15" t="s">
        <v>122</v>
      </c>
      <c r="CQ1" s="15" t="s">
        <v>123</v>
      </c>
      <c r="CR1" s="15" t="s">
        <v>124</v>
      </c>
      <c r="CS1" s="15" t="s">
        <v>475</v>
      </c>
      <c r="CT1" s="15" t="s">
        <v>125</v>
      </c>
      <c r="CU1" s="15" t="s">
        <v>126</v>
      </c>
      <c r="CV1" s="15" t="s">
        <v>127</v>
      </c>
      <c r="CW1" s="15" t="s">
        <v>128</v>
      </c>
      <c r="CX1" s="15" t="s">
        <v>129</v>
      </c>
      <c r="CY1" s="15" t="s">
        <v>477</v>
      </c>
      <c r="CZ1" s="15" t="s">
        <v>130</v>
      </c>
      <c r="DA1" s="15" t="s">
        <v>131</v>
      </c>
      <c r="DB1" s="15" t="s">
        <v>554</v>
      </c>
      <c r="DC1" s="15" t="s">
        <v>132</v>
      </c>
      <c r="DD1" s="15" t="s">
        <v>133</v>
      </c>
      <c r="DE1" s="15" t="s">
        <v>479</v>
      </c>
      <c r="DF1" s="15" t="s">
        <v>134</v>
      </c>
      <c r="DG1" s="15" t="s">
        <v>135</v>
      </c>
      <c r="DH1" s="15" t="s">
        <v>136</v>
      </c>
      <c r="DI1" s="15" t="s">
        <v>137</v>
      </c>
      <c r="DJ1" s="15" t="s">
        <v>480</v>
      </c>
      <c r="DK1" s="15" t="s">
        <v>555</v>
      </c>
      <c r="DL1" s="15" t="s">
        <v>138</v>
      </c>
      <c r="DM1" s="15" t="s">
        <v>493</v>
      </c>
      <c r="DN1" s="15" t="s">
        <v>512</v>
      </c>
      <c r="DO1" s="15" t="s">
        <v>139</v>
      </c>
      <c r="DP1" s="15" t="s">
        <v>140</v>
      </c>
      <c r="DQ1" s="15" t="s">
        <v>141</v>
      </c>
      <c r="DR1" s="15" t="s">
        <v>142</v>
      </c>
      <c r="DS1" s="15" t="s">
        <v>202</v>
      </c>
      <c r="DT1" s="15" t="s">
        <v>407</v>
      </c>
      <c r="DU1" s="15" t="s">
        <v>143</v>
      </c>
      <c r="DV1" s="15" t="s">
        <v>556</v>
      </c>
      <c r="DW1" s="15" t="s">
        <v>484</v>
      </c>
      <c r="DX1" s="15" t="s">
        <v>144</v>
      </c>
      <c r="DY1" s="15" t="s">
        <v>145</v>
      </c>
      <c r="DZ1" s="15" t="s">
        <v>146</v>
      </c>
      <c r="EA1" s="15" t="s">
        <v>486</v>
      </c>
      <c r="EB1" s="15" t="s">
        <v>147</v>
      </c>
      <c r="EC1" s="15" t="s">
        <v>487</v>
      </c>
      <c r="ED1" s="15" t="s">
        <v>148</v>
      </c>
      <c r="EE1" s="15" t="s">
        <v>489</v>
      </c>
      <c r="EF1" s="15" t="s">
        <v>149</v>
      </c>
      <c r="EG1" s="15" t="s">
        <v>408</v>
      </c>
      <c r="EH1" s="15" t="s">
        <v>495</v>
      </c>
      <c r="EI1" s="15" t="s">
        <v>557</v>
      </c>
      <c r="EJ1" s="15" t="s">
        <v>150</v>
      </c>
      <c r="EK1" s="15" t="s">
        <v>558</v>
      </c>
      <c r="EL1" s="15" t="s">
        <v>151</v>
      </c>
      <c r="EM1" s="15" t="s">
        <v>152</v>
      </c>
      <c r="EN1" s="15" t="s">
        <v>500</v>
      </c>
      <c r="EO1" s="15" t="s">
        <v>717</v>
      </c>
      <c r="EP1" s="15" t="s">
        <v>153</v>
      </c>
      <c r="EQ1" s="15" t="s">
        <v>154</v>
      </c>
      <c r="ER1" s="15" t="s">
        <v>155</v>
      </c>
      <c r="ES1" s="15" t="s">
        <v>156</v>
      </c>
      <c r="ET1" s="15" t="s">
        <v>157</v>
      </c>
      <c r="EU1" s="15" t="s">
        <v>158</v>
      </c>
      <c r="EV1" s="15" t="s">
        <v>159</v>
      </c>
      <c r="EW1" s="15" t="s">
        <v>160</v>
      </c>
      <c r="EX1" s="15" t="s">
        <v>507</v>
      </c>
      <c r="EY1" s="15" t="s">
        <v>161</v>
      </c>
      <c r="EZ1" s="15" t="s">
        <v>162</v>
      </c>
      <c r="FA1" s="15" t="s">
        <v>496</v>
      </c>
      <c r="FB1" s="15" t="s">
        <v>163</v>
      </c>
      <c r="FC1" s="15" t="s">
        <v>497</v>
      </c>
      <c r="FD1" s="192" t="s">
        <v>560</v>
      </c>
      <c r="FE1" s="193" t="s">
        <v>561</v>
      </c>
      <c r="FF1" s="193" t="s">
        <v>559</v>
      </c>
      <c r="FG1" s="194" t="s">
        <v>521</v>
      </c>
      <c r="FH1" s="194" t="s">
        <v>568</v>
      </c>
      <c r="FI1" s="9" t="s">
        <v>173</v>
      </c>
      <c r="FJ1" s="9" t="s">
        <v>172</v>
      </c>
      <c r="FK1" s="9" t="s">
        <v>5</v>
      </c>
      <c r="FL1" s="9" t="s">
        <v>6</v>
      </c>
      <c r="FM1" s="9" t="s">
        <v>7</v>
      </c>
      <c r="FN1" s="9" t="s">
        <v>8</v>
      </c>
      <c r="FO1" s="9" t="s">
        <v>9</v>
      </c>
      <c r="FP1" s="9" t="s">
        <v>10</v>
      </c>
      <c r="FQ1" s="9" t="s">
        <v>11</v>
      </c>
    </row>
    <row r="2" spans="1:173" ht="15" x14ac:dyDescent="0.25">
      <c r="A2" s="71" t="s">
        <v>166</v>
      </c>
      <c r="B2" s="98">
        <f>COUNT(R2:FC2,FI2:FQ2)</f>
        <v>0</v>
      </c>
      <c r="C2" s="98" t="str">
        <f>IF(COUNT(R2:FC2,FI2:FQ2)&gt;0,COUNT(R2:FC2,FI2:FQ2),"")</f>
        <v/>
      </c>
      <c r="D2" s="98" t="str">
        <f>IF(COUNT(X2:BN2,BP2:BX2,BZ2:CF2,CH2:FC2,FI2:FQ2)&gt;0,COUNT(X2:BN2,BP2:BX2,BZ2:CF2,CH2:FC2,FI2:FQ2),"")</f>
        <v/>
      </c>
      <c r="E2" s="98" t="str">
        <f>IF(H2=1,COUNT(R2:FC2,FI2:FQ2),"")</f>
        <v/>
      </c>
      <c r="F2" s="98" t="str">
        <f>IF(H2=1,COUNT(X2:BN2,BP2:BX2,BZ2:CF2,CH2:FC2,FI2:FQ2),"")</f>
        <v/>
      </c>
      <c r="G2" s="98" t="str">
        <f>IF($B2&gt;=1,$M2,"")</f>
        <v/>
      </c>
      <c r="H2" s="199" t="str">
        <f>IF(AND(M2&gt;0,M2&lt;=STATS!$C$22),1,"")</f>
        <v/>
      </c>
      <c r="I2" s="212" t="s">
        <v>734</v>
      </c>
      <c r="J2" s="201">
        <v>1</v>
      </c>
      <c r="K2">
        <v>44.838282120000002</v>
      </c>
      <c r="L2">
        <v>-88.518149179999995</v>
      </c>
      <c r="P2" s="215" t="s">
        <v>738</v>
      </c>
      <c r="R2" s="17"/>
      <c r="S2" s="17"/>
      <c r="T2" s="17"/>
      <c r="U2" s="17"/>
      <c r="V2" s="17"/>
      <c r="W2" s="17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10" t="s">
        <v>749</v>
      </c>
      <c r="CE2" s="10" t="s">
        <v>749</v>
      </c>
      <c r="CF2" s="10" t="s">
        <v>749</v>
      </c>
      <c r="FD2" s="195"/>
      <c r="FE2" s="195"/>
      <c r="FF2" s="195"/>
      <c r="FG2" s="195"/>
      <c r="FH2" s="195"/>
    </row>
    <row r="3" spans="1:173" ht="15" x14ac:dyDescent="0.25">
      <c r="A3" s="71" t="s">
        <v>47</v>
      </c>
      <c r="B3" s="98">
        <f>COUNT(R3:FC3,FI3:FQ3)</f>
        <v>6</v>
      </c>
      <c r="C3" s="98">
        <f>IF(COUNT(R3:FC3,FI3:FQ3)&gt;0,COUNT(R3:FC3,FI3:FQ3),"")</f>
        <v>6</v>
      </c>
      <c r="D3" s="98">
        <f>IF(COUNT(X3:BN3,BP3:BX3,BZ3:CF3,CH3:FC3,FI3:FQ3)&gt;0,COUNT(X3:BN3,BP3:BX3,BZ3:CF3,CH3:FC3,FI3:FQ3),"")</f>
        <v>5</v>
      </c>
      <c r="E3" s="98">
        <f>IF(H3=1,COUNT(R3:FC3,FI3:FQ3),"")</f>
        <v>6</v>
      </c>
      <c r="F3" s="98">
        <f>IF(H3=1,COUNT(X3:BN3,BP3:BX3,BZ3:CF3,CH3:FC3,FI3:FQ3),"")</f>
        <v>5</v>
      </c>
      <c r="G3" s="98">
        <f>IF($B3&gt;=1,$M3,"")</f>
        <v>2</v>
      </c>
      <c r="H3" s="199">
        <f>IF(AND(M3&gt;0,M3&lt;=STATS!$C$22),1,"")</f>
        <v>1</v>
      </c>
      <c r="I3" s="212" t="s">
        <v>735</v>
      </c>
      <c r="J3" s="201">
        <v>2</v>
      </c>
      <c r="K3">
        <v>44.837742169999999</v>
      </c>
      <c r="L3">
        <v>-88.518163020000003</v>
      </c>
      <c r="M3" s="10">
        <v>2</v>
      </c>
      <c r="N3" s="10" t="s">
        <v>745</v>
      </c>
      <c r="O3" s="10" t="s">
        <v>746</v>
      </c>
      <c r="P3" s="214"/>
      <c r="Q3" s="10">
        <v>2</v>
      </c>
      <c r="R3" s="17">
        <v>1</v>
      </c>
      <c r="S3" s="17" t="s">
        <v>750</v>
      </c>
      <c r="T3" s="17" t="s">
        <v>747</v>
      </c>
      <c r="U3" s="17"/>
      <c r="V3" s="17"/>
      <c r="W3" s="17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>
        <v>1</v>
      </c>
      <c r="AJ3" s="36"/>
      <c r="AK3" s="36"/>
      <c r="AL3" s="36"/>
      <c r="AU3" s="10">
        <v>1</v>
      </c>
      <c r="BA3" s="10">
        <v>1</v>
      </c>
      <c r="CE3" s="10" t="s">
        <v>749</v>
      </c>
      <c r="CM3" s="10">
        <v>1</v>
      </c>
      <c r="EW3" s="10">
        <v>1</v>
      </c>
      <c r="FD3" s="195"/>
      <c r="FE3" s="195"/>
      <c r="FF3" s="195"/>
      <c r="FG3" s="195"/>
      <c r="FH3" s="195"/>
    </row>
    <row r="4" spans="1:173" ht="15" x14ac:dyDescent="0.25">
      <c r="A4" s="71" t="s">
        <v>49</v>
      </c>
      <c r="B4" s="98">
        <f>COUNT(R4:FC4,FI4:FQ4)</f>
        <v>0</v>
      </c>
      <c r="C4" s="98" t="str">
        <f>IF(COUNT(R4:FC4,FI4:FQ4)&gt;0,COUNT(R4:FC4,FI4:FQ4),"")</f>
        <v/>
      </c>
      <c r="D4" s="98" t="str">
        <f>IF(COUNT(X4:BN4,BP4:BX4,BZ4:CF4,CH4:FC4,FI4:FQ4)&gt;0,COUNT(X4:BN4,BP4:BX4,BZ4:CF4,CH4:FC4,FI4:FQ4),"")</f>
        <v/>
      </c>
      <c r="E4" s="98">
        <f>IF(H4=1,COUNT(R4:FC4,FI4:FQ4),"")</f>
        <v>0</v>
      </c>
      <c r="F4" s="98">
        <f>IF(H4=1,COUNT(X4:BN4,BP4:BX4,BZ4:CF4,CH4:FC4,FI4:FQ4),"")</f>
        <v>0</v>
      </c>
      <c r="G4" s="98" t="str">
        <f>IF($B4&gt;=1,$M4,"")</f>
        <v/>
      </c>
      <c r="H4" s="199">
        <f>IF(AND(M4&gt;0,M4&lt;=STATS!$C$22),1,"")</f>
        <v>1</v>
      </c>
      <c r="I4" s="73">
        <v>323800</v>
      </c>
      <c r="J4" s="201">
        <v>3</v>
      </c>
      <c r="K4">
        <v>44.837202220000002</v>
      </c>
      <c r="L4">
        <v>-88.518176859999997</v>
      </c>
      <c r="M4" s="10">
        <v>7</v>
      </c>
      <c r="N4" s="10" t="s">
        <v>745</v>
      </c>
      <c r="O4" s="10" t="s">
        <v>746</v>
      </c>
      <c r="P4" s="214"/>
      <c r="R4" s="17"/>
      <c r="S4" s="17"/>
      <c r="T4" s="17"/>
      <c r="U4" s="17"/>
      <c r="V4" s="17"/>
      <c r="W4" s="17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FD4" s="195"/>
      <c r="FE4" s="195"/>
      <c r="FF4" s="195"/>
      <c r="FG4" s="195"/>
      <c r="FH4" s="195"/>
    </row>
    <row r="5" spans="1:173" ht="15" x14ac:dyDescent="0.25">
      <c r="A5" s="89" t="s">
        <v>167</v>
      </c>
      <c r="B5" s="98">
        <f>COUNT(R5:FC5,FI5:FQ5)</f>
        <v>2</v>
      </c>
      <c r="C5" s="98">
        <f>IF(COUNT(R5:FC5,FI5:FQ5)&gt;0,COUNT(R5:FC5,FI5:FQ5),"")</f>
        <v>2</v>
      </c>
      <c r="D5" s="98">
        <f>IF(COUNT(X5:BN5,BP5:BX5,BZ5:CF5,CH5:FC5,FI5:FQ5)&gt;0,COUNT(X5:BN5,BP5:BX5,BZ5:CF5,CH5:FC5,FI5:FQ5),"")</f>
        <v>2</v>
      </c>
      <c r="E5" s="98">
        <f>IF(H5=1,COUNT(R5:FC5,FI5:FQ5),"")</f>
        <v>2</v>
      </c>
      <c r="F5" s="98">
        <f>IF(H5=1,COUNT(X5:BN5,BP5:BX5,BZ5:CF5,CH5:FC5,FI5:FQ5),"")</f>
        <v>2</v>
      </c>
      <c r="G5" s="98">
        <f>IF($B5&gt;=1,$M5,"")</f>
        <v>7.5</v>
      </c>
      <c r="H5" s="199">
        <f>IF(AND(M5&gt;0,M5&lt;=STATS!$C$22),1,"")</f>
        <v>1</v>
      </c>
      <c r="I5" s="74">
        <v>41486</v>
      </c>
      <c r="J5" s="201">
        <v>4</v>
      </c>
      <c r="K5">
        <v>44.836662269999998</v>
      </c>
      <c r="L5">
        <v>-88.518190709999999</v>
      </c>
      <c r="M5" s="10">
        <v>7.5</v>
      </c>
      <c r="N5" s="10" t="s">
        <v>745</v>
      </c>
      <c r="O5" s="10" t="s">
        <v>746</v>
      </c>
      <c r="P5" s="214"/>
      <c r="Q5" s="10">
        <v>1</v>
      </c>
      <c r="R5" s="17"/>
      <c r="S5" s="17"/>
      <c r="T5" s="17"/>
      <c r="U5" s="17"/>
      <c r="V5" s="17"/>
      <c r="W5" s="17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U5" s="10">
        <v>1</v>
      </c>
      <c r="CA5" s="10">
        <v>1</v>
      </c>
      <c r="FD5" s="195"/>
      <c r="FE5" s="195"/>
      <c r="FF5" s="195"/>
      <c r="FG5" s="195"/>
      <c r="FH5" s="195"/>
    </row>
    <row r="6" spans="1:173" ht="15" x14ac:dyDescent="0.25">
      <c r="A6" s="71" t="s">
        <v>168</v>
      </c>
      <c r="B6" s="98">
        <f>COUNT(R6:FC6,FI6:FQ6)</f>
        <v>3</v>
      </c>
      <c r="C6" s="98">
        <f>IF(COUNT(R6:FC6,FI6:FQ6)&gt;0,COUNT(R6:FC6,FI6:FQ6),"")</f>
        <v>3</v>
      </c>
      <c r="D6" s="98">
        <f>IF(COUNT(X6:BN6,BP6:BX6,BZ6:CF6,CH6:FC6,FI6:FQ6)&gt;0,COUNT(X6:BN6,BP6:BX6,BZ6:CF6,CH6:FC6,FI6:FQ6),"")</f>
        <v>3</v>
      </c>
      <c r="E6" s="98">
        <f>IF(H6=1,COUNT(R6:FC6,FI6:FQ6),"")</f>
        <v>3</v>
      </c>
      <c r="F6" s="98">
        <f>IF(H6=1,COUNT(X6:BN6,BP6:BX6,BZ6:CF6,CH6:FC6,FI6:FQ6),"")</f>
        <v>3</v>
      </c>
      <c r="G6" s="98">
        <f>IF($B6&gt;=1,$M6,"")</f>
        <v>6</v>
      </c>
      <c r="H6" s="199">
        <f>IF(AND(M6&gt;0,M6&lt;=STATS!$C$22),1,"")</f>
        <v>1</v>
      </c>
      <c r="I6" s="212" t="s">
        <v>736</v>
      </c>
      <c r="J6" s="201">
        <v>5</v>
      </c>
      <c r="K6">
        <v>44.836122320000001</v>
      </c>
      <c r="L6">
        <v>-88.518204549999993</v>
      </c>
      <c r="M6" s="10">
        <v>6</v>
      </c>
      <c r="N6" s="10" t="s">
        <v>745</v>
      </c>
      <c r="O6" s="10" t="s">
        <v>746</v>
      </c>
      <c r="P6" s="214"/>
      <c r="Q6" s="10">
        <v>2</v>
      </c>
      <c r="R6" s="17"/>
      <c r="S6" s="17"/>
      <c r="T6" s="17"/>
      <c r="U6" s="17"/>
      <c r="V6" s="17"/>
      <c r="W6" s="17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U6" s="10">
        <v>1</v>
      </c>
      <c r="CA6" s="10">
        <v>2</v>
      </c>
      <c r="EW6" s="10">
        <v>1</v>
      </c>
      <c r="FD6" s="195"/>
      <c r="FE6" s="195"/>
      <c r="FF6" s="195"/>
      <c r="FG6" s="195"/>
      <c r="FH6" s="195"/>
    </row>
    <row r="7" spans="1:173" ht="15" x14ac:dyDescent="0.25">
      <c r="A7" s="71"/>
      <c r="B7" s="98">
        <f>COUNT(R7:FC7,FI7:FQ7)</f>
        <v>4</v>
      </c>
      <c r="C7" s="98">
        <f>IF(COUNT(R7:FC7,FI7:FQ7)&gt;0,COUNT(R7:FC7,FI7:FQ7),"")</f>
        <v>4</v>
      </c>
      <c r="D7" s="98">
        <f>IF(COUNT(X7:BN7,BP7:BX7,BZ7:CF7,CH7:FC7,FI7:FQ7)&gt;0,COUNT(X7:BN7,BP7:BX7,BZ7:CF7,CH7:FC7,FI7:FQ7),"")</f>
        <v>4</v>
      </c>
      <c r="E7" s="98">
        <f>IF(H7=1,COUNT(R7:FC7,FI7:FQ7),"")</f>
        <v>4</v>
      </c>
      <c r="F7" s="98">
        <f>IF(H7=1,COUNT(X7:BN7,BP7:BX7,BZ7:CF7,CH7:FC7,FI7:FQ7),"")</f>
        <v>4</v>
      </c>
      <c r="G7" s="98">
        <f>IF($B7&gt;=1,$M7,"")</f>
        <v>2</v>
      </c>
      <c r="H7" s="199">
        <f>IF(AND(M7&gt;0,M7&lt;=STATS!$C$22),1,"")</f>
        <v>1</v>
      </c>
      <c r="I7" s="212" t="s">
        <v>737</v>
      </c>
      <c r="J7" s="201">
        <v>6</v>
      </c>
      <c r="K7">
        <v>44.835582369999997</v>
      </c>
      <c r="L7">
        <v>-88.518218390000001</v>
      </c>
      <c r="M7" s="10">
        <v>2</v>
      </c>
      <c r="N7" s="10" t="s">
        <v>745</v>
      </c>
      <c r="O7" s="10" t="s">
        <v>746</v>
      </c>
      <c r="P7" s="214"/>
      <c r="Q7" s="10">
        <v>2</v>
      </c>
      <c r="R7" s="17" t="s">
        <v>749</v>
      </c>
      <c r="S7" s="17" t="s">
        <v>750</v>
      </c>
      <c r="T7" s="17" t="s">
        <v>747</v>
      </c>
      <c r="U7" s="17"/>
      <c r="V7" s="17"/>
      <c r="W7" s="17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U7" s="10">
        <v>2</v>
      </c>
      <c r="BV7" s="10">
        <v>1</v>
      </c>
      <c r="CQ7" s="10" t="s">
        <v>749</v>
      </c>
      <c r="EV7" s="10">
        <v>1</v>
      </c>
      <c r="EW7" s="10">
        <v>1</v>
      </c>
      <c r="FD7" s="195"/>
      <c r="FE7" s="195"/>
      <c r="FF7" s="195"/>
      <c r="FG7" s="195"/>
      <c r="FH7" s="195"/>
    </row>
    <row r="8" spans="1:173" ht="15" x14ac:dyDescent="0.25">
      <c r="A8" s="71"/>
      <c r="B8" s="98">
        <f>COUNT(R8:FC8,FI8:FQ8)</f>
        <v>7</v>
      </c>
      <c r="C8" s="98">
        <f>IF(COUNT(R8:FC8,FI8:FQ8)&gt;0,COUNT(R8:FC8,FI8:FQ8),"")</f>
        <v>7</v>
      </c>
      <c r="D8" s="98">
        <f>IF(COUNT(X8:BN8,BP8:BX8,BZ8:CF8,CH8:FC8,FI8:FQ8)&gt;0,COUNT(X8:BN8,BP8:BX8,BZ8:CF8,CH8:FC8,FI8:FQ8),"")</f>
        <v>7</v>
      </c>
      <c r="E8" s="98">
        <f>IF(H8=1,COUNT(R8:FC8,FI8:FQ8),"")</f>
        <v>7</v>
      </c>
      <c r="F8" s="98">
        <f>IF(H8=1,COUNT(X8:BN8,BP8:BX8,BZ8:CF8,CH8:FC8,FI8:FQ8),"")</f>
        <v>7</v>
      </c>
      <c r="G8" s="98">
        <f>IF($B8&gt;=1,$M8,"")</f>
        <v>2.5</v>
      </c>
      <c r="H8" s="199">
        <f>IF(AND(M8&gt;0,M8&lt;=STATS!$C$22),1,"")</f>
        <v>1</v>
      </c>
      <c r="J8" s="34">
        <v>7</v>
      </c>
      <c r="K8">
        <v>44.835042420000001</v>
      </c>
      <c r="L8">
        <v>-88.518232229999995</v>
      </c>
      <c r="M8" s="10">
        <v>2.5</v>
      </c>
      <c r="N8" s="10" t="s">
        <v>745</v>
      </c>
      <c r="O8" s="10" t="s">
        <v>746</v>
      </c>
      <c r="P8" s="214"/>
      <c r="Q8" s="10">
        <v>2</v>
      </c>
      <c r="R8" s="17" t="s">
        <v>749</v>
      </c>
      <c r="S8" s="17" t="s">
        <v>751</v>
      </c>
      <c r="T8" s="17" t="s">
        <v>747</v>
      </c>
      <c r="U8" s="17"/>
      <c r="V8" s="17"/>
      <c r="W8" s="17"/>
      <c r="X8" s="36"/>
      <c r="Y8" s="36"/>
      <c r="Z8" s="36"/>
      <c r="AA8" s="36"/>
      <c r="AB8" s="36">
        <v>1</v>
      </c>
      <c r="AC8" s="36"/>
      <c r="AD8" s="36"/>
      <c r="AE8" s="36"/>
      <c r="AF8" s="36"/>
      <c r="AG8" s="36"/>
      <c r="AH8" s="36"/>
      <c r="AI8" s="36">
        <v>1</v>
      </c>
      <c r="AJ8" s="36"/>
      <c r="AK8" s="36"/>
      <c r="AL8" s="36"/>
      <c r="AU8" s="10">
        <v>2</v>
      </c>
      <c r="CA8" s="10">
        <v>1</v>
      </c>
      <c r="CE8" s="10">
        <v>1</v>
      </c>
      <c r="EV8" s="10">
        <v>1</v>
      </c>
      <c r="EW8" s="10">
        <v>1</v>
      </c>
      <c r="FD8" s="195"/>
      <c r="FE8" s="195"/>
      <c r="FF8" s="195"/>
      <c r="FG8" s="195"/>
      <c r="FH8" s="195"/>
    </row>
    <row r="9" spans="1:173" ht="15" x14ac:dyDescent="0.25">
      <c r="A9" s="90"/>
      <c r="B9" s="98">
        <f>COUNT(R9:FC9,FI9:FQ9)</f>
        <v>0</v>
      </c>
      <c r="C9" s="98" t="str">
        <f>IF(COUNT(R9:FC9,FI9:FQ9)&gt;0,COUNT(R9:FC9,FI9:FQ9),"")</f>
        <v/>
      </c>
      <c r="D9" s="98" t="str">
        <f>IF(COUNT(X9:BN9,BP9:BX9,BZ9:CF9,CH9:FC9,FI9:FQ9)&gt;0,COUNT(X9:BN9,BP9:BX9,BZ9:CF9,CH9:FC9,FI9:FQ9),"")</f>
        <v/>
      </c>
      <c r="E9" s="98" t="str">
        <f>IF(H9=1,COUNT(R9:FC9,FI9:FQ9),"")</f>
        <v/>
      </c>
      <c r="F9" s="98" t="str">
        <f>IF(H9=1,COUNT(X9:BN9,BP9:BX9,BZ9:CF9,CH9:FC9,FI9:FQ9),"")</f>
        <v/>
      </c>
      <c r="G9" s="98" t="str">
        <f>IF($B9&gt;=1,$M9,"")</f>
        <v/>
      </c>
      <c r="H9" s="199" t="str">
        <f>IF(AND(M9&gt;0,M9&lt;=STATS!$C$22),1,"")</f>
        <v/>
      </c>
      <c r="J9" s="34">
        <v>8</v>
      </c>
      <c r="K9">
        <v>44.834502469999997</v>
      </c>
      <c r="L9">
        <v>-88.518246070000004</v>
      </c>
      <c r="P9" s="215" t="s">
        <v>738</v>
      </c>
      <c r="R9" s="17"/>
      <c r="S9" s="17"/>
      <c r="T9" s="17"/>
      <c r="U9" s="17"/>
      <c r="V9" s="17"/>
      <c r="W9" s="17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10" t="s">
        <v>749</v>
      </c>
      <c r="CE9" s="10" t="s">
        <v>749</v>
      </c>
      <c r="CF9" s="10" t="s">
        <v>749</v>
      </c>
      <c r="FD9" s="195"/>
      <c r="FE9" s="195"/>
      <c r="FF9" s="195"/>
      <c r="FG9" s="195"/>
      <c r="FH9" s="195"/>
    </row>
    <row r="10" spans="1:173" ht="15" x14ac:dyDescent="0.25">
      <c r="A10" s="71"/>
      <c r="B10" s="98">
        <f>COUNT(R10:FC10,FI10:FQ10)</f>
        <v>3</v>
      </c>
      <c r="C10" s="98">
        <f>IF(COUNT(R10:FC10,FI10:FQ10)&gt;0,COUNT(R10:FC10,FI10:FQ10),"")</f>
        <v>3</v>
      </c>
      <c r="D10" s="98">
        <f>IF(COUNT(X10:BN10,BP10:BX10,BZ10:CF10,CH10:FC10,FI10:FQ10)&gt;0,COUNT(X10:BN10,BP10:BX10,BZ10:CF10,CH10:FC10,FI10:FQ10),"")</f>
        <v>3</v>
      </c>
      <c r="E10" s="98">
        <f>IF(H10=1,COUNT(R10:FC10,FI10:FQ10),"")</f>
        <v>3</v>
      </c>
      <c r="F10" s="98">
        <f>IF(H10=1,COUNT(X10:BN10,BP10:BX10,BZ10:CF10,CH10:FC10,FI10:FQ10),"")</f>
        <v>3</v>
      </c>
      <c r="G10" s="98">
        <f>IF($B10&gt;=1,$M10,"")</f>
        <v>2</v>
      </c>
      <c r="H10" s="199">
        <f>IF(AND(M10&gt;0,M10&lt;=STATS!$C$22),1,"")</f>
        <v>1</v>
      </c>
      <c r="J10" s="34">
        <v>9</v>
      </c>
      <c r="K10">
        <v>44.838812220000001</v>
      </c>
      <c r="L10">
        <v>-88.517376440000007</v>
      </c>
      <c r="M10" s="10">
        <v>2</v>
      </c>
      <c r="N10" s="10" t="s">
        <v>745</v>
      </c>
      <c r="O10" s="10" t="s">
        <v>746</v>
      </c>
      <c r="P10" s="214"/>
      <c r="Q10" s="10">
        <v>2</v>
      </c>
      <c r="R10" s="17"/>
      <c r="S10" s="17"/>
      <c r="T10" s="17"/>
      <c r="U10" s="17"/>
      <c r="V10" s="17"/>
      <c r="W10" s="17"/>
      <c r="X10" s="36"/>
      <c r="Y10" s="36"/>
      <c r="Z10" s="36"/>
      <c r="AA10" s="36"/>
      <c r="AB10" s="36" t="s">
        <v>749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U10" s="10">
        <v>1</v>
      </c>
      <c r="CE10" s="10">
        <v>2</v>
      </c>
      <c r="CK10" s="10" t="s">
        <v>749</v>
      </c>
      <c r="CT10" s="10">
        <v>1</v>
      </c>
      <c r="FD10" s="195"/>
      <c r="FE10" s="195"/>
      <c r="FF10" s="195"/>
      <c r="FG10" s="195"/>
      <c r="FH10" s="195"/>
    </row>
    <row r="11" spans="1:173" ht="15" x14ac:dyDescent="0.25">
      <c r="A11" s="71"/>
      <c r="B11" s="98">
        <f>COUNT(R11:FC11,FI11:FQ11)</f>
        <v>6</v>
      </c>
      <c r="C11" s="98">
        <f>IF(COUNT(R11:FC11,FI11:FQ11)&gt;0,COUNT(R11:FC11,FI11:FQ11),"")</f>
        <v>6</v>
      </c>
      <c r="D11" s="98">
        <f>IF(COUNT(X11:BN11,BP11:BX11,BZ11:CF11,CH11:FC11,FI11:FQ11)&gt;0,COUNT(X11:BN11,BP11:BX11,BZ11:CF11,CH11:FC11,FI11:FQ11),"")</f>
        <v>6</v>
      </c>
      <c r="E11" s="98">
        <f>IF(H11=1,COUNT(R11:FC11,FI11:FQ11),"")</f>
        <v>6</v>
      </c>
      <c r="F11" s="98">
        <f>IF(H11=1,COUNT(X11:BN11,BP11:BX11,BZ11:CF11,CH11:FC11,FI11:FQ11),"")</f>
        <v>6</v>
      </c>
      <c r="G11" s="98">
        <f>IF($B11&gt;=1,$M11,"")</f>
        <v>3</v>
      </c>
      <c r="H11" s="199">
        <f>IF(AND(M11&gt;0,M11&lt;=STATS!$C$22),1,"")</f>
        <v>1</v>
      </c>
      <c r="J11" s="34">
        <v>10</v>
      </c>
      <c r="K11">
        <v>44.838272269999997</v>
      </c>
      <c r="L11">
        <v>-88.517390289999994</v>
      </c>
      <c r="M11" s="10">
        <v>3</v>
      </c>
      <c r="N11" s="10" t="s">
        <v>745</v>
      </c>
      <c r="O11" s="10" t="s">
        <v>746</v>
      </c>
      <c r="P11" s="214"/>
      <c r="Q11" s="10">
        <v>1</v>
      </c>
      <c r="R11" s="17"/>
      <c r="S11" s="17"/>
      <c r="T11" s="17"/>
      <c r="U11" s="17"/>
      <c r="V11" s="17"/>
      <c r="W11" s="17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BS11" s="10">
        <v>1</v>
      </c>
      <c r="BV11" s="10">
        <v>1</v>
      </c>
      <c r="CE11" s="10">
        <v>1</v>
      </c>
      <c r="CW11" s="10">
        <v>1</v>
      </c>
      <c r="EV11" s="10">
        <v>1</v>
      </c>
      <c r="EW11" s="10">
        <v>1</v>
      </c>
      <c r="FD11" s="195"/>
      <c r="FE11" s="195"/>
      <c r="FF11" s="195"/>
      <c r="FG11" s="195"/>
      <c r="FH11" s="195"/>
    </row>
    <row r="12" spans="1:173" ht="15" x14ac:dyDescent="0.25">
      <c r="A12" s="71"/>
      <c r="B12" s="98">
        <f>COUNT(R12:FC12,FI12:FQ12)</f>
        <v>0</v>
      </c>
      <c r="C12" s="98" t="str">
        <f>IF(COUNT(R12:FC12,FI12:FQ12)&gt;0,COUNT(R12:FC12,FI12:FQ12),"")</f>
        <v/>
      </c>
      <c r="D12" s="98" t="str">
        <f>IF(COUNT(X12:BN12,BP12:BX12,BZ12:CF12,CH12:FC12,FI12:FQ12)&gt;0,COUNT(X12:BN12,BP12:BX12,BZ12:CF12,CH12:FC12,FI12:FQ12),"")</f>
        <v/>
      </c>
      <c r="E12" s="98">
        <f>IF(H12=1,COUNT(R12:FC12,FI12:FQ12),"")</f>
        <v>0</v>
      </c>
      <c r="F12" s="98">
        <f>IF(H12=1,COUNT(X12:BN12,BP12:BX12,BZ12:CF12,CH12:FC12,FI12:FQ12),"")</f>
        <v>0</v>
      </c>
      <c r="G12" s="98" t="str">
        <f>IF($B12&gt;=1,$M12,"")</f>
        <v/>
      </c>
      <c r="H12" s="199">
        <f>IF(AND(M12&gt;0,M12&lt;=STATS!$C$22),1,"")</f>
        <v>1</v>
      </c>
      <c r="J12" s="34">
        <v>11</v>
      </c>
      <c r="K12">
        <v>44.837732320000001</v>
      </c>
      <c r="L12">
        <v>-88.517404139999996</v>
      </c>
      <c r="M12" s="10">
        <v>8</v>
      </c>
      <c r="N12" s="10" t="s">
        <v>745</v>
      </c>
      <c r="O12" s="10" t="s">
        <v>746</v>
      </c>
      <c r="P12" s="214"/>
      <c r="R12" s="17"/>
      <c r="S12" s="17"/>
      <c r="T12" s="17"/>
      <c r="U12" s="17"/>
      <c r="V12" s="17"/>
      <c r="W12" s="17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FD12" s="195"/>
      <c r="FE12" s="195"/>
      <c r="FF12" s="195"/>
      <c r="FG12" s="195"/>
      <c r="FH12" s="195"/>
    </row>
    <row r="13" spans="1:173" ht="15" x14ac:dyDescent="0.25">
      <c r="A13" s="90"/>
      <c r="B13" s="98">
        <f>COUNT(R13:FC13,FI13:FQ13)</f>
        <v>0</v>
      </c>
      <c r="C13" s="98" t="str">
        <f>IF(COUNT(R13:FC13,FI13:FQ13)&gt;0,COUNT(R13:FC13,FI13:FQ13),"")</f>
        <v/>
      </c>
      <c r="D13" s="98" t="str">
        <f>IF(COUNT(X13:BN13,BP13:BX13,BZ13:CF13,CH13:FC13,FI13:FQ13)&gt;0,COUNT(X13:BN13,BP13:BX13,BZ13:CF13,CH13:FC13,FI13:FQ13),"")</f>
        <v/>
      </c>
      <c r="E13" s="98" t="str">
        <f>IF(H13=1,COUNT(R13:FC13,FI13:FQ13),"")</f>
        <v/>
      </c>
      <c r="F13" s="98" t="str">
        <f>IF(H13=1,COUNT(X13:BN13,BP13:BX13,BZ13:CF13,CH13:FC13,FI13:FQ13),"")</f>
        <v/>
      </c>
      <c r="G13" s="98" t="str">
        <f>IF($B13&gt;=1,$M13,"")</f>
        <v/>
      </c>
      <c r="H13" s="199" t="str">
        <f>IF(AND(M13&gt;0,M13&lt;=STATS!$C$22),1,"")</f>
        <v/>
      </c>
      <c r="J13" s="34">
        <v>12</v>
      </c>
      <c r="K13">
        <v>44.837192369999997</v>
      </c>
      <c r="L13">
        <v>-88.517417989999998</v>
      </c>
      <c r="M13" s="10">
        <v>10.5</v>
      </c>
      <c r="N13" s="10" t="s">
        <v>745</v>
      </c>
      <c r="O13" s="10" t="s">
        <v>746</v>
      </c>
      <c r="P13" s="214"/>
      <c r="R13" s="17"/>
      <c r="S13" s="17"/>
      <c r="T13" s="17"/>
      <c r="U13" s="17"/>
      <c r="V13" s="17"/>
      <c r="W13" s="17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FD13" s="195"/>
      <c r="FE13" s="195"/>
      <c r="FF13" s="195"/>
      <c r="FG13" s="195"/>
      <c r="FH13" s="195"/>
    </row>
    <row r="14" spans="1:173" ht="15" x14ac:dyDescent="0.25">
      <c r="A14" s="71"/>
      <c r="B14" s="98">
        <f>COUNT(R14:FC14,FI14:FQ14)</f>
        <v>0</v>
      </c>
      <c r="C14" s="98" t="str">
        <f>IF(COUNT(R14:FC14,FI14:FQ14)&gt;0,COUNT(R14:FC14,FI14:FQ14),"")</f>
        <v/>
      </c>
      <c r="D14" s="98" t="str">
        <f>IF(COUNT(X14:BN14,BP14:BX14,BZ14:CF14,CH14:FC14,FI14:FQ14)&gt;0,COUNT(X14:BN14,BP14:BX14,BZ14:CF14,CH14:FC14,FI14:FQ14),"")</f>
        <v/>
      </c>
      <c r="E14" s="98" t="str">
        <f>IF(H14=1,COUNT(R14:FC14,FI14:FQ14),"")</f>
        <v/>
      </c>
      <c r="F14" s="98" t="str">
        <f>IF(H14=1,COUNT(X14:BN14,BP14:BX14,BZ14:CF14,CH14:FC14,FI14:FQ14),"")</f>
        <v/>
      </c>
      <c r="G14" s="98" t="str">
        <f>IF($B14&gt;=1,$M14,"")</f>
        <v/>
      </c>
      <c r="H14" s="199" t="str">
        <f>IF(AND(M14&gt;0,M14&lt;=STATS!$C$22),1,"")</f>
        <v/>
      </c>
      <c r="J14" s="34">
        <v>13</v>
      </c>
      <c r="K14">
        <v>44.83665242</v>
      </c>
      <c r="L14">
        <v>-88.51743184</v>
      </c>
      <c r="M14" s="10">
        <v>11.5</v>
      </c>
      <c r="N14" s="10" t="s">
        <v>745</v>
      </c>
      <c r="O14" s="10" t="s">
        <v>746</v>
      </c>
      <c r="P14" s="214"/>
      <c r="R14" s="17"/>
      <c r="S14" s="17"/>
      <c r="T14" s="17"/>
      <c r="U14" s="17"/>
      <c r="V14" s="17"/>
      <c r="W14" s="17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FD14" s="195"/>
      <c r="FE14" s="195"/>
      <c r="FF14" s="195"/>
      <c r="FG14" s="195"/>
      <c r="FH14" s="195"/>
    </row>
    <row r="15" spans="1:173" ht="15" x14ac:dyDescent="0.25">
      <c r="A15" s="71"/>
      <c r="B15" s="98">
        <f>COUNT(R15:FC15,FI15:FQ15)</f>
        <v>0</v>
      </c>
      <c r="C15" s="98" t="str">
        <f>IF(COUNT(R15:FC15,FI15:FQ15)&gt;0,COUNT(R15:FC15,FI15:FQ15),"")</f>
        <v/>
      </c>
      <c r="D15" s="98" t="str">
        <f>IF(COUNT(X15:BN15,BP15:BX15,BZ15:CF15,CH15:FC15,FI15:FQ15)&gt;0,COUNT(X15:BN15,BP15:BX15,BZ15:CF15,CH15:FC15,FI15:FQ15),"")</f>
        <v/>
      </c>
      <c r="E15" s="98" t="str">
        <f>IF(H15=1,COUNT(R15:FC15,FI15:FQ15),"")</f>
        <v/>
      </c>
      <c r="F15" s="98" t="str">
        <f>IF(H15=1,COUNT(X15:BN15,BP15:BX15,BZ15:CF15,CH15:FC15,FI15:FQ15),"")</f>
        <v/>
      </c>
      <c r="G15" s="98" t="str">
        <f>IF($B15&gt;=1,$M15,"")</f>
        <v/>
      </c>
      <c r="H15" s="199" t="str">
        <f>IF(AND(M15&gt;0,M15&lt;=STATS!$C$22),1,"")</f>
        <v/>
      </c>
      <c r="J15" s="34">
        <v>14</v>
      </c>
      <c r="K15">
        <v>44.836112470000003</v>
      </c>
      <c r="L15">
        <v>-88.517445690000002</v>
      </c>
      <c r="M15" s="10">
        <v>10.5</v>
      </c>
      <c r="N15" s="10" t="s">
        <v>745</v>
      </c>
      <c r="O15" s="10" t="s">
        <v>746</v>
      </c>
      <c r="P15" s="214"/>
      <c r="R15" s="17"/>
      <c r="S15" s="17"/>
      <c r="T15" s="17"/>
      <c r="U15" s="17"/>
      <c r="V15" s="17"/>
      <c r="W15" s="17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FD15" s="195"/>
      <c r="FE15" s="195"/>
      <c r="FF15" s="195"/>
      <c r="FG15" s="195"/>
      <c r="FH15" s="195"/>
    </row>
    <row r="16" spans="1:173" ht="15" x14ac:dyDescent="0.25">
      <c r="A16" s="71"/>
      <c r="B16" s="98">
        <f>COUNT(R16:FC16,FI16:FQ16)</f>
        <v>0</v>
      </c>
      <c r="C16" s="98" t="str">
        <f>IF(COUNT(R16:FC16,FI16:FQ16)&gt;0,COUNT(R16:FC16,FI16:FQ16),"")</f>
        <v/>
      </c>
      <c r="D16" s="98" t="str">
        <f>IF(COUNT(X16:BN16,BP16:BX16,BZ16:CF16,CH16:FC16,FI16:FQ16)&gt;0,COUNT(X16:BN16,BP16:BX16,BZ16:CF16,CH16:FC16,FI16:FQ16),"")</f>
        <v/>
      </c>
      <c r="E16" s="98">
        <f>IF(H16=1,COUNT(R16:FC16,FI16:FQ16),"")</f>
        <v>0</v>
      </c>
      <c r="F16" s="98">
        <f>IF(H16=1,COUNT(X16:BN16,BP16:BX16,BZ16:CF16,CH16:FC16,FI16:FQ16),"")</f>
        <v>0</v>
      </c>
      <c r="G16" s="98" t="str">
        <f>IF($B16&gt;=1,$M16,"")</f>
        <v/>
      </c>
      <c r="H16" s="199">
        <f>IF(AND(M16&gt;0,M16&lt;=STATS!$C$22),1,"")</f>
        <v>1</v>
      </c>
      <c r="J16" s="34">
        <v>15</v>
      </c>
      <c r="K16">
        <v>44.835572519999999</v>
      </c>
      <c r="L16">
        <v>-88.517459540000004</v>
      </c>
      <c r="M16" s="10">
        <v>9</v>
      </c>
      <c r="N16" s="10" t="s">
        <v>745</v>
      </c>
      <c r="O16" s="10" t="s">
        <v>746</v>
      </c>
      <c r="P16" s="214"/>
      <c r="R16" s="17"/>
      <c r="S16" s="17"/>
      <c r="T16" s="17"/>
      <c r="U16" s="17"/>
      <c r="V16" s="17"/>
      <c r="W16" s="17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FD16" s="195"/>
      <c r="FE16" s="195"/>
      <c r="FF16" s="195"/>
      <c r="FG16" s="195"/>
      <c r="FH16" s="195"/>
    </row>
    <row r="17" spans="1:164" ht="15" x14ac:dyDescent="0.25">
      <c r="A17" s="71"/>
      <c r="B17" s="98">
        <f>COUNT(R17:FC17,FI17:FQ17)</f>
        <v>1</v>
      </c>
      <c r="C17" s="98">
        <f>IF(COUNT(R17:FC17,FI17:FQ17)&gt;0,COUNT(R17:FC17,FI17:FQ17),"")</f>
        <v>1</v>
      </c>
      <c r="D17" s="98">
        <f>IF(COUNT(X17:BN17,BP17:BX17,BZ17:CF17,CH17:FC17,FI17:FQ17)&gt;0,COUNT(X17:BN17,BP17:BX17,BZ17:CF17,CH17:FC17,FI17:FQ17),"")</f>
        <v>1</v>
      </c>
      <c r="E17" s="98">
        <f>IF(H17=1,COUNT(R17:FC17,FI17:FQ17),"")</f>
        <v>1</v>
      </c>
      <c r="F17" s="98">
        <f>IF(H17=1,COUNT(X17:BN17,BP17:BX17,BZ17:CF17,CH17:FC17,FI17:FQ17),"")</f>
        <v>1</v>
      </c>
      <c r="G17" s="98">
        <f>IF($B17&gt;=1,$M17,"")</f>
        <v>8</v>
      </c>
      <c r="H17" s="199">
        <f>IF(AND(M17&gt;0,M17&lt;=STATS!$C$22),1,"")</f>
        <v>1</v>
      </c>
      <c r="J17" s="34">
        <v>16</v>
      </c>
      <c r="K17">
        <v>44.835032570000003</v>
      </c>
      <c r="L17">
        <v>-88.517473379999998</v>
      </c>
      <c r="M17" s="10">
        <v>8</v>
      </c>
      <c r="N17" s="10" t="s">
        <v>745</v>
      </c>
      <c r="O17" s="10" t="s">
        <v>746</v>
      </c>
      <c r="P17" s="214"/>
      <c r="Q17" s="10">
        <v>2</v>
      </c>
      <c r="R17" s="17"/>
      <c r="S17" s="17"/>
      <c r="T17" s="17"/>
      <c r="U17" s="17"/>
      <c r="V17" s="17"/>
      <c r="W17" s="17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CA17" s="10">
        <v>2</v>
      </c>
      <c r="FD17" s="195"/>
      <c r="FE17" s="195"/>
      <c r="FF17" s="195"/>
      <c r="FG17" s="195"/>
      <c r="FH17" s="195"/>
    </row>
    <row r="18" spans="1:164" ht="15" x14ac:dyDescent="0.25">
      <c r="A18" s="90"/>
      <c r="B18" s="98">
        <f>COUNT(R18:FC18,FI18:FQ18)</f>
        <v>0</v>
      </c>
      <c r="C18" s="98" t="str">
        <f>IF(COUNT(R18:FC18,FI18:FQ18)&gt;0,COUNT(R18:FC18,FI18:FQ18),"")</f>
        <v/>
      </c>
      <c r="D18" s="98" t="str">
        <f>IF(COUNT(X18:BN18,BP18:BX18,BZ18:CF18,CH18:FC18,FI18:FQ18)&gt;0,COUNT(X18:BN18,BP18:BX18,BZ18:CF18,CH18:FC18,FI18:FQ18),"")</f>
        <v/>
      </c>
      <c r="E18" s="98">
        <f>IF(H18=1,COUNT(R18:FC18,FI18:FQ18),"")</f>
        <v>0</v>
      </c>
      <c r="F18" s="98">
        <f>IF(H18=1,COUNT(X18:BN18,BP18:BX18,BZ18:CF18,CH18:FC18,FI18:FQ18),"")</f>
        <v>0</v>
      </c>
      <c r="G18" s="98" t="str">
        <f>IF($B18&gt;=1,$M18,"")</f>
        <v/>
      </c>
      <c r="H18" s="199">
        <f>IF(AND(M18&gt;0,M18&lt;=STATS!$C$22),1,"")</f>
        <v>1</v>
      </c>
      <c r="J18" s="34">
        <v>17</v>
      </c>
      <c r="K18">
        <v>44.834492619999999</v>
      </c>
      <c r="L18">
        <v>-88.51748723</v>
      </c>
      <c r="M18" s="10">
        <v>9</v>
      </c>
      <c r="N18" s="10" t="s">
        <v>745</v>
      </c>
      <c r="O18" s="10" t="s">
        <v>746</v>
      </c>
      <c r="P18" s="214"/>
      <c r="R18" s="17"/>
      <c r="S18" s="17"/>
      <c r="T18" s="17"/>
      <c r="U18" s="17"/>
      <c r="V18" s="17"/>
      <c r="W18" s="17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FD18" s="195"/>
      <c r="FE18" s="195"/>
      <c r="FF18" s="195"/>
      <c r="FG18" s="195"/>
      <c r="FH18" s="195"/>
    </row>
    <row r="19" spans="1:164" ht="15" x14ac:dyDescent="0.25">
      <c r="A19" s="71"/>
      <c r="B19" s="98">
        <f>COUNT(R19:FC19,FI19:FQ19)</f>
        <v>0</v>
      </c>
      <c r="C19" s="98" t="str">
        <f>IF(COUNT(R19:FC19,FI19:FQ19)&gt;0,COUNT(R19:FC19,FI19:FQ19),"")</f>
        <v/>
      </c>
      <c r="D19" s="98" t="str">
        <f>IF(COUNT(X19:BN19,BP19:BX19,BZ19:CF19,CH19:FC19,FI19:FQ19)&gt;0,COUNT(X19:BN19,BP19:BX19,BZ19:CF19,CH19:FC19,FI19:FQ19),"")</f>
        <v/>
      </c>
      <c r="E19" s="98">
        <f>IF(H19=1,COUNT(R19:FC19,FI19:FQ19),"")</f>
        <v>0</v>
      </c>
      <c r="F19" s="98">
        <f>IF(H19=1,COUNT(X19:BN19,BP19:BX19,BZ19:CF19,CH19:FC19,FI19:FQ19),"")</f>
        <v>0</v>
      </c>
      <c r="G19" s="98" t="str">
        <f>IF($B19&gt;=1,$M19,"")</f>
        <v/>
      </c>
      <c r="H19" s="199">
        <f>IF(AND(M19&gt;0,M19&lt;=STATS!$C$22),1,"")</f>
        <v>1</v>
      </c>
      <c r="J19" s="34">
        <v>18</v>
      </c>
      <c r="K19">
        <v>44.833952670000002</v>
      </c>
      <c r="L19">
        <v>-88.517501080000002</v>
      </c>
      <c r="M19" s="10">
        <v>9</v>
      </c>
      <c r="N19" s="10" t="s">
        <v>745</v>
      </c>
      <c r="O19" s="10" t="s">
        <v>746</v>
      </c>
      <c r="P19" s="214"/>
      <c r="R19" s="17"/>
      <c r="S19" s="17"/>
      <c r="T19" s="17"/>
      <c r="U19" s="17"/>
      <c r="V19" s="17"/>
      <c r="W19" s="17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FD19" s="195"/>
      <c r="FE19" s="195"/>
      <c r="FF19" s="195"/>
      <c r="FG19" s="195"/>
      <c r="FH19" s="195"/>
    </row>
    <row r="20" spans="1:164" ht="15" x14ac:dyDescent="0.25">
      <c r="A20" s="71"/>
      <c r="B20" s="98">
        <f>COUNT(R20:FC20,FI20:FQ20)</f>
        <v>3</v>
      </c>
      <c r="C20" s="98">
        <f>IF(COUNT(R20:FC20,FI20:FQ20)&gt;0,COUNT(R20:FC20,FI20:FQ20),"")</f>
        <v>3</v>
      </c>
      <c r="D20" s="98">
        <f>IF(COUNT(X20:BN20,BP20:BX20,BZ20:CF20,CH20:FC20,FI20:FQ20)&gt;0,COUNT(X20:BN20,BP20:BX20,BZ20:CF20,CH20:FC20,FI20:FQ20),"")</f>
        <v>3</v>
      </c>
      <c r="E20" s="98">
        <f>IF(H20=1,COUNT(R20:FC20,FI20:FQ20),"")</f>
        <v>3</v>
      </c>
      <c r="F20" s="98">
        <f>IF(H20=1,COUNT(X20:BN20,BP20:BX20,BZ20:CF20,CH20:FC20,FI20:FQ20),"")</f>
        <v>3</v>
      </c>
      <c r="G20" s="98">
        <f>IF($B20&gt;=1,$M20,"")</f>
        <v>7</v>
      </c>
      <c r="H20" s="199">
        <f>IF(AND(M20&gt;0,M20&lt;=STATS!$C$22),1,"")</f>
        <v>1</v>
      </c>
      <c r="J20" s="34">
        <v>19</v>
      </c>
      <c r="K20">
        <v>44.833412719999998</v>
      </c>
      <c r="L20">
        <v>-88.517514919999996</v>
      </c>
      <c r="M20" s="10">
        <v>7</v>
      </c>
      <c r="N20" s="10" t="s">
        <v>745</v>
      </c>
      <c r="O20" s="10" t="s">
        <v>746</v>
      </c>
      <c r="P20" s="214"/>
      <c r="Q20" s="10">
        <v>1</v>
      </c>
      <c r="R20" s="17"/>
      <c r="S20" s="17"/>
      <c r="T20" s="17"/>
      <c r="U20" s="17"/>
      <c r="V20" s="17"/>
      <c r="W20" s="17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U20" s="10">
        <v>1</v>
      </c>
      <c r="CA20" s="10">
        <v>1</v>
      </c>
      <c r="EW20" s="10">
        <v>1</v>
      </c>
      <c r="FD20" s="195"/>
      <c r="FE20" s="195"/>
      <c r="FF20" s="195"/>
      <c r="FG20" s="195"/>
      <c r="FH20" s="195"/>
    </row>
    <row r="21" spans="1:164" ht="15" x14ac:dyDescent="0.25">
      <c r="A21" s="71"/>
      <c r="B21" s="98">
        <f>COUNT(R21:FC21,FI21:FQ21)</f>
        <v>0</v>
      </c>
      <c r="C21" s="98" t="str">
        <f>IF(COUNT(R21:FC21,FI21:FQ21)&gt;0,COUNT(R21:FC21,FI21:FQ21),"")</f>
        <v/>
      </c>
      <c r="D21" s="98" t="str">
        <f>IF(COUNT(X21:BN21,BP21:BX21,BZ21:CF21,CH21:FC21,FI21:FQ21)&gt;0,COUNT(X21:BN21,BP21:BX21,BZ21:CF21,CH21:FC21,FI21:FQ21),"")</f>
        <v/>
      </c>
      <c r="E21" s="98" t="str">
        <f>IF(H21=1,COUNT(R21:FC21,FI21:FQ21),"")</f>
        <v/>
      </c>
      <c r="F21" s="98" t="str">
        <f>IF(H21=1,COUNT(X21:BN21,BP21:BX21,BZ21:CF21,CH21:FC21,FI21:FQ21),"")</f>
        <v/>
      </c>
      <c r="G21" s="98" t="str">
        <f>IF($B21&gt;=1,$M21,"")</f>
        <v/>
      </c>
      <c r="H21" s="199" t="str">
        <f>IF(AND(M21&gt;0,M21&lt;=STATS!$C$22),1,"")</f>
        <v/>
      </c>
      <c r="J21" s="34">
        <v>20</v>
      </c>
      <c r="K21">
        <v>44.832872770000002</v>
      </c>
      <c r="L21">
        <v>-88.517528769999998</v>
      </c>
      <c r="P21" s="215" t="s">
        <v>738</v>
      </c>
      <c r="R21" s="17"/>
      <c r="S21" s="17"/>
      <c r="T21" s="17"/>
      <c r="U21" s="17"/>
      <c r="V21" s="17"/>
      <c r="W21" s="17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10" t="s">
        <v>749</v>
      </c>
      <c r="FD21" s="195"/>
      <c r="FE21" s="195"/>
      <c r="FF21" s="195"/>
      <c r="FG21" s="195"/>
      <c r="FH21" s="195"/>
    </row>
    <row r="22" spans="1:164" ht="15" x14ac:dyDescent="0.25">
      <c r="A22" s="71"/>
      <c r="B22" s="98">
        <f>COUNT(R22:FC22,FI22:FQ22)</f>
        <v>3</v>
      </c>
      <c r="C22" s="98">
        <f>IF(COUNT(R22:FC22,FI22:FQ22)&gt;0,COUNT(R22:FC22,FI22:FQ22),"")</f>
        <v>3</v>
      </c>
      <c r="D22" s="98">
        <f>IF(COUNT(X22:BN22,BP22:BX22,BZ22:CF22,CH22:FC22,FI22:FQ22)&gt;0,COUNT(X22:BN22,BP22:BX22,BZ22:CF22,CH22:FC22,FI22:FQ22),"")</f>
        <v>3</v>
      </c>
      <c r="E22" s="98">
        <f>IF(H22=1,COUNT(R22:FC22,FI22:FQ22),"")</f>
        <v>3</v>
      </c>
      <c r="F22" s="98">
        <f>IF(H22=1,COUNT(X22:BN22,BP22:BX22,BZ22:CF22,CH22:FC22,FI22:FQ22),"")</f>
        <v>3</v>
      </c>
      <c r="G22" s="98">
        <f>IF($B22&gt;=1,$M22,"")</f>
        <v>2.5</v>
      </c>
      <c r="H22" s="199">
        <f>IF(AND(M22&gt;0,M22&lt;=STATS!$C$22),1,"")</f>
        <v>1</v>
      </c>
      <c r="J22" s="34">
        <v>21</v>
      </c>
      <c r="K22">
        <v>44.839342309999999</v>
      </c>
      <c r="L22">
        <v>-88.516603689999997</v>
      </c>
      <c r="M22" s="10">
        <v>2.5</v>
      </c>
      <c r="N22" s="10" t="s">
        <v>745</v>
      </c>
      <c r="O22" s="10" t="s">
        <v>746</v>
      </c>
      <c r="P22" s="214"/>
      <c r="Q22" s="10">
        <v>2</v>
      </c>
      <c r="R22" s="17" t="s">
        <v>749</v>
      </c>
      <c r="S22" s="17" t="s">
        <v>750</v>
      </c>
      <c r="T22" s="17" t="s">
        <v>747</v>
      </c>
      <c r="U22" s="17"/>
      <c r="V22" s="17"/>
      <c r="W22" s="17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U22" s="10">
        <v>1</v>
      </c>
      <c r="BS22" s="10">
        <v>1</v>
      </c>
      <c r="CE22" s="10">
        <v>2</v>
      </c>
      <c r="FD22" s="195"/>
      <c r="FE22" s="195"/>
      <c r="FF22" s="195"/>
      <c r="FG22" s="195"/>
      <c r="FH22" s="195"/>
    </row>
    <row r="23" spans="1:164" ht="15" x14ac:dyDescent="0.25">
      <c r="A23" s="90"/>
      <c r="B23" s="98">
        <f>COUNT(R23:FC23,FI23:FQ23)</f>
        <v>3</v>
      </c>
      <c r="C23" s="98">
        <f>IF(COUNT(R23:FC23,FI23:FQ23)&gt;0,COUNT(R23:FC23,FI23:FQ23),"")</f>
        <v>3</v>
      </c>
      <c r="D23" s="98">
        <f>IF(COUNT(X23:BN23,BP23:BX23,BZ23:CF23,CH23:FC23,FI23:FQ23)&gt;0,COUNT(X23:BN23,BP23:BX23,BZ23:CF23,CH23:FC23,FI23:FQ23),"")</f>
        <v>3</v>
      </c>
      <c r="E23" s="98">
        <f>IF(H23=1,COUNT(R23:FC23,FI23:FQ23),"")</f>
        <v>3</v>
      </c>
      <c r="F23" s="98">
        <f>IF(H23=1,COUNT(X23:BN23,BP23:BX23,BZ23:CF23,CH23:FC23,FI23:FQ23),"")</f>
        <v>3</v>
      </c>
      <c r="G23" s="98">
        <f>IF($B23&gt;=1,$M23,"")</f>
        <v>4</v>
      </c>
      <c r="H23" s="199">
        <f>IF(AND(M23&gt;0,M23&lt;=STATS!$C$22),1,"")</f>
        <v>1</v>
      </c>
      <c r="J23" s="34">
        <v>22</v>
      </c>
      <c r="K23">
        <v>44.838802360000003</v>
      </c>
      <c r="L23">
        <v>-88.516617550000007</v>
      </c>
      <c r="M23" s="10">
        <v>4</v>
      </c>
      <c r="N23" s="10" t="s">
        <v>745</v>
      </c>
      <c r="O23" s="10" t="s">
        <v>746</v>
      </c>
      <c r="P23" s="214"/>
      <c r="Q23" s="10">
        <v>2</v>
      </c>
      <c r="R23" s="17"/>
      <c r="S23" s="17"/>
      <c r="T23" s="17"/>
      <c r="U23" s="17"/>
      <c r="V23" s="17"/>
      <c r="W23" s="17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U23" s="10">
        <v>2</v>
      </c>
      <c r="BS23" s="10">
        <v>1</v>
      </c>
      <c r="CE23" s="10">
        <v>1</v>
      </c>
      <c r="DD23" s="10" t="s">
        <v>749</v>
      </c>
      <c r="FD23" s="195"/>
      <c r="FE23" s="195"/>
      <c r="FF23" s="195"/>
      <c r="FG23" s="195"/>
      <c r="FH23" s="195"/>
    </row>
    <row r="24" spans="1:164" ht="15" x14ac:dyDescent="0.25">
      <c r="A24" s="91"/>
      <c r="B24" s="98">
        <f>COUNT(R24:FC24,FI24:FQ24)</f>
        <v>0</v>
      </c>
      <c r="C24" s="98" t="str">
        <f>IF(COUNT(R24:FC24,FI24:FQ24)&gt;0,COUNT(R24:FC24,FI24:FQ24),"")</f>
        <v/>
      </c>
      <c r="D24" s="98" t="str">
        <f>IF(COUNT(X24:BN24,BP24:BX24,BZ24:CF24,CH24:FC24,FI24:FQ24)&gt;0,COUNT(X24:BN24,BP24:BX24,BZ24:CF24,CH24:FC24,FI24:FQ24),"")</f>
        <v/>
      </c>
      <c r="E24" s="98">
        <f>IF(H24=1,COUNT(R24:FC24,FI24:FQ24),"")</f>
        <v>0</v>
      </c>
      <c r="F24" s="98">
        <f>IF(H24=1,COUNT(X24:BN24,BP24:BX24,BZ24:CF24,CH24:FC24,FI24:FQ24),"")</f>
        <v>0</v>
      </c>
      <c r="G24" s="98" t="str">
        <f>IF($B24&gt;=1,$M24,"")</f>
        <v/>
      </c>
      <c r="H24" s="199">
        <f>IF(AND(M24&gt;0,M24&lt;=STATS!$C$22),1,"")</f>
        <v>1</v>
      </c>
      <c r="J24" s="34">
        <v>23</v>
      </c>
      <c r="K24">
        <v>44.838262409999999</v>
      </c>
      <c r="L24">
        <v>-88.516631410000002</v>
      </c>
      <c r="M24" s="10">
        <v>9</v>
      </c>
      <c r="N24" s="10" t="s">
        <v>745</v>
      </c>
      <c r="O24" s="10" t="s">
        <v>746</v>
      </c>
      <c r="P24" s="214"/>
      <c r="R24" s="17"/>
      <c r="S24" s="17"/>
      <c r="T24" s="17"/>
      <c r="U24" s="17"/>
      <c r="V24" s="17"/>
      <c r="W24" s="17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FD24" s="195"/>
      <c r="FE24" s="195"/>
      <c r="FF24" s="195"/>
      <c r="FG24" s="195"/>
      <c r="FH24" s="195"/>
    </row>
    <row r="25" spans="1:164" ht="15" x14ac:dyDescent="0.25">
      <c r="A25" s="91"/>
      <c r="B25" s="98">
        <f>COUNT(R25:FC25,FI25:FQ25)</f>
        <v>0</v>
      </c>
      <c r="C25" s="98" t="str">
        <f>IF(COUNT(R25:FC25,FI25:FQ25)&gt;0,COUNT(R25:FC25,FI25:FQ25),"")</f>
        <v/>
      </c>
      <c r="D25" s="98" t="str">
        <f>IF(COUNT(X25:BN25,BP25:BX25,BZ25:CF25,CH25:FC25,FI25:FQ25)&gt;0,COUNT(X25:BN25,BP25:BX25,BZ25:CF25,CH25:FC25,FI25:FQ25),"")</f>
        <v/>
      </c>
      <c r="E25" s="98" t="str">
        <f>IF(H25=1,COUNT(R25:FC25,FI25:FQ25),"")</f>
        <v/>
      </c>
      <c r="F25" s="98" t="str">
        <f>IF(H25=1,COUNT(X25:BN25,BP25:BX25,BZ25:CF25,CH25:FC25,FI25:FQ25),"")</f>
        <v/>
      </c>
      <c r="G25" s="98" t="str">
        <f>IF($B25&gt;=1,$M25,"")</f>
        <v/>
      </c>
      <c r="H25" s="199" t="str">
        <f>IF(AND(M25&gt;0,M25&lt;=STATS!$C$22),1,"")</f>
        <v/>
      </c>
      <c r="J25" s="34">
        <v>24</v>
      </c>
      <c r="K25">
        <v>44.837722470000003</v>
      </c>
      <c r="L25">
        <v>-88.516645260000004</v>
      </c>
      <c r="M25" s="10">
        <v>10</v>
      </c>
      <c r="N25" s="10" t="s">
        <v>745</v>
      </c>
      <c r="O25" s="10" t="s">
        <v>746</v>
      </c>
      <c r="P25" s="214"/>
      <c r="R25" s="17"/>
      <c r="S25" s="17"/>
      <c r="T25" s="17"/>
      <c r="U25" s="17"/>
      <c r="V25" s="17"/>
      <c r="W25" s="17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FD25" s="195"/>
      <c r="FE25" s="195"/>
      <c r="FF25" s="195"/>
      <c r="FG25" s="195"/>
      <c r="FH25" s="195"/>
    </row>
    <row r="26" spans="1:164" ht="15" x14ac:dyDescent="0.25">
      <c r="A26" s="91"/>
      <c r="B26" s="98">
        <f>COUNT(R26:FC26,FI26:FQ26)</f>
        <v>0</v>
      </c>
      <c r="C26" s="98" t="str">
        <f>IF(COUNT(R26:FC26,FI26:FQ26)&gt;0,COUNT(R26:FC26,FI26:FQ26),"")</f>
        <v/>
      </c>
      <c r="D26" s="98" t="str">
        <f>IF(COUNT(X26:BN26,BP26:BX26,BZ26:CF26,CH26:FC26,FI26:FQ26)&gt;0,COUNT(X26:BN26,BP26:BX26,BZ26:CF26,CH26:FC26,FI26:FQ26),"")</f>
        <v/>
      </c>
      <c r="E26" s="98" t="str">
        <f>IF(H26=1,COUNT(R26:FC26,FI26:FQ26),"")</f>
        <v/>
      </c>
      <c r="F26" s="98" t="str">
        <f>IF(H26=1,COUNT(X26:BN26,BP26:BX26,BZ26:CF26,CH26:FC26,FI26:FQ26),"")</f>
        <v/>
      </c>
      <c r="G26" s="98" t="str">
        <f>IF($B26&gt;=1,$M26,"")</f>
        <v/>
      </c>
      <c r="H26" s="199" t="str">
        <f>IF(AND(M26&gt;0,M26&lt;=STATS!$C$22),1,"")</f>
        <v/>
      </c>
      <c r="J26" s="34">
        <v>25</v>
      </c>
      <c r="K26">
        <v>44.837182519999999</v>
      </c>
      <c r="L26">
        <v>-88.51665912</v>
      </c>
      <c r="M26" s="10">
        <v>12</v>
      </c>
      <c r="N26" s="10" t="s">
        <v>745</v>
      </c>
      <c r="O26" s="10" t="s">
        <v>746</v>
      </c>
      <c r="P26" s="214"/>
      <c r="R26" s="17"/>
      <c r="S26" s="17"/>
      <c r="T26" s="17"/>
      <c r="U26" s="17"/>
      <c r="V26" s="17"/>
      <c r="W26" s="17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FD26" s="195"/>
      <c r="FE26" s="195"/>
      <c r="FF26" s="195"/>
      <c r="FG26" s="195"/>
      <c r="FH26" s="195"/>
    </row>
    <row r="27" spans="1:164" ht="15" x14ac:dyDescent="0.25">
      <c r="A27" s="90"/>
      <c r="B27" s="98">
        <f>COUNT(R27:FC27,FI27:FQ27)</f>
        <v>0</v>
      </c>
      <c r="C27" s="98" t="str">
        <f>IF(COUNT(R27:FC27,FI27:FQ27)&gt;0,COUNT(R27:FC27,FI27:FQ27),"")</f>
        <v/>
      </c>
      <c r="D27" s="98" t="str">
        <f>IF(COUNT(X27:BN27,BP27:BX27,BZ27:CF27,CH27:FC27,FI27:FQ27)&gt;0,COUNT(X27:BN27,BP27:BX27,BZ27:CF27,CH27:FC27,FI27:FQ27),"")</f>
        <v/>
      </c>
      <c r="E27" s="98" t="str">
        <f>IF(H27=1,COUNT(R27:FC27,FI27:FQ27),"")</f>
        <v/>
      </c>
      <c r="F27" s="98" t="str">
        <f>IF(H27=1,COUNT(X27:BN27,BP27:BX27,BZ27:CF27,CH27:FC27,FI27:FQ27),"")</f>
        <v/>
      </c>
      <c r="G27" s="98" t="str">
        <f>IF($B27&gt;=1,$M27,"")</f>
        <v/>
      </c>
      <c r="H27" s="199" t="str">
        <f>IF(AND(M27&gt;0,M27&lt;=STATS!$C$22),1,"")</f>
        <v/>
      </c>
      <c r="J27" s="34">
        <v>26</v>
      </c>
      <c r="K27">
        <v>44.836642570000002</v>
      </c>
      <c r="L27">
        <v>-88.516672970000002</v>
      </c>
      <c r="M27" s="10">
        <v>13</v>
      </c>
      <c r="N27" s="10" t="s">
        <v>745</v>
      </c>
      <c r="O27" s="10" t="s">
        <v>746</v>
      </c>
      <c r="P27" s="214"/>
      <c r="R27" s="17"/>
      <c r="S27" s="17"/>
      <c r="T27" s="17"/>
      <c r="U27" s="17"/>
      <c r="V27" s="17"/>
      <c r="W27" s="17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FD27" s="195"/>
      <c r="FE27" s="195"/>
      <c r="FF27" s="195"/>
      <c r="FG27" s="195"/>
      <c r="FH27" s="195"/>
    </row>
    <row r="28" spans="1:164" ht="15" x14ac:dyDescent="0.25">
      <c r="A28" s="91"/>
      <c r="B28" s="98">
        <f>COUNT(R28:FC28,FI28:FQ28)</f>
        <v>0</v>
      </c>
      <c r="C28" s="98" t="str">
        <f>IF(COUNT(R28:FC28,FI28:FQ28)&gt;0,COUNT(R28:FC28,FI28:FQ28),"")</f>
        <v/>
      </c>
      <c r="D28" s="98" t="str">
        <f>IF(COUNT(X28:BN28,BP28:BX28,BZ28:CF28,CH28:FC28,FI28:FQ28)&gt;0,COUNT(X28:BN28,BP28:BX28,BZ28:CF28,CH28:FC28,FI28:FQ28),"")</f>
        <v/>
      </c>
      <c r="E28" s="98" t="str">
        <f>IF(H28=1,COUNT(R28:FC28,FI28:FQ28),"")</f>
        <v/>
      </c>
      <c r="F28" s="98" t="str">
        <f>IF(H28=1,COUNT(X28:BN28,BP28:BX28,BZ28:CF28,CH28:FC28,FI28:FQ28),"")</f>
        <v/>
      </c>
      <c r="G28" s="98" t="str">
        <f>IF($B28&gt;=1,$M28,"")</f>
        <v/>
      </c>
      <c r="H28" s="199" t="str">
        <f>IF(AND(M28&gt;0,M28&lt;=STATS!$C$22),1,"")</f>
        <v/>
      </c>
      <c r="J28" s="34">
        <v>27</v>
      </c>
      <c r="K28">
        <v>44.836102619999998</v>
      </c>
      <c r="L28">
        <v>-88.516686829999998</v>
      </c>
      <c r="M28" s="10">
        <v>13</v>
      </c>
      <c r="N28" s="10" t="s">
        <v>745</v>
      </c>
      <c r="O28" s="10" t="s">
        <v>746</v>
      </c>
      <c r="P28" s="214"/>
      <c r="R28" s="17"/>
      <c r="S28" s="17"/>
      <c r="T28" s="17"/>
      <c r="U28" s="17"/>
      <c r="V28" s="17"/>
      <c r="W28" s="17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FD28" s="195"/>
      <c r="FE28" s="195"/>
      <c r="FF28" s="195"/>
      <c r="FG28" s="195"/>
      <c r="FH28" s="195"/>
    </row>
    <row r="29" spans="1:164" ht="15" x14ac:dyDescent="0.25">
      <c r="A29" s="91"/>
      <c r="B29" s="98">
        <f>COUNT(R29:FC29,FI29:FQ29)</f>
        <v>0</v>
      </c>
      <c r="C29" s="98" t="str">
        <f>IF(COUNT(R29:FC29,FI29:FQ29)&gt;0,COUNT(R29:FC29,FI29:FQ29),"")</f>
        <v/>
      </c>
      <c r="D29" s="98" t="str">
        <f>IF(COUNT(X29:BN29,BP29:BX29,BZ29:CF29,CH29:FC29,FI29:FQ29)&gt;0,COUNT(X29:BN29,BP29:BX29,BZ29:CF29,CH29:FC29,FI29:FQ29),"")</f>
        <v/>
      </c>
      <c r="E29" s="98" t="str">
        <f>IF(H29=1,COUNT(R29:FC29,FI29:FQ29),"")</f>
        <v/>
      </c>
      <c r="F29" s="98" t="str">
        <f>IF(H29=1,COUNT(X29:BN29,BP29:BX29,BZ29:CF29,CH29:FC29,FI29:FQ29),"")</f>
        <v/>
      </c>
      <c r="G29" s="98" t="str">
        <f>IF($B29&gt;=1,$M29,"")</f>
        <v/>
      </c>
      <c r="H29" s="199" t="str">
        <f>IF(AND(M29&gt;0,M29&lt;=STATS!$C$22),1,"")</f>
        <v/>
      </c>
      <c r="J29" s="34">
        <v>28</v>
      </c>
      <c r="K29">
        <v>44.835562670000002</v>
      </c>
      <c r="L29">
        <v>-88.51670068</v>
      </c>
      <c r="M29" s="10">
        <v>11.5</v>
      </c>
      <c r="N29" s="10" t="s">
        <v>745</v>
      </c>
      <c r="O29" s="10" t="s">
        <v>746</v>
      </c>
      <c r="P29" s="214"/>
      <c r="R29" s="17"/>
      <c r="S29" s="17"/>
      <c r="T29" s="17"/>
      <c r="U29" s="17"/>
      <c r="V29" s="17"/>
      <c r="W29" s="17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FD29" s="195"/>
      <c r="FE29" s="195"/>
      <c r="FF29" s="195"/>
      <c r="FG29" s="195"/>
      <c r="FH29" s="195"/>
    </row>
    <row r="30" spans="1:164" ht="15" x14ac:dyDescent="0.25">
      <c r="A30" s="91"/>
      <c r="B30" s="98">
        <f>COUNT(R30:FC30,FI30:FQ30)</f>
        <v>0</v>
      </c>
      <c r="C30" s="98" t="str">
        <f>IF(COUNT(R30:FC30,FI30:FQ30)&gt;0,COUNT(R30:FC30,FI30:FQ30),"")</f>
        <v/>
      </c>
      <c r="D30" s="98" t="str">
        <f>IF(COUNT(X30:BN30,BP30:BX30,BZ30:CF30,CH30:FC30,FI30:FQ30)&gt;0,COUNT(X30:BN30,BP30:BX30,BZ30:CF30,CH30:FC30,FI30:FQ30),"")</f>
        <v/>
      </c>
      <c r="E30" s="98" t="str">
        <f>IF(H30=1,COUNT(R30:FC30,FI30:FQ30),"")</f>
        <v/>
      </c>
      <c r="F30" s="98" t="str">
        <f>IF(H30=1,COUNT(X30:BN30,BP30:BX30,BZ30:CF30,CH30:FC30,FI30:FQ30),"")</f>
        <v/>
      </c>
      <c r="G30" s="98" t="str">
        <f>IF($B30&gt;=1,$M30,"")</f>
        <v/>
      </c>
      <c r="H30" s="199" t="str">
        <f>IF(AND(M30&gt;0,M30&lt;=STATS!$C$22),1,"")</f>
        <v/>
      </c>
      <c r="J30" s="34">
        <v>29</v>
      </c>
      <c r="K30">
        <v>44.835022719999998</v>
      </c>
      <c r="L30">
        <v>-88.516714539999995</v>
      </c>
      <c r="M30" s="10">
        <v>10</v>
      </c>
      <c r="N30" s="10" t="s">
        <v>745</v>
      </c>
      <c r="O30" s="10" t="s">
        <v>746</v>
      </c>
      <c r="P30" s="214"/>
      <c r="R30" s="17"/>
      <c r="S30" s="17"/>
      <c r="T30" s="17"/>
      <c r="U30" s="17"/>
      <c r="V30" s="17"/>
      <c r="W30" s="17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FD30" s="195"/>
      <c r="FE30" s="195"/>
      <c r="FF30" s="195"/>
      <c r="FG30" s="195"/>
      <c r="FH30" s="195"/>
    </row>
    <row r="31" spans="1:164" ht="15" x14ac:dyDescent="0.25">
      <c r="A31" s="90"/>
      <c r="B31" s="98">
        <f>COUNT(R31:FC31,FI31:FQ31)</f>
        <v>0</v>
      </c>
      <c r="C31" s="98" t="str">
        <f>IF(COUNT(R31:FC31,FI31:FQ31)&gt;0,COUNT(R31:FC31,FI31:FQ31),"")</f>
        <v/>
      </c>
      <c r="D31" s="98" t="str">
        <f>IF(COUNT(X31:BN31,BP31:BX31,BZ31:CF31,CH31:FC31,FI31:FQ31)&gt;0,COUNT(X31:BN31,BP31:BX31,BZ31:CF31,CH31:FC31,FI31:FQ31),"")</f>
        <v/>
      </c>
      <c r="E31" s="98" t="str">
        <f>IF(H31=1,COUNT(R31:FC31,FI31:FQ31),"")</f>
        <v/>
      </c>
      <c r="F31" s="98" t="str">
        <f>IF(H31=1,COUNT(X31:BN31,BP31:BX31,BZ31:CF31,CH31:FC31,FI31:FQ31),"")</f>
        <v/>
      </c>
      <c r="G31" s="98" t="str">
        <f>IF($B31&gt;=1,$M31,"")</f>
        <v/>
      </c>
      <c r="H31" s="199" t="str">
        <f>IF(AND(M31&gt;0,M31&lt;=STATS!$C$22),1,"")</f>
        <v/>
      </c>
      <c r="J31" s="34">
        <v>30</v>
      </c>
      <c r="K31">
        <v>44.834482770000001</v>
      </c>
      <c r="L31">
        <v>-88.516728389999997</v>
      </c>
      <c r="M31" s="10">
        <v>9.5</v>
      </c>
      <c r="N31" s="10" t="s">
        <v>745</v>
      </c>
      <c r="O31" s="10" t="s">
        <v>746</v>
      </c>
      <c r="P31" s="214"/>
      <c r="R31" s="17"/>
      <c r="S31" s="17"/>
      <c r="T31" s="17"/>
      <c r="U31" s="17"/>
      <c r="V31" s="17"/>
      <c r="W31" s="17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FD31" s="195"/>
      <c r="FE31" s="195"/>
      <c r="FF31" s="195"/>
      <c r="FG31" s="195"/>
      <c r="FH31" s="195"/>
    </row>
    <row r="32" spans="1:164" ht="15" x14ac:dyDescent="0.25">
      <c r="A32" s="91"/>
      <c r="B32" s="98">
        <f>COUNT(R32:FC32,FI32:FQ32)</f>
        <v>0</v>
      </c>
      <c r="C32" s="98" t="str">
        <f>IF(COUNT(R32:FC32,FI32:FQ32)&gt;0,COUNT(R32:FC32,FI32:FQ32),"")</f>
        <v/>
      </c>
      <c r="D32" s="98" t="str">
        <f>IF(COUNT(X32:BN32,BP32:BX32,BZ32:CF32,CH32:FC32,FI32:FQ32)&gt;0,COUNT(X32:BN32,BP32:BX32,BZ32:CF32,CH32:FC32,FI32:FQ32),"")</f>
        <v/>
      </c>
      <c r="E32" s="98">
        <f>IF(H32=1,COUNT(R32:FC32,FI32:FQ32),"")</f>
        <v>0</v>
      </c>
      <c r="F32" s="98">
        <f>IF(H32=1,COUNT(X32:BN32,BP32:BX32,BZ32:CF32,CH32:FC32,FI32:FQ32),"")</f>
        <v>0</v>
      </c>
      <c r="G32" s="98" t="str">
        <f>IF($B32&gt;=1,$M32,"")</f>
        <v/>
      </c>
      <c r="H32" s="199">
        <f>IF(AND(M32&gt;0,M32&lt;=STATS!$C$22),1,"")</f>
        <v>1</v>
      </c>
      <c r="J32" s="34">
        <v>31</v>
      </c>
      <c r="K32">
        <v>44.833942819999997</v>
      </c>
      <c r="L32">
        <v>-88.516742249999993</v>
      </c>
      <c r="M32" s="10">
        <v>9</v>
      </c>
      <c r="N32" s="10" t="s">
        <v>745</v>
      </c>
      <c r="O32" s="10" t="s">
        <v>746</v>
      </c>
      <c r="P32" s="214"/>
      <c r="R32" s="17"/>
      <c r="S32" s="17"/>
      <c r="T32" s="17"/>
      <c r="U32" s="17"/>
      <c r="V32" s="17"/>
      <c r="W32" s="17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FD32" s="195"/>
      <c r="FE32" s="195"/>
      <c r="FF32" s="195"/>
      <c r="FG32" s="195"/>
      <c r="FH32" s="195"/>
    </row>
    <row r="33" spans="1:164" ht="15" x14ac:dyDescent="0.25">
      <c r="A33" s="91"/>
      <c r="B33" s="98">
        <f>COUNT(R33:FC33,FI33:FQ33)</f>
        <v>0</v>
      </c>
      <c r="C33" s="98" t="str">
        <f>IF(COUNT(R33:FC33,FI33:FQ33)&gt;0,COUNT(R33:FC33,FI33:FQ33),"")</f>
        <v/>
      </c>
      <c r="D33" s="98" t="str">
        <f>IF(COUNT(X33:BN33,BP33:BX33,BZ33:CF33,CH33:FC33,FI33:FQ33)&gt;0,COUNT(X33:BN33,BP33:BX33,BZ33:CF33,CH33:FC33,FI33:FQ33),"")</f>
        <v/>
      </c>
      <c r="E33" s="98" t="str">
        <f>IF(H33=1,COUNT(R33:FC33,FI33:FQ33),"")</f>
        <v/>
      </c>
      <c r="F33" s="98" t="str">
        <f>IF(H33=1,COUNT(X33:BN33,BP33:BX33,BZ33:CF33,CH33:FC33,FI33:FQ33),"")</f>
        <v/>
      </c>
      <c r="G33" s="98" t="str">
        <f>IF($B33&gt;=1,$M33,"")</f>
        <v/>
      </c>
      <c r="H33" s="199" t="str">
        <f>IF(AND(M33&gt;0,M33&lt;=STATS!$C$22),1,"")</f>
        <v/>
      </c>
      <c r="J33" s="34">
        <v>32</v>
      </c>
      <c r="K33">
        <v>44.83340287</v>
      </c>
      <c r="L33">
        <v>-88.516756099999995</v>
      </c>
      <c r="M33" s="10">
        <v>10.5</v>
      </c>
      <c r="N33" s="10" t="s">
        <v>745</v>
      </c>
      <c r="O33" s="10" t="s">
        <v>746</v>
      </c>
      <c r="P33" s="214"/>
      <c r="R33" s="17"/>
      <c r="S33" s="17"/>
      <c r="T33" s="17"/>
      <c r="U33" s="17"/>
      <c r="V33" s="17"/>
      <c r="W33" s="17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FD33" s="195"/>
      <c r="FE33" s="195"/>
      <c r="FF33" s="195"/>
      <c r="FG33" s="195"/>
      <c r="FH33" s="195"/>
    </row>
    <row r="34" spans="1:164" ht="15" x14ac:dyDescent="0.25">
      <c r="A34" s="91"/>
      <c r="B34" s="98">
        <f>COUNT(R34:FC34,FI34:FQ34)</f>
        <v>2</v>
      </c>
      <c r="C34" s="98">
        <f>IF(COUNT(R34:FC34,FI34:FQ34)&gt;0,COUNT(R34:FC34,FI34:FQ34),"")</f>
        <v>2</v>
      </c>
      <c r="D34" s="98">
        <f>IF(COUNT(X34:BN34,BP34:BX34,BZ34:CF34,CH34:FC34,FI34:FQ34)&gt;0,COUNT(X34:BN34,BP34:BX34,BZ34:CF34,CH34:FC34,FI34:FQ34),"")</f>
        <v>2</v>
      </c>
      <c r="E34" s="98">
        <f>IF(H34=1,COUNT(R34:FC34,FI34:FQ34),"")</f>
        <v>2</v>
      </c>
      <c r="F34" s="98">
        <f>IF(H34=1,COUNT(X34:BN34,BP34:BX34,BZ34:CF34,CH34:FC34,FI34:FQ34),"")</f>
        <v>2</v>
      </c>
      <c r="G34" s="98">
        <f>IF($B34&gt;=1,$M34,"")</f>
        <v>8</v>
      </c>
      <c r="H34" s="199">
        <f>IF(AND(M34&gt;0,M34&lt;=STATS!$C$22),1,"")</f>
        <v>1</v>
      </c>
      <c r="J34" s="34">
        <v>33</v>
      </c>
      <c r="K34">
        <v>44.832862919999997</v>
      </c>
      <c r="L34">
        <v>-88.516769949999997</v>
      </c>
      <c r="M34" s="10">
        <v>8</v>
      </c>
      <c r="N34" s="10" t="s">
        <v>745</v>
      </c>
      <c r="O34" s="10" t="s">
        <v>746</v>
      </c>
      <c r="P34" s="214"/>
      <c r="Q34" s="10">
        <v>1</v>
      </c>
      <c r="R34" s="17"/>
      <c r="S34" s="17"/>
      <c r="T34" s="17"/>
      <c r="U34" s="17"/>
      <c r="V34" s="17"/>
      <c r="W34" s="17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>
        <v>1</v>
      </c>
      <c r="AJ34" s="36"/>
      <c r="AK34" s="36"/>
      <c r="AL34" s="36"/>
      <c r="CA34" s="10">
        <v>1</v>
      </c>
      <c r="FD34" s="195"/>
      <c r="FE34" s="195"/>
      <c r="FF34" s="195"/>
      <c r="FG34" s="195"/>
      <c r="FH34" s="195"/>
    </row>
    <row r="35" spans="1:164" ht="15" x14ac:dyDescent="0.25">
      <c r="B35" s="98">
        <f>COUNT(R35:FC35,FI35:FQ35)</f>
        <v>6</v>
      </c>
      <c r="C35" s="98">
        <f>IF(COUNT(R35:FC35,FI35:FQ35)&gt;0,COUNT(R35:FC35,FI35:FQ35),"")</f>
        <v>6</v>
      </c>
      <c r="D35" s="98">
        <f>IF(COUNT(X35:BN35,BP35:BX35,BZ35:CF35,CH35:FC35,FI35:FQ35)&gt;0,COUNT(X35:BN35,BP35:BX35,BZ35:CF35,CH35:FC35,FI35:FQ35),"")</f>
        <v>6</v>
      </c>
      <c r="E35" s="98">
        <f>IF(H35=1,COUNT(R35:FC35,FI35:FQ35),"")</f>
        <v>6</v>
      </c>
      <c r="F35" s="98">
        <f>IF(H35=1,COUNT(X35:BN35,BP35:BX35,BZ35:CF35,CH35:FC35,FI35:FQ35),"")</f>
        <v>6</v>
      </c>
      <c r="G35" s="98">
        <f>IF($B35&gt;=1,$M35,"")</f>
        <v>2</v>
      </c>
      <c r="H35" s="199">
        <f>IF(AND(M35&gt;0,M35&lt;=STATS!$C$22),1,"")</f>
        <v>1</v>
      </c>
      <c r="J35" s="34">
        <v>34</v>
      </c>
      <c r="K35">
        <v>44.83232297</v>
      </c>
      <c r="L35">
        <v>-88.516783810000007</v>
      </c>
      <c r="M35" s="10">
        <v>2</v>
      </c>
      <c r="N35" s="10" t="s">
        <v>745</v>
      </c>
      <c r="O35" s="10" t="s">
        <v>746</v>
      </c>
      <c r="P35" s="214"/>
      <c r="Q35" s="10">
        <v>2</v>
      </c>
      <c r="R35" s="17"/>
      <c r="S35" s="17"/>
      <c r="T35" s="17"/>
      <c r="U35" s="17"/>
      <c r="V35" s="17"/>
      <c r="W35" s="17"/>
      <c r="X35" s="36"/>
      <c r="Y35" s="36"/>
      <c r="Z35" s="36"/>
      <c r="AA35" s="36"/>
      <c r="AB35" s="36">
        <v>2</v>
      </c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U35" s="10">
        <v>2</v>
      </c>
      <c r="CA35" s="10">
        <v>1</v>
      </c>
      <c r="CF35" s="10" t="s">
        <v>749</v>
      </c>
      <c r="EQ35" s="10">
        <v>1</v>
      </c>
      <c r="EV35" s="10">
        <v>1</v>
      </c>
      <c r="EW35" s="10">
        <v>1</v>
      </c>
      <c r="FD35" s="195"/>
      <c r="FE35" s="195"/>
      <c r="FF35" s="195"/>
      <c r="FG35" s="195"/>
      <c r="FH35" s="195"/>
    </row>
    <row r="36" spans="1:164" ht="15" x14ac:dyDescent="0.25">
      <c r="B36" s="98">
        <f>COUNT(R36:FC36,FI36:FQ36)</f>
        <v>0</v>
      </c>
      <c r="C36" s="98" t="str">
        <f>IF(COUNT(R36:FC36,FI36:FQ36)&gt;0,COUNT(R36:FC36,FI36:FQ36),"")</f>
        <v/>
      </c>
      <c r="D36" s="98" t="str">
        <f>IF(COUNT(X36:BN36,BP36:BX36,BZ36:CF36,CH36:FC36,FI36:FQ36)&gt;0,COUNT(X36:BN36,BP36:BX36,BZ36:CF36,CH36:FC36,FI36:FQ36),"")</f>
        <v/>
      </c>
      <c r="E36" s="98" t="str">
        <f>IF(H36=1,COUNT(R36:FC36,FI36:FQ36),"")</f>
        <v/>
      </c>
      <c r="F36" s="98" t="str">
        <f>IF(H36=1,COUNT(X36:BN36,BP36:BX36,BZ36:CF36,CH36:FC36,FI36:FQ36),"")</f>
        <v/>
      </c>
      <c r="G36" s="98" t="str">
        <f>IF($B36&gt;=1,$M36,"")</f>
        <v/>
      </c>
      <c r="H36" s="199" t="str">
        <f>IF(AND(M36&gt;0,M36&lt;=STATS!$C$22),1,"")</f>
        <v/>
      </c>
      <c r="J36" s="34">
        <v>35</v>
      </c>
      <c r="K36">
        <v>44.831783010000002</v>
      </c>
      <c r="L36">
        <v>-88.516797659999995</v>
      </c>
      <c r="P36" s="215" t="s">
        <v>738</v>
      </c>
      <c r="R36" s="17"/>
      <c r="S36" s="17"/>
      <c r="T36" s="17"/>
      <c r="U36" s="17"/>
      <c r="V36" s="17"/>
      <c r="W36" s="17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10" t="s">
        <v>749</v>
      </c>
      <c r="FD36" s="195"/>
      <c r="FE36" s="195"/>
      <c r="FF36" s="195"/>
      <c r="FG36" s="195"/>
      <c r="FH36" s="195"/>
    </row>
    <row r="37" spans="1:164" ht="15" x14ac:dyDescent="0.25">
      <c r="B37" s="98">
        <f>COUNT(R37:FC37,FI37:FQ37)</f>
        <v>4</v>
      </c>
      <c r="C37" s="98">
        <f>IF(COUNT(R37:FC37,FI37:FQ37)&gt;0,COUNT(R37:FC37,FI37:FQ37),"")</f>
        <v>4</v>
      </c>
      <c r="D37" s="98">
        <f>IF(COUNT(X37:BN37,BP37:BX37,BZ37:CF37,CH37:FC37,FI37:FQ37)&gt;0,COUNT(X37:BN37,BP37:BX37,BZ37:CF37,CH37:FC37,FI37:FQ37),"")</f>
        <v>4</v>
      </c>
      <c r="E37" s="98">
        <f>IF(H37=1,COUNT(R37:FC37,FI37:FQ37),"")</f>
        <v>4</v>
      </c>
      <c r="F37" s="98">
        <f>IF(H37=1,COUNT(X37:BN37,BP37:BX37,BZ37:CF37,CH37:FC37,FI37:FQ37),"")</f>
        <v>4</v>
      </c>
      <c r="G37" s="98">
        <f>IF($B37&gt;=1,$M37,"")</f>
        <v>4</v>
      </c>
      <c r="H37" s="199">
        <f>IF(AND(M37&gt;0,M37&lt;=STATS!$C$22),1,"")</f>
        <v>1</v>
      </c>
      <c r="J37" s="34">
        <v>36</v>
      </c>
      <c r="K37">
        <v>44.839872399999997</v>
      </c>
      <c r="L37">
        <v>-88.515830930000007</v>
      </c>
      <c r="M37" s="10">
        <v>4</v>
      </c>
      <c r="N37" s="10" t="s">
        <v>745</v>
      </c>
      <c r="O37" s="10" t="s">
        <v>746</v>
      </c>
      <c r="P37" s="214"/>
      <c r="Q37" s="10">
        <v>2</v>
      </c>
      <c r="R37" s="17"/>
      <c r="S37" s="17"/>
      <c r="T37" s="17"/>
      <c r="U37" s="17"/>
      <c r="V37" s="17"/>
      <c r="W37" s="17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U37" s="10">
        <v>1</v>
      </c>
      <c r="BK37" s="10">
        <v>1</v>
      </c>
      <c r="BS37" s="10">
        <v>1</v>
      </c>
      <c r="CE37" s="10" t="s">
        <v>749</v>
      </c>
      <c r="CF37" s="10" t="s">
        <v>749</v>
      </c>
      <c r="EV37" s="10">
        <v>1</v>
      </c>
      <c r="FD37" s="195"/>
      <c r="FE37" s="195"/>
      <c r="FF37" s="195"/>
      <c r="FG37" s="195"/>
      <c r="FH37" s="195"/>
    </row>
    <row r="38" spans="1:164" ht="15" x14ac:dyDescent="0.25">
      <c r="B38" s="98">
        <f>COUNT(R38:FC38,FI38:FQ38)</f>
        <v>2</v>
      </c>
      <c r="C38" s="98">
        <f>IF(COUNT(R38:FC38,FI38:FQ38)&gt;0,COUNT(R38:FC38,FI38:FQ38),"")</f>
        <v>2</v>
      </c>
      <c r="D38" s="98">
        <f>IF(COUNT(X38:BN38,BP38:BX38,BZ38:CF38,CH38:FC38,FI38:FQ38)&gt;0,COUNT(X38:BN38,BP38:BX38,BZ38:CF38,CH38:FC38,FI38:FQ38),"")</f>
        <v>2</v>
      </c>
      <c r="E38" s="98">
        <f>IF(H38=1,COUNT(R38:FC38,FI38:FQ38),"")</f>
        <v>2</v>
      </c>
      <c r="F38" s="98">
        <f>IF(H38=1,COUNT(X38:BN38,BP38:BX38,BZ38:CF38,CH38:FC38,FI38:FQ38),"")</f>
        <v>2</v>
      </c>
      <c r="G38" s="98">
        <f>IF($B38&gt;=1,$M38,"")</f>
        <v>6</v>
      </c>
      <c r="H38" s="199">
        <f>IF(AND(M38&gt;0,M38&lt;=STATS!$C$22),1,"")</f>
        <v>1</v>
      </c>
      <c r="J38" s="34">
        <v>37</v>
      </c>
      <c r="K38">
        <v>44.839332450000001</v>
      </c>
      <c r="L38">
        <v>-88.515844790000003</v>
      </c>
      <c r="M38" s="10">
        <v>6</v>
      </c>
      <c r="N38" s="10" t="s">
        <v>745</v>
      </c>
      <c r="O38" s="10" t="s">
        <v>746</v>
      </c>
      <c r="P38" s="214"/>
      <c r="Q38" s="10">
        <v>2</v>
      </c>
      <c r="R38" s="17"/>
      <c r="S38" s="17"/>
      <c r="T38" s="17"/>
      <c r="U38" s="17"/>
      <c r="V38" s="17"/>
      <c r="W38" s="17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U38" s="10">
        <v>1</v>
      </c>
      <c r="CA38" s="10">
        <v>2</v>
      </c>
      <c r="FD38" s="195"/>
      <c r="FE38" s="195"/>
      <c r="FF38" s="195"/>
      <c r="FG38" s="195"/>
      <c r="FH38" s="195"/>
    </row>
    <row r="39" spans="1:164" ht="15" x14ac:dyDescent="0.25">
      <c r="B39" s="98">
        <f>COUNT(R39:FC39,FI39:FQ39)</f>
        <v>0</v>
      </c>
      <c r="C39" s="98" t="str">
        <f>IF(COUNT(R39:FC39,FI39:FQ39)&gt;0,COUNT(R39:FC39,FI39:FQ39),"")</f>
        <v/>
      </c>
      <c r="D39" s="98" t="str">
        <f>IF(COUNT(X39:BN39,BP39:BX39,BZ39:CF39,CH39:FC39,FI39:FQ39)&gt;0,COUNT(X39:BN39,BP39:BX39,BZ39:CF39,CH39:FC39,FI39:FQ39),"")</f>
        <v/>
      </c>
      <c r="E39" s="98" t="str">
        <f>IF(H39=1,COUNT(R39:FC39,FI39:FQ39),"")</f>
        <v/>
      </c>
      <c r="F39" s="98" t="str">
        <f>IF(H39=1,COUNT(X39:BN39,BP39:BX39,BZ39:CF39,CH39:FC39,FI39:FQ39),"")</f>
        <v/>
      </c>
      <c r="G39" s="98" t="str">
        <f>IF($B39&gt;=1,$M39,"")</f>
        <v/>
      </c>
      <c r="H39" s="199" t="str">
        <f>IF(AND(M39&gt;0,M39&lt;=STATS!$C$22),1,"")</f>
        <v/>
      </c>
      <c r="J39" s="34">
        <v>38</v>
      </c>
      <c r="K39">
        <v>44.838792499999997</v>
      </c>
      <c r="L39">
        <v>-88.515858660000006</v>
      </c>
      <c r="M39" s="10">
        <v>10</v>
      </c>
      <c r="N39" s="10" t="s">
        <v>745</v>
      </c>
      <c r="O39" s="10" t="s">
        <v>746</v>
      </c>
      <c r="P39" s="214"/>
      <c r="R39" s="17"/>
      <c r="S39" s="17"/>
      <c r="T39" s="17"/>
      <c r="U39" s="17"/>
      <c r="V39" s="17"/>
      <c r="W39" s="17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FD39" s="195"/>
      <c r="FE39" s="195"/>
      <c r="FF39" s="195"/>
      <c r="FG39" s="195"/>
      <c r="FH39" s="195"/>
    </row>
    <row r="40" spans="1:164" ht="15" x14ac:dyDescent="0.25">
      <c r="B40" s="98">
        <f>COUNT(R40:FC40,FI40:FQ40)</f>
        <v>0</v>
      </c>
      <c r="C40" s="98" t="str">
        <f>IF(COUNT(R40:FC40,FI40:FQ40)&gt;0,COUNT(R40:FC40,FI40:FQ40),"")</f>
        <v/>
      </c>
      <c r="D40" s="98" t="str">
        <f>IF(COUNT(X40:BN40,BP40:BX40,BZ40:CF40,CH40:FC40,FI40:FQ40)&gt;0,COUNT(X40:BN40,BP40:BX40,BZ40:CF40,CH40:FC40,FI40:FQ40),"")</f>
        <v/>
      </c>
      <c r="E40" s="98" t="str">
        <f>IF(H40=1,COUNT(R40:FC40,FI40:FQ40),"")</f>
        <v/>
      </c>
      <c r="F40" s="98" t="str">
        <f>IF(H40=1,COUNT(X40:BN40,BP40:BX40,BZ40:CF40,CH40:FC40,FI40:FQ40),"")</f>
        <v/>
      </c>
      <c r="G40" s="98" t="str">
        <f>IF($B40&gt;=1,$M40,"")</f>
        <v/>
      </c>
      <c r="H40" s="199" t="str">
        <f>IF(AND(M40&gt;0,M40&lt;=STATS!$C$22),1,"")</f>
        <v/>
      </c>
      <c r="J40" s="34">
        <v>39</v>
      </c>
      <c r="K40">
        <v>44.83825255</v>
      </c>
      <c r="L40">
        <v>-88.515872520000002</v>
      </c>
      <c r="M40" s="10">
        <v>11</v>
      </c>
      <c r="N40" s="10" t="s">
        <v>745</v>
      </c>
      <c r="O40" s="10" t="s">
        <v>746</v>
      </c>
      <c r="P40" s="214"/>
      <c r="R40" s="17"/>
      <c r="S40" s="17"/>
      <c r="T40" s="17"/>
      <c r="U40" s="17"/>
      <c r="V40" s="17"/>
      <c r="W40" s="17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FD40" s="195"/>
      <c r="FE40" s="195"/>
      <c r="FF40" s="195"/>
      <c r="FG40" s="195"/>
      <c r="FH40" s="195"/>
    </row>
    <row r="41" spans="1:164" ht="15" x14ac:dyDescent="0.25">
      <c r="B41" s="98">
        <f>COUNT(R41:FC41,FI41:FQ41)</f>
        <v>0</v>
      </c>
      <c r="C41" s="98" t="str">
        <f>IF(COUNT(R41:FC41,FI41:FQ41)&gt;0,COUNT(R41:FC41,FI41:FQ41),"")</f>
        <v/>
      </c>
      <c r="D41" s="98" t="str">
        <f>IF(COUNT(X41:BN41,BP41:BX41,BZ41:CF41,CH41:FC41,FI41:FQ41)&gt;0,COUNT(X41:BN41,BP41:BX41,BZ41:CF41,CH41:FC41,FI41:FQ41),"")</f>
        <v/>
      </c>
      <c r="E41" s="98" t="str">
        <f>IF(H41=1,COUNT(R41:FC41,FI41:FQ41),"")</f>
        <v/>
      </c>
      <c r="F41" s="98" t="str">
        <f>IF(H41=1,COUNT(X41:BN41,BP41:BX41,BZ41:CF41,CH41:FC41,FI41:FQ41),"")</f>
        <v/>
      </c>
      <c r="G41" s="98" t="str">
        <f>IF($B41&gt;=1,$M41,"")</f>
        <v/>
      </c>
      <c r="H41" s="199" t="str">
        <f>IF(AND(M41&gt;0,M41&lt;=STATS!$C$22),1,"")</f>
        <v/>
      </c>
      <c r="J41" s="34">
        <v>40</v>
      </c>
      <c r="K41">
        <v>44.837712600000003</v>
      </c>
      <c r="L41">
        <v>-88.515886379999998</v>
      </c>
      <c r="M41" s="10">
        <v>12</v>
      </c>
      <c r="N41" s="10" t="s">
        <v>745</v>
      </c>
      <c r="O41" s="10" t="s">
        <v>746</v>
      </c>
      <c r="P41" s="214"/>
      <c r="R41" s="17"/>
      <c r="S41" s="17"/>
      <c r="T41" s="17"/>
      <c r="U41" s="17"/>
      <c r="V41" s="17"/>
      <c r="W41" s="17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FD41" s="195"/>
      <c r="FE41" s="195"/>
      <c r="FF41" s="195"/>
      <c r="FG41" s="195"/>
      <c r="FH41" s="195"/>
    </row>
    <row r="42" spans="1:164" ht="15" x14ac:dyDescent="0.25">
      <c r="B42" s="98">
        <f>COUNT(R42:FC42,FI42:FQ42)</f>
        <v>0</v>
      </c>
      <c r="C42" s="98" t="str">
        <f>IF(COUNT(R42:FC42,FI42:FQ42)&gt;0,COUNT(R42:FC42,FI42:FQ42),"")</f>
        <v/>
      </c>
      <c r="D42" s="98" t="str">
        <f>IF(COUNT(X42:BN42,BP42:BX42,BZ42:CF42,CH42:FC42,FI42:FQ42)&gt;0,COUNT(X42:BN42,BP42:BX42,BZ42:CF42,CH42:FC42,FI42:FQ42),"")</f>
        <v/>
      </c>
      <c r="E42" s="98" t="str">
        <f>IF(H42=1,COUNT(R42:FC42,FI42:FQ42),"")</f>
        <v/>
      </c>
      <c r="F42" s="98" t="str">
        <f>IF(H42=1,COUNT(X42:BN42,BP42:BX42,BZ42:CF42,CH42:FC42,FI42:FQ42),"")</f>
        <v/>
      </c>
      <c r="G42" s="98" t="str">
        <f>IF($B42&gt;=1,$M42,"")</f>
        <v/>
      </c>
      <c r="H42" s="199" t="str">
        <f>IF(AND(M42&gt;0,M42&lt;=STATS!$C$22),1,"")</f>
        <v/>
      </c>
      <c r="J42" s="34">
        <v>41</v>
      </c>
      <c r="K42">
        <v>44.837172649999999</v>
      </c>
      <c r="L42">
        <v>-88.515900250000001</v>
      </c>
      <c r="M42" s="10">
        <v>12.5</v>
      </c>
      <c r="N42" s="10" t="s">
        <v>745</v>
      </c>
      <c r="O42" s="10" t="s">
        <v>746</v>
      </c>
      <c r="P42" s="214"/>
      <c r="R42" s="17"/>
      <c r="S42" s="17"/>
      <c r="T42" s="17"/>
      <c r="U42" s="17"/>
      <c r="V42" s="17"/>
      <c r="W42" s="17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FD42" s="195"/>
      <c r="FE42" s="195"/>
      <c r="FF42" s="195"/>
      <c r="FG42" s="195"/>
      <c r="FH42" s="195"/>
    </row>
    <row r="43" spans="1:164" ht="15" x14ac:dyDescent="0.25">
      <c r="B43" s="98">
        <f>COUNT(R43:FC43,FI43:FQ43)</f>
        <v>0</v>
      </c>
      <c r="C43" s="98" t="str">
        <f>IF(COUNT(R43:FC43,FI43:FQ43)&gt;0,COUNT(R43:FC43,FI43:FQ43),"")</f>
        <v/>
      </c>
      <c r="D43" s="98" t="str">
        <f>IF(COUNT(X43:BN43,BP43:BX43,BZ43:CF43,CH43:FC43,FI43:FQ43)&gt;0,COUNT(X43:BN43,BP43:BX43,BZ43:CF43,CH43:FC43,FI43:FQ43),"")</f>
        <v/>
      </c>
      <c r="E43" s="98" t="str">
        <f>IF(H43=1,COUNT(R43:FC43,FI43:FQ43),"")</f>
        <v/>
      </c>
      <c r="F43" s="98" t="str">
        <f>IF(H43=1,COUNT(X43:BN43,BP43:BX43,BZ43:CF43,CH43:FC43,FI43:FQ43),"")</f>
        <v/>
      </c>
      <c r="G43" s="98" t="str">
        <f>IF($B43&gt;=1,$M43,"")</f>
        <v/>
      </c>
      <c r="H43" s="199" t="str">
        <f>IF(AND(M43&gt;0,M43&lt;=STATS!$C$22),1,"")</f>
        <v/>
      </c>
      <c r="J43" s="34">
        <v>42</v>
      </c>
      <c r="K43">
        <v>44.836632700000003</v>
      </c>
      <c r="L43">
        <v>-88.515914109999997</v>
      </c>
      <c r="M43" s="10">
        <v>13.5</v>
      </c>
      <c r="N43" s="10" t="s">
        <v>745</v>
      </c>
      <c r="O43" s="10" t="s">
        <v>746</v>
      </c>
      <c r="P43" s="214"/>
      <c r="R43" s="17"/>
      <c r="S43" s="17"/>
      <c r="T43" s="17"/>
      <c r="U43" s="17"/>
      <c r="V43" s="17"/>
      <c r="W43" s="17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FD43" s="195"/>
      <c r="FE43" s="195"/>
      <c r="FF43" s="195"/>
      <c r="FG43" s="195"/>
      <c r="FH43" s="195"/>
    </row>
    <row r="44" spans="1:164" ht="15" x14ac:dyDescent="0.25">
      <c r="B44" s="98">
        <f>COUNT(R44:FC44,FI44:FQ44)</f>
        <v>0</v>
      </c>
      <c r="C44" s="98" t="str">
        <f>IF(COUNT(R44:FC44,FI44:FQ44)&gt;0,COUNT(R44:FC44,FI44:FQ44),"")</f>
        <v/>
      </c>
      <c r="D44" s="98" t="str">
        <f>IF(COUNT(X44:BN44,BP44:BX44,BZ44:CF44,CH44:FC44,FI44:FQ44)&gt;0,COUNT(X44:BN44,BP44:BX44,BZ44:CF44,CH44:FC44,FI44:FQ44),"")</f>
        <v/>
      </c>
      <c r="E44" s="98" t="str">
        <f>IF(H44=1,COUNT(R44:FC44,FI44:FQ44),"")</f>
        <v/>
      </c>
      <c r="F44" s="98" t="str">
        <f>IF(H44=1,COUNT(X44:BN44,BP44:BX44,BZ44:CF44,CH44:FC44,FI44:FQ44),"")</f>
        <v/>
      </c>
      <c r="G44" s="98" t="str">
        <f>IF($B44&gt;=1,$M44,"")</f>
        <v/>
      </c>
      <c r="H44" s="199" t="str">
        <f>IF(AND(M44&gt;0,M44&lt;=STATS!$C$22),1,"")</f>
        <v/>
      </c>
      <c r="J44" s="34">
        <v>43</v>
      </c>
      <c r="K44">
        <v>44.836092749999999</v>
      </c>
      <c r="L44">
        <v>-88.515927970000007</v>
      </c>
      <c r="M44" s="10">
        <v>14</v>
      </c>
      <c r="N44" s="10" t="s">
        <v>745</v>
      </c>
      <c r="O44" s="10" t="s">
        <v>746</v>
      </c>
      <c r="P44" s="214"/>
      <c r="R44" s="17"/>
      <c r="S44" s="17"/>
      <c r="T44" s="17"/>
      <c r="U44" s="17"/>
      <c r="V44" s="17"/>
      <c r="W44" s="17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FD44" s="195"/>
      <c r="FE44" s="195"/>
      <c r="FF44" s="195"/>
      <c r="FG44" s="195"/>
      <c r="FH44" s="195"/>
    </row>
    <row r="45" spans="1:164" ht="15" x14ac:dyDescent="0.25">
      <c r="B45" s="98">
        <f>COUNT(R45:FC45,FI45:FQ45)</f>
        <v>0</v>
      </c>
      <c r="C45" s="98" t="str">
        <f>IF(COUNT(R45:FC45,FI45:FQ45)&gt;0,COUNT(R45:FC45,FI45:FQ45),"")</f>
        <v/>
      </c>
      <c r="D45" s="98" t="str">
        <f>IF(COUNT(X45:BN45,BP45:BX45,BZ45:CF45,CH45:FC45,FI45:FQ45)&gt;0,COUNT(X45:BN45,BP45:BX45,BZ45:CF45,CH45:FC45,FI45:FQ45),"")</f>
        <v/>
      </c>
      <c r="E45" s="98" t="str">
        <f>IF(H45=1,COUNT(R45:FC45,FI45:FQ45),"")</f>
        <v/>
      </c>
      <c r="F45" s="98" t="str">
        <f>IF(H45=1,COUNT(X45:BN45,BP45:BX45,BZ45:CF45,CH45:FC45,FI45:FQ45),"")</f>
        <v/>
      </c>
      <c r="G45" s="98" t="str">
        <f>IF($B45&gt;=1,$M45,"")</f>
        <v/>
      </c>
      <c r="H45" s="199" t="str">
        <f>IF(AND(M45&gt;0,M45&lt;=STATS!$C$22),1,"")</f>
        <v/>
      </c>
      <c r="J45" s="34">
        <v>44</v>
      </c>
      <c r="K45">
        <v>44.835552810000003</v>
      </c>
      <c r="L45">
        <v>-88.515941830000003</v>
      </c>
      <c r="M45" s="10">
        <v>14</v>
      </c>
      <c r="N45" s="10" t="s">
        <v>745</v>
      </c>
      <c r="O45" s="10" t="s">
        <v>746</v>
      </c>
      <c r="P45" s="214"/>
      <c r="R45" s="17"/>
      <c r="S45" s="17"/>
      <c r="T45" s="17"/>
      <c r="U45" s="17"/>
      <c r="V45" s="17"/>
      <c r="W45" s="17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FD45" s="195"/>
      <c r="FE45" s="195"/>
      <c r="FF45" s="195"/>
      <c r="FG45" s="195"/>
      <c r="FH45" s="195"/>
    </row>
    <row r="46" spans="1:164" ht="15" x14ac:dyDescent="0.25">
      <c r="B46" s="98">
        <f>COUNT(R46:FC46,FI46:FQ46)</f>
        <v>0</v>
      </c>
      <c r="C46" s="98" t="str">
        <f>IF(COUNT(R46:FC46,FI46:FQ46)&gt;0,COUNT(R46:FC46,FI46:FQ46),"")</f>
        <v/>
      </c>
      <c r="D46" s="98" t="str">
        <f>IF(COUNT(X46:BN46,BP46:BX46,BZ46:CF46,CH46:FC46,FI46:FQ46)&gt;0,COUNT(X46:BN46,BP46:BX46,BZ46:CF46,CH46:FC46,FI46:FQ46),"")</f>
        <v/>
      </c>
      <c r="E46" s="98">
        <f>IF(H46=1,COUNT(R46:FC46,FI46:FQ46),"")</f>
        <v>0</v>
      </c>
      <c r="F46" s="98">
        <f>IF(H46=1,COUNT(X46:BN46,BP46:BX46,BZ46:CF46,CH46:FC46,FI46:FQ46),"")</f>
        <v>0</v>
      </c>
      <c r="G46" s="98" t="str">
        <f>IF($B46&gt;=1,$M46,"")</f>
        <v/>
      </c>
      <c r="H46" s="199">
        <f>IF(AND(M46&gt;0,M46&lt;=STATS!$C$22),1,"")</f>
        <v>1</v>
      </c>
      <c r="J46" s="34">
        <v>45</v>
      </c>
      <c r="K46">
        <v>44.835012859999999</v>
      </c>
      <c r="L46">
        <v>-88.515955700000006</v>
      </c>
      <c r="M46" s="10">
        <v>8.5</v>
      </c>
      <c r="N46" s="10" t="s">
        <v>745</v>
      </c>
      <c r="O46" s="10" t="s">
        <v>746</v>
      </c>
      <c r="P46" s="214"/>
      <c r="R46" s="17"/>
      <c r="S46" s="17"/>
      <c r="T46" s="17"/>
      <c r="U46" s="17"/>
      <c r="V46" s="17"/>
      <c r="W46" s="17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FD46" s="195"/>
      <c r="FE46" s="195"/>
      <c r="FF46" s="195"/>
      <c r="FG46" s="195"/>
      <c r="FH46" s="195"/>
    </row>
    <row r="47" spans="1:164" ht="15" x14ac:dyDescent="0.25">
      <c r="B47" s="98">
        <f>COUNT(R47:FC47,FI47:FQ47)</f>
        <v>0</v>
      </c>
      <c r="C47" s="98" t="str">
        <f>IF(COUNT(R47:FC47,FI47:FQ47)&gt;0,COUNT(R47:FC47,FI47:FQ47),"")</f>
        <v/>
      </c>
      <c r="D47" s="98" t="str">
        <f>IF(COUNT(X47:BN47,BP47:BX47,BZ47:CF47,CH47:FC47,FI47:FQ47)&gt;0,COUNT(X47:BN47,BP47:BX47,BZ47:CF47,CH47:FC47,FI47:FQ47),"")</f>
        <v/>
      </c>
      <c r="E47" s="98">
        <f>IF(H47=1,COUNT(R47:FC47,FI47:FQ47),"")</f>
        <v>0</v>
      </c>
      <c r="F47" s="98">
        <f>IF(H47=1,COUNT(X47:BN47,BP47:BX47,BZ47:CF47,CH47:FC47,FI47:FQ47),"")</f>
        <v>0</v>
      </c>
      <c r="G47" s="98" t="str">
        <f>IF($B47&gt;=1,$M47,"")</f>
        <v/>
      </c>
      <c r="H47" s="199">
        <f>IF(AND(M47&gt;0,M47&lt;=STATS!$C$22),1,"")</f>
        <v>1</v>
      </c>
      <c r="J47" s="34">
        <v>46</v>
      </c>
      <c r="K47">
        <v>44.833393010000002</v>
      </c>
      <c r="L47">
        <v>-88.515997279999993</v>
      </c>
      <c r="M47" s="10">
        <v>7</v>
      </c>
      <c r="N47" s="10" t="s">
        <v>745</v>
      </c>
      <c r="O47" s="10" t="s">
        <v>746</v>
      </c>
      <c r="P47" s="214"/>
      <c r="R47" s="17"/>
      <c r="S47" s="17"/>
      <c r="T47" s="17"/>
      <c r="U47" s="17"/>
      <c r="V47" s="17"/>
      <c r="W47" s="17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FD47" s="195"/>
      <c r="FE47" s="195"/>
      <c r="FF47" s="195"/>
      <c r="FG47" s="195"/>
      <c r="FH47" s="195"/>
    </row>
    <row r="48" spans="1:164" ht="15" x14ac:dyDescent="0.25">
      <c r="B48" s="98">
        <f>COUNT(R48:FC48,FI48:FQ48)</f>
        <v>0</v>
      </c>
      <c r="C48" s="98" t="str">
        <f>IF(COUNT(R48:FC48,FI48:FQ48)&gt;0,COUNT(R48:FC48,FI48:FQ48),"")</f>
        <v/>
      </c>
      <c r="D48" s="98" t="str">
        <f>IF(COUNT(X48:BN48,BP48:BX48,BZ48:CF48,CH48:FC48,FI48:FQ48)&gt;0,COUNT(X48:BN48,BP48:BX48,BZ48:CF48,CH48:FC48,FI48:FQ48),"")</f>
        <v/>
      </c>
      <c r="E48" s="98" t="str">
        <f>IF(H48=1,COUNT(R48:FC48,FI48:FQ48),"")</f>
        <v/>
      </c>
      <c r="F48" s="98" t="str">
        <f>IF(H48=1,COUNT(X48:BN48,BP48:BX48,BZ48:CF48,CH48:FC48,FI48:FQ48),"")</f>
        <v/>
      </c>
      <c r="G48" s="98" t="str">
        <f>IF($B48&gt;=1,$M48,"")</f>
        <v/>
      </c>
      <c r="H48" s="199" t="str">
        <f>IF(AND(M48&gt;0,M48&lt;=STATS!$C$22),1,"")</f>
        <v/>
      </c>
      <c r="J48" s="34">
        <v>47</v>
      </c>
      <c r="K48">
        <v>44.832853059999998</v>
      </c>
      <c r="L48">
        <v>-88.516011140000003</v>
      </c>
      <c r="M48" s="10">
        <v>10</v>
      </c>
      <c r="N48" s="10" t="s">
        <v>745</v>
      </c>
      <c r="O48" s="10" t="s">
        <v>746</v>
      </c>
      <c r="P48" s="214"/>
      <c r="R48" s="17"/>
      <c r="S48" s="17"/>
      <c r="T48" s="17"/>
      <c r="U48" s="17"/>
      <c r="V48" s="17"/>
      <c r="W48" s="17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FD48" s="195"/>
      <c r="FE48" s="195"/>
      <c r="FF48" s="195"/>
      <c r="FG48" s="195"/>
      <c r="FH48" s="195"/>
    </row>
    <row r="49" spans="2:164" ht="15" x14ac:dyDescent="0.25">
      <c r="B49" s="98">
        <f>COUNT(R49:FC49,FI49:FQ49)</f>
        <v>0</v>
      </c>
      <c r="C49" s="98" t="str">
        <f>IF(COUNT(R49:FC49,FI49:FQ49)&gt;0,COUNT(R49:FC49,FI49:FQ49),"")</f>
        <v/>
      </c>
      <c r="D49" s="98" t="str">
        <f>IF(COUNT(X49:BN49,BP49:BX49,BZ49:CF49,CH49:FC49,FI49:FQ49)&gt;0,COUNT(X49:BN49,BP49:BX49,BZ49:CF49,CH49:FC49,FI49:FQ49),"")</f>
        <v/>
      </c>
      <c r="E49" s="98">
        <f>IF(H49=1,COUNT(R49:FC49,FI49:FQ49),"")</f>
        <v>0</v>
      </c>
      <c r="F49" s="98">
        <f>IF(H49=1,COUNT(X49:BN49,BP49:BX49,BZ49:CF49,CH49:FC49,FI49:FQ49),"")</f>
        <v>0</v>
      </c>
      <c r="G49" s="98" t="str">
        <f>IF($B49&gt;=1,$M49,"")</f>
        <v/>
      </c>
      <c r="H49" s="199">
        <f>IF(AND(M49&gt;0,M49&lt;=STATS!$C$22),1,"")</f>
        <v>1</v>
      </c>
      <c r="J49" s="34">
        <v>48</v>
      </c>
      <c r="K49">
        <v>44.832313110000001</v>
      </c>
      <c r="L49">
        <v>-88.516024999999999</v>
      </c>
      <c r="M49" s="10">
        <v>9</v>
      </c>
      <c r="N49" s="10" t="s">
        <v>745</v>
      </c>
      <c r="O49" s="10" t="s">
        <v>746</v>
      </c>
      <c r="P49" s="214"/>
      <c r="R49" s="17"/>
      <c r="S49" s="17"/>
      <c r="T49" s="17"/>
      <c r="U49" s="17"/>
      <c r="V49" s="17"/>
      <c r="W49" s="17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FD49" s="195"/>
      <c r="FE49" s="195"/>
      <c r="FF49" s="195"/>
      <c r="FG49" s="195"/>
      <c r="FH49" s="195"/>
    </row>
    <row r="50" spans="2:164" ht="15" x14ac:dyDescent="0.25">
      <c r="B50" s="98">
        <f>COUNT(R50:FC50,FI50:FQ50)</f>
        <v>5</v>
      </c>
      <c r="C50" s="98">
        <f>IF(COUNT(R50:FC50,FI50:FQ50)&gt;0,COUNT(R50:FC50,FI50:FQ50),"")</f>
        <v>5</v>
      </c>
      <c r="D50" s="98">
        <f>IF(COUNT(X50:BN50,BP50:BX50,BZ50:CF50,CH50:FC50,FI50:FQ50)&gt;0,COUNT(X50:BN50,BP50:BX50,BZ50:CF50,CH50:FC50,FI50:FQ50),"")</f>
        <v>5</v>
      </c>
      <c r="E50" s="98">
        <f>IF(H50=1,COUNT(R50:FC50,FI50:FQ50),"")</f>
        <v>5</v>
      </c>
      <c r="F50" s="98">
        <f>IF(H50=1,COUNT(X50:BN50,BP50:BX50,BZ50:CF50,CH50:FC50,FI50:FQ50),"")</f>
        <v>5</v>
      </c>
      <c r="G50" s="98">
        <f>IF($B50&gt;=1,$M50,"")</f>
        <v>3</v>
      </c>
      <c r="H50" s="199">
        <f>IF(AND(M50&gt;0,M50&lt;=STATS!$C$22),1,"")</f>
        <v>1</v>
      </c>
      <c r="J50" s="34">
        <v>49</v>
      </c>
      <c r="K50">
        <v>44.831773159999997</v>
      </c>
      <c r="L50">
        <v>-88.516038859999995</v>
      </c>
      <c r="M50" s="10">
        <v>3</v>
      </c>
      <c r="N50" s="10" t="s">
        <v>745</v>
      </c>
      <c r="O50" s="10" t="s">
        <v>746</v>
      </c>
      <c r="P50" s="214"/>
      <c r="Q50" s="10">
        <v>2</v>
      </c>
      <c r="R50" s="17"/>
      <c r="S50" s="17"/>
      <c r="T50" s="17"/>
      <c r="U50" s="17"/>
      <c r="V50" s="17"/>
      <c r="W50" s="17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>
        <v>1</v>
      </c>
      <c r="AL50" s="36"/>
      <c r="AU50" s="10">
        <v>1</v>
      </c>
      <c r="CA50" s="10">
        <v>1</v>
      </c>
      <c r="CF50" s="10">
        <v>1</v>
      </c>
      <c r="EV50" s="10">
        <v>2</v>
      </c>
      <c r="FD50" s="195"/>
      <c r="FE50" s="195"/>
      <c r="FF50" s="195"/>
      <c r="FG50" s="195"/>
      <c r="FH50" s="195"/>
    </row>
    <row r="51" spans="2:164" ht="15" x14ac:dyDescent="0.25">
      <c r="B51" s="98">
        <f>COUNT(R51:FC51,FI51:FQ51)</f>
        <v>4</v>
      </c>
      <c r="C51" s="98">
        <f>IF(COUNT(R51:FC51,FI51:FQ51)&gt;0,COUNT(R51:FC51,FI51:FQ51),"")</f>
        <v>4</v>
      </c>
      <c r="D51" s="98">
        <f>IF(COUNT(X51:BN51,BP51:BX51,BZ51:CF51,CH51:FC51,FI51:FQ51)&gt;0,COUNT(X51:BN51,BP51:BX51,BZ51:CF51,CH51:FC51,FI51:FQ51),"")</f>
        <v>4</v>
      </c>
      <c r="E51" s="98">
        <f>IF(H51=1,COUNT(R51:FC51,FI51:FQ51),"")</f>
        <v>4</v>
      </c>
      <c r="F51" s="98">
        <f>IF(H51=1,COUNT(X51:BN51,BP51:BX51,BZ51:CF51,CH51:FC51,FI51:FQ51),"")</f>
        <v>4</v>
      </c>
      <c r="G51" s="98">
        <f>IF($B51&gt;=1,$M51,"")</f>
        <v>3</v>
      </c>
      <c r="H51" s="199">
        <f>IF(AND(M51&gt;0,M51&lt;=STATS!$C$22),1,"")</f>
        <v>1</v>
      </c>
      <c r="J51" s="34">
        <v>50</v>
      </c>
      <c r="K51">
        <v>44.840402480000002</v>
      </c>
      <c r="L51">
        <v>-88.515058150000002</v>
      </c>
      <c r="M51" s="10">
        <v>3</v>
      </c>
      <c r="N51" s="10" t="s">
        <v>745</v>
      </c>
      <c r="O51" s="10" t="s">
        <v>746</v>
      </c>
      <c r="P51" s="214"/>
      <c r="Q51" s="10">
        <v>1</v>
      </c>
      <c r="R51" s="17"/>
      <c r="S51" s="17"/>
      <c r="T51" s="17"/>
      <c r="U51" s="17"/>
      <c r="V51" s="17"/>
      <c r="W51" s="17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>
        <v>1</v>
      </c>
      <c r="AL51" s="36"/>
      <c r="AU51" s="10">
        <v>1</v>
      </c>
      <c r="BK51" s="10">
        <v>1</v>
      </c>
      <c r="BV51" s="10">
        <v>1</v>
      </c>
      <c r="FD51" s="195"/>
      <c r="FE51" s="195"/>
      <c r="FF51" s="195">
        <v>1</v>
      </c>
      <c r="FG51" s="195"/>
      <c r="FH51" s="195"/>
    </row>
    <row r="52" spans="2:164" ht="15" x14ac:dyDescent="0.25">
      <c r="B52" s="98">
        <f>COUNT(R52:FC52,FI52:FQ52)</f>
        <v>4</v>
      </c>
      <c r="C52" s="98">
        <f>IF(COUNT(R52:FC52,FI52:FQ52)&gt;0,COUNT(R52:FC52,FI52:FQ52),"")</f>
        <v>4</v>
      </c>
      <c r="D52" s="98">
        <f>IF(COUNT(X52:BN52,BP52:BX52,BZ52:CF52,CH52:FC52,FI52:FQ52)&gt;0,COUNT(X52:BN52,BP52:BX52,BZ52:CF52,CH52:FC52,FI52:FQ52),"")</f>
        <v>4</v>
      </c>
      <c r="E52" s="98">
        <f>IF(H52=1,COUNT(R52:FC52,FI52:FQ52),"")</f>
        <v>4</v>
      </c>
      <c r="F52" s="98">
        <f>IF(H52=1,COUNT(X52:BN52,BP52:BX52,BZ52:CF52,CH52:FC52,FI52:FQ52),"")</f>
        <v>4</v>
      </c>
      <c r="G52" s="98">
        <f>IF($B52&gt;=1,$M52,"")</f>
        <v>4</v>
      </c>
      <c r="H52" s="199">
        <f>IF(AND(M52&gt;0,M52&lt;=STATS!$C$22),1,"")</f>
        <v>1</v>
      </c>
      <c r="J52" s="34">
        <v>51</v>
      </c>
      <c r="K52">
        <v>44.839862529999998</v>
      </c>
      <c r="L52">
        <v>-88.515072020000005</v>
      </c>
      <c r="M52" s="10">
        <v>4</v>
      </c>
      <c r="N52" s="10" t="s">
        <v>745</v>
      </c>
      <c r="O52" s="10" t="s">
        <v>746</v>
      </c>
      <c r="P52" s="214"/>
      <c r="Q52" s="10">
        <v>2</v>
      </c>
      <c r="R52" s="17"/>
      <c r="S52" s="17"/>
      <c r="T52" s="17"/>
      <c r="U52" s="17"/>
      <c r="V52" s="17"/>
      <c r="W52" s="17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U52" s="10">
        <v>2</v>
      </c>
      <c r="CA52" s="10">
        <v>1</v>
      </c>
      <c r="DD52" s="10">
        <v>1</v>
      </c>
      <c r="EW52" s="10">
        <v>1</v>
      </c>
      <c r="FD52" s="195"/>
      <c r="FE52" s="195"/>
      <c r="FF52" s="195"/>
      <c r="FG52" s="195"/>
      <c r="FH52" s="195"/>
    </row>
    <row r="53" spans="2:164" ht="15" x14ac:dyDescent="0.25">
      <c r="B53" s="98">
        <f>COUNT(R53:FC53,FI53:FQ53)</f>
        <v>0</v>
      </c>
      <c r="C53" s="98" t="str">
        <f>IF(COUNT(R53:FC53,FI53:FQ53)&gt;0,COUNT(R53:FC53,FI53:FQ53),"")</f>
        <v/>
      </c>
      <c r="D53" s="98" t="str">
        <f>IF(COUNT(X53:BN53,BP53:BX53,BZ53:CF53,CH53:FC53,FI53:FQ53)&gt;0,COUNT(X53:BN53,BP53:BX53,BZ53:CF53,CH53:FC53,FI53:FQ53),"")</f>
        <v/>
      </c>
      <c r="E53" s="98" t="str">
        <f>IF(H53=1,COUNT(R53:FC53,FI53:FQ53),"")</f>
        <v/>
      </c>
      <c r="F53" s="98" t="str">
        <f>IF(H53=1,COUNT(X53:BN53,BP53:BX53,BZ53:CF53,CH53:FC53,FI53:FQ53),"")</f>
        <v/>
      </c>
      <c r="G53" s="98" t="str">
        <f>IF($B53&gt;=1,$M53,"")</f>
        <v/>
      </c>
      <c r="H53" s="199" t="str">
        <f>IF(AND(M53&gt;0,M53&lt;=STATS!$C$22),1,"")</f>
        <v/>
      </c>
      <c r="J53" s="34">
        <v>52</v>
      </c>
      <c r="K53">
        <v>44.839322590000002</v>
      </c>
      <c r="L53">
        <v>-88.515085889999995</v>
      </c>
      <c r="M53" s="10">
        <v>10</v>
      </c>
      <c r="N53" s="10" t="s">
        <v>745</v>
      </c>
      <c r="O53" s="10" t="s">
        <v>746</v>
      </c>
      <c r="P53" s="214"/>
      <c r="R53" s="17"/>
      <c r="S53" s="17"/>
      <c r="T53" s="17"/>
      <c r="U53" s="17"/>
      <c r="V53" s="17"/>
      <c r="W53" s="17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FD53" s="195"/>
      <c r="FE53" s="195"/>
      <c r="FF53" s="195"/>
      <c r="FG53" s="195"/>
      <c r="FH53" s="195"/>
    </row>
    <row r="54" spans="2:164" ht="15" x14ac:dyDescent="0.25">
      <c r="B54" s="98">
        <f>COUNT(R54:FC54,FI54:FQ54)</f>
        <v>0</v>
      </c>
      <c r="C54" s="98" t="str">
        <f>IF(COUNT(R54:FC54,FI54:FQ54)&gt;0,COUNT(R54:FC54,FI54:FQ54),"")</f>
        <v/>
      </c>
      <c r="D54" s="98" t="str">
        <f>IF(COUNT(X54:BN54,BP54:BX54,BZ54:CF54,CH54:FC54,FI54:FQ54)&gt;0,COUNT(X54:BN54,BP54:BX54,BZ54:CF54,CH54:FC54,FI54:FQ54),"")</f>
        <v/>
      </c>
      <c r="E54" s="98" t="str">
        <f>IF(H54=1,COUNT(R54:FC54,FI54:FQ54),"")</f>
        <v/>
      </c>
      <c r="F54" s="98" t="str">
        <f>IF(H54=1,COUNT(X54:BN54,BP54:BX54,BZ54:CF54,CH54:FC54,FI54:FQ54),"")</f>
        <v/>
      </c>
      <c r="G54" s="98" t="str">
        <f>IF($B54&gt;=1,$M54,"")</f>
        <v/>
      </c>
      <c r="H54" s="199" t="str">
        <f>IF(AND(M54&gt;0,M54&lt;=STATS!$C$22),1,"")</f>
        <v/>
      </c>
      <c r="J54" s="34">
        <v>53</v>
      </c>
      <c r="K54">
        <v>44.838782639999998</v>
      </c>
      <c r="L54">
        <v>-88.515099759999998</v>
      </c>
      <c r="M54" s="10">
        <v>12</v>
      </c>
      <c r="N54" s="10" t="s">
        <v>745</v>
      </c>
      <c r="O54" s="10" t="s">
        <v>746</v>
      </c>
      <c r="P54" s="214"/>
      <c r="R54" s="17"/>
      <c r="S54" s="17"/>
      <c r="T54" s="17"/>
      <c r="U54" s="17"/>
      <c r="V54" s="17"/>
      <c r="W54" s="17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FD54" s="195"/>
      <c r="FE54" s="195"/>
      <c r="FF54" s="195"/>
      <c r="FG54" s="195"/>
      <c r="FH54" s="195"/>
    </row>
    <row r="55" spans="2:164" ht="15" x14ac:dyDescent="0.25">
      <c r="B55" s="98">
        <f>COUNT(R55:FC55,FI55:FQ55)</f>
        <v>0</v>
      </c>
      <c r="C55" s="98" t="str">
        <f>IF(COUNT(R55:FC55,FI55:FQ55)&gt;0,COUNT(R55:FC55,FI55:FQ55),"")</f>
        <v/>
      </c>
      <c r="D55" s="98" t="str">
        <f>IF(COUNT(X55:BN55,BP55:BX55,BZ55:CF55,CH55:FC55,FI55:FQ55)&gt;0,COUNT(X55:BN55,BP55:BX55,BZ55:CF55,CH55:FC55,FI55:FQ55),"")</f>
        <v/>
      </c>
      <c r="E55" s="98" t="str">
        <f>IF(H55=1,COUNT(R55:FC55,FI55:FQ55),"")</f>
        <v/>
      </c>
      <c r="F55" s="98" t="str">
        <f>IF(H55=1,COUNT(X55:BN55,BP55:BX55,BZ55:CF55,CH55:FC55,FI55:FQ55),"")</f>
        <v/>
      </c>
      <c r="G55" s="98" t="str">
        <f>IF($B55&gt;=1,$M55,"")</f>
        <v/>
      </c>
      <c r="H55" s="199" t="str">
        <f>IF(AND(M55&gt;0,M55&lt;=STATS!$C$22),1,"")</f>
        <v/>
      </c>
      <c r="J55" s="34">
        <v>54</v>
      </c>
      <c r="K55">
        <v>44.838242690000001</v>
      </c>
      <c r="L55">
        <v>-88.515113639999996</v>
      </c>
      <c r="P55" s="215" t="s">
        <v>739</v>
      </c>
      <c r="R55" s="17"/>
      <c r="S55" s="17"/>
      <c r="T55" s="17"/>
      <c r="U55" s="17"/>
      <c r="V55" s="17"/>
      <c r="W55" s="17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FD55" s="195"/>
      <c r="FE55" s="195"/>
      <c r="FF55" s="195"/>
      <c r="FG55" s="195"/>
      <c r="FH55" s="195"/>
    </row>
    <row r="56" spans="2:164" ht="15" x14ac:dyDescent="0.25">
      <c r="B56" s="98">
        <f>COUNT(R56:FC56,FI56:FQ56)</f>
        <v>0</v>
      </c>
      <c r="C56" s="98" t="str">
        <f>IF(COUNT(R56:FC56,FI56:FQ56)&gt;0,COUNT(R56:FC56,FI56:FQ56),"")</f>
        <v/>
      </c>
      <c r="D56" s="98" t="str">
        <f>IF(COUNT(X56:BN56,BP56:BX56,BZ56:CF56,CH56:FC56,FI56:FQ56)&gt;0,COUNT(X56:BN56,BP56:BX56,BZ56:CF56,CH56:FC56,FI56:FQ56),"")</f>
        <v/>
      </c>
      <c r="E56" s="98" t="str">
        <f>IF(H56=1,COUNT(R56:FC56,FI56:FQ56),"")</f>
        <v/>
      </c>
      <c r="F56" s="98" t="str">
        <f>IF(H56=1,COUNT(X56:BN56,BP56:BX56,BZ56:CF56,CH56:FC56,FI56:FQ56),"")</f>
        <v/>
      </c>
      <c r="G56" s="98" t="str">
        <f>IF($B56&gt;=1,$M56,"")</f>
        <v/>
      </c>
      <c r="H56" s="199" t="str">
        <f>IF(AND(M56&gt;0,M56&lt;=STATS!$C$22),1,"")</f>
        <v/>
      </c>
      <c r="J56" s="34">
        <v>55</v>
      </c>
      <c r="K56">
        <v>44.837702739999997</v>
      </c>
      <c r="L56">
        <v>-88.515127509999999</v>
      </c>
      <c r="P56" s="215" t="s">
        <v>739</v>
      </c>
      <c r="R56" s="17"/>
      <c r="S56" s="17"/>
      <c r="T56" s="17"/>
      <c r="U56" s="17"/>
      <c r="V56" s="17"/>
      <c r="W56" s="17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FD56" s="195"/>
      <c r="FE56" s="195"/>
      <c r="FF56" s="195"/>
      <c r="FG56" s="195"/>
      <c r="FH56" s="195"/>
    </row>
    <row r="57" spans="2:164" ht="15" x14ac:dyDescent="0.25">
      <c r="B57" s="98">
        <f>COUNT(R57:FC57,FI57:FQ57)</f>
        <v>0</v>
      </c>
      <c r="C57" s="98" t="str">
        <f>IF(COUNT(R57:FC57,FI57:FQ57)&gt;0,COUNT(R57:FC57,FI57:FQ57),"")</f>
        <v/>
      </c>
      <c r="D57" s="98" t="str">
        <f>IF(COUNT(X57:BN57,BP57:BX57,BZ57:CF57,CH57:FC57,FI57:FQ57)&gt;0,COUNT(X57:BN57,BP57:BX57,BZ57:CF57,CH57:FC57,FI57:FQ57),"")</f>
        <v/>
      </c>
      <c r="E57" s="98" t="str">
        <f>IF(H57=1,COUNT(R57:FC57,FI57:FQ57),"")</f>
        <v/>
      </c>
      <c r="F57" s="98" t="str">
        <f>IF(H57=1,COUNT(X57:BN57,BP57:BX57,BZ57:CF57,CH57:FC57,FI57:FQ57),"")</f>
        <v/>
      </c>
      <c r="G57" s="98" t="str">
        <f>IF($B57&gt;=1,$M57,"")</f>
        <v/>
      </c>
      <c r="H57" s="199" t="str">
        <f>IF(AND(M57&gt;0,M57&lt;=STATS!$C$22),1,"")</f>
        <v/>
      </c>
      <c r="J57" s="34">
        <v>56</v>
      </c>
      <c r="K57">
        <v>44.837162790000001</v>
      </c>
      <c r="L57">
        <v>-88.515141380000003</v>
      </c>
      <c r="P57" s="215" t="s">
        <v>739</v>
      </c>
      <c r="R57" s="17"/>
      <c r="S57" s="17"/>
      <c r="T57" s="17"/>
      <c r="U57" s="17"/>
      <c r="V57" s="17"/>
      <c r="W57" s="17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FD57" s="195"/>
      <c r="FE57" s="195"/>
      <c r="FF57" s="195"/>
      <c r="FG57" s="195"/>
      <c r="FH57" s="195"/>
    </row>
    <row r="58" spans="2:164" ht="15" x14ac:dyDescent="0.25">
      <c r="B58" s="98">
        <f>COUNT(R58:FC58,FI58:FQ58)</f>
        <v>0</v>
      </c>
      <c r="C58" s="98" t="str">
        <f>IF(COUNT(R58:FC58,FI58:FQ58)&gt;0,COUNT(R58:FC58,FI58:FQ58),"")</f>
        <v/>
      </c>
      <c r="D58" s="98" t="str">
        <f>IF(COUNT(X58:BN58,BP58:BX58,BZ58:CF58,CH58:FC58,FI58:FQ58)&gt;0,COUNT(X58:BN58,BP58:BX58,BZ58:CF58,CH58:FC58,FI58:FQ58),"")</f>
        <v/>
      </c>
      <c r="E58" s="98" t="str">
        <f>IF(H58=1,COUNT(R58:FC58,FI58:FQ58),"")</f>
        <v/>
      </c>
      <c r="F58" s="98" t="str">
        <f>IF(H58=1,COUNT(X58:BN58,BP58:BX58,BZ58:CF58,CH58:FC58,FI58:FQ58),"")</f>
        <v/>
      </c>
      <c r="G58" s="98" t="str">
        <f>IF($B58&gt;=1,$M58,"")</f>
        <v/>
      </c>
      <c r="H58" s="199" t="str">
        <f>IF(AND(M58&gt;0,M58&lt;=STATS!$C$22),1,"")</f>
        <v/>
      </c>
      <c r="J58" s="34">
        <v>57</v>
      </c>
      <c r="K58">
        <v>44.836622839999997</v>
      </c>
      <c r="L58">
        <v>-88.515155250000007</v>
      </c>
      <c r="P58" s="215" t="s">
        <v>739</v>
      </c>
      <c r="R58" s="17"/>
      <c r="S58" s="17"/>
      <c r="T58" s="17"/>
      <c r="U58" s="17"/>
      <c r="V58" s="17"/>
      <c r="W58" s="17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FD58" s="195"/>
      <c r="FE58" s="195"/>
      <c r="FF58" s="195"/>
      <c r="FG58" s="195"/>
      <c r="FH58" s="195"/>
    </row>
    <row r="59" spans="2:164" ht="15" x14ac:dyDescent="0.25">
      <c r="B59" s="98">
        <f>COUNT(R59:FC59,FI59:FQ59)</f>
        <v>0</v>
      </c>
      <c r="C59" s="98" t="str">
        <f>IF(COUNT(R59:FC59,FI59:FQ59)&gt;0,COUNT(R59:FC59,FI59:FQ59),"")</f>
        <v/>
      </c>
      <c r="D59" s="98" t="str">
        <f>IF(COUNT(X59:BN59,BP59:BX59,BZ59:CF59,CH59:FC59,FI59:FQ59)&gt;0,COUNT(X59:BN59,BP59:BX59,BZ59:CF59,CH59:FC59,FI59:FQ59),"")</f>
        <v/>
      </c>
      <c r="E59" s="98" t="str">
        <f>IF(H59=1,COUNT(R59:FC59,FI59:FQ59),"")</f>
        <v/>
      </c>
      <c r="F59" s="98" t="str">
        <f>IF(H59=1,COUNT(X59:BN59,BP59:BX59,BZ59:CF59,CH59:FC59,FI59:FQ59),"")</f>
        <v/>
      </c>
      <c r="G59" s="98" t="str">
        <f>IF($B59&gt;=1,$M59,"")</f>
        <v/>
      </c>
      <c r="H59" s="199" t="str">
        <f>IF(AND(M59&gt;0,M59&lt;=STATS!$C$22),1,"")</f>
        <v/>
      </c>
      <c r="J59" s="34">
        <v>58</v>
      </c>
      <c r="K59">
        <v>44.83608289</v>
      </c>
      <c r="L59">
        <v>-88.515169119999996</v>
      </c>
      <c r="P59" s="215" t="s">
        <v>739</v>
      </c>
      <c r="R59" s="17"/>
      <c r="S59" s="17"/>
      <c r="T59" s="17"/>
      <c r="U59" s="17"/>
      <c r="V59" s="17"/>
      <c r="W59" s="17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FD59" s="195"/>
      <c r="FE59" s="195"/>
      <c r="FF59" s="195"/>
      <c r="FG59" s="195"/>
      <c r="FH59" s="195"/>
    </row>
    <row r="60" spans="2:164" ht="15" x14ac:dyDescent="0.25">
      <c r="B60" s="98">
        <f>COUNT(R60:FC60,FI60:FQ60)</f>
        <v>0</v>
      </c>
      <c r="C60" s="98" t="str">
        <f>IF(COUNT(R60:FC60,FI60:FQ60)&gt;0,COUNT(R60:FC60,FI60:FQ60),"")</f>
        <v/>
      </c>
      <c r="D60" s="98" t="str">
        <f>IF(COUNT(X60:BN60,BP60:BX60,BZ60:CF60,CH60:FC60,FI60:FQ60)&gt;0,COUNT(X60:BN60,BP60:BX60,BZ60:CF60,CH60:FC60,FI60:FQ60),"")</f>
        <v/>
      </c>
      <c r="E60" s="98" t="str">
        <f>IF(H60=1,COUNT(R60:FC60,FI60:FQ60),"")</f>
        <v/>
      </c>
      <c r="F60" s="98" t="str">
        <f>IF(H60=1,COUNT(X60:BN60,BP60:BX60,BZ60:CF60,CH60:FC60,FI60:FQ60),"")</f>
        <v/>
      </c>
      <c r="G60" s="98" t="str">
        <f>IF($B60&gt;=1,$M60,"")</f>
        <v/>
      </c>
      <c r="H60" s="199" t="str">
        <f>IF(AND(M60&gt;0,M60&lt;=STATS!$C$22),1,"")</f>
        <v/>
      </c>
      <c r="J60" s="34">
        <v>59</v>
      </c>
      <c r="K60">
        <v>44.835542940000003</v>
      </c>
      <c r="L60">
        <v>-88.515182980000006</v>
      </c>
      <c r="M60" s="10">
        <v>14.5</v>
      </c>
      <c r="N60" s="10" t="s">
        <v>745</v>
      </c>
      <c r="O60" s="10" t="s">
        <v>746</v>
      </c>
      <c r="P60" s="214"/>
      <c r="R60" s="17"/>
      <c r="S60" s="17"/>
      <c r="T60" s="17"/>
      <c r="U60" s="17"/>
      <c r="V60" s="17"/>
      <c r="W60" s="17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FD60" s="195"/>
      <c r="FE60" s="195"/>
      <c r="FF60" s="195"/>
      <c r="FG60" s="195"/>
      <c r="FH60" s="195"/>
    </row>
    <row r="61" spans="2:164" ht="15" x14ac:dyDescent="0.25">
      <c r="B61" s="98">
        <f>COUNT(R61:FC61,FI61:FQ61)</f>
        <v>0</v>
      </c>
      <c r="C61" s="98" t="str">
        <f>IF(COUNT(R61:FC61,FI61:FQ61)&gt;0,COUNT(R61:FC61,FI61:FQ61),"")</f>
        <v/>
      </c>
      <c r="D61" s="98" t="str">
        <f>IF(COUNT(X61:BN61,BP61:BX61,BZ61:CF61,CH61:FC61,FI61:FQ61)&gt;0,COUNT(X61:BN61,BP61:BX61,BZ61:CF61,CH61:FC61,FI61:FQ61),"")</f>
        <v/>
      </c>
      <c r="E61" s="98">
        <f>IF(H61=1,COUNT(R61:FC61,FI61:FQ61),"")</f>
        <v>0</v>
      </c>
      <c r="F61" s="98">
        <f>IF(H61=1,COUNT(X61:BN61,BP61:BX61,BZ61:CF61,CH61:FC61,FI61:FQ61),"")</f>
        <v>0</v>
      </c>
      <c r="G61" s="98" t="str">
        <f>IF($B61&gt;=1,$M61,"")</f>
        <v/>
      </c>
      <c r="H61" s="199">
        <f>IF(AND(M61&gt;0,M61&lt;=STATS!$C$22),1,"")</f>
        <v>1</v>
      </c>
      <c r="J61" s="34">
        <v>60</v>
      </c>
      <c r="K61">
        <v>44.83500299</v>
      </c>
      <c r="L61">
        <v>-88.515196849999995</v>
      </c>
      <c r="M61" s="10">
        <v>9</v>
      </c>
      <c r="N61" s="10" t="s">
        <v>745</v>
      </c>
      <c r="O61" s="10" t="s">
        <v>746</v>
      </c>
      <c r="P61" s="214"/>
      <c r="R61" s="17"/>
      <c r="S61" s="17"/>
      <c r="T61" s="17"/>
      <c r="U61" s="17"/>
      <c r="V61" s="17"/>
      <c r="W61" s="17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FD61" s="195"/>
      <c r="FE61" s="195"/>
      <c r="FF61" s="195"/>
      <c r="FG61" s="195"/>
      <c r="FH61" s="195"/>
    </row>
    <row r="62" spans="2:164" ht="15" x14ac:dyDescent="0.25">
      <c r="B62" s="98">
        <f>COUNT(R62:FC62,FI62:FQ62)</f>
        <v>5</v>
      </c>
      <c r="C62" s="98">
        <f>IF(COUNT(R62:FC62,FI62:FQ62)&gt;0,COUNT(R62:FC62,FI62:FQ62),"")</f>
        <v>5</v>
      </c>
      <c r="D62" s="98">
        <f>IF(COUNT(X62:BN62,BP62:BX62,BZ62:CF62,CH62:FC62,FI62:FQ62)&gt;0,COUNT(X62:BN62,BP62:BX62,BZ62:CF62,CH62:FC62,FI62:FQ62),"")</f>
        <v>5</v>
      </c>
      <c r="E62" s="98">
        <f>IF(H62=1,COUNT(R62:FC62,FI62:FQ62),"")</f>
        <v>5</v>
      </c>
      <c r="F62" s="98">
        <f>IF(H62=1,COUNT(X62:BN62,BP62:BX62,BZ62:CF62,CH62:FC62,FI62:FQ62),"")</f>
        <v>5</v>
      </c>
      <c r="G62" s="98">
        <f>IF($B62&gt;=1,$M62,"")</f>
        <v>2.5</v>
      </c>
      <c r="H62" s="199">
        <f>IF(AND(M62&gt;0,M62&lt;=STATS!$C$22),1,"")</f>
        <v>1</v>
      </c>
      <c r="J62" s="34">
        <v>61</v>
      </c>
      <c r="K62">
        <v>44.833383140000002</v>
      </c>
      <c r="L62">
        <v>-88.515238460000006</v>
      </c>
      <c r="M62" s="10">
        <v>2.5</v>
      </c>
      <c r="N62" s="10" t="s">
        <v>745</v>
      </c>
      <c r="O62" s="10" t="s">
        <v>746</v>
      </c>
      <c r="P62" s="214"/>
      <c r="Q62" s="10">
        <v>2</v>
      </c>
      <c r="R62" s="17"/>
      <c r="S62" s="17"/>
      <c r="T62" s="17"/>
      <c r="U62" s="17"/>
      <c r="V62" s="17"/>
      <c r="W62" s="17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>
        <v>1</v>
      </c>
      <c r="AL62" s="36"/>
      <c r="AU62" s="10">
        <v>2</v>
      </c>
      <c r="CE62" s="10" t="s">
        <v>749</v>
      </c>
      <c r="CF62" s="10" t="s">
        <v>749</v>
      </c>
      <c r="CS62" s="10">
        <v>1</v>
      </c>
      <c r="DC62" s="10">
        <v>1</v>
      </c>
      <c r="EW62" s="10">
        <v>2</v>
      </c>
      <c r="FD62" s="195"/>
      <c r="FE62" s="195"/>
      <c r="FF62" s="195"/>
      <c r="FG62" s="195"/>
      <c r="FH62" s="195"/>
    </row>
    <row r="63" spans="2:164" ht="15" x14ac:dyDescent="0.25">
      <c r="B63" s="98">
        <f>COUNT(R63:FC63,FI63:FQ63)</f>
        <v>0</v>
      </c>
      <c r="C63" s="98" t="str">
        <f>IF(COUNT(R63:FC63,FI63:FQ63)&gt;0,COUNT(R63:FC63,FI63:FQ63),"")</f>
        <v/>
      </c>
      <c r="D63" s="98" t="str">
        <f>IF(COUNT(X63:BN63,BP63:BX63,BZ63:CF63,CH63:FC63,FI63:FQ63)&gt;0,COUNT(X63:BN63,BP63:BX63,BZ63:CF63,CH63:FC63,FI63:FQ63),"")</f>
        <v/>
      </c>
      <c r="E63" s="98">
        <f>IF(H63=1,COUNT(R63:FC63,FI63:FQ63),"")</f>
        <v>0</v>
      </c>
      <c r="F63" s="98">
        <f>IF(H63=1,COUNT(X63:BN63,BP63:BX63,BZ63:CF63,CH63:FC63,FI63:FQ63),"")</f>
        <v>0</v>
      </c>
      <c r="G63" s="98" t="str">
        <f>IF($B63&gt;=1,$M63,"")</f>
        <v/>
      </c>
      <c r="H63" s="199">
        <f>IF(AND(M63&gt;0,M63&lt;=STATS!$C$22),1,"")</f>
        <v>1</v>
      </c>
      <c r="J63" s="34">
        <v>62</v>
      </c>
      <c r="K63">
        <v>44.832843189999998</v>
      </c>
      <c r="L63">
        <v>-88.515252320000002</v>
      </c>
      <c r="M63" s="10">
        <v>9</v>
      </c>
      <c r="N63" s="10" t="s">
        <v>745</v>
      </c>
      <c r="O63" s="10" t="s">
        <v>746</v>
      </c>
      <c r="P63" s="214"/>
      <c r="R63" s="17"/>
      <c r="S63" s="17"/>
      <c r="T63" s="17"/>
      <c r="U63" s="17"/>
      <c r="V63" s="17"/>
      <c r="W63" s="17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FD63" s="195"/>
      <c r="FE63" s="195"/>
      <c r="FF63" s="195"/>
      <c r="FG63" s="195"/>
      <c r="FH63" s="195"/>
    </row>
    <row r="64" spans="2:164" ht="15" x14ac:dyDescent="0.25">
      <c r="B64" s="98">
        <f>COUNT(R64:FC64,FI64:FQ64)</f>
        <v>0</v>
      </c>
      <c r="C64" s="98" t="str">
        <f>IF(COUNT(R64:FC64,FI64:FQ64)&gt;0,COUNT(R64:FC64,FI64:FQ64),"")</f>
        <v/>
      </c>
      <c r="D64" s="98" t="str">
        <f>IF(COUNT(X64:BN64,BP64:BX64,BZ64:CF64,CH64:FC64,FI64:FQ64)&gt;0,COUNT(X64:BN64,BP64:BX64,BZ64:CF64,CH64:FC64,FI64:FQ64),"")</f>
        <v/>
      </c>
      <c r="E64" s="98" t="str">
        <f>IF(H64=1,COUNT(R64:FC64,FI64:FQ64),"")</f>
        <v/>
      </c>
      <c r="F64" s="98" t="str">
        <f>IF(H64=1,COUNT(X64:BN64,BP64:BX64,BZ64:CF64,CH64:FC64,FI64:FQ64),"")</f>
        <v/>
      </c>
      <c r="G64" s="98" t="str">
        <f>IF($B64&gt;=1,$M64,"")</f>
        <v/>
      </c>
      <c r="H64" s="199" t="str">
        <f>IF(AND(M64&gt;0,M64&lt;=STATS!$C$22),1,"")</f>
        <v/>
      </c>
      <c r="J64" s="34">
        <v>63</v>
      </c>
      <c r="K64">
        <v>44.832303240000002</v>
      </c>
      <c r="L64">
        <v>-88.515266190000006</v>
      </c>
      <c r="M64" s="10">
        <v>10.5</v>
      </c>
      <c r="N64" s="10" t="s">
        <v>745</v>
      </c>
      <c r="O64" s="10" t="s">
        <v>746</v>
      </c>
      <c r="P64" s="214"/>
      <c r="R64" s="17"/>
      <c r="S64" s="17"/>
      <c r="T64" s="17"/>
      <c r="U64" s="17"/>
      <c r="V64" s="17"/>
      <c r="W64" s="17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FD64" s="195"/>
      <c r="FE64" s="195"/>
      <c r="FF64" s="195"/>
      <c r="FG64" s="195"/>
      <c r="FH64" s="195"/>
    </row>
    <row r="65" spans="2:164" ht="15" x14ac:dyDescent="0.25">
      <c r="B65" s="98">
        <f>COUNT(R65:FC65,FI65:FQ65)</f>
        <v>3</v>
      </c>
      <c r="C65" s="98">
        <f>IF(COUNT(R65:FC65,FI65:FQ65)&gt;0,COUNT(R65:FC65,FI65:FQ65),"")</f>
        <v>3</v>
      </c>
      <c r="D65" s="98">
        <f>IF(COUNT(X65:BN65,BP65:BX65,BZ65:CF65,CH65:FC65,FI65:FQ65)&gt;0,COUNT(X65:BN65,BP65:BX65,BZ65:CF65,CH65:FC65,FI65:FQ65),"")</f>
        <v>3</v>
      </c>
      <c r="E65" s="98">
        <f>IF(H65=1,COUNT(R65:FC65,FI65:FQ65),"")</f>
        <v>3</v>
      </c>
      <c r="F65" s="98">
        <f>IF(H65=1,COUNT(X65:BN65,BP65:BX65,BZ65:CF65,CH65:FC65,FI65:FQ65),"")</f>
        <v>3</v>
      </c>
      <c r="G65" s="98">
        <f>IF($B65&gt;=1,$M65,"")</f>
        <v>8</v>
      </c>
      <c r="H65" s="199">
        <f>IF(AND(M65&gt;0,M65&lt;=STATS!$C$22),1,"")</f>
        <v>1</v>
      </c>
      <c r="J65" s="34">
        <v>64</v>
      </c>
      <c r="K65">
        <v>44.831763289999998</v>
      </c>
      <c r="L65">
        <v>-88.515280059999995</v>
      </c>
      <c r="M65" s="10">
        <v>8</v>
      </c>
      <c r="N65" s="10" t="s">
        <v>745</v>
      </c>
      <c r="O65" s="10" t="s">
        <v>746</v>
      </c>
      <c r="P65" s="214"/>
      <c r="Q65" s="10">
        <v>1</v>
      </c>
      <c r="R65" s="17"/>
      <c r="S65" s="17"/>
      <c r="T65" s="17"/>
      <c r="U65" s="17"/>
      <c r="V65" s="17"/>
      <c r="W65" s="17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U65" s="10">
        <v>1</v>
      </c>
      <c r="CA65" s="10">
        <v>1</v>
      </c>
      <c r="DC65" s="10">
        <v>1</v>
      </c>
      <c r="FD65" s="195"/>
      <c r="FE65" s="195"/>
      <c r="FF65" s="195"/>
      <c r="FG65" s="195"/>
      <c r="FH65" s="195"/>
    </row>
    <row r="66" spans="2:164" ht="15" x14ac:dyDescent="0.25">
      <c r="B66" s="98">
        <f>COUNT(R66:FC66,FI66:FQ66)</f>
        <v>4</v>
      </c>
      <c r="C66" s="98">
        <f>IF(COUNT(R66:FC66,FI66:FQ66)&gt;0,COUNT(R66:FC66,FI66:FQ66),"")</f>
        <v>4</v>
      </c>
      <c r="D66" s="98">
        <f>IF(COUNT(X66:BN66,BP66:BX66,BZ66:CF66,CH66:FC66,FI66:FQ66)&gt;0,COUNT(X66:BN66,BP66:BX66,BZ66:CF66,CH66:FC66,FI66:FQ66),"")</f>
        <v>4</v>
      </c>
      <c r="E66" s="98">
        <f>IF(H66=1,COUNT(R66:FC66,FI66:FQ66),"")</f>
        <v>4</v>
      </c>
      <c r="F66" s="98">
        <f>IF(H66=1,COUNT(X66:BN66,BP66:BX66,BZ66:CF66,CH66:FC66,FI66:FQ66),"")</f>
        <v>4</v>
      </c>
      <c r="G66" s="98">
        <f>IF($B66&gt;=1,$M66,"")</f>
        <v>3</v>
      </c>
      <c r="H66" s="199">
        <f>IF(AND(M66&gt;0,M66&lt;=STATS!$C$22),1,"")</f>
        <v>1</v>
      </c>
      <c r="J66" s="34">
        <v>65</v>
      </c>
      <c r="K66">
        <v>44.831223340000001</v>
      </c>
      <c r="L66">
        <v>-88.515293920000005</v>
      </c>
      <c r="M66" s="10">
        <v>3</v>
      </c>
      <c r="N66" s="10" t="s">
        <v>745</v>
      </c>
      <c r="O66" s="10" t="s">
        <v>746</v>
      </c>
      <c r="P66" s="214"/>
      <c r="Q66" s="10">
        <v>2</v>
      </c>
      <c r="R66" s="17"/>
      <c r="S66" s="17"/>
      <c r="T66" s="17"/>
      <c r="U66" s="17"/>
      <c r="V66" s="17"/>
      <c r="W66" s="17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>
        <v>1</v>
      </c>
      <c r="AL66" s="36"/>
      <c r="AU66" s="10">
        <v>2</v>
      </c>
      <c r="CA66" s="10">
        <v>1</v>
      </c>
      <c r="CE66" s="10" t="s">
        <v>749</v>
      </c>
      <c r="CF66" s="10">
        <v>2</v>
      </c>
      <c r="EQ66" s="10" t="s">
        <v>749</v>
      </c>
      <c r="FD66" s="195"/>
      <c r="FE66" s="195"/>
      <c r="FF66" s="195"/>
      <c r="FG66" s="195"/>
      <c r="FH66" s="195"/>
    </row>
    <row r="67" spans="2:164" ht="15" x14ac:dyDescent="0.25">
      <c r="B67" s="98">
        <f>COUNT(R67:FC67,FI67:FQ67)</f>
        <v>2</v>
      </c>
      <c r="C67" s="98">
        <f>IF(COUNT(R67:FC67,FI67:FQ67)&gt;0,COUNT(R67:FC67,FI67:FQ67),"")</f>
        <v>2</v>
      </c>
      <c r="D67" s="98">
        <f>IF(COUNT(X67:BN67,BP67:BX67,BZ67:CF67,CH67:FC67,FI67:FQ67)&gt;0,COUNT(X67:BN67,BP67:BX67,BZ67:CF67,CH67:FC67,FI67:FQ67),"")</f>
        <v>2</v>
      </c>
      <c r="E67" s="98">
        <f>IF(H67=1,COUNT(R67:FC67,FI67:FQ67),"")</f>
        <v>2</v>
      </c>
      <c r="F67" s="98">
        <f>IF(H67=1,COUNT(X67:BN67,BP67:BX67,BZ67:CF67,CH67:FC67,FI67:FQ67),"")</f>
        <v>2</v>
      </c>
      <c r="G67" s="98">
        <f>IF($B67&gt;=1,$M67,"")</f>
        <v>2.5</v>
      </c>
      <c r="H67" s="199">
        <f>IF(AND(M67&gt;0,M67&lt;=STATS!$C$22),1,"")</f>
        <v>1</v>
      </c>
      <c r="J67" s="34">
        <v>66</v>
      </c>
      <c r="K67">
        <v>44.840392610000002</v>
      </c>
      <c r="L67">
        <v>-88.51429924</v>
      </c>
      <c r="M67" s="10">
        <v>2.5</v>
      </c>
      <c r="N67" s="10" t="s">
        <v>745</v>
      </c>
      <c r="O67" s="10" t="s">
        <v>746</v>
      </c>
      <c r="P67" s="214"/>
      <c r="Q67" s="10">
        <v>1</v>
      </c>
      <c r="R67" s="17"/>
      <c r="S67" s="17"/>
      <c r="T67" s="17"/>
      <c r="U67" s="17"/>
      <c r="V67" s="17"/>
      <c r="W67" s="17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BS67" s="10">
        <v>1</v>
      </c>
      <c r="CE67" s="10">
        <v>1</v>
      </c>
      <c r="FD67" s="195"/>
      <c r="FE67" s="195"/>
      <c r="FF67" s="195"/>
      <c r="FG67" s="195"/>
      <c r="FH67" s="195"/>
    </row>
    <row r="68" spans="2:164" ht="15" x14ac:dyDescent="0.25">
      <c r="B68" s="98">
        <f>COUNT(R68:FC68,FI68:FQ68)</f>
        <v>2</v>
      </c>
      <c r="C68" s="98">
        <f>IF(COUNT(R68:FC68,FI68:FQ68)&gt;0,COUNT(R68:FC68,FI68:FQ68),"")</f>
        <v>2</v>
      </c>
      <c r="D68" s="98">
        <f>IF(COUNT(X68:BN68,BP68:BX68,BZ68:CF68,CH68:FC68,FI68:FQ68)&gt;0,COUNT(X68:BN68,BP68:BX68,BZ68:CF68,CH68:FC68,FI68:FQ68),"")</f>
        <v>2</v>
      </c>
      <c r="E68" s="98">
        <f>IF(H68=1,COUNT(R68:FC68,FI68:FQ68),"")</f>
        <v>2</v>
      </c>
      <c r="F68" s="98">
        <f>IF(H68=1,COUNT(X68:BN68,BP68:BX68,BZ68:CF68,CH68:FC68,FI68:FQ68),"")</f>
        <v>2</v>
      </c>
      <c r="G68" s="98">
        <f>IF($B68&gt;=1,$M68,"")</f>
        <v>6</v>
      </c>
      <c r="H68" s="199">
        <f>IF(AND(M68&gt;0,M68&lt;=STATS!$C$22),1,"")</f>
        <v>1</v>
      </c>
      <c r="J68" s="34">
        <v>67</v>
      </c>
      <c r="K68">
        <v>44.839852659999998</v>
      </c>
      <c r="L68">
        <v>-88.514313119999997</v>
      </c>
      <c r="M68" s="10">
        <v>6</v>
      </c>
      <c r="N68" s="10" t="s">
        <v>745</v>
      </c>
      <c r="O68" s="10" t="s">
        <v>746</v>
      </c>
      <c r="P68" s="214"/>
      <c r="Q68" s="10">
        <v>2</v>
      </c>
      <c r="R68" s="17"/>
      <c r="S68" s="17"/>
      <c r="T68" s="17"/>
      <c r="U68" s="17"/>
      <c r="V68" s="17"/>
      <c r="W68" s="17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U68" s="10">
        <v>2</v>
      </c>
      <c r="CA68" s="10">
        <v>1</v>
      </c>
      <c r="FD68" s="195"/>
      <c r="FE68" s="195"/>
      <c r="FF68" s="195"/>
      <c r="FG68" s="195"/>
      <c r="FH68" s="195"/>
    </row>
    <row r="69" spans="2:164" ht="15" x14ac:dyDescent="0.25">
      <c r="B69" s="98">
        <f>COUNT(R69:FC69,FI69:FQ69)</f>
        <v>0</v>
      </c>
      <c r="C69" s="98" t="str">
        <f>IF(COUNT(R69:FC69,FI69:FQ69)&gt;0,COUNT(R69:FC69,FI69:FQ69),"")</f>
        <v/>
      </c>
      <c r="D69" s="98" t="str">
        <f>IF(COUNT(X69:BN69,BP69:BX69,BZ69:CF69,CH69:FC69,FI69:FQ69)&gt;0,COUNT(X69:BN69,BP69:BX69,BZ69:CF69,CH69:FC69,FI69:FQ69),"")</f>
        <v/>
      </c>
      <c r="E69" s="98" t="str">
        <f>IF(H69=1,COUNT(R69:FC69,FI69:FQ69),"")</f>
        <v/>
      </c>
      <c r="F69" s="98" t="str">
        <f>IF(H69=1,COUNT(X69:BN69,BP69:BX69,BZ69:CF69,CH69:FC69,FI69:FQ69),"")</f>
        <v/>
      </c>
      <c r="G69" s="98" t="str">
        <f>IF($B69&gt;=1,$M69,"")</f>
        <v/>
      </c>
      <c r="H69" s="199" t="str">
        <f>IF(AND(M69&gt;0,M69&lt;=STATS!$C$22),1,"")</f>
        <v/>
      </c>
      <c r="J69" s="34">
        <v>68</v>
      </c>
      <c r="K69">
        <v>44.839312710000002</v>
      </c>
      <c r="L69">
        <v>-88.514326990000001</v>
      </c>
      <c r="M69" s="10">
        <v>10.5</v>
      </c>
      <c r="N69" s="10" t="s">
        <v>745</v>
      </c>
      <c r="O69" s="10" t="s">
        <v>746</v>
      </c>
      <c r="P69" s="214"/>
      <c r="R69" s="17"/>
      <c r="S69" s="17"/>
      <c r="T69" s="17"/>
      <c r="U69" s="17"/>
      <c r="V69" s="17"/>
      <c r="W69" s="17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FD69" s="195"/>
      <c r="FE69" s="195"/>
      <c r="FF69" s="195"/>
      <c r="FG69" s="195"/>
      <c r="FH69" s="195"/>
    </row>
    <row r="70" spans="2:164" ht="15" x14ac:dyDescent="0.25">
      <c r="B70" s="98">
        <f>COUNT(R70:FC70,FI70:FQ70)</f>
        <v>0</v>
      </c>
      <c r="C70" s="98" t="str">
        <f>IF(COUNT(R70:FC70,FI70:FQ70)&gt;0,COUNT(R70:FC70,FI70:FQ70),"")</f>
        <v/>
      </c>
      <c r="D70" s="98" t="str">
        <f>IF(COUNT(X70:BN70,BP70:BX70,BZ70:CF70,CH70:FC70,FI70:FQ70)&gt;0,COUNT(X70:BN70,BP70:BX70,BZ70:CF70,CH70:FC70,FI70:FQ70),"")</f>
        <v/>
      </c>
      <c r="E70" s="98" t="str">
        <f>IF(H70=1,COUNT(R70:FC70,FI70:FQ70),"")</f>
        <v/>
      </c>
      <c r="F70" s="98" t="str">
        <f>IF(H70=1,COUNT(X70:BN70,BP70:BX70,BZ70:CF70,CH70:FC70,FI70:FQ70),"")</f>
        <v/>
      </c>
      <c r="G70" s="98" t="str">
        <f>IF($B70&gt;=1,$M70,"")</f>
        <v/>
      </c>
      <c r="H70" s="199" t="str">
        <f>IF(AND(M70&gt;0,M70&lt;=STATS!$C$22),1,"")</f>
        <v/>
      </c>
      <c r="J70" s="34">
        <v>69</v>
      </c>
      <c r="K70">
        <v>44.838772759999998</v>
      </c>
      <c r="L70">
        <v>-88.514340869999998</v>
      </c>
      <c r="M70" s="10">
        <v>13</v>
      </c>
      <c r="N70" s="10" t="s">
        <v>745</v>
      </c>
      <c r="O70" s="10" t="s">
        <v>746</v>
      </c>
      <c r="P70" s="214"/>
      <c r="R70" s="17"/>
      <c r="S70" s="17"/>
      <c r="T70" s="17"/>
      <c r="U70" s="17"/>
      <c r="V70" s="17"/>
      <c r="W70" s="17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FD70" s="195"/>
      <c r="FE70" s="195"/>
      <c r="FF70" s="195"/>
      <c r="FG70" s="195"/>
      <c r="FH70" s="195"/>
    </row>
    <row r="71" spans="2:164" ht="15" x14ac:dyDescent="0.25">
      <c r="B71" s="98">
        <f>COUNT(R71:FC71,FI71:FQ71)</f>
        <v>0</v>
      </c>
      <c r="C71" s="98" t="str">
        <f>IF(COUNT(R71:FC71,FI71:FQ71)&gt;0,COUNT(R71:FC71,FI71:FQ71),"")</f>
        <v/>
      </c>
      <c r="D71" s="98" t="str">
        <f>IF(COUNT(X71:BN71,BP71:BX71,BZ71:CF71,CH71:FC71,FI71:FQ71)&gt;0,COUNT(X71:BN71,BP71:BX71,BZ71:CF71,CH71:FC71,FI71:FQ71),"")</f>
        <v/>
      </c>
      <c r="E71" s="98" t="str">
        <f>IF(H71=1,COUNT(R71:FC71,FI71:FQ71),"")</f>
        <v/>
      </c>
      <c r="F71" s="98" t="str">
        <f>IF(H71=1,COUNT(X71:BN71,BP71:BX71,BZ71:CF71,CH71:FC71,FI71:FQ71),"")</f>
        <v/>
      </c>
      <c r="G71" s="98" t="str">
        <f>IF($B71&gt;=1,$M71,"")</f>
        <v/>
      </c>
      <c r="H71" s="199" t="str">
        <f>IF(AND(M71&gt;0,M71&lt;=STATS!$C$22),1,"")</f>
        <v/>
      </c>
      <c r="J71" s="34">
        <v>70</v>
      </c>
      <c r="K71">
        <v>44.838232820000002</v>
      </c>
      <c r="L71">
        <v>-88.514354749999995</v>
      </c>
      <c r="P71" s="215" t="s">
        <v>739</v>
      </c>
      <c r="R71" s="17"/>
      <c r="S71" s="17"/>
      <c r="T71" s="17"/>
      <c r="U71" s="17"/>
      <c r="V71" s="17"/>
      <c r="W71" s="17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FD71" s="195"/>
      <c r="FE71" s="195"/>
      <c r="FF71" s="195"/>
      <c r="FG71" s="195"/>
      <c r="FH71" s="195"/>
    </row>
    <row r="72" spans="2:164" ht="15" x14ac:dyDescent="0.25">
      <c r="B72" s="98">
        <f>COUNT(R72:FC72,FI72:FQ72)</f>
        <v>0</v>
      </c>
      <c r="C72" s="98" t="str">
        <f>IF(COUNT(R72:FC72,FI72:FQ72)&gt;0,COUNT(R72:FC72,FI72:FQ72),"")</f>
        <v/>
      </c>
      <c r="D72" s="98" t="str">
        <f>IF(COUNT(X72:BN72,BP72:BX72,BZ72:CF72,CH72:FC72,FI72:FQ72)&gt;0,COUNT(X72:BN72,BP72:BX72,BZ72:CF72,CH72:FC72,FI72:FQ72),"")</f>
        <v/>
      </c>
      <c r="E72" s="98" t="str">
        <f>IF(H72=1,COUNT(R72:FC72,FI72:FQ72),"")</f>
        <v/>
      </c>
      <c r="F72" s="98" t="str">
        <f>IF(H72=1,COUNT(X72:BN72,BP72:BX72,BZ72:CF72,CH72:FC72,FI72:FQ72),"")</f>
        <v/>
      </c>
      <c r="G72" s="98" t="str">
        <f>IF($B72&gt;=1,$M72,"")</f>
        <v/>
      </c>
      <c r="H72" s="199" t="str">
        <f>IF(AND(M72&gt;0,M72&lt;=STATS!$C$22),1,"")</f>
        <v/>
      </c>
      <c r="J72" s="34">
        <v>71</v>
      </c>
      <c r="K72">
        <v>44.837692869999998</v>
      </c>
      <c r="L72">
        <v>-88.514368630000007</v>
      </c>
      <c r="P72" s="215" t="s">
        <v>739</v>
      </c>
      <c r="R72" s="17"/>
      <c r="S72" s="17"/>
      <c r="T72" s="17"/>
      <c r="U72" s="17"/>
      <c r="V72" s="17"/>
      <c r="W72" s="17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FD72" s="195"/>
      <c r="FE72" s="195"/>
      <c r="FF72" s="195"/>
      <c r="FG72" s="195"/>
      <c r="FH72" s="195"/>
    </row>
    <row r="73" spans="2:164" ht="15" x14ac:dyDescent="0.25">
      <c r="B73" s="98">
        <f>COUNT(R73:FC73,FI73:FQ73)</f>
        <v>0</v>
      </c>
      <c r="C73" s="98" t="str">
        <f>IF(COUNT(R73:FC73,FI73:FQ73)&gt;0,COUNT(R73:FC73,FI73:FQ73),"")</f>
        <v/>
      </c>
      <c r="D73" s="98" t="str">
        <f>IF(COUNT(X73:BN73,BP73:BX73,BZ73:CF73,CH73:FC73,FI73:FQ73)&gt;0,COUNT(X73:BN73,BP73:BX73,BZ73:CF73,CH73:FC73,FI73:FQ73),"")</f>
        <v/>
      </c>
      <c r="E73" s="98" t="str">
        <f>IF(H73=1,COUNT(R73:FC73,FI73:FQ73),"")</f>
        <v/>
      </c>
      <c r="F73" s="98" t="str">
        <f>IF(H73=1,COUNT(X73:BN73,BP73:BX73,BZ73:CF73,CH73:FC73,FI73:FQ73),"")</f>
        <v/>
      </c>
      <c r="G73" s="98" t="str">
        <f>IF($B73&gt;=1,$M73,"")</f>
        <v/>
      </c>
      <c r="H73" s="199" t="str">
        <f>IF(AND(M73&gt;0,M73&lt;=STATS!$C$22),1,"")</f>
        <v/>
      </c>
      <c r="J73" s="34">
        <v>72</v>
      </c>
      <c r="K73">
        <v>44.837152920000001</v>
      </c>
      <c r="L73">
        <v>-88.514382510000004</v>
      </c>
      <c r="P73" s="215" t="s">
        <v>739</v>
      </c>
      <c r="R73" s="17"/>
      <c r="S73" s="17"/>
      <c r="T73" s="17"/>
      <c r="U73" s="17"/>
      <c r="V73" s="17"/>
      <c r="W73" s="17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FD73" s="195"/>
      <c r="FE73" s="195"/>
      <c r="FF73" s="195"/>
      <c r="FG73" s="195"/>
      <c r="FH73" s="195"/>
    </row>
    <row r="74" spans="2:164" ht="15" x14ac:dyDescent="0.25">
      <c r="B74" s="98">
        <f>COUNT(R74:FC74,FI74:FQ74)</f>
        <v>0</v>
      </c>
      <c r="C74" s="98" t="str">
        <f>IF(COUNT(R74:FC74,FI74:FQ74)&gt;0,COUNT(R74:FC74,FI74:FQ74),"")</f>
        <v/>
      </c>
      <c r="D74" s="98" t="str">
        <f>IF(COUNT(X74:BN74,BP74:BX74,BZ74:CF74,CH74:FC74,FI74:FQ74)&gt;0,COUNT(X74:BN74,BP74:BX74,BZ74:CF74,CH74:FC74,FI74:FQ74),"")</f>
        <v/>
      </c>
      <c r="E74" s="98" t="str">
        <f>IF(H74=1,COUNT(R74:FC74,FI74:FQ74),"")</f>
        <v/>
      </c>
      <c r="F74" s="98" t="str">
        <f>IF(H74=1,COUNT(X74:BN74,BP74:BX74,BZ74:CF74,CH74:FC74,FI74:FQ74),"")</f>
        <v/>
      </c>
      <c r="G74" s="98" t="str">
        <f>IF($B74&gt;=1,$M74,"")</f>
        <v/>
      </c>
      <c r="H74" s="199" t="str">
        <f>IF(AND(M74&gt;0,M74&lt;=STATS!$C$22),1,"")</f>
        <v/>
      </c>
      <c r="J74" s="34">
        <v>73</v>
      </c>
      <c r="K74">
        <v>44.836612969999997</v>
      </c>
      <c r="L74">
        <v>-88.514396379999994</v>
      </c>
      <c r="P74" s="215" t="s">
        <v>739</v>
      </c>
      <c r="R74" s="17"/>
      <c r="S74" s="17"/>
      <c r="T74" s="17"/>
      <c r="U74" s="17"/>
      <c r="V74" s="17"/>
      <c r="W74" s="17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FD74" s="195"/>
      <c r="FE74" s="195"/>
      <c r="FF74" s="195"/>
      <c r="FG74" s="195"/>
      <c r="FH74" s="195"/>
    </row>
    <row r="75" spans="2:164" ht="15" x14ac:dyDescent="0.25">
      <c r="B75" s="98">
        <f>COUNT(R75:FC75,FI75:FQ75)</f>
        <v>0</v>
      </c>
      <c r="C75" s="98" t="str">
        <f>IF(COUNT(R75:FC75,FI75:FQ75)&gt;0,COUNT(R75:FC75,FI75:FQ75),"")</f>
        <v/>
      </c>
      <c r="D75" s="98" t="str">
        <f>IF(COUNT(X75:BN75,BP75:BX75,BZ75:CF75,CH75:FC75,FI75:FQ75)&gt;0,COUNT(X75:BN75,BP75:BX75,BZ75:CF75,CH75:FC75,FI75:FQ75),"")</f>
        <v/>
      </c>
      <c r="E75" s="98" t="str">
        <f>IF(H75=1,COUNT(R75:FC75,FI75:FQ75),"")</f>
        <v/>
      </c>
      <c r="F75" s="98" t="str">
        <f>IF(H75=1,COUNT(X75:BN75,BP75:BX75,BZ75:CF75,CH75:FC75,FI75:FQ75),"")</f>
        <v/>
      </c>
      <c r="G75" s="98" t="str">
        <f>IF($B75&gt;=1,$M75,"")</f>
        <v/>
      </c>
      <c r="H75" s="199" t="str">
        <f>IF(AND(M75&gt;0,M75&lt;=STATS!$C$22),1,"")</f>
        <v/>
      </c>
      <c r="J75" s="34">
        <v>74</v>
      </c>
      <c r="K75">
        <v>44.836073020000001</v>
      </c>
      <c r="L75">
        <v>-88.514410260000005</v>
      </c>
      <c r="P75" s="215" t="s">
        <v>739</v>
      </c>
      <c r="R75" s="17"/>
      <c r="S75" s="17"/>
      <c r="T75" s="17"/>
      <c r="U75" s="17"/>
      <c r="V75" s="17"/>
      <c r="W75" s="17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FD75" s="195"/>
      <c r="FE75" s="195"/>
      <c r="FF75" s="195"/>
      <c r="FG75" s="195"/>
      <c r="FH75" s="195"/>
    </row>
    <row r="76" spans="2:164" ht="15" x14ac:dyDescent="0.25">
      <c r="B76" s="98">
        <f>COUNT(R76:FC76,FI76:FQ76)</f>
        <v>0</v>
      </c>
      <c r="C76" s="98" t="str">
        <f>IF(COUNT(R76:FC76,FI76:FQ76)&gt;0,COUNT(R76:FC76,FI76:FQ76),"")</f>
        <v/>
      </c>
      <c r="D76" s="98" t="str">
        <f>IF(COUNT(X76:BN76,BP76:BX76,BZ76:CF76,CH76:FC76,FI76:FQ76)&gt;0,COUNT(X76:BN76,BP76:BX76,BZ76:CF76,CH76:FC76,FI76:FQ76),"")</f>
        <v/>
      </c>
      <c r="E76" s="98" t="str">
        <f>IF(H76=1,COUNT(R76:FC76,FI76:FQ76),"")</f>
        <v/>
      </c>
      <c r="F76" s="98" t="str">
        <f>IF(H76=1,COUNT(X76:BN76,BP76:BX76,BZ76:CF76,CH76:FC76,FI76:FQ76),"")</f>
        <v/>
      </c>
      <c r="G76" s="98" t="str">
        <f>IF($B76&gt;=1,$M76,"")</f>
        <v/>
      </c>
      <c r="H76" s="199" t="str">
        <f>IF(AND(M76&gt;0,M76&lt;=STATS!$C$22),1,"")</f>
        <v/>
      </c>
      <c r="J76" s="34">
        <v>75</v>
      </c>
      <c r="K76">
        <v>44.835533069999997</v>
      </c>
      <c r="L76">
        <v>-88.514424129999995</v>
      </c>
      <c r="M76" s="10">
        <v>15</v>
      </c>
      <c r="N76" s="10" t="s">
        <v>745</v>
      </c>
      <c r="O76" s="10" t="s">
        <v>746</v>
      </c>
      <c r="P76" s="214"/>
      <c r="R76" s="17"/>
      <c r="S76" s="17"/>
      <c r="T76" s="17"/>
      <c r="U76" s="17"/>
      <c r="V76" s="17"/>
      <c r="W76" s="17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FD76" s="195"/>
      <c r="FE76" s="195"/>
      <c r="FF76" s="195"/>
      <c r="FG76" s="195"/>
      <c r="FH76" s="195"/>
    </row>
    <row r="77" spans="2:164" ht="15" x14ac:dyDescent="0.25">
      <c r="B77" s="98">
        <f>COUNT(R77:FC77,FI77:FQ77)</f>
        <v>0</v>
      </c>
      <c r="C77" s="98" t="str">
        <f>IF(COUNT(R77:FC77,FI77:FQ77)&gt;0,COUNT(R77:FC77,FI77:FQ77),"")</f>
        <v/>
      </c>
      <c r="D77" s="98" t="str">
        <f>IF(COUNT(X77:BN77,BP77:BX77,BZ77:CF77,CH77:FC77,FI77:FQ77)&gt;0,COUNT(X77:BN77,BP77:BX77,BZ77:CF77,CH77:FC77,FI77:FQ77),"")</f>
        <v/>
      </c>
      <c r="E77" s="98" t="str">
        <f>IF(H77=1,COUNT(R77:FC77,FI77:FQ77),"")</f>
        <v/>
      </c>
      <c r="F77" s="98" t="str">
        <f>IF(H77=1,COUNT(X77:BN77,BP77:BX77,BZ77:CF77,CH77:FC77,FI77:FQ77),"")</f>
        <v/>
      </c>
      <c r="G77" s="98" t="str">
        <f>IF($B77&gt;=1,$M77,"")</f>
        <v/>
      </c>
      <c r="H77" s="199" t="str">
        <f>IF(AND(M77&gt;0,M77&lt;=STATS!$C$22),1,"")</f>
        <v/>
      </c>
      <c r="J77" s="34">
        <v>76</v>
      </c>
      <c r="K77">
        <v>44.83499312</v>
      </c>
      <c r="L77">
        <v>-88.514438010000006</v>
      </c>
      <c r="M77" s="10">
        <v>12</v>
      </c>
      <c r="N77" s="10" t="s">
        <v>745</v>
      </c>
      <c r="O77" s="10" t="s">
        <v>746</v>
      </c>
      <c r="P77" s="214"/>
      <c r="R77" s="17"/>
      <c r="S77" s="17"/>
      <c r="T77" s="17"/>
      <c r="U77" s="17"/>
      <c r="V77" s="17"/>
      <c r="W77" s="17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FD77" s="195"/>
      <c r="FE77" s="195"/>
      <c r="FF77" s="195"/>
      <c r="FG77" s="195"/>
      <c r="FH77" s="195"/>
    </row>
    <row r="78" spans="2:164" ht="15" x14ac:dyDescent="0.25">
      <c r="B78" s="98">
        <f>COUNT(R78:FC78,FI78:FQ78)</f>
        <v>0</v>
      </c>
      <c r="C78" s="98" t="str">
        <f>IF(COUNT(R78:FC78,FI78:FQ78)&gt;0,COUNT(R78:FC78,FI78:FQ78),"")</f>
        <v/>
      </c>
      <c r="D78" s="98" t="str">
        <f>IF(COUNT(X78:BN78,BP78:BX78,BZ78:CF78,CH78:FC78,FI78:FQ78)&gt;0,COUNT(X78:BN78,BP78:BX78,BZ78:CF78,CH78:FC78,FI78:FQ78),"")</f>
        <v/>
      </c>
      <c r="E78" s="98">
        <f>IF(H78=1,COUNT(R78:FC78,FI78:FQ78),"")</f>
        <v>0</v>
      </c>
      <c r="F78" s="98">
        <f>IF(H78=1,COUNT(X78:BN78,BP78:BX78,BZ78:CF78,CH78:FC78,FI78:FQ78),"")</f>
        <v>0</v>
      </c>
      <c r="G78" s="98" t="str">
        <f>IF($B78&gt;=1,$M78,"")</f>
        <v/>
      </c>
      <c r="H78" s="199">
        <f>IF(AND(M78&gt;0,M78&lt;=STATS!$C$22),1,"")</f>
        <v>1</v>
      </c>
      <c r="J78" s="34">
        <v>77</v>
      </c>
      <c r="K78">
        <v>44.832833319999999</v>
      </c>
      <c r="L78">
        <v>-88.514493509999994</v>
      </c>
      <c r="M78" s="10">
        <v>8</v>
      </c>
      <c r="N78" s="10" t="s">
        <v>745</v>
      </c>
      <c r="O78" s="10" t="s">
        <v>746</v>
      </c>
      <c r="P78" s="214"/>
      <c r="R78" s="17"/>
      <c r="S78" s="17"/>
      <c r="T78" s="17"/>
      <c r="U78" s="17"/>
      <c r="V78" s="17"/>
      <c r="W78" s="17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FD78" s="195"/>
      <c r="FE78" s="195"/>
      <c r="FF78" s="195"/>
      <c r="FG78" s="195"/>
      <c r="FH78" s="195"/>
    </row>
    <row r="79" spans="2:164" ht="15" x14ac:dyDescent="0.25">
      <c r="B79" s="98">
        <f>COUNT(R79:FC79,FI79:FQ79)</f>
        <v>0</v>
      </c>
      <c r="C79" s="98" t="str">
        <f>IF(COUNT(R79:FC79,FI79:FQ79)&gt;0,COUNT(R79:FC79,FI79:FQ79),"")</f>
        <v/>
      </c>
      <c r="D79" s="98" t="str">
        <f>IF(COUNT(X79:BN79,BP79:BX79,BZ79:CF79,CH79:FC79,FI79:FQ79)&gt;0,COUNT(X79:BN79,BP79:BX79,BZ79:CF79,CH79:FC79,FI79:FQ79),"")</f>
        <v/>
      </c>
      <c r="E79" s="98" t="str">
        <f>IF(H79=1,COUNT(R79:FC79,FI79:FQ79),"")</f>
        <v/>
      </c>
      <c r="F79" s="98" t="str">
        <f>IF(H79=1,COUNT(X79:BN79,BP79:BX79,BZ79:CF79,CH79:FC79,FI79:FQ79),"")</f>
        <v/>
      </c>
      <c r="G79" s="98" t="str">
        <f>IF($B79&gt;=1,$M79,"")</f>
        <v/>
      </c>
      <c r="H79" s="199" t="str">
        <f>IF(AND(M79&gt;0,M79&lt;=STATS!$C$22),1,"")</f>
        <v/>
      </c>
      <c r="J79" s="34">
        <v>78</v>
      </c>
      <c r="K79">
        <v>44.832293370000002</v>
      </c>
      <c r="L79">
        <v>-88.514507379999998</v>
      </c>
      <c r="M79" s="10">
        <v>10.5</v>
      </c>
      <c r="N79" s="10" t="s">
        <v>745</v>
      </c>
      <c r="O79" s="10" t="s">
        <v>746</v>
      </c>
      <c r="P79" s="214"/>
      <c r="R79" s="17"/>
      <c r="S79" s="17"/>
      <c r="T79" s="17"/>
      <c r="U79" s="17"/>
      <c r="V79" s="17"/>
      <c r="W79" s="17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FD79" s="195"/>
      <c r="FE79" s="195"/>
      <c r="FF79" s="195"/>
      <c r="FG79" s="195"/>
      <c r="FH79" s="195"/>
    </row>
    <row r="80" spans="2:164" ht="15" x14ac:dyDescent="0.25">
      <c r="B80" s="98">
        <f>COUNT(R80:FC80,FI80:FQ80)</f>
        <v>0</v>
      </c>
      <c r="C80" s="98" t="str">
        <f>IF(COUNT(R80:FC80,FI80:FQ80)&gt;0,COUNT(R80:FC80,FI80:FQ80),"")</f>
        <v/>
      </c>
      <c r="D80" s="98" t="str">
        <f>IF(COUNT(X80:BN80,BP80:BX80,BZ80:CF80,CH80:FC80,FI80:FQ80)&gt;0,COUNT(X80:BN80,BP80:BX80,BZ80:CF80,CH80:FC80,FI80:FQ80),"")</f>
        <v/>
      </c>
      <c r="E80" s="98" t="str">
        <f>IF(H80=1,COUNT(R80:FC80,FI80:FQ80),"")</f>
        <v/>
      </c>
      <c r="F80" s="98" t="str">
        <f>IF(H80=1,COUNT(X80:BN80,BP80:BX80,BZ80:CF80,CH80:FC80,FI80:FQ80),"")</f>
        <v/>
      </c>
      <c r="G80" s="98" t="str">
        <f>IF($B80&gt;=1,$M80,"")</f>
        <v/>
      </c>
      <c r="H80" s="199" t="str">
        <f>IF(AND(M80&gt;0,M80&lt;=STATS!$C$22),1,"")</f>
        <v/>
      </c>
      <c r="J80" s="34">
        <v>79</v>
      </c>
      <c r="K80">
        <v>44.831753419999998</v>
      </c>
      <c r="L80">
        <v>-88.514521259999995</v>
      </c>
      <c r="M80" s="10">
        <v>12</v>
      </c>
      <c r="N80" s="10" t="s">
        <v>745</v>
      </c>
      <c r="O80" s="10" t="s">
        <v>746</v>
      </c>
      <c r="P80" s="214"/>
      <c r="R80" s="17"/>
      <c r="S80" s="17"/>
      <c r="T80" s="17"/>
      <c r="U80" s="17"/>
      <c r="V80" s="17"/>
      <c r="W80" s="17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FD80" s="195"/>
      <c r="FE80" s="195"/>
      <c r="FF80" s="195"/>
      <c r="FG80" s="195"/>
      <c r="FH80" s="195"/>
    </row>
    <row r="81" spans="2:164" ht="15" x14ac:dyDescent="0.25">
      <c r="B81" s="98">
        <f>COUNT(R81:FC81,FI81:FQ81)</f>
        <v>0</v>
      </c>
      <c r="C81" s="98" t="str">
        <f>IF(COUNT(R81:FC81,FI81:FQ81)&gt;0,COUNT(R81:FC81,FI81:FQ81),"")</f>
        <v/>
      </c>
      <c r="D81" s="98" t="str">
        <f>IF(COUNT(X81:BN81,BP81:BX81,BZ81:CF81,CH81:FC81,FI81:FQ81)&gt;0,COUNT(X81:BN81,BP81:BX81,BZ81:CF81,CH81:FC81,FI81:FQ81),"")</f>
        <v/>
      </c>
      <c r="E81" s="98">
        <f>IF(H81=1,COUNT(R81:FC81,FI81:FQ81),"")</f>
        <v>0</v>
      </c>
      <c r="F81" s="98">
        <f>IF(H81=1,COUNT(X81:BN81,BP81:BX81,BZ81:CF81,CH81:FC81,FI81:FQ81),"")</f>
        <v>0</v>
      </c>
      <c r="G81" s="98" t="str">
        <f>IF($B81&gt;=1,$M81,"")</f>
        <v/>
      </c>
      <c r="H81" s="199">
        <f>IF(AND(M81&gt;0,M81&lt;=STATS!$C$22),1,"")</f>
        <v>1</v>
      </c>
      <c r="J81" s="34">
        <v>80</v>
      </c>
      <c r="K81">
        <v>44.831213470000002</v>
      </c>
      <c r="L81">
        <v>-88.514535129999999</v>
      </c>
      <c r="M81" s="10">
        <v>9</v>
      </c>
      <c r="N81" s="10" t="s">
        <v>745</v>
      </c>
      <c r="O81" s="10" t="s">
        <v>746</v>
      </c>
      <c r="P81" s="214"/>
      <c r="R81" s="17"/>
      <c r="S81" s="17"/>
      <c r="T81" s="17"/>
      <c r="U81" s="17"/>
      <c r="V81" s="17"/>
      <c r="W81" s="17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FD81" s="195"/>
      <c r="FE81" s="195"/>
      <c r="FF81" s="195"/>
      <c r="FG81" s="195"/>
      <c r="FH81" s="195"/>
    </row>
    <row r="82" spans="2:164" ht="15" x14ac:dyDescent="0.25">
      <c r="B82" s="98">
        <f>COUNT(R82:FC82,FI82:FQ82)</f>
        <v>9</v>
      </c>
      <c r="C82" s="98">
        <f>IF(COUNT(R82:FC82,FI82:FQ82)&gt;0,COUNT(R82:FC82,FI82:FQ82),"")</f>
        <v>9</v>
      </c>
      <c r="D82" s="98">
        <f>IF(COUNT(X82:BN82,BP82:BX82,BZ82:CF82,CH82:FC82,FI82:FQ82)&gt;0,COUNT(X82:BN82,BP82:BX82,BZ82:CF82,CH82:FC82,FI82:FQ82),"")</f>
        <v>9</v>
      </c>
      <c r="E82" s="98">
        <f>IF(H82=1,COUNT(R82:FC82,FI82:FQ82),"")</f>
        <v>9</v>
      </c>
      <c r="F82" s="98">
        <f>IF(H82=1,COUNT(X82:BN82,BP82:BX82,BZ82:CF82,CH82:FC82,FI82:FQ82),"")</f>
        <v>9</v>
      </c>
      <c r="G82" s="98">
        <f>IF($B82&gt;=1,$M82,"")</f>
        <v>3</v>
      </c>
      <c r="H82" s="199">
        <f>IF(AND(M82&gt;0,M82&lt;=STATS!$C$22),1,"")</f>
        <v>1</v>
      </c>
      <c r="J82" s="34">
        <v>81</v>
      </c>
      <c r="K82">
        <v>44.830673519999998</v>
      </c>
      <c r="L82">
        <v>-88.514549000000002</v>
      </c>
      <c r="M82" s="10">
        <v>3</v>
      </c>
      <c r="N82" s="10" t="s">
        <v>745</v>
      </c>
      <c r="O82" s="10" t="s">
        <v>746</v>
      </c>
      <c r="P82" s="214"/>
      <c r="Q82" s="10">
        <v>2</v>
      </c>
      <c r="R82" s="17"/>
      <c r="S82" s="17"/>
      <c r="T82" s="17"/>
      <c r="U82" s="17"/>
      <c r="V82" s="17"/>
      <c r="W82" s="17"/>
      <c r="X82" s="36"/>
      <c r="Y82" s="36"/>
      <c r="Z82" s="36"/>
      <c r="AA82" s="36"/>
      <c r="AB82" s="36">
        <v>2</v>
      </c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U82" s="10">
        <v>1</v>
      </c>
      <c r="BK82" s="10">
        <v>1</v>
      </c>
      <c r="CA82" s="10">
        <v>1</v>
      </c>
      <c r="CE82" s="10" t="s">
        <v>749</v>
      </c>
      <c r="CF82" s="10" t="s">
        <v>749</v>
      </c>
      <c r="CM82" s="10">
        <v>1</v>
      </c>
      <c r="CT82" s="10">
        <v>1</v>
      </c>
      <c r="DD82" s="10">
        <v>1</v>
      </c>
      <c r="EV82" s="10">
        <v>2</v>
      </c>
      <c r="EW82" s="10">
        <v>1</v>
      </c>
      <c r="FD82" s="195"/>
      <c r="FE82" s="195"/>
      <c r="FF82" s="195"/>
      <c r="FG82" s="195"/>
      <c r="FH82" s="195"/>
    </row>
    <row r="83" spans="2:164" ht="15" x14ac:dyDescent="0.25">
      <c r="B83" s="98">
        <f>COUNT(R83:FC83,FI83:FQ83)</f>
        <v>5</v>
      </c>
      <c r="C83" s="98">
        <f>IF(COUNT(R83:FC83,FI83:FQ83)&gt;0,COUNT(R83:FC83,FI83:FQ83),"")</f>
        <v>5</v>
      </c>
      <c r="D83" s="98">
        <f>IF(COUNT(X83:BN83,BP83:BX83,BZ83:CF83,CH83:FC83,FI83:FQ83)&gt;0,COUNT(X83:BN83,BP83:BX83,BZ83:CF83,CH83:FC83,FI83:FQ83),"")</f>
        <v>5</v>
      </c>
      <c r="E83" s="98">
        <f>IF(H83=1,COUNT(R83:FC83,FI83:FQ83),"")</f>
        <v>5</v>
      </c>
      <c r="F83" s="98">
        <f>IF(H83=1,COUNT(X83:BN83,BP83:BX83,BZ83:CF83,CH83:FC83,FI83:FQ83),"")</f>
        <v>5</v>
      </c>
      <c r="G83" s="98">
        <f>IF($B83&gt;=1,$M83,"")</f>
        <v>1.5</v>
      </c>
      <c r="H83" s="199">
        <f>IF(AND(M83&gt;0,M83&lt;=STATS!$C$22),1,"")</f>
        <v>1</v>
      </c>
      <c r="J83" s="34">
        <v>82</v>
      </c>
      <c r="K83">
        <v>44.840382730000002</v>
      </c>
      <c r="L83">
        <v>-88.513540320000004</v>
      </c>
      <c r="M83" s="10">
        <v>1.5</v>
      </c>
      <c r="N83" s="10" t="s">
        <v>747</v>
      </c>
      <c r="O83" s="10" t="s">
        <v>746</v>
      </c>
      <c r="P83" s="214"/>
      <c r="Q83" s="10">
        <v>1</v>
      </c>
      <c r="R83" s="17"/>
      <c r="S83" s="17"/>
      <c r="T83" s="17"/>
      <c r="U83" s="17"/>
      <c r="V83" s="17"/>
      <c r="W83" s="17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U83" s="10">
        <v>1</v>
      </c>
      <c r="BA83" s="10">
        <v>1</v>
      </c>
      <c r="BV83" s="10">
        <v>1</v>
      </c>
      <c r="CM83" s="10">
        <v>1</v>
      </c>
      <c r="EJ83" s="10" t="s">
        <v>749</v>
      </c>
      <c r="EW83" s="10">
        <v>1</v>
      </c>
      <c r="FD83" s="195"/>
      <c r="FE83" s="195"/>
      <c r="FF83" s="195"/>
      <c r="FG83" s="195"/>
      <c r="FH83" s="195"/>
    </row>
    <row r="84" spans="2:164" ht="15" x14ac:dyDescent="0.25">
      <c r="B84" s="98">
        <f>COUNT(R84:FC84,FI84:FQ84)</f>
        <v>2</v>
      </c>
      <c r="C84" s="98">
        <f>IF(COUNT(R84:FC84,FI84:FQ84)&gt;0,COUNT(R84:FC84,FI84:FQ84),"")</f>
        <v>2</v>
      </c>
      <c r="D84" s="98">
        <f>IF(COUNT(X84:BN84,BP84:BX84,BZ84:CF84,CH84:FC84,FI84:FQ84)&gt;0,COUNT(X84:BN84,BP84:BX84,BZ84:CF84,CH84:FC84,FI84:FQ84),"")</f>
        <v>2</v>
      </c>
      <c r="E84" s="98">
        <f>IF(H84=1,COUNT(R84:FC84,FI84:FQ84),"")</f>
        <v>2</v>
      </c>
      <c r="F84" s="98">
        <f>IF(H84=1,COUNT(X84:BN84,BP84:BX84,BZ84:CF84,CH84:FC84,FI84:FQ84),"")</f>
        <v>2</v>
      </c>
      <c r="G84" s="98">
        <f>IF($B84&gt;=1,$M84,"")</f>
        <v>5</v>
      </c>
      <c r="H84" s="199">
        <f>IF(AND(M84&gt;0,M84&lt;=STATS!$C$22),1,"")</f>
        <v>1</v>
      </c>
      <c r="J84" s="34">
        <v>83</v>
      </c>
      <c r="K84">
        <v>44.839842779999998</v>
      </c>
      <c r="L84">
        <v>-88.513554209999995</v>
      </c>
      <c r="M84" s="10">
        <v>5</v>
      </c>
      <c r="N84" s="10" t="s">
        <v>745</v>
      </c>
      <c r="O84" s="10" t="s">
        <v>746</v>
      </c>
      <c r="P84" s="214"/>
      <c r="Q84" s="10">
        <v>2</v>
      </c>
      <c r="R84" s="17"/>
      <c r="S84" s="17"/>
      <c r="T84" s="17"/>
      <c r="U84" s="17"/>
      <c r="V84" s="17"/>
      <c r="W84" s="17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U84" s="10">
        <v>1</v>
      </c>
      <c r="CA84" s="10">
        <v>2</v>
      </c>
      <c r="FD84" s="195"/>
      <c r="FE84" s="195"/>
      <c r="FF84" s="195"/>
      <c r="FG84" s="195"/>
      <c r="FH84" s="195"/>
    </row>
    <row r="85" spans="2:164" ht="15" x14ac:dyDescent="0.25">
      <c r="B85" s="98">
        <f>COUNT(R85:FC85,FI85:FQ85)</f>
        <v>0</v>
      </c>
      <c r="C85" s="98" t="str">
        <f>IF(COUNT(R85:FC85,FI85:FQ85)&gt;0,COUNT(R85:FC85,FI85:FQ85),"")</f>
        <v/>
      </c>
      <c r="D85" s="98" t="str">
        <f>IF(COUNT(X85:BN85,BP85:BX85,BZ85:CF85,CH85:FC85,FI85:FQ85)&gt;0,COUNT(X85:BN85,BP85:BX85,BZ85:CF85,CH85:FC85,FI85:FQ85),"")</f>
        <v/>
      </c>
      <c r="E85" s="98" t="str">
        <f>IF(H85=1,COUNT(R85:FC85,FI85:FQ85),"")</f>
        <v/>
      </c>
      <c r="F85" s="98" t="str">
        <f>IF(H85=1,COUNT(X85:BN85,BP85:BX85,BZ85:CF85,CH85:FC85,FI85:FQ85),"")</f>
        <v/>
      </c>
      <c r="G85" s="98" t="str">
        <f>IF($B85&gt;=1,$M85,"")</f>
        <v/>
      </c>
      <c r="H85" s="199" t="str">
        <f>IF(AND(M85&gt;0,M85&lt;=STATS!$C$22),1,"")</f>
        <v/>
      </c>
      <c r="J85" s="34">
        <v>84</v>
      </c>
      <c r="K85">
        <v>44.839302840000002</v>
      </c>
      <c r="L85">
        <v>-88.513568100000001</v>
      </c>
      <c r="M85" s="10">
        <v>10</v>
      </c>
      <c r="N85" s="10" t="s">
        <v>745</v>
      </c>
      <c r="O85" s="10" t="s">
        <v>746</v>
      </c>
      <c r="P85" s="214"/>
      <c r="R85" s="17"/>
      <c r="S85" s="17"/>
      <c r="T85" s="17"/>
      <c r="U85" s="17"/>
      <c r="V85" s="17"/>
      <c r="W85" s="17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FD85" s="195"/>
      <c r="FE85" s="195"/>
      <c r="FF85" s="195"/>
      <c r="FG85" s="195"/>
      <c r="FH85" s="195"/>
    </row>
    <row r="86" spans="2:164" ht="15" x14ac:dyDescent="0.25">
      <c r="B86" s="98">
        <f>COUNT(R86:FC86,FI86:FQ86)</f>
        <v>0</v>
      </c>
      <c r="C86" s="98" t="str">
        <f>IF(COUNT(R86:FC86,FI86:FQ86)&gt;0,COUNT(R86:FC86,FI86:FQ86),"")</f>
        <v/>
      </c>
      <c r="D86" s="98" t="str">
        <f>IF(COUNT(X86:BN86,BP86:BX86,BZ86:CF86,CH86:FC86,FI86:FQ86)&gt;0,COUNT(X86:BN86,BP86:BX86,BZ86:CF86,CH86:FC86,FI86:FQ86),"")</f>
        <v/>
      </c>
      <c r="E86" s="98" t="str">
        <f>IF(H86=1,COUNT(R86:FC86,FI86:FQ86),"")</f>
        <v/>
      </c>
      <c r="F86" s="98" t="str">
        <f>IF(H86=1,COUNT(X86:BN86,BP86:BX86,BZ86:CF86,CH86:FC86,FI86:FQ86),"")</f>
        <v/>
      </c>
      <c r="G86" s="98" t="str">
        <f>IF($B86&gt;=1,$M86,"")</f>
        <v/>
      </c>
      <c r="H86" s="199" t="str">
        <f>IF(AND(M86&gt;0,M86&lt;=STATS!$C$22),1,"")</f>
        <v/>
      </c>
      <c r="J86" s="34">
        <v>85</v>
      </c>
      <c r="K86">
        <v>44.838762889999998</v>
      </c>
      <c r="L86">
        <v>-88.513581979999998</v>
      </c>
      <c r="M86" s="10">
        <v>13</v>
      </c>
      <c r="N86" s="10" t="s">
        <v>745</v>
      </c>
      <c r="O86" s="10" t="s">
        <v>746</v>
      </c>
      <c r="P86" s="214"/>
      <c r="R86" s="17"/>
      <c r="S86" s="17"/>
      <c r="T86" s="17"/>
      <c r="U86" s="17"/>
      <c r="V86" s="17"/>
      <c r="W86" s="17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FD86" s="195"/>
      <c r="FE86" s="195"/>
      <c r="FF86" s="195"/>
      <c r="FG86" s="195"/>
      <c r="FH86" s="195"/>
    </row>
    <row r="87" spans="2:164" ht="15" x14ac:dyDescent="0.25">
      <c r="B87" s="98">
        <f>COUNT(R87:FC87,FI87:FQ87)</f>
        <v>0</v>
      </c>
      <c r="C87" s="98" t="str">
        <f>IF(COUNT(R87:FC87,FI87:FQ87)&gt;0,COUNT(R87:FC87,FI87:FQ87),"")</f>
        <v/>
      </c>
      <c r="D87" s="98" t="str">
        <f>IF(COUNT(X87:BN87,BP87:BX87,BZ87:CF87,CH87:FC87,FI87:FQ87)&gt;0,COUNT(X87:BN87,BP87:BX87,BZ87:CF87,CH87:FC87,FI87:FQ87),"")</f>
        <v/>
      </c>
      <c r="E87" s="98" t="str">
        <f>IF(H87=1,COUNT(R87:FC87,FI87:FQ87),"")</f>
        <v/>
      </c>
      <c r="F87" s="98" t="str">
        <f>IF(H87=1,COUNT(X87:BN87,BP87:BX87,BZ87:CF87,CH87:FC87,FI87:FQ87),"")</f>
        <v/>
      </c>
      <c r="G87" s="98" t="str">
        <f>IF($B87&gt;=1,$M87,"")</f>
        <v/>
      </c>
      <c r="H87" s="199" t="str">
        <f>IF(AND(M87&gt;0,M87&lt;=STATS!$C$22),1,"")</f>
        <v/>
      </c>
      <c r="J87" s="34">
        <v>86</v>
      </c>
      <c r="K87">
        <v>44.838222940000001</v>
      </c>
      <c r="L87">
        <v>-88.513595870000003</v>
      </c>
      <c r="P87" s="215" t="s">
        <v>739</v>
      </c>
      <c r="R87" s="17"/>
      <c r="S87" s="17"/>
      <c r="T87" s="17"/>
      <c r="U87" s="17"/>
      <c r="V87" s="17"/>
      <c r="W87" s="17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FD87" s="195"/>
      <c r="FE87" s="195"/>
      <c r="FF87" s="195"/>
      <c r="FG87" s="195"/>
      <c r="FH87" s="195"/>
    </row>
    <row r="88" spans="2:164" ht="15" x14ac:dyDescent="0.25">
      <c r="B88" s="98">
        <f>COUNT(R88:FC88,FI88:FQ88)</f>
        <v>0</v>
      </c>
      <c r="C88" s="98" t="str">
        <f>IF(COUNT(R88:FC88,FI88:FQ88)&gt;0,COUNT(R88:FC88,FI88:FQ88),"")</f>
        <v/>
      </c>
      <c r="D88" s="98" t="str">
        <f>IF(COUNT(X88:BN88,BP88:BX88,BZ88:CF88,CH88:FC88,FI88:FQ88)&gt;0,COUNT(X88:BN88,BP88:BX88,BZ88:CF88,CH88:FC88,FI88:FQ88),"")</f>
        <v/>
      </c>
      <c r="E88" s="98" t="str">
        <f>IF(H88=1,COUNT(R88:FC88,FI88:FQ88),"")</f>
        <v/>
      </c>
      <c r="F88" s="98" t="str">
        <f>IF(H88=1,COUNT(X88:BN88,BP88:BX88,BZ88:CF88,CH88:FC88,FI88:FQ88),"")</f>
        <v/>
      </c>
      <c r="G88" s="98" t="str">
        <f>IF($B88&gt;=1,$M88,"")</f>
        <v/>
      </c>
      <c r="H88" s="199" t="str">
        <f>IF(AND(M88&gt;0,M88&lt;=STATS!$C$22),1,"")</f>
        <v/>
      </c>
      <c r="J88" s="34">
        <v>87</v>
      </c>
      <c r="K88">
        <v>44.837682989999998</v>
      </c>
      <c r="L88">
        <v>-88.513609750000001</v>
      </c>
      <c r="P88" s="215" t="s">
        <v>739</v>
      </c>
      <c r="R88" s="17"/>
      <c r="S88" s="17"/>
      <c r="T88" s="17"/>
      <c r="U88" s="17"/>
      <c r="V88" s="17"/>
      <c r="W88" s="17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FD88" s="195"/>
      <c r="FE88" s="195"/>
      <c r="FF88" s="195"/>
      <c r="FG88" s="195"/>
      <c r="FH88" s="195"/>
    </row>
    <row r="89" spans="2:164" ht="15" x14ac:dyDescent="0.25">
      <c r="B89" s="98">
        <f>COUNT(R89:FC89,FI89:FQ89)</f>
        <v>0</v>
      </c>
      <c r="C89" s="98" t="str">
        <f>IF(COUNT(R89:FC89,FI89:FQ89)&gt;0,COUNT(R89:FC89,FI89:FQ89),"")</f>
        <v/>
      </c>
      <c r="D89" s="98" t="str">
        <f>IF(COUNT(X89:BN89,BP89:BX89,BZ89:CF89,CH89:FC89,FI89:FQ89)&gt;0,COUNT(X89:BN89,BP89:BX89,BZ89:CF89,CH89:FC89,FI89:FQ89),"")</f>
        <v/>
      </c>
      <c r="E89" s="98" t="str">
        <f>IF(H89=1,COUNT(R89:FC89,FI89:FQ89),"")</f>
        <v/>
      </c>
      <c r="F89" s="98" t="str">
        <f>IF(H89=1,COUNT(X89:BN89,BP89:BX89,BZ89:CF89,CH89:FC89,FI89:FQ89),"")</f>
        <v/>
      </c>
      <c r="G89" s="98" t="str">
        <f>IF($B89&gt;=1,$M89,"")</f>
        <v/>
      </c>
      <c r="H89" s="199" t="str">
        <f>IF(AND(M89&gt;0,M89&lt;=STATS!$C$22),1,"")</f>
        <v/>
      </c>
      <c r="J89" s="34">
        <v>88</v>
      </c>
      <c r="K89">
        <v>44.837143040000001</v>
      </c>
      <c r="L89">
        <v>-88.513623629999998</v>
      </c>
      <c r="P89" s="215" t="s">
        <v>739</v>
      </c>
      <c r="R89" s="17"/>
      <c r="S89" s="17"/>
      <c r="T89" s="17"/>
      <c r="U89" s="17"/>
      <c r="V89" s="17"/>
      <c r="W89" s="17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FD89" s="195"/>
      <c r="FE89" s="195"/>
      <c r="FF89" s="195"/>
      <c r="FG89" s="195"/>
      <c r="FH89" s="195"/>
    </row>
    <row r="90" spans="2:164" ht="15" x14ac:dyDescent="0.25">
      <c r="B90" s="98">
        <f>COUNT(R90:FC90,FI90:FQ90)</f>
        <v>0</v>
      </c>
      <c r="C90" s="98" t="str">
        <f>IF(COUNT(R90:FC90,FI90:FQ90)&gt;0,COUNT(R90:FC90,FI90:FQ90),"")</f>
        <v/>
      </c>
      <c r="D90" s="98" t="str">
        <f>IF(COUNT(X90:BN90,BP90:BX90,BZ90:CF90,CH90:FC90,FI90:FQ90)&gt;0,COUNT(X90:BN90,BP90:BX90,BZ90:CF90,CH90:FC90,FI90:FQ90),"")</f>
        <v/>
      </c>
      <c r="E90" s="98" t="str">
        <f>IF(H90=1,COUNT(R90:FC90,FI90:FQ90),"")</f>
        <v/>
      </c>
      <c r="F90" s="98" t="str">
        <f>IF(H90=1,COUNT(X90:BN90,BP90:BX90,BZ90:CF90,CH90:FC90,FI90:FQ90),"")</f>
        <v/>
      </c>
      <c r="G90" s="98" t="str">
        <f>IF($B90&gt;=1,$M90,"")</f>
        <v/>
      </c>
      <c r="H90" s="199" t="str">
        <f>IF(AND(M90&gt;0,M90&lt;=STATS!$C$22),1,"")</f>
        <v/>
      </c>
      <c r="J90" s="34">
        <v>89</v>
      </c>
      <c r="K90">
        <v>44.836603089999997</v>
      </c>
      <c r="L90">
        <v>-88.513637520000003</v>
      </c>
      <c r="P90" s="215" t="s">
        <v>739</v>
      </c>
      <c r="R90" s="17"/>
      <c r="S90" s="17"/>
      <c r="T90" s="17"/>
      <c r="U90" s="17"/>
      <c r="V90" s="17"/>
      <c r="W90" s="17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FD90" s="195"/>
      <c r="FE90" s="195"/>
      <c r="FF90" s="195"/>
      <c r="FG90" s="195"/>
      <c r="FH90" s="195"/>
    </row>
    <row r="91" spans="2:164" ht="15" x14ac:dyDescent="0.25">
      <c r="B91" s="98">
        <f>COUNT(R91:FC91,FI91:FQ91)</f>
        <v>0</v>
      </c>
      <c r="C91" s="98" t="str">
        <f>IF(COUNT(R91:FC91,FI91:FQ91)&gt;0,COUNT(R91:FC91,FI91:FQ91),"")</f>
        <v/>
      </c>
      <c r="D91" s="98" t="str">
        <f>IF(COUNT(X91:BN91,BP91:BX91,BZ91:CF91,CH91:FC91,FI91:FQ91)&gt;0,COUNT(X91:BN91,BP91:BX91,BZ91:CF91,CH91:FC91,FI91:FQ91),"")</f>
        <v/>
      </c>
      <c r="E91" s="98" t="str">
        <f>IF(H91=1,COUNT(R91:FC91,FI91:FQ91),"")</f>
        <v/>
      </c>
      <c r="F91" s="98" t="str">
        <f>IF(H91=1,COUNT(X91:BN91,BP91:BX91,BZ91:CF91,CH91:FC91,FI91:FQ91),"")</f>
        <v/>
      </c>
      <c r="G91" s="98" t="str">
        <f>IF($B91&gt;=1,$M91,"")</f>
        <v/>
      </c>
      <c r="H91" s="199" t="str">
        <f>IF(AND(M91&gt;0,M91&lt;=STATS!$C$22),1,"")</f>
        <v/>
      </c>
      <c r="J91" s="34">
        <v>90</v>
      </c>
      <c r="K91">
        <v>44.83606314</v>
      </c>
      <c r="L91">
        <v>-88.513651400000001</v>
      </c>
      <c r="P91" s="215" t="s">
        <v>739</v>
      </c>
      <c r="R91" s="17"/>
      <c r="S91" s="17"/>
      <c r="T91" s="17"/>
      <c r="U91" s="17"/>
      <c r="V91" s="17"/>
      <c r="W91" s="17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FD91" s="195"/>
      <c r="FE91" s="195"/>
      <c r="FF91" s="195"/>
      <c r="FG91" s="195"/>
      <c r="FH91" s="195"/>
    </row>
    <row r="92" spans="2:164" ht="15" x14ac:dyDescent="0.25">
      <c r="B92" s="98">
        <f>COUNT(R92:FC92,FI92:FQ92)</f>
        <v>0</v>
      </c>
      <c r="C92" s="98" t="str">
        <f>IF(COUNT(R92:FC92,FI92:FQ92)&gt;0,COUNT(R92:FC92,FI92:FQ92),"")</f>
        <v/>
      </c>
      <c r="D92" s="98" t="str">
        <f>IF(COUNT(X92:BN92,BP92:BX92,BZ92:CF92,CH92:FC92,FI92:FQ92)&gt;0,COUNT(X92:BN92,BP92:BX92,BZ92:CF92,CH92:FC92,FI92:FQ92),"")</f>
        <v/>
      </c>
      <c r="E92" s="98" t="str">
        <f>IF(H92=1,COUNT(R92:FC92,FI92:FQ92),"")</f>
        <v/>
      </c>
      <c r="F92" s="98" t="str">
        <f>IF(H92=1,COUNT(X92:BN92,BP92:BX92,BZ92:CF92,CH92:FC92,FI92:FQ92),"")</f>
        <v/>
      </c>
      <c r="G92" s="98" t="str">
        <f>IF($B92&gt;=1,$M92,"")</f>
        <v/>
      </c>
      <c r="H92" s="199" t="str">
        <f>IF(AND(M92&gt;0,M92&lt;=STATS!$C$22),1,"")</f>
        <v/>
      </c>
      <c r="J92" s="34">
        <v>91</v>
      </c>
      <c r="K92">
        <v>44.835523190000004</v>
      </c>
      <c r="L92">
        <v>-88.513665290000006</v>
      </c>
      <c r="P92" s="215" t="s">
        <v>739</v>
      </c>
      <c r="R92" s="17"/>
      <c r="S92" s="17"/>
      <c r="T92" s="17"/>
      <c r="U92" s="17"/>
      <c r="V92" s="17"/>
      <c r="W92" s="17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FD92" s="195"/>
      <c r="FE92" s="195"/>
      <c r="FF92" s="195"/>
      <c r="FG92" s="195"/>
      <c r="FH92" s="195"/>
    </row>
    <row r="93" spans="2:164" ht="15" x14ac:dyDescent="0.25">
      <c r="B93" s="98">
        <f>COUNT(R93:FC93,FI93:FQ93)</f>
        <v>0</v>
      </c>
      <c r="C93" s="98" t="str">
        <f>IF(COUNT(R93:FC93,FI93:FQ93)&gt;0,COUNT(R93:FC93,FI93:FQ93),"")</f>
        <v/>
      </c>
      <c r="D93" s="98" t="str">
        <f>IF(COUNT(X93:BN93,BP93:BX93,BZ93:CF93,CH93:FC93,FI93:FQ93)&gt;0,COUNT(X93:BN93,BP93:BX93,BZ93:CF93,CH93:FC93,FI93:FQ93),"")</f>
        <v/>
      </c>
      <c r="E93" s="98" t="str">
        <f>IF(H93=1,COUNT(R93:FC93,FI93:FQ93),"")</f>
        <v/>
      </c>
      <c r="F93" s="98" t="str">
        <f>IF(H93=1,COUNT(X93:BN93,BP93:BX93,BZ93:CF93,CH93:FC93,FI93:FQ93),"")</f>
        <v/>
      </c>
      <c r="G93" s="98" t="str">
        <f>IF($B93&gt;=1,$M93,"")</f>
        <v/>
      </c>
      <c r="H93" s="199" t="str">
        <f>IF(AND(M93&gt;0,M93&lt;=STATS!$C$22),1,"")</f>
        <v/>
      </c>
      <c r="J93" s="34">
        <v>92</v>
      </c>
      <c r="K93">
        <v>44.83498324</v>
      </c>
      <c r="L93">
        <v>-88.513679170000003</v>
      </c>
      <c r="M93" s="10">
        <v>14</v>
      </c>
      <c r="N93" s="10" t="s">
        <v>745</v>
      </c>
      <c r="O93" s="10" t="s">
        <v>746</v>
      </c>
      <c r="P93" s="214"/>
      <c r="R93" s="17"/>
      <c r="S93" s="17"/>
      <c r="T93" s="17"/>
      <c r="U93" s="17"/>
      <c r="V93" s="17"/>
      <c r="W93" s="17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FD93" s="195"/>
      <c r="FE93" s="195"/>
      <c r="FF93" s="195"/>
      <c r="FG93" s="195"/>
      <c r="FH93" s="195"/>
    </row>
    <row r="94" spans="2:164" ht="15" x14ac:dyDescent="0.25">
      <c r="B94" s="98">
        <f>COUNT(R94:FC94,FI94:FQ94)</f>
        <v>1</v>
      </c>
      <c r="C94" s="98">
        <f>IF(COUNT(R94:FC94,FI94:FQ94)&gt;0,COUNT(R94:FC94,FI94:FQ94),"")</f>
        <v>1</v>
      </c>
      <c r="D94" s="98">
        <f>IF(COUNT(X94:BN94,BP94:BX94,BZ94:CF94,CH94:FC94,FI94:FQ94)&gt;0,COUNT(X94:BN94,BP94:BX94,BZ94:CF94,CH94:FC94,FI94:FQ94),"")</f>
        <v>1</v>
      </c>
      <c r="E94" s="98">
        <f>IF(H94=1,COUNT(R94:FC94,FI94:FQ94),"")</f>
        <v>1</v>
      </c>
      <c r="F94" s="98">
        <f>IF(H94=1,COUNT(X94:BN94,BP94:BX94,BZ94:CF94,CH94:FC94,FI94:FQ94),"")</f>
        <v>1</v>
      </c>
      <c r="G94" s="98">
        <f>IF($B94&gt;=1,$M94,"")</f>
        <v>6</v>
      </c>
      <c r="H94" s="199">
        <f>IF(AND(M94&gt;0,M94&lt;=STATS!$C$22),1,"")</f>
        <v>1</v>
      </c>
      <c r="J94" s="34">
        <v>93</v>
      </c>
      <c r="K94">
        <v>44.834443290000003</v>
      </c>
      <c r="L94">
        <v>-88.513693050000001</v>
      </c>
      <c r="M94" s="10">
        <v>6</v>
      </c>
      <c r="N94" s="10" t="s">
        <v>747</v>
      </c>
      <c r="O94" s="10" t="s">
        <v>746</v>
      </c>
      <c r="P94" s="214"/>
      <c r="Q94" s="10">
        <v>1</v>
      </c>
      <c r="R94" s="17"/>
      <c r="S94" s="17"/>
      <c r="T94" s="17"/>
      <c r="U94" s="17"/>
      <c r="V94" s="17"/>
      <c r="W94" s="17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BV94" s="10">
        <v>1</v>
      </c>
      <c r="FD94" s="195"/>
      <c r="FE94" s="195"/>
      <c r="FF94" s="195">
        <v>1</v>
      </c>
      <c r="FG94" s="195"/>
      <c r="FH94" s="195"/>
    </row>
    <row r="95" spans="2:164" ht="15" x14ac:dyDescent="0.25">
      <c r="B95" s="98">
        <f>COUNT(R95:FC95,FI95:FQ95)</f>
        <v>0</v>
      </c>
      <c r="C95" s="98" t="str">
        <f>IF(COUNT(R95:FC95,FI95:FQ95)&gt;0,COUNT(R95:FC95,FI95:FQ95),"")</f>
        <v/>
      </c>
      <c r="D95" s="98" t="str">
        <f>IF(COUNT(X95:BN95,BP95:BX95,BZ95:CF95,CH95:FC95,FI95:FQ95)&gt;0,COUNT(X95:BN95,BP95:BX95,BZ95:CF95,CH95:FC95,FI95:FQ95),"")</f>
        <v/>
      </c>
      <c r="E95" s="98" t="str">
        <f>IF(H95=1,COUNT(R95:FC95,FI95:FQ95),"")</f>
        <v/>
      </c>
      <c r="F95" s="98" t="str">
        <f>IF(H95=1,COUNT(X95:BN95,BP95:BX95,BZ95:CF95,CH95:FC95,FI95:FQ95),"")</f>
        <v/>
      </c>
      <c r="G95" s="98" t="str">
        <f>IF($B95&gt;=1,$M95,"")</f>
        <v/>
      </c>
      <c r="H95" s="199" t="str">
        <f>IF(AND(M95&gt;0,M95&lt;=STATS!$C$22),1,"")</f>
        <v/>
      </c>
      <c r="J95" s="34">
        <v>94</v>
      </c>
      <c r="K95">
        <v>44.833363400000003</v>
      </c>
      <c r="L95">
        <v>-88.513720809999995</v>
      </c>
      <c r="P95" s="215" t="s">
        <v>740</v>
      </c>
      <c r="R95" s="17"/>
      <c r="S95" s="17"/>
      <c r="T95" s="17"/>
      <c r="U95" s="17"/>
      <c r="V95" s="17"/>
      <c r="W95" s="17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FD95" s="195"/>
      <c r="FE95" s="195"/>
      <c r="FF95" s="195"/>
      <c r="FG95" s="195"/>
      <c r="FH95" s="195"/>
    </row>
    <row r="96" spans="2:164" ht="15" x14ac:dyDescent="0.25">
      <c r="B96" s="98">
        <f>COUNT(R96:FC96,FI96:FQ96)</f>
        <v>0</v>
      </c>
      <c r="C96" s="98" t="str">
        <f>IF(COUNT(R96:FC96,FI96:FQ96)&gt;0,COUNT(R96:FC96,FI96:FQ96),"")</f>
        <v/>
      </c>
      <c r="D96" s="98" t="str">
        <f>IF(COUNT(X96:BN96,BP96:BX96,BZ96:CF96,CH96:FC96,FI96:FQ96)&gt;0,COUNT(X96:BN96,BP96:BX96,BZ96:CF96,CH96:FC96,FI96:FQ96),"")</f>
        <v/>
      </c>
      <c r="E96" s="98">
        <f>IF(H96=1,COUNT(R96:FC96,FI96:FQ96),"")</f>
        <v>0</v>
      </c>
      <c r="F96" s="98">
        <f>IF(H96=1,COUNT(X96:BN96,BP96:BX96,BZ96:CF96,CH96:FC96,FI96:FQ96),"")</f>
        <v>0</v>
      </c>
      <c r="G96" s="98" t="str">
        <f>IF($B96&gt;=1,$M96,"")</f>
        <v/>
      </c>
      <c r="H96" s="199">
        <f>IF(AND(M96&gt;0,M96&lt;=STATS!$C$22),1,"")</f>
        <v>1</v>
      </c>
      <c r="J96" s="34">
        <v>95</v>
      </c>
      <c r="K96">
        <v>44.832823449999999</v>
      </c>
      <c r="L96">
        <v>-88.513734700000001</v>
      </c>
      <c r="M96" s="10">
        <v>8</v>
      </c>
      <c r="N96" s="10" t="s">
        <v>745</v>
      </c>
      <c r="O96" s="10" t="s">
        <v>746</v>
      </c>
      <c r="P96" s="214"/>
      <c r="R96" s="17"/>
      <c r="S96" s="17"/>
      <c r="T96" s="17"/>
      <c r="U96" s="17"/>
      <c r="V96" s="17"/>
      <c r="W96" s="17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FD96" s="195"/>
      <c r="FE96" s="195"/>
      <c r="FF96" s="195"/>
      <c r="FG96" s="195"/>
      <c r="FH96" s="195"/>
    </row>
    <row r="97" spans="2:164" ht="15" x14ac:dyDescent="0.25">
      <c r="B97" s="98">
        <f>COUNT(R97:FC97,FI97:FQ97)</f>
        <v>0</v>
      </c>
      <c r="C97" s="98" t="str">
        <f>IF(COUNT(R97:FC97,FI97:FQ97)&gt;0,COUNT(R97:FC97,FI97:FQ97),"")</f>
        <v/>
      </c>
      <c r="D97" s="98" t="str">
        <f>IF(COUNT(X97:BN97,BP97:BX97,BZ97:CF97,CH97:FC97,FI97:FQ97)&gt;0,COUNT(X97:BN97,BP97:BX97,BZ97:CF97,CH97:FC97,FI97:FQ97),"")</f>
        <v/>
      </c>
      <c r="E97" s="98" t="str">
        <f>IF(H97=1,COUNT(R97:FC97,FI97:FQ97),"")</f>
        <v/>
      </c>
      <c r="F97" s="98" t="str">
        <f>IF(H97=1,COUNT(X97:BN97,BP97:BX97,BZ97:CF97,CH97:FC97,FI97:FQ97),"")</f>
        <v/>
      </c>
      <c r="G97" s="98" t="str">
        <f>IF($B97&gt;=1,$M97,"")</f>
        <v/>
      </c>
      <c r="H97" s="199" t="str">
        <f>IF(AND(M97&gt;0,M97&lt;=STATS!$C$22),1,"")</f>
        <v/>
      </c>
      <c r="J97" s="34">
        <v>96</v>
      </c>
      <c r="K97">
        <v>44.832283500000003</v>
      </c>
      <c r="L97">
        <v>-88.513748579999998</v>
      </c>
      <c r="M97" s="10">
        <v>11</v>
      </c>
      <c r="N97" s="10" t="s">
        <v>745</v>
      </c>
      <c r="O97" s="10" t="s">
        <v>746</v>
      </c>
      <c r="P97" s="214"/>
      <c r="R97" s="17"/>
      <c r="S97" s="17"/>
      <c r="T97" s="17"/>
      <c r="U97" s="17"/>
      <c r="V97" s="17"/>
      <c r="W97" s="17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FD97" s="195"/>
      <c r="FE97" s="195"/>
      <c r="FF97" s="195"/>
      <c r="FG97" s="195"/>
      <c r="FH97" s="195"/>
    </row>
    <row r="98" spans="2:164" ht="15" x14ac:dyDescent="0.25">
      <c r="B98" s="98">
        <f>COUNT(R98:FC98,FI98:FQ98)</f>
        <v>0</v>
      </c>
      <c r="C98" s="98" t="str">
        <f>IF(COUNT(R98:FC98,FI98:FQ98)&gt;0,COUNT(R98:FC98,FI98:FQ98),"")</f>
        <v/>
      </c>
      <c r="D98" s="98" t="str">
        <f>IF(COUNT(X98:BN98,BP98:BX98,BZ98:CF98,CH98:FC98,FI98:FQ98)&gt;0,COUNT(X98:BN98,BP98:BX98,BZ98:CF98,CH98:FC98,FI98:FQ98),"")</f>
        <v/>
      </c>
      <c r="E98" s="98" t="str">
        <f>IF(H98=1,COUNT(R98:FC98,FI98:FQ98),"")</f>
        <v/>
      </c>
      <c r="F98" s="98" t="str">
        <f>IF(H98=1,COUNT(X98:BN98,BP98:BX98,BZ98:CF98,CH98:FC98,FI98:FQ98),"")</f>
        <v/>
      </c>
      <c r="G98" s="98" t="str">
        <f>IF($B98&gt;=1,$M98,"")</f>
        <v/>
      </c>
      <c r="H98" s="199" t="str">
        <f>IF(AND(M98&gt;0,M98&lt;=STATS!$C$22),1,"")</f>
        <v/>
      </c>
      <c r="J98" s="34">
        <v>97</v>
      </c>
      <c r="K98">
        <v>44.831743549999999</v>
      </c>
      <c r="L98">
        <v>-88.513762459999995</v>
      </c>
      <c r="M98" s="10">
        <v>12</v>
      </c>
      <c r="N98" s="10" t="s">
        <v>745</v>
      </c>
      <c r="O98" s="10" t="s">
        <v>746</v>
      </c>
      <c r="P98" s="214"/>
      <c r="R98" s="17"/>
      <c r="S98" s="17"/>
      <c r="T98" s="17"/>
      <c r="U98" s="17"/>
      <c r="V98" s="17"/>
      <c r="W98" s="17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FD98" s="195"/>
      <c r="FE98" s="195"/>
      <c r="FF98" s="195"/>
      <c r="FG98" s="195"/>
      <c r="FH98" s="195"/>
    </row>
    <row r="99" spans="2:164" ht="15" x14ac:dyDescent="0.25">
      <c r="B99" s="98">
        <f>COUNT(R99:FC99,FI99:FQ99)</f>
        <v>0</v>
      </c>
      <c r="C99" s="98" t="str">
        <f>IF(COUNT(R99:FC99,FI99:FQ99)&gt;0,COUNT(R99:FC99,FI99:FQ99),"")</f>
        <v/>
      </c>
      <c r="D99" s="98" t="str">
        <f>IF(COUNT(X99:BN99,BP99:BX99,BZ99:CF99,CH99:FC99,FI99:FQ99)&gt;0,COUNT(X99:BN99,BP99:BX99,BZ99:CF99,CH99:FC99,FI99:FQ99),"")</f>
        <v/>
      </c>
      <c r="E99" s="98" t="str">
        <f>IF(H99=1,COUNT(R99:FC99,FI99:FQ99),"")</f>
        <v/>
      </c>
      <c r="F99" s="98" t="str">
        <f>IF(H99=1,COUNT(X99:BN99,BP99:BX99,BZ99:CF99,CH99:FC99,FI99:FQ99),"")</f>
        <v/>
      </c>
      <c r="G99" s="98" t="str">
        <f>IF($B99&gt;=1,$M99,"")</f>
        <v/>
      </c>
      <c r="H99" s="199" t="str">
        <f>IF(AND(M99&gt;0,M99&lt;=STATS!$C$22),1,"")</f>
        <v/>
      </c>
      <c r="J99" s="34">
        <v>98</v>
      </c>
      <c r="K99">
        <v>44.831203600000002</v>
      </c>
      <c r="L99">
        <v>-88.513776340000007</v>
      </c>
      <c r="M99" s="10">
        <v>12</v>
      </c>
      <c r="N99" s="10" t="s">
        <v>745</v>
      </c>
      <c r="O99" s="10" t="s">
        <v>746</v>
      </c>
      <c r="P99" s="214"/>
      <c r="R99" s="17"/>
      <c r="S99" s="17"/>
      <c r="T99" s="17"/>
      <c r="U99" s="17"/>
      <c r="V99" s="17"/>
      <c r="W99" s="17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FD99" s="195"/>
      <c r="FE99" s="195"/>
      <c r="FF99" s="195"/>
      <c r="FG99" s="195"/>
      <c r="FH99" s="195"/>
    </row>
    <row r="100" spans="2:164" ht="15" x14ac:dyDescent="0.25">
      <c r="B100" s="98">
        <f>COUNT(R100:FC100,FI100:FQ100)</f>
        <v>1</v>
      </c>
      <c r="C100" s="98">
        <f>IF(COUNT(R100:FC100,FI100:FQ100)&gt;0,COUNT(R100:FC100,FI100:FQ100),"")</f>
        <v>1</v>
      </c>
      <c r="D100" s="98">
        <f>IF(COUNT(X100:BN100,BP100:BX100,BZ100:CF100,CH100:FC100,FI100:FQ100)&gt;0,COUNT(X100:BN100,BP100:BX100,BZ100:CF100,CH100:FC100,FI100:FQ100),"")</f>
        <v>1</v>
      </c>
      <c r="E100" s="98">
        <f>IF(H100=1,COUNT(R100:FC100,FI100:FQ100),"")</f>
        <v>1</v>
      </c>
      <c r="F100" s="98">
        <f>IF(H100=1,COUNT(X100:BN100,BP100:BX100,BZ100:CF100,CH100:FC100,FI100:FQ100),"")</f>
        <v>1</v>
      </c>
      <c r="G100" s="98">
        <f>IF($B100&gt;=1,$M100,"")</f>
        <v>8</v>
      </c>
      <c r="H100" s="199">
        <f>IF(AND(M100&gt;0,M100&lt;=STATS!$C$22),1,"")</f>
        <v>1</v>
      </c>
      <c r="J100" s="34">
        <v>99</v>
      </c>
      <c r="K100">
        <v>44.830663649999998</v>
      </c>
      <c r="L100">
        <v>-88.513790220000004</v>
      </c>
      <c r="M100" s="10">
        <v>8</v>
      </c>
      <c r="N100" s="10" t="s">
        <v>745</v>
      </c>
      <c r="O100" s="10" t="s">
        <v>746</v>
      </c>
      <c r="P100" s="214"/>
      <c r="Q100" s="10">
        <v>1</v>
      </c>
      <c r="R100" s="17"/>
      <c r="S100" s="17"/>
      <c r="T100" s="17"/>
      <c r="U100" s="17"/>
      <c r="V100" s="17"/>
      <c r="W100" s="17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U100" s="10">
        <v>1</v>
      </c>
      <c r="FD100" s="195"/>
      <c r="FE100" s="195"/>
      <c r="FF100" s="195"/>
      <c r="FG100" s="195"/>
      <c r="FH100" s="195"/>
    </row>
    <row r="101" spans="2:164" ht="15" x14ac:dyDescent="0.25">
      <c r="B101" s="98">
        <f>COUNT(R101:FC101,FI101:FQ101)</f>
        <v>6</v>
      </c>
      <c r="C101" s="98">
        <f>IF(COUNT(R101:FC101,FI101:FQ101)&gt;0,COUNT(R101:FC101,FI101:FQ101),"")</f>
        <v>6</v>
      </c>
      <c r="D101" s="98">
        <f>IF(COUNT(X101:BN101,BP101:BX101,BZ101:CF101,CH101:FC101,FI101:FQ101)&gt;0,COUNT(X101:BN101,BP101:BX101,BZ101:CF101,CH101:FC101,FI101:FQ101),"")</f>
        <v>6</v>
      </c>
      <c r="E101" s="98">
        <f>IF(H101=1,COUNT(R101:FC101,FI101:FQ101),"")</f>
        <v>6</v>
      </c>
      <c r="F101" s="98">
        <f>IF(H101=1,COUNT(X101:BN101,BP101:BX101,BZ101:CF101,CH101:FC101,FI101:FQ101),"")</f>
        <v>6</v>
      </c>
      <c r="G101" s="98">
        <f>IF($B101&gt;=1,$M101,"")</f>
        <v>3</v>
      </c>
      <c r="H101" s="199">
        <f>IF(AND(M101&gt;0,M101&lt;=STATS!$C$22),1,"")</f>
        <v>1</v>
      </c>
      <c r="J101" s="34">
        <v>100</v>
      </c>
      <c r="K101">
        <v>44.830123700000001</v>
      </c>
      <c r="L101">
        <v>-88.513804100000002</v>
      </c>
      <c r="M101" s="10">
        <v>3</v>
      </c>
      <c r="N101" s="10" t="s">
        <v>745</v>
      </c>
      <c r="O101" s="10" t="s">
        <v>746</v>
      </c>
      <c r="P101" s="214"/>
      <c r="Q101" s="10">
        <v>2</v>
      </c>
      <c r="R101" s="17"/>
      <c r="S101" s="17"/>
      <c r="T101" s="17"/>
      <c r="U101" s="17"/>
      <c r="V101" s="17"/>
      <c r="W101" s="17"/>
      <c r="X101" s="36"/>
      <c r="Y101" s="36"/>
      <c r="Z101" s="36"/>
      <c r="AA101" s="36"/>
      <c r="AB101" s="36">
        <v>1</v>
      </c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CA101" s="10">
        <v>1</v>
      </c>
      <c r="CE101" s="10">
        <v>2</v>
      </c>
      <c r="CF101" s="10" t="s">
        <v>749</v>
      </c>
      <c r="EQ101" s="10">
        <v>1</v>
      </c>
      <c r="ET101" s="10" t="s">
        <v>749</v>
      </c>
      <c r="EV101" s="10">
        <v>2</v>
      </c>
      <c r="EW101" s="10">
        <v>1</v>
      </c>
      <c r="FD101" s="195">
        <v>1</v>
      </c>
      <c r="FE101" s="195"/>
      <c r="FF101" s="195"/>
      <c r="FG101" s="195"/>
      <c r="FH101" s="195"/>
    </row>
    <row r="102" spans="2:164" ht="15" x14ac:dyDescent="0.25">
      <c r="B102" s="98">
        <f>COUNT(R102:FC102,FI102:FQ102)</f>
        <v>0</v>
      </c>
      <c r="C102" s="98" t="str">
        <f>IF(COUNT(R102:FC102,FI102:FQ102)&gt;0,COUNT(R102:FC102,FI102:FQ102),"")</f>
        <v/>
      </c>
      <c r="D102" s="98" t="str">
        <f>IF(COUNT(X102:BN102,BP102:BX102,BZ102:CF102,CH102:FC102,FI102:FQ102)&gt;0,COUNT(X102:BN102,BP102:BX102,BZ102:CF102,CH102:FC102,FI102:FQ102),"")</f>
        <v/>
      </c>
      <c r="E102" s="98" t="str">
        <f>IF(H102=1,COUNT(R102:FC102,FI102:FQ102),"")</f>
        <v/>
      </c>
      <c r="F102" s="98" t="str">
        <f>IF(H102=1,COUNT(X102:BN102,BP102:BX102,BZ102:CF102,CH102:FC102,FI102:FQ102),"")</f>
        <v/>
      </c>
      <c r="G102" s="98" t="str">
        <f>IF($B102&gt;=1,$M102,"")</f>
        <v/>
      </c>
      <c r="H102" s="199" t="str">
        <f>IF(AND(M102&gt;0,M102&lt;=STATS!$C$22),1,"")</f>
        <v/>
      </c>
      <c r="J102" s="34">
        <v>101</v>
      </c>
      <c r="K102">
        <v>44.829583749999998</v>
      </c>
      <c r="L102">
        <v>-88.513817970000005</v>
      </c>
      <c r="P102" s="215" t="s">
        <v>738</v>
      </c>
      <c r="R102" s="17"/>
      <c r="S102" s="17"/>
      <c r="T102" s="17"/>
      <c r="U102" s="17"/>
      <c r="V102" s="17"/>
      <c r="W102" s="17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10" t="s">
        <v>749</v>
      </c>
      <c r="FD102" s="195"/>
      <c r="FE102" s="195"/>
      <c r="FF102" s="195"/>
      <c r="FG102" s="195"/>
      <c r="FH102" s="195"/>
    </row>
    <row r="103" spans="2:164" ht="15" x14ac:dyDescent="0.25">
      <c r="B103" s="98">
        <f>COUNT(R103:FC103,FI103:FQ103)</f>
        <v>0</v>
      </c>
      <c r="C103" s="98" t="str">
        <f>IF(COUNT(R103:FC103,FI103:FQ103)&gt;0,COUNT(R103:FC103,FI103:FQ103),"")</f>
        <v/>
      </c>
      <c r="D103" s="98" t="str">
        <f>IF(COUNT(X103:BN103,BP103:BX103,BZ103:CF103,CH103:FC103,FI103:FQ103)&gt;0,COUNT(X103:BN103,BP103:BX103,BZ103:CF103,CH103:FC103,FI103:FQ103),"")</f>
        <v/>
      </c>
      <c r="E103" s="98" t="str">
        <f>IF(H103=1,COUNT(R103:FC103,FI103:FQ103),"")</f>
        <v/>
      </c>
      <c r="F103" s="98" t="str">
        <f>IF(H103=1,COUNT(X103:BN103,BP103:BX103,BZ103:CF103,CH103:FC103,FI103:FQ103),"")</f>
        <v/>
      </c>
      <c r="G103" s="98" t="str">
        <f>IF($B103&gt;=1,$M103,"")</f>
        <v/>
      </c>
      <c r="H103" s="199" t="str">
        <f>IF(AND(M103&gt;0,M103&lt;=STATS!$C$22),1,"")</f>
        <v/>
      </c>
      <c r="J103" s="34">
        <v>102</v>
      </c>
      <c r="K103">
        <v>44.840372850000001</v>
      </c>
      <c r="L103">
        <v>-88.512781410000002</v>
      </c>
      <c r="P103" s="215" t="s">
        <v>740</v>
      </c>
      <c r="R103" s="17"/>
      <c r="S103" s="17"/>
      <c r="T103" s="17"/>
      <c r="U103" s="17"/>
      <c r="V103" s="17"/>
      <c r="W103" s="17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FD103" s="195"/>
      <c r="FE103" s="195"/>
      <c r="FF103" s="195"/>
      <c r="FG103" s="195"/>
      <c r="FH103" s="195"/>
    </row>
    <row r="104" spans="2:164" ht="15" x14ac:dyDescent="0.25">
      <c r="B104" s="98">
        <f>COUNT(R104:FC104,FI104:FQ104)</f>
        <v>3</v>
      </c>
      <c r="C104" s="98">
        <f>IF(COUNT(R104:FC104,FI104:FQ104)&gt;0,COUNT(R104:FC104,FI104:FQ104),"")</f>
        <v>3</v>
      </c>
      <c r="D104" s="98">
        <f>IF(COUNT(X104:BN104,BP104:BX104,BZ104:CF104,CH104:FC104,FI104:FQ104)&gt;0,COUNT(X104:BN104,BP104:BX104,BZ104:CF104,CH104:FC104,FI104:FQ104),"")</f>
        <v>3</v>
      </c>
      <c r="E104" s="98">
        <f>IF(H104=1,COUNT(R104:FC104,FI104:FQ104),"")</f>
        <v>3</v>
      </c>
      <c r="F104" s="98">
        <f>IF(H104=1,COUNT(X104:BN104,BP104:BX104,BZ104:CF104,CH104:FC104,FI104:FQ104),"")</f>
        <v>3</v>
      </c>
      <c r="G104" s="98">
        <f>IF($B104&gt;=1,$M104,"")</f>
        <v>4</v>
      </c>
      <c r="H104" s="199">
        <f>IF(AND(M104&gt;0,M104&lt;=STATS!$C$22),1,"")</f>
        <v>1</v>
      </c>
      <c r="J104" s="34">
        <v>103</v>
      </c>
      <c r="K104">
        <v>44.839832899999998</v>
      </c>
      <c r="L104">
        <v>-88.512795299999993</v>
      </c>
      <c r="M104" s="10">
        <v>4</v>
      </c>
      <c r="N104" s="10" t="s">
        <v>747</v>
      </c>
      <c r="O104" s="10" t="s">
        <v>746</v>
      </c>
      <c r="P104" s="214"/>
      <c r="Q104" s="10">
        <v>2</v>
      </c>
      <c r="R104" s="17"/>
      <c r="S104" s="17"/>
      <c r="T104" s="17"/>
      <c r="U104" s="17"/>
      <c r="V104" s="17"/>
      <c r="W104" s="17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U104" s="10">
        <v>2</v>
      </c>
      <c r="CA104" s="10">
        <v>1</v>
      </c>
      <c r="EW104" s="10">
        <v>1</v>
      </c>
      <c r="FD104" s="195"/>
      <c r="FE104" s="195"/>
      <c r="FF104" s="195"/>
      <c r="FG104" s="195"/>
      <c r="FH104" s="195"/>
    </row>
    <row r="105" spans="2:164" ht="15" x14ac:dyDescent="0.25">
      <c r="B105" s="98">
        <f>COUNT(R105:FC105,FI105:FQ105)</f>
        <v>0</v>
      </c>
      <c r="C105" s="98" t="str">
        <f>IF(COUNT(R105:FC105,FI105:FQ105)&gt;0,COUNT(R105:FC105,FI105:FQ105),"")</f>
        <v/>
      </c>
      <c r="D105" s="98" t="str">
        <f>IF(COUNT(X105:BN105,BP105:BX105,BZ105:CF105,CH105:FC105,FI105:FQ105)&gt;0,COUNT(X105:BN105,BP105:BX105,BZ105:CF105,CH105:FC105,FI105:FQ105),"")</f>
        <v/>
      </c>
      <c r="E105" s="98">
        <f>IF(H105=1,COUNT(R105:FC105,FI105:FQ105),"")</f>
        <v>0</v>
      </c>
      <c r="F105" s="98">
        <f>IF(H105=1,COUNT(X105:BN105,BP105:BX105,BZ105:CF105,CH105:FC105,FI105:FQ105),"")</f>
        <v>0</v>
      </c>
      <c r="G105" s="98" t="str">
        <f>IF($B105&gt;=1,$M105,"")</f>
        <v/>
      </c>
      <c r="H105" s="199">
        <f>IF(AND(M105&gt;0,M105&lt;=STATS!$C$22),1,"")</f>
        <v>1</v>
      </c>
      <c r="J105" s="34">
        <v>104</v>
      </c>
      <c r="K105">
        <v>44.839292950000001</v>
      </c>
      <c r="L105">
        <v>-88.512809200000007</v>
      </c>
      <c r="M105" s="10">
        <v>9</v>
      </c>
      <c r="N105" s="10" t="s">
        <v>745</v>
      </c>
      <c r="O105" s="10" t="s">
        <v>746</v>
      </c>
      <c r="P105" s="214"/>
      <c r="R105" s="17"/>
      <c r="S105" s="17"/>
      <c r="T105" s="17"/>
      <c r="U105" s="17"/>
      <c r="V105" s="17"/>
      <c r="W105" s="17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FD105" s="195"/>
      <c r="FE105" s="195"/>
      <c r="FF105" s="195"/>
      <c r="FG105" s="195"/>
      <c r="FH105" s="195"/>
    </row>
    <row r="106" spans="2:164" ht="15" x14ac:dyDescent="0.25">
      <c r="B106" s="98">
        <f>COUNT(R106:FC106,FI106:FQ106)</f>
        <v>0</v>
      </c>
      <c r="C106" s="98" t="str">
        <f>IF(COUNT(R106:FC106,FI106:FQ106)&gt;0,COUNT(R106:FC106,FI106:FQ106),"")</f>
        <v/>
      </c>
      <c r="D106" s="98" t="str">
        <f>IF(COUNT(X106:BN106,BP106:BX106,BZ106:CF106,CH106:FC106,FI106:FQ106)&gt;0,COUNT(X106:BN106,BP106:BX106,BZ106:CF106,CH106:FC106,FI106:FQ106),"")</f>
        <v/>
      </c>
      <c r="E106" s="98" t="str">
        <f>IF(H106=1,COUNT(R106:FC106,FI106:FQ106),"")</f>
        <v/>
      </c>
      <c r="F106" s="98" t="str">
        <f>IF(H106=1,COUNT(X106:BN106,BP106:BX106,BZ106:CF106,CH106:FC106,FI106:FQ106),"")</f>
        <v/>
      </c>
      <c r="G106" s="98" t="str">
        <f>IF($B106&gt;=1,$M106,"")</f>
        <v/>
      </c>
      <c r="H106" s="199" t="str">
        <f>IF(AND(M106&gt;0,M106&lt;=STATS!$C$22),1,"")</f>
        <v/>
      </c>
      <c r="J106" s="34">
        <v>105</v>
      </c>
      <c r="K106">
        <v>44.838753009999998</v>
      </c>
      <c r="L106">
        <v>-88.512823089999998</v>
      </c>
      <c r="M106" s="10">
        <v>13</v>
      </c>
      <c r="N106" s="10" t="s">
        <v>745</v>
      </c>
      <c r="O106" s="10" t="s">
        <v>746</v>
      </c>
      <c r="P106" s="214"/>
      <c r="R106" s="17"/>
      <c r="S106" s="17"/>
      <c r="T106" s="17"/>
      <c r="U106" s="17"/>
      <c r="V106" s="17"/>
      <c r="W106" s="17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FD106" s="195"/>
      <c r="FE106" s="195"/>
      <c r="FF106" s="195"/>
      <c r="FG106" s="195"/>
      <c r="FH106" s="195"/>
    </row>
    <row r="107" spans="2:164" ht="15" x14ac:dyDescent="0.25">
      <c r="B107" s="98">
        <f>COUNT(R107:FC107,FI107:FQ107)</f>
        <v>0</v>
      </c>
      <c r="C107" s="98" t="str">
        <f>IF(COUNT(R107:FC107,FI107:FQ107)&gt;0,COUNT(R107:FC107,FI107:FQ107),"")</f>
        <v/>
      </c>
      <c r="D107" s="98" t="str">
        <f>IF(COUNT(X107:BN107,BP107:BX107,BZ107:CF107,CH107:FC107,FI107:FQ107)&gt;0,COUNT(X107:BN107,BP107:BX107,BZ107:CF107,CH107:FC107,FI107:FQ107),"")</f>
        <v/>
      </c>
      <c r="E107" s="98" t="str">
        <f>IF(H107=1,COUNT(R107:FC107,FI107:FQ107),"")</f>
        <v/>
      </c>
      <c r="F107" s="98" t="str">
        <f>IF(H107=1,COUNT(X107:BN107,BP107:BX107,BZ107:CF107,CH107:FC107,FI107:FQ107),"")</f>
        <v/>
      </c>
      <c r="G107" s="98" t="str">
        <f>IF($B107&gt;=1,$M107,"")</f>
        <v/>
      </c>
      <c r="H107" s="199" t="str">
        <f>IF(AND(M107&gt;0,M107&lt;=STATS!$C$22),1,"")</f>
        <v/>
      </c>
      <c r="J107" s="34">
        <v>106</v>
      </c>
      <c r="K107">
        <v>44.838213060000001</v>
      </c>
      <c r="L107">
        <v>-88.512836980000003</v>
      </c>
      <c r="P107" s="215" t="s">
        <v>739</v>
      </c>
      <c r="R107" s="17"/>
      <c r="S107" s="17"/>
      <c r="T107" s="17"/>
      <c r="U107" s="17"/>
      <c r="V107" s="17"/>
      <c r="W107" s="17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FD107" s="195"/>
      <c r="FE107" s="195"/>
      <c r="FF107" s="195"/>
      <c r="FG107" s="195"/>
      <c r="FH107" s="195"/>
    </row>
    <row r="108" spans="2:164" ht="15" x14ac:dyDescent="0.25">
      <c r="B108" s="98">
        <f>COUNT(R108:FC108,FI108:FQ108)</f>
        <v>0</v>
      </c>
      <c r="C108" s="98" t="str">
        <f>IF(COUNT(R108:FC108,FI108:FQ108)&gt;0,COUNT(R108:FC108,FI108:FQ108),"")</f>
        <v/>
      </c>
      <c r="D108" s="98" t="str">
        <f>IF(COUNT(X108:BN108,BP108:BX108,BZ108:CF108,CH108:FC108,FI108:FQ108)&gt;0,COUNT(X108:BN108,BP108:BX108,BZ108:CF108,CH108:FC108,FI108:FQ108),"")</f>
        <v/>
      </c>
      <c r="E108" s="98" t="str">
        <f>IF(H108=1,COUNT(R108:FC108,FI108:FQ108),"")</f>
        <v/>
      </c>
      <c r="F108" s="98" t="str">
        <f>IF(H108=1,COUNT(X108:BN108,BP108:BX108,BZ108:CF108,CH108:FC108,FI108:FQ108),"")</f>
        <v/>
      </c>
      <c r="G108" s="98" t="str">
        <f>IF($B108&gt;=1,$M108,"")</f>
        <v/>
      </c>
      <c r="H108" s="199" t="str">
        <f>IF(AND(M108&gt;0,M108&lt;=STATS!$C$22),1,"")</f>
        <v/>
      </c>
      <c r="J108" s="34">
        <v>107</v>
      </c>
      <c r="K108">
        <v>44.837673109999997</v>
      </c>
      <c r="L108">
        <v>-88.512850869999994</v>
      </c>
      <c r="P108" s="215" t="s">
        <v>739</v>
      </c>
      <c r="R108" s="17"/>
      <c r="S108" s="17"/>
      <c r="T108" s="17"/>
      <c r="U108" s="17"/>
      <c r="V108" s="17"/>
      <c r="W108" s="17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FD108" s="195"/>
      <c r="FE108" s="195"/>
      <c r="FF108" s="195"/>
      <c r="FG108" s="195"/>
      <c r="FH108" s="195"/>
    </row>
    <row r="109" spans="2:164" ht="15" x14ac:dyDescent="0.25">
      <c r="B109" s="98">
        <f>COUNT(R109:FC109,FI109:FQ109)</f>
        <v>0</v>
      </c>
      <c r="C109" s="98" t="str">
        <f>IF(COUNT(R109:FC109,FI109:FQ109)&gt;0,COUNT(R109:FC109,FI109:FQ109),"")</f>
        <v/>
      </c>
      <c r="D109" s="98" t="str">
        <f>IF(COUNT(X109:BN109,BP109:BX109,BZ109:CF109,CH109:FC109,FI109:FQ109)&gt;0,COUNT(X109:BN109,BP109:BX109,BZ109:CF109,CH109:FC109,FI109:FQ109),"")</f>
        <v/>
      </c>
      <c r="E109" s="98" t="str">
        <f>IF(H109=1,COUNT(R109:FC109,FI109:FQ109),"")</f>
        <v/>
      </c>
      <c r="F109" s="98" t="str">
        <f>IF(H109=1,COUNT(X109:BN109,BP109:BX109,BZ109:CF109,CH109:FC109,FI109:FQ109),"")</f>
        <v/>
      </c>
      <c r="G109" s="98" t="str">
        <f>IF($B109&gt;=1,$M109,"")</f>
        <v/>
      </c>
      <c r="H109" s="199" t="str">
        <f>IF(AND(M109&gt;0,M109&lt;=STATS!$C$22),1,"")</f>
        <v/>
      </c>
      <c r="J109" s="34">
        <v>108</v>
      </c>
      <c r="K109">
        <v>44.83713316</v>
      </c>
      <c r="L109">
        <v>-88.512864759999999</v>
      </c>
      <c r="P109" s="215" t="s">
        <v>739</v>
      </c>
      <c r="R109" s="17"/>
      <c r="S109" s="17"/>
      <c r="T109" s="17"/>
      <c r="U109" s="17"/>
      <c r="V109" s="17"/>
      <c r="W109" s="17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FD109" s="195"/>
      <c r="FE109" s="195"/>
      <c r="FF109" s="195"/>
      <c r="FG109" s="195"/>
      <c r="FH109" s="195"/>
    </row>
    <row r="110" spans="2:164" ht="15" x14ac:dyDescent="0.25">
      <c r="B110" s="98">
        <f>COUNT(R110:FC110,FI110:FQ110)</f>
        <v>0</v>
      </c>
      <c r="C110" s="98" t="str">
        <f>IF(COUNT(R110:FC110,FI110:FQ110)&gt;0,COUNT(R110:FC110,FI110:FQ110),"")</f>
        <v/>
      </c>
      <c r="D110" s="98" t="str">
        <f>IF(COUNT(X110:BN110,BP110:BX110,BZ110:CF110,CH110:FC110,FI110:FQ110)&gt;0,COUNT(X110:BN110,BP110:BX110,BZ110:CF110,CH110:FC110,FI110:FQ110),"")</f>
        <v/>
      </c>
      <c r="E110" s="98" t="str">
        <f>IF(H110=1,COUNT(R110:FC110,FI110:FQ110),"")</f>
        <v/>
      </c>
      <c r="F110" s="98" t="str">
        <f>IF(H110=1,COUNT(X110:BN110,BP110:BX110,BZ110:CF110,CH110:FC110,FI110:FQ110),"")</f>
        <v/>
      </c>
      <c r="G110" s="98" t="str">
        <f>IF($B110&gt;=1,$M110,"")</f>
        <v/>
      </c>
      <c r="H110" s="199" t="str">
        <f>IF(AND(M110&gt;0,M110&lt;=STATS!$C$22),1,"")</f>
        <v/>
      </c>
      <c r="J110" s="34">
        <v>109</v>
      </c>
      <c r="K110">
        <v>44.836593209999997</v>
      </c>
      <c r="L110">
        <v>-88.512878659999998</v>
      </c>
      <c r="P110" s="215" t="s">
        <v>739</v>
      </c>
      <c r="R110" s="17"/>
      <c r="S110" s="17"/>
      <c r="T110" s="17"/>
      <c r="U110" s="17"/>
      <c r="V110" s="17"/>
      <c r="W110" s="17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FD110" s="195"/>
      <c r="FE110" s="195"/>
      <c r="FF110" s="195"/>
      <c r="FG110" s="195"/>
      <c r="FH110" s="195"/>
    </row>
    <row r="111" spans="2:164" ht="15" x14ac:dyDescent="0.25">
      <c r="B111" s="98">
        <f>COUNT(R111:FC111,FI111:FQ111)</f>
        <v>0</v>
      </c>
      <c r="C111" s="98" t="str">
        <f>IF(COUNT(R111:FC111,FI111:FQ111)&gt;0,COUNT(R111:FC111,FI111:FQ111),"")</f>
        <v/>
      </c>
      <c r="D111" s="98" t="str">
        <f>IF(COUNT(X111:BN111,BP111:BX111,BZ111:CF111,CH111:FC111,FI111:FQ111)&gt;0,COUNT(X111:BN111,BP111:BX111,BZ111:CF111,CH111:FC111,FI111:FQ111),"")</f>
        <v/>
      </c>
      <c r="E111" s="98" t="str">
        <f>IF(H111=1,COUNT(R111:FC111,FI111:FQ111),"")</f>
        <v/>
      </c>
      <c r="F111" s="98" t="str">
        <f>IF(H111=1,COUNT(X111:BN111,BP111:BX111,BZ111:CF111,CH111:FC111,FI111:FQ111),"")</f>
        <v/>
      </c>
      <c r="G111" s="98" t="str">
        <f>IF($B111&gt;=1,$M111,"")</f>
        <v/>
      </c>
      <c r="H111" s="199" t="str">
        <f>IF(AND(M111&gt;0,M111&lt;=STATS!$C$22),1,"")</f>
        <v/>
      </c>
      <c r="J111" s="34">
        <v>110</v>
      </c>
      <c r="K111">
        <v>44.83605326</v>
      </c>
      <c r="L111">
        <v>-88.512892550000004</v>
      </c>
      <c r="P111" s="215" t="s">
        <v>739</v>
      </c>
      <c r="R111" s="17"/>
      <c r="S111" s="17"/>
      <c r="T111" s="17"/>
      <c r="U111" s="17"/>
      <c r="V111" s="17"/>
      <c r="W111" s="17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FD111" s="195"/>
      <c r="FE111" s="195"/>
      <c r="FF111" s="195"/>
      <c r="FG111" s="195"/>
      <c r="FH111" s="195"/>
    </row>
    <row r="112" spans="2:164" ht="15" x14ac:dyDescent="0.25">
      <c r="B112" s="98">
        <f>COUNT(R112:FC112,FI112:FQ112)</f>
        <v>0</v>
      </c>
      <c r="C112" s="98" t="str">
        <f>IF(COUNT(R112:FC112,FI112:FQ112)&gt;0,COUNT(R112:FC112,FI112:FQ112),"")</f>
        <v/>
      </c>
      <c r="D112" s="98" t="str">
        <f>IF(COUNT(X112:BN112,BP112:BX112,BZ112:CF112,CH112:FC112,FI112:FQ112)&gt;0,COUNT(X112:BN112,BP112:BX112,BZ112:CF112,CH112:FC112,FI112:FQ112),"")</f>
        <v/>
      </c>
      <c r="E112" s="98" t="str">
        <f>IF(H112=1,COUNT(R112:FC112,FI112:FQ112),"")</f>
        <v/>
      </c>
      <c r="F112" s="98" t="str">
        <f>IF(H112=1,COUNT(X112:BN112,BP112:BX112,BZ112:CF112,CH112:FC112,FI112:FQ112),"")</f>
        <v/>
      </c>
      <c r="G112" s="98" t="str">
        <f>IF($B112&gt;=1,$M112,"")</f>
        <v/>
      </c>
      <c r="H112" s="199" t="str">
        <f>IF(AND(M112&gt;0,M112&lt;=STATS!$C$22),1,"")</f>
        <v/>
      </c>
      <c r="J112" s="34">
        <v>111</v>
      </c>
      <c r="K112">
        <v>44.835513310000003</v>
      </c>
      <c r="L112">
        <v>-88.512906439999995</v>
      </c>
      <c r="P112" s="215" t="s">
        <v>739</v>
      </c>
      <c r="R112" s="17"/>
      <c r="S112" s="17"/>
      <c r="T112" s="17"/>
      <c r="U112" s="17"/>
      <c r="V112" s="17"/>
      <c r="W112" s="17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FD112" s="195"/>
      <c r="FE112" s="195"/>
      <c r="FF112" s="195"/>
      <c r="FG112" s="195"/>
      <c r="FH112" s="195"/>
    </row>
    <row r="113" spans="2:164" ht="15" x14ac:dyDescent="0.25">
      <c r="B113" s="98">
        <f>COUNT(R113:FC113,FI113:FQ113)</f>
        <v>0</v>
      </c>
      <c r="C113" s="98" t="str">
        <f>IF(COUNT(R113:FC113,FI113:FQ113)&gt;0,COUNT(R113:FC113,FI113:FQ113),"")</f>
        <v/>
      </c>
      <c r="D113" s="98" t="str">
        <f>IF(COUNT(X113:BN113,BP113:BX113,BZ113:CF113,CH113:FC113,FI113:FQ113)&gt;0,COUNT(X113:BN113,BP113:BX113,BZ113:CF113,CH113:FC113,FI113:FQ113),"")</f>
        <v/>
      </c>
      <c r="E113" s="98" t="str">
        <f>IF(H113=1,COUNT(R113:FC113,FI113:FQ113),"")</f>
        <v/>
      </c>
      <c r="F113" s="98" t="str">
        <f>IF(H113=1,COUNT(X113:BN113,BP113:BX113,BZ113:CF113,CH113:FC113,FI113:FQ113),"")</f>
        <v/>
      </c>
      <c r="G113" s="98" t="str">
        <f>IF($B113&gt;=1,$M113,"")</f>
        <v/>
      </c>
      <c r="H113" s="199" t="str">
        <f>IF(AND(M113&gt;0,M113&lt;=STATS!$C$22),1,"")</f>
        <v/>
      </c>
      <c r="J113" s="34">
        <v>112</v>
      </c>
      <c r="K113">
        <v>44.834973359999999</v>
      </c>
      <c r="L113">
        <v>-88.51292033</v>
      </c>
      <c r="P113" s="215" t="s">
        <v>739</v>
      </c>
      <c r="R113" s="17"/>
      <c r="S113" s="17"/>
      <c r="T113" s="17"/>
      <c r="U113" s="17"/>
      <c r="V113" s="17"/>
      <c r="W113" s="17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FD113" s="195"/>
      <c r="FE113" s="195"/>
      <c r="FF113" s="195"/>
      <c r="FG113" s="195"/>
      <c r="FH113" s="195"/>
    </row>
    <row r="114" spans="2:164" ht="15" x14ac:dyDescent="0.25">
      <c r="B114" s="98">
        <f>COUNT(R114:FC114,FI114:FQ114)</f>
        <v>0</v>
      </c>
      <c r="C114" s="98" t="str">
        <f>IF(COUNT(R114:FC114,FI114:FQ114)&gt;0,COUNT(R114:FC114,FI114:FQ114),"")</f>
        <v/>
      </c>
      <c r="D114" s="98" t="str">
        <f>IF(COUNT(X114:BN114,BP114:BX114,BZ114:CF114,CH114:FC114,FI114:FQ114)&gt;0,COUNT(X114:BN114,BP114:BX114,BZ114:CF114,CH114:FC114,FI114:FQ114),"")</f>
        <v/>
      </c>
      <c r="E114" s="98" t="str">
        <f>IF(H114=1,COUNT(R114:FC114,FI114:FQ114),"")</f>
        <v/>
      </c>
      <c r="F114" s="98" t="str">
        <f>IF(H114=1,COUNT(X114:BN114,BP114:BX114,BZ114:CF114,CH114:FC114,FI114:FQ114),"")</f>
        <v/>
      </c>
      <c r="G114" s="98" t="str">
        <f>IF($B114&gt;=1,$M114,"")</f>
        <v/>
      </c>
      <c r="H114" s="199" t="str">
        <f>IF(AND(M114&gt;0,M114&lt;=STATS!$C$22),1,"")</f>
        <v/>
      </c>
      <c r="J114" s="34">
        <v>113</v>
      </c>
      <c r="K114">
        <v>44.834433410000003</v>
      </c>
      <c r="L114">
        <v>-88.512934220000005</v>
      </c>
      <c r="M114" s="10">
        <v>13</v>
      </c>
      <c r="N114" s="10" t="s">
        <v>745</v>
      </c>
      <c r="O114" s="10" t="s">
        <v>746</v>
      </c>
      <c r="P114" s="214"/>
      <c r="R114" s="17"/>
      <c r="S114" s="17"/>
      <c r="T114" s="17"/>
      <c r="U114" s="17"/>
      <c r="V114" s="17"/>
      <c r="W114" s="17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FD114" s="195"/>
      <c r="FE114" s="195"/>
      <c r="FF114" s="195"/>
      <c r="FG114" s="195"/>
      <c r="FH114" s="195"/>
    </row>
    <row r="115" spans="2:164" ht="15" x14ac:dyDescent="0.25">
      <c r="B115" s="98">
        <f>COUNT(R115:FC115,FI115:FQ115)</f>
        <v>0</v>
      </c>
      <c r="C115" s="98" t="str">
        <f>IF(COUNT(R115:FC115,FI115:FQ115)&gt;0,COUNT(R115:FC115,FI115:FQ115),"")</f>
        <v/>
      </c>
      <c r="D115" s="98" t="str">
        <f>IF(COUNT(X115:BN115,BP115:BX115,BZ115:CF115,CH115:FC115,FI115:FQ115)&gt;0,COUNT(X115:BN115,BP115:BX115,BZ115:CF115,CH115:FC115,FI115:FQ115),"")</f>
        <v/>
      </c>
      <c r="E115" s="98" t="str">
        <f>IF(H115=1,COUNT(R115:FC115,FI115:FQ115),"")</f>
        <v/>
      </c>
      <c r="F115" s="98" t="str">
        <f>IF(H115=1,COUNT(X115:BN115,BP115:BX115,BZ115:CF115,CH115:FC115,FI115:FQ115),"")</f>
        <v/>
      </c>
      <c r="G115" s="98" t="str">
        <f>IF($B115&gt;=1,$M115,"")</f>
        <v/>
      </c>
      <c r="H115" s="199" t="str">
        <f>IF(AND(M115&gt;0,M115&lt;=STATS!$C$22),1,"")</f>
        <v/>
      </c>
      <c r="J115" s="34">
        <v>114</v>
      </c>
      <c r="K115">
        <v>44.833353520000003</v>
      </c>
      <c r="L115">
        <v>-88.512961989999994</v>
      </c>
      <c r="P115" s="215" t="s">
        <v>740</v>
      </c>
      <c r="R115" s="17"/>
      <c r="S115" s="17"/>
      <c r="T115" s="17"/>
      <c r="U115" s="17"/>
      <c r="V115" s="17"/>
      <c r="W115" s="17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FD115" s="195"/>
      <c r="FE115" s="195"/>
      <c r="FF115" s="195"/>
      <c r="FG115" s="195"/>
      <c r="FH115" s="195"/>
    </row>
    <row r="116" spans="2:164" ht="15" x14ac:dyDescent="0.25">
      <c r="B116" s="98">
        <f>COUNT(R116:FC116,FI116:FQ116)</f>
        <v>3</v>
      </c>
      <c r="C116" s="98">
        <f>IF(COUNT(R116:FC116,FI116:FQ116)&gt;0,COUNT(R116:FC116,FI116:FQ116),"")</f>
        <v>3</v>
      </c>
      <c r="D116" s="98">
        <f>IF(COUNT(X116:BN116,BP116:BX116,BZ116:CF116,CH116:FC116,FI116:FQ116)&gt;0,COUNT(X116:BN116,BP116:BX116,BZ116:CF116,CH116:FC116,FI116:FQ116),"")</f>
        <v>3</v>
      </c>
      <c r="E116" s="98">
        <f>IF(H116=1,COUNT(R116:FC116,FI116:FQ116),"")</f>
        <v>3</v>
      </c>
      <c r="F116" s="98">
        <f>IF(H116=1,COUNT(X116:BN116,BP116:BX116,BZ116:CF116,CH116:FC116,FI116:FQ116),"")</f>
        <v>3</v>
      </c>
      <c r="G116" s="98">
        <f>IF($B116&gt;=1,$M116,"")</f>
        <v>5</v>
      </c>
      <c r="H116" s="199">
        <f>IF(AND(M116&gt;0,M116&lt;=STATS!$C$22),1,"")</f>
        <v>1</v>
      </c>
      <c r="J116" s="34">
        <v>115</v>
      </c>
      <c r="K116">
        <v>44.832813569999999</v>
      </c>
      <c r="L116">
        <v>-88.512975879999999</v>
      </c>
      <c r="M116" s="10">
        <v>5</v>
      </c>
      <c r="N116" s="10" t="s">
        <v>747</v>
      </c>
      <c r="O116" s="10" t="s">
        <v>746</v>
      </c>
      <c r="P116" s="214"/>
      <c r="Q116" s="10">
        <v>2</v>
      </c>
      <c r="R116" s="17"/>
      <c r="S116" s="17"/>
      <c r="T116" s="17"/>
      <c r="U116" s="17"/>
      <c r="V116" s="17"/>
      <c r="W116" s="17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U116" s="10">
        <v>1</v>
      </c>
      <c r="BV116" s="10">
        <v>1</v>
      </c>
      <c r="DD116" s="10">
        <v>2</v>
      </c>
      <c r="FD116" s="195"/>
      <c r="FE116" s="195"/>
      <c r="FF116" s="195"/>
      <c r="FG116" s="195"/>
      <c r="FH116" s="195"/>
    </row>
    <row r="117" spans="2:164" ht="15" x14ac:dyDescent="0.25">
      <c r="B117" s="98">
        <f>COUNT(R117:FC117,FI117:FQ117)</f>
        <v>0</v>
      </c>
      <c r="C117" s="98" t="str">
        <f>IF(COUNT(R117:FC117,FI117:FQ117)&gt;0,COUNT(R117:FC117,FI117:FQ117),"")</f>
        <v/>
      </c>
      <c r="D117" s="98" t="str">
        <f>IF(COUNT(X117:BN117,BP117:BX117,BZ117:CF117,CH117:FC117,FI117:FQ117)&gt;0,COUNT(X117:BN117,BP117:BX117,BZ117:CF117,CH117:FC117,FI117:FQ117),"")</f>
        <v/>
      </c>
      <c r="E117" s="98" t="str">
        <f>IF(H117=1,COUNT(R117:FC117,FI117:FQ117),"")</f>
        <v/>
      </c>
      <c r="F117" s="98" t="str">
        <f>IF(H117=1,COUNT(X117:BN117,BP117:BX117,BZ117:CF117,CH117:FC117,FI117:FQ117),"")</f>
        <v/>
      </c>
      <c r="G117" s="98" t="str">
        <f>IF($B117&gt;=1,$M117,"")</f>
        <v/>
      </c>
      <c r="H117" s="199" t="str">
        <f>IF(AND(M117&gt;0,M117&lt;=STATS!$C$22),1,"")</f>
        <v/>
      </c>
      <c r="J117" s="34">
        <v>116</v>
      </c>
      <c r="K117">
        <v>44.832273620000002</v>
      </c>
      <c r="L117">
        <v>-88.512989770000004</v>
      </c>
      <c r="M117" s="10">
        <v>10</v>
      </c>
      <c r="N117" s="10" t="s">
        <v>745</v>
      </c>
      <c r="O117" s="10" t="s">
        <v>746</v>
      </c>
      <c r="P117" s="214"/>
      <c r="R117" s="17"/>
      <c r="S117" s="17"/>
      <c r="T117" s="17"/>
      <c r="U117" s="17"/>
      <c r="V117" s="17"/>
      <c r="W117" s="17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FD117" s="195"/>
      <c r="FE117" s="195"/>
      <c r="FF117" s="195"/>
      <c r="FG117" s="195"/>
      <c r="FH117" s="195"/>
    </row>
    <row r="118" spans="2:164" ht="15" x14ac:dyDescent="0.25">
      <c r="B118" s="98">
        <f>COUNT(R118:FC118,FI118:FQ118)</f>
        <v>0</v>
      </c>
      <c r="C118" s="98" t="str">
        <f>IF(COUNT(R118:FC118,FI118:FQ118)&gt;0,COUNT(R118:FC118,FI118:FQ118),"")</f>
        <v/>
      </c>
      <c r="D118" s="98" t="str">
        <f>IF(COUNT(X118:BN118,BP118:BX118,BZ118:CF118,CH118:FC118,FI118:FQ118)&gt;0,COUNT(X118:BN118,BP118:BX118,BZ118:CF118,CH118:FC118,FI118:FQ118),"")</f>
        <v/>
      </c>
      <c r="E118" s="98" t="str">
        <f>IF(H118=1,COUNT(R118:FC118,FI118:FQ118),"")</f>
        <v/>
      </c>
      <c r="F118" s="98" t="str">
        <f>IF(H118=1,COUNT(X118:BN118,BP118:BX118,BZ118:CF118,CH118:FC118,FI118:FQ118),"")</f>
        <v/>
      </c>
      <c r="G118" s="98" t="str">
        <f>IF($B118&gt;=1,$M118,"")</f>
        <v/>
      </c>
      <c r="H118" s="199" t="str">
        <f>IF(AND(M118&gt;0,M118&lt;=STATS!$C$22),1,"")</f>
        <v/>
      </c>
      <c r="J118" s="34">
        <v>117</v>
      </c>
      <c r="K118">
        <v>44.831733669999998</v>
      </c>
      <c r="L118">
        <v>-88.513003659999995</v>
      </c>
      <c r="M118" s="10">
        <v>11.5</v>
      </c>
      <c r="N118" s="10" t="s">
        <v>745</v>
      </c>
      <c r="O118" s="10" t="s">
        <v>746</v>
      </c>
      <c r="P118" s="214"/>
      <c r="R118" s="17"/>
      <c r="S118" s="17"/>
      <c r="T118" s="17"/>
      <c r="U118" s="17"/>
      <c r="V118" s="17"/>
      <c r="W118" s="17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FD118" s="195"/>
      <c r="FE118" s="195"/>
      <c r="FF118" s="195"/>
      <c r="FG118" s="195"/>
      <c r="FH118" s="195"/>
    </row>
    <row r="119" spans="2:164" ht="15" x14ac:dyDescent="0.25">
      <c r="B119" s="98">
        <f>COUNT(R119:FC119,FI119:FQ119)</f>
        <v>0</v>
      </c>
      <c r="C119" s="98" t="str">
        <f>IF(COUNT(R119:FC119,FI119:FQ119)&gt;0,COUNT(R119:FC119,FI119:FQ119),"")</f>
        <v/>
      </c>
      <c r="D119" s="98" t="str">
        <f>IF(COUNT(X119:BN119,BP119:BX119,BZ119:CF119,CH119:FC119,FI119:FQ119)&gt;0,COUNT(X119:BN119,BP119:BX119,BZ119:CF119,CH119:FC119,FI119:FQ119),"")</f>
        <v/>
      </c>
      <c r="E119" s="98" t="str">
        <f>IF(H119=1,COUNT(R119:FC119,FI119:FQ119),"")</f>
        <v/>
      </c>
      <c r="F119" s="98" t="str">
        <f>IF(H119=1,COUNT(X119:BN119,BP119:BX119,BZ119:CF119,CH119:FC119,FI119:FQ119),"")</f>
        <v/>
      </c>
      <c r="G119" s="98" t="str">
        <f>IF($B119&gt;=1,$M119,"")</f>
        <v/>
      </c>
      <c r="H119" s="199" t="str">
        <f>IF(AND(M119&gt;0,M119&lt;=STATS!$C$22),1,"")</f>
        <v/>
      </c>
      <c r="J119" s="34">
        <v>118</v>
      </c>
      <c r="K119">
        <v>44.831193720000002</v>
      </c>
      <c r="L119">
        <v>-88.513017540000007</v>
      </c>
      <c r="M119" s="10">
        <v>12</v>
      </c>
      <c r="N119" s="10" t="s">
        <v>745</v>
      </c>
      <c r="O119" s="10" t="s">
        <v>746</v>
      </c>
      <c r="P119" s="214"/>
      <c r="R119" s="17"/>
      <c r="S119" s="17"/>
      <c r="T119" s="17"/>
      <c r="U119" s="17"/>
      <c r="V119" s="17"/>
      <c r="W119" s="17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FD119" s="195"/>
      <c r="FE119" s="195"/>
      <c r="FF119" s="195"/>
      <c r="FG119" s="195"/>
      <c r="FH119" s="195"/>
    </row>
    <row r="120" spans="2:164" ht="15" x14ac:dyDescent="0.25">
      <c r="B120" s="98">
        <f>COUNT(R120:FC120,FI120:FQ120)</f>
        <v>0</v>
      </c>
      <c r="C120" s="98" t="str">
        <f>IF(COUNT(R120:FC120,FI120:FQ120)&gt;0,COUNT(R120:FC120,FI120:FQ120),"")</f>
        <v/>
      </c>
      <c r="D120" s="98" t="str">
        <f>IF(COUNT(X120:BN120,BP120:BX120,BZ120:CF120,CH120:FC120,FI120:FQ120)&gt;0,COUNT(X120:BN120,BP120:BX120,BZ120:CF120,CH120:FC120,FI120:FQ120),"")</f>
        <v/>
      </c>
      <c r="E120" s="98" t="str">
        <f>IF(H120=1,COUNT(R120:FC120,FI120:FQ120),"")</f>
        <v/>
      </c>
      <c r="F120" s="98" t="str">
        <f>IF(H120=1,COUNT(X120:BN120,BP120:BX120,BZ120:CF120,CH120:FC120,FI120:FQ120),"")</f>
        <v/>
      </c>
      <c r="G120" s="98" t="str">
        <f>IF($B120&gt;=1,$M120,"")</f>
        <v/>
      </c>
      <c r="H120" s="199" t="str">
        <f>IF(AND(M120&gt;0,M120&lt;=STATS!$C$22),1,"")</f>
        <v/>
      </c>
      <c r="J120" s="34">
        <v>119</v>
      </c>
      <c r="K120">
        <v>44.830653769999998</v>
      </c>
      <c r="L120">
        <v>-88.513031429999998</v>
      </c>
      <c r="M120" s="10">
        <v>11</v>
      </c>
      <c r="N120" s="10" t="s">
        <v>745</v>
      </c>
      <c r="O120" s="10" t="s">
        <v>746</v>
      </c>
      <c r="P120" s="214"/>
      <c r="R120" s="17"/>
      <c r="S120" s="17"/>
      <c r="T120" s="17"/>
      <c r="U120" s="17"/>
      <c r="V120" s="17"/>
      <c r="W120" s="17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FD120" s="195"/>
      <c r="FE120" s="195"/>
      <c r="FF120" s="195"/>
      <c r="FG120" s="195"/>
      <c r="FH120" s="195"/>
    </row>
    <row r="121" spans="2:164" ht="15" x14ac:dyDescent="0.25">
      <c r="B121" s="98">
        <f>COUNT(R121:FC121,FI121:FQ121)</f>
        <v>0</v>
      </c>
      <c r="C121" s="98" t="str">
        <f>IF(COUNT(R121:FC121,FI121:FQ121)&gt;0,COUNT(R121:FC121,FI121:FQ121),"")</f>
        <v/>
      </c>
      <c r="D121" s="98" t="str">
        <f>IF(COUNT(X121:BN121,BP121:BX121,BZ121:CF121,CH121:FC121,FI121:FQ121)&gt;0,COUNT(X121:BN121,BP121:BX121,BZ121:CF121,CH121:FC121,FI121:FQ121),"")</f>
        <v/>
      </c>
      <c r="E121" s="98">
        <f>IF(H121=1,COUNT(R121:FC121,FI121:FQ121),"")</f>
        <v>0</v>
      </c>
      <c r="F121" s="98">
        <f>IF(H121=1,COUNT(X121:BN121,BP121:BX121,BZ121:CF121,CH121:FC121,FI121:FQ121),"")</f>
        <v>0</v>
      </c>
      <c r="G121" s="98" t="str">
        <f>IF($B121&gt;=1,$M121,"")</f>
        <v/>
      </c>
      <c r="H121" s="199">
        <f>IF(AND(M121&gt;0,M121&lt;=STATS!$C$22),1,"")</f>
        <v>1</v>
      </c>
      <c r="J121" s="34">
        <v>120</v>
      </c>
      <c r="K121">
        <v>44.830113820000001</v>
      </c>
      <c r="L121">
        <v>-88.513045320000003</v>
      </c>
      <c r="M121" s="10">
        <v>7.5</v>
      </c>
      <c r="N121" s="10" t="s">
        <v>745</v>
      </c>
      <c r="O121" s="10" t="s">
        <v>746</v>
      </c>
      <c r="P121" s="214"/>
      <c r="R121" s="17"/>
      <c r="S121" s="17"/>
      <c r="T121" s="17"/>
      <c r="U121" s="17"/>
      <c r="V121" s="17"/>
      <c r="W121" s="17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FD121" s="195"/>
      <c r="FE121" s="195"/>
      <c r="FF121" s="195"/>
      <c r="FG121" s="195"/>
      <c r="FH121" s="195"/>
    </row>
    <row r="122" spans="2:164" ht="15" x14ac:dyDescent="0.25">
      <c r="B122" s="98">
        <f>COUNT(R122:FC122,FI122:FQ122)</f>
        <v>6</v>
      </c>
      <c r="C122" s="98">
        <f>IF(COUNT(R122:FC122,FI122:FQ122)&gt;0,COUNT(R122:FC122,FI122:FQ122),"")</f>
        <v>6</v>
      </c>
      <c r="D122" s="98">
        <f>IF(COUNT(X122:BN122,BP122:BX122,BZ122:CF122,CH122:FC122,FI122:FQ122)&gt;0,COUNT(X122:BN122,BP122:BX122,BZ122:CF122,CH122:FC122,FI122:FQ122),"")</f>
        <v>6</v>
      </c>
      <c r="E122" s="98">
        <f>IF(H122=1,COUNT(R122:FC122,FI122:FQ122),"")</f>
        <v>6</v>
      </c>
      <c r="F122" s="98">
        <f>IF(H122=1,COUNT(X122:BN122,BP122:BX122,BZ122:CF122,CH122:FC122,FI122:FQ122),"")</f>
        <v>6</v>
      </c>
      <c r="G122" s="98">
        <f>IF($B122&gt;=1,$M122,"")</f>
        <v>3</v>
      </c>
      <c r="H122" s="199">
        <f>IF(AND(M122&gt;0,M122&lt;=STATS!$C$22),1,"")</f>
        <v>1</v>
      </c>
      <c r="J122" s="34">
        <v>121</v>
      </c>
      <c r="K122">
        <v>44.829573869999997</v>
      </c>
      <c r="L122">
        <v>-88.513059200000001</v>
      </c>
      <c r="M122" s="10">
        <v>3</v>
      </c>
      <c r="N122" s="10" t="s">
        <v>745</v>
      </c>
      <c r="O122" s="10" t="s">
        <v>746</v>
      </c>
      <c r="P122" s="214"/>
      <c r="Q122" s="10">
        <v>2</v>
      </c>
      <c r="R122" s="17" t="s">
        <v>749</v>
      </c>
      <c r="S122" s="17" t="s">
        <v>750</v>
      </c>
      <c r="T122" s="17" t="s">
        <v>747</v>
      </c>
      <c r="U122" s="17"/>
      <c r="V122" s="17"/>
      <c r="W122" s="17"/>
      <c r="X122" s="36"/>
      <c r="Y122" s="36"/>
      <c r="Z122" s="36"/>
      <c r="AA122" s="36"/>
      <c r="AB122" s="36">
        <v>1</v>
      </c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U122" s="10">
        <v>2</v>
      </c>
      <c r="CF122" s="10">
        <v>2</v>
      </c>
      <c r="DD122" s="10">
        <v>1</v>
      </c>
      <c r="EQ122" s="10">
        <v>1</v>
      </c>
      <c r="EW122" s="10">
        <v>1</v>
      </c>
      <c r="FD122" s="195"/>
      <c r="FE122" s="195"/>
      <c r="FF122" s="195"/>
      <c r="FG122" s="195"/>
      <c r="FH122" s="195"/>
    </row>
    <row r="123" spans="2:164" ht="15" x14ac:dyDescent="0.25">
      <c r="B123" s="98">
        <f>COUNT(R123:FC123,FI123:FQ123)</f>
        <v>0</v>
      </c>
      <c r="C123" s="98" t="str">
        <f>IF(COUNT(R123:FC123,FI123:FQ123)&gt;0,COUNT(R123:FC123,FI123:FQ123),"")</f>
        <v/>
      </c>
      <c r="D123" s="98" t="str">
        <f>IF(COUNT(X123:BN123,BP123:BX123,BZ123:CF123,CH123:FC123,FI123:FQ123)&gt;0,COUNT(X123:BN123,BP123:BX123,BZ123:CF123,CH123:FC123,FI123:FQ123),"")</f>
        <v/>
      </c>
      <c r="E123" s="98" t="str">
        <f>IF(H123=1,COUNT(R123:FC123,FI123:FQ123),"")</f>
        <v/>
      </c>
      <c r="F123" s="98" t="str">
        <f>IF(H123=1,COUNT(X123:BN123,BP123:BX123,BZ123:CF123,CH123:FC123,FI123:FQ123),"")</f>
        <v/>
      </c>
      <c r="G123" s="98" t="str">
        <f>IF($B123&gt;=1,$M123,"")</f>
        <v/>
      </c>
      <c r="H123" s="199" t="str">
        <f>IF(AND(M123&gt;0,M123&lt;=STATS!$C$22),1,"")</f>
        <v/>
      </c>
      <c r="J123" s="34">
        <v>122</v>
      </c>
      <c r="K123">
        <v>44.829033920000001</v>
      </c>
      <c r="L123">
        <v>-88.513073090000006</v>
      </c>
      <c r="P123" s="215" t="s">
        <v>738</v>
      </c>
      <c r="R123" s="17"/>
      <c r="S123" s="17"/>
      <c r="T123" s="17"/>
      <c r="U123" s="17"/>
      <c r="V123" s="17"/>
      <c r="W123" s="17"/>
      <c r="X123" s="36"/>
      <c r="Y123" s="36"/>
      <c r="Z123" s="36"/>
      <c r="AA123" s="36"/>
      <c r="AB123" s="36" t="s">
        <v>749</v>
      </c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CE123" s="10" t="s">
        <v>749</v>
      </c>
      <c r="CF123" s="10" t="s">
        <v>749</v>
      </c>
      <c r="FD123" s="195"/>
      <c r="FE123" s="195"/>
      <c r="FF123" s="195"/>
      <c r="FG123" s="195"/>
      <c r="FH123" s="195"/>
    </row>
    <row r="124" spans="2:164" ht="15" x14ac:dyDescent="0.25">
      <c r="B124" s="98">
        <f>COUNT(R124:FC124,FI124:FQ124)</f>
        <v>4</v>
      </c>
      <c r="C124" s="98">
        <f>IF(COUNT(R124:FC124,FI124:FQ124)&gt;0,COUNT(R124:FC124,FI124:FQ124),"")</f>
        <v>4</v>
      </c>
      <c r="D124" s="98">
        <f>IF(COUNT(X124:BN124,BP124:BX124,BZ124:CF124,CH124:FC124,FI124:FQ124)&gt;0,COUNT(X124:BN124,BP124:BX124,BZ124:CF124,CH124:FC124,FI124:FQ124),"")</f>
        <v>4</v>
      </c>
      <c r="E124" s="98">
        <f>IF(H124=1,COUNT(R124:FC124,FI124:FQ124),"")</f>
        <v>4</v>
      </c>
      <c r="F124" s="98">
        <f>IF(H124=1,COUNT(X124:BN124,BP124:BX124,BZ124:CF124,CH124:FC124,FI124:FQ124),"")</f>
        <v>4</v>
      </c>
      <c r="G124" s="98">
        <f>IF($B124&gt;=1,$M124,"")</f>
        <v>2</v>
      </c>
      <c r="H124" s="199">
        <f>IF(AND(M124&gt;0,M124&lt;=STATS!$C$22),1,"")</f>
        <v>1</v>
      </c>
      <c r="J124" s="34">
        <v>123</v>
      </c>
      <c r="K124">
        <v>44.839823019999997</v>
      </c>
      <c r="L124">
        <v>-88.5120364</v>
      </c>
      <c r="M124" s="10">
        <v>2</v>
      </c>
      <c r="N124" s="10" t="s">
        <v>747</v>
      </c>
      <c r="O124" s="10" t="s">
        <v>746</v>
      </c>
      <c r="P124" s="214"/>
      <c r="Q124" s="10">
        <v>1</v>
      </c>
      <c r="R124" s="17"/>
      <c r="S124" s="17"/>
      <c r="T124" s="17"/>
      <c r="U124" s="17"/>
      <c r="V124" s="17"/>
      <c r="W124" s="17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U124" s="10">
        <v>1</v>
      </c>
      <c r="BV124" s="10">
        <v>1</v>
      </c>
      <c r="DA124" s="10">
        <v>1</v>
      </c>
      <c r="EW124" s="10">
        <v>1</v>
      </c>
      <c r="FD124" s="195"/>
      <c r="FE124" s="195"/>
      <c r="FF124" s="195"/>
      <c r="FG124" s="195"/>
      <c r="FH124" s="195"/>
    </row>
    <row r="125" spans="2:164" ht="15" x14ac:dyDescent="0.25">
      <c r="B125" s="98">
        <f>COUNT(R125:FC125,FI125:FQ125)</f>
        <v>4</v>
      </c>
      <c r="C125" s="98">
        <f>IF(COUNT(R125:FC125,FI125:FQ125)&gt;0,COUNT(R125:FC125,FI125:FQ125),"")</f>
        <v>4</v>
      </c>
      <c r="D125" s="98">
        <f>IF(COUNT(X125:BN125,BP125:BX125,BZ125:CF125,CH125:FC125,FI125:FQ125)&gt;0,COUNT(X125:BN125,BP125:BX125,BZ125:CF125,CH125:FC125,FI125:FQ125),"")</f>
        <v>4</v>
      </c>
      <c r="E125" s="98">
        <f>IF(H125=1,COUNT(R125:FC125,FI125:FQ125),"")</f>
        <v>4</v>
      </c>
      <c r="F125" s="98">
        <f>IF(H125=1,COUNT(X125:BN125,BP125:BX125,BZ125:CF125,CH125:FC125,FI125:FQ125),"")</f>
        <v>4</v>
      </c>
      <c r="G125" s="98">
        <f>IF($B125&gt;=1,$M125,"")</f>
        <v>5</v>
      </c>
      <c r="H125" s="199">
        <f>IF(AND(M125&gt;0,M125&lt;=STATS!$C$22),1,"")</f>
        <v>1</v>
      </c>
      <c r="J125" s="34">
        <v>124</v>
      </c>
      <c r="K125">
        <v>44.83928307</v>
      </c>
      <c r="L125">
        <v>-88.512050299999999</v>
      </c>
      <c r="M125" s="10">
        <v>5</v>
      </c>
      <c r="N125" s="10" t="s">
        <v>745</v>
      </c>
      <c r="O125" s="10" t="s">
        <v>746</v>
      </c>
      <c r="P125" s="214"/>
      <c r="Q125" s="10">
        <v>2</v>
      </c>
      <c r="R125" s="17"/>
      <c r="S125" s="17"/>
      <c r="T125" s="17"/>
      <c r="U125" s="17"/>
      <c r="V125" s="17"/>
      <c r="W125" s="17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U125" s="10">
        <v>2</v>
      </c>
      <c r="BX125" s="10">
        <v>1</v>
      </c>
      <c r="CA125" s="10">
        <v>1</v>
      </c>
      <c r="EW125" s="10">
        <v>2</v>
      </c>
      <c r="FD125" s="195"/>
      <c r="FE125" s="195"/>
      <c r="FF125" s="195"/>
      <c r="FG125" s="195"/>
      <c r="FH125" s="195"/>
    </row>
    <row r="126" spans="2:164" ht="15" x14ac:dyDescent="0.25">
      <c r="B126" s="98">
        <f>COUNT(R126:FC126,FI126:FQ126)</f>
        <v>0</v>
      </c>
      <c r="C126" s="98" t="str">
        <f>IF(COUNT(R126:FC126,FI126:FQ126)&gt;0,COUNT(R126:FC126,FI126:FQ126),"")</f>
        <v/>
      </c>
      <c r="D126" s="98" t="str">
        <f>IF(COUNT(X126:BN126,BP126:BX126,BZ126:CF126,CH126:FC126,FI126:FQ126)&gt;0,COUNT(X126:BN126,BP126:BX126,BZ126:CF126,CH126:FC126,FI126:FQ126),"")</f>
        <v/>
      </c>
      <c r="E126" s="98" t="str">
        <f>IF(H126=1,COUNT(R126:FC126,FI126:FQ126),"")</f>
        <v/>
      </c>
      <c r="F126" s="98" t="str">
        <f>IF(H126=1,COUNT(X126:BN126,BP126:BX126,BZ126:CF126,CH126:FC126,FI126:FQ126),"")</f>
        <v/>
      </c>
      <c r="G126" s="98" t="str">
        <f>IF($B126&gt;=1,$M126,"")</f>
        <v/>
      </c>
      <c r="H126" s="199" t="str">
        <f>IF(AND(M126&gt;0,M126&lt;=STATS!$C$22),1,"")</f>
        <v/>
      </c>
      <c r="J126" s="34">
        <v>125</v>
      </c>
      <c r="K126">
        <v>44.838743119999997</v>
      </c>
      <c r="L126">
        <v>-88.512064199999998</v>
      </c>
      <c r="M126" s="10">
        <v>10</v>
      </c>
      <c r="N126" s="10" t="s">
        <v>745</v>
      </c>
      <c r="O126" s="10" t="s">
        <v>746</v>
      </c>
      <c r="P126" s="214"/>
      <c r="R126" s="17"/>
      <c r="S126" s="17"/>
      <c r="T126" s="17"/>
      <c r="U126" s="17"/>
      <c r="V126" s="17"/>
      <c r="W126" s="17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FD126" s="195"/>
      <c r="FE126" s="195"/>
      <c r="FF126" s="195"/>
      <c r="FG126" s="195"/>
      <c r="FH126" s="195"/>
    </row>
    <row r="127" spans="2:164" ht="15" x14ac:dyDescent="0.25">
      <c r="B127" s="98">
        <f>COUNT(R127:FC127,FI127:FQ127)</f>
        <v>0</v>
      </c>
      <c r="C127" s="98" t="str">
        <f>IF(COUNT(R127:FC127,FI127:FQ127)&gt;0,COUNT(R127:FC127,FI127:FQ127),"")</f>
        <v/>
      </c>
      <c r="D127" s="98" t="str">
        <f>IF(COUNT(X127:BN127,BP127:BX127,BZ127:CF127,CH127:FC127,FI127:FQ127)&gt;0,COUNT(X127:BN127,BP127:BX127,BZ127:CF127,CH127:FC127,FI127:FQ127),"")</f>
        <v/>
      </c>
      <c r="E127" s="98" t="str">
        <f>IF(H127=1,COUNT(R127:FC127,FI127:FQ127),"")</f>
        <v/>
      </c>
      <c r="F127" s="98" t="str">
        <f>IF(H127=1,COUNT(X127:BN127,BP127:BX127,BZ127:CF127,CH127:FC127,FI127:FQ127),"")</f>
        <v/>
      </c>
      <c r="G127" s="98" t="str">
        <f>IF($B127&gt;=1,$M127,"")</f>
        <v/>
      </c>
      <c r="H127" s="199" t="str">
        <f>IF(AND(M127&gt;0,M127&lt;=STATS!$C$22),1,"")</f>
        <v/>
      </c>
      <c r="J127" s="34">
        <v>126</v>
      </c>
      <c r="K127">
        <v>44.83820317</v>
      </c>
      <c r="L127">
        <v>-88.512078099999997</v>
      </c>
      <c r="M127" s="10">
        <v>14</v>
      </c>
      <c r="N127" s="10" t="s">
        <v>745</v>
      </c>
      <c r="O127" s="10" t="s">
        <v>746</v>
      </c>
      <c r="P127" s="214"/>
      <c r="R127" s="17"/>
      <c r="S127" s="17"/>
      <c r="T127" s="17"/>
      <c r="U127" s="17"/>
      <c r="V127" s="17"/>
      <c r="W127" s="17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FD127" s="195"/>
      <c r="FE127" s="195"/>
      <c r="FF127" s="195"/>
      <c r="FG127" s="195"/>
      <c r="FH127" s="195"/>
    </row>
    <row r="128" spans="2:164" ht="15" x14ac:dyDescent="0.25">
      <c r="B128" s="98">
        <f>COUNT(R128:FC128,FI128:FQ128)</f>
        <v>0</v>
      </c>
      <c r="C128" s="98" t="str">
        <f>IF(COUNT(R128:FC128,FI128:FQ128)&gt;0,COUNT(R128:FC128,FI128:FQ128),"")</f>
        <v/>
      </c>
      <c r="D128" s="98" t="str">
        <f>IF(COUNT(X128:BN128,BP128:BX128,BZ128:CF128,CH128:FC128,FI128:FQ128)&gt;0,COUNT(X128:BN128,BP128:BX128,BZ128:CF128,CH128:FC128,FI128:FQ128),"")</f>
        <v/>
      </c>
      <c r="E128" s="98" t="str">
        <f>IF(H128=1,COUNT(R128:FC128,FI128:FQ128),"")</f>
        <v/>
      </c>
      <c r="F128" s="98" t="str">
        <f>IF(H128=1,COUNT(X128:BN128,BP128:BX128,BZ128:CF128,CH128:FC128,FI128:FQ128),"")</f>
        <v/>
      </c>
      <c r="G128" s="98" t="str">
        <f>IF($B128&gt;=1,$M128,"")</f>
        <v/>
      </c>
      <c r="H128" s="199" t="str">
        <f>IF(AND(M128&gt;0,M128&lt;=STATS!$C$22),1,"")</f>
        <v/>
      </c>
      <c r="J128" s="34">
        <v>127</v>
      </c>
      <c r="K128">
        <v>44.837663220000003</v>
      </c>
      <c r="L128">
        <v>-88.512091999999996</v>
      </c>
      <c r="P128" s="215" t="s">
        <v>739</v>
      </c>
      <c r="R128" s="17"/>
      <c r="S128" s="17"/>
      <c r="T128" s="17"/>
      <c r="U128" s="17"/>
      <c r="V128" s="17"/>
      <c r="W128" s="17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FD128" s="195"/>
      <c r="FE128" s="195"/>
      <c r="FF128" s="195"/>
      <c r="FG128" s="195"/>
      <c r="FH128" s="195"/>
    </row>
    <row r="129" spans="2:164" ht="15" x14ac:dyDescent="0.25">
      <c r="B129" s="98">
        <f>COUNT(R129:FC129,FI129:FQ129)</f>
        <v>0</v>
      </c>
      <c r="C129" s="98" t="str">
        <f>IF(COUNT(R129:FC129,FI129:FQ129)&gt;0,COUNT(R129:FC129,FI129:FQ129),"")</f>
        <v/>
      </c>
      <c r="D129" s="98" t="str">
        <f>IF(COUNT(X129:BN129,BP129:BX129,BZ129:CF129,CH129:FC129,FI129:FQ129)&gt;0,COUNT(X129:BN129,BP129:BX129,BZ129:CF129,CH129:FC129,FI129:FQ129),"")</f>
        <v/>
      </c>
      <c r="E129" s="98" t="str">
        <f>IF(H129=1,COUNT(R129:FC129,FI129:FQ129),"")</f>
        <v/>
      </c>
      <c r="F129" s="98" t="str">
        <f>IF(H129=1,COUNT(X129:BN129,BP129:BX129,BZ129:CF129,CH129:FC129,FI129:FQ129),"")</f>
        <v/>
      </c>
      <c r="G129" s="98" t="str">
        <f>IF($B129&gt;=1,$M129,"")</f>
        <v/>
      </c>
      <c r="H129" s="199" t="str">
        <f>IF(AND(M129&gt;0,M129&lt;=STATS!$C$22),1,"")</f>
        <v/>
      </c>
      <c r="J129" s="34">
        <v>128</v>
      </c>
      <c r="K129">
        <v>44.837123269999999</v>
      </c>
      <c r="L129">
        <v>-88.512105899999995</v>
      </c>
      <c r="P129" s="215" t="s">
        <v>739</v>
      </c>
      <c r="R129" s="17"/>
      <c r="S129" s="17"/>
      <c r="T129" s="17"/>
      <c r="U129" s="17"/>
      <c r="V129" s="17"/>
      <c r="W129" s="17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FD129" s="195"/>
      <c r="FE129" s="195"/>
      <c r="FF129" s="195"/>
      <c r="FG129" s="195"/>
      <c r="FH129" s="195"/>
    </row>
    <row r="130" spans="2:164" ht="15" x14ac:dyDescent="0.25">
      <c r="B130" s="98">
        <f>COUNT(R130:FC130,FI130:FQ130)</f>
        <v>0</v>
      </c>
      <c r="C130" s="98" t="str">
        <f>IF(COUNT(R130:FC130,FI130:FQ130)&gt;0,COUNT(R130:FC130,FI130:FQ130),"")</f>
        <v/>
      </c>
      <c r="D130" s="98" t="str">
        <f>IF(COUNT(X130:BN130,BP130:BX130,BZ130:CF130,CH130:FC130,FI130:FQ130)&gt;0,COUNT(X130:BN130,BP130:BX130,BZ130:CF130,CH130:FC130,FI130:FQ130),"")</f>
        <v/>
      </c>
      <c r="E130" s="98" t="str">
        <f>IF(H130=1,COUNT(R130:FC130,FI130:FQ130),"")</f>
        <v/>
      </c>
      <c r="F130" s="98" t="str">
        <f>IF(H130=1,COUNT(X130:BN130,BP130:BX130,BZ130:CF130,CH130:FC130,FI130:FQ130),"")</f>
        <v/>
      </c>
      <c r="G130" s="98" t="str">
        <f>IF($B130&gt;=1,$M130,"")</f>
        <v/>
      </c>
      <c r="H130" s="199" t="str">
        <f>IF(AND(M130&gt;0,M130&lt;=STATS!$C$22),1,"")</f>
        <v/>
      </c>
      <c r="J130" s="34">
        <v>129</v>
      </c>
      <c r="K130">
        <v>44.836583320000003</v>
      </c>
      <c r="L130">
        <v>-88.51211979</v>
      </c>
      <c r="P130" s="215" t="s">
        <v>739</v>
      </c>
      <c r="R130" s="17"/>
      <c r="S130" s="17"/>
      <c r="T130" s="17"/>
      <c r="U130" s="17"/>
      <c r="V130" s="17"/>
      <c r="W130" s="17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FD130" s="195"/>
      <c r="FE130" s="195"/>
      <c r="FF130" s="195"/>
      <c r="FG130" s="195"/>
      <c r="FH130" s="195"/>
    </row>
    <row r="131" spans="2:164" ht="15" x14ac:dyDescent="0.25">
      <c r="B131" s="98">
        <f>COUNT(R131:FC131,FI131:FQ131)</f>
        <v>0</v>
      </c>
      <c r="C131" s="98" t="str">
        <f>IF(COUNT(R131:FC131,FI131:FQ131)&gt;0,COUNT(R131:FC131,FI131:FQ131),"")</f>
        <v/>
      </c>
      <c r="D131" s="98" t="str">
        <f>IF(COUNT(X131:BN131,BP131:BX131,BZ131:CF131,CH131:FC131,FI131:FQ131)&gt;0,COUNT(X131:BN131,BP131:BX131,BZ131:CF131,CH131:FC131,FI131:FQ131),"")</f>
        <v/>
      </c>
      <c r="E131" s="98" t="str">
        <f>IF(H131=1,COUNT(R131:FC131,FI131:FQ131),"")</f>
        <v/>
      </c>
      <c r="F131" s="98" t="str">
        <f>IF(H131=1,COUNT(X131:BN131,BP131:BX131,BZ131:CF131,CH131:FC131,FI131:FQ131),"")</f>
        <v/>
      </c>
      <c r="G131" s="98" t="str">
        <f>IF($B131&gt;=1,$M131,"")</f>
        <v/>
      </c>
      <c r="H131" s="199" t="str">
        <f>IF(AND(M131&gt;0,M131&lt;=STATS!$C$22),1,"")</f>
        <v/>
      </c>
      <c r="J131" s="34">
        <v>130</v>
      </c>
      <c r="K131">
        <v>44.83604338</v>
      </c>
      <c r="L131">
        <v>-88.512133689999999</v>
      </c>
      <c r="P131" s="215" t="s">
        <v>739</v>
      </c>
      <c r="R131" s="17"/>
      <c r="S131" s="17"/>
      <c r="T131" s="17"/>
      <c r="U131" s="17"/>
      <c r="V131" s="17"/>
      <c r="W131" s="17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FD131" s="195"/>
      <c r="FE131" s="195"/>
      <c r="FF131" s="195"/>
      <c r="FG131" s="195"/>
      <c r="FH131" s="195"/>
    </row>
    <row r="132" spans="2:164" ht="15" x14ac:dyDescent="0.25">
      <c r="B132" s="98">
        <f>COUNT(R132:FC132,FI132:FQ132)</f>
        <v>0</v>
      </c>
      <c r="C132" s="98" t="str">
        <f>IF(COUNT(R132:FC132,FI132:FQ132)&gt;0,COUNT(R132:FC132,FI132:FQ132),"")</f>
        <v/>
      </c>
      <c r="D132" s="98" t="str">
        <f>IF(COUNT(X132:BN132,BP132:BX132,BZ132:CF132,CH132:FC132,FI132:FQ132)&gt;0,COUNT(X132:BN132,BP132:BX132,BZ132:CF132,CH132:FC132,FI132:FQ132),"")</f>
        <v/>
      </c>
      <c r="E132" s="98" t="str">
        <f>IF(H132=1,COUNT(R132:FC132,FI132:FQ132),"")</f>
        <v/>
      </c>
      <c r="F132" s="98" t="str">
        <f>IF(H132=1,COUNT(X132:BN132,BP132:BX132,BZ132:CF132,CH132:FC132,FI132:FQ132),"")</f>
        <v/>
      </c>
      <c r="G132" s="98" t="str">
        <f>IF($B132&gt;=1,$M132,"")</f>
        <v/>
      </c>
      <c r="H132" s="199" t="str">
        <f>IF(AND(M132&gt;0,M132&lt;=STATS!$C$22),1,"")</f>
        <v/>
      </c>
      <c r="J132" s="34">
        <v>131</v>
      </c>
      <c r="K132">
        <v>44.835503430000003</v>
      </c>
      <c r="L132">
        <v>-88.512147589999998</v>
      </c>
      <c r="P132" s="215" t="s">
        <v>739</v>
      </c>
      <c r="R132" s="17"/>
      <c r="S132" s="17"/>
      <c r="T132" s="17"/>
      <c r="U132" s="17"/>
      <c r="V132" s="17"/>
      <c r="W132" s="17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FD132" s="195"/>
      <c r="FE132" s="195"/>
      <c r="FF132" s="195"/>
      <c r="FG132" s="195"/>
      <c r="FH132" s="195"/>
    </row>
    <row r="133" spans="2:164" ht="15" x14ac:dyDescent="0.25">
      <c r="B133" s="98">
        <f>COUNT(R133:FC133,FI133:FQ133)</f>
        <v>0</v>
      </c>
      <c r="C133" s="98" t="str">
        <f>IF(COUNT(R133:FC133,FI133:FQ133)&gt;0,COUNT(R133:FC133,FI133:FQ133),"")</f>
        <v/>
      </c>
      <c r="D133" s="98" t="str">
        <f>IF(COUNT(X133:BN133,BP133:BX133,BZ133:CF133,CH133:FC133,FI133:FQ133)&gt;0,COUNT(X133:BN133,BP133:BX133,BZ133:CF133,CH133:FC133,FI133:FQ133),"")</f>
        <v/>
      </c>
      <c r="E133" s="98" t="str">
        <f>IF(H133=1,COUNT(R133:FC133,FI133:FQ133),"")</f>
        <v/>
      </c>
      <c r="F133" s="98" t="str">
        <f>IF(H133=1,COUNT(X133:BN133,BP133:BX133,BZ133:CF133,CH133:FC133,FI133:FQ133),"")</f>
        <v/>
      </c>
      <c r="G133" s="98" t="str">
        <f>IF($B133&gt;=1,$M133,"")</f>
        <v/>
      </c>
      <c r="H133" s="199" t="str">
        <f>IF(AND(M133&gt;0,M133&lt;=STATS!$C$22),1,"")</f>
        <v/>
      </c>
      <c r="J133" s="34">
        <v>132</v>
      </c>
      <c r="K133">
        <v>44.834963479999999</v>
      </c>
      <c r="L133">
        <v>-88.512161489999997</v>
      </c>
      <c r="P133" s="215" t="s">
        <v>739</v>
      </c>
      <c r="R133" s="17"/>
      <c r="S133" s="17"/>
      <c r="T133" s="17"/>
      <c r="U133" s="17"/>
      <c r="V133" s="17"/>
      <c r="W133" s="17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FD133" s="195"/>
      <c r="FE133" s="195"/>
      <c r="FF133" s="195"/>
      <c r="FG133" s="195"/>
      <c r="FH133" s="195"/>
    </row>
    <row r="134" spans="2:164" ht="15" x14ac:dyDescent="0.25">
      <c r="B134" s="98">
        <f>COUNT(R134:FC134,FI134:FQ134)</f>
        <v>0</v>
      </c>
      <c r="C134" s="98" t="str">
        <f>IF(COUNT(R134:FC134,FI134:FQ134)&gt;0,COUNT(R134:FC134,FI134:FQ134),"")</f>
        <v/>
      </c>
      <c r="D134" s="98" t="str">
        <f>IF(COUNT(X134:BN134,BP134:BX134,BZ134:CF134,CH134:FC134,FI134:FQ134)&gt;0,COUNT(X134:BN134,BP134:BX134,BZ134:CF134,CH134:FC134,FI134:FQ134),"")</f>
        <v/>
      </c>
      <c r="E134" s="98" t="str">
        <f>IF(H134=1,COUNT(R134:FC134,FI134:FQ134),"")</f>
        <v/>
      </c>
      <c r="F134" s="98" t="str">
        <f>IF(H134=1,COUNT(X134:BN134,BP134:BX134,BZ134:CF134,CH134:FC134,FI134:FQ134),"")</f>
        <v/>
      </c>
      <c r="G134" s="98" t="str">
        <f>IF($B134&gt;=1,$M134,"")</f>
        <v/>
      </c>
      <c r="H134" s="199" t="str">
        <f>IF(AND(M134&gt;0,M134&lt;=STATS!$C$22),1,"")</f>
        <v/>
      </c>
      <c r="J134" s="34">
        <v>133</v>
      </c>
      <c r="K134">
        <v>44.834423530000002</v>
      </c>
      <c r="L134">
        <v>-88.512175380000002</v>
      </c>
      <c r="M134" s="10">
        <v>14.5</v>
      </c>
      <c r="N134" s="10" t="s">
        <v>745</v>
      </c>
      <c r="O134" s="10" t="s">
        <v>746</v>
      </c>
      <c r="P134" s="214"/>
      <c r="R134" s="17"/>
      <c r="S134" s="17"/>
      <c r="T134" s="17"/>
      <c r="U134" s="17"/>
      <c r="V134" s="17"/>
      <c r="W134" s="17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FD134" s="195"/>
      <c r="FE134" s="195"/>
      <c r="FF134" s="195"/>
      <c r="FG134" s="195"/>
      <c r="FH134" s="195"/>
    </row>
    <row r="135" spans="2:164" ht="15" x14ac:dyDescent="0.25">
      <c r="B135" s="98">
        <f>COUNT(R135:FC135,FI135:FQ135)</f>
        <v>3</v>
      </c>
      <c r="C135" s="98">
        <f>IF(COUNT(R135:FC135,FI135:FQ135)&gt;0,COUNT(R135:FC135,FI135:FQ135),"")</f>
        <v>3</v>
      </c>
      <c r="D135" s="98">
        <f>IF(COUNT(X135:BN135,BP135:BX135,BZ135:CF135,CH135:FC135,FI135:FQ135)&gt;0,COUNT(X135:BN135,BP135:BX135,BZ135:CF135,CH135:FC135,FI135:FQ135),"")</f>
        <v>3</v>
      </c>
      <c r="E135" s="98">
        <f>IF(H135=1,COUNT(R135:FC135,FI135:FQ135),"")</f>
        <v>3</v>
      </c>
      <c r="F135" s="98">
        <f>IF(H135=1,COUNT(X135:BN135,BP135:BX135,BZ135:CF135,CH135:FC135,FI135:FQ135),"")</f>
        <v>3</v>
      </c>
      <c r="G135" s="98">
        <f>IF($B135&gt;=1,$M135,"")</f>
        <v>2</v>
      </c>
      <c r="H135" s="199">
        <f>IF(AND(M135&gt;0,M135&lt;=STATS!$C$22),1,"")</f>
        <v>1</v>
      </c>
      <c r="J135" s="34">
        <v>134</v>
      </c>
      <c r="K135">
        <v>44.833883579999998</v>
      </c>
      <c r="L135">
        <v>-88.512189280000001</v>
      </c>
      <c r="M135" s="10">
        <v>2</v>
      </c>
      <c r="N135" s="10" t="s">
        <v>747</v>
      </c>
      <c r="O135" s="10" t="s">
        <v>746</v>
      </c>
      <c r="P135" s="214"/>
      <c r="Q135" s="10">
        <v>1</v>
      </c>
      <c r="R135" s="17"/>
      <c r="S135" s="17"/>
      <c r="T135" s="17"/>
      <c r="U135" s="17"/>
      <c r="V135" s="17"/>
      <c r="W135" s="17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BV135" s="10">
        <v>1</v>
      </c>
      <c r="CE135" s="10">
        <v>1</v>
      </c>
      <c r="EW135" s="10">
        <v>1</v>
      </c>
      <c r="FD135" s="195"/>
      <c r="FE135" s="195"/>
      <c r="FF135" s="195">
        <v>1</v>
      </c>
      <c r="FG135" s="195"/>
      <c r="FH135" s="195"/>
    </row>
    <row r="136" spans="2:164" ht="15" x14ac:dyDescent="0.25">
      <c r="B136" s="98">
        <f>COUNT(R136:FC136,FI136:FQ136)</f>
        <v>0</v>
      </c>
      <c r="C136" s="98" t="str">
        <f>IF(COUNT(R136:FC136,FI136:FQ136)&gt;0,COUNT(R136:FC136,FI136:FQ136),"")</f>
        <v/>
      </c>
      <c r="D136" s="98" t="str">
        <f>IF(COUNT(X136:BN136,BP136:BX136,BZ136:CF136,CH136:FC136,FI136:FQ136)&gt;0,COUNT(X136:BN136,BP136:BX136,BZ136:CF136,CH136:FC136,FI136:FQ136),"")</f>
        <v/>
      </c>
      <c r="E136" s="98" t="str">
        <f>IF(H136=1,COUNT(R136:FC136,FI136:FQ136),"")</f>
        <v/>
      </c>
      <c r="F136" s="98" t="str">
        <f>IF(H136=1,COUNT(X136:BN136,BP136:BX136,BZ136:CF136,CH136:FC136,FI136:FQ136),"")</f>
        <v/>
      </c>
      <c r="G136" s="98" t="str">
        <f>IF($B136&gt;=1,$M136,"")</f>
        <v/>
      </c>
      <c r="H136" s="199" t="str">
        <f>IF(AND(M136&gt;0,M136&lt;=STATS!$C$22),1,"")</f>
        <v/>
      </c>
      <c r="J136" s="34">
        <v>135</v>
      </c>
      <c r="K136">
        <v>44.833343630000002</v>
      </c>
      <c r="L136">
        <v>-88.512203170000006</v>
      </c>
      <c r="P136" s="215" t="s">
        <v>740</v>
      </c>
      <c r="R136" s="17"/>
      <c r="S136" s="17"/>
      <c r="T136" s="17"/>
      <c r="U136" s="17"/>
      <c r="V136" s="17"/>
      <c r="W136" s="17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FD136" s="195"/>
      <c r="FE136" s="195"/>
      <c r="FF136" s="195"/>
      <c r="FG136" s="195"/>
      <c r="FH136" s="195"/>
    </row>
    <row r="137" spans="2:164" ht="15" x14ac:dyDescent="0.25">
      <c r="B137" s="98">
        <f>COUNT(R137:FC137,FI137:FQ137)</f>
        <v>4</v>
      </c>
      <c r="C137" s="98">
        <f>IF(COUNT(R137:FC137,FI137:FQ137)&gt;0,COUNT(R137:FC137,FI137:FQ137),"")</f>
        <v>4</v>
      </c>
      <c r="D137" s="98">
        <f>IF(COUNT(X137:BN137,BP137:BX137,BZ137:CF137,CH137:FC137,FI137:FQ137)&gt;0,COUNT(X137:BN137,BP137:BX137,BZ137:CF137,CH137:FC137,FI137:FQ137),"")</f>
        <v>4</v>
      </c>
      <c r="E137" s="98">
        <f>IF(H137=1,COUNT(R137:FC137,FI137:FQ137),"")</f>
        <v>4</v>
      </c>
      <c r="F137" s="98">
        <f>IF(H137=1,COUNT(X137:BN137,BP137:BX137,BZ137:CF137,CH137:FC137,FI137:FQ137),"")</f>
        <v>4</v>
      </c>
      <c r="G137" s="98">
        <f>IF($B137&gt;=1,$M137,"")</f>
        <v>3</v>
      </c>
      <c r="H137" s="199">
        <f>IF(AND(M137&gt;0,M137&lt;=STATS!$C$22),1,"")</f>
        <v>1</v>
      </c>
      <c r="J137" s="34">
        <v>136</v>
      </c>
      <c r="K137">
        <v>44.832803679999998</v>
      </c>
      <c r="L137">
        <v>-88.512217070000005</v>
      </c>
      <c r="M137" s="10">
        <v>3</v>
      </c>
      <c r="N137" s="10" t="s">
        <v>747</v>
      </c>
      <c r="O137" s="10" t="s">
        <v>746</v>
      </c>
      <c r="P137" s="214"/>
      <c r="Q137" s="10">
        <v>1</v>
      </c>
      <c r="R137" s="17"/>
      <c r="S137" s="17"/>
      <c r="T137" s="17"/>
      <c r="U137" s="17"/>
      <c r="V137" s="17"/>
      <c r="W137" s="17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>
        <v>1</v>
      </c>
      <c r="AL137" s="36"/>
      <c r="BV137" s="10">
        <v>1</v>
      </c>
      <c r="CT137" s="10">
        <v>1</v>
      </c>
      <c r="CV137" s="10">
        <v>1</v>
      </c>
      <c r="FD137" s="195"/>
      <c r="FE137" s="195"/>
      <c r="FF137" s="195"/>
      <c r="FG137" s="195"/>
      <c r="FH137" s="195"/>
    </row>
    <row r="138" spans="2:164" ht="15" x14ac:dyDescent="0.25">
      <c r="B138" s="98">
        <f>COUNT(R138:FC138,FI138:FQ138)</f>
        <v>0</v>
      </c>
      <c r="C138" s="98" t="str">
        <f>IF(COUNT(R138:FC138,FI138:FQ138)&gt;0,COUNT(R138:FC138,FI138:FQ138),"")</f>
        <v/>
      </c>
      <c r="D138" s="98" t="str">
        <f>IF(COUNT(X138:BN138,BP138:BX138,BZ138:CF138,CH138:FC138,FI138:FQ138)&gt;0,COUNT(X138:BN138,BP138:BX138,BZ138:CF138,CH138:FC138,FI138:FQ138),"")</f>
        <v/>
      </c>
      <c r="E138" s="98" t="str">
        <f>IF(H138=1,COUNT(R138:FC138,FI138:FQ138),"")</f>
        <v/>
      </c>
      <c r="F138" s="98" t="str">
        <f>IF(H138=1,COUNT(X138:BN138,BP138:BX138,BZ138:CF138,CH138:FC138,FI138:FQ138),"")</f>
        <v/>
      </c>
      <c r="G138" s="98" t="str">
        <f>IF($B138&gt;=1,$M138,"")</f>
        <v/>
      </c>
      <c r="H138" s="199" t="str">
        <f>IF(AND(M138&gt;0,M138&lt;=STATS!$C$22),1,"")</f>
        <v/>
      </c>
      <c r="J138" s="34">
        <v>137</v>
      </c>
      <c r="K138">
        <v>44.832263730000001</v>
      </c>
      <c r="L138">
        <v>-88.512230959999997</v>
      </c>
      <c r="M138" s="10">
        <v>10</v>
      </c>
      <c r="N138" s="10" t="s">
        <v>745</v>
      </c>
      <c r="O138" s="10" t="s">
        <v>746</v>
      </c>
      <c r="P138" s="214"/>
      <c r="R138" s="17"/>
      <c r="S138" s="17"/>
      <c r="T138" s="17"/>
      <c r="U138" s="17"/>
      <c r="V138" s="17"/>
      <c r="W138" s="17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FD138" s="195"/>
      <c r="FE138" s="195"/>
      <c r="FF138" s="195"/>
      <c r="FG138" s="195"/>
      <c r="FH138" s="195"/>
    </row>
    <row r="139" spans="2:164" ht="15" x14ac:dyDescent="0.25">
      <c r="B139" s="98">
        <f>COUNT(R139:FC139,FI139:FQ139)</f>
        <v>0</v>
      </c>
      <c r="C139" s="98" t="str">
        <f>IF(COUNT(R139:FC139,FI139:FQ139)&gt;0,COUNT(R139:FC139,FI139:FQ139),"")</f>
        <v/>
      </c>
      <c r="D139" s="98" t="str">
        <f>IF(COUNT(X139:BN139,BP139:BX139,BZ139:CF139,CH139:FC139,FI139:FQ139)&gt;0,COUNT(X139:BN139,BP139:BX139,BZ139:CF139,CH139:FC139,FI139:FQ139),"")</f>
        <v/>
      </c>
      <c r="E139" s="98" t="str">
        <f>IF(H139=1,COUNT(R139:FC139,FI139:FQ139),"")</f>
        <v/>
      </c>
      <c r="F139" s="98" t="str">
        <f>IF(H139=1,COUNT(X139:BN139,BP139:BX139,BZ139:CF139,CH139:FC139,FI139:FQ139),"")</f>
        <v/>
      </c>
      <c r="G139" s="98" t="str">
        <f>IF($B139&gt;=1,$M139,"")</f>
        <v/>
      </c>
      <c r="H139" s="199" t="str">
        <f>IF(AND(M139&gt;0,M139&lt;=STATS!$C$22),1,"")</f>
        <v/>
      </c>
      <c r="J139" s="34">
        <v>138</v>
      </c>
      <c r="K139">
        <v>44.831723779999997</v>
      </c>
      <c r="L139">
        <v>-88.512244859999996</v>
      </c>
      <c r="M139" s="10">
        <v>10.5</v>
      </c>
      <c r="N139" s="10" t="s">
        <v>745</v>
      </c>
      <c r="O139" s="10" t="s">
        <v>746</v>
      </c>
      <c r="P139" s="214"/>
      <c r="R139" s="17"/>
      <c r="S139" s="17"/>
      <c r="T139" s="17"/>
      <c r="U139" s="17"/>
      <c r="V139" s="17"/>
      <c r="W139" s="17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FD139" s="195"/>
      <c r="FE139" s="195"/>
      <c r="FF139" s="195"/>
      <c r="FG139" s="195"/>
      <c r="FH139" s="195"/>
    </row>
    <row r="140" spans="2:164" ht="15" x14ac:dyDescent="0.25">
      <c r="B140" s="98">
        <f>COUNT(R140:FC140,FI140:FQ140)</f>
        <v>0</v>
      </c>
      <c r="C140" s="98" t="str">
        <f>IF(COUNT(R140:FC140,FI140:FQ140)&gt;0,COUNT(R140:FC140,FI140:FQ140),"")</f>
        <v/>
      </c>
      <c r="D140" s="98" t="str">
        <f>IF(COUNT(X140:BN140,BP140:BX140,BZ140:CF140,CH140:FC140,FI140:FQ140)&gt;0,COUNT(X140:BN140,BP140:BX140,BZ140:CF140,CH140:FC140,FI140:FQ140),"")</f>
        <v/>
      </c>
      <c r="E140" s="98" t="str">
        <f>IF(H140=1,COUNT(R140:FC140,FI140:FQ140),"")</f>
        <v/>
      </c>
      <c r="F140" s="98" t="str">
        <f>IF(H140=1,COUNT(X140:BN140,BP140:BX140,BZ140:CF140,CH140:FC140,FI140:FQ140),"")</f>
        <v/>
      </c>
      <c r="G140" s="98" t="str">
        <f>IF($B140&gt;=1,$M140,"")</f>
        <v/>
      </c>
      <c r="H140" s="199" t="str">
        <f>IF(AND(M140&gt;0,M140&lt;=STATS!$C$22),1,"")</f>
        <v/>
      </c>
      <c r="J140" s="34">
        <v>139</v>
      </c>
      <c r="K140">
        <v>44.831183830000001</v>
      </c>
      <c r="L140">
        <v>-88.512258750000001</v>
      </c>
      <c r="M140" s="10">
        <v>11.5</v>
      </c>
      <c r="N140" s="10" t="s">
        <v>745</v>
      </c>
      <c r="O140" s="10" t="s">
        <v>746</v>
      </c>
      <c r="P140" s="214"/>
      <c r="R140" s="17"/>
      <c r="S140" s="17"/>
      <c r="T140" s="17"/>
      <c r="U140" s="17"/>
      <c r="V140" s="17"/>
      <c r="W140" s="17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FD140" s="195"/>
      <c r="FE140" s="195"/>
      <c r="FF140" s="195"/>
      <c r="FG140" s="195"/>
      <c r="FH140" s="195"/>
    </row>
    <row r="141" spans="2:164" ht="15" x14ac:dyDescent="0.25">
      <c r="B141" s="98">
        <f>COUNT(R141:FC141,FI141:FQ141)</f>
        <v>0</v>
      </c>
      <c r="C141" s="98" t="str">
        <f>IF(COUNT(R141:FC141,FI141:FQ141)&gt;0,COUNT(R141:FC141,FI141:FQ141),"")</f>
        <v/>
      </c>
      <c r="D141" s="98" t="str">
        <f>IF(COUNT(X141:BN141,BP141:BX141,BZ141:CF141,CH141:FC141,FI141:FQ141)&gt;0,COUNT(X141:BN141,BP141:BX141,BZ141:CF141,CH141:FC141,FI141:FQ141),"")</f>
        <v/>
      </c>
      <c r="E141" s="98" t="str">
        <f>IF(H141=1,COUNT(R141:FC141,FI141:FQ141),"")</f>
        <v/>
      </c>
      <c r="F141" s="98" t="str">
        <f>IF(H141=1,COUNT(X141:BN141,BP141:BX141,BZ141:CF141,CH141:FC141,FI141:FQ141),"")</f>
        <v/>
      </c>
      <c r="G141" s="98" t="str">
        <f>IF($B141&gt;=1,$M141,"")</f>
        <v/>
      </c>
      <c r="H141" s="199" t="str">
        <f>IF(AND(M141&gt;0,M141&lt;=STATS!$C$22),1,"")</f>
        <v/>
      </c>
      <c r="J141" s="34">
        <v>140</v>
      </c>
      <c r="K141">
        <v>44.830643879999997</v>
      </c>
      <c r="L141">
        <v>-88.51227265</v>
      </c>
      <c r="M141" s="10">
        <v>11.5</v>
      </c>
      <c r="N141" s="10" t="s">
        <v>745</v>
      </c>
      <c r="O141" s="10" t="s">
        <v>746</v>
      </c>
      <c r="P141" s="214"/>
      <c r="R141" s="17"/>
      <c r="S141" s="17"/>
      <c r="T141" s="17"/>
      <c r="U141" s="17"/>
      <c r="V141" s="17"/>
      <c r="W141" s="17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FD141" s="195"/>
      <c r="FE141" s="195"/>
      <c r="FF141" s="195"/>
      <c r="FG141" s="195"/>
      <c r="FH141" s="195"/>
    </row>
    <row r="142" spans="2:164" ht="15" x14ac:dyDescent="0.25">
      <c r="B142" s="98">
        <f>COUNT(R142:FC142,FI142:FQ142)</f>
        <v>2</v>
      </c>
      <c r="C142" s="98">
        <f>IF(COUNT(R142:FC142,FI142:FQ142)&gt;0,COUNT(R142:FC142,FI142:FQ142),"")</f>
        <v>2</v>
      </c>
      <c r="D142" s="98">
        <f>IF(COUNT(X142:BN142,BP142:BX142,BZ142:CF142,CH142:FC142,FI142:FQ142)&gt;0,COUNT(X142:BN142,BP142:BX142,BZ142:CF142,CH142:FC142,FI142:FQ142),"")</f>
        <v>2</v>
      </c>
      <c r="E142" s="98">
        <f>IF(H142=1,COUNT(R142:FC142,FI142:FQ142),"")</f>
        <v>2</v>
      </c>
      <c r="F142" s="98">
        <f>IF(H142=1,COUNT(X142:BN142,BP142:BX142,BZ142:CF142,CH142:FC142,FI142:FQ142),"")</f>
        <v>2</v>
      </c>
      <c r="G142" s="98">
        <f>IF($B142&gt;=1,$M142,"")</f>
        <v>9</v>
      </c>
      <c r="H142" s="199">
        <f>IF(AND(M142&gt;0,M142&lt;=STATS!$C$22),1,"")</f>
        <v>1</v>
      </c>
      <c r="J142" s="34">
        <v>141</v>
      </c>
      <c r="K142">
        <v>44.830103940000001</v>
      </c>
      <c r="L142">
        <v>-88.512286540000005</v>
      </c>
      <c r="M142" s="10">
        <v>9</v>
      </c>
      <c r="N142" s="10" t="s">
        <v>745</v>
      </c>
      <c r="O142" s="10" t="s">
        <v>746</v>
      </c>
      <c r="P142" s="214"/>
      <c r="Q142" s="10">
        <v>1</v>
      </c>
      <c r="R142" s="17"/>
      <c r="S142" s="17"/>
      <c r="T142" s="17"/>
      <c r="U142" s="17"/>
      <c r="V142" s="17"/>
      <c r="W142" s="17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U142" s="10">
        <v>1</v>
      </c>
      <c r="CA142" s="10">
        <v>1</v>
      </c>
      <c r="FD142" s="195"/>
      <c r="FE142" s="195"/>
      <c r="FF142" s="195"/>
      <c r="FG142" s="195"/>
      <c r="FH142" s="195"/>
    </row>
    <row r="143" spans="2:164" ht="15" x14ac:dyDescent="0.25">
      <c r="B143" s="98">
        <f>COUNT(R143:FC143,FI143:FQ143)</f>
        <v>3</v>
      </c>
      <c r="C143" s="98">
        <f>IF(COUNT(R143:FC143,FI143:FQ143)&gt;0,COUNT(R143:FC143,FI143:FQ143),"")</f>
        <v>3</v>
      </c>
      <c r="D143" s="98">
        <f>IF(COUNT(X143:BN143,BP143:BX143,BZ143:CF143,CH143:FC143,FI143:FQ143)&gt;0,COUNT(X143:BN143,BP143:BX143,BZ143:CF143,CH143:FC143,FI143:FQ143),"")</f>
        <v>3</v>
      </c>
      <c r="E143" s="98">
        <f>IF(H143=1,COUNT(R143:FC143,FI143:FQ143),"")</f>
        <v>3</v>
      </c>
      <c r="F143" s="98">
        <f>IF(H143=1,COUNT(X143:BN143,BP143:BX143,BZ143:CF143,CH143:FC143,FI143:FQ143),"")</f>
        <v>3</v>
      </c>
      <c r="G143" s="98">
        <f>IF($B143&gt;=1,$M143,"")</f>
        <v>3.5</v>
      </c>
      <c r="H143" s="199">
        <f>IF(AND(M143&gt;0,M143&lt;=STATS!$C$22),1,"")</f>
        <v>1</v>
      </c>
      <c r="J143" s="34">
        <v>142</v>
      </c>
      <c r="K143">
        <v>44.829563989999997</v>
      </c>
      <c r="L143">
        <v>-88.512300429999996</v>
      </c>
      <c r="M143" s="10">
        <v>3.5</v>
      </c>
      <c r="N143" s="10" t="s">
        <v>745</v>
      </c>
      <c r="O143" s="10" t="s">
        <v>746</v>
      </c>
      <c r="P143" s="214"/>
      <c r="Q143" s="10">
        <v>2</v>
      </c>
      <c r="R143" s="17"/>
      <c r="S143" s="17"/>
      <c r="T143" s="17"/>
      <c r="U143" s="17"/>
      <c r="V143" s="17"/>
      <c r="W143" s="17"/>
      <c r="X143" s="36"/>
      <c r="Y143" s="36"/>
      <c r="Z143" s="36"/>
      <c r="AA143" s="36"/>
      <c r="AB143" s="36" t="s">
        <v>749</v>
      </c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U143" s="10">
        <v>1</v>
      </c>
      <c r="CF143" s="10">
        <v>2</v>
      </c>
      <c r="EV143" s="10">
        <v>1</v>
      </c>
      <c r="FD143" s="195"/>
      <c r="FE143" s="195"/>
      <c r="FF143" s="195"/>
      <c r="FG143" s="195"/>
      <c r="FH143" s="195"/>
    </row>
    <row r="144" spans="2:164" ht="15" x14ac:dyDescent="0.25">
      <c r="B144" s="98">
        <f>COUNT(R144:FC144,FI144:FQ144)</f>
        <v>0</v>
      </c>
      <c r="C144" s="98" t="str">
        <f>IF(COUNT(R144:FC144,FI144:FQ144)&gt;0,COUNT(R144:FC144,FI144:FQ144),"")</f>
        <v/>
      </c>
      <c r="D144" s="98" t="str">
        <f>IF(COUNT(X144:BN144,BP144:BX144,BZ144:CF144,CH144:FC144,FI144:FQ144)&gt;0,COUNT(X144:BN144,BP144:BX144,BZ144:CF144,CH144:FC144,FI144:FQ144),"")</f>
        <v/>
      </c>
      <c r="E144" s="98" t="str">
        <f>IF(H144=1,COUNT(R144:FC144,FI144:FQ144),"")</f>
        <v/>
      </c>
      <c r="F144" s="98" t="str">
        <f>IF(H144=1,COUNT(X144:BN144,BP144:BX144,BZ144:CF144,CH144:FC144,FI144:FQ144),"")</f>
        <v/>
      </c>
      <c r="G144" s="98" t="str">
        <f>IF($B144&gt;=1,$M144,"")</f>
        <v/>
      </c>
      <c r="H144" s="199" t="str">
        <f>IF(AND(M144&gt;0,M144&lt;=STATS!$C$22),1,"")</f>
        <v/>
      </c>
      <c r="J144" s="34">
        <v>143</v>
      </c>
      <c r="K144">
        <v>44.82902404</v>
      </c>
      <c r="L144">
        <v>-88.512314329999995</v>
      </c>
      <c r="P144" s="215" t="s">
        <v>738</v>
      </c>
      <c r="R144" s="17"/>
      <c r="S144" s="17"/>
      <c r="T144" s="17"/>
      <c r="U144" s="17"/>
      <c r="V144" s="17"/>
      <c r="W144" s="17"/>
      <c r="X144" s="36"/>
      <c r="Y144" s="36"/>
      <c r="Z144" s="36"/>
      <c r="AA144" s="36"/>
      <c r="AB144" s="36" t="s">
        <v>749</v>
      </c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CE144" s="10" t="s">
        <v>749</v>
      </c>
      <c r="CF144" s="10" t="s">
        <v>749</v>
      </c>
      <c r="CK144" s="10" t="s">
        <v>749</v>
      </c>
      <c r="FD144" s="195"/>
      <c r="FE144" s="195"/>
      <c r="FF144" s="195"/>
      <c r="FG144" s="195"/>
      <c r="FH144" s="195"/>
    </row>
    <row r="145" spans="2:164" ht="15" x14ac:dyDescent="0.25">
      <c r="B145" s="98">
        <f>COUNT(R145:FC145,FI145:FQ145)</f>
        <v>0</v>
      </c>
      <c r="C145" s="98" t="str">
        <f>IF(COUNT(R145:FC145,FI145:FQ145)&gt;0,COUNT(R145:FC145,FI145:FQ145),"")</f>
        <v/>
      </c>
      <c r="D145" s="98" t="str">
        <f>IF(COUNT(X145:BN145,BP145:BX145,BZ145:CF145,CH145:FC145,FI145:FQ145)&gt;0,COUNT(X145:BN145,BP145:BX145,BZ145:CF145,CH145:FC145,FI145:FQ145),"")</f>
        <v/>
      </c>
      <c r="E145" s="98" t="str">
        <f>IF(H145=1,COUNT(R145:FC145,FI145:FQ145),"")</f>
        <v/>
      </c>
      <c r="F145" s="98" t="str">
        <f>IF(H145=1,COUNT(X145:BN145,BP145:BX145,BZ145:CF145,CH145:FC145,FI145:FQ145),"")</f>
        <v/>
      </c>
      <c r="G145" s="98" t="str">
        <f>IF($B145&gt;=1,$M145,"")</f>
        <v/>
      </c>
      <c r="H145" s="199" t="str">
        <f>IF(AND(M145&gt;0,M145&lt;=STATS!$C$22),1,"")</f>
        <v/>
      </c>
      <c r="J145" s="34">
        <v>144</v>
      </c>
      <c r="K145">
        <v>44.828484090000003</v>
      </c>
      <c r="L145">
        <v>-88.512328220000001</v>
      </c>
      <c r="P145" s="215" t="s">
        <v>738</v>
      </c>
      <c r="R145" s="17"/>
      <c r="S145" s="17"/>
      <c r="T145" s="17"/>
      <c r="U145" s="17"/>
      <c r="V145" s="17"/>
      <c r="W145" s="17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FD145" s="195"/>
      <c r="FE145" s="195"/>
      <c r="FF145" s="195"/>
      <c r="FG145" s="195"/>
      <c r="FH145" s="195"/>
    </row>
    <row r="146" spans="2:164" ht="15" x14ac:dyDescent="0.25">
      <c r="B146" s="98">
        <f>COUNT(R146:FC146,FI146:FQ146)</f>
        <v>2</v>
      </c>
      <c r="C146" s="98">
        <f>IF(COUNT(R146:FC146,FI146:FQ146)&gt;0,COUNT(R146:FC146,FI146:FQ146),"")</f>
        <v>2</v>
      </c>
      <c r="D146" s="98">
        <f>IF(COUNT(X146:BN146,BP146:BX146,BZ146:CF146,CH146:FC146,FI146:FQ146)&gt;0,COUNT(X146:BN146,BP146:BX146,BZ146:CF146,CH146:FC146,FI146:FQ146),"")</f>
        <v>2</v>
      </c>
      <c r="E146" s="98">
        <f>IF(H146=1,COUNT(R146:FC146,FI146:FQ146),"")</f>
        <v>2</v>
      </c>
      <c r="F146" s="98">
        <f>IF(H146=1,COUNT(X146:BN146,BP146:BX146,BZ146:CF146,CH146:FC146,FI146:FQ146),"")</f>
        <v>2</v>
      </c>
      <c r="G146" s="98">
        <f>IF($B146&gt;=1,$M146,"")</f>
        <v>2.5</v>
      </c>
      <c r="H146" s="199">
        <f>IF(AND(M146&gt;0,M146&lt;=STATS!$C$22),1,"")</f>
        <v>1</v>
      </c>
      <c r="J146" s="34">
        <v>145</v>
      </c>
      <c r="K146">
        <v>44.839273169999998</v>
      </c>
      <c r="L146">
        <v>-88.511291400000005</v>
      </c>
      <c r="M146" s="10">
        <v>2.5</v>
      </c>
      <c r="N146" s="10" t="s">
        <v>747</v>
      </c>
      <c r="O146" s="10" t="s">
        <v>746</v>
      </c>
      <c r="P146" s="214"/>
      <c r="Q146" s="10">
        <v>1</v>
      </c>
      <c r="R146" s="17"/>
      <c r="S146" s="17"/>
      <c r="T146" s="17"/>
      <c r="U146" s="17"/>
      <c r="V146" s="17"/>
      <c r="W146" s="17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BV146" s="10">
        <v>1</v>
      </c>
      <c r="CV146" s="10">
        <v>1</v>
      </c>
      <c r="FD146" s="195"/>
      <c r="FE146" s="195"/>
      <c r="FF146" s="195"/>
      <c r="FG146" s="195"/>
      <c r="FH146" s="195"/>
    </row>
    <row r="147" spans="2:164" ht="15" x14ac:dyDescent="0.25">
      <c r="B147" s="98">
        <f>COUNT(R147:FC147,FI147:FQ147)</f>
        <v>3</v>
      </c>
      <c r="C147" s="98">
        <f>IF(COUNT(R147:FC147,FI147:FQ147)&gt;0,COUNT(R147:FC147,FI147:FQ147),"")</f>
        <v>3</v>
      </c>
      <c r="D147" s="98">
        <f>IF(COUNT(X147:BN147,BP147:BX147,BZ147:CF147,CH147:FC147,FI147:FQ147)&gt;0,COUNT(X147:BN147,BP147:BX147,BZ147:CF147,CH147:FC147,FI147:FQ147),"")</f>
        <v>3</v>
      </c>
      <c r="E147" s="98">
        <f>IF(H147=1,COUNT(R147:FC147,FI147:FQ147),"")</f>
        <v>3</v>
      </c>
      <c r="F147" s="98">
        <f>IF(H147=1,COUNT(X147:BN147,BP147:BX147,BZ147:CF147,CH147:FC147,FI147:FQ147),"")</f>
        <v>3</v>
      </c>
      <c r="G147" s="98">
        <f>IF($B147&gt;=1,$M147,"")</f>
        <v>3</v>
      </c>
      <c r="H147" s="199">
        <f>IF(AND(M147&gt;0,M147&lt;=STATS!$C$22),1,"")</f>
        <v>1</v>
      </c>
      <c r="J147" s="34">
        <v>146</v>
      </c>
      <c r="K147">
        <v>44.838733230000003</v>
      </c>
      <c r="L147">
        <v>-88.511305309999997</v>
      </c>
      <c r="M147" s="10">
        <v>3</v>
      </c>
      <c r="N147" s="10" t="s">
        <v>747</v>
      </c>
      <c r="O147" s="10" t="s">
        <v>746</v>
      </c>
      <c r="P147" s="214"/>
      <c r="Q147" s="10">
        <v>1</v>
      </c>
      <c r="R147" s="17"/>
      <c r="S147" s="17"/>
      <c r="T147" s="17"/>
      <c r="U147" s="17"/>
      <c r="V147" s="17"/>
      <c r="W147" s="17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>
        <v>1</v>
      </c>
      <c r="AL147" s="36"/>
      <c r="CT147" s="10">
        <v>1</v>
      </c>
      <c r="EW147" s="10">
        <v>1</v>
      </c>
      <c r="FD147" s="195"/>
      <c r="FE147" s="195"/>
      <c r="FF147" s="195"/>
      <c r="FG147" s="195"/>
      <c r="FH147" s="195"/>
    </row>
    <row r="148" spans="2:164" ht="15" x14ac:dyDescent="0.25">
      <c r="B148" s="98">
        <f>COUNT(R148:FC148,FI148:FQ148)</f>
        <v>2</v>
      </c>
      <c r="C148" s="98">
        <f>IF(COUNT(R148:FC148,FI148:FQ148)&gt;0,COUNT(R148:FC148,FI148:FQ148),"")</f>
        <v>2</v>
      </c>
      <c r="D148" s="98">
        <f>IF(COUNT(X148:BN148,BP148:BX148,BZ148:CF148,CH148:FC148,FI148:FQ148)&gt;0,COUNT(X148:BN148,BP148:BX148,BZ148:CF148,CH148:FC148,FI148:FQ148),"")</f>
        <v>2</v>
      </c>
      <c r="E148" s="98">
        <f>IF(H148=1,COUNT(R148:FC148,FI148:FQ148),"")</f>
        <v>2</v>
      </c>
      <c r="F148" s="98">
        <f>IF(H148=1,COUNT(X148:BN148,BP148:BX148,BZ148:CF148,CH148:FC148,FI148:FQ148),"")</f>
        <v>2</v>
      </c>
      <c r="G148" s="98">
        <f>IF($B148&gt;=1,$M148,"")</f>
        <v>8</v>
      </c>
      <c r="H148" s="199">
        <f>IF(AND(M148&gt;0,M148&lt;=STATS!$C$22),1,"")</f>
        <v>1</v>
      </c>
      <c r="J148" s="34">
        <v>147</v>
      </c>
      <c r="K148">
        <v>44.838193279999999</v>
      </c>
      <c r="L148">
        <v>-88.511319209999996</v>
      </c>
      <c r="M148" s="10">
        <v>8</v>
      </c>
      <c r="N148" s="10" t="s">
        <v>747</v>
      </c>
      <c r="O148" s="10" t="s">
        <v>746</v>
      </c>
      <c r="P148" s="214"/>
      <c r="Q148" s="10">
        <v>1</v>
      </c>
      <c r="R148" s="17"/>
      <c r="S148" s="17"/>
      <c r="T148" s="17"/>
      <c r="U148" s="17"/>
      <c r="V148" s="17"/>
      <c r="W148" s="17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>
        <v>1</v>
      </c>
      <c r="AL148" s="36"/>
      <c r="EW148" s="10">
        <v>1</v>
      </c>
      <c r="FD148" s="195"/>
      <c r="FE148" s="195"/>
      <c r="FF148" s="195"/>
      <c r="FG148" s="195"/>
      <c r="FH148" s="195"/>
    </row>
    <row r="149" spans="2:164" ht="15" x14ac:dyDescent="0.25">
      <c r="B149" s="98">
        <f>COUNT(R149:FC149,FI149:FQ149)</f>
        <v>0</v>
      </c>
      <c r="C149" s="98" t="str">
        <f>IF(COUNT(R149:FC149,FI149:FQ149)&gt;0,COUNT(R149:FC149,FI149:FQ149),"")</f>
        <v/>
      </c>
      <c r="D149" s="98" t="str">
        <f>IF(COUNT(X149:BN149,BP149:BX149,BZ149:CF149,CH149:FC149,FI149:FQ149)&gt;0,COUNT(X149:BN149,BP149:BX149,BZ149:CF149,CH149:FC149,FI149:FQ149),"")</f>
        <v/>
      </c>
      <c r="E149" s="98" t="str">
        <f>IF(H149=1,COUNT(R149:FC149,FI149:FQ149),"")</f>
        <v/>
      </c>
      <c r="F149" s="98" t="str">
        <f>IF(H149=1,COUNT(X149:BN149,BP149:BX149,BZ149:CF149,CH149:FC149,FI149:FQ149),"")</f>
        <v/>
      </c>
      <c r="G149" s="98" t="str">
        <f>IF($B149&gt;=1,$M149,"")</f>
        <v/>
      </c>
      <c r="H149" s="199" t="str">
        <f>IF(AND(M149&gt;0,M149&lt;=STATS!$C$22),1,"")</f>
        <v/>
      </c>
      <c r="J149" s="34">
        <v>148</v>
      </c>
      <c r="K149">
        <v>44.837653330000002</v>
      </c>
      <c r="L149">
        <v>-88.511333120000003</v>
      </c>
      <c r="M149" s="10">
        <v>14</v>
      </c>
      <c r="N149" s="10" t="s">
        <v>745</v>
      </c>
      <c r="O149" s="10" t="s">
        <v>746</v>
      </c>
      <c r="P149" s="214"/>
      <c r="R149" s="17"/>
      <c r="S149" s="17"/>
      <c r="T149" s="17"/>
      <c r="U149" s="17"/>
      <c r="V149" s="17"/>
      <c r="W149" s="17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FD149" s="195"/>
      <c r="FE149" s="195"/>
      <c r="FF149" s="195"/>
      <c r="FG149" s="195"/>
      <c r="FH149" s="195"/>
    </row>
    <row r="150" spans="2:164" ht="15" x14ac:dyDescent="0.25">
      <c r="B150" s="98">
        <f>COUNT(R150:FC150,FI150:FQ150)</f>
        <v>0</v>
      </c>
      <c r="C150" s="98" t="str">
        <f>IF(COUNT(R150:FC150,FI150:FQ150)&gt;0,COUNT(R150:FC150,FI150:FQ150),"")</f>
        <v/>
      </c>
      <c r="D150" s="98" t="str">
        <f>IF(COUNT(X150:BN150,BP150:BX150,BZ150:CF150,CH150:FC150,FI150:FQ150)&gt;0,COUNT(X150:BN150,BP150:BX150,BZ150:CF150,CH150:FC150,FI150:FQ150),"")</f>
        <v/>
      </c>
      <c r="E150" s="98" t="str">
        <f>IF(H150=1,COUNT(R150:FC150,FI150:FQ150),"")</f>
        <v/>
      </c>
      <c r="F150" s="98" t="str">
        <f>IF(H150=1,COUNT(X150:BN150,BP150:BX150,BZ150:CF150,CH150:FC150,FI150:FQ150),"")</f>
        <v/>
      </c>
      <c r="G150" s="98" t="str">
        <f>IF($B150&gt;=1,$M150,"")</f>
        <v/>
      </c>
      <c r="H150" s="199" t="str">
        <f>IF(AND(M150&gt;0,M150&lt;=STATS!$C$22),1,"")</f>
        <v/>
      </c>
      <c r="J150" s="34">
        <v>149</v>
      </c>
      <c r="K150">
        <v>44.837113379999998</v>
      </c>
      <c r="L150">
        <v>-88.511347029999996</v>
      </c>
      <c r="P150" s="215" t="s">
        <v>739</v>
      </c>
      <c r="R150" s="17"/>
      <c r="S150" s="17"/>
      <c r="T150" s="17"/>
      <c r="U150" s="17"/>
      <c r="V150" s="17"/>
      <c r="W150" s="17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FD150" s="195"/>
      <c r="FE150" s="195"/>
      <c r="FF150" s="195"/>
      <c r="FG150" s="195"/>
      <c r="FH150" s="195"/>
    </row>
    <row r="151" spans="2:164" ht="15" x14ac:dyDescent="0.25">
      <c r="B151" s="98">
        <f>COUNT(R151:FC151,FI151:FQ151)</f>
        <v>0</v>
      </c>
      <c r="C151" s="98" t="str">
        <f>IF(COUNT(R151:FC151,FI151:FQ151)&gt;0,COUNT(R151:FC151,FI151:FQ151),"")</f>
        <v/>
      </c>
      <c r="D151" s="98" t="str">
        <f>IF(COUNT(X151:BN151,BP151:BX151,BZ151:CF151,CH151:FC151,FI151:FQ151)&gt;0,COUNT(X151:BN151,BP151:BX151,BZ151:CF151,CH151:FC151,FI151:FQ151),"")</f>
        <v/>
      </c>
      <c r="E151" s="98" t="str">
        <f>IF(H151=1,COUNT(R151:FC151,FI151:FQ151),"")</f>
        <v/>
      </c>
      <c r="F151" s="98" t="str">
        <f>IF(H151=1,COUNT(X151:BN151,BP151:BX151,BZ151:CF151,CH151:FC151,FI151:FQ151),"")</f>
        <v/>
      </c>
      <c r="G151" s="98" t="str">
        <f>IF($B151&gt;=1,$M151,"")</f>
        <v/>
      </c>
      <c r="H151" s="199" t="str">
        <f>IF(AND(M151&gt;0,M151&lt;=STATS!$C$22),1,"")</f>
        <v/>
      </c>
      <c r="J151" s="34">
        <v>150</v>
      </c>
      <c r="K151">
        <v>44.836573430000001</v>
      </c>
      <c r="L151">
        <v>-88.511360929999995</v>
      </c>
      <c r="P151" s="215" t="s">
        <v>739</v>
      </c>
      <c r="R151" s="17"/>
      <c r="S151" s="17"/>
      <c r="T151" s="17"/>
      <c r="U151" s="17"/>
      <c r="V151" s="17"/>
      <c r="W151" s="17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FD151" s="195"/>
      <c r="FE151" s="195"/>
      <c r="FF151" s="195"/>
      <c r="FG151" s="195"/>
      <c r="FH151" s="195"/>
    </row>
    <row r="152" spans="2:164" ht="15" x14ac:dyDescent="0.25">
      <c r="B152" s="98">
        <f>COUNT(R152:FC152,FI152:FQ152)</f>
        <v>0</v>
      </c>
      <c r="C152" s="98" t="str">
        <f>IF(COUNT(R152:FC152,FI152:FQ152)&gt;0,COUNT(R152:FC152,FI152:FQ152),"")</f>
        <v/>
      </c>
      <c r="D152" s="98" t="str">
        <f>IF(COUNT(X152:BN152,BP152:BX152,BZ152:CF152,CH152:FC152,FI152:FQ152)&gt;0,COUNT(X152:BN152,BP152:BX152,BZ152:CF152,CH152:FC152,FI152:FQ152),"")</f>
        <v/>
      </c>
      <c r="E152" s="98" t="str">
        <f>IF(H152=1,COUNT(R152:FC152,FI152:FQ152),"")</f>
        <v/>
      </c>
      <c r="F152" s="98" t="str">
        <f>IF(H152=1,COUNT(X152:BN152,BP152:BX152,BZ152:CF152,CH152:FC152,FI152:FQ152),"")</f>
        <v/>
      </c>
      <c r="G152" s="98" t="str">
        <f>IF($B152&gt;=1,$M152,"")</f>
        <v/>
      </c>
      <c r="H152" s="199" t="str">
        <f>IF(AND(M152&gt;0,M152&lt;=STATS!$C$22),1,"")</f>
        <v/>
      </c>
      <c r="J152" s="34">
        <v>151</v>
      </c>
      <c r="K152">
        <v>44.836033479999998</v>
      </c>
      <c r="L152">
        <v>-88.511374840000002</v>
      </c>
      <c r="P152" s="215" t="s">
        <v>739</v>
      </c>
      <c r="R152" s="17"/>
      <c r="S152" s="17"/>
      <c r="T152" s="17"/>
      <c r="U152" s="17"/>
      <c r="V152" s="17"/>
      <c r="W152" s="17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FD152" s="195"/>
      <c r="FE152" s="195"/>
      <c r="FF152" s="195"/>
      <c r="FG152" s="195"/>
      <c r="FH152" s="195"/>
    </row>
    <row r="153" spans="2:164" ht="15" x14ac:dyDescent="0.25">
      <c r="B153" s="98">
        <f>COUNT(R153:FC153,FI153:FQ153)</f>
        <v>0</v>
      </c>
      <c r="C153" s="98" t="str">
        <f>IF(COUNT(R153:FC153,FI153:FQ153)&gt;0,COUNT(R153:FC153,FI153:FQ153),"")</f>
        <v/>
      </c>
      <c r="D153" s="98" t="str">
        <f>IF(COUNT(X153:BN153,BP153:BX153,BZ153:CF153,CH153:FC153,FI153:FQ153)&gt;0,COUNT(X153:BN153,BP153:BX153,BZ153:CF153,CH153:FC153,FI153:FQ153),"")</f>
        <v/>
      </c>
      <c r="E153" s="98" t="str">
        <f>IF(H153=1,COUNT(R153:FC153,FI153:FQ153),"")</f>
        <v/>
      </c>
      <c r="F153" s="98" t="str">
        <f>IF(H153=1,COUNT(X153:BN153,BP153:BX153,BZ153:CF153,CH153:FC153,FI153:FQ153),"")</f>
        <v/>
      </c>
      <c r="G153" s="98" t="str">
        <f>IF($B153&gt;=1,$M153,"")</f>
        <v/>
      </c>
      <c r="H153" s="199" t="str">
        <f>IF(AND(M153&gt;0,M153&lt;=STATS!$C$22),1,"")</f>
        <v/>
      </c>
      <c r="J153" s="34">
        <v>152</v>
      </c>
      <c r="K153">
        <v>44.835493540000002</v>
      </c>
      <c r="L153">
        <v>-88.511388740000001</v>
      </c>
      <c r="P153" s="215" t="s">
        <v>739</v>
      </c>
      <c r="R153" s="17"/>
      <c r="S153" s="17"/>
      <c r="T153" s="17"/>
      <c r="U153" s="17"/>
      <c r="V153" s="17"/>
      <c r="W153" s="17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FD153" s="195"/>
      <c r="FE153" s="195"/>
      <c r="FF153" s="195"/>
      <c r="FG153" s="195"/>
      <c r="FH153" s="195"/>
    </row>
    <row r="154" spans="2:164" ht="15" x14ac:dyDescent="0.25">
      <c r="B154" s="98">
        <f>COUNT(R154:FC154,FI154:FQ154)</f>
        <v>0</v>
      </c>
      <c r="C154" s="98" t="str">
        <f>IF(COUNT(R154:FC154,FI154:FQ154)&gt;0,COUNT(R154:FC154,FI154:FQ154),"")</f>
        <v/>
      </c>
      <c r="D154" s="98" t="str">
        <f>IF(COUNT(X154:BN154,BP154:BX154,BZ154:CF154,CH154:FC154,FI154:FQ154)&gt;0,COUNT(X154:BN154,BP154:BX154,BZ154:CF154,CH154:FC154,FI154:FQ154),"")</f>
        <v/>
      </c>
      <c r="E154" s="98" t="str">
        <f>IF(H154=1,COUNT(R154:FC154,FI154:FQ154),"")</f>
        <v/>
      </c>
      <c r="F154" s="98" t="str">
        <f>IF(H154=1,COUNT(X154:BN154,BP154:BX154,BZ154:CF154,CH154:FC154,FI154:FQ154),"")</f>
        <v/>
      </c>
      <c r="G154" s="98" t="str">
        <f>IF($B154&gt;=1,$M154,"")</f>
        <v/>
      </c>
      <c r="H154" s="199" t="str">
        <f>IF(AND(M154&gt;0,M154&lt;=STATS!$C$22),1,"")</f>
        <v/>
      </c>
      <c r="J154" s="34">
        <v>153</v>
      </c>
      <c r="K154">
        <v>44.834953589999998</v>
      </c>
      <c r="L154">
        <v>-88.51140264</v>
      </c>
      <c r="P154" s="215" t="s">
        <v>739</v>
      </c>
      <c r="R154" s="17"/>
      <c r="S154" s="17"/>
      <c r="T154" s="17"/>
      <c r="U154" s="17"/>
      <c r="V154" s="17"/>
      <c r="W154" s="17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FD154" s="195"/>
      <c r="FE154" s="195"/>
      <c r="FF154" s="195"/>
      <c r="FG154" s="195"/>
      <c r="FH154" s="195"/>
    </row>
    <row r="155" spans="2:164" ht="15" x14ac:dyDescent="0.25">
      <c r="B155" s="98">
        <f>COUNT(R155:FC155,FI155:FQ155)</f>
        <v>0</v>
      </c>
      <c r="C155" s="98" t="str">
        <f>IF(COUNT(R155:FC155,FI155:FQ155)&gt;0,COUNT(R155:FC155,FI155:FQ155),"")</f>
        <v/>
      </c>
      <c r="D155" s="98" t="str">
        <f>IF(COUNT(X155:BN155,BP155:BX155,BZ155:CF155,CH155:FC155,FI155:FQ155)&gt;0,COUNT(X155:BN155,BP155:BX155,BZ155:CF155,CH155:FC155,FI155:FQ155),"")</f>
        <v/>
      </c>
      <c r="E155" s="98" t="str">
        <f>IF(H155=1,COUNT(R155:FC155,FI155:FQ155),"")</f>
        <v/>
      </c>
      <c r="F155" s="98" t="str">
        <f>IF(H155=1,COUNT(X155:BN155,BP155:BX155,BZ155:CF155,CH155:FC155,FI155:FQ155),"")</f>
        <v/>
      </c>
      <c r="G155" s="98" t="str">
        <f>IF($B155&gt;=1,$M155,"")</f>
        <v/>
      </c>
      <c r="H155" s="199" t="str">
        <f>IF(AND(M155&gt;0,M155&lt;=STATS!$C$22),1,"")</f>
        <v/>
      </c>
      <c r="J155" s="34">
        <v>154</v>
      </c>
      <c r="K155">
        <v>44.834413640000001</v>
      </c>
      <c r="L155">
        <v>-88.511416550000007</v>
      </c>
      <c r="M155" s="10">
        <v>14.5</v>
      </c>
      <c r="N155" s="10" t="s">
        <v>745</v>
      </c>
      <c r="O155" s="10" t="s">
        <v>746</v>
      </c>
      <c r="P155" s="214"/>
      <c r="R155" s="17"/>
      <c r="S155" s="17"/>
      <c r="T155" s="17"/>
      <c r="U155" s="17"/>
      <c r="V155" s="17"/>
      <c r="W155" s="17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FD155" s="195"/>
      <c r="FE155" s="195"/>
      <c r="FF155" s="195"/>
      <c r="FG155" s="195"/>
      <c r="FH155" s="195"/>
    </row>
    <row r="156" spans="2:164" ht="15" x14ac:dyDescent="0.25">
      <c r="B156" s="98">
        <f>COUNT(R156:FC156,FI156:FQ156)</f>
        <v>5</v>
      </c>
      <c r="C156" s="98">
        <f>IF(COUNT(R156:FC156,FI156:FQ156)&gt;0,COUNT(R156:FC156,FI156:FQ156),"")</f>
        <v>5</v>
      </c>
      <c r="D156" s="98">
        <f>IF(COUNT(X156:BN156,BP156:BX156,BZ156:CF156,CH156:FC156,FI156:FQ156)&gt;0,COUNT(X156:BN156,BP156:BX156,BZ156:CF156,CH156:FC156,FI156:FQ156),"")</f>
        <v>5</v>
      </c>
      <c r="E156" s="98">
        <f>IF(H156=1,COUNT(R156:FC156,FI156:FQ156),"")</f>
        <v>5</v>
      </c>
      <c r="F156" s="98">
        <f>IF(H156=1,COUNT(X156:BN156,BP156:BX156,BZ156:CF156,CH156:FC156,FI156:FQ156),"")</f>
        <v>5</v>
      </c>
      <c r="G156" s="98">
        <f>IF($B156&gt;=1,$M156,"")</f>
        <v>2.5</v>
      </c>
      <c r="H156" s="199">
        <f>IF(AND(M156&gt;0,M156&lt;=STATS!$C$22),1,"")</f>
        <v>1</v>
      </c>
      <c r="J156" s="34">
        <v>155</v>
      </c>
      <c r="K156">
        <v>44.833873689999997</v>
      </c>
      <c r="L156">
        <v>-88.511430450000006</v>
      </c>
      <c r="M156" s="10">
        <v>2.5</v>
      </c>
      <c r="N156" s="10" t="s">
        <v>747</v>
      </c>
      <c r="O156" s="10" t="s">
        <v>746</v>
      </c>
      <c r="P156" s="214"/>
      <c r="Q156" s="10">
        <v>2</v>
      </c>
      <c r="R156" s="17"/>
      <c r="S156" s="17"/>
      <c r="T156" s="17"/>
      <c r="U156" s="17"/>
      <c r="V156" s="17"/>
      <c r="W156" s="17"/>
      <c r="X156" s="36"/>
      <c r="Y156" s="36"/>
      <c r="Z156" s="36"/>
      <c r="AA156" s="36"/>
      <c r="AB156" s="36">
        <v>1</v>
      </c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U156" s="10">
        <v>1</v>
      </c>
      <c r="CE156" s="10">
        <v>1</v>
      </c>
      <c r="CT156" s="10">
        <v>1</v>
      </c>
      <c r="EW156" s="10">
        <v>1</v>
      </c>
      <c r="FD156" s="195"/>
      <c r="FE156" s="195"/>
      <c r="FF156" s="195">
        <v>1</v>
      </c>
      <c r="FG156" s="195"/>
      <c r="FH156" s="195"/>
    </row>
    <row r="157" spans="2:164" ht="15" x14ac:dyDescent="0.25">
      <c r="B157" s="98">
        <f>COUNT(R157:FC157,FI157:FQ157)</f>
        <v>3</v>
      </c>
      <c r="C157" s="98">
        <f>IF(COUNT(R157:FC157,FI157:FQ157)&gt;0,COUNT(R157:FC157,FI157:FQ157),"")</f>
        <v>3</v>
      </c>
      <c r="D157" s="98">
        <f>IF(COUNT(X157:BN157,BP157:BX157,BZ157:CF157,CH157:FC157,FI157:FQ157)&gt;0,COUNT(X157:BN157,BP157:BX157,BZ157:CF157,CH157:FC157,FI157:FQ157),"")</f>
        <v>3</v>
      </c>
      <c r="E157" s="98">
        <f>IF(H157=1,COUNT(R157:FC157,FI157:FQ157),"")</f>
        <v>3</v>
      </c>
      <c r="F157" s="98">
        <f>IF(H157=1,COUNT(X157:BN157,BP157:BX157,BZ157:CF157,CH157:FC157,FI157:FQ157),"")</f>
        <v>3</v>
      </c>
      <c r="G157" s="98">
        <f>IF($B157&gt;=1,$M157,"")</f>
        <v>2</v>
      </c>
      <c r="H157" s="199">
        <f>IF(AND(M157&gt;0,M157&lt;=STATS!$C$22),1,"")</f>
        <v>1</v>
      </c>
      <c r="J157" s="34">
        <v>156</v>
      </c>
      <c r="K157">
        <v>44.832793789999997</v>
      </c>
      <c r="L157">
        <v>-88.511458259999998</v>
      </c>
      <c r="M157" s="10">
        <v>2</v>
      </c>
      <c r="N157" s="10" t="s">
        <v>747</v>
      </c>
      <c r="O157" s="10" t="s">
        <v>746</v>
      </c>
      <c r="P157" s="214"/>
      <c r="Q157" s="10">
        <v>1</v>
      </c>
      <c r="R157" s="17"/>
      <c r="S157" s="17"/>
      <c r="T157" s="17"/>
      <c r="U157" s="17"/>
      <c r="V157" s="17"/>
      <c r="W157" s="17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U157" s="10">
        <v>1</v>
      </c>
      <c r="CT157" s="10">
        <v>1</v>
      </c>
      <c r="EW157" s="10">
        <v>1</v>
      </c>
      <c r="FD157" s="195"/>
      <c r="FE157" s="195"/>
      <c r="FF157" s="195"/>
      <c r="FG157" s="195"/>
      <c r="FH157" s="195"/>
    </row>
    <row r="158" spans="2:164" ht="15" x14ac:dyDescent="0.25">
      <c r="B158" s="98">
        <f>COUNT(R158:FC158,FI158:FQ158)</f>
        <v>0</v>
      </c>
      <c r="C158" s="98" t="str">
        <f>IF(COUNT(R158:FC158,FI158:FQ158)&gt;0,COUNT(R158:FC158,FI158:FQ158),"")</f>
        <v/>
      </c>
      <c r="D158" s="98" t="str">
        <f>IF(COUNT(X158:BN158,BP158:BX158,BZ158:CF158,CH158:FC158,FI158:FQ158)&gt;0,COUNT(X158:BN158,BP158:BX158,BZ158:CF158,CH158:FC158,FI158:FQ158),"")</f>
        <v/>
      </c>
      <c r="E158" s="98" t="str">
        <f>IF(H158=1,COUNT(R158:FC158,FI158:FQ158),"")</f>
        <v/>
      </c>
      <c r="F158" s="98" t="str">
        <f>IF(H158=1,COUNT(X158:BN158,BP158:BX158,BZ158:CF158,CH158:FC158,FI158:FQ158),"")</f>
        <v/>
      </c>
      <c r="G158" s="98" t="str">
        <f>IF($B158&gt;=1,$M158,"")</f>
        <v/>
      </c>
      <c r="H158" s="199" t="str">
        <f>IF(AND(M158&gt;0,M158&lt;=STATS!$C$22),1,"")</f>
        <v/>
      </c>
      <c r="J158" s="34">
        <v>157</v>
      </c>
      <c r="K158">
        <v>44.83225384</v>
      </c>
      <c r="L158">
        <v>-88.511472159999997</v>
      </c>
      <c r="M158" s="10">
        <v>10.5</v>
      </c>
      <c r="N158" s="10" t="s">
        <v>745</v>
      </c>
      <c r="O158" s="10" t="s">
        <v>746</v>
      </c>
      <c r="P158" s="214"/>
      <c r="R158" s="17"/>
      <c r="S158" s="17"/>
      <c r="T158" s="17"/>
      <c r="U158" s="17"/>
      <c r="V158" s="17"/>
      <c r="W158" s="17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FD158" s="195"/>
      <c r="FE158" s="195"/>
      <c r="FF158" s="195"/>
      <c r="FG158" s="195"/>
      <c r="FH158" s="195"/>
    </row>
    <row r="159" spans="2:164" ht="15" x14ac:dyDescent="0.25">
      <c r="B159" s="98">
        <f>COUNT(R159:FC159,FI159:FQ159)</f>
        <v>0</v>
      </c>
      <c r="C159" s="98" t="str">
        <f>IF(COUNT(R159:FC159,FI159:FQ159)&gt;0,COUNT(R159:FC159,FI159:FQ159),"")</f>
        <v/>
      </c>
      <c r="D159" s="98" t="str">
        <f>IF(COUNT(X159:BN159,BP159:BX159,BZ159:CF159,CH159:FC159,FI159:FQ159)&gt;0,COUNT(X159:BN159,BP159:BX159,BZ159:CF159,CH159:FC159,FI159:FQ159),"")</f>
        <v/>
      </c>
      <c r="E159" s="98" t="str">
        <f>IF(H159=1,COUNT(R159:FC159,FI159:FQ159),"")</f>
        <v/>
      </c>
      <c r="F159" s="98" t="str">
        <f>IF(H159=1,COUNT(X159:BN159,BP159:BX159,BZ159:CF159,CH159:FC159,FI159:FQ159),"")</f>
        <v/>
      </c>
      <c r="G159" s="98" t="str">
        <f>IF($B159&gt;=1,$M159,"")</f>
        <v/>
      </c>
      <c r="H159" s="199" t="str">
        <f>IF(AND(M159&gt;0,M159&lt;=STATS!$C$22),1,"")</f>
        <v/>
      </c>
      <c r="J159" s="34">
        <v>158</v>
      </c>
      <c r="K159">
        <v>44.831713890000003</v>
      </c>
      <c r="L159">
        <v>-88.511486059999996</v>
      </c>
      <c r="M159" s="10">
        <v>10.5</v>
      </c>
      <c r="N159" s="10" t="s">
        <v>745</v>
      </c>
      <c r="O159" s="10" t="s">
        <v>746</v>
      </c>
      <c r="P159" s="214"/>
      <c r="R159" s="17"/>
      <c r="S159" s="17"/>
      <c r="T159" s="17"/>
      <c r="U159" s="17"/>
      <c r="V159" s="17"/>
      <c r="W159" s="17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FD159" s="195"/>
      <c r="FE159" s="195"/>
      <c r="FF159" s="195"/>
      <c r="FG159" s="195"/>
      <c r="FH159" s="195"/>
    </row>
    <row r="160" spans="2:164" ht="15" x14ac:dyDescent="0.25">
      <c r="B160" s="98">
        <f>COUNT(R160:FC160,FI160:FQ160)</f>
        <v>0</v>
      </c>
      <c r="C160" s="98" t="str">
        <f>IF(COUNT(R160:FC160,FI160:FQ160)&gt;0,COUNT(R160:FC160,FI160:FQ160),"")</f>
        <v/>
      </c>
      <c r="D160" s="98" t="str">
        <f>IF(COUNT(X160:BN160,BP160:BX160,BZ160:CF160,CH160:FC160,FI160:FQ160)&gt;0,COUNT(X160:BN160,BP160:BX160,BZ160:CF160,CH160:FC160,FI160:FQ160),"")</f>
        <v/>
      </c>
      <c r="E160" s="98" t="str">
        <f>IF(H160=1,COUNT(R160:FC160,FI160:FQ160),"")</f>
        <v/>
      </c>
      <c r="F160" s="98" t="str">
        <f>IF(H160=1,COUNT(X160:BN160,BP160:BX160,BZ160:CF160,CH160:FC160,FI160:FQ160),"")</f>
        <v/>
      </c>
      <c r="G160" s="98" t="str">
        <f>IF($B160&gt;=1,$M160,"")</f>
        <v/>
      </c>
      <c r="H160" s="199" t="str">
        <f>IF(AND(M160&gt;0,M160&lt;=STATS!$C$22),1,"")</f>
        <v/>
      </c>
      <c r="J160" s="34">
        <v>159</v>
      </c>
      <c r="K160">
        <v>44.831173939999999</v>
      </c>
      <c r="L160">
        <v>-88.511499959999995</v>
      </c>
      <c r="M160" s="10">
        <v>10</v>
      </c>
      <c r="N160" s="10" t="s">
        <v>745</v>
      </c>
      <c r="O160" s="10" t="s">
        <v>746</v>
      </c>
      <c r="P160" s="214"/>
      <c r="R160" s="17"/>
      <c r="S160" s="17"/>
      <c r="T160" s="17"/>
      <c r="U160" s="17"/>
      <c r="V160" s="17"/>
      <c r="W160" s="17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FD160" s="195"/>
      <c r="FE160" s="195"/>
      <c r="FF160" s="195"/>
      <c r="FG160" s="195"/>
      <c r="FH160" s="195"/>
    </row>
    <row r="161" spans="2:164" ht="15" x14ac:dyDescent="0.25">
      <c r="B161" s="98">
        <f>COUNT(R161:FC161,FI161:FQ161)</f>
        <v>0</v>
      </c>
      <c r="C161" s="98" t="str">
        <f>IF(COUNT(R161:FC161,FI161:FQ161)&gt;0,COUNT(R161:FC161,FI161:FQ161),"")</f>
        <v/>
      </c>
      <c r="D161" s="98" t="str">
        <f>IF(COUNT(X161:BN161,BP161:BX161,BZ161:CF161,CH161:FC161,FI161:FQ161)&gt;0,COUNT(X161:BN161,BP161:BX161,BZ161:CF161,CH161:FC161,FI161:FQ161),"")</f>
        <v/>
      </c>
      <c r="E161" s="98" t="str">
        <f>IF(H161=1,COUNT(R161:FC161,FI161:FQ161),"")</f>
        <v/>
      </c>
      <c r="F161" s="98" t="str">
        <f>IF(H161=1,COUNT(X161:BN161,BP161:BX161,BZ161:CF161,CH161:FC161,FI161:FQ161),"")</f>
        <v/>
      </c>
      <c r="G161" s="98" t="str">
        <f>IF($B161&gt;=1,$M161,"")</f>
        <v/>
      </c>
      <c r="H161" s="199" t="str">
        <f>IF(AND(M161&gt;0,M161&lt;=STATS!$C$22),1,"")</f>
        <v/>
      </c>
      <c r="J161" s="34">
        <v>160</v>
      </c>
      <c r="K161">
        <v>44.830634000000003</v>
      </c>
      <c r="L161">
        <v>-88.511513859999994</v>
      </c>
      <c r="M161" s="10">
        <v>10</v>
      </c>
      <c r="N161" s="10" t="s">
        <v>745</v>
      </c>
      <c r="O161" s="10" t="s">
        <v>746</v>
      </c>
      <c r="P161" s="214"/>
      <c r="R161" s="17"/>
      <c r="S161" s="17"/>
      <c r="T161" s="17"/>
      <c r="U161" s="17"/>
      <c r="V161" s="17"/>
      <c r="W161" s="17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FD161" s="195"/>
      <c r="FE161" s="195"/>
      <c r="FF161" s="195"/>
      <c r="FG161" s="195"/>
      <c r="FH161" s="195"/>
    </row>
    <row r="162" spans="2:164" ht="15" x14ac:dyDescent="0.25">
      <c r="B162" s="98">
        <f>COUNT(R162:FC162,FI162:FQ162)</f>
        <v>0</v>
      </c>
      <c r="C162" s="98" t="str">
        <f>IF(COUNT(R162:FC162,FI162:FQ162)&gt;0,COUNT(R162:FC162,FI162:FQ162),"")</f>
        <v/>
      </c>
      <c r="D162" s="98" t="str">
        <f>IF(COUNT(X162:BN162,BP162:BX162,BZ162:CF162,CH162:FC162,FI162:FQ162)&gt;0,COUNT(X162:BN162,BP162:BX162,BZ162:CF162,CH162:FC162,FI162:FQ162),"")</f>
        <v/>
      </c>
      <c r="E162" s="98">
        <f>IF(H162=1,COUNT(R162:FC162,FI162:FQ162),"")</f>
        <v>0</v>
      </c>
      <c r="F162" s="98">
        <f>IF(H162=1,COUNT(X162:BN162,BP162:BX162,BZ162:CF162,CH162:FC162,FI162:FQ162),"")</f>
        <v>0</v>
      </c>
      <c r="G162" s="98" t="str">
        <f>IF($B162&gt;=1,$M162,"")</f>
        <v/>
      </c>
      <c r="H162" s="199">
        <f>IF(AND(M162&gt;0,M162&lt;=STATS!$C$22),1,"")</f>
        <v>1</v>
      </c>
      <c r="J162" s="34">
        <v>161</v>
      </c>
      <c r="K162">
        <v>44.83009405</v>
      </c>
      <c r="L162">
        <v>-88.511527760000007</v>
      </c>
      <c r="M162" s="10">
        <v>9</v>
      </c>
      <c r="N162" s="10" t="s">
        <v>745</v>
      </c>
      <c r="O162" s="10" t="s">
        <v>746</v>
      </c>
      <c r="P162" s="214"/>
      <c r="R162" s="17"/>
      <c r="S162" s="17"/>
      <c r="T162" s="17"/>
      <c r="U162" s="17"/>
      <c r="V162" s="17"/>
      <c r="W162" s="17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FD162" s="195"/>
      <c r="FE162" s="195"/>
      <c r="FF162" s="195"/>
      <c r="FG162" s="195"/>
      <c r="FH162" s="195"/>
    </row>
    <row r="163" spans="2:164" ht="15" x14ac:dyDescent="0.25">
      <c r="B163" s="98">
        <f>COUNT(R163:FC163,FI163:FQ163)</f>
        <v>1</v>
      </c>
      <c r="C163" s="98">
        <f>IF(COUNT(R163:FC163,FI163:FQ163)&gt;0,COUNT(R163:FC163,FI163:FQ163),"")</f>
        <v>1</v>
      </c>
      <c r="D163" s="98">
        <f>IF(COUNT(X163:BN163,BP163:BX163,BZ163:CF163,CH163:FC163,FI163:FQ163)&gt;0,COUNT(X163:BN163,BP163:BX163,BZ163:CF163,CH163:FC163,FI163:FQ163),"")</f>
        <v>1</v>
      </c>
      <c r="E163" s="98">
        <f>IF(H163=1,COUNT(R163:FC163,FI163:FQ163),"")</f>
        <v>1</v>
      </c>
      <c r="F163" s="98">
        <f>IF(H163=1,COUNT(X163:BN163,BP163:BX163,BZ163:CF163,CH163:FC163,FI163:FQ163),"")</f>
        <v>1</v>
      </c>
      <c r="G163" s="98">
        <f>IF($B163&gt;=1,$M163,"")</f>
        <v>4.5</v>
      </c>
      <c r="H163" s="199">
        <f>IF(AND(M163&gt;0,M163&lt;=STATS!$C$22),1,"")</f>
        <v>1</v>
      </c>
      <c r="J163" s="34">
        <v>162</v>
      </c>
      <c r="K163">
        <v>44.829554100000003</v>
      </c>
      <c r="L163">
        <v>-88.511541660000006</v>
      </c>
      <c r="M163" s="10">
        <v>4.5</v>
      </c>
      <c r="N163" s="10" t="s">
        <v>745</v>
      </c>
      <c r="O163" s="10" t="s">
        <v>746</v>
      </c>
      <c r="P163" s="214"/>
      <c r="Q163" s="10">
        <v>2</v>
      </c>
      <c r="R163" s="17"/>
      <c r="S163" s="17"/>
      <c r="T163" s="17"/>
      <c r="U163" s="17"/>
      <c r="V163" s="17"/>
      <c r="W163" s="17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U163" s="10">
        <v>2</v>
      </c>
      <c r="DD163" s="10" t="s">
        <v>749</v>
      </c>
      <c r="FD163" s="195"/>
      <c r="FE163" s="195"/>
      <c r="FF163" s="195"/>
      <c r="FG163" s="195"/>
      <c r="FH163" s="195"/>
    </row>
    <row r="164" spans="2:164" ht="15" x14ac:dyDescent="0.25">
      <c r="B164" s="98">
        <f>COUNT(R164:FC164,FI164:FQ164)</f>
        <v>4</v>
      </c>
      <c r="C164" s="98">
        <f>IF(COUNT(R164:FC164,FI164:FQ164)&gt;0,COUNT(R164:FC164,FI164:FQ164),"")</f>
        <v>4</v>
      </c>
      <c r="D164" s="98">
        <f>IF(COUNT(X164:BN164,BP164:BX164,BZ164:CF164,CH164:FC164,FI164:FQ164)&gt;0,COUNT(X164:BN164,BP164:BX164,BZ164:CF164,CH164:FC164,FI164:FQ164),"")</f>
        <v>4</v>
      </c>
      <c r="E164" s="98">
        <f>IF(H164=1,COUNT(R164:FC164,FI164:FQ164),"")</f>
        <v>4</v>
      </c>
      <c r="F164" s="98">
        <f>IF(H164=1,COUNT(X164:BN164,BP164:BX164,BZ164:CF164,CH164:FC164,FI164:FQ164),"")</f>
        <v>4</v>
      </c>
      <c r="G164" s="98">
        <f>IF($B164&gt;=1,$M164,"")</f>
        <v>4</v>
      </c>
      <c r="H164" s="199">
        <f>IF(AND(M164&gt;0,M164&lt;=STATS!$C$22),1,"")</f>
        <v>1</v>
      </c>
      <c r="J164" s="34">
        <v>163</v>
      </c>
      <c r="K164">
        <v>44.829014149999999</v>
      </c>
      <c r="L164">
        <v>-88.511555560000005</v>
      </c>
      <c r="M164" s="10">
        <v>4</v>
      </c>
      <c r="N164" s="10" t="s">
        <v>745</v>
      </c>
      <c r="O164" s="10" t="s">
        <v>746</v>
      </c>
      <c r="P164" s="214"/>
      <c r="Q164" s="10">
        <v>2</v>
      </c>
      <c r="R164" s="17"/>
      <c r="S164" s="17"/>
      <c r="T164" s="17"/>
      <c r="U164" s="17"/>
      <c r="V164" s="17"/>
      <c r="W164" s="17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U164" s="10">
        <v>2</v>
      </c>
      <c r="BV164" s="10">
        <v>1</v>
      </c>
      <c r="CA164" s="10">
        <v>1</v>
      </c>
      <c r="DD164" s="10">
        <v>1</v>
      </c>
      <c r="FD164" s="195"/>
      <c r="FE164" s="195"/>
      <c r="FF164" s="195"/>
      <c r="FG164" s="195"/>
      <c r="FH164" s="195"/>
    </row>
    <row r="165" spans="2:164" ht="15" x14ac:dyDescent="0.25">
      <c r="B165" s="98">
        <f>COUNT(R165:FC165,FI165:FQ165)</f>
        <v>2</v>
      </c>
      <c r="C165" s="98">
        <f>IF(COUNT(R165:FC165,FI165:FQ165)&gt;0,COUNT(R165:FC165,FI165:FQ165),"")</f>
        <v>2</v>
      </c>
      <c r="D165" s="98">
        <f>IF(COUNT(X165:BN165,BP165:BX165,BZ165:CF165,CH165:FC165,FI165:FQ165)&gt;0,COUNT(X165:BN165,BP165:BX165,BZ165:CF165,CH165:FC165,FI165:FQ165),"")</f>
        <v>2</v>
      </c>
      <c r="E165" s="98">
        <f>IF(H165=1,COUNT(R165:FC165,FI165:FQ165),"")</f>
        <v>2</v>
      </c>
      <c r="F165" s="98">
        <f>IF(H165=1,COUNT(X165:BN165,BP165:BX165,BZ165:CF165,CH165:FC165,FI165:FQ165),"")</f>
        <v>2</v>
      </c>
      <c r="G165" s="98">
        <f>IF($B165&gt;=1,$M165,"")</f>
        <v>4</v>
      </c>
      <c r="H165" s="199">
        <f>IF(AND(M165&gt;0,M165&lt;=STATS!$C$22),1,"")</f>
        <v>1</v>
      </c>
      <c r="J165" s="34">
        <v>164</v>
      </c>
      <c r="K165">
        <v>44.828474200000002</v>
      </c>
      <c r="L165">
        <v>-88.511569460000004</v>
      </c>
      <c r="M165" s="10">
        <v>4</v>
      </c>
      <c r="N165" s="10" t="s">
        <v>745</v>
      </c>
      <c r="O165" s="10" t="s">
        <v>746</v>
      </c>
      <c r="P165" s="214"/>
      <c r="Q165" s="10">
        <v>2</v>
      </c>
      <c r="R165" s="17"/>
      <c r="S165" s="17"/>
      <c r="T165" s="17"/>
      <c r="U165" s="17"/>
      <c r="V165" s="17"/>
      <c r="W165" s="17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U165" s="10">
        <v>2</v>
      </c>
      <c r="CA165" s="10">
        <v>1</v>
      </c>
      <c r="FD165" s="195"/>
      <c r="FE165" s="195"/>
      <c r="FF165" s="195"/>
      <c r="FG165" s="195"/>
      <c r="FH165" s="195"/>
    </row>
    <row r="166" spans="2:164" ht="15" x14ac:dyDescent="0.25">
      <c r="B166" s="98">
        <f>COUNT(R166:FC166,FI166:FQ166)</f>
        <v>0</v>
      </c>
      <c r="C166" s="98" t="str">
        <f>IF(COUNT(R166:FC166,FI166:FQ166)&gt;0,COUNT(R166:FC166,FI166:FQ166),"")</f>
        <v/>
      </c>
      <c r="D166" s="98" t="str">
        <f>IF(COUNT(X166:BN166,BP166:BX166,BZ166:CF166,CH166:FC166,FI166:FQ166)&gt;0,COUNT(X166:BN166,BP166:BX166,BZ166:CF166,CH166:FC166,FI166:FQ166),"")</f>
        <v/>
      </c>
      <c r="E166" s="98" t="str">
        <f>IF(H166=1,COUNT(R166:FC166,FI166:FQ166),"")</f>
        <v/>
      </c>
      <c r="F166" s="98" t="str">
        <f>IF(H166=1,COUNT(X166:BN166,BP166:BX166,BZ166:CF166,CH166:FC166,FI166:FQ166),"")</f>
        <v/>
      </c>
      <c r="G166" s="98" t="str">
        <f>IF($B166&gt;=1,$M166,"")</f>
        <v/>
      </c>
      <c r="H166" s="199" t="str">
        <f>IF(AND(M166&gt;0,M166&lt;=STATS!$C$22),1,"")</f>
        <v/>
      </c>
      <c r="J166" s="34">
        <v>165</v>
      </c>
      <c r="K166">
        <v>44.827934249999998</v>
      </c>
      <c r="L166">
        <v>-88.511583360000003</v>
      </c>
      <c r="P166" s="215" t="s">
        <v>738</v>
      </c>
      <c r="R166" s="17"/>
      <c r="S166" s="17"/>
      <c r="T166" s="17"/>
      <c r="U166" s="17"/>
      <c r="V166" s="17"/>
      <c r="W166" s="17"/>
      <c r="X166" s="36"/>
      <c r="Y166" s="36"/>
      <c r="Z166" s="36"/>
      <c r="AA166" s="36"/>
      <c r="AB166" s="36" t="s">
        <v>749</v>
      </c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CE166" s="10" t="s">
        <v>749</v>
      </c>
      <c r="CF166" s="10" t="s">
        <v>749</v>
      </c>
      <c r="CK166" s="10" t="s">
        <v>749</v>
      </c>
      <c r="FD166" s="195"/>
      <c r="FE166" s="195"/>
      <c r="FF166" s="195"/>
      <c r="FG166" s="195"/>
      <c r="FH166" s="195"/>
    </row>
    <row r="167" spans="2:164" ht="15" x14ac:dyDescent="0.25">
      <c r="B167" s="98">
        <f>COUNT(R167:FC167,FI167:FQ167)</f>
        <v>3</v>
      </c>
      <c r="C167" s="98">
        <f>IF(COUNT(R167:FC167,FI167:FQ167)&gt;0,COUNT(R167:FC167,FI167:FQ167),"")</f>
        <v>3</v>
      </c>
      <c r="D167" s="98">
        <f>IF(COUNT(X167:BN167,BP167:BX167,BZ167:CF167,CH167:FC167,FI167:FQ167)&gt;0,COUNT(X167:BN167,BP167:BX167,BZ167:CF167,CH167:FC167,FI167:FQ167),"")</f>
        <v>3</v>
      </c>
      <c r="E167" s="98">
        <f>IF(H167=1,COUNT(R167:FC167,FI167:FQ167),"")</f>
        <v>3</v>
      </c>
      <c r="F167" s="98">
        <f>IF(H167=1,COUNT(X167:BN167,BP167:BX167,BZ167:CF167,CH167:FC167,FI167:FQ167),"")</f>
        <v>3</v>
      </c>
      <c r="G167" s="98">
        <f>IF($B167&gt;=1,$M167,"")</f>
        <v>2</v>
      </c>
      <c r="H167" s="199">
        <f>IF(AND(M167&gt;0,M167&lt;=STATS!$C$22),1,"")</f>
        <v>1</v>
      </c>
      <c r="J167" s="34">
        <v>166</v>
      </c>
      <c r="K167">
        <v>44.839263279999997</v>
      </c>
      <c r="L167">
        <v>-88.510532499999997</v>
      </c>
      <c r="M167" s="10">
        <v>2</v>
      </c>
      <c r="N167" s="10" t="s">
        <v>747</v>
      </c>
      <c r="O167" s="10" t="s">
        <v>746</v>
      </c>
      <c r="P167" s="214"/>
      <c r="Q167" s="10">
        <v>1</v>
      </c>
      <c r="R167" s="17"/>
      <c r="S167" s="17"/>
      <c r="T167" s="17"/>
      <c r="U167" s="17"/>
      <c r="V167" s="17"/>
      <c r="W167" s="17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U167" s="10">
        <v>1</v>
      </c>
      <c r="CA167" s="10">
        <v>1</v>
      </c>
      <c r="CV167" s="10">
        <v>1</v>
      </c>
      <c r="FD167" s="195"/>
      <c r="FE167" s="195"/>
      <c r="FF167" s="195">
        <v>1</v>
      </c>
      <c r="FG167" s="195"/>
      <c r="FH167" s="195"/>
    </row>
    <row r="168" spans="2:164" ht="15" x14ac:dyDescent="0.25">
      <c r="B168" s="98">
        <f>COUNT(R168:FC168,FI168:FQ168)</f>
        <v>2</v>
      </c>
      <c r="C168" s="98">
        <f>IF(COUNT(R168:FC168,FI168:FQ168)&gt;0,COUNT(R168:FC168,FI168:FQ168),"")</f>
        <v>2</v>
      </c>
      <c r="D168" s="98">
        <f>IF(COUNT(X168:BN168,BP168:BX168,BZ168:CF168,CH168:FC168,FI168:FQ168)&gt;0,COUNT(X168:BN168,BP168:BX168,BZ168:CF168,CH168:FC168,FI168:FQ168),"")</f>
        <v>2</v>
      </c>
      <c r="E168" s="98">
        <f>IF(H168=1,COUNT(R168:FC168,FI168:FQ168),"")</f>
        <v>2</v>
      </c>
      <c r="F168" s="98">
        <f>IF(H168=1,COUNT(X168:BN168,BP168:BX168,BZ168:CF168,CH168:FC168,FI168:FQ168),"")</f>
        <v>2</v>
      </c>
      <c r="G168" s="98">
        <f>IF($B168&gt;=1,$M168,"")</f>
        <v>2.5</v>
      </c>
      <c r="H168" s="199">
        <f>IF(AND(M168&gt;0,M168&lt;=STATS!$C$22),1,"")</f>
        <v>1</v>
      </c>
      <c r="J168" s="34">
        <v>167</v>
      </c>
      <c r="K168">
        <v>44.838723330000001</v>
      </c>
      <c r="L168">
        <v>-88.510546419999997</v>
      </c>
      <c r="M168" s="10">
        <v>2.5</v>
      </c>
      <c r="N168" s="10" t="s">
        <v>747</v>
      </c>
      <c r="O168" s="10" t="s">
        <v>746</v>
      </c>
      <c r="P168" s="214"/>
      <c r="Q168" s="10">
        <v>1</v>
      </c>
      <c r="R168" s="17"/>
      <c r="S168" s="17"/>
      <c r="T168" s="17"/>
      <c r="U168" s="17"/>
      <c r="V168" s="17"/>
      <c r="W168" s="17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>
        <v>1</v>
      </c>
      <c r="AL168" s="36"/>
      <c r="CA168" s="10">
        <v>1</v>
      </c>
      <c r="FD168" s="195"/>
      <c r="FE168" s="195"/>
      <c r="FF168" s="195">
        <v>1</v>
      </c>
      <c r="FG168" s="195"/>
      <c r="FH168" s="195"/>
    </row>
    <row r="169" spans="2:164" ht="15" x14ac:dyDescent="0.25">
      <c r="B169" s="98">
        <f>COUNT(R169:FC169,FI169:FQ169)</f>
        <v>2</v>
      </c>
      <c r="C169" s="98">
        <f>IF(COUNT(R169:FC169,FI169:FQ169)&gt;0,COUNT(R169:FC169,FI169:FQ169),"")</f>
        <v>2</v>
      </c>
      <c r="D169" s="98">
        <f>IF(COUNT(X169:BN169,BP169:BX169,BZ169:CF169,CH169:FC169,FI169:FQ169)&gt;0,COUNT(X169:BN169,BP169:BX169,BZ169:CF169,CH169:FC169,FI169:FQ169),"")</f>
        <v>2</v>
      </c>
      <c r="E169" s="98">
        <f>IF(H169=1,COUNT(R169:FC169,FI169:FQ169),"")</f>
        <v>2</v>
      </c>
      <c r="F169" s="98">
        <f>IF(H169=1,COUNT(X169:BN169,BP169:BX169,BZ169:CF169,CH169:FC169,FI169:FQ169),"")</f>
        <v>2</v>
      </c>
      <c r="G169" s="98">
        <f>IF($B169&gt;=1,$M169,"")</f>
        <v>3</v>
      </c>
      <c r="H169" s="199">
        <f>IF(AND(M169&gt;0,M169&lt;=STATS!$C$22),1,"")</f>
        <v>1</v>
      </c>
      <c r="J169" s="34">
        <v>168</v>
      </c>
      <c r="K169">
        <v>44.838183379999997</v>
      </c>
      <c r="L169">
        <v>-88.510560330000004</v>
      </c>
      <c r="M169" s="10">
        <v>3</v>
      </c>
      <c r="N169" s="10" t="s">
        <v>747</v>
      </c>
      <c r="O169" s="10" t="s">
        <v>746</v>
      </c>
      <c r="P169" s="214"/>
      <c r="Q169" s="10">
        <v>1</v>
      </c>
      <c r="R169" s="17"/>
      <c r="S169" s="17"/>
      <c r="T169" s="17"/>
      <c r="U169" s="17"/>
      <c r="V169" s="17"/>
      <c r="W169" s="17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CT169" s="10">
        <v>1</v>
      </c>
      <c r="CV169" s="10">
        <v>1</v>
      </c>
      <c r="FD169" s="195"/>
      <c r="FE169" s="195"/>
      <c r="FF169" s="195"/>
      <c r="FG169" s="195"/>
      <c r="FH169" s="195"/>
    </row>
    <row r="170" spans="2:164" ht="15" x14ac:dyDescent="0.25">
      <c r="B170" s="98">
        <f>COUNT(R170:FC170,FI170:FQ170)</f>
        <v>0</v>
      </c>
      <c r="C170" s="98" t="str">
        <f>IF(COUNT(R170:FC170,FI170:FQ170)&gt;0,COUNT(R170:FC170,FI170:FQ170),"")</f>
        <v/>
      </c>
      <c r="D170" s="98" t="str">
        <f>IF(COUNT(X170:BN170,BP170:BX170,BZ170:CF170,CH170:FC170,FI170:FQ170)&gt;0,COUNT(X170:BN170,BP170:BX170,BZ170:CF170,CH170:FC170,FI170:FQ170),"")</f>
        <v/>
      </c>
      <c r="E170" s="98" t="str">
        <f>IF(H170=1,COUNT(R170:FC170,FI170:FQ170),"")</f>
        <v/>
      </c>
      <c r="F170" s="98" t="str">
        <f>IF(H170=1,COUNT(X170:BN170,BP170:BX170,BZ170:CF170,CH170:FC170,FI170:FQ170),"")</f>
        <v/>
      </c>
      <c r="G170" s="98" t="str">
        <f>IF($B170&gt;=1,$M170,"")</f>
        <v/>
      </c>
      <c r="H170" s="199" t="str">
        <f>IF(AND(M170&gt;0,M170&lt;=STATS!$C$22),1,"")</f>
        <v/>
      </c>
      <c r="J170" s="34">
        <v>169</v>
      </c>
      <c r="K170">
        <v>44.83764343</v>
      </c>
      <c r="L170">
        <v>-88.510574239999997</v>
      </c>
      <c r="M170" s="10">
        <v>11.5</v>
      </c>
      <c r="N170" s="10" t="s">
        <v>745</v>
      </c>
      <c r="O170" s="10" t="s">
        <v>746</v>
      </c>
      <c r="P170" s="214"/>
      <c r="R170" s="17"/>
      <c r="S170" s="17"/>
      <c r="T170" s="17"/>
      <c r="U170" s="17"/>
      <c r="V170" s="17"/>
      <c r="W170" s="17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FD170" s="195"/>
      <c r="FE170" s="195"/>
      <c r="FF170" s="195"/>
      <c r="FG170" s="195"/>
      <c r="FH170" s="195"/>
    </row>
    <row r="171" spans="2:164" ht="15" x14ac:dyDescent="0.25">
      <c r="B171" s="98">
        <f>COUNT(R171:FC171,FI171:FQ171)</f>
        <v>0</v>
      </c>
      <c r="C171" s="98" t="str">
        <f>IF(COUNT(R171:FC171,FI171:FQ171)&gt;0,COUNT(R171:FC171,FI171:FQ171),"")</f>
        <v/>
      </c>
      <c r="D171" s="98" t="str">
        <f>IF(COUNT(X171:BN171,BP171:BX171,BZ171:CF171,CH171:FC171,FI171:FQ171)&gt;0,COUNT(X171:BN171,BP171:BX171,BZ171:CF171,CH171:FC171,FI171:FQ171),"")</f>
        <v/>
      </c>
      <c r="E171" s="98" t="str">
        <f>IF(H171=1,COUNT(R171:FC171,FI171:FQ171),"")</f>
        <v/>
      </c>
      <c r="F171" s="98" t="str">
        <f>IF(H171=1,COUNT(X171:BN171,BP171:BX171,BZ171:CF171,CH171:FC171,FI171:FQ171),"")</f>
        <v/>
      </c>
      <c r="G171" s="98" t="str">
        <f>IF($B171&gt;=1,$M171,"")</f>
        <v/>
      </c>
      <c r="H171" s="199" t="str">
        <f>IF(AND(M171&gt;0,M171&lt;=STATS!$C$22),1,"")</f>
        <v/>
      </c>
      <c r="J171" s="34">
        <v>170</v>
      </c>
      <c r="K171">
        <v>44.837103480000003</v>
      </c>
      <c r="L171">
        <v>-88.510588159999998</v>
      </c>
      <c r="P171" s="215" t="s">
        <v>739</v>
      </c>
      <c r="R171" s="17"/>
      <c r="S171" s="17"/>
      <c r="T171" s="17"/>
      <c r="U171" s="17"/>
      <c r="V171" s="17"/>
      <c r="W171" s="17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FD171" s="195"/>
      <c r="FE171" s="195"/>
      <c r="FF171" s="195"/>
      <c r="FG171" s="195"/>
      <c r="FH171" s="195"/>
    </row>
    <row r="172" spans="2:164" ht="15" x14ac:dyDescent="0.25">
      <c r="B172" s="98">
        <f>COUNT(R172:FC172,FI172:FQ172)</f>
        <v>0</v>
      </c>
      <c r="C172" s="98" t="str">
        <f>IF(COUNT(R172:FC172,FI172:FQ172)&gt;0,COUNT(R172:FC172,FI172:FQ172),"")</f>
        <v/>
      </c>
      <c r="D172" s="98" t="str">
        <f>IF(COUNT(X172:BN172,BP172:BX172,BZ172:CF172,CH172:FC172,FI172:FQ172)&gt;0,COUNT(X172:BN172,BP172:BX172,BZ172:CF172,CH172:FC172,FI172:FQ172),"")</f>
        <v/>
      </c>
      <c r="E172" s="98" t="str">
        <f>IF(H172=1,COUNT(R172:FC172,FI172:FQ172),"")</f>
        <v/>
      </c>
      <c r="F172" s="98" t="str">
        <f>IF(H172=1,COUNT(X172:BN172,BP172:BX172,BZ172:CF172,CH172:FC172,FI172:FQ172),"")</f>
        <v/>
      </c>
      <c r="G172" s="98" t="str">
        <f>IF($B172&gt;=1,$M172,"")</f>
        <v/>
      </c>
      <c r="H172" s="199" t="str">
        <f>IF(AND(M172&gt;0,M172&lt;=STATS!$C$22),1,"")</f>
        <v/>
      </c>
      <c r="J172" s="34">
        <v>171</v>
      </c>
      <c r="K172">
        <v>44.83656354</v>
      </c>
      <c r="L172">
        <v>-88.510602070000004</v>
      </c>
      <c r="P172" s="215" t="s">
        <v>739</v>
      </c>
      <c r="R172" s="17"/>
      <c r="S172" s="17"/>
      <c r="T172" s="17"/>
      <c r="U172" s="17"/>
      <c r="V172" s="17"/>
      <c r="W172" s="17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FD172" s="195"/>
      <c r="FE172" s="195"/>
      <c r="FF172" s="195"/>
      <c r="FG172" s="195"/>
      <c r="FH172" s="195"/>
    </row>
    <row r="173" spans="2:164" ht="15" x14ac:dyDescent="0.25">
      <c r="B173" s="98">
        <f>COUNT(R173:FC173,FI173:FQ173)</f>
        <v>0</v>
      </c>
      <c r="C173" s="98" t="str">
        <f>IF(COUNT(R173:FC173,FI173:FQ173)&gt;0,COUNT(R173:FC173,FI173:FQ173),"")</f>
        <v/>
      </c>
      <c r="D173" s="98" t="str">
        <f>IF(COUNT(X173:BN173,BP173:BX173,BZ173:CF173,CH173:FC173,FI173:FQ173)&gt;0,COUNT(X173:BN173,BP173:BX173,BZ173:CF173,CH173:FC173,FI173:FQ173),"")</f>
        <v/>
      </c>
      <c r="E173" s="98" t="str">
        <f>IF(H173=1,COUNT(R173:FC173,FI173:FQ173),"")</f>
        <v/>
      </c>
      <c r="F173" s="98" t="str">
        <f>IF(H173=1,COUNT(X173:BN173,BP173:BX173,BZ173:CF173,CH173:FC173,FI173:FQ173),"")</f>
        <v/>
      </c>
      <c r="G173" s="98" t="str">
        <f>IF($B173&gt;=1,$M173,"")</f>
        <v/>
      </c>
      <c r="H173" s="199" t="str">
        <f>IF(AND(M173&gt;0,M173&lt;=STATS!$C$22),1,"")</f>
        <v/>
      </c>
      <c r="J173" s="34">
        <v>172</v>
      </c>
      <c r="K173">
        <v>44.836023590000003</v>
      </c>
      <c r="L173">
        <v>-88.510615979999997</v>
      </c>
      <c r="P173" s="215" t="s">
        <v>739</v>
      </c>
      <c r="R173" s="17"/>
      <c r="S173" s="17"/>
      <c r="T173" s="17"/>
      <c r="U173" s="17"/>
      <c r="V173" s="17"/>
      <c r="W173" s="17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FD173" s="195"/>
      <c r="FE173" s="195"/>
      <c r="FF173" s="195"/>
      <c r="FG173" s="195"/>
      <c r="FH173" s="195"/>
    </row>
    <row r="174" spans="2:164" ht="15" x14ac:dyDescent="0.25">
      <c r="B174" s="98">
        <f>COUNT(R174:FC174,FI174:FQ174)</f>
        <v>0</v>
      </c>
      <c r="C174" s="98" t="str">
        <f>IF(COUNT(R174:FC174,FI174:FQ174)&gt;0,COUNT(R174:FC174,FI174:FQ174),"")</f>
        <v/>
      </c>
      <c r="D174" s="98" t="str">
        <f>IF(COUNT(X174:BN174,BP174:BX174,BZ174:CF174,CH174:FC174,FI174:FQ174)&gt;0,COUNT(X174:BN174,BP174:BX174,BZ174:CF174,CH174:FC174,FI174:FQ174),"")</f>
        <v/>
      </c>
      <c r="E174" s="98" t="str">
        <f>IF(H174=1,COUNT(R174:FC174,FI174:FQ174),"")</f>
        <v/>
      </c>
      <c r="F174" s="98" t="str">
        <f>IF(H174=1,COUNT(X174:BN174,BP174:BX174,BZ174:CF174,CH174:FC174,FI174:FQ174),"")</f>
        <v/>
      </c>
      <c r="G174" s="98" t="str">
        <f>IF($B174&gt;=1,$M174,"")</f>
        <v/>
      </c>
      <c r="H174" s="199" t="str">
        <f>IF(AND(M174&gt;0,M174&lt;=STATS!$C$22),1,"")</f>
        <v/>
      </c>
      <c r="J174" s="34">
        <v>173</v>
      </c>
      <c r="K174">
        <v>44.83548364</v>
      </c>
      <c r="L174">
        <v>-88.510629890000004</v>
      </c>
      <c r="P174" s="215" t="s">
        <v>739</v>
      </c>
      <c r="R174" s="17"/>
      <c r="S174" s="17"/>
      <c r="T174" s="17"/>
      <c r="U174" s="17"/>
      <c r="V174" s="17"/>
      <c r="W174" s="17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FD174" s="195"/>
      <c r="FE174" s="195"/>
      <c r="FF174" s="195"/>
      <c r="FG174" s="195"/>
      <c r="FH174" s="195"/>
    </row>
    <row r="175" spans="2:164" ht="15" x14ac:dyDescent="0.25">
      <c r="B175" s="98">
        <f>COUNT(R175:FC175,FI175:FQ175)</f>
        <v>0</v>
      </c>
      <c r="C175" s="98" t="str">
        <f>IF(COUNT(R175:FC175,FI175:FQ175)&gt;0,COUNT(R175:FC175,FI175:FQ175),"")</f>
        <v/>
      </c>
      <c r="D175" s="98" t="str">
        <f>IF(COUNT(X175:BN175,BP175:BX175,BZ175:CF175,CH175:FC175,FI175:FQ175)&gt;0,COUNT(X175:BN175,BP175:BX175,BZ175:CF175,CH175:FC175,FI175:FQ175),"")</f>
        <v/>
      </c>
      <c r="E175" s="98" t="str">
        <f>IF(H175=1,COUNT(R175:FC175,FI175:FQ175),"")</f>
        <v/>
      </c>
      <c r="F175" s="98" t="str">
        <f>IF(H175=1,COUNT(X175:BN175,BP175:BX175,BZ175:CF175,CH175:FC175,FI175:FQ175),"")</f>
        <v/>
      </c>
      <c r="G175" s="98" t="str">
        <f>IF($B175&gt;=1,$M175,"")</f>
        <v/>
      </c>
      <c r="H175" s="199" t="str">
        <f>IF(AND(M175&gt;0,M175&lt;=STATS!$C$22),1,"")</f>
        <v/>
      </c>
      <c r="J175" s="34">
        <v>174</v>
      </c>
      <c r="K175">
        <v>44.834943690000003</v>
      </c>
      <c r="L175">
        <v>-88.510643799999997</v>
      </c>
      <c r="P175" s="215" t="s">
        <v>739</v>
      </c>
      <c r="R175" s="17"/>
      <c r="S175" s="17"/>
      <c r="T175" s="17"/>
      <c r="U175" s="17"/>
      <c r="V175" s="17"/>
      <c r="W175" s="17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FD175" s="195"/>
      <c r="FE175" s="195"/>
      <c r="FF175" s="195"/>
      <c r="FG175" s="195"/>
      <c r="FH175" s="195"/>
    </row>
    <row r="176" spans="2:164" ht="15" x14ac:dyDescent="0.25">
      <c r="B176" s="98">
        <f>COUNT(R176:FC176,FI176:FQ176)</f>
        <v>0</v>
      </c>
      <c r="C176" s="98" t="str">
        <f>IF(COUNT(R176:FC176,FI176:FQ176)&gt;0,COUNT(R176:FC176,FI176:FQ176),"")</f>
        <v/>
      </c>
      <c r="D176" s="98" t="str">
        <f>IF(COUNT(X176:BN176,BP176:BX176,BZ176:CF176,CH176:FC176,FI176:FQ176)&gt;0,COUNT(X176:BN176,BP176:BX176,BZ176:CF176,CH176:FC176,FI176:FQ176),"")</f>
        <v/>
      </c>
      <c r="E176" s="98" t="str">
        <f>IF(H176=1,COUNT(R176:FC176,FI176:FQ176),"")</f>
        <v/>
      </c>
      <c r="F176" s="98" t="str">
        <f>IF(H176=1,COUNT(X176:BN176,BP176:BX176,BZ176:CF176,CH176:FC176,FI176:FQ176),"")</f>
        <v/>
      </c>
      <c r="G176" s="98" t="str">
        <f>IF($B176&gt;=1,$M176,"")</f>
        <v/>
      </c>
      <c r="H176" s="199" t="str">
        <f>IF(AND(M176&gt;0,M176&lt;=STATS!$C$22),1,"")</f>
        <v/>
      </c>
      <c r="J176" s="34">
        <v>175</v>
      </c>
      <c r="K176">
        <v>44.834403739999999</v>
      </c>
      <c r="L176">
        <v>-88.510657710000004</v>
      </c>
      <c r="M176" s="10">
        <v>15</v>
      </c>
      <c r="N176" s="10" t="s">
        <v>745</v>
      </c>
      <c r="O176" s="10" t="s">
        <v>746</v>
      </c>
      <c r="P176" s="214"/>
      <c r="R176" s="17"/>
      <c r="S176" s="17"/>
      <c r="T176" s="17"/>
      <c r="U176" s="17"/>
      <c r="V176" s="17"/>
      <c r="W176" s="17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FD176" s="195"/>
      <c r="FE176" s="195"/>
      <c r="FF176" s="195"/>
      <c r="FG176" s="195"/>
      <c r="FH176" s="195"/>
    </row>
    <row r="177" spans="2:164" ht="15" x14ac:dyDescent="0.25">
      <c r="B177" s="98">
        <f>COUNT(R177:FC177,FI177:FQ177)</f>
        <v>4</v>
      </c>
      <c r="C177" s="98">
        <f>IF(COUNT(R177:FC177,FI177:FQ177)&gt;0,COUNT(R177:FC177,FI177:FQ177),"")</f>
        <v>4</v>
      </c>
      <c r="D177" s="98">
        <f>IF(COUNT(X177:BN177,BP177:BX177,BZ177:CF177,CH177:FC177,FI177:FQ177)&gt;0,COUNT(X177:BN177,BP177:BX177,BZ177:CF177,CH177:FC177,FI177:FQ177),"")</f>
        <v>4</v>
      </c>
      <c r="E177" s="98">
        <f>IF(H177=1,COUNT(R177:FC177,FI177:FQ177),"")</f>
        <v>4</v>
      </c>
      <c r="F177" s="98">
        <f>IF(H177=1,COUNT(X177:BN177,BP177:BX177,BZ177:CF177,CH177:FC177,FI177:FQ177),"")</f>
        <v>4</v>
      </c>
      <c r="G177" s="98">
        <f>IF($B177&gt;=1,$M177,"")</f>
        <v>2</v>
      </c>
      <c r="H177" s="199">
        <f>IF(AND(M177&gt;0,M177&lt;=STATS!$C$22),1,"")</f>
        <v>1</v>
      </c>
      <c r="J177" s="34">
        <v>176</v>
      </c>
      <c r="K177">
        <v>44.833863790000002</v>
      </c>
      <c r="L177">
        <v>-88.510671619999997</v>
      </c>
      <c r="M177" s="10">
        <v>2</v>
      </c>
      <c r="N177" s="10" t="s">
        <v>747</v>
      </c>
      <c r="O177" s="10" t="s">
        <v>746</v>
      </c>
      <c r="P177" s="214"/>
      <c r="Q177" s="10">
        <v>1</v>
      </c>
      <c r="R177" s="17"/>
      <c r="S177" s="17"/>
      <c r="T177" s="17"/>
      <c r="U177" s="17"/>
      <c r="V177" s="17"/>
      <c r="W177" s="17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>
        <v>1</v>
      </c>
      <c r="AL177" s="36"/>
      <c r="BV177" s="10">
        <v>1</v>
      </c>
      <c r="CE177" s="10" t="s">
        <v>749</v>
      </c>
      <c r="CT177" s="10">
        <v>1</v>
      </c>
      <c r="EW177" s="10">
        <v>1</v>
      </c>
      <c r="FD177" s="195"/>
      <c r="FE177" s="195"/>
      <c r="FF177" s="195">
        <v>1</v>
      </c>
      <c r="FG177" s="195"/>
      <c r="FH177" s="195"/>
    </row>
    <row r="178" spans="2:164" ht="15" x14ac:dyDescent="0.25">
      <c r="B178" s="98">
        <f>COUNT(R178:FC178,FI178:FQ178)</f>
        <v>0</v>
      </c>
      <c r="C178" s="98" t="str">
        <f>IF(COUNT(R178:FC178,FI178:FQ178)&gt;0,COUNT(R178:FC178,FI178:FQ178),"")</f>
        <v/>
      </c>
      <c r="D178" s="98" t="str">
        <f>IF(COUNT(X178:BN178,BP178:BX178,BZ178:CF178,CH178:FC178,FI178:FQ178)&gt;0,COUNT(X178:BN178,BP178:BX178,BZ178:CF178,CH178:FC178,FI178:FQ178),"")</f>
        <v/>
      </c>
      <c r="E178" s="98" t="str">
        <f>IF(H178=1,COUNT(R178:FC178,FI178:FQ178),"")</f>
        <v/>
      </c>
      <c r="F178" s="98" t="str">
        <f>IF(H178=1,COUNT(X178:BN178,BP178:BX178,BZ178:CF178,CH178:FC178,FI178:FQ178),"")</f>
        <v/>
      </c>
      <c r="G178" s="98" t="str">
        <f>IF($B178&gt;=1,$M178,"")</f>
        <v/>
      </c>
      <c r="H178" s="199" t="str">
        <f>IF(AND(M178&gt;0,M178&lt;=STATS!$C$22),1,"")</f>
        <v/>
      </c>
      <c r="J178" s="34">
        <v>177</v>
      </c>
      <c r="K178">
        <v>44.832783900000003</v>
      </c>
      <c r="L178">
        <v>-88.510699439999996</v>
      </c>
      <c r="M178" s="10">
        <v>10</v>
      </c>
      <c r="N178" s="10" t="s">
        <v>745</v>
      </c>
      <c r="O178" s="10" t="s">
        <v>746</v>
      </c>
      <c r="P178" s="214"/>
      <c r="R178" s="17"/>
      <c r="S178" s="17"/>
      <c r="T178" s="17"/>
      <c r="U178" s="17"/>
      <c r="V178" s="17"/>
      <c r="W178" s="17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FD178" s="195"/>
      <c r="FE178" s="195"/>
      <c r="FF178" s="195"/>
      <c r="FG178" s="195"/>
      <c r="FH178" s="195"/>
    </row>
    <row r="179" spans="2:164" ht="15" x14ac:dyDescent="0.25">
      <c r="B179" s="98">
        <f>COUNT(R179:FC179,FI179:FQ179)</f>
        <v>0</v>
      </c>
      <c r="C179" s="98" t="str">
        <f>IF(COUNT(R179:FC179,FI179:FQ179)&gt;0,COUNT(R179:FC179,FI179:FQ179),"")</f>
        <v/>
      </c>
      <c r="D179" s="98" t="str">
        <f>IF(COUNT(X179:BN179,BP179:BX179,BZ179:CF179,CH179:FC179,FI179:FQ179)&gt;0,COUNT(X179:BN179,BP179:BX179,BZ179:CF179,CH179:FC179,FI179:FQ179),"")</f>
        <v/>
      </c>
      <c r="E179" s="98" t="str">
        <f>IF(H179=1,COUNT(R179:FC179,FI179:FQ179),"")</f>
        <v/>
      </c>
      <c r="F179" s="98" t="str">
        <f>IF(H179=1,COUNT(X179:BN179,BP179:BX179,BZ179:CF179,CH179:FC179,FI179:FQ179),"")</f>
        <v/>
      </c>
      <c r="G179" s="98" t="str">
        <f>IF($B179&gt;=1,$M179,"")</f>
        <v/>
      </c>
      <c r="H179" s="199" t="str">
        <f>IF(AND(M179&gt;0,M179&lt;=STATS!$C$22),1,"")</f>
        <v/>
      </c>
      <c r="J179" s="34">
        <v>178</v>
      </c>
      <c r="K179">
        <v>44.832243949999999</v>
      </c>
      <c r="L179">
        <v>-88.510713350000003</v>
      </c>
      <c r="M179" s="10">
        <v>10</v>
      </c>
      <c r="N179" s="10" t="s">
        <v>745</v>
      </c>
      <c r="O179" s="10" t="s">
        <v>746</v>
      </c>
      <c r="P179" s="214"/>
      <c r="R179" s="17"/>
      <c r="S179" s="17"/>
      <c r="T179" s="17"/>
      <c r="U179" s="17"/>
      <c r="V179" s="17"/>
      <c r="W179" s="17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FD179" s="195"/>
      <c r="FE179" s="195"/>
      <c r="FF179" s="195"/>
      <c r="FG179" s="195"/>
      <c r="FH179" s="195"/>
    </row>
    <row r="180" spans="2:164" ht="15" x14ac:dyDescent="0.25">
      <c r="B180" s="98">
        <f>COUNT(R180:FC180,FI180:FQ180)</f>
        <v>0</v>
      </c>
      <c r="C180" s="98" t="str">
        <f>IF(COUNT(R180:FC180,FI180:FQ180)&gt;0,COUNT(R180:FC180,FI180:FQ180),"")</f>
        <v/>
      </c>
      <c r="D180" s="98" t="str">
        <f>IF(COUNT(X180:BN180,BP180:BX180,BZ180:CF180,CH180:FC180,FI180:FQ180)&gt;0,COUNT(X180:BN180,BP180:BX180,BZ180:CF180,CH180:FC180,FI180:FQ180),"")</f>
        <v/>
      </c>
      <c r="E180" s="98" t="str">
        <f>IF(H180=1,COUNT(R180:FC180,FI180:FQ180),"")</f>
        <v/>
      </c>
      <c r="F180" s="98" t="str">
        <f>IF(H180=1,COUNT(X180:BN180,BP180:BX180,BZ180:CF180,CH180:FC180,FI180:FQ180),"")</f>
        <v/>
      </c>
      <c r="G180" s="98" t="str">
        <f>IF($B180&gt;=1,$M180,"")</f>
        <v/>
      </c>
      <c r="H180" s="199" t="str">
        <f>IF(AND(M180&gt;0,M180&lt;=STATS!$C$22),1,"")</f>
        <v/>
      </c>
      <c r="J180" s="34">
        <v>179</v>
      </c>
      <c r="K180">
        <v>44.831704000000002</v>
      </c>
      <c r="L180">
        <v>-88.510727259999996</v>
      </c>
      <c r="M180" s="10">
        <v>10</v>
      </c>
      <c r="N180" s="10" t="s">
        <v>745</v>
      </c>
      <c r="O180" s="10" t="s">
        <v>746</v>
      </c>
      <c r="P180" s="214"/>
      <c r="R180" s="17"/>
      <c r="S180" s="17"/>
      <c r="T180" s="17"/>
      <c r="U180" s="17"/>
      <c r="V180" s="17"/>
      <c r="W180" s="17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FD180" s="195"/>
      <c r="FE180" s="195"/>
      <c r="FF180" s="195"/>
      <c r="FG180" s="195"/>
      <c r="FH180" s="195"/>
    </row>
    <row r="181" spans="2:164" ht="15" x14ac:dyDescent="0.25">
      <c r="B181" s="98">
        <f>COUNT(R181:FC181,FI181:FQ181)</f>
        <v>0</v>
      </c>
      <c r="C181" s="98" t="str">
        <f>IF(COUNT(R181:FC181,FI181:FQ181)&gt;0,COUNT(R181:FC181,FI181:FQ181),"")</f>
        <v/>
      </c>
      <c r="D181" s="98" t="str">
        <f>IF(COUNT(X181:BN181,BP181:BX181,BZ181:CF181,CH181:FC181,FI181:FQ181)&gt;0,COUNT(X181:BN181,BP181:BX181,BZ181:CF181,CH181:FC181,FI181:FQ181),"")</f>
        <v/>
      </c>
      <c r="E181" s="98" t="str">
        <f>IF(H181=1,COUNT(R181:FC181,FI181:FQ181),"")</f>
        <v/>
      </c>
      <c r="F181" s="98" t="str">
        <f>IF(H181=1,COUNT(X181:BN181,BP181:BX181,BZ181:CF181,CH181:FC181,FI181:FQ181),"")</f>
        <v/>
      </c>
      <c r="G181" s="98" t="str">
        <f>IF($B181&gt;=1,$M181,"")</f>
        <v/>
      </c>
      <c r="H181" s="199" t="str">
        <f>IF(AND(M181&gt;0,M181&lt;=STATS!$C$22),1,"")</f>
        <v/>
      </c>
      <c r="J181" s="34">
        <v>180</v>
      </c>
      <c r="K181">
        <v>44.831164049999998</v>
      </c>
      <c r="L181">
        <v>-88.510741170000003</v>
      </c>
      <c r="M181" s="10">
        <v>10.5</v>
      </c>
      <c r="N181" s="10" t="s">
        <v>745</v>
      </c>
      <c r="O181" s="10" t="s">
        <v>746</v>
      </c>
      <c r="P181" s="214"/>
      <c r="R181" s="17"/>
      <c r="S181" s="17"/>
      <c r="T181" s="17"/>
      <c r="U181" s="17"/>
      <c r="V181" s="17"/>
      <c r="W181" s="17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FD181" s="195"/>
      <c r="FE181" s="195"/>
      <c r="FF181" s="195"/>
      <c r="FG181" s="195"/>
      <c r="FH181" s="195"/>
    </row>
    <row r="182" spans="2:164" ht="15" x14ac:dyDescent="0.25">
      <c r="B182" s="98">
        <f>COUNT(R182:FC182,FI182:FQ182)</f>
        <v>0</v>
      </c>
      <c r="C182" s="98" t="str">
        <f>IF(COUNT(R182:FC182,FI182:FQ182)&gt;0,COUNT(R182:FC182,FI182:FQ182),"")</f>
        <v/>
      </c>
      <c r="D182" s="98" t="str">
        <f>IF(COUNT(X182:BN182,BP182:BX182,BZ182:CF182,CH182:FC182,FI182:FQ182)&gt;0,COUNT(X182:BN182,BP182:BX182,BZ182:CF182,CH182:FC182,FI182:FQ182),"")</f>
        <v/>
      </c>
      <c r="E182" s="98" t="str">
        <f>IF(H182=1,COUNT(R182:FC182,FI182:FQ182),"")</f>
        <v/>
      </c>
      <c r="F182" s="98" t="str">
        <f>IF(H182=1,COUNT(X182:BN182,BP182:BX182,BZ182:CF182,CH182:FC182,FI182:FQ182),"")</f>
        <v/>
      </c>
      <c r="G182" s="98" t="str">
        <f>IF($B182&gt;=1,$M182,"")</f>
        <v/>
      </c>
      <c r="H182" s="199" t="str">
        <f>IF(AND(M182&gt;0,M182&lt;=STATS!$C$22),1,"")</f>
        <v/>
      </c>
      <c r="J182" s="34">
        <v>181</v>
      </c>
      <c r="K182">
        <v>44.830624100000001</v>
      </c>
      <c r="L182">
        <v>-88.510755079999996</v>
      </c>
      <c r="M182" s="10">
        <v>10</v>
      </c>
      <c r="N182" s="10" t="s">
        <v>745</v>
      </c>
      <c r="O182" s="10" t="s">
        <v>746</v>
      </c>
      <c r="P182" s="214"/>
      <c r="R182" s="17"/>
      <c r="S182" s="17"/>
      <c r="T182" s="17"/>
      <c r="U182" s="17"/>
      <c r="V182" s="17"/>
      <c r="W182" s="17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FD182" s="195"/>
      <c r="FE182" s="195"/>
      <c r="FF182" s="195"/>
      <c r="FG182" s="195"/>
      <c r="FH182" s="195"/>
    </row>
    <row r="183" spans="2:164" ht="15" x14ac:dyDescent="0.25">
      <c r="B183" s="98">
        <f>COUNT(R183:FC183,FI183:FQ183)</f>
        <v>0</v>
      </c>
      <c r="C183" s="98" t="str">
        <f>IF(COUNT(R183:FC183,FI183:FQ183)&gt;0,COUNT(R183:FC183,FI183:FQ183),"")</f>
        <v/>
      </c>
      <c r="D183" s="98" t="str">
        <f>IF(COUNT(X183:BN183,BP183:BX183,BZ183:CF183,CH183:FC183,FI183:FQ183)&gt;0,COUNT(X183:BN183,BP183:BX183,BZ183:CF183,CH183:FC183,FI183:FQ183),"")</f>
        <v/>
      </c>
      <c r="E183" s="98" t="str">
        <f>IF(H183=1,COUNT(R183:FC183,FI183:FQ183),"")</f>
        <v/>
      </c>
      <c r="F183" s="98" t="str">
        <f>IF(H183=1,COUNT(X183:BN183,BP183:BX183,BZ183:CF183,CH183:FC183,FI183:FQ183),"")</f>
        <v/>
      </c>
      <c r="G183" s="98" t="str">
        <f>IF($B183&gt;=1,$M183,"")</f>
        <v/>
      </c>
      <c r="H183" s="199" t="str">
        <f>IF(AND(M183&gt;0,M183&lt;=STATS!$C$22),1,"")</f>
        <v/>
      </c>
      <c r="J183" s="34">
        <v>182</v>
      </c>
      <c r="K183">
        <v>44.830084149999998</v>
      </c>
      <c r="L183">
        <v>-88.510768990000003</v>
      </c>
      <c r="M183" s="10">
        <v>10</v>
      </c>
      <c r="N183" s="10" t="s">
        <v>745</v>
      </c>
      <c r="O183" s="10" t="s">
        <v>746</v>
      </c>
      <c r="P183" s="214"/>
      <c r="R183" s="17"/>
      <c r="S183" s="17"/>
      <c r="T183" s="17"/>
      <c r="U183" s="17"/>
      <c r="V183" s="17"/>
      <c r="W183" s="17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FD183" s="195"/>
      <c r="FE183" s="195"/>
      <c r="FF183" s="195"/>
      <c r="FG183" s="195"/>
      <c r="FH183" s="195"/>
    </row>
    <row r="184" spans="2:164" ht="15" x14ac:dyDescent="0.25">
      <c r="B184" s="98">
        <f>COUNT(R184:FC184,FI184:FQ184)</f>
        <v>1</v>
      </c>
      <c r="C184" s="98">
        <f>IF(COUNT(R184:FC184,FI184:FQ184)&gt;0,COUNT(R184:FC184,FI184:FQ184),"")</f>
        <v>1</v>
      </c>
      <c r="D184" s="98">
        <f>IF(COUNT(X184:BN184,BP184:BX184,BZ184:CF184,CH184:FC184,FI184:FQ184)&gt;0,COUNT(X184:BN184,BP184:BX184,BZ184:CF184,CH184:FC184,FI184:FQ184),"")</f>
        <v>1</v>
      </c>
      <c r="E184" s="98">
        <f>IF(H184=1,COUNT(R184:FC184,FI184:FQ184),"")</f>
        <v>1</v>
      </c>
      <c r="F184" s="98">
        <f>IF(H184=1,COUNT(X184:BN184,BP184:BX184,BZ184:CF184,CH184:FC184,FI184:FQ184),"")</f>
        <v>1</v>
      </c>
      <c r="G184" s="98">
        <f>IF($B184&gt;=1,$M184,"")</f>
        <v>9</v>
      </c>
      <c r="H184" s="199">
        <f>IF(AND(M184&gt;0,M184&lt;=STATS!$C$22),1,"")</f>
        <v>1</v>
      </c>
      <c r="J184" s="34">
        <v>183</v>
      </c>
      <c r="K184">
        <v>44.829544200000001</v>
      </c>
      <c r="L184">
        <v>-88.510782890000002</v>
      </c>
      <c r="M184" s="10">
        <v>9</v>
      </c>
      <c r="N184" s="10" t="s">
        <v>745</v>
      </c>
      <c r="O184" s="10" t="s">
        <v>746</v>
      </c>
      <c r="P184" s="214"/>
      <c r="Q184" s="10">
        <v>1</v>
      </c>
      <c r="R184" s="17"/>
      <c r="S184" s="17"/>
      <c r="T184" s="17"/>
      <c r="U184" s="17"/>
      <c r="V184" s="17"/>
      <c r="W184" s="17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CA184" s="10">
        <v>1</v>
      </c>
      <c r="FD184" s="195"/>
      <c r="FE184" s="195"/>
      <c r="FF184" s="195">
        <v>1</v>
      </c>
      <c r="FG184" s="195"/>
      <c r="FH184" s="195"/>
    </row>
    <row r="185" spans="2:164" ht="15" x14ac:dyDescent="0.25">
      <c r="B185" s="98">
        <f>COUNT(R185:FC185,FI185:FQ185)</f>
        <v>3</v>
      </c>
      <c r="C185" s="98">
        <f>IF(COUNT(R185:FC185,FI185:FQ185)&gt;0,COUNT(R185:FC185,FI185:FQ185),"")</f>
        <v>3</v>
      </c>
      <c r="D185" s="98">
        <f>IF(COUNT(X185:BN185,BP185:BX185,BZ185:CF185,CH185:FC185,FI185:FQ185)&gt;0,COUNT(X185:BN185,BP185:BX185,BZ185:CF185,CH185:FC185,FI185:FQ185),"")</f>
        <v>3</v>
      </c>
      <c r="E185" s="98">
        <f>IF(H185=1,COUNT(R185:FC185,FI185:FQ185),"")</f>
        <v>3</v>
      </c>
      <c r="F185" s="98">
        <f>IF(H185=1,COUNT(X185:BN185,BP185:BX185,BZ185:CF185,CH185:FC185,FI185:FQ185),"")</f>
        <v>3</v>
      </c>
      <c r="G185" s="98">
        <f>IF($B185&gt;=1,$M185,"")</f>
        <v>5</v>
      </c>
      <c r="H185" s="199">
        <f>IF(AND(M185&gt;0,M185&lt;=STATS!$C$22),1,"")</f>
        <v>1</v>
      </c>
      <c r="J185" s="34">
        <v>184</v>
      </c>
      <c r="K185">
        <v>44.829004249999997</v>
      </c>
      <c r="L185">
        <v>-88.510796799999994</v>
      </c>
      <c r="M185" s="10">
        <v>5</v>
      </c>
      <c r="N185" s="10" t="s">
        <v>745</v>
      </c>
      <c r="O185" s="10" t="s">
        <v>746</v>
      </c>
      <c r="P185" s="214"/>
      <c r="Q185" s="10">
        <v>2</v>
      </c>
      <c r="R185" s="17"/>
      <c r="S185" s="17"/>
      <c r="T185" s="17"/>
      <c r="U185" s="17"/>
      <c r="V185" s="17"/>
      <c r="W185" s="17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U185" s="10">
        <v>1</v>
      </c>
      <c r="DD185" s="10">
        <v>2</v>
      </c>
      <c r="EW185" s="10">
        <v>1</v>
      </c>
      <c r="FD185" s="195"/>
      <c r="FE185" s="195"/>
      <c r="FF185" s="195"/>
      <c r="FG185" s="195"/>
      <c r="FH185" s="195"/>
    </row>
    <row r="186" spans="2:164" ht="15" x14ac:dyDescent="0.25">
      <c r="B186" s="98">
        <f>COUNT(R186:FC186,FI186:FQ186)</f>
        <v>5</v>
      </c>
      <c r="C186" s="98">
        <f>IF(COUNT(R186:FC186,FI186:FQ186)&gt;0,COUNT(R186:FC186,FI186:FQ186),"")</f>
        <v>5</v>
      </c>
      <c r="D186" s="98">
        <f>IF(COUNT(X186:BN186,BP186:BX186,BZ186:CF186,CH186:FC186,FI186:FQ186)&gt;0,COUNT(X186:BN186,BP186:BX186,BZ186:CF186,CH186:FC186,FI186:FQ186),"")</f>
        <v>5</v>
      </c>
      <c r="E186" s="98">
        <f>IF(H186=1,COUNT(R186:FC186,FI186:FQ186),"")</f>
        <v>5</v>
      </c>
      <c r="F186" s="98">
        <f>IF(H186=1,COUNT(X186:BN186,BP186:BX186,BZ186:CF186,CH186:FC186,FI186:FQ186),"")</f>
        <v>5</v>
      </c>
      <c r="G186" s="98">
        <f>IF($B186&gt;=1,$M186,"")</f>
        <v>4</v>
      </c>
      <c r="H186" s="199">
        <f>IF(AND(M186&gt;0,M186&lt;=STATS!$C$22),1,"")</f>
        <v>1</v>
      </c>
      <c r="J186" s="34">
        <v>185</v>
      </c>
      <c r="K186">
        <v>44.828464310000001</v>
      </c>
      <c r="L186">
        <v>-88.510810710000001</v>
      </c>
      <c r="M186" s="10">
        <v>4</v>
      </c>
      <c r="N186" s="10" t="s">
        <v>745</v>
      </c>
      <c r="O186" s="10" t="s">
        <v>746</v>
      </c>
      <c r="P186" s="214"/>
      <c r="Q186" s="10">
        <v>2</v>
      </c>
      <c r="R186" s="17"/>
      <c r="S186" s="17"/>
      <c r="T186" s="17"/>
      <c r="U186" s="17"/>
      <c r="V186" s="17"/>
      <c r="W186" s="17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>
        <v>1</v>
      </c>
      <c r="AL186" s="36"/>
      <c r="AU186" s="10">
        <v>1</v>
      </c>
      <c r="BV186" s="10">
        <v>1</v>
      </c>
      <c r="CA186" s="10">
        <v>2</v>
      </c>
      <c r="DD186" s="10">
        <v>2</v>
      </c>
      <c r="FD186" s="195"/>
      <c r="FE186" s="195"/>
      <c r="FF186" s="195"/>
      <c r="FG186" s="195"/>
      <c r="FH186" s="195"/>
    </row>
    <row r="187" spans="2:164" ht="15" x14ac:dyDescent="0.25">
      <c r="B187" s="98">
        <f>COUNT(R187:FC187,FI187:FQ187)</f>
        <v>6</v>
      </c>
      <c r="C187" s="98">
        <f>IF(COUNT(R187:FC187,FI187:FQ187)&gt;0,COUNT(R187:FC187,FI187:FQ187),"")</f>
        <v>6</v>
      </c>
      <c r="D187" s="98">
        <f>IF(COUNT(X187:BN187,BP187:BX187,BZ187:CF187,CH187:FC187,FI187:FQ187)&gt;0,COUNT(X187:BN187,BP187:BX187,BZ187:CF187,CH187:FC187,FI187:FQ187),"")</f>
        <v>6</v>
      </c>
      <c r="E187" s="98">
        <f>IF(H187=1,COUNT(R187:FC187,FI187:FQ187),"")</f>
        <v>6</v>
      </c>
      <c r="F187" s="98">
        <f>IF(H187=1,COUNT(X187:BN187,BP187:BX187,BZ187:CF187,CH187:FC187,FI187:FQ187),"")</f>
        <v>6</v>
      </c>
      <c r="G187" s="98">
        <f>IF($B187&gt;=1,$M187,"")</f>
        <v>3</v>
      </c>
      <c r="H187" s="199">
        <f>IF(AND(M187&gt;0,M187&lt;=STATS!$C$22),1,"")</f>
        <v>1</v>
      </c>
      <c r="J187" s="34">
        <v>186</v>
      </c>
      <c r="K187">
        <v>44.827924359999997</v>
      </c>
      <c r="L187">
        <v>-88.51082461</v>
      </c>
      <c r="M187" s="10">
        <v>3</v>
      </c>
      <c r="N187" s="10" t="s">
        <v>745</v>
      </c>
      <c r="O187" s="10" t="s">
        <v>746</v>
      </c>
      <c r="P187" s="214"/>
      <c r="Q187" s="10">
        <v>2</v>
      </c>
      <c r="R187" s="17"/>
      <c r="S187" s="17"/>
      <c r="T187" s="17"/>
      <c r="U187" s="17"/>
      <c r="V187" s="17"/>
      <c r="W187" s="17"/>
      <c r="X187" s="36"/>
      <c r="Y187" s="36"/>
      <c r="Z187" s="36"/>
      <c r="AA187" s="36"/>
      <c r="AB187" s="36">
        <v>1</v>
      </c>
      <c r="AC187" s="36"/>
      <c r="AD187" s="36"/>
      <c r="AE187" s="36"/>
      <c r="AF187" s="36"/>
      <c r="AG187" s="36"/>
      <c r="AH187" s="36"/>
      <c r="AI187" s="36"/>
      <c r="AJ187" s="36"/>
      <c r="AK187" s="36">
        <v>1</v>
      </c>
      <c r="AL187" s="36"/>
      <c r="BV187" s="10">
        <v>1</v>
      </c>
      <c r="CF187" s="10">
        <v>2</v>
      </c>
      <c r="CT187" s="10">
        <v>1</v>
      </c>
      <c r="EV187" s="10">
        <v>1</v>
      </c>
      <c r="FD187" s="195"/>
      <c r="FE187" s="195"/>
      <c r="FF187" s="195"/>
      <c r="FG187" s="195"/>
      <c r="FH187" s="195"/>
    </row>
    <row r="188" spans="2:164" ht="15" x14ac:dyDescent="0.25">
      <c r="B188" s="98">
        <f>COUNT(R188:FC188,FI188:FQ188)</f>
        <v>0</v>
      </c>
      <c r="C188" s="98" t="str">
        <f>IF(COUNT(R188:FC188,FI188:FQ188)&gt;0,COUNT(R188:FC188,FI188:FQ188),"")</f>
        <v/>
      </c>
      <c r="D188" s="98" t="str">
        <f>IF(COUNT(X188:BN188,BP188:BX188,BZ188:CF188,CH188:FC188,FI188:FQ188)&gt;0,COUNT(X188:BN188,BP188:BX188,BZ188:CF188,CH188:FC188,FI188:FQ188),"")</f>
        <v/>
      </c>
      <c r="E188" s="98" t="str">
        <f>IF(H188=1,COUNT(R188:FC188,FI188:FQ188),"")</f>
        <v/>
      </c>
      <c r="F188" s="98" t="str">
        <f>IF(H188=1,COUNT(X188:BN188,BP188:BX188,BZ188:CF188,CH188:FC188,FI188:FQ188),"")</f>
        <v/>
      </c>
      <c r="G188" s="98" t="str">
        <f>IF($B188&gt;=1,$M188,"")</f>
        <v/>
      </c>
      <c r="H188" s="199" t="str">
        <f>IF(AND(M188&gt;0,M188&lt;=STATS!$C$22),1,"")</f>
        <v/>
      </c>
      <c r="J188" s="34">
        <v>187</v>
      </c>
      <c r="K188">
        <v>44.827384410000001</v>
      </c>
      <c r="L188">
        <v>-88.510838519999993</v>
      </c>
      <c r="P188" s="215" t="s">
        <v>738</v>
      </c>
      <c r="R188" s="17"/>
      <c r="S188" s="17"/>
      <c r="T188" s="17"/>
      <c r="U188" s="17"/>
      <c r="V188" s="17"/>
      <c r="W188" s="17"/>
      <c r="X188" s="36"/>
      <c r="Y188" s="36"/>
      <c r="Z188" s="36"/>
      <c r="AA188" s="36"/>
      <c r="AB188" s="36" t="s">
        <v>749</v>
      </c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CE188" s="10" t="s">
        <v>749</v>
      </c>
      <c r="CF188" s="10" t="s">
        <v>749</v>
      </c>
      <c r="FD188" s="195"/>
      <c r="FE188" s="195"/>
      <c r="FF188" s="195"/>
      <c r="FG188" s="195"/>
      <c r="FH188" s="195"/>
    </row>
    <row r="189" spans="2:164" ht="15" x14ac:dyDescent="0.25">
      <c r="B189" s="98">
        <f>COUNT(R189:FC189,FI189:FQ189)</f>
        <v>2</v>
      </c>
      <c r="C189" s="98">
        <f>IF(COUNT(R189:FC189,FI189:FQ189)&gt;0,COUNT(R189:FC189,FI189:FQ189),"")</f>
        <v>2</v>
      </c>
      <c r="D189" s="98">
        <f>IF(COUNT(X189:BN189,BP189:BX189,BZ189:CF189,CH189:FC189,FI189:FQ189)&gt;0,COUNT(X189:BN189,BP189:BX189,BZ189:CF189,CH189:FC189,FI189:FQ189),"")</f>
        <v>2</v>
      </c>
      <c r="E189" s="98">
        <f>IF(H189=1,COUNT(R189:FC189,FI189:FQ189),"")</f>
        <v>2</v>
      </c>
      <c r="F189" s="98">
        <f>IF(H189=1,COUNT(X189:BN189,BP189:BX189,BZ189:CF189,CH189:FC189,FI189:FQ189),"")</f>
        <v>2</v>
      </c>
      <c r="G189" s="98">
        <f>IF($B189&gt;=1,$M189,"")</f>
        <v>2.5</v>
      </c>
      <c r="H189" s="199">
        <f>IF(AND(M189&gt;0,M189&lt;=STATS!$C$22),1,"")</f>
        <v>1</v>
      </c>
      <c r="J189" s="34">
        <v>188</v>
      </c>
      <c r="K189">
        <v>44.838713429999999</v>
      </c>
      <c r="L189">
        <v>-88.509787529999997</v>
      </c>
      <c r="M189" s="10">
        <v>2.5</v>
      </c>
      <c r="N189" s="10" t="s">
        <v>747</v>
      </c>
      <c r="O189" s="10" t="s">
        <v>746</v>
      </c>
      <c r="P189" s="214"/>
      <c r="Q189" s="10">
        <v>1</v>
      </c>
      <c r="R189" s="17"/>
      <c r="S189" s="17"/>
      <c r="T189" s="17"/>
      <c r="U189" s="17"/>
      <c r="V189" s="17"/>
      <c r="W189" s="17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BV189" s="10">
        <v>1</v>
      </c>
      <c r="CT189" s="10">
        <v>1</v>
      </c>
      <c r="FD189" s="195"/>
      <c r="FE189" s="195"/>
      <c r="FF189" s="195"/>
      <c r="FG189" s="195"/>
      <c r="FH189" s="195"/>
    </row>
    <row r="190" spans="2:164" ht="15" x14ac:dyDescent="0.25">
      <c r="B190" s="98">
        <f>COUNT(R190:FC190,FI190:FQ190)</f>
        <v>3</v>
      </c>
      <c r="C190" s="98">
        <f>IF(COUNT(R190:FC190,FI190:FQ190)&gt;0,COUNT(R190:FC190,FI190:FQ190),"")</f>
        <v>3</v>
      </c>
      <c r="D190" s="98">
        <f>IF(COUNT(X190:BN190,BP190:BX190,BZ190:CF190,CH190:FC190,FI190:FQ190)&gt;0,COUNT(X190:BN190,BP190:BX190,BZ190:CF190,CH190:FC190,FI190:FQ190),"")</f>
        <v>3</v>
      </c>
      <c r="E190" s="98">
        <f>IF(H190=1,COUNT(R190:FC190,FI190:FQ190),"")</f>
        <v>3</v>
      </c>
      <c r="F190" s="98">
        <f>IF(H190=1,COUNT(X190:BN190,BP190:BX190,BZ190:CF190,CH190:FC190,FI190:FQ190),"")</f>
        <v>3</v>
      </c>
      <c r="G190" s="98">
        <f>IF($B190&gt;=1,$M190,"")</f>
        <v>2.5</v>
      </c>
      <c r="H190" s="199">
        <f>IF(AND(M190&gt;0,M190&lt;=STATS!$C$22),1,"")</f>
        <v>1</v>
      </c>
      <c r="J190" s="34">
        <v>189</v>
      </c>
      <c r="K190">
        <v>44.838173480000002</v>
      </c>
      <c r="L190">
        <v>-88.509801449999998</v>
      </c>
      <c r="M190" s="10">
        <v>2.5</v>
      </c>
      <c r="N190" s="10" t="s">
        <v>747</v>
      </c>
      <c r="O190" s="10" t="s">
        <v>746</v>
      </c>
      <c r="P190" s="214"/>
      <c r="Q190" s="10">
        <v>1</v>
      </c>
      <c r="R190" s="17"/>
      <c r="S190" s="17"/>
      <c r="T190" s="17"/>
      <c r="U190" s="17"/>
      <c r="V190" s="17"/>
      <c r="W190" s="17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>
        <v>1</v>
      </c>
      <c r="AL190" s="36"/>
      <c r="BV190" s="10">
        <v>1</v>
      </c>
      <c r="EW190" s="10">
        <v>1</v>
      </c>
      <c r="FD190" s="195"/>
      <c r="FE190" s="195"/>
      <c r="FF190" s="195">
        <v>1</v>
      </c>
      <c r="FG190" s="195"/>
      <c r="FH190" s="195"/>
    </row>
    <row r="191" spans="2:164" ht="15" x14ac:dyDescent="0.25">
      <c r="B191" s="98">
        <f>COUNT(R191:FC191,FI191:FQ191)</f>
        <v>0</v>
      </c>
      <c r="C191" s="98" t="str">
        <f>IF(COUNT(R191:FC191,FI191:FQ191)&gt;0,COUNT(R191:FC191,FI191:FQ191),"")</f>
        <v/>
      </c>
      <c r="D191" s="98" t="str">
        <f>IF(COUNT(X191:BN191,BP191:BX191,BZ191:CF191,CH191:FC191,FI191:FQ191)&gt;0,COUNT(X191:BN191,BP191:BX191,BZ191:CF191,CH191:FC191,FI191:FQ191),"")</f>
        <v/>
      </c>
      <c r="E191" s="98" t="str">
        <f>IF(H191=1,COUNT(R191:FC191,FI191:FQ191),"")</f>
        <v/>
      </c>
      <c r="F191" s="98" t="str">
        <f>IF(H191=1,COUNT(X191:BN191,BP191:BX191,BZ191:CF191,CH191:FC191,FI191:FQ191),"")</f>
        <v/>
      </c>
      <c r="G191" s="98" t="str">
        <f>IF($B191&gt;=1,$M191,"")</f>
        <v/>
      </c>
      <c r="H191" s="199" t="str">
        <f>IF(AND(M191&gt;0,M191&lt;=STATS!$C$22),1,"")</f>
        <v/>
      </c>
      <c r="J191" s="34">
        <v>190</v>
      </c>
      <c r="K191">
        <v>44.837633529999998</v>
      </c>
      <c r="L191">
        <v>-88.509815369999998</v>
      </c>
      <c r="M191" s="10">
        <v>10</v>
      </c>
      <c r="N191" s="10" t="s">
        <v>745</v>
      </c>
      <c r="O191" s="10" t="s">
        <v>746</v>
      </c>
      <c r="P191" s="214"/>
      <c r="R191" s="17"/>
      <c r="S191" s="17"/>
      <c r="T191" s="17"/>
      <c r="U191" s="17"/>
      <c r="V191" s="17"/>
      <c r="W191" s="17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FD191" s="195"/>
      <c r="FE191" s="195"/>
      <c r="FF191" s="195"/>
      <c r="FG191" s="195"/>
      <c r="FH191" s="195"/>
    </row>
    <row r="192" spans="2:164" ht="15" x14ac:dyDescent="0.25">
      <c r="B192" s="98">
        <f>COUNT(R192:FC192,FI192:FQ192)</f>
        <v>0</v>
      </c>
      <c r="C192" s="98" t="str">
        <f>IF(COUNT(R192:FC192,FI192:FQ192)&gt;0,COUNT(R192:FC192,FI192:FQ192),"")</f>
        <v/>
      </c>
      <c r="D192" s="98" t="str">
        <f>IF(COUNT(X192:BN192,BP192:BX192,BZ192:CF192,CH192:FC192,FI192:FQ192)&gt;0,COUNT(X192:BN192,BP192:BX192,BZ192:CF192,CH192:FC192,FI192:FQ192),"")</f>
        <v/>
      </c>
      <c r="E192" s="98" t="str">
        <f>IF(H192=1,COUNT(R192:FC192,FI192:FQ192),"")</f>
        <v/>
      </c>
      <c r="F192" s="98" t="str">
        <f>IF(H192=1,COUNT(X192:BN192,BP192:BX192,BZ192:CF192,CH192:FC192,FI192:FQ192),"")</f>
        <v/>
      </c>
      <c r="G192" s="98" t="str">
        <f>IF($B192&gt;=1,$M192,"")</f>
        <v/>
      </c>
      <c r="H192" s="199" t="str">
        <f>IF(AND(M192&gt;0,M192&lt;=STATS!$C$22),1,"")</f>
        <v/>
      </c>
      <c r="J192" s="34">
        <v>191</v>
      </c>
      <c r="K192">
        <v>44.837093580000001</v>
      </c>
      <c r="L192">
        <v>-88.509829289999999</v>
      </c>
      <c r="M192" s="10">
        <v>15</v>
      </c>
      <c r="N192" s="10" t="s">
        <v>745</v>
      </c>
      <c r="O192" s="10" t="s">
        <v>746</v>
      </c>
      <c r="P192" s="214"/>
      <c r="R192" s="17"/>
      <c r="S192" s="17"/>
      <c r="T192" s="17"/>
      <c r="U192" s="17"/>
      <c r="V192" s="17"/>
      <c r="W192" s="17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FD192" s="195"/>
      <c r="FE192" s="195"/>
      <c r="FF192" s="195"/>
      <c r="FG192" s="195"/>
      <c r="FH192" s="195"/>
    </row>
    <row r="193" spans="2:164" ht="15" x14ac:dyDescent="0.25">
      <c r="B193" s="98">
        <f>COUNT(R193:FC193,FI193:FQ193)</f>
        <v>0</v>
      </c>
      <c r="C193" s="98" t="str">
        <f>IF(COUNT(R193:FC193,FI193:FQ193)&gt;0,COUNT(R193:FC193,FI193:FQ193),"")</f>
        <v/>
      </c>
      <c r="D193" s="98" t="str">
        <f>IF(COUNT(X193:BN193,BP193:BX193,BZ193:CF193,CH193:FC193,FI193:FQ193)&gt;0,COUNT(X193:BN193,BP193:BX193,BZ193:CF193,CH193:FC193,FI193:FQ193),"")</f>
        <v/>
      </c>
      <c r="E193" s="98" t="str">
        <f>IF(H193=1,COUNT(R193:FC193,FI193:FQ193),"")</f>
        <v/>
      </c>
      <c r="F193" s="98" t="str">
        <f>IF(H193=1,COUNT(X193:BN193,BP193:BX193,BZ193:CF193,CH193:FC193,FI193:FQ193),"")</f>
        <v/>
      </c>
      <c r="G193" s="98" t="str">
        <f>IF($B193&gt;=1,$M193,"")</f>
        <v/>
      </c>
      <c r="H193" s="199" t="str">
        <f>IF(AND(M193&gt;0,M193&lt;=STATS!$C$22),1,"")</f>
        <v/>
      </c>
      <c r="J193" s="34">
        <v>192</v>
      </c>
      <c r="K193">
        <v>44.836553639999998</v>
      </c>
      <c r="L193">
        <v>-88.50984321</v>
      </c>
      <c r="P193" s="215" t="s">
        <v>739</v>
      </c>
      <c r="R193" s="17"/>
      <c r="S193" s="17"/>
      <c r="T193" s="17"/>
      <c r="U193" s="17"/>
      <c r="V193" s="17"/>
      <c r="W193" s="17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FD193" s="195"/>
      <c r="FE193" s="195"/>
      <c r="FF193" s="195"/>
      <c r="FG193" s="195"/>
      <c r="FH193" s="195"/>
    </row>
    <row r="194" spans="2:164" ht="15" x14ac:dyDescent="0.25">
      <c r="B194" s="98">
        <f>COUNT(R194:FC194,FI194:FQ194)</f>
        <v>0</v>
      </c>
      <c r="C194" s="98" t="str">
        <f>IF(COUNT(R194:FC194,FI194:FQ194)&gt;0,COUNT(R194:FC194,FI194:FQ194),"")</f>
        <v/>
      </c>
      <c r="D194" s="98" t="str">
        <f>IF(COUNT(X194:BN194,BP194:BX194,BZ194:CF194,CH194:FC194,FI194:FQ194)&gt;0,COUNT(X194:BN194,BP194:BX194,BZ194:CF194,CH194:FC194,FI194:FQ194),"")</f>
        <v/>
      </c>
      <c r="E194" s="98" t="str">
        <f>IF(H194=1,COUNT(R194:FC194,FI194:FQ194),"")</f>
        <v/>
      </c>
      <c r="F194" s="98" t="str">
        <f>IF(H194=1,COUNT(X194:BN194,BP194:BX194,BZ194:CF194,CH194:FC194,FI194:FQ194),"")</f>
        <v/>
      </c>
      <c r="G194" s="98" t="str">
        <f>IF($B194&gt;=1,$M194,"")</f>
        <v/>
      </c>
      <c r="H194" s="199" t="str">
        <f>IF(AND(M194&gt;0,M194&lt;=STATS!$C$22),1,"")</f>
        <v/>
      </c>
      <c r="J194" s="34">
        <v>193</v>
      </c>
      <c r="K194">
        <v>44.836013690000001</v>
      </c>
      <c r="L194">
        <v>-88.50985713</v>
      </c>
      <c r="P194" s="215" t="s">
        <v>739</v>
      </c>
      <c r="R194" s="17"/>
      <c r="S194" s="17"/>
      <c r="T194" s="17"/>
      <c r="U194" s="17"/>
      <c r="V194" s="17"/>
      <c r="W194" s="17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FD194" s="195"/>
      <c r="FE194" s="195"/>
      <c r="FF194" s="195"/>
      <c r="FG194" s="195"/>
      <c r="FH194" s="195"/>
    </row>
    <row r="195" spans="2:164" ht="15" x14ac:dyDescent="0.25">
      <c r="B195" s="98">
        <f>COUNT(R195:FC195,FI195:FQ195)</f>
        <v>0</v>
      </c>
      <c r="C195" s="98" t="str">
        <f>IF(COUNT(R195:FC195,FI195:FQ195)&gt;0,COUNT(R195:FC195,FI195:FQ195),"")</f>
        <v/>
      </c>
      <c r="D195" s="98" t="str">
        <f>IF(COUNT(X195:BN195,BP195:BX195,BZ195:CF195,CH195:FC195,FI195:FQ195)&gt;0,COUNT(X195:BN195,BP195:BX195,BZ195:CF195,CH195:FC195,FI195:FQ195),"")</f>
        <v/>
      </c>
      <c r="E195" s="98" t="str">
        <f>IF(H195=1,COUNT(R195:FC195,FI195:FQ195),"")</f>
        <v/>
      </c>
      <c r="F195" s="98" t="str">
        <f>IF(H195=1,COUNT(X195:BN195,BP195:BX195,BZ195:CF195,CH195:FC195,FI195:FQ195),"")</f>
        <v/>
      </c>
      <c r="G195" s="98" t="str">
        <f>IF($B195&gt;=1,$M195,"")</f>
        <v/>
      </c>
      <c r="H195" s="199" t="str">
        <f>IF(AND(M195&gt;0,M195&lt;=STATS!$C$22),1,"")</f>
        <v/>
      </c>
      <c r="J195" s="34">
        <v>194</v>
      </c>
      <c r="K195">
        <v>44.835473739999998</v>
      </c>
      <c r="L195">
        <v>-88.509871050000001</v>
      </c>
      <c r="P195" s="215" t="s">
        <v>739</v>
      </c>
      <c r="R195" s="17"/>
      <c r="S195" s="17"/>
      <c r="T195" s="17"/>
      <c r="U195" s="17"/>
      <c r="V195" s="17"/>
      <c r="W195" s="17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FD195" s="195"/>
      <c r="FE195" s="195"/>
      <c r="FF195" s="195"/>
      <c r="FG195" s="195"/>
      <c r="FH195" s="195"/>
    </row>
    <row r="196" spans="2:164" ht="15" x14ac:dyDescent="0.25">
      <c r="B196" s="98">
        <f>COUNT(R196:FC196,FI196:FQ196)</f>
        <v>0</v>
      </c>
      <c r="C196" s="98" t="str">
        <f>IF(COUNT(R196:FC196,FI196:FQ196)&gt;0,COUNT(R196:FC196,FI196:FQ196),"")</f>
        <v/>
      </c>
      <c r="D196" s="98" t="str">
        <f>IF(COUNT(X196:BN196,BP196:BX196,BZ196:CF196,CH196:FC196,FI196:FQ196)&gt;0,COUNT(X196:BN196,BP196:BX196,BZ196:CF196,CH196:FC196,FI196:FQ196),"")</f>
        <v/>
      </c>
      <c r="E196" s="98" t="str">
        <f>IF(H196=1,COUNT(R196:FC196,FI196:FQ196),"")</f>
        <v/>
      </c>
      <c r="F196" s="98" t="str">
        <f>IF(H196=1,COUNT(X196:BN196,BP196:BX196,BZ196:CF196,CH196:FC196,FI196:FQ196),"")</f>
        <v/>
      </c>
      <c r="G196" s="98" t="str">
        <f>IF($B196&gt;=1,$M196,"")</f>
        <v/>
      </c>
      <c r="H196" s="199" t="str">
        <f>IF(AND(M196&gt;0,M196&lt;=STATS!$C$22),1,"")</f>
        <v/>
      </c>
      <c r="J196" s="34">
        <v>195</v>
      </c>
      <c r="K196">
        <v>44.834933790000001</v>
      </c>
      <c r="L196">
        <v>-88.509884959999994</v>
      </c>
      <c r="P196" s="215" t="s">
        <v>739</v>
      </c>
      <c r="R196" s="17"/>
      <c r="S196" s="17"/>
      <c r="T196" s="17"/>
      <c r="U196" s="17"/>
      <c r="V196" s="17"/>
      <c r="W196" s="17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FD196" s="195"/>
      <c r="FE196" s="195"/>
      <c r="FF196" s="195"/>
      <c r="FG196" s="195"/>
      <c r="FH196" s="195"/>
    </row>
    <row r="197" spans="2:164" ht="15" x14ac:dyDescent="0.25">
      <c r="B197" s="98">
        <f>COUNT(R197:FC197,FI197:FQ197)</f>
        <v>0</v>
      </c>
      <c r="C197" s="98" t="str">
        <f>IF(COUNT(R197:FC197,FI197:FQ197)&gt;0,COUNT(R197:FC197,FI197:FQ197),"")</f>
        <v/>
      </c>
      <c r="D197" s="98" t="str">
        <f>IF(COUNT(X197:BN197,BP197:BX197,BZ197:CF197,CH197:FC197,FI197:FQ197)&gt;0,COUNT(X197:BN197,BP197:BX197,BZ197:CF197,CH197:FC197,FI197:FQ197),"")</f>
        <v/>
      </c>
      <c r="E197" s="98" t="str">
        <f>IF(H197=1,COUNT(R197:FC197,FI197:FQ197),"")</f>
        <v/>
      </c>
      <c r="F197" s="98" t="str">
        <f>IF(H197=1,COUNT(X197:BN197,BP197:BX197,BZ197:CF197,CH197:FC197,FI197:FQ197),"")</f>
        <v/>
      </c>
      <c r="G197" s="98" t="str">
        <f>IF($B197&gt;=1,$M197,"")</f>
        <v/>
      </c>
      <c r="H197" s="199" t="str">
        <f>IF(AND(M197&gt;0,M197&lt;=STATS!$C$22),1,"")</f>
        <v/>
      </c>
      <c r="J197" s="34">
        <v>196</v>
      </c>
      <c r="K197">
        <v>44.834393839999997</v>
      </c>
      <c r="L197">
        <v>-88.509898879999994</v>
      </c>
      <c r="M197" s="10">
        <v>15</v>
      </c>
      <c r="N197" s="10" t="s">
        <v>745</v>
      </c>
      <c r="O197" s="10" t="s">
        <v>746</v>
      </c>
      <c r="P197" s="214"/>
      <c r="R197" s="17"/>
      <c r="S197" s="17"/>
      <c r="T197" s="17"/>
      <c r="U197" s="17"/>
      <c r="V197" s="17"/>
      <c r="W197" s="17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FD197" s="195"/>
      <c r="FE197" s="195"/>
      <c r="FF197" s="195"/>
      <c r="FG197" s="195"/>
      <c r="FH197" s="195"/>
    </row>
    <row r="198" spans="2:164" ht="15" x14ac:dyDescent="0.25">
      <c r="B198" s="98">
        <f>COUNT(R198:FC198,FI198:FQ198)</f>
        <v>4</v>
      </c>
      <c r="C198" s="98">
        <f>IF(COUNT(R198:FC198,FI198:FQ198)&gt;0,COUNT(R198:FC198,FI198:FQ198),"")</f>
        <v>4</v>
      </c>
      <c r="D198" s="98">
        <f>IF(COUNT(X198:BN198,BP198:BX198,BZ198:CF198,CH198:FC198,FI198:FQ198)&gt;0,COUNT(X198:BN198,BP198:BX198,BZ198:CF198,CH198:FC198,FI198:FQ198),"")</f>
        <v>4</v>
      </c>
      <c r="E198" s="98">
        <f>IF(H198=1,COUNT(R198:FC198,FI198:FQ198),"")</f>
        <v>4</v>
      </c>
      <c r="F198" s="98">
        <f>IF(H198=1,COUNT(X198:BN198,BP198:BX198,BZ198:CF198,CH198:FC198,FI198:FQ198),"")</f>
        <v>4</v>
      </c>
      <c r="G198" s="98">
        <f>IF($B198&gt;=1,$M198,"")</f>
        <v>2</v>
      </c>
      <c r="H198" s="199">
        <f>IF(AND(M198&gt;0,M198&lt;=STATS!$C$22),1,"")</f>
        <v>1</v>
      </c>
      <c r="J198" s="34">
        <v>197</v>
      </c>
      <c r="K198">
        <v>44.83385389</v>
      </c>
      <c r="L198">
        <v>-88.509912799999995</v>
      </c>
      <c r="M198" s="10">
        <v>2</v>
      </c>
      <c r="N198" s="10" t="s">
        <v>747</v>
      </c>
      <c r="O198" s="10" t="s">
        <v>746</v>
      </c>
      <c r="P198" s="214"/>
      <c r="Q198" s="10">
        <v>1</v>
      </c>
      <c r="R198" s="17"/>
      <c r="S198" s="17"/>
      <c r="T198" s="17"/>
      <c r="U198" s="17"/>
      <c r="V198" s="17"/>
      <c r="W198" s="17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U198" s="10">
        <v>1</v>
      </c>
      <c r="BV198" s="10">
        <v>1</v>
      </c>
      <c r="CV198" s="10">
        <v>1</v>
      </c>
      <c r="EW198" s="10">
        <v>1</v>
      </c>
      <c r="FD198" s="195"/>
      <c r="FE198" s="195"/>
      <c r="FF198" s="195"/>
      <c r="FG198" s="195"/>
      <c r="FH198" s="195"/>
    </row>
    <row r="199" spans="2:164" ht="15" x14ac:dyDescent="0.25">
      <c r="B199" s="98">
        <f>COUNT(R199:FC199,FI199:FQ199)</f>
        <v>1</v>
      </c>
      <c r="C199" s="98">
        <f>IF(COUNT(R199:FC199,FI199:FQ199)&gt;0,COUNT(R199:FC199,FI199:FQ199),"")</f>
        <v>1</v>
      </c>
      <c r="D199" s="98">
        <f>IF(COUNT(X199:BN199,BP199:BX199,BZ199:CF199,CH199:FC199,FI199:FQ199)&gt;0,COUNT(X199:BN199,BP199:BX199,BZ199:CF199,CH199:FC199,FI199:FQ199),"")</f>
        <v>1</v>
      </c>
      <c r="E199" s="98">
        <f>IF(H199=1,COUNT(R199:FC199,FI199:FQ199),"")</f>
        <v>1</v>
      </c>
      <c r="F199" s="98">
        <f>IF(H199=1,COUNT(X199:BN199,BP199:BX199,BZ199:CF199,CH199:FC199,FI199:FQ199),"")</f>
        <v>1</v>
      </c>
      <c r="G199" s="98">
        <f>IF($B199&gt;=1,$M199,"")</f>
        <v>9</v>
      </c>
      <c r="H199" s="199">
        <f>IF(AND(M199&gt;0,M199&lt;=STATS!$C$22),1,"")</f>
        <v>1</v>
      </c>
      <c r="J199" s="34">
        <v>198</v>
      </c>
      <c r="K199">
        <v>44.833313949999997</v>
      </c>
      <c r="L199">
        <v>-88.509926719999996</v>
      </c>
      <c r="M199" s="10">
        <v>9</v>
      </c>
      <c r="N199" s="10" t="s">
        <v>745</v>
      </c>
      <c r="O199" s="10" t="s">
        <v>746</v>
      </c>
      <c r="P199" s="214"/>
      <c r="Q199" s="10">
        <v>1</v>
      </c>
      <c r="R199" s="17"/>
      <c r="S199" s="17"/>
      <c r="T199" s="17"/>
      <c r="U199" s="17"/>
      <c r="V199" s="17"/>
      <c r="W199" s="17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CA199" s="10">
        <v>1</v>
      </c>
      <c r="FD199" s="195"/>
      <c r="FE199" s="195"/>
      <c r="FF199" s="195"/>
      <c r="FG199" s="195"/>
      <c r="FH199" s="195"/>
    </row>
    <row r="200" spans="2:164" ht="15" x14ac:dyDescent="0.25">
      <c r="B200" s="98">
        <f>COUNT(R200:FC200,FI200:FQ200)</f>
        <v>0</v>
      </c>
      <c r="C200" s="98" t="str">
        <f>IF(COUNT(R200:FC200,FI200:FQ200)&gt;0,COUNT(R200:FC200,FI200:FQ200),"")</f>
        <v/>
      </c>
      <c r="D200" s="98" t="str">
        <f>IF(COUNT(X200:BN200,BP200:BX200,BZ200:CF200,CH200:FC200,FI200:FQ200)&gt;0,COUNT(X200:BN200,BP200:BX200,BZ200:CF200,CH200:FC200,FI200:FQ200),"")</f>
        <v/>
      </c>
      <c r="E200" s="98" t="str">
        <f>IF(H200=1,COUNT(R200:FC200,FI200:FQ200),"")</f>
        <v/>
      </c>
      <c r="F200" s="98" t="str">
        <f>IF(H200=1,COUNT(X200:BN200,BP200:BX200,BZ200:CF200,CH200:FC200,FI200:FQ200),"")</f>
        <v/>
      </c>
      <c r="G200" s="98" t="str">
        <f>IF($B200&gt;=1,$M200,"")</f>
        <v/>
      </c>
      <c r="H200" s="199" t="str">
        <f>IF(AND(M200&gt;0,M200&lt;=STATS!$C$22),1,"")</f>
        <v/>
      </c>
      <c r="J200" s="34">
        <v>199</v>
      </c>
      <c r="K200">
        <v>44.832774000000001</v>
      </c>
      <c r="L200">
        <v>-88.509940630000003</v>
      </c>
      <c r="M200" s="10">
        <v>10</v>
      </c>
      <c r="N200" s="10" t="s">
        <v>745</v>
      </c>
      <c r="O200" s="10" t="s">
        <v>746</v>
      </c>
      <c r="P200" s="214"/>
      <c r="R200" s="17"/>
      <c r="S200" s="17"/>
      <c r="T200" s="17"/>
      <c r="U200" s="17"/>
      <c r="V200" s="17"/>
      <c r="W200" s="17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FD200" s="195"/>
      <c r="FE200" s="195"/>
      <c r="FF200" s="195"/>
      <c r="FG200" s="195"/>
      <c r="FH200" s="195"/>
    </row>
    <row r="201" spans="2:164" ht="15" x14ac:dyDescent="0.25">
      <c r="B201" s="98">
        <f>COUNT(R201:FC201,FI201:FQ201)</f>
        <v>0</v>
      </c>
      <c r="C201" s="98" t="str">
        <f>IF(COUNT(R201:FC201,FI201:FQ201)&gt;0,COUNT(R201:FC201,FI201:FQ201),"")</f>
        <v/>
      </c>
      <c r="D201" s="98" t="str">
        <f>IF(COUNT(X201:BN201,BP201:BX201,BZ201:CF201,CH201:FC201,FI201:FQ201)&gt;0,COUNT(X201:BN201,BP201:BX201,BZ201:CF201,CH201:FC201,FI201:FQ201),"")</f>
        <v/>
      </c>
      <c r="E201" s="98" t="str">
        <f>IF(H201=1,COUNT(R201:FC201,FI201:FQ201),"")</f>
        <v/>
      </c>
      <c r="F201" s="98" t="str">
        <f>IF(H201=1,COUNT(X201:BN201,BP201:BX201,BZ201:CF201,CH201:FC201,FI201:FQ201),"")</f>
        <v/>
      </c>
      <c r="G201" s="98" t="str">
        <f>IF($B201&gt;=1,$M201,"")</f>
        <v/>
      </c>
      <c r="H201" s="199" t="str">
        <f>IF(AND(M201&gt;0,M201&lt;=STATS!$C$22),1,"")</f>
        <v/>
      </c>
      <c r="J201" s="34">
        <v>200</v>
      </c>
      <c r="K201">
        <v>44.832234049999997</v>
      </c>
      <c r="L201">
        <v>-88.509954550000003</v>
      </c>
      <c r="M201" s="10">
        <v>10</v>
      </c>
      <c r="N201" s="10" t="s">
        <v>745</v>
      </c>
      <c r="O201" s="10" t="s">
        <v>746</v>
      </c>
      <c r="P201" s="214"/>
      <c r="R201" s="17"/>
      <c r="S201" s="17"/>
      <c r="T201" s="17"/>
      <c r="U201" s="17"/>
      <c r="V201" s="17"/>
      <c r="W201" s="17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FD201" s="195"/>
      <c r="FE201" s="195"/>
      <c r="FF201" s="195"/>
      <c r="FG201" s="195"/>
      <c r="FH201" s="195"/>
    </row>
    <row r="202" spans="2:164" ht="15" x14ac:dyDescent="0.25">
      <c r="B202" s="98">
        <f>COUNT(R202:FC202,FI202:FQ202)</f>
        <v>0</v>
      </c>
      <c r="C202" s="98" t="str">
        <f>IF(COUNT(R202:FC202,FI202:FQ202)&gt;0,COUNT(R202:FC202,FI202:FQ202),"")</f>
        <v/>
      </c>
      <c r="D202" s="98" t="str">
        <f>IF(COUNT(X202:BN202,BP202:BX202,BZ202:CF202,CH202:FC202,FI202:FQ202)&gt;0,COUNT(X202:BN202,BP202:BX202,BZ202:CF202,CH202:FC202,FI202:FQ202),"")</f>
        <v/>
      </c>
      <c r="E202" s="98" t="str">
        <f>IF(H202=1,COUNT(R202:FC202,FI202:FQ202),"")</f>
        <v/>
      </c>
      <c r="F202" s="98" t="str">
        <f>IF(H202=1,COUNT(X202:BN202,BP202:BX202,BZ202:CF202,CH202:FC202,FI202:FQ202),"")</f>
        <v/>
      </c>
      <c r="G202" s="98" t="str">
        <f>IF($B202&gt;=1,$M202,"")</f>
        <v/>
      </c>
      <c r="H202" s="199" t="str">
        <f>IF(AND(M202&gt;0,M202&lt;=STATS!$C$22),1,"")</f>
        <v/>
      </c>
      <c r="J202" s="34">
        <v>201</v>
      </c>
      <c r="K202">
        <v>44.8316941</v>
      </c>
      <c r="L202">
        <v>-88.509968459999996</v>
      </c>
      <c r="M202" s="10">
        <v>10</v>
      </c>
      <c r="N202" s="10" t="s">
        <v>745</v>
      </c>
      <c r="O202" s="10" t="s">
        <v>746</v>
      </c>
      <c r="P202" s="214"/>
      <c r="R202" s="17"/>
      <c r="S202" s="17"/>
      <c r="T202" s="17"/>
      <c r="U202" s="17"/>
      <c r="V202" s="17"/>
      <c r="W202" s="17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FD202" s="195"/>
      <c r="FE202" s="195"/>
      <c r="FF202" s="195"/>
      <c r="FG202" s="195"/>
      <c r="FH202" s="195"/>
    </row>
    <row r="203" spans="2:164" ht="15" x14ac:dyDescent="0.25">
      <c r="B203" s="98">
        <f>COUNT(R203:FC203,FI203:FQ203)</f>
        <v>0</v>
      </c>
      <c r="C203" s="98" t="str">
        <f>IF(COUNT(R203:FC203,FI203:FQ203)&gt;0,COUNT(R203:FC203,FI203:FQ203),"")</f>
        <v/>
      </c>
      <c r="D203" s="98" t="str">
        <f>IF(COUNT(X203:BN203,BP203:BX203,BZ203:CF203,CH203:FC203,FI203:FQ203)&gt;0,COUNT(X203:BN203,BP203:BX203,BZ203:CF203,CH203:FC203,FI203:FQ203),"")</f>
        <v/>
      </c>
      <c r="E203" s="98" t="str">
        <f>IF(H203=1,COUNT(R203:FC203,FI203:FQ203),"")</f>
        <v/>
      </c>
      <c r="F203" s="98" t="str">
        <f>IF(H203=1,COUNT(X203:BN203,BP203:BX203,BZ203:CF203,CH203:FC203,FI203:FQ203),"")</f>
        <v/>
      </c>
      <c r="G203" s="98" t="str">
        <f>IF($B203&gt;=1,$M203,"")</f>
        <v/>
      </c>
      <c r="H203" s="199" t="str">
        <f>IF(AND(M203&gt;0,M203&lt;=STATS!$C$22),1,"")</f>
        <v/>
      </c>
      <c r="J203" s="34">
        <v>202</v>
      </c>
      <c r="K203">
        <v>44.831154150000003</v>
      </c>
      <c r="L203">
        <v>-88.509982379999997</v>
      </c>
      <c r="M203" s="10">
        <v>10</v>
      </c>
      <c r="N203" s="10" t="s">
        <v>745</v>
      </c>
      <c r="O203" s="10" t="s">
        <v>746</v>
      </c>
      <c r="P203" s="214"/>
      <c r="R203" s="17"/>
      <c r="S203" s="17"/>
      <c r="T203" s="17"/>
      <c r="U203" s="17"/>
      <c r="V203" s="17"/>
      <c r="W203" s="17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FD203" s="195"/>
      <c r="FE203" s="195"/>
      <c r="FF203" s="195"/>
      <c r="FG203" s="195"/>
      <c r="FH203" s="195"/>
    </row>
    <row r="204" spans="2:164" ht="15" x14ac:dyDescent="0.25">
      <c r="B204" s="98">
        <f>COUNT(R204:FC204,FI204:FQ204)</f>
        <v>0</v>
      </c>
      <c r="C204" s="98" t="str">
        <f>IF(COUNT(R204:FC204,FI204:FQ204)&gt;0,COUNT(R204:FC204,FI204:FQ204),"")</f>
        <v/>
      </c>
      <c r="D204" s="98" t="str">
        <f>IF(COUNT(X204:BN204,BP204:BX204,BZ204:CF204,CH204:FC204,FI204:FQ204)&gt;0,COUNT(X204:BN204,BP204:BX204,BZ204:CF204,CH204:FC204,FI204:FQ204),"")</f>
        <v/>
      </c>
      <c r="E204" s="98" t="str">
        <f>IF(H204=1,COUNT(R204:FC204,FI204:FQ204),"")</f>
        <v/>
      </c>
      <c r="F204" s="98" t="str">
        <f>IF(H204=1,COUNT(X204:BN204,BP204:BX204,BZ204:CF204,CH204:FC204,FI204:FQ204),"")</f>
        <v/>
      </c>
      <c r="G204" s="98" t="str">
        <f>IF($B204&gt;=1,$M204,"")</f>
        <v/>
      </c>
      <c r="H204" s="199" t="str">
        <f>IF(AND(M204&gt;0,M204&lt;=STATS!$C$22),1,"")</f>
        <v/>
      </c>
      <c r="J204" s="34">
        <v>203</v>
      </c>
      <c r="K204">
        <v>44.830614199999999</v>
      </c>
      <c r="L204">
        <v>-88.509996290000004</v>
      </c>
      <c r="M204" s="10">
        <v>9.5</v>
      </c>
      <c r="N204" s="10" t="s">
        <v>745</v>
      </c>
      <c r="O204" s="10" t="s">
        <v>746</v>
      </c>
      <c r="P204" s="214"/>
      <c r="R204" s="17"/>
      <c r="S204" s="17"/>
      <c r="T204" s="17"/>
      <c r="U204" s="17"/>
      <c r="V204" s="17"/>
      <c r="W204" s="17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FD204" s="195"/>
      <c r="FE204" s="195"/>
      <c r="FF204" s="195">
        <v>1</v>
      </c>
      <c r="FG204" s="195"/>
      <c r="FH204" s="195"/>
    </row>
    <row r="205" spans="2:164" ht="15" x14ac:dyDescent="0.25">
      <c r="B205" s="98">
        <f>COUNT(R205:FC205,FI205:FQ205)</f>
        <v>0</v>
      </c>
      <c r="C205" s="98" t="str">
        <f>IF(COUNT(R205:FC205,FI205:FQ205)&gt;0,COUNT(R205:FC205,FI205:FQ205),"")</f>
        <v/>
      </c>
      <c r="D205" s="98" t="str">
        <f>IF(COUNT(X205:BN205,BP205:BX205,BZ205:CF205,CH205:FC205,FI205:FQ205)&gt;0,COUNT(X205:BN205,BP205:BX205,BZ205:CF205,CH205:FC205,FI205:FQ205),"")</f>
        <v/>
      </c>
      <c r="E205" s="98" t="str">
        <f>IF(H205=1,COUNT(R205:FC205,FI205:FQ205),"")</f>
        <v/>
      </c>
      <c r="F205" s="98" t="str">
        <f>IF(H205=1,COUNT(X205:BN205,BP205:BX205,BZ205:CF205,CH205:FC205,FI205:FQ205),"")</f>
        <v/>
      </c>
      <c r="G205" s="98" t="str">
        <f>IF($B205&gt;=1,$M205,"")</f>
        <v/>
      </c>
      <c r="H205" s="199" t="str">
        <f>IF(AND(M205&gt;0,M205&lt;=STATS!$C$22),1,"")</f>
        <v/>
      </c>
      <c r="J205" s="34">
        <v>204</v>
      </c>
      <c r="K205">
        <v>44.830074250000003</v>
      </c>
      <c r="L205">
        <v>-88.510010210000004</v>
      </c>
      <c r="M205" s="10">
        <v>9.5</v>
      </c>
      <c r="N205" s="10" t="s">
        <v>745</v>
      </c>
      <c r="O205" s="10" t="s">
        <v>746</v>
      </c>
      <c r="P205" s="214"/>
      <c r="R205" s="17"/>
      <c r="S205" s="17"/>
      <c r="T205" s="17"/>
      <c r="U205" s="17"/>
      <c r="V205" s="17"/>
      <c r="W205" s="17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FD205" s="195"/>
      <c r="FE205" s="195"/>
      <c r="FF205" s="195">
        <v>1</v>
      </c>
      <c r="FG205" s="195"/>
      <c r="FH205" s="195"/>
    </row>
    <row r="206" spans="2:164" ht="15" x14ac:dyDescent="0.25">
      <c r="B206" s="98">
        <f>COUNT(R206:FC206,FI206:FQ206)</f>
        <v>0</v>
      </c>
      <c r="C206" s="98" t="str">
        <f>IF(COUNT(R206:FC206,FI206:FQ206)&gt;0,COUNT(R206:FC206,FI206:FQ206),"")</f>
        <v/>
      </c>
      <c r="D206" s="98" t="str">
        <f>IF(COUNT(X206:BN206,BP206:BX206,BZ206:CF206,CH206:FC206,FI206:FQ206)&gt;0,COUNT(X206:BN206,BP206:BX206,BZ206:CF206,CH206:FC206,FI206:FQ206),"")</f>
        <v/>
      </c>
      <c r="E206" s="98">
        <f>IF(H206=1,COUNT(R206:FC206,FI206:FQ206),"")</f>
        <v>0</v>
      </c>
      <c r="F206" s="98">
        <f>IF(H206=1,COUNT(X206:BN206,BP206:BX206,BZ206:CF206,CH206:FC206,FI206:FQ206),"")</f>
        <v>0</v>
      </c>
      <c r="G206" s="98" t="str">
        <f>IF($B206&gt;=1,$M206,"")</f>
        <v/>
      </c>
      <c r="H206" s="199">
        <f>IF(AND(M206&gt;0,M206&lt;=STATS!$C$22),1,"")</f>
        <v>1</v>
      </c>
      <c r="J206" s="34">
        <v>205</v>
      </c>
      <c r="K206">
        <v>44.829534299999999</v>
      </c>
      <c r="L206">
        <v>-88.510024119999997</v>
      </c>
      <c r="M206" s="10">
        <v>9</v>
      </c>
      <c r="N206" s="10" t="s">
        <v>745</v>
      </c>
      <c r="O206" s="10" t="s">
        <v>746</v>
      </c>
      <c r="P206" s="214"/>
      <c r="R206" s="17"/>
      <c r="S206" s="17"/>
      <c r="T206" s="17"/>
      <c r="U206" s="17"/>
      <c r="V206" s="17"/>
      <c r="W206" s="17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FD206" s="195"/>
      <c r="FE206" s="195"/>
      <c r="FF206" s="195"/>
      <c r="FG206" s="195"/>
      <c r="FH206" s="195"/>
    </row>
    <row r="207" spans="2:164" ht="15" x14ac:dyDescent="0.25">
      <c r="B207" s="98">
        <f>COUNT(R207:FC207,FI207:FQ207)</f>
        <v>2</v>
      </c>
      <c r="C207" s="98">
        <f>IF(COUNT(R207:FC207,FI207:FQ207)&gt;0,COUNT(R207:FC207,FI207:FQ207),"")</f>
        <v>2</v>
      </c>
      <c r="D207" s="98">
        <f>IF(COUNT(X207:BN207,BP207:BX207,BZ207:CF207,CH207:FC207,FI207:FQ207)&gt;0,COUNT(X207:BN207,BP207:BX207,BZ207:CF207,CH207:FC207,FI207:FQ207),"")</f>
        <v>2</v>
      </c>
      <c r="E207" s="98">
        <f>IF(H207=1,COUNT(R207:FC207,FI207:FQ207),"")</f>
        <v>2</v>
      </c>
      <c r="F207" s="98">
        <f>IF(H207=1,COUNT(X207:BN207,BP207:BX207,BZ207:CF207,CH207:FC207,FI207:FQ207),"")</f>
        <v>2</v>
      </c>
      <c r="G207" s="98">
        <f>IF($B207&gt;=1,$M207,"")</f>
        <v>5</v>
      </c>
      <c r="H207" s="199">
        <f>IF(AND(M207&gt;0,M207&lt;=STATS!$C$22),1,"")</f>
        <v>1</v>
      </c>
      <c r="J207" s="34">
        <v>206</v>
      </c>
      <c r="K207">
        <v>44.828994360000003</v>
      </c>
      <c r="L207">
        <v>-88.510038039999998</v>
      </c>
      <c r="M207" s="10">
        <v>5</v>
      </c>
      <c r="N207" s="10" t="s">
        <v>745</v>
      </c>
      <c r="O207" s="10" t="s">
        <v>746</v>
      </c>
      <c r="P207" s="214"/>
      <c r="Q207" s="10">
        <v>1</v>
      </c>
      <c r="R207" s="17"/>
      <c r="S207" s="17"/>
      <c r="T207" s="17"/>
      <c r="U207" s="17"/>
      <c r="V207" s="17"/>
      <c r="W207" s="17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U207" s="10">
        <v>1</v>
      </c>
      <c r="EW207" s="10">
        <v>1</v>
      </c>
      <c r="FD207" s="195"/>
      <c r="FE207" s="195"/>
      <c r="FF207" s="195"/>
      <c r="FG207" s="195"/>
      <c r="FH207" s="195"/>
    </row>
    <row r="208" spans="2:164" ht="15" x14ac:dyDescent="0.25">
      <c r="B208" s="98">
        <f>COUNT(R208:FC208,FI208:FQ208)</f>
        <v>5</v>
      </c>
      <c r="C208" s="98">
        <f>IF(COUNT(R208:FC208,FI208:FQ208)&gt;0,COUNT(R208:FC208,FI208:FQ208),"")</f>
        <v>5</v>
      </c>
      <c r="D208" s="98">
        <f>IF(COUNT(X208:BN208,BP208:BX208,BZ208:CF208,CH208:FC208,FI208:FQ208)&gt;0,COUNT(X208:BN208,BP208:BX208,BZ208:CF208,CH208:FC208,FI208:FQ208),"")</f>
        <v>5</v>
      </c>
      <c r="E208" s="98">
        <f>IF(H208=1,COUNT(R208:FC208,FI208:FQ208),"")</f>
        <v>5</v>
      </c>
      <c r="F208" s="98">
        <f>IF(H208=1,COUNT(X208:BN208,BP208:BX208,BZ208:CF208,CH208:FC208,FI208:FQ208),"")</f>
        <v>5</v>
      </c>
      <c r="G208" s="98">
        <f>IF($B208&gt;=1,$M208,"")</f>
        <v>4</v>
      </c>
      <c r="H208" s="199">
        <f>IF(AND(M208&gt;0,M208&lt;=STATS!$C$22),1,"")</f>
        <v>1</v>
      </c>
      <c r="J208" s="34">
        <v>207</v>
      </c>
      <c r="K208">
        <v>44.828454409999999</v>
      </c>
      <c r="L208">
        <v>-88.510051950000005</v>
      </c>
      <c r="M208" s="10">
        <v>4</v>
      </c>
      <c r="N208" s="10" t="s">
        <v>745</v>
      </c>
      <c r="O208" s="10" t="s">
        <v>746</v>
      </c>
      <c r="P208" s="214"/>
      <c r="Q208" s="10">
        <v>1</v>
      </c>
      <c r="R208" s="17"/>
      <c r="S208" s="17"/>
      <c r="T208" s="17"/>
      <c r="U208" s="17"/>
      <c r="V208" s="17"/>
      <c r="W208" s="17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>
        <v>1</v>
      </c>
      <c r="AL208" s="36"/>
      <c r="AU208" s="10">
        <v>1</v>
      </c>
      <c r="BV208" s="10">
        <v>1</v>
      </c>
      <c r="DD208" s="10">
        <v>1</v>
      </c>
      <c r="EW208" s="10">
        <v>1</v>
      </c>
      <c r="FD208" s="195"/>
      <c r="FE208" s="195"/>
      <c r="FF208" s="195"/>
      <c r="FG208" s="195"/>
      <c r="FH208" s="195"/>
    </row>
    <row r="209" spans="2:164" ht="15" x14ac:dyDescent="0.25">
      <c r="B209" s="98">
        <f>COUNT(R209:FC209,FI209:FQ209)</f>
        <v>6</v>
      </c>
      <c r="C209" s="98">
        <f>IF(COUNT(R209:FC209,FI209:FQ209)&gt;0,COUNT(R209:FC209,FI209:FQ209),"")</f>
        <v>6</v>
      </c>
      <c r="D209" s="98">
        <f>IF(COUNT(X209:BN209,BP209:BX209,BZ209:CF209,CH209:FC209,FI209:FQ209)&gt;0,COUNT(X209:BN209,BP209:BX209,BZ209:CF209,CH209:FC209,FI209:FQ209),"")</f>
        <v>6</v>
      </c>
      <c r="E209" s="98">
        <f>IF(H209=1,COUNT(R209:FC209,FI209:FQ209),"")</f>
        <v>6</v>
      </c>
      <c r="F209" s="98">
        <f>IF(H209=1,COUNT(X209:BN209,BP209:BX209,BZ209:CF209,CH209:FC209,FI209:FQ209),"")</f>
        <v>6</v>
      </c>
      <c r="G209" s="98">
        <f>IF($B209&gt;=1,$M209,"")</f>
        <v>3</v>
      </c>
      <c r="H209" s="199">
        <f>IF(AND(M209&gt;0,M209&lt;=STATS!$C$22),1,"")</f>
        <v>1</v>
      </c>
      <c r="J209" s="34">
        <v>208</v>
      </c>
      <c r="K209">
        <v>44.827914460000002</v>
      </c>
      <c r="L209">
        <v>-88.510065859999997</v>
      </c>
      <c r="M209" s="10">
        <v>3</v>
      </c>
      <c r="N209" s="10" t="s">
        <v>745</v>
      </c>
      <c r="O209" s="10" t="s">
        <v>746</v>
      </c>
      <c r="P209" s="214"/>
      <c r="R209" s="17"/>
      <c r="S209" s="17"/>
      <c r="T209" s="17"/>
      <c r="U209" s="17"/>
      <c r="V209" s="17"/>
      <c r="W209" s="17"/>
      <c r="X209" s="36"/>
      <c r="Y209" s="36"/>
      <c r="Z209" s="36"/>
      <c r="AA209" s="36"/>
      <c r="AB209" s="36" t="s">
        <v>749</v>
      </c>
      <c r="AC209" s="36"/>
      <c r="AD209" s="36"/>
      <c r="AE209" s="36"/>
      <c r="AF209" s="36"/>
      <c r="AG209" s="36"/>
      <c r="AH209" s="36"/>
      <c r="AI209" s="36"/>
      <c r="AJ209" s="36"/>
      <c r="AK209" s="36">
        <v>1</v>
      </c>
      <c r="AL209" s="36"/>
      <c r="AU209" s="10">
        <v>1</v>
      </c>
      <c r="BV209" s="10">
        <v>1</v>
      </c>
      <c r="CA209" s="10">
        <v>2</v>
      </c>
      <c r="CF209" s="10">
        <v>2</v>
      </c>
      <c r="ET209" s="10">
        <v>1</v>
      </c>
      <c r="FD209" s="195">
        <v>1</v>
      </c>
      <c r="FE209" s="195"/>
      <c r="FF209" s="195"/>
      <c r="FG209" s="195"/>
      <c r="FH209" s="195"/>
    </row>
    <row r="210" spans="2:164" ht="15" x14ac:dyDescent="0.25">
      <c r="B210" s="98">
        <f>COUNT(R210:FC210,FI210:FQ210)</f>
        <v>0</v>
      </c>
      <c r="C210" s="98" t="str">
        <f>IF(COUNT(R210:FC210,FI210:FQ210)&gt;0,COUNT(R210:FC210,FI210:FQ210),"")</f>
        <v/>
      </c>
      <c r="D210" s="98" t="str">
        <f>IF(COUNT(X210:BN210,BP210:BX210,BZ210:CF210,CH210:FC210,FI210:FQ210)&gt;0,COUNT(X210:BN210,BP210:BX210,BZ210:CF210,CH210:FC210,FI210:FQ210),"")</f>
        <v/>
      </c>
      <c r="E210" s="98" t="str">
        <f>IF(H210=1,COUNT(R210:FC210,FI210:FQ210),"")</f>
        <v/>
      </c>
      <c r="F210" s="98" t="str">
        <f>IF(H210=1,COUNT(X210:BN210,BP210:BX210,BZ210:CF210,CH210:FC210,FI210:FQ210),"")</f>
        <v/>
      </c>
      <c r="G210" s="98" t="str">
        <f>IF($B210&gt;=1,$M210,"")</f>
        <v/>
      </c>
      <c r="H210" s="199" t="str">
        <f>IF(AND(M210&gt;0,M210&lt;=STATS!$C$22),1,"")</f>
        <v/>
      </c>
      <c r="J210" s="34">
        <v>209</v>
      </c>
      <c r="K210">
        <v>44.827374509999999</v>
      </c>
      <c r="L210">
        <v>-88.510079779999998</v>
      </c>
      <c r="P210" s="215" t="s">
        <v>738</v>
      </c>
      <c r="R210" s="17"/>
      <c r="S210" s="17"/>
      <c r="T210" s="17"/>
      <c r="U210" s="17"/>
      <c r="V210" s="17"/>
      <c r="W210" s="17"/>
      <c r="X210" s="36"/>
      <c r="Y210" s="36"/>
      <c r="Z210" s="36"/>
      <c r="AA210" s="36"/>
      <c r="AB210" s="36" t="s">
        <v>749</v>
      </c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CE210" s="10" t="s">
        <v>749</v>
      </c>
      <c r="CF210" s="10" t="s">
        <v>749</v>
      </c>
      <c r="FD210" s="195"/>
      <c r="FE210" s="195"/>
      <c r="FF210" s="195"/>
      <c r="FG210" s="195"/>
      <c r="FH210" s="195"/>
    </row>
    <row r="211" spans="2:164" ht="15" x14ac:dyDescent="0.25">
      <c r="B211" s="98">
        <f>COUNT(R211:FC211,FI211:FQ211)</f>
        <v>4</v>
      </c>
      <c r="C211" s="98">
        <f>IF(COUNT(R211:FC211,FI211:FQ211)&gt;0,COUNT(R211:FC211,FI211:FQ211),"")</f>
        <v>4</v>
      </c>
      <c r="D211" s="98">
        <f>IF(COUNT(X211:BN211,BP211:BX211,BZ211:CF211,CH211:FC211,FI211:FQ211)&gt;0,COUNT(X211:BN211,BP211:BX211,BZ211:CF211,CH211:FC211,FI211:FQ211),"")</f>
        <v>4</v>
      </c>
      <c r="E211" s="98">
        <f>IF(H211=1,COUNT(R211:FC211,FI211:FQ211),"")</f>
        <v>4</v>
      </c>
      <c r="F211" s="98">
        <f>IF(H211=1,COUNT(X211:BN211,BP211:BX211,BZ211:CF211,CH211:FC211,FI211:FQ211),"")</f>
        <v>4</v>
      </c>
      <c r="G211" s="98">
        <f>IF($B211&gt;=1,$M211,"")</f>
        <v>2</v>
      </c>
      <c r="H211" s="199">
        <f>IF(AND(M211&gt;0,M211&lt;=STATS!$C$22),1,"")</f>
        <v>1</v>
      </c>
      <c r="J211" s="34">
        <v>210</v>
      </c>
      <c r="K211">
        <v>44.838163569999999</v>
      </c>
      <c r="L211">
        <v>-88.509042570000005</v>
      </c>
      <c r="M211" s="10">
        <v>2</v>
      </c>
      <c r="N211" s="10" t="s">
        <v>747</v>
      </c>
      <c r="O211" s="10" t="s">
        <v>746</v>
      </c>
      <c r="P211" s="214"/>
      <c r="Q211" s="10">
        <v>1</v>
      </c>
      <c r="R211" s="17"/>
      <c r="S211" s="17"/>
      <c r="T211" s="17"/>
      <c r="U211" s="17"/>
      <c r="V211" s="17"/>
      <c r="W211" s="17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>
        <v>1</v>
      </c>
      <c r="AL211" s="36"/>
      <c r="AU211" s="10">
        <v>1</v>
      </c>
      <c r="BV211" s="10">
        <v>1</v>
      </c>
      <c r="CT211" s="10">
        <v>1</v>
      </c>
      <c r="FD211" s="195"/>
      <c r="FE211" s="195"/>
      <c r="FF211" s="195">
        <v>1</v>
      </c>
      <c r="FG211" s="195"/>
      <c r="FH211" s="195"/>
    </row>
    <row r="212" spans="2:164" ht="15" x14ac:dyDescent="0.25">
      <c r="B212" s="98">
        <f>COUNT(R212:FC212,FI212:FQ212)</f>
        <v>3</v>
      </c>
      <c r="C212" s="98">
        <f>IF(COUNT(R212:FC212,FI212:FQ212)&gt;0,COUNT(R212:FC212,FI212:FQ212),"")</f>
        <v>3</v>
      </c>
      <c r="D212" s="98">
        <f>IF(COUNT(X212:BN212,BP212:BX212,BZ212:CF212,CH212:FC212,FI212:FQ212)&gt;0,COUNT(X212:BN212,BP212:BX212,BZ212:CF212,CH212:FC212,FI212:FQ212),"")</f>
        <v>3</v>
      </c>
      <c r="E212" s="98">
        <f>IF(H212=1,COUNT(R212:FC212,FI212:FQ212),"")</f>
        <v>3</v>
      </c>
      <c r="F212" s="98">
        <f>IF(H212=1,COUNT(X212:BN212,BP212:BX212,BZ212:CF212,CH212:FC212,FI212:FQ212),"")</f>
        <v>3</v>
      </c>
      <c r="G212" s="98">
        <f>IF($B212&gt;=1,$M212,"")</f>
        <v>4</v>
      </c>
      <c r="H212" s="199">
        <f>IF(AND(M212&gt;0,M212&lt;=STATS!$C$22),1,"")</f>
        <v>1</v>
      </c>
      <c r="J212" s="34">
        <v>211</v>
      </c>
      <c r="K212">
        <v>44.837623620000002</v>
      </c>
      <c r="L212">
        <v>-88.509056490000006</v>
      </c>
      <c r="M212" s="10">
        <v>4</v>
      </c>
      <c r="N212" s="10" t="s">
        <v>747</v>
      </c>
      <c r="O212" s="10" t="s">
        <v>746</v>
      </c>
      <c r="P212" s="214"/>
      <c r="Q212" s="10">
        <v>1</v>
      </c>
      <c r="R212" s="17"/>
      <c r="S212" s="17"/>
      <c r="T212" s="17"/>
      <c r="U212" s="17"/>
      <c r="V212" s="17"/>
      <c r="W212" s="17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U212" s="10">
        <v>1</v>
      </c>
      <c r="BV212" s="10">
        <v>1</v>
      </c>
      <c r="EW212" s="10">
        <v>1</v>
      </c>
      <c r="FD212" s="195"/>
      <c r="FE212" s="195"/>
      <c r="FF212" s="195"/>
      <c r="FG212" s="195"/>
      <c r="FH212" s="195"/>
    </row>
    <row r="213" spans="2:164" ht="15" x14ac:dyDescent="0.25">
      <c r="B213" s="98">
        <f>COUNT(R213:FC213,FI213:FQ213)</f>
        <v>0</v>
      </c>
      <c r="C213" s="98" t="str">
        <f>IF(COUNT(R213:FC213,FI213:FQ213)&gt;0,COUNT(R213:FC213,FI213:FQ213),"")</f>
        <v/>
      </c>
      <c r="D213" s="98" t="str">
        <f>IF(COUNT(X213:BN213,BP213:BX213,BZ213:CF213,CH213:FC213,FI213:FQ213)&gt;0,COUNT(X213:BN213,BP213:BX213,BZ213:CF213,CH213:FC213,FI213:FQ213),"")</f>
        <v/>
      </c>
      <c r="E213" s="98" t="str">
        <f>IF(H213=1,COUNT(R213:FC213,FI213:FQ213),"")</f>
        <v/>
      </c>
      <c r="F213" s="98" t="str">
        <f>IF(H213=1,COUNT(X213:BN213,BP213:BX213,BZ213:CF213,CH213:FC213,FI213:FQ213),"")</f>
        <v/>
      </c>
      <c r="G213" s="98" t="str">
        <f>IF($B213&gt;=1,$M213,"")</f>
        <v/>
      </c>
      <c r="H213" s="199" t="str">
        <f>IF(AND(M213&gt;0,M213&lt;=STATS!$C$22),1,"")</f>
        <v/>
      </c>
      <c r="J213" s="34">
        <v>212</v>
      </c>
      <c r="K213">
        <v>44.837083679999999</v>
      </c>
      <c r="L213">
        <v>-88.50907042</v>
      </c>
      <c r="M213" s="10">
        <v>12</v>
      </c>
      <c r="N213" s="10" t="s">
        <v>745</v>
      </c>
      <c r="O213" s="10" t="s">
        <v>746</v>
      </c>
      <c r="P213" s="214"/>
      <c r="R213" s="17"/>
      <c r="S213" s="17"/>
      <c r="T213" s="17"/>
      <c r="U213" s="17"/>
      <c r="V213" s="17"/>
      <c r="W213" s="17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FD213" s="195"/>
      <c r="FE213" s="195"/>
      <c r="FF213" s="195"/>
      <c r="FG213" s="195"/>
      <c r="FH213" s="195"/>
    </row>
    <row r="214" spans="2:164" ht="15" x14ac:dyDescent="0.25">
      <c r="B214" s="98">
        <f>COUNT(R214:FC214,FI214:FQ214)</f>
        <v>0</v>
      </c>
      <c r="C214" s="98" t="str">
        <f>IF(COUNT(R214:FC214,FI214:FQ214)&gt;0,COUNT(R214:FC214,FI214:FQ214),"")</f>
        <v/>
      </c>
      <c r="D214" s="98" t="str">
        <f>IF(COUNT(X214:BN214,BP214:BX214,BZ214:CF214,CH214:FC214,FI214:FQ214)&gt;0,COUNT(X214:BN214,BP214:BX214,BZ214:CF214,CH214:FC214,FI214:FQ214),"")</f>
        <v/>
      </c>
      <c r="E214" s="98" t="str">
        <f>IF(H214=1,COUNT(R214:FC214,FI214:FQ214),"")</f>
        <v/>
      </c>
      <c r="F214" s="98" t="str">
        <f>IF(H214=1,COUNT(X214:BN214,BP214:BX214,BZ214:CF214,CH214:FC214,FI214:FQ214),"")</f>
        <v/>
      </c>
      <c r="G214" s="98" t="str">
        <f>IF($B214&gt;=1,$M214,"")</f>
        <v/>
      </c>
      <c r="H214" s="199" t="str">
        <f>IF(AND(M214&gt;0,M214&lt;=STATS!$C$22),1,"")</f>
        <v/>
      </c>
      <c r="J214" s="34">
        <v>213</v>
      </c>
      <c r="K214">
        <v>44.836543730000002</v>
      </c>
      <c r="L214">
        <v>-88.509084349999995</v>
      </c>
      <c r="P214" s="215" t="s">
        <v>739</v>
      </c>
      <c r="R214" s="17"/>
      <c r="S214" s="17"/>
      <c r="T214" s="17"/>
      <c r="U214" s="17"/>
      <c r="V214" s="17"/>
      <c r="W214" s="17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FD214" s="195"/>
      <c r="FE214" s="195"/>
      <c r="FF214" s="195"/>
      <c r="FG214" s="195"/>
      <c r="FH214" s="195"/>
    </row>
    <row r="215" spans="2:164" ht="15" x14ac:dyDescent="0.25">
      <c r="B215" s="98">
        <f>COUNT(R215:FC215,FI215:FQ215)</f>
        <v>0</v>
      </c>
      <c r="C215" s="98" t="str">
        <f>IF(COUNT(R215:FC215,FI215:FQ215)&gt;0,COUNT(R215:FC215,FI215:FQ215),"")</f>
        <v/>
      </c>
      <c r="D215" s="98" t="str">
        <f>IF(COUNT(X215:BN215,BP215:BX215,BZ215:CF215,CH215:FC215,FI215:FQ215)&gt;0,COUNT(X215:BN215,BP215:BX215,BZ215:CF215,CH215:FC215,FI215:FQ215),"")</f>
        <v/>
      </c>
      <c r="E215" s="98" t="str">
        <f>IF(H215=1,COUNT(R215:FC215,FI215:FQ215),"")</f>
        <v/>
      </c>
      <c r="F215" s="98" t="str">
        <f>IF(H215=1,COUNT(X215:BN215,BP215:BX215,BZ215:CF215,CH215:FC215,FI215:FQ215),"")</f>
        <v/>
      </c>
      <c r="G215" s="98" t="str">
        <f>IF($B215&gt;=1,$M215,"")</f>
        <v/>
      </c>
      <c r="H215" s="199" t="str">
        <f>IF(AND(M215&gt;0,M215&lt;=STATS!$C$22),1,"")</f>
        <v/>
      </c>
      <c r="J215" s="34">
        <v>214</v>
      </c>
      <c r="K215">
        <v>44.836003779999999</v>
      </c>
      <c r="L215">
        <v>-88.509098269999996</v>
      </c>
      <c r="P215" s="215" t="s">
        <v>739</v>
      </c>
      <c r="R215" s="17"/>
      <c r="S215" s="17"/>
      <c r="T215" s="17"/>
      <c r="U215" s="17"/>
      <c r="V215" s="17"/>
      <c r="W215" s="17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FD215" s="195"/>
      <c r="FE215" s="195"/>
      <c r="FF215" s="195"/>
      <c r="FG215" s="195"/>
      <c r="FH215" s="195"/>
    </row>
    <row r="216" spans="2:164" ht="15" x14ac:dyDescent="0.25">
      <c r="B216" s="98">
        <f>COUNT(R216:FC216,FI216:FQ216)</f>
        <v>0</v>
      </c>
      <c r="C216" s="98" t="str">
        <f>IF(COUNT(R216:FC216,FI216:FQ216)&gt;0,COUNT(R216:FC216,FI216:FQ216),"")</f>
        <v/>
      </c>
      <c r="D216" s="98" t="str">
        <f>IF(COUNT(X216:BN216,BP216:BX216,BZ216:CF216,CH216:FC216,FI216:FQ216)&gt;0,COUNT(X216:BN216,BP216:BX216,BZ216:CF216,CH216:FC216,FI216:FQ216),"")</f>
        <v/>
      </c>
      <c r="E216" s="98" t="str">
        <f>IF(H216=1,COUNT(R216:FC216,FI216:FQ216),"")</f>
        <v/>
      </c>
      <c r="F216" s="98" t="str">
        <f>IF(H216=1,COUNT(X216:BN216,BP216:BX216,BZ216:CF216,CH216:FC216,FI216:FQ216),"")</f>
        <v/>
      </c>
      <c r="G216" s="98" t="str">
        <f>IF($B216&gt;=1,$M216,"")</f>
        <v/>
      </c>
      <c r="H216" s="199" t="str">
        <f>IF(AND(M216&gt;0,M216&lt;=STATS!$C$22),1,"")</f>
        <v/>
      </c>
      <c r="J216" s="34">
        <v>215</v>
      </c>
      <c r="K216">
        <v>44.835463830000002</v>
      </c>
      <c r="L216">
        <v>-88.509112200000004</v>
      </c>
      <c r="P216" s="215" t="s">
        <v>739</v>
      </c>
      <c r="R216" s="17"/>
      <c r="S216" s="17"/>
      <c r="T216" s="17"/>
      <c r="U216" s="17"/>
      <c r="V216" s="17"/>
      <c r="W216" s="17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FD216" s="195"/>
      <c r="FE216" s="195"/>
      <c r="FF216" s="195"/>
      <c r="FG216" s="195"/>
      <c r="FH216" s="195"/>
    </row>
    <row r="217" spans="2:164" ht="15" x14ac:dyDescent="0.25">
      <c r="B217" s="98">
        <f>COUNT(R217:FC217,FI217:FQ217)</f>
        <v>0</v>
      </c>
      <c r="C217" s="98" t="str">
        <f>IF(COUNT(R217:FC217,FI217:FQ217)&gt;0,COUNT(R217:FC217,FI217:FQ217),"")</f>
        <v/>
      </c>
      <c r="D217" s="98" t="str">
        <f>IF(COUNT(X217:BN217,BP217:BX217,BZ217:CF217,CH217:FC217,FI217:FQ217)&gt;0,COUNT(X217:BN217,BP217:BX217,BZ217:CF217,CH217:FC217,FI217:FQ217),"")</f>
        <v/>
      </c>
      <c r="E217" s="98" t="str">
        <f>IF(H217=1,COUNT(R217:FC217,FI217:FQ217),"")</f>
        <v/>
      </c>
      <c r="F217" s="98" t="str">
        <f>IF(H217=1,COUNT(X217:BN217,BP217:BX217,BZ217:CF217,CH217:FC217,FI217:FQ217),"")</f>
        <v/>
      </c>
      <c r="G217" s="98" t="str">
        <f>IF($B217&gt;=1,$M217,"")</f>
        <v/>
      </c>
      <c r="H217" s="199" t="str">
        <f>IF(AND(M217&gt;0,M217&lt;=STATS!$C$22),1,"")</f>
        <v/>
      </c>
      <c r="J217" s="34">
        <v>216</v>
      </c>
      <c r="K217">
        <v>44.834923879999998</v>
      </c>
      <c r="L217">
        <v>-88.509126120000005</v>
      </c>
      <c r="P217" s="215" t="s">
        <v>739</v>
      </c>
      <c r="R217" s="17"/>
      <c r="S217" s="17"/>
      <c r="T217" s="17"/>
      <c r="U217" s="17"/>
      <c r="V217" s="17"/>
      <c r="W217" s="17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FD217" s="195"/>
      <c r="FE217" s="195"/>
      <c r="FF217" s="195"/>
      <c r="FG217" s="195"/>
      <c r="FH217" s="195"/>
    </row>
    <row r="218" spans="2:164" ht="15" x14ac:dyDescent="0.25">
      <c r="B218" s="98">
        <f>COUNT(R218:FC218,FI218:FQ218)</f>
        <v>0</v>
      </c>
      <c r="C218" s="98" t="str">
        <f>IF(COUNT(R218:FC218,FI218:FQ218)&gt;0,COUNT(R218:FC218,FI218:FQ218),"")</f>
        <v/>
      </c>
      <c r="D218" s="98" t="str">
        <f>IF(COUNT(X218:BN218,BP218:BX218,BZ218:CF218,CH218:FC218,FI218:FQ218)&gt;0,COUNT(X218:BN218,BP218:BX218,BZ218:CF218,CH218:FC218,FI218:FQ218),"")</f>
        <v/>
      </c>
      <c r="E218" s="98" t="str">
        <f>IF(H218=1,COUNT(R218:FC218,FI218:FQ218),"")</f>
        <v/>
      </c>
      <c r="F218" s="98" t="str">
        <f>IF(H218=1,COUNT(X218:BN218,BP218:BX218,BZ218:CF218,CH218:FC218,FI218:FQ218),"")</f>
        <v/>
      </c>
      <c r="G218" s="98" t="str">
        <f>IF($B218&gt;=1,$M218,"")</f>
        <v/>
      </c>
      <c r="H218" s="199" t="str">
        <f>IF(AND(M218&gt;0,M218&lt;=STATS!$C$22),1,"")</f>
        <v/>
      </c>
      <c r="J218" s="34">
        <v>217</v>
      </c>
      <c r="K218">
        <v>44.834383940000002</v>
      </c>
      <c r="L218">
        <v>-88.509140049999999</v>
      </c>
      <c r="M218" s="10">
        <v>15</v>
      </c>
      <c r="N218" s="10" t="s">
        <v>745</v>
      </c>
      <c r="O218" s="10" t="s">
        <v>746</v>
      </c>
      <c r="P218" s="214"/>
      <c r="R218" s="17"/>
      <c r="S218" s="17"/>
      <c r="T218" s="17"/>
      <c r="U218" s="17"/>
      <c r="V218" s="17"/>
      <c r="W218" s="17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FD218" s="195"/>
      <c r="FE218" s="195"/>
      <c r="FF218" s="195"/>
      <c r="FG218" s="195"/>
      <c r="FH218" s="195"/>
    </row>
    <row r="219" spans="2:164" ht="15" x14ac:dyDescent="0.25">
      <c r="B219" s="98">
        <f>COUNT(R219:FC219,FI219:FQ219)</f>
        <v>2</v>
      </c>
      <c r="C219" s="98">
        <f>IF(COUNT(R219:FC219,FI219:FQ219)&gt;0,COUNT(R219:FC219,FI219:FQ219),"")</f>
        <v>2</v>
      </c>
      <c r="D219" s="98">
        <f>IF(COUNT(X219:BN219,BP219:BX219,BZ219:CF219,CH219:FC219,FI219:FQ219)&gt;0,COUNT(X219:BN219,BP219:BX219,BZ219:CF219,CH219:FC219,FI219:FQ219),"")</f>
        <v>2</v>
      </c>
      <c r="E219" s="98">
        <f>IF(H219=1,COUNT(R219:FC219,FI219:FQ219),"")</f>
        <v>2</v>
      </c>
      <c r="F219" s="98">
        <f>IF(H219=1,COUNT(X219:BN219,BP219:BX219,BZ219:CF219,CH219:FC219,FI219:FQ219),"")</f>
        <v>2</v>
      </c>
      <c r="G219" s="98">
        <f>IF($B219&gt;=1,$M219,"")</f>
        <v>6</v>
      </c>
      <c r="H219" s="199">
        <f>IF(AND(M219&gt;0,M219&lt;=STATS!$C$22),1,"")</f>
        <v>1</v>
      </c>
      <c r="J219" s="34">
        <v>218</v>
      </c>
      <c r="K219">
        <v>44.833843989999998</v>
      </c>
      <c r="L219">
        <v>-88.50915397</v>
      </c>
      <c r="M219" s="10">
        <v>6</v>
      </c>
      <c r="N219" s="10" t="s">
        <v>747</v>
      </c>
      <c r="O219" s="10" t="s">
        <v>746</v>
      </c>
      <c r="P219" s="214"/>
      <c r="Q219" s="10">
        <v>2</v>
      </c>
      <c r="R219" s="17"/>
      <c r="S219" s="17"/>
      <c r="T219" s="17"/>
      <c r="U219" s="17"/>
      <c r="V219" s="17"/>
      <c r="W219" s="17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BV219" s="10">
        <v>1</v>
      </c>
      <c r="CA219" s="10">
        <v>2</v>
      </c>
      <c r="FD219" s="195"/>
      <c r="FE219" s="195"/>
      <c r="FF219" s="195"/>
      <c r="FG219" s="195"/>
      <c r="FH219" s="195"/>
    </row>
    <row r="220" spans="2:164" ht="15" x14ac:dyDescent="0.25">
      <c r="B220" s="98">
        <f>COUNT(R220:FC220,FI220:FQ220)</f>
        <v>0</v>
      </c>
      <c r="C220" s="98" t="str">
        <f>IF(COUNT(R220:FC220,FI220:FQ220)&gt;0,COUNT(R220:FC220,FI220:FQ220),"")</f>
        <v/>
      </c>
      <c r="D220" s="98" t="str">
        <f>IF(COUNT(X220:BN220,BP220:BX220,BZ220:CF220,CH220:FC220,FI220:FQ220)&gt;0,COUNT(X220:BN220,BP220:BX220,BZ220:CF220,CH220:FC220,FI220:FQ220),"")</f>
        <v/>
      </c>
      <c r="E220" s="98" t="str">
        <f>IF(H220=1,COUNT(R220:FC220,FI220:FQ220),"")</f>
        <v/>
      </c>
      <c r="F220" s="98" t="str">
        <f>IF(H220=1,COUNT(X220:BN220,BP220:BX220,BZ220:CF220,CH220:FC220,FI220:FQ220),"")</f>
        <v/>
      </c>
      <c r="G220" s="98" t="str">
        <f>IF($B220&gt;=1,$M220,"")</f>
        <v/>
      </c>
      <c r="H220" s="199" t="str">
        <f>IF(AND(M220&gt;0,M220&lt;=STATS!$C$22),1,"")</f>
        <v/>
      </c>
      <c r="J220" s="34">
        <v>219</v>
      </c>
      <c r="K220">
        <v>44.833304040000002</v>
      </c>
      <c r="L220">
        <v>-88.509167899999994</v>
      </c>
      <c r="M220" s="10">
        <v>10</v>
      </c>
      <c r="N220" s="10" t="s">
        <v>745</v>
      </c>
      <c r="O220" s="10" t="s">
        <v>746</v>
      </c>
      <c r="P220" s="214"/>
      <c r="R220" s="17"/>
      <c r="S220" s="17"/>
      <c r="T220" s="17"/>
      <c r="U220" s="17"/>
      <c r="V220" s="17"/>
      <c r="W220" s="17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FD220" s="195"/>
      <c r="FE220" s="195"/>
      <c r="FF220" s="195"/>
      <c r="FG220" s="195"/>
      <c r="FH220" s="195"/>
    </row>
    <row r="221" spans="2:164" ht="15" x14ac:dyDescent="0.25">
      <c r="B221" s="98">
        <f>COUNT(R221:FC221,FI221:FQ221)</f>
        <v>0</v>
      </c>
      <c r="C221" s="98" t="str">
        <f>IF(COUNT(R221:FC221,FI221:FQ221)&gt;0,COUNT(R221:FC221,FI221:FQ221),"")</f>
        <v/>
      </c>
      <c r="D221" s="98" t="str">
        <f>IF(COUNT(X221:BN221,BP221:BX221,BZ221:CF221,CH221:FC221,FI221:FQ221)&gt;0,COUNT(X221:BN221,BP221:BX221,BZ221:CF221,CH221:FC221,FI221:FQ221),"")</f>
        <v/>
      </c>
      <c r="E221" s="98" t="str">
        <f>IF(H221=1,COUNT(R221:FC221,FI221:FQ221),"")</f>
        <v/>
      </c>
      <c r="F221" s="98" t="str">
        <f>IF(H221=1,COUNT(X221:BN221,BP221:BX221,BZ221:CF221,CH221:FC221,FI221:FQ221),"")</f>
        <v/>
      </c>
      <c r="G221" s="98" t="str">
        <f>IF($B221&gt;=1,$M221,"")</f>
        <v/>
      </c>
      <c r="H221" s="199" t="str">
        <f>IF(AND(M221&gt;0,M221&lt;=STATS!$C$22),1,"")</f>
        <v/>
      </c>
      <c r="J221" s="34">
        <v>220</v>
      </c>
      <c r="K221">
        <v>44.832764089999998</v>
      </c>
      <c r="L221">
        <v>-88.509181819999995</v>
      </c>
      <c r="M221" s="10">
        <v>10</v>
      </c>
      <c r="N221" s="10" t="s">
        <v>745</v>
      </c>
      <c r="O221" s="10" t="s">
        <v>746</v>
      </c>
      <c r="P221" s="214"/>
      <c r="R221" s="17"/>
      <c r="S221" s="17"/>
      <c r="T221" s="17"/>
      <c r="U221" s="17"/>
      <c r="V221" s="17"/>
      <c r="W221" s="17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FD221" s="195"/>
      <c r="FE221" s="195"/>
      <c r="FF221" s="195"/>
      <c r="FG221" s="195"/>
      <c r="FH221" s="195"/>
    </row>
    <row r="222" spans="2:164" ht="15" x14ac:dyDescent="0.25">
      <c r="B222" s="98">
        <f>COUNT(R222:FC222,FI222:FQ222)</f>
        <v>0</v>
      </c>
      <c r="C222" s="98" t="str">
        <f>IF(COUNT(R222:FC222,FI222:FQ222)&gt;0,COUNT(R222:FC222,FI222:FQ222),"")</f>
        <v/>
      </c>
      <c r="D222" s="98" t="str">
        <f>IF(COUNT(X222:BN222,BP222:BX222,BZ222:CF222,CH222:FC222,FI222:FQ222)&gt;0,COUNT(X222:BN222,BP222:BX222,BZ222:CF222,CH222:FC222,FI222:FQ222),"")</f>
        <v/>
      </c>
      <c r="E222" s="98" t="str">
        <f>IF(H222=1,COUNT(R222:FC222,FI222:FQ222),"")</f>
        <v/>
      </c>
      <c r="F222" s="98" t="str">
        <f>IF(H222=1,COUNT(X222:BN222,BP222:BX222,BZ222:CF222,CH222:FC222,FI222:FQ222),"")</f>
        <v/>
      </c>
      <c r="G222" s="98" t="str">
        <f>IF($B222&gt;=1,$M222,"")</f>
        <v/>
      </c>
      <c r="H222" s="199" t="str">
        <f>IF(AND(M222&gt;0,M222&lt;=STATS!$C$22),1,"")</f>
        <v/>
      </c>
      <c r="J222" s="34">
        <v>221</v>
      </c>
      <c r="K222">
        <v>44.832224140000001</v>
      </c>
      <c r="L222">
        <v>-88.509195739999996</v>
      </c>
      <c r="M222" s="10">
        <v>10</v>
      </c>
      <c r="N222" s="10" t="s">
        <v>745</v>
      </c>
      <c r="O222" s="10" t="s">
        <v>746</v>
      </c>
      <c r="P222" s="214"/>
      <c r="R222" s="17"/>
      <c r="S222" s="17"/>
      <c r="T222" s="17"/>
      <c r="U222" s="17"/>
      <c r="V222" s="17"/>
      <c r="W222" s="17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FD222" s="195"/>
      <c r="FE222" s="195"/>
      <c r="FF222" s="195"/>
      <c r="FG222" s="195"/>
      <c r="FH222" s="195"/>
    </row>
    <row r="223" spans="2:164" ht="15" x14ac:dyDescent="0.25">
      <c r="B223" s="98">
        <f>COUNT(R223:FC223,FI223:FQ223)</f>
        <v>0</v>
      </c>
      <c r="C223" s="98" t="str">
        <f>IF(COUNT(R223:FC223,FI223:FQ223)&gt;0,COUNT(R223:FC223,FI223:FQ223),"")</f>
        <v/>
      </c>
      <c r="D223" s="98" t="str">
        <f>IF(COUNT(X223:BN223,BP223:BX223,BZ223:CF223,CH223:FC223,FI223:FQ223)&gt;0,COUNT(X223:BN223,BP223:BX223,BZ223:CF223,CH223:FC223,FI223:FQ223),"")</f>
        <v/>
      </c>
      <c r="E223" s="98" t="str">
        <f>IF(H223=1,COUNT(R223:FC223,FI223:FQ223),"")</f>
        <v/>
      </c>
      <c r="F223" s="98" t="str">
        <f>IF(H223=1,COUNT(X223:BN223,BP223:BX223,BZ223:CF223,CH223:FC223,FI223:FQ223),"")</f>
        <v/>
      </c>
      <c r="G223" s="98" t="str">
        <f>IF($B223&gt;=1,$M223,"")</f>
        <v/>
      </c>
      <c r="H223" s="199" t="str">
        <f>IF(AND(M223&gt;0,M223&lt;=STATS!$C$22),1,"")</f>
        <v/>
      </c>
      <c r="J223" s="34">
        <v>222</v>
      </c>
      <c r="K223">
        <v>44.831684189999997</v>
      </c>
      <c r="L223">
        <v>-88.509209670000004</v>
      </c>
      <c r="M223" s="10">
        <v>10</v>
      </c>
      <c r="N223" s="10" t="s">
        <v>745</v>
      </c>
      <c r="O223" s="10" t="s">
        <v>746</v>
      </c>
      <c r="P223" s="214"/>
      <c r="R223" s="17"/>
      <c r="S223" s="17"/>
      <c r="T223" s="17"/>
      <c r="U223" s="17"/>
      <c r="V223" s="17"/>
      <c r="W223" s="17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FD223" s="195"/>
      <c r="FE223" s="195"/>
      <c r="FF223" s="195"/>
      <c r="FG223" s="195"/>
      <c r="FH223" s="195"/>
    </row>
    <row r="224" spans="2:164" ht="15" x14ac:dyDescent="0.25">
      <c r="B224" s="98">
        <f>COUNT(R224:FC224,FI224:FQ224)</f>
        <v>0</v>
      </c>
      <c r="C224" s="98" t="str">
        <f>IF(COUNT(R224:FC224,FI224:FQ224)&gt;0,COUNT(R224:FC224,FI224:FQ224),"")</f>
        <v/>
      </c>
      <c r="D224" s="98" t="str">
        <f>IF(COUNT(X224:BN224,BP224:BX224,BZ224:CF224,CH224:FC224,FI224:FQ224)&gt;0,COUNT(X224:BN224,BP224:BX224,BZ224:CF224,CH224:FC224,FI224:FQ224),"")</f>
        <v/>
      </c>
      <c r="E224" s="98" t="str">
        <f>IF(H224=1,COUNT(R224:FC224,FI224:FQ224),"")</f>
        <v/>
      </c>
      <c r="F224" s="98" t="str">
        <f>IF(H224=1,COUNT(X224:BN224,BP224:BX224,BZ224:CF224,CH224:FC224,FI224:FQ224),"")</f>
        <v/>
      </c>
      <c r="G224" s="98" t="str">
        <f>IF($B224&gt;=1,$M224,"")</f>
        <v/>
      </c>
      <c r="H224" s="199" t="str">
        <f>IF(AND(M224&gt;0,M224&lt;=STATS!$C$22),1,"")</f>
        <v/>
      </c>
      <c r="J224" s="34">
        <v>223</v>
      </c>
      <c r="K224">
        <v>44.831144250000001</v>
      </c>
      <c r="L224">
        <v>-88.509223590000005</v>
      </c>
      <c r="M224" s="10">
        <v>10.5</v>
      </c>
      <c r="N224" s="10" t="s">
        <v>745</v>
      </c>
      <c r="O224" s="10" t="s">
        <v>746</v>
      </c>
      <c r="P224" s="214"/>
      <c r="R224" s="17"/>
      <c r="S224" s="17"/>
      <c r="T224" s="17"/>
      <c r="U224" s="17"/>
      <c r="V224" s="17"/>
      <c r="W224" s="17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FD224" s="195"/>
      <c r="FE224" s="195"/>
      <c r="FF224" s="195"/>
      <c r="FG224" s="195"/>
      <c r="FH224" s="195"/>
    </row>
    <row r="225" spans="2:164" ht="15" x14ac:dyDescent="0.25">
      <c r="B225" s="98">
        <f>COUNT(R225:FC225,FI225:FQ225)</f>
        <v>0</v>
      </c>
      <c r="C225" s="98" t="str">
        <f>IF(COUNT(R225:FC225,FI225:FQ225)&gt;0,COUNT(R225:FC225,FI225:FQ225),"")</f>
        <v/>
      </c>
      <c r="D225" s="98" t="str">
        <f>IF(COUNT(X225:BN225,BP225:BX225,BZ225:CF225,CH225:FC225,FI225:FQ225)&gt;0,COUNT(X225:BN225,BP225:BX225,BZ225:CF225,CH225:FC225,FI225:FQ225),"")</f>
        <v/>
      </c>
      <c r="E225" s="98" t="str">
        <f>IF(H225=1,COUNT(R225:FC225,FI225:FQ225),"")</f>
        <v/>
      </c>
      <c r="F225" s="98" t="str">
        <f>IF(H225=1,COUNT(X225:BN225,BP225:BX225,BZ225:CF225,CH225:FC225,FI225:FQ225),"")</f>
        <v/>
      </c>
      <c r="G225" s="98" t="str">
        <f>IF($B225&gt;=1,$M225,"")</f>
        <v/>
      </c>
      <c r="H225" s="199" t="str">
        <f>IF(AND(M225&gt;0,M225&lt;=STATS!$C$22),1,"")</f>
        <v/>
      </c>
      <c r="J225" s="34">
        <v>224</v>
      </c>
      <c r="K225">
        <v>44.830604299999997</v>
      </c>
      <c r="L225">
        <v>-88.509237510000005</v>
      </c>
      <c r="M225" s="10">
        <v>10</v>
      </c>
      <c r="N225" s="10" t="s">
        <v>745</v>
      </c>
      <c r="O225" s="10" t="s">
        <v>746</v>
      </c>
      <c r="P225" s="214"/>
      <c r="R225" s="17"/>
      <c r="S225" s="17"/>
      <c r="T225" s="17"/>
      <c r="U225" s="17"/>
      <c r="V225" s="17"/>
      <c r="W225" s="17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FD225" s="195"/>
      <c r="FE225" s="195"/>
      <c r="FF225" s="195"/>
      <c r="FG225" s="195"/>
      <c r="FH225" s="195"/>
    </row>
    <row r="226" spans="2:164" ht="15" x14ac:dyDescent="0.25">
      <c r="B226" s="98">
        <f>COUNT(R226:FC226,FI226:FQ226)</f>
        <v>0</v>
      </c>
      <c r="C226" s="98" t="str">
        <f>IF(COUNT(R226:FC226,FI226:FQ226)&gt;0,COUNT(R226:FC226,FI226:FQ226),"")</f>
        <v/>
      </c>
      <c r="D226" s="98" t="str">
        <f>IF(COUNT(X226:BN226,BP226:BX226,BZ226:CF226,CH226:FC226,FI226:FQ226)&gt;0,COUNT(X226:BN226,BP226:BX226,BZ226:CF226,CH226:FC226,FI226:FQ226),"")</f>
        <v/>
      </c>
      <c r="E226" s="98" t="str">
        <f>IF(H226=1,COUNT(R226:FC226,FI226:FQ226),"")</f>
        <v/>
      </c>
      <c r="F226" s="98" t="str">
        <f>IF(H226=1,COUNT(X226:BN226,BP226:BX226,BZ226:CF226,CH226:FC226,FI226:FQ226),"")</f>
        <v/>
      </c>
      <c r="G226" s="98" t="str">
        <f>IF($B226&gt;=1,$M226,"")</f>
        <v/>
      </c>
      <c r="H226" s="199" t="str">
        <f>IF(AND(M226&gt;0,M226&lt;=STATS!$C$22),1,"")</f>
        <v/>
      </c>
      <c r="J226" s="34">
        <v>225</v>
      </c>
      <c r="K226">
        <v>44.830064350000001</v>
      </c>
      <c r="L226">
        <v>-88.509251430000006</v>
      </c>
      <c r="M226" s="10">
        <v>9.5</v>
      </c>
      <c r="N226" s="10" t="s">
        <v>745</v>
      </c>
      <c r="O226" s="10" t="s">
        <v>746</v>
      </c>
      <c r="P226" s="214"/>
      <c r="R226" s="17"/>
      <c r="S226" s="17"/>
      <c r="T226" s="17"/>
      <c r="U226" s="17"/>
      <c r="V226" s="17"/>
      <c r="W226" s="17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FD226" s="195"/>
      <c r="FE226" s="195"/>
      <c r="FF226" s="195">
        <v>1</v>
      </c>
      <c r="FG226" s="195"/>
      <c r="FH226" s="195"/>
    </row>
    <row r="227" spans="2:164" ht="15" x14ac:dyDescent="0.25">
      <c r="B227" s="98">
        <f>COUNT(R227:FC227,FI227:FQ227)</f>
        <v>1</v>
      </c>
      <c r="C227" s="98">
        <f>IF(COUNT(R227:FC227,FI227:FQ227)&gt;0,COUNT(R227:FC227,FI227:FQ227),"")</f>
        <v>1</v>
      </c>
      <c r="D227" s="98">
        <f>IF(COUNT(X227:BN227,BP227:BX227,BZ227:CF227,CH227:FC227,FI227:FQ227)&gt;0,COUNT(X227:BN227,BP227:BX227,BZ227:CF227,CH227:FC227,FI227:FQ227),"")</f>
        <v>1</v>
      </c>
      <c r="E227" s="98">
        <f>IF(H227=1,COUNT(R227:FC227,FI227:FQ227),"")</f>
        <v>1</v>
      </c>
      <c r="F227" s="98">
        <f>IF(H227=1,COUNT(X227:BN227,BP227:BX227,BZ227:CF227,CH227:FC227,FI227:FQ227),"")</f>
        <v>1</v>
      </c>
      <c r="G227" s="98">
        <f>IF($B227&gt;=1,$M227,"")</f>
        <v>9</v>
      </c>
      <c r="H227" s="199">
        <f>IF(AND(M227&gt;0,M227&lt;=STATS!$C$22),1,"")</f>
        <v>1</v>
      </c>
      <c r="J227" s="34">
        <v>226</v>
      </c>
      <c r="K227">
        <v>44.829524399999997</v>
      </c>
      <c r="L227">
        <v>-88.509265350000007</v>
      </c>
      <c r="M227" s="10">
        <v>9</v>
      </c>
      <c r="N227" s="10" t="s">
        <v>745</v>
      </c>
      <c r="O227" s="10" t="s">
        <v>746</v>
      </c>
      <c r="P227" s="214"/>
      <c r="Q227" s="10">
        <v>1</v>
      </c>
      <c r="R227" s="17"/>
      <c r="S227" s="17"/>
      <c r="T227" s="17"/>
      <c r="U227" s="17"/>
      <c r="V227" s="17"/>
      <c r="W227" s="17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CA227" s="10">
        <v>1</v>
      </c>
      <c r="FD227" s="195"/>
      <c r="FE227" s="195"/>
      <c r="FF227" s="195"/>
      <c r="FG227" s="195"/>
      <c r="FH227" s="195"/>
    </row>
    <row r="228" spans="2:164" ht="15" x14ac:dyDescent="0.25">
      <c r="B228" s="98">
        <f>COUNT(R228:FC228,FI228:FQ228)</f>
        <v>3</v>
      </c>
      <c r="C228" s="98">
        <f>IF(COUNT(R228:FC228,FI228:FQ228)&gt;0,COUNT(R228:FC228,FI228:FQ228),"")</f>
        <v>3</v>
      </c>
      <c r="D228" s="98">
        <f>IF(COUNT(X228:BN228,BP228:BX228,BZ228:CF228,CH228:FC228,FI228:FQ228)&gt;0,COUNT(X228:BN228,BP228:BX228,BZ228:CF228,CH228:FC228,FI228:FQ228),"")</f>
        <v>3</v>
      </c>
      <c r="E228" s="98">
        <f>IF(H228=1,COUNT(R228:FC228,FI228:FQ228),"")</f>
        <v>3</v>
      </c>
      <c r="F228" s="98">
        <f>IF(H228=1,COUNT(X228:BN228,BP228:BX228,BZ228:CF228,CH228:FC228,FI228:FQ228),"")</f>
        <v>3</v>
      </c>
      <c r="G228" s="98">
        <f>IF($B228&gt;=1,$M228,"")</f>
        <v>7</v>
      </c>
      <c r="H228" s="199">
        <f>IF(AND(M228&gt;0,M228&lt;=STATS!$C$22),1,"")</f>
        <v>1</v>
      </c>
      <c r="J228" s="34">
        <v>227</v>
      </c>
      <c r="K228">
        <v>44.82898445</v>
      </c>
      <c r="L228">
        <v>-88.509279280000001</v>
      </c>
      <c r="M228" s="10">
        <v>7</v>
      </c>
      <c r="N228" s="10" t="s">
        <v>745</v>
      </c>
      <c r="O228" s="10" t="s">
        <v>746</v>
      </c>
      <c r="P228" s="214"/>
      <c r="Q228" s="10">
        <v>1</v>
      </c>
      <c r="R228" s="17"/>
      <c r="S228" s="17"/>
      <c r="T228" s="17"/>
      <c r="U228" s="17"/>
      <c r="V228" s="17"/>
      <c r="W228" s="17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U228" s="10">
        <v>1</v>
      </c>
      <c r="BV228" s="10">
        <v>1</v>
      </c>
      <c r="CA228" s="10">
        <v>1</v>
      </c>
      <c r="DD228" s="10" t="s">
        <v>749</v>
      </c>
      <c r="FD228" s="195"/>
      <c r="FE228" s="195"/>
      <c r="FF228" s="195"/>
      <c r="FG228" s="195"/>
      <c r="FH228" s="195"/>
    </row>
    <row r="229" spans="2:164" ht="15" x14ac:dyDescent="0.25">
      <c r="B229" s="98">
        <f>COUNT(R229:FC229,FI229:FQ229)</f>
        <v>2</v>
      </c>
      <c r="C229" s="98">
        <f>IF(COUNT(R229:FC229,FI229:FQ229)&gt;0,COUNT(R229:FC229,FI229:FQ229),"")</f>
        <v>2</v>
      </c>
      <c r="D229" s="98">
        <f>IF(COUNT(X229:BN229,BP229:BX229,BZ229:CF229,CH229:FC229,FI229:FQ229)&gt;0,COUNT(X229:BN229,BP229:BX229,BZ229:CF229,CH229:FC229,FI229:FQ229),"")</f>
        <v>2</v>
      </c>
      <c r="E229" s="98">
        <f>IF(H229=1,COUNT(R229:FC229,FI229:FQ229),"")</f>
        <v>2</v>
      </c>
      <c r="F229" s="98">
        <f>IF(H229=1,COUNT(X229:BN229,BP229:BX229,BZ229:CF229,CH229:FC229,FI229:FQ229),"")</f>
        <v>2</v>
      </c>
      <c r="G229" s="98">
        <f>IF($B229&gt;=1,$M229,"")</f>
        <v>5</v>
      </c>
      <c r="H229" s="199">
        <f>IF(AND(M229&gt;0,M229&lt;=STATS!$C$22),1,"")</f>
        <v>1</v>
      </c>
      <c r="J229" s="34">
        <v>228</v>
      </c>
      <c r="K229">
        <v>44.828444500000003</v>
      </c>
      <c r="L229">
        <v>-88.509293200000002</v>
      </c>
      <c r="M229" s="10">
        <v>5</v>
      </c>
      <c r="N229" s="10" t="s">
        <v>745</v>
      </c>
      <c r="O229" s="10" t="s">
        <v>746</v>
      </c>
      <c r="P229" s="214"/>
      <c r="Q229" s="10">
        <v>1</v>
      </c>
      <c r="R229" s="17"/>
      <c r="S229" s="17"/>
      <c r="T229" s="17"/>
      <c r="U229" s="17"/>
      <c r="V229" s="17"/>
      <c r="W229" s="17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>
        <v>1</v>
      </c>
      <c r="AL229" s="36"/>
      <c r="EW229" s="10">
        <v>1</v>
      </c>
      <c r="FD229" s="195"/>
      <c r="FE229" s="195"/>
      <c r="FF229" s="195"/>
      <c r="FG229" s="195"/>
      <c r="FH229" s="195"/>
    </row>
    <row r="230" spans="2:164" ht="15" x14ac:dyDescent="0.25">
      <c r="B230" s="98">
        <f>COUNT(R230:FC230,FI230:FQ230)</f>
        <v>6</v>
      </c>
      <c r="C230" s="98">
        <f>IF(COUNT(R230:FC230,FI230:FQ230)&gt;0,COUNT(R230:FC230,FI230:FQ230),"")</f>
        <v>6</v>
      </c>
      <c r="D230" s="98">
        <f>IF(COUNT(X230:BN230,BP230:BX230,BZ230:CF230,CH230:FC230,FI230:FQ230)&gt;0,COUNT(X230:BN230,BP230:BX230,BZ230:CF230,CH230:FC230,FI230:FQ230),"")</f>
        <v>6</v>
      </c>
      <c r="E230" s="98">
        <f>IF(H230=1,COUNT(R230:FC230,FI230:FQ230),"")</f>
        <v>6</v>
      </c>
      <c r="F230" s="98">
        <f>IF(H230=1,COUNT(X230:BN230,BP230:BX230,BZ230:CF230,CH230:FC230,FI230:FQ230),"")</f>
        <v>6</v>
      </c>
      <c r="G230" s="98">
        <f>IF($B230&gt;=1,$M230,"")</f>
        <v>4</v>
      </c>
      <c r="H230" s="199">
        <f>IF(AND(M230&gt;0,M230&lt;=STATS!$C$22),1,"")</f>
        <v>1</v>
      </c>
      <c r="J230" s="34">
        <v>229</v>
      </c>
      <c r="K230">
        <v>44.82790455</v>
      </c>
      <c r="L230">
        <v>-88.509307120000003</v>
      </c>
      <c r="M230" s="10">
        <v>4</v>
      </c>
      <c r="N230" s="10" t="s">
        <v>745</v>
      </c>
      <c r="O230" s="10" t="s">
        <v>746</v>
      </c>
      <c r="P230" s="214"/>
      <c r="Q230" s="10">
        <v>2</v>
      </c>
      <c r="R230" s="17"/>
      <c r="S230" s="17"/>
      <c r="T230" s="17"/>
      <c r="U230" s="17"/>
      <c r="V230" s="17"/>
      <c r="W230" s="17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>
        <v>1</v>
      </c>
      <c r="AL230" s="36"/>
      <c r="AU230" s="10">
        <v>1</v>
      </c>
      <c r="BA230" s="10">
        <v>1</v>
      </c>
      <c r="BV230" s="10">
        <v>1</v>
      </c>
      <c r="CA230" s="10">
        <v>1</v>
      </c>
      <c r="CV230" s="10">
        <v>1</v>
      </c>
      <c r="FD230" s="195"/>
      <c r="FE230" s="195"/>
      <c r="FF230" s="195"/>
      <c r="FG230" s="195"/>
      <c r="FH230" s="195"/>
    </row>
    <row r="231" spans="2:164" ht="15" x14ac:dyDescent="0.25">
      <c r="B231" s="98">
        <f>COUNT(R231:FC231,FI231:FQ231)</f>
        <v>2</v>
      </c>
      <c r="C231" s="98">
        <f>IF(COUNT(R231:FC231,FI231:FQ231)&gt;0,COUNT(R231:FC231,FI231:FQ231),"")</f>
        <v>2</v>
      </c>
      <c r="D231" s="98">
        <f>IF(COUNT(X231:BN231,BP231:BX231,BZ231:CF231,CH231:FC231,FI231:FQ231)&gt;0,COUNT(X231:BN231,BP231:BX231,BZ231:CF231,CH231:FC231,FI231:FQ231),"")</f>
        <v>2</v>
      </c>
      <c r="E231" s="98">
        <f>IF(H231=1,COUNT(R231:FC231,FI231:FQ231),"")</f>
        <v>2</v>
      </c>
      <c r="F231" s="98">
        <f>IF(H231=1,COUNT(X231:BN231,BP231:BX231,BZ231:CF231,CH231:FC231,FI231:FQ231),"")</f>
        <v>2</v>
      </c>
      <c r="G231" s="98">
        <f>IF($B231&gt;=1,$M231,"")</f>
        <v>3</v>
      </c>
      <c r="H231" s="199">
        <f>IF(AND(M231&gt;0,M231&lt;=STATS!$C$22),1,"")</f>
        <v>1</v>
      </c>
      <c r="J231" s="34">
        <v>230</v>
      </c>
      <c r="K231">
        <v>44.827364609999997</v>
      </c>
      <c r="L231">
        <v>-88.509321040000003</v>
      </c>
      <c r="M231" s="10">
        <v>3</v>
      </c>
      <c r="N231" s="10" t="s">
        <v>745</v>
      </c>
      <c r="O231" s="10" t="s">
        <v>746</v>
      </c>
      <c r="P231" s="214"/>
      <c r="Q231" s="10">
        <v>2</v>
      </c>
      <c r="R231" s="17"/>
      <c r="S231" s="17"/>
      <c r="T231" s="17"/>
      <c r="U231" s="17"/>
      <c r="V231" s="17"/>
      <c r="W231" s="17"/>
      <c r="X231" s="36"/>
      <c r="Y231" s="36"/>
      <c r="Z231" s="36"/>
      <c r="AA231" s="36"/>
      <c r="AB231" s="36" t="s">
        <v>749</v>
      </c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U231" s="10">
        <v>2</v>
      </c>
      <c r="CF231" s="10" t="s">
        <v>749</v>
      </c>
      <c r="EV231" s="10">
        <v>1</v>
      </c>
      <c r="FD231" s="195"/>
      <c r="FE231" s="195"/>
      <c r="FF231" s="195">
        <v>1</v>
      </c>
      <c r="FG231" s="195"/>
      <c r="FH231" s="195"/>
    </row>
    <row r="232" spans="2:164" ht="15" x14ac:dyDescent="0.25">
      <c r="B232" s="98">
        <f>COUNT(R232:FC232,FI232:FQ232)</f>
        <v>0</v>
      </c>
      <c r="C232" s="98" t="str">
        <f>IF(COUNT(R232:FC232,FI232:FQ232)&gt;0,COUNT(R232:FC232,FI232:FQ232),"")</f>
        <v/>
      </c>
      <c r="D232" s="98" t="str">
        <f>IF(COUNT(X232:BN232,BP232:BX232,BZ232:CF232,CH232:FC232,FI232:FQ232)&gt;0,COUNT(X232:BN232,BP232:BX232,BZ232:CF232,CH232:FC232,FI232:FQ232),"")</f>
        <v/>
      </c>
      <c r="E232" s="98" t="str">
        <f>IF(H232=1,COUNT(R232:FC232,FI232:FQ232),"")</f>
        <v/>
      </c>
      <c r="F232" s="98" t="str">
        <f>IF(H232=1,COUNT(X232:BN232,BP232:BX232,BZ232:CF232,CH232:FC232,FI232:FQ232),"")</f>
        <v/>
      </c>
      <c r="G232" s="98" t="str">
        <f>IF($B232&gt;=1,$M232,"")</f>
        <v/>
      </c>
      <c r="H232" s="199" t="str">
        <f>IF(AND(M232&gt;0,M232&lt;=STATS!$C$22),1,"")</f>
        <v/>
      </c>
      <c r="J232" s="34">
        <v>231</v>
      </c>
      <c r="K232">
        <v>44.82682466</v>
      </c>
      <c r="L232">
        <v>-88.509334960000004</v>
      </c>
      <c r="P232" s="215" t="s">
        <v>738</v>
      </c>
      <c r="R232" s="17"/>
      <c r="S232" s="17"/>
      <c r="T232" s="17"/>
      <c r="U232" s="17"/>
      <c r="V232" s="17"/>
      <c r="W232" s="17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10" t="s">
        <v>749</v>
      </c>
      <c r="FD232" s="195"/>
      <c r="FE232" s="195"/>
      <c r="FF232" s="195"/>
      <c r="FG232" s="195"/>
      <c r="FH232" s="195"/>
    </row>
    <row r="233" spans="2:164" ht="15" x14ac:dyDescent="0.25">
      <c r="B233" s="98">
        <f>COUNT(R233:FC233,FI233:FQ233)</f>
        <v>3</v>
      </c>
      <c r="C233" s="98">
        <f>IF(COUNT(R233:FC233,FI233:FQ233)&gt;0,COUNT(R233:FC233,FI233:FQ233),"")</f>
        <v>3</v>
      </c>
      <c r="D233" s="98">
        <f>IF(COUNT(X233:BN233,BP233:BX233,BZ233:CF233,CH233:FC233,FI233:FQ233)&gt;0,COUNT(X233:BN233,BP233:BX233,BZ233:CF233,CH233:FC233,FI233:FQ233),"")</f>
        <v>3</v>
      </c>
      <c r="E233" s="98">
        <f>IF(H233=1,COUNT(R233:FC233,FI233:FQ233),"")</f>
        <v>3</v>
      </c>
      <c r="F233" s="98">
        <f>IF(H233=1,COUNT(X233:BN233,BP233:BX233,BZ233:CF233,CH233:FC233,FI233:FQ233),"")</f>
        <v>3</v>
      </c>
      <c r="G233" s="98">
        <f>IF($B233&gt;=1,$M233,"")</f>
        <v>2.5</v>
      </c>
      <c r="H233" s="199">
        <f>IF(AND(M233&gt;0,M233&lt;=STATS!$C$22),1,"")</f>
        <v>1</v>
      </c>
      <c r="J233" s="34">
        <v>232</v>
      </c>
      <c r="K233">
        <v>44.837613709999999</v>
      </c>
      <c r="L233">
        <v>-88.508297619999993</v>
      </c>
      <c r="M233" s="10">
        <v>2.5</v>
      </c>
      <c r="N233" s="10" t="s">
        <v>747</v>
      </c>
      <c r="O233" s="10" t="s">
        <v>746</v>
      </c>
      <c r="P233" s="214"/>
      <c r="Q233" s="10">
        <v>1</v>
      </c>
      <c r="R233" s="17"/>
      <c r="S233" s="17"/>
      <c r="T233" s="17"/>
      <c r="U233" s="17"/>
      <c r="V233" s="17"/>
      <c r="W233" s="17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U233" s="10">
        <v>1</v>
      </c>
      <c r="BV233" s="10">
        <v>1</v>
      </c>
      <c r="CT233" s="10">
        <v>1</v>
      </c>
      <c r="FD233" s="195"/>
      <c r="FE233" s="195"/>
      <c r="FF233" s="195"/>
      <c r="FG233" s="195"/>
      <c r="FH233" s="195"/>
    </row>
    <row r="234" spans="2:164" ht="15" x14ac:dyDescent="0.25">
      <c r="B234" s="98">
        <f>COUNT(R234:FC234,FI234:FQ234)</f>
        <v>1</v>
      </c>
      <c r="C234" s="98">
        <f>IF(COUNT(R234:FC234,FI234:FQ234)&gt;0,COUNT(R234:FC234,FI234:FQ234),"")</f>
        <v>1</v>
      </c>
      <c r="D234" s="98">
        <f>IF(COUNT(X234:BN234,BP234:BX234,BZ234:CF234,CH234:FC234,FI234:FQ234)&gt;0,COUNT(X234:BN234,BP234:BX234,BZ234:CF234,CH234:FC234,FI234:FQ234),"")</f>
        <v>1</v>
      </c>
      <c r="E234" s="98">
        <f>IF(H234=1,COUNT(R234:FC234,FI234:FQ234),"")</f>
        <v>1</v>
      </c>
      <c r="F234" s="98">
        <f>IF(H234=1,COUNT(X234:BN234,BP234:BX234,BZ234:CF234,CH234:FC234,FI234:FQ234),"")</f>
        <v>1</v>
      </c>
      <c r="G234" s="98">
        <f>IF($B234&gt;=1,$M234,"")</f>
        <v>8</v>
      </c>
      <c r="H234" s="199">
        <f>IF(AND(M234&gt;0,M234&lt;=STATS!$C$22),1,"")</f>
        <v>1</v>
      </c>
      <c r="J234" s="34">
        <v>233</v>
      </c>
      <c r="K234">
        <v>44.837073770000003</v>
      </c>
      <c r="L234">
        <v>-88.508311550000002</v>
      </c>
      <c r="M234" s="10">
        <v>8</v>
      </c>
      <c r="N234" s="10" t="s">
        <v>745</v>
      </c>
      <c r="O234" s="10" t="s">
        <v>746</v>
      </c>
      <c r="P234" s="214"/>
      <c r="Q234" s="10">
        <v>1</v>
      </c>
      <c r="R234" s="17"/>
      <c r="S234" s="17"/>
      <c r="T234" s="17"/>
      <c r="U234" s="17"/>
      <c r="V234" s="17"/>
      <c r="W234" s="17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EW234" s="10">
        <v>1</v>
      </c>
      <c r="FD234" s="195"/>
      <c r="FE234" s="195"/>
      <c r="FF234" s="195"/>
      <c r="FG234" s="195"/>
      <c r="FH234" s="195"/>
    </row>
    <row r="235" spans="2:164" ht="15" x14ac:dyDescent="0.25">
      <c r="B235" s="98">
        <f>COUNT(R235:FC235,FI235:FQ235)</f>
        <v>0</v>
      </c>
      <c r="C235" s="98" t="str">
        <f>IF(COUNT(R235:FC235,FI235:FQ235)&gt;0,COUNT(R235:FC235,FI235:FQ235),"")</f>
        <v/>
      </c>
      <c r="D235" s="98" t="str">
        <f>IF(COUNT(X235:BN235,BP235:BX235,BZ235:CF235,CH235:FC235,FI235:FQ235)&gt;0,COUNT(X235:BN235,BP235:BX235,BZ235:CF235,CH235:FC235,FI235:FQ235),"")</f>
        <v/>
      </c>
      <c r="E235" s="98" t="str">
        <f>IF(H235=1,COUNT(R235:FC235,FI235:FQ235),"")</f>
        <v/>
      </c>
      <c r="F235" s="98" t="str">
        <f>IF(H235=1,COUNT(X235:BN235,BP235:BX235,BZ235:CF235,CH235:FC235,FI235:FQ235),"")</f>
        <v/>
      </c>
      <c r="G235" s="98" t="str">
        <f>IF($B235&gt;=1,$M235,"")</f>
        <v/>
      </c>
      <c r="H235" s="199" t="str">
        <f>IF(AND(M235&gt;0,M235&lt;=STATS!$C$22),1,"")</f>
        <v/>
      </c>
      <c r="J235" s="34">
        <v>234</v>
      </c>
      <c r="K235">
        <v>44.83653382</v>
      </c>
      <c r="L235">
        <v>-88.508325490000004</v>
      </c>
      <c r="M235" s="10">
        <v>14</v>
      </c>
      <c r="N235" s="10" t="s">
        <v>745</v>
      </c>
      <c r="O235" s="10" t="s">
        <v>746</v>
      </c>
      <c r="P235" s="214"/>
      <c r="R235" s="17"/>
      <c r="S235" s="17"/>
      <c r="T235" s="17"/>
      <c r="U235" s="17"/>
      <c r="V235" s="17"/>
      <c r="W235" s="17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FD235" s="195"/>
      <c r="FE235" s="195"/>
      <c r="FF235" s="195"/>
      <c r="FG235" s="195"/>
      <c r="FH235" s="195"/>
    </row>
    <row r="236" spans="2:164" ht="15" x14ac:dyDescent="0.25">
      <c r="B236" s="98">
        <f>COUNT(R236:FC236,FI236:FQ236)</f>
        <v>0</v>
      </c>
      <c r="C236" s="98" t="str">
        <f>IF(COUNT(R236:FC236,FI236:FQ236)&gt;0,COUNT(R236:FC236,FI236:FQ236),"")</f>
        <v/>
      </c>
      <c r="D236" s="98" t="str">
        <f>IF(COUNT(X236:BN236,BP236:BX236,BZ236:CF236,CH236:FC236,FI236:FQ236)&gt;0,COUNT(X236:BN236,BP236:BX236,BZ236:CF236,CH236:FC236,FI236:FQ236),"")</f>
        <v/>
      </c>
      <c r="E236" s="98" t="str">
        <f>IF(H236=1,COUNT(R236:FC236,FI236:FQ236),"")</f>
        <v/>
      </c>
      <c r="F236" s="98" t="str">
        <f>IF(H236=1,COUNT(X236:BN236,BP236:BX236,BZ236:CF236,CH236:FC236,FI236:FQ236),"")</f>
        <v/>
      </c>
      <c r="G236" s="98" t="str">
        <f>IF($B236&gt;=1,$M236,"")</f>
        <v/>
      </c>
      <c r="H236" s="199" t="str">
        <f>IF(AND(M236&gt;0,M236&lt;=STATS!$C$22),1,"")</f>
        <v/>
      </c>
      <c r="J236" s="34">
        <v>235</v>
      </c>
      <c r="K236">
        <v>44.835993870000003</v>
      </c>
      <c r="L236">
        <v>-88.508339419999999</v>
      </c>
      <c r="P236" s="215" t="s">
        <v>739</v>
      </c>
      <c r="R236" s="17"/>
      <c r="S236" s="17"/>
      <c r="T236" s="17"/>
      <c r="U236" s="17"/>
      <c r="V236" s="17"/>
      <c r="W236" s="17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FD236" s="195"/>
      <c r="FE236" s="195"/>
      <c r="FF236" s="195"/>
      <c r="FG236" s="195"/>
      <c r="FH236" s="195"/>
    </row>
    <row r="237" spans="2:164" ht="15" x14ac:dyDescent="0.25">
      <c r="B237" s="98">
        <f>COUNT(R237:FC237,FI237:FQ237)</f>
        <v>0</v>
      </c>
      <c r="C237" s="98" t="str">
        <f>IF(COUNT(R237:FC237,FI237:FQ237)&gt;0,COUNT(R237:FC237,FI237:FQ237),"")</f>
        <v/>
      </c>
      <c r="D237" s="98" t="str">
        <f>IF(COUNT(X237:BN237,BP237:BX237,BZ237:CF237,CH237:FC237,FI237:FQ237)&gt;0,COUNT(X237:BN237,BP237:BX237,BZ237:CF237,CH237:FC237,FI237:FQ237),"")</f>
        <v/>
      </c>
      <c r="E237" s="98" t="str">
        <f>IF(H237=1,COUNT(R237:FC237,FI237:FQ237),"")</f>
        <v/>
      </c>
      <c r="F237" s="98" t="str">
        <f>IF(H237=1,COUNT(X237:BN237,BP237:BX237,BZ237:CF237,CH237:FC237,FI237:FQ237),"")</f>
        <v/>
      </c>
      <c r="G237" s="98" t="str">
        <f>IF($B237&gt;=1,$M237,"")</f>
        <v/>
      </c>
      <c r="H237" s="199" t="str">
        <f>IF(AND(M237&gt;0,M237&lt;=STATS!$C$22),1,"")</f>
        <v/>
      </c>
      <c r="J237" s="34">
        <v>236</v>
      </c>
      <c r="K237">
        <v>44.835453919999999</v>
      </c>
      <c r="L237">
        <v>-88.508353349999993</v>
      </c>
      <c r="P237" s="215" t="s">
        <v>739</v>
      </c>
      <c r="R237" s="17"/>
      <c r="S237" s="17"/>
      <c r="T237" s="17"/>
      <c r="U237" s="17"/>
      <c r="V237" s="17"/>
      <c r="W237" s="17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FD237" s="195"/>
      <c r="FE237" s="195"/>
      <c r="FF237" s="195"/>
      <c r="FG237" s="195"/>
      <c r="FH237" s="195"/>
    </row>
    <row r="238" spans="2:164" ht="15" x14ac:dyDescent="0.25">
      <c r="B238" s="98">
        <f>COUNT(R238:FC238,FI238:FQ238)</f>
        <v>0</v>
      </c>
      <c r="C238" s="98" t="str">
        <f>IF(COUNT(R238:FC238,FI238:FQ238)&gt;0,COUNT(R238:FC238,FI238:FQ238),"")</f>
        <v/>
      </c>
      <c r="D238" s="98" t="str">
        <f>IF(COUNT(X238:BN238,BP238:BX238,BZ238:CF238,CH238:FC238,FI238:FQ238)&gt;0,COUNT(X238:BN238,BP238:BX238,BZ238:CF238,CH238:FC238,FI238:FQ238),"")</f>
        <v/>
      </c>
      <c r="E238" s="98" t="str">
        <f>IF(H238=1,COUNT(R238:FC238,FI238:FQ238),"")</f>
        <v/>
      </c>
      <c r="F238" s="98" t="str">
        <f>IF(H238=1,COUNT(X238:BN238,BP238:BX238,BZ238:CF238,CH238:FC238,FI238:FQ238),"")</f>
        <v/>
      </c>
      <c r="G238" s="98" t="str">
        <f>IF($B238&gt;=1,$M238,"")</f>
        <v/>
      </c>
      <c r="H238" s="199" t="str">
        <f>IF(AND(M238&gt;0,M238&lt;=STATS!$C$22),1,"")</f>
        <v/>
      </c>
      <c r="J238" s="34">
        <v>237</v>
      </c>
      <c r="K238">
        <v>44.834913970000002</v>
      </c>
      <c r="L238">
        <v>-88.508367280000002</v>
      </c>
      <c r="M238" s="10">
        <v>15</v>
      </c>
      <c r="N238" s="10" t="s">
        <v>745</v>
      </c>
      <c r="O238" s="10" t="s">
        <v>746</v>
      </c>
      <c r="P238" s="214"/>
      <c r="R238" s="17"/>
      <c r="S238" s="17"/>
      <c r="T238" s="17"/>
      <c r="U238" s="17"/>
      <c r="V238" s="17"/>
      <c r="W238" s="17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FD238" s="195"/>
      <c r="FE238" s="195"/>
      <c r="FF238" s="195"/>
      <c r="FG238" s="195"/>
      <c r="FH238" s="195"/>
    </row>
    <row r="239" spans="2:164" ht="15" x14ac:dyDescent="0.25">
      <c r="B239" s="98">
        <f>COUNT(R239:FC239,FI239:FQ239)</f>
        <v>0</v>
      </c>
      <c r="C239" s="98" t="str">
        <f>IF(COUNT(R239:FC239,FI239:FQ239)&gt;0,COUNT(R239:FC239,FI239:FQ239),"")</f>
        <v/>
      </c>
      <c r="D239" s="98" t="str">
        <f>IF(COUNT(X239:BN239,BP239:BX239,BZ239:CF239,CH239:FC239,FI239:FQ239)&gt;0,COUNT(X239:BN239,BP239:BX239,BZ239:CF239,CH239:FC239,FI239:FQ239),"")</f>
        <v/>
      </c>
      <c r="E239" s="98" t="str">
        <f>IF(H239=1,COUNT(R239:FC239,FI239:FQ239),"")</f>
        <v/>
      </c>
      <c r="F239" s="98" t="str">
        <f>IF(H239=1,COUNT(X239:BN239,BP239:BX239,BZ239:CF239,CH239:FC239,FI239:FQ239),"")</f>
        <v/>
      </c>
      <c r="G239" s="98" t="str">
        <f>IF($B239&gt;=1,$M239,"")</f>
        <v/>
      </c>
      <c r="H239" s="199" t="str">
        <f>IF(AND(M239&gt;0,M239&lt;=STATS!$C$22),1,"")</f>
        <v/>
      </c>
      <c r="J239" s="34">
        <v>238</v>
      </c>
      <c r="K239">
        <v>44.834374029999999</v>
      </c>
      <c r="L239">
        <v>-88.508381220000004</v>
      </c>
      <c r="M239" s="10">
        <v>12</v>
      </c>
      <c r="N239" s="10" t="s">
        <v>745</v>
      </c>
      <c r="O239" s="10" t="s">
        <v>746</v>
      </c>
      <c r="P239" s="214"/>
      <c r="R239" s="17"/>
      <c r="S239" s="17"/>
      <c r="T239" s="17"/>
      <c r="U239" s="17"/>
      <c r="V239" s="17"/>
      <c r="W239" s="17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FD239" s="195"/>
      <c r="FE239" s="195"/>
      <c r="FF239" s="195"/>
      <c r="FG239" s="195"/>
      <c r="FH239" s="195"/>
    </row>
    <row r="240" spans="2:164" ht="15" x14ac:dyDescent="0.25">
      <c r="B240" s="98">
        <f>COUNT(R240:FC240,FI240:FQ240)</f>
        <v>2</v>
      </c>
      <c r="C240" s="98">
        <f>IF(COUNT(R240:FC240,FI240:FQ240)&gt;0,COUNT(R240:FC240,FI240:FQ240),"")</f>
        <v>2</v>
      </c>
      <c r="D240" s="98">
        <f>IF(COUNT(X240:BN240,BP240:BX240,BZ240:CF240,CH240:FC240,FI240:FQ240)&gt;0,COUNT(X240:BN240,BP240:BX240,BZ240:CF240,CH240:FC240,FI240:FQ240),"")</f>
        <v>2</v>
      </c>
      <c r="E240" s="98">
        <f>IF(H240=1,COUNT(R240:FC240,FI240:FQ240),"")</f>
        <v>2</v>
      </c>
      <c r="F240" s="98">
        <f>IF(H240=1,COUNT(X240:BN240,BP240:BX240,BZ240:CF240,CH240:FC240,FI240:FQ240),"")</f>
        <v>2</v>
      </c>
      <c r="G240" s="98">
        <f>IF($B240&gt;=1,$M240,"")</f>
        <v>5</v>
      </c>
      <c r="H240" s="199">
        <f>IF(AND(M240&gt;0,M240&lt;=STATS!$C$22),1,"")</f>
        <v>1</v>
      </c>
      <c r="J240" s="34">
        <v>239</v>
      </c>
      <c r="K240">
        <v>44.833834080000003</v>
      </c>
      <c r="L240">
        <v>-88.508395149999998</v>
      </c>
      <c r="M240" s="10">
        <v>5</v>
      </c>
      <c r="N240" s="10" t="s">
        <v>747</v>
      </c>
      <c r="O240" s="10" t="s">
        <v>746</v>
      </c>
      <c r="P240" s="214"/>
      <c r="Q240" s="10">
        <v>1</v>
      </c>
      <c r="R240" s="17"/>
      <c r="S240" s="17"/>
      <c r="T240" s="17"/>
      <c r="U240" s="17"/>
      <c r="V240" s="17"/>
      <c r="W240" s="17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U240" s="10">
        <v>1</v>
      </c>
      <c r="CA240" s="10">
        <v>1</v>
      </c>
      <c r="FD240" s="195"/>
      <c r="FE240" s="195"/>
      <c r="FF240" s="195"/>
      <c r="FG240" s="195"/>
      <c r="FH240" s="195"/>
    </row>
    <row r="241" spans="2:164" ht="15" x14ac:dyDescent="0.25">
      <c r="B241" s="98">
        <f>COUNT(R241:FC241,FI241:FQ241)</f>
        <v>0</v>
      </c>
      <c r="C241" s="98" t="str">
        <f>IF(COUNT(R241:FC241,FI241:FQ241)&gt;0,COUNT(R241:FC241,FI241:FQ241),"")</f>
        <v/>
      </c>
      <c r="D241" s="98" t="str">
        <f>IF(COUNT(X241:BN241,BP241:BX241,BZ241:CF241,CH241:FC241,FI241:FQ241)&gt;0,COUNT(X241:BN241,BP241:BX241,BZ241:CF241,CH241:FC241,FI241:FQ241),"")</f>
        <v/>
      </c>
      <c r="E241" s="98" t="str">
        <f>IF(H241=1,COUNT(R241:FC241,FI241:FQ241),"")</f>
        <v/>
      </c>
      <c r="F241" s="98" t="str">
        <f>IF(H241=1,COUNT(X241:BN241,BP241:BX241,BZ241:CF241,CH241:FC241,FI241:FQ241),"")</f>
        <v/>
      </c>
      <c r="G241" s="98" t="str">
        <f>IF($B241&gt;=1,$M241,"")</f>
        <v/>
      </c>
      <c r="H241" s="199" t="str">
        <f>IF(AND(M241&gt;0,M241&lt;=STATS!$C$22),1,"")</f>
        <v/>
      </c>
      <c r="J241" s="34">
        <v>240</v>
      </c>
      <c r="K241">
        <v>44.833294129999999</v>
      </c>
      <c r="L241">
        <v>-88.508409080000007</v>
      </c>
      <c r="M241" s="10">
        <v>10</v>
      </c>
      <c r="N241" s="10" t="s">
        <v>745</v>
      </c>
      <c r="O241" s="10" t="s">
        <v>746</v>
      </c>
      <c r="P241" s="214"/>
      <c r="R241" s="17"/>
      <c r="S241" s="17"/>
      <c r="T241" s="17"/>
      <c r="U241" s="17"/>
      <c r="V241" s="17"/>
      <c r="W241" s="17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FD241" s="195"/>
      <c r="FE241" s="195"/>
      <c r="FF241" s="195"/>
      <c r="FG241" s="195"/>
      <c r="FH241" s="195"/>
    </row>
    <row r="242" spans="2:164" ht="15" x14ac:dyDescent="0.25">
      <c r="B242" s="98">
        <f>COUNT(R242:FC242,FI242:FQ242)</f>
        <v>1</v>
      </c>
      <c r="C242" s="98">
        <f>IF(COUNT(R242:FC242,FI242:FQ242)&gt;0,COUNT(R242:FC242,FI242:FQ242),"")</f>
        <v>1</v>
      </c>
      <c r="D242" s="98">
        <f>IF(COUNT(X242:BN242,BP242:BX242,BZ242:CF242,CH242:FC242,FI242:FQ242)&gt;0,COUNT(X242:BN242,BP242:BX242,BZ242:CF242,CH242:FC242,FI242:FQ242),"")</f>
        <v>1</v>
      </c>
      <c r="E242" s="98">
        <f>IF(H242=1,COUNT(R242:FC242,FI242:FQ242),"")</f>
        <v>1</v>
      </c>
      <c r="F242" s="98">
        <f>IF(H242=1,COUNT(X242:BN242,BP242:BX242,BZ242:CF242,CH242:FC242,FI242:FQ242),"")</f>
        <v>1</v>
      </c>
      <c r="G242" s="98">
        <f>IF($B242&gt;=1,$M242,"")</f>
        <v>9</v>
      </c>
      <c r="H242" s="199">
        <f>IF(AND(M242&gt;0,M242&lt;=STATS!$C$22),1,"")</f>
        <v>1</v>
      </c>
      <c r="J242" s="34">
        <v>241</v>
      </c>
      <c r="K242">
        <v>44.832754180000002</v>
      </c>
      <c r="L242">
        <v>-88.508423010000001</v>
      </c>
      <c r="M242" s="10">
        <v>9</v>
      </c>
      <c r="N242" s="10" t="s">
        <v>745</v>
      </c>
      <c r="O242" s="10" t="s">
        <v>746</v>
      </c>
      <c r="P242" s="214"/>
      <c r="Q242" s="10">
        <v>1</v>
      </c>
      <c r="R242" s="17"/>
      <c r="S242" s="17"/>
      <c r="T242" s="17"/>
      <c r="U242" s="17"/>
      <c r="V242" s="17"/>
      <c r="W242" s="17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CA242" s="10">
        <v>1</v>
      </c>
      <c r="FD242" s="195"/>
      <c r="FE242" s="195"/>
      <c r="FF242" s="195">
        <v>1</v>
      </c>
      <c r="FG242" s="195"/>
      <c r="FH242" s="195"/>
    </row>
    <row r="243" spans="2:164" ht="15" x14ac:dyDescent="0.25">
      <c r="B243" s="98">
        <f>COUNT(R243:FC243,FI243:FQ243)</f>
        <v>3</v>
      </c>
      <c r="C243" s="98">
        <f>IF(COUNT(R243:FC243,FI243:FQ243)&gt;0,COUNT(R243:FC243,FI243:FQ243),"")</f>
        <v>3</v>
      </c>
      <c r="D243" s="98">
        <f>IF(COUNT(X243:BN243,BP243:BX243,BZ243:CF243,CH243:FC243,FI243:FQ243)&gt;0,COUNT(X243:BN243,BP243:BX243,BZ243:CF243,CH243:FC243,FI243:FQ243),"")</f>
        <v>3</v>
      </c>
      <c r="E243" s="98">
        <f>IF(H243=1,COUNT(R243:FC243,FI243:FQ243),"")</f>
        <v>3</v>
      </c>
      <c r="F243" s="98">
        <f>IF(H243=1,COUNT(X243:BN243,BP243:BX243,BZ243:CF243,CH243:FC243,FI243:FQ243),"")</f>
        <v>3</v>
      </c>
      <c r="G243" s="98">
        <f>IF($B243&gt;=1,$M243,"")</f>
        <v>8</v>
      </c>
      <c r="H243" s="199">
        <f>IF(AND(M243&gt;0,M243&lt;=STATS!$C$22),1,"")</f>
        <v>1</v>
      </c>
      <c r="J243" s="34">
        <v>242</v>
      </c>
      <c r="K243">
        <v>44.832214229999998</v>
      </c>
      <c r="L243">
        <v>-88.508436939999996</v>
      </c>
      <c r="M243" s="10">
        <v>8</v>
      </c>
      <c r="N243" s="10" t="s">
        <v>745</v>
      </c>
      <c r="O243" s="10" t="s">
        <v>746</v>
      </c>
      <c r="P243" s="214"/>
      <c r="Q243" s="10">
        <v>2</v>
      </c>
      <c r="R243" s="17"/>
      <c r="S243" s="17"/>
      <c r="T243" s="17"/>
      <c r="U243" s="17"/>
      <c r="V243" s="17"/>
      <c r="W243" s="17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U243" s="10">
        <v>1</v>
      </c>
      <c r="CA243" s="10">
        <v>2</v>
      </c>
      <c r="DC243" s="10">
        <v>1</v>
      </c>
      <c r="FD243" s="195"/>
      <c r="FE243" s="195"/>
      <c r="FF243" s="195"/>
      <c r="FG243" s="195"/>
      <c r="FH243" s="195"/>
    </row>
    <row r="244" spans="2:164" ht="15" x14ac:dyDescent="0.25">
      <c r="B244" s="98">
        <f>COUNT(R244:FC244,FI244:FQ244)</f>
        <v>0</v>
      </c>
      <c r="C244" s="98" t="str">
        <f>IF(COUNT(R244:FC244,FI244:FQ244)&gt;0,COUNT(R244:FC244,FI244:FQ244),"")</f>
        <v/>
      </c>
      <c r="D244" s="98" t="str">
        <f>IF(COUNT(X244:BN244,BP244:BX244,BZ244:CF244,CH244:FC244,FI244:FQ244)&gt;0,COUNT(X244:BN244,BP244:BX244,BZ244:CF244,CH244:FC244,FI244:FQ244),"")</f>
        <v/>
      </c>
      <c r="E244" s="98" t="str">
        <f>IF(H244=1,COUNT(R244:FC244,FI244:FQ244),"")</f>
        <v/>
      </c>
      <c r="F244" s="98" t="str">
        <f>IF(H244=1,COUNT(X244:BN244,BP244:BX244,BZ244:CF244,CH244:FC244,FI244:FQ244),"")</f>
        <v/>
      </c>
      <c r="G244" s="98" t="str">
        <f>IF($B244&gt;=1,$M244,"")</f>
        <v/>
      </c>
      <c r="H244" s="199" t="str">
        <f>IF(AND(M244&gt;0,M244&lt;=STATS!$C$22),1,"")</f>
        <v/>
      </c>
      <c r="J244" s="34">
        <v>243</v>
      </c>
      <c r="K244">
        <v>44.831674290000002</v>
      </c>
      <c r="L244">
        <v>-88.508450870000004</v>
      </c>
      <c r="M244" s="10">
        <v>10</v>
      </c>
      <c r="N244" s="10" t="s">
        <v>745</v>
      </c>
      <c r="O244" s="10" t="s">
        <v>746</v>
      </c>
      <c r="P244" s="214"/>
      <c r="R244" s="17"/>
      <c r="S244" s="17"/>
      <c r="T244" s="17"/>
      <c r="U244" s="17"/>
      <c r="V244" s="17"/>
      <c r="W244" s="17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FD244" s="195"/>
      <c r="FE244" s="195"/>
      <c r="FF244" s="195"/>
      <c r="FG244" s="195"/>
      <c r="FH244" s="195"/>
    </row>
    <row r="245" spans="2:164" ht="15" x14ac:dyDescent="0.25">
      <c r="B245" s="98">
        <f>COUNT(R245:FC245,FI245:FQ245)</f>
        <v>0</v>
      </c>
      <c r="C245" s="98" t="str">
        <f>IF(COUNT(R245:FC245,FI245:FQ245)&gt;0,COUNT(R245:FC245,FI245:FQ245),"")</f>
        <v/>
      </c>
      <c r="D245" s="98" t="str">
        <f>IF(COUNT(X245:BN245,BP245:BX245,BZ245:CF245,CH245:FC245,FI245:FQ245)&gt;0,COUNT(X245:BN245,BP245:BX245,BZ245:CF245,CH245:FC245,FI245:FQ245),"")</f>
        <v/>
      </c>
      <c r="E245" s="98" t="str">
        <f>IF(H245=1,COUNT(R245:FC245,FI245:FQ245),"")</f>
        <v/>
      </c>
      <c r="F245" s="98" t="str">
        <f>IF(H245=1,COUNT(X245:BN245,BP245:BX245,BZ245:CF245,CH245:FC245,FI245:FQ245),"")</f>
        <v/>
      </c>
      <c r="G245" s="98" t="str">
        <f>IF($B245&gt;=1,$M245,"")</f>
        <v/>
      </c>
      <c r="H245" s="199" t="str">
        <f>IF(AND(M245&gt;0,M245&lt;=STATS!$C$22),1,"")</f>
        <v/>
      </c>
      <c r="J245" s="34">
        <v>244</v>
      </c>
      <c r="K245">
        <v>44.831134339999998</v>
      </c>
      <c r="L245">
        <v>-88.508464799999999</v>
      </c>
      <c r="M245" s="10">
        <v>10.5</v>
      </c>
      <c r="N245" s="10" t="s">
        <v>745</v>
      </c>
      <c r="O245" s="10" t="s">
        <v>746</v>
      </c>
      <c r="P245" s="214"/>
      <c r="R245" s="17"/>
      <c r="S245" s="17"/>
      <c r="T245" s="17"/>
      <c r="U245" s="17"/>
      <c r="V245" s="17"/>
      <c r="W245" s="17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FD245" s="195"/>
      <c r="FE245" s="195"/>
      <c r="FF245" s="195"/>
      <c r="FG245" s="195"/>
      <c r="FH245" s="195"/>
    </row>
    <row r="246" spans="2:164" ht="15" x14ac:dyDescent="0.25">
      <c r="B246" s="98">
        <f>COUNT(R246:FC246,FI246:FQ246)</f>
        <v>0</v>
      </c>
      <c r="C246" s="98" t="str">
        <f>IF(COUNT(R246:FC246,FI246:FQ246)&gt;0,COUNT(R246:FC246,FI246:FQ246),"")</f>
        <v/>
      </c>
      <c r="D246" s="98" t="str">
        <f>IF(COUNT(X246:BN246,BP246:BX246,BZ246:CF246,CH246:FC246,FI246:FQ246)&gt;0,COUNT(X246:BN246,BP246:BX246,BZ246:CF246,CH246:FC246,FI246:FQ246),"")</f>
        <v/>
      </c>
      <c r="E246" s="98" t="str">
        <f>IF(H246=1,COUNT(R246:FC246,FI246:FQ246),"")</f>
        <v/>
      </c>
      <c r="F246" s="98" t="str">
        <f>IF(H246=1,COUNT(X246:BN246,BP246:BX246,BZ246:CF246,CH246:FC246,FI246:FQ246),"")</f>
        <v/>
      </c>
      <c r="G246" s="98" t="str">
        <f>IF($B246&gt;=1,$M246,"")</f>
        <v/>
      </c>
      <c r="H246" s="199" t="str">
        <f>IF(AND(M246&gt;0,M246&lt;=STATS!$C$22),1,"")</f>
        <v/>
      </c>
      <c r="J246" s="34">
        <v>245</v>
      </c>
      <c r="K246">
        <v>44.830594390000002</v>
      </c>
      <c r="L246">
        <v>-88.508478729999993</v>
      </c>
      <c r="M246" s="10">
        <v>11</v>
      </c>
      <c r="N246" s="10" t="s">
        <v>745</v>
      </c>
      <c r="O246" s="10" t="s">
        <v>746</v>
      </c>
      <c r="P246" s="214"/>
      <c r="R246" s="17"/>
      <c r="S246" s="17"/>
      <c r="T246" s="17"/>
      <c r="U246" s="17"/>
      <c r="V246" s="17"/>
      <c r="W246" s="17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FD246" s="195"/>
      <c r="FE246" s="195"/>
      <c r="FF246" s="195"/>
      <c r="FG246" s="195"/>
      <c r="FH246" s="195"/>
    </row>
    <row r="247" spans="2:164" ht="15" x14ac:dyDescent="0.25">
      <c r="B247" s="98">
        <f>COUNT(R247:FC247,FI247:FQ247)</f>
        <v>0</v>
      </c>
      <c r="C247" s="98" t="str">
        <f>IF(COUNT(R247:FC247,FI247:FQ247)&gt;0,COUNT(R247:FC247,FI247:FQ247),"")</f>
        <v/>
      </c>
      <c r="D247" s="98" t="str">
        <f>IF(COUNT(X247:BN247,BP247:BX247,BZ247:CF247,CH247:FC247,FI247:FQ247)&gt;0,COUNT(X247:BN247,BP247:BX247,BZ247:CF247,CH247:FC247,FI247:FQ247),"")</f>
        <v/>
      </c>
      <c r="E247" s="98" t="str">
        <f>IF(H247=1,COUNT(R247:FC247,FI247:FQ247),"")</f>
        <v/>
      </c>
      <c r="F247" s="98" t="str">
        <f>IF(H247=1,COUNT(X247:BN247,BP247:BX247,BZ247:CF247,CH247:FC247,FI247:FQ247),"")</f>
        <v/>
      </c>
      <c r="G247" s="98" t="str">
        <f>IF($B247&gt;=1,$M247,"")</f>
        <v/>
      </c>
      <c r="H247" s="199" t="str">
        <f>IF(AND(M247&gt;0,M247&lt;=STATS!$C$22),1,"")</f>
        <v/>
      </c>
      <c r="J247" s="34">
        <v>246</v>
      </c>
      <c r="K247">
        <v>44.830054439999998</v>
      </c>
      <c r="L247">
        <v>-88.508492660000002</v>
      </c>
      <c r="M247" s="10">
        <v>10.5</v>
      </c>
      <c r="N247" s="10" t="s">
        <v>745</v>
      </c>
      <c r="O247" s="10" t="s">
        <v>746</v>
      </c>
      <c r="P247" s="214"/>
      <c r="R247" s="17"/>
      <c r="S247" s="17"/>
      <c r="T247" s="17"/>
      <c r="U247" s="17"/>
      <c r="V247" s="17"/>
      <c r="W247" s="17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FD247" s="195"/>
      <c r="FE247" s="195"/>
      <c r="FF247" s="195"/>
      <c r="FG247" s="195"/>
      <c r="FH247" s="195"/>
    </row>
    <row r="248" spans="2:164" ht="15" x14ac:dyDescent="0.25">
      <c r="B248" s="98">
        <f>COUNT(R248:FC248,FI248:FQ248)</f>
        <v>0</v>
      </c>
      <c r="C248" s="98" t="str">
        <f>IF(COUNT(R248:FC248,FI248:FQ248)&gt;0,COUNT(R248:FC248,FI248:FQ248),"")</f>
        <v/>
      </c>
      <c r="D248" s="98" t="str">
        <f>IF(COUNT(X248:BN248,BP248:BX248,BZ248:CF248,CH248:FC248,FI248:FQ248)&gt;0,COUNT(X248:BN248,BP248:BX248,BZ248:CF248,CH248:FC248,FI248:FQ248),"")</f>
        <v/>
      </c>
      <c r="E248" s="98" t="str">
        <f>IF(H248=1,COUNT(R248:FC248,FI248:FQ248),"")</f>
        <v/>
      </c>
      <c r="F248" s="98" t="str">
        <f>IF(H248=1,COUNT(X248:BN248,BP248:BX248,BZ248:CF248,CH248:FC248,FI248:FQ248),"")</f>
        <v/>
      </c>
      <c r="G248" s="98" t="str">
        <f>IF($B248&gt;=1,$M248,"")</f>
        <v/>
      </c>
      <c r="H248" s="199" t="str">
        <f>IF(AND(M248&gt;0,M248&lt;=STATS!$C$22),1,"")</f>
        <v/>
      </c>
      <c r="J248" s="34">
        <v>247</v>
      </c>
      <c r="K248">
        <v>44.829514490000001</v>
      </c>
      <c r="L248">
        <v>-88.508506589999996</v>
      </c>
      <c r="M248" s="10">
        <v>10</v>
      </c>
      <c r="N248" s="10" t="s">
        <v>745</v>
      </c>
      <c r="O248" s="10" t="s">
        <v>746</v>
      </c>
      <c r="P248" s="214"/>
      <c r="R248" s="17"/>
      <c r="S248" s="17"/>
      <c r="T248" s="17"/>
      <c r="U248" s="17"/>
      <c r="V248" s="17"/>
      <c r="W248" s="17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FD248" s="195"/>
      <c r="FE248" s="195"/>
      <c r="FF248" s="195"/>
      <c r="FG248" s="195"/>
      <c r="FH248" s="195"/>
    </row>
    <row r="249" spans="2:164" ht="15" x14ac:dyDescent="0.25">
      <c r="B249" s="98">
        <f>COUNT(R249:FC249,FI249:FQ249)</f>
        <v>0</v>
      </c>
      <c r="C249" s="98" t="str">
        <f>IF(COUNT(R249:FC249,FI249:FQ249)&gt;0,COUNT(R249:FC249,FI249:FQ249),"")</f>
        <v/>
      </c>
      <c r="D249" s="98" t="str">
        <f>IF(COUNT(X249:BN249,BP249:BX249,BZ249:CF249,CH249:FC249,FI249:FQ249)&gt;0,COUNT(X249:BN249,BP249:BX249,BZ249:CF249,CH249:FC249,FI249:FQ249),"")</f>
        <v/>
      </c>
      <c r="E249" s="98">
        <f>IF(H249=1,COUNT(R249:FC249,FI249:FQ249),"")</f>
        <v>0</v>
      </c>
      <c r="F249" s="98">
        <f>IF(H249=1,COUNT(X249:BN249,BP249:BX249,BZ249:CF249,CH249:FC249,FI249:FQ249),"")</f>
        <v>0</v>
      </c>
      <c r="G249" s="98" t="str">
        <f>IF($B249&gt;=1,$M249,"")</f>
        <v/>
      </c>
      <c r="H249" s="199">
        <f>IF(AND(M249&gt;0,M249&lt;=STATS!$C$22),1,"")</f>
        <v>1</v>
      </c>
      <c r="J249" s="34">
        <v>248</v>
      </c>
      <c r="K249">
        <v>44.828974539999997</v>
      </c>
      <c r="L249">
        <v>-88.508520509999997</v>
      </c>
      <c r="M249" s="10">
        <v>9</v>
      </c>
      <c r="N249" s="10" t="s">
        <v>745</v>
      </c>
      <c r="O249" s="10" t="s">
        <v>746</v>
      </c>
      <c r="P249" s="214"/>
      <c r="R249" s="17"/>
      <c r="S249" s="17"/>
      <c r="T249" s="17"/>
      <c r="U249" s="17"/>
      <c r="V249" s="17"/>
      <c r="W249" s="17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FD249" s="195"/>
      <c r="FE249" s="195"/>
      <c r="FF249" s="195"/>
      <c r="FG249" s="195"/>
      <c r="FH249" s="195"/>
    </row>
    <row r="250" spans="2:164" ht="15" x14ac:dyDescent="0.25">
      <c r="B250" s="98">
        <f>COUNT(R250:FC250,FI250:FQ250)</f>
        <v>3</v>
      </c>
      <c r="C250" s="98">
        <f>IF(COUNT(R250:FC250,FI250:FQ250)&gt;0,COUNT(R250:FC250,FI250:FQ250),"")</f>
        <v>3</v>
      </c>
      <c r="D250" s="98">
        <f>IF(COUNT(X250:BN250,BP250:BX250,BZ250:CF250,CH250:FC250,FI250:FQ250)&gt;0,COUNT(X250:BN250,BP250:BX250,BZ250:CF250,CH250:FC250,FI250:FQ250),"")</f>
        <v>3</v>
      </c>
      <c r="E250" s="98">
        <f>IF(H250=1,COUNT(R250:FC250,FI250:FQ250),"")</f>
        <v>3</v>
      </c>
      <c r="F250" s="98">
        <f>IF(H250=1,COUNT(X250:BN250,BP250:BX250,BZ250:CF250,CH250:FC250,FI250:FQ250),"")</f>
        <v>3</v>
      </c>
      <c r="G250" s="98">
        <f>IF($B250&gt;=1,$M250,"")</f>
        <v>5.5</v>
      </c>
      <c r="H250" s="199">
        <f>IF(AND(M250&gt;0,M250&lt;=STATS!$C$22),1,"")</f>
        <v>1</v>
      </c>
      <c r="J250" s="34">
        <v>249</v>
      </c>
      <c r="K250">
        <v>44.828434590000001</v>
      </c>
      <c r="L250">
        <v>-88.508534440000005</v>
      </c>
      <c r="M250" s="10">
        <v>5.5</v>
      </c>
      <c r="N250" s="10" t="s">
        <v>745</v>
      </c>
      <c r="O250" s="10" t="s">
        <v>746</v>
      </c>
      <c r="P250" s="214"/>
      <c r="Q250" s="10">
        <v>2</v>
      </c>
      <c r="R250" s="17"/>
      <c r="S250" s="17"/>
      <c r="T250" s="17"/>
      <c r="U250" s="17"/>
      <c r="V250" s="17"/>
      <c r="W250" s="17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U250" s="10">
        <v>1</v>
      </c>
      <c r="BV250" s="10">
        <v>1</v>
      </c>
      <c r="DD250" s="10">
        <v>1</v>
      </c>
      <c r="FD250" s="195"/>
      <c r="FE250" s="195"/>
      <c r="FF250" s="195"/>
      <c r="FG250" s="195"/>
      <c r="FH250" s="195"/>
    </row>
    <row r="251" spans="2:164" ht="15" x14ac:dyDescent="0.25">
      <c r="B251" s="98">
        <f>COUNT(R251:FC251,FI251:FQ251)</f>
        <v>5</v>
      </c>
      <c r="C251" s="98">
        <f>IF(COUNT(R251:FC251,FI251:FQ251)&gt;0,COUNT(R251:FC251,FI251:FQ251),"")</f>
        <v>5</v>
      </c>
      <c r="D251" s="98">
        <f>IF(COUNT(X251:BN251,BP251:BX251,BZ251:CF251,CH251:FC251,FI251:FQ251)&gt;0,COUNT(X251:BN251,BP251:BX251,BZ251:CF251,CH251:FC251,FI251:FQ251),"")</f>
        <v>5</v>
      </c>
      <c r="E251" s="98">
        <f>IF(H251=1,COUNT(R251:FC251,FI251:FQ251),"")</f>
        <v>5</v>
      </c>
      <c r="F251" s="98">
        <f>IF(H251=1,COUNT(X251:BN251,BP251:BX251,BZ251:CF251,CH251:FC251,FI251:FQ251),"")</f>
        <v>5</v>
      </c>
      <c r="G251" s="98">
        <f>IF($B251&gt;=1,$M251,"")</f>
        <v>4.5</v>
      </c>
      <c r="H251" s="199">
        <f>IF(AND(M251&gt;0,M251&lt;=STATS!$C$22),1,"")</f>
        <v>1</v>
      </c>
      <c r="J251" s="34">
        <v>250</v>
      </c>
      <c r="K251">
        <v>44.827894649999998</v>
      </c>
      <c r="L251">
        <v>-88.50854837</v>
      </c>
      <c r="M251" s="10">
        <v>4.5</v>
      </c>
      <c r="N251" s="10" t="s">
        <v>745</v>
      </c>
      <c r="O251" s="10" t="s">
        <v>746</v>
      </c>
      <c r="P251" s="214"/>
      <c r="Q251" s="10">
        <v>1</v>
      </c>
      <c r="R251" s="17"/>
      <c r="S251" s="17"/>
      <c r="T251" s="17"/>
      <c r="U251" s="17"/>
      <c r="V251" s="17"/>
      <c r="W251" s="17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>
        <v>1</v>
      </c>
      <c r="AL251" s="36"/>
      <c r="AU251" s="10">
        <v>1</v>
      </c>
      <c r="BV251" s="10">
        <v>1</v>
      </c>
      <c r="CA251" s="10">
        <v>1</v>
      </c>
      <c r="DD251" s="10">
        <v>1</v>
      </c>
      <c r="FD251" s="195"/>
      <c r="FE251" s="195"/>
      <c r="FF251" s="195"/>
      <c r="FG251" s="195"/>
      <c r="FH251" s="195"/>
    </row>
    <row r="252" spans="2:164" ht="15" x14ac:dyDescent="0.25">
      <c r="B252" s="98">
        <f>COUNT(R252:FC252,FI252:FQ252)</f>
        <v>4</v>
      </c>
      <c r="C252" s="98">
        <f>IF(COUNT(R252:FC252,FI252:FQ252)&gt;0,COUNT(R252:FC252,FI252:FQ252),"")</f>
        <v>4</v>
      </c>
      <c r="D252" s="98">
        <f>IF(COUNT(X252:BN252,BP252:BX252,BZ252:CF252,CH252:FC252,FI252:FQ252)&gt;0,COUNT(X252:BN252,BP252:BX252,BZ252:CF252,CH252:FC252,FI252:FQ252),"")</f>
        <v>4</v>
      </c>
      <c r="E252" s="98">
        <f>IF(H252=1,COUNT(R252:FC252,FI252:FQ252),"")</f>
        <v>4</v>
      </c>
      <c r="F252" s="98">
        <f>IF(H252=1,COUNT(X252:BN252,BP252:BX252,BZ252:CF252,CH252:FC252,FI252:FQ252),"")</f>
        <v>4</v>
      </c>
      <c r="G252" s="98">
        <f>IF($B252&gt;=1,$M252,"")</f>
        <v>2.5</v>
      </c>
      <c r="H252" s="199">
        <f>IF(AND(M252&gt;0,M252&lt;=STATS!$C$22),1,"")</f>
        <v>1</v>
      </c>
      <c r="J252" s="34">
        <v>251</v>
      </c>
      <c r="K252">
        <v>44.827354700000001</v>
      </c>
      <c r="L252">
        <v>-88.508562299999994</v>
      </c>
      <c r="M252" s="10">
        <v>2.5</v>
      </c>
      <c r="N252" s="10" t="s">
        <v>745</v>
      </c>
      <c r="O252" s="10" t="s">
        <v>746</v>
      </c>
      <c r="P252" s="214"/>
      <c r="R252" s="17"/>
      <c r="S252" s="17"/>
      <c r="T252" s="17"/>
      <c r="U252" s="17"/>
      <c r="V252" s="17"/>
      <c r="W252" s="17"/>
      <c r="X252" s="36"/>
      <c r="Y252" s="36"/>
      <c r="Z252" s="36"/>
      <c r="AA252" s="36"/>
      <c r="AB252" s="36">
        <v>2</v>
      </c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U252" s="10">
        <v>1</v>
      </c>
      <c r="CA252" s="10">
        <v>1</v>
      </c>
      <c r="CE252" s="10" t="s">
        <v>749</v>
      </c>
      <c r="CF252" s="10">
        <v>1</v>
      </c>
      <c r="CM252" s="10" t="s">
        <v>749</v>
      </c>
      <c r="DD252" s="10" t="s">
        <v>749</v>
      </c>
      <c r="EW252" s="10" t="s">
        <v>749</v>
      </c>
      <c r="FD252" s="195"/>
      <c r="FE252" s="195"/>
      <c r="FF252" s="195"/>
      <c r="FG252" s="195"/>
      <c r="FH252" s="195"/>
    </row>
    <row r="253" spans="2:164" ht="15" x14ac:dyDescent="0.25">
      <c r="B253" s="98">
        <f>COUNT(R253:FC253,FI253:FQ253)</f>
        <v>6</v>
      </c>
      <c r="C253" s="98">
        <f>IF(COUNT(R253:FC253,FI253:FQ253)&gt;0,COUNT(R253:FC253,FI253:FQ253),"")</f>
        <v>6</v>
      </c>
      <c r="D253" s="98">
        <f>IF(COUNT(X253:BN253,BP253:BX253,BZ253:CF253,CH253:FC253,FI253:FQ253)&gt;0,COUNT(X253:BN253,BP253:BX253,BZ253:CF253,CH253:FC253,FI253:FQ253),"")</f>
        <v>6</v>
      </c>
      <c r="E253" s="98">
        <f>IF(H253=1,COUNT(R253:FC253,FI253:FQ253),"")</f>
        <v>6</v>
      </c>
      <c r="F253" s="98">
        <f>IF(H253=1,COUNT(X253:BN253,BP253:BX253,BZ253:CF253,CH253:FC253,FI253:FQ253),"")</f>
        <v>6</v>
      </c>
      <c r="G253" s="98">
        <f>IF($B253&gt;=1,$M253,"")</f>
        <v>2</v>
      </c>
      <c r="H253" s="199">
        <f>IF(AND(M253&gt;0,M253&lt;=STATS!$C$22),1,"")</f>
        <v>1</v>
      </c>
      <c r="J253" s="34">
        <v>252</v>
      </c>
      <c r="K253">
        <v>44.826814749999997</v>
      </c>
      <c r="L253">
        <v>-88.508576219999995</v>
      </c>
      <c r="M253" s="10">
        <v>2</v>
      </c>
      <c r="N253" s="10" t="s">
        <v>745</v>
      </c>
      <c r="O253" s="10" t="s">
        <v>746</v>
      </c>
      <c r="P253" s="214"/>
      <c r="Q253" s="10">
        <v>1</v>
      </c>
      <c r="R253" s="17"/>
      <c r="S253" s="17"/>
      <c r="T253" s="17"/>
      <c r="U253" s="17"/>
      <c r="V253" s="17"/>
      <c r="W253" s="17"/>
      <c r="X253" s="36"/>
      <c r="Y253" s="36"/>
      <c r="Z253" s="36"/>
      <c r="AA253" s="36"/>
      <c r="AB253" s="36">
        <v>1</v>
      </c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U253" s="10">
        <v>1</v>
      </c>
      <c r="BS253" s="10">
        <v>1</v>
      </c>
      <c r="CA253" s="10">
        <v>1</v>
      </c>
      <c r="CF253" s="10">
        <v>1</v>
      </c>
      <c r="CK253" s="10" t="s">
        <v>749</v>
      </c>
      <c r="EV253" s="10">
        <v>1</v>
      </c>
      <c r="FD253" s="195">
        <v>1</v>
      </c>
      <c r="FE253" s="195"/>
      <c r="FF253" s="195"/>
      <c r="FG253" s="195"/>
      <c r="FH253" s="195"/>
    </row>
    <row r="254" spans="2:164" ht="15" x14ac:dyDescent="0.25">
      <c r="B254" s="98">
        <f>COUNT(R254:FC254,FI254:FQ254)</f>
        <v>2</v>
      </c>
      <c r="C254" s="98">
        <f>IF(COUNT(R254:FC254,FI254:FQ254)&gt;0,COUNT(R254:FC254,FI254:FQ254),"")</f>
        <v>2</v>
      </c>
      <c r="D254" s="98">
        <f>IF(COUNT(X254:BN254,BP254:BX254,BZ254:CF254,CH254:FC254,FI254:FQ254)&gt;0,COUNT(X254:BN254,BP254:BX254,BZ254:CF254,CH254:FC254,FI254:FQ254),"")</f>
        <v>2</v>
      </c>
      <c r="E254" s="98">
        <f>IF(H254=1,COUNT(R254:FC254,FI254:FQ254),"")</f>
        <v>2</v>
      </c>
      <c r="F254" s="98">
        <f>IF(H254=1,COUNT(X254:BN254,BP254:BX254,BZ254:CF254,CH254:FC254,FI254:FQ254),"")</f>
        <v>2</v>
      </c>
      <c r="G254" s="98">
        <f>IF($B254&gt;=1,$M254,"")</f>
        <v>3</v>
      </c>
      <c r="H254" s="199">
        <f>IF(AND(M254&gt;0,M254&lt;=STATS!$C$22),1,"")</f>
        <v>1</v>
      </c>
      <c r="J254" s="34">
        <v>253</v>
      </c>
      <c r="K254">
        <v>44.83706385</v>
      </c>
      <c r="L254">
        <v>-88.507552689999997</v>
      </c>
      <c r="M254" s="10">
        <v>3</v>
      </c>
      <c r="N254" s="10" t="s">
        <v>747</v>
      </c>
      <c r="O254" s="10" t="s">
        <v>746</v>
      </c>
      <c r="P254" s="214"/>
      <c r="Q254" s="10">
        <v>1</v>
      </c>
      <c r="R254" s="17"/>
      <c r="S254" s="17"/>
      <c r="T254" s="17"/>
      <c r="U254" s="17"/>
      <c r="V254" s="17"/>
      <c r="W254" s="17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>
        <v>1</v>
      </c>
      <c r="AL254" s="36"/>
      <c r="CT254" s="10">
        <v>1</v>
      </c>
      <c r="FD254" s="195"/>
      <c r="FE254" s="195"/>
      <c r="FF254" s="195"/>
      <c r="FG254" s="195"/>
      <c r="FH254" s="195"/>
    </row>
    <row r="255" spans="2:164" ht="15" x14ac:dyDescent="0.25">
      <c r="B255" s="98">
        <f>COUNT(R255:FC255,FI255:FQ255)</f>
        <v>0</v>
      </c>
      <c r="C255" s="98" t="str">
        <f>IF(COUNT(R255:FC255,FI255:FQ255)&gt;0,COUNT(R255:FC255,FI255:FQ255),"")</f>
        <v/>
      </c>
      <c r="D255" s="98" t="str">
        <f>IF(COUNT(X255:BN255,BP255:BX255,BZ255:CF255,CH255:FC255,FI255:FQ255)&gt;0,COUNT(X255:BN255,BP255:BX255,BZ255:CF255,CH255:FC255,FI255:FQ255),"")</f>
        <v/>
      </c>
      <c r="E255" s="98" t="str">
        <f>IF(H255=1,COUNT(R255:FC255,FI255:FQ255),"")</f>
        <v/>
      </c>
      <c r="F255" s="98" t="str">
        <f>IF(H255=1,COUNT(X255:BN255,BP255:BX255,BZ255:CF255,CH255:FC255,FI255:FQ255),"")</f>
        <v/>
      </c>
      <c r="G255" s="98" t="str">
        <f>IF($B255&gt;=1,$M255,"")</f>
        <v/>
      </c>
      <c r="H255" s="199" t="str">
        <f>IF(AND(M255&gt;0,M255&lt;=STATS!$C$22),1,"")</f>
        <v/>
      </c>
      <c r="J255" s="34">
        <v>254</v>
      </c>
      <c r="K255">
        <v>44.836523900000003</v>
      </c>
      <c r="L255">
        <v>-88.507566629999999</v>
      </c>
      <c r="M255" s="10">
        <v>11</v>
      </c>
      <c r="N255" s="10" t="s">
        <v>745</v>
      </c>
      <c r="O255" s="10" t="s">
        <v>746</v>
      </c>
      <c r="P255" s="214"/>
      <c r="R255" s="17"/>
      <c r="S255" s="17"/>
      <c r="T255" s="17"/>
      <c r="U255" s="17"/>
      <c r="V255" s="17"/>
      <c r="W255" s="17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FD255" s="195"/>
      <c r="FE255" s="195"/>
      <c r="FF255" s="195"/>
      <c r="FG255" s="195"/>
      <c r="FH255" s="195"/>
    </row>
    <row r="256" spans="2:164" ht="15" x14ac:dyDescent="0.25">
      <c r="B256" s="98">
        <f>COUNT(R256:FC256,FI256:FQ256)</f>
        <v>0</v>
      </c>
      <c r="C256" s="98" t="str">
        <f>IF(COUNT(R256:FC256,FI256:FQ256)&gt;0,COUNT(R256:FC256,FI256:FQ256),"")</f>
        <v/>
      </c>
      <c r="D256" s="98" t="str">
        <f>IF(COUNT(X256:BN256,BP256:BX256,BZ256:CF256,CH256:FC256,FI256:FQ256)&gt;0,COUNT(X256:BN256,BP256:BX256,BZ256:CF256,CH256:FC256,FI256:FQ256),"")</f>
        <v/>
      </c>
      <c r="E256" s="98" t="str">
        <f>IF(H256=1,COUNT(R256:FC256,FI256:FQ256),"")</f>
        <v/>
      </c>
      <c r="F256" s="98" t="str">
        <f>IF(H256=1,COUNT(X256:BN256,BP256:BX256,BZ256:CF256,CH256:FC256,FI256:FQ256),"")</f>
        <v/>
      </c>
      <c r="G256" s="98" t="str">
        <f>IF($B256&gt;=1,$M256,"")</f>
        <v/>
      </c>
      <c r="H256" s="199" t="str">
        <f>IF(AND(M256&gt;0,M256&lt;=STATS!$C$22),1,"")</f>
        <v/>
      </c>
      <c r="J256" s="34">
        <v>255</v>
      </c>
      <c r="K256">
        <v>44.835983949999999</v>
      </c>
      <c r="L256">
        <v>-88.507580570000002</v>
      </c>
      <c r="M256" s="10">
        <v>13</v>
      </c>
      <c r="N256" s="10" t="s">
        <v>745</v>
      </c>
      <c r="O256" s="10" t="s">
        <v>746</v>
      </c>
      <c r="P256" s="214"/>
      <c r="R256" s="17"/>
      <c r="S256" s="17"/>
      <c r="T256" s="17"/>
      <c r="U256" s="17"/>
      <c r="V256" s="17"/>
      <c r="W256" s="17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FD256" s="195"/>
      <c r="FE256" s="195"/>
      <c r="FF256" s="195"/>
      <c r="FG256" s="195"/>
      <c r="FH256" s="195"/>
    </row>
    <row r="257" spans="2:164" ht="15" x14ac:dyDescent="0.25">
      <c r="B257" s="98">
        <f>COUNT(R257:FC257,FI257:FQ257)</f>
        <v>0</v>
      </c>
      <c r="C257" s="98" t="str">
        <f>IF(COUNT(R257:FC257,FI257:FQ257)&gt;0,COUNT(R257:FC257,FI257:FQ257),"")</f>
        <v/>
      </c>
      <c r="D257" s="98" t="str">
        <f>IF(COUNT(X257:BN257,BP257:BX257,BZ257:CF257,CH257:FC257,FI257:FQ257)&gt;0,COUNT(X257:BN257,BP257:BX257,BZ257:CF257,CH257:FC257,FI257:FQ257),"")</f>
        <v/>
      </c>
      <c r="E257" s="98" t="str">
        <f>IF(H257=1,COUNT(R257:FC257,FI257:FQ257),"")</f>
        <v/>
      </c>
      <c r="F257" s="98" t="str">
        <f>IF(H257=1,COUNT(X257:BN257,BP257:BX257,BZ257:CF257,CH257:FC257,FI257:FQ257),"")</f>
        <v/>
      </c>
      <c r="G257" s="98" t="str">
        <f>IF($B257&gt;=1,$M257,"")</f>
        <v/>
      </c>
      <c r="H257" s="199" t="str">
        <f>IF(AND(M257&gt;0,M257&lt;=STATS!$C$22),1,"")</f>
        <v/>
      </c>
      <c r="J257" s="34">
        <v>256</v>
      </c>
      <c r="K257">
        <v>44.835444010000003</v>
      </c>
      <c r="L257">
        <v>-88.507594510000004</v>
      </c>
      <c r="M257" s="10">
        <v>13</v>
      </c>
      <c r="N257" s="10" t="s">
        <v>745</v>
      </c>
      <c r="O257" s="10" t="s">
        <v>746</v>
      </c>
      <c r="P257" s="214"/>
      <c r="R257" s="17"/>
      <c r="S257" s="17"/>
      <c r="T257" s="17"/>
      <c r="U257" s="17"/>
      <c r="V257" s="17"/>
      <c r="W257" s="17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FD257" s="195"/>
      <c r="FE257" s="195"/>
      <c r="FF257" s="195"/>
      <c r="FG257" s="195"/>
      <c r="FH257" s="195"/>
    </row>
    <row r="258" spans="2:164" ht="15" x14ac:dyDescent="0.25">
      <c r="B258" s="98">
        <f>COUNT(R258:FC258,FI258:FQ258)</f>
        <v>2</v>
      </c>
      <c r="C258" s="98">
        <f>IF(COUNT(R258:FC258,FI258:FQ258)&gt;0,COUNT(R258:FC258,FI258:FQ258),"")</f>
        <v>2</v>
      </c>
      <c r="D258" s="98">
        <f>IF(COUNT(X258:BN258,BP258:BX258,BZ258:CF258,CH258:FC258,FI258:FQ258)&gt;0,COUNT(X258:BN258,BP258:BX258,BZ258:CF258,CH258:FC258,FI258:FQ258),"")</f>
        <v>2</v>
      </c>
      <c r="E258" s="98">
        <f>IF(H258=1,COUNT(R258:FC258,FI258:FQ258),"")</f>
        <v>2</v>
      </c>
      <c r="F258" s="98">
        <f>IF(H258=1,COUNT(X258:BN258,BP258:BX258,BZ258:CF258,CH258:FC258,FI258:FQ258),"")</f>
        <v>2</v>
      </c>
      <c r="G258" s="98">
        <f>IF($B258&gt;=1,$M258,"")</f>
        <v>5.5</v>
      </c>
      <c r="H258" s="199">
        <f>IF(AND(M258&gt;0,M258&lt;=STATS!$C$22),1,"")</f>
        <v>1</v>
      </c>
      <c r="J258" s="34">
        <v>257</v>
      </c>
      <c r="K258">
        <v>44.83490406</v>
      </c>
      <c r="L258">
        <v>-88.507608450000006</v>
      </c>
      <c r="M258" s="10">
        <v>5.5</v>
      </c>
      <c r="N258" s="10" t="s">
        <v>747</v>
      </c>
      <c r="O258" s="10" t="s">
        <v>746</v>
      </c>
      <c r="P258" s="214"/>
      <c r="Q258" s="10">
        <v>1</v>
      </c>
      <c r="R258" s="17"/>
      <c r="S258" s="17"/>
      <c r="T258" s="17"/>
      <c r="U258" s="17"/>
      <c r="V258" s="17"/>
      <c r="W258" s="17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U258" s="10">
        <v>1</v>
      </c>
      <c r="CA258" s="10">
        <v>1</v>
      </c>
      <c r="FD258" s="195"/>
      <c r="FE258" s="195"/>
      <c r="FF258" s="195"/>
      <c r="FG258" s="195"/>
      <c r="FH258" s="195"/>
    </row>
    <row r="259" spans="2:164" ht="15" x14ac:dyDescent="0.25">
      <c r="B259" s="98">
        <f>COUNT(R259:FC259,FI259:FQ259)</f>
        <v>3</v>
      </c>
      <c r="C259" s="98">
        <f>IF(COUNT(R259:FC259,FI259:FQ259)&gt;0,COUNT(R259:FC259,FI259:FQ259),"")</f>
        <v>3</v>
      </c>
      <c r="D259" s="98">
        <f>IF(COUNT(X259:BN259,BP259:BX259,BZ259:CF259,CH259:FC259,FI259:FQ259)&gt;0,COUNT(X259:BN259,BP259:BX259,BZ259:CF259,CH259:FC259,FI259:FQ259),"")</f>
        <v>3</v>
      </c>
      <c r="E259" s="98">
        <f>IF(H259=1,COUNT(R259:FC259,FI259:FQ259),"")</f>
        <v>3</v>
      </c>
      <c r="F259" s="98">
        <f>IF(H259=1,COUNT(X259:BN259,BP259:BX259,BZ259:CF259,CH259:FC259,FI259:FQ259),"")</f>
        <v>3</v>
      </c>
      <c r="G259" s="98">
        <f>IF($B259&gt;=1,$M259,"")</f>
        <v>5</v>
      </c>
      <c r="H259" s="199">
        <f>IF(AND(M259&gt;0,M259&lt;=STATS!$C$22),1,"")</f>
        <v>1</v>
      </c>
      <c r="J259" s="34">
        <v>258</v>
      </c>
      <c r="K259">
        <v>44.834364110000003</v>
      </c>
      <c r="L259">
        <v>-88.507622380000001</v>
      </c>
      <c r="M259" s="10">
        <v>5</v>
      </c>
      <c r="N259" s="10" t="s">
        <v>747</v>
      </c>
      <c r="O259" s="10" t="s">
        <v>746</v>
      </c>
      <c r="P259" s="214"/>
      <c r="Q259" s="10">
        <v>1</v>
      </c>
      <c r="R259" s="17"/>
      <c r="S259" s="17"/>
      <c r="T259" s="17"/>
      <c r="U259" s="17"/>
      <c r="V259" s="17"/>
      <c r="W259" s="17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U259" s="10">
        <v>1</v>
      </c>
      <c r="BV259" s="10">
        <v>1</v>
      </c>
      <c r="CA259" s="10">
        <v>1</v>
      </c>
      <c r="FD259" s="195"/>
      <c r="FE259" s="195"/>
      <c r="FF259" s="195">
        <v>1</v>
      </c>
      <c r="FG259" s="195"/>
      <c r="FH259" s="195"/>
    </row>
    <row r="260" spans="2:164" ht="15" x14ac:dyDescent="0.25">
      <c r="B260" s="98">
        <f>COUNT(R260:FC260,FI260:FQ260)</f>
        <v>2</v>
      </c>
      <c r="C260" s="98">
        <f>IF(COUNT(R260:FC260,FI260:FQ260)&gt;0,COUNT(R260:FC260,FI260:FQ260),"")</f>
        <v>2</v>
      </c>
      <c r="D260" s="98">
        <f>IF(COUNT(X260:BN260,BP260:BX260,BZ260:CF260,CH260:FC260,FI260:FQ260)&gt;0,COUNT(X260:BN260,BP260:BX260,BZ260:CF260,CH260:FC260,FI260:FQ260),"")</f>
        <v>2</v>
      </c>
      <c r="E260" s="98">
        <f>IF(H260=1,COUNT(R260:FC260,FI260:FQ260),"")</f>
        <v>2</v>
      </c>
      <c r="F260" s="98">
        <f>IF(H260=1,COUNT(X260:BN260,BP260:BX260,BZ260:CF260,CH260:FC260,FI260:FQ260),"")</f>
        <v>2</v>
      </c>
      <c r="G260" s="98">
        <f>IF($B260&gt;=1,$M260,"")</f>
        <v>6</v>
      </c>
      <c r="H260" s="199">
        <f>IF(AND(M260&gt;0,M260&lt;=STATS!$C$22),1,"")</f>
        <v>1</v>
      </c>
      <c r="J260" s="34">
        <v>259</v>
      </c>
      <c r="K260">
        <v>44.833824159999999</v>
      </c>
      <c r="L260">
        <v>-88.507636320000003</v>
      </c>
      <c r="M260" s="10">
        <v>6</v>
      </c>
      <c r="N260" s="10" t="s">
        <v>745</v>
      </c>
      <c r="O260" s="10" t="s">
        <v>746</v>
      </c>
      <c r="P260" s="214"/>
      <c r="Q260" s="10">
        <v>2</v>
      </c>
      <c r="R260" s="17"/>
      <c r="S260" s="17"/>
      <c r="T260" s="17"/>
      <c r="U260" s="17"/>
      <c r="V260" s="17"/>
      <c r="W260" s="17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U260" s="10">
        <v>1</v>
      </c>
      <c r="CA260" s="10">
        <v>1</v>
      </c>
      <c r="FD260" s="195"/>
      <c r="FE260" s="195"/>
      <c r="FF260" s="195"/>
      <c r="FG260" s="195"/>
      <c r="FH260" s="195"/>
    </row>
    <row r="261" spans="2:164" ht="15" x14ac:dyDescent="0.25">
      <c r="B261" s="98">
        <f>COUNT(R261:FC261,FI261:FQ261)</f>
        <v>1</v>
      </c>
      <c r="C261" s="98">
        <f>IF(COUNT(R261:FC261,FI261:FQ261)&gt;0,COUNT(R261:FC261,FI261:FQ261),"")</f>
        <v>1</v>
      </c>
      <c r="D261" s="98">
        <f>IF(COUNT(X261:BN261,BP261:BX261,BZ261:CF261,CH261:FC261,FI261:FQ261)&gt;0,COUNT(X261:BN261,BP261:BX261,BZ261:CF261,CH261:FC261,FI261:FQ261),"")</f>
        <v>1</v>
      </c>
      <c r="E261" s="98">
        <f>IF(H261=1,COUNT(R261:FC261,FI261:FQ261),"")</f>
        <v>1</v>
      </c>
      <c r="F261" s="98">
        <f>IF(H261=1,COUNT(X261:BN261,BP261:BX261,BZ261:CF261,CH261:FC261,FI261:FQ261),"")</f>
        <v>1</v>
      </c>
      <c r="G261" s="98">
        <f>IF($B261&gt;=1,$M261,"")</f>
        <v>8</v>
      </c>
      <c r="H261" s="199">
        <f>IF(AND(M261&gt;0,M261&lt;=STATS!$C$22),1,"")</f>
        <v>1</v>
      </c>
      <c r="J261" s="34">
        <v>260</v>
      </c>
      <c r="K261">
        <v>44.833284210000002</v>
      </c>
      <c r="L261">
        <v>-88.507650260000005</v>
      </c>
      <c r="M261" s="10">
        <v>8</v>
      </c>
      <c r="N261" s="10" t="s">
        <v>745</v>
      </c>
      <c r="O261" s="10" t="s">
        <v>746</v>
      </c>
      <c r="P261" s="214"/>
      <c r="Q261" s="10">
        <v>1</v>
      </c>
      <c r="R261" s="17"/>
      <c r="S261" s="17"/>
      <c r="T261" s="17"/>
      <c r="U261" s="17"/>
      <c r="V261" s="17"/>
      <c r="W261" s="17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CA261" s="10">
        <v>1</v>
      </c>
      <c r="FD261" s="195"/>
      <c r="FE261" s="195"/>
      <c r="FF261" s="195"/>
      <c r="FG261" s="195"/>
      <c r="FH261" s="195"/>
    </row>
    <row r="262" spans="2:164" ht="15" x14ac:dyDescent="0.25">
      <c r="B262" s="98">
        <f>COUNT(R262:FC262,FI262:FQ262)</f>
        <v>2</v>
      </c>
      <c r="C262" s="98">
        <f>IF(COUNT(R262:FC262,FI262:FQ262)&gt;0,COUNT(R262:FC262,FI262:FQ262),"")</f>
        <v>2</v>
      </c>
      <c r="D262" s="98">
        <f>IF(COUNT(X262:BN262,BP262:BX262,BZ262:CF262,CH262:FC262,FI262:FQ262)&gt;0,COUNT(X262:BN262,BP262:BX262,BZ262:CF262,CH262:FC262,FI262:FQ262),"")</f>
        <v>2</v>
      </c>
      <c r="E262" s="98">
        <f>IF(H262=1,COUNT(R262:FC262,FI262:FQ262),"")</f>
        <v>2</v>
      </c>
      <c r="F262" s="98">
        <f>IF(H262=1,COUNT(X262:BN262,BP262:BX262,BZ262:CF262,CH262:FC262,FI262:FQ262),"")</f>
        <v>2</v>
      </c>
      <c r="G262" s="98">
        <f>IF($B262&gt;=1,$M262,"")</f>
        <v>6.5</v>
      </c>
      <c r="H262" s="199">
        <f>IF(AND(M262&gt;0,M262&lt;=STATS!$C$22),1,"")</f>
        <v>1</v>
      </c>
      <c r="J262" s="34">
        <v>261</v>
      </c>
      <c r="K262">
        <v>44.832744269999999</v>
      </c>
      <c r="L262">
        <v>-88.507664199999994</v>
      </c>
      <c r="M262" s="10">
        <v>6.5</v>
      </c>
      <c r="N262" s="10" t="s">
        <v>745</v>
      </c>
      <c r="O262" s="10" t="s">
        <v>746</v>
      </c>
      <c r="P262" s="214"/>
      <c r="Q262" s="10">
        <v>2</v>
      </c>
      <c r="R262" s="17"/>
      <c r="S262" s="17"/>
      <c r="T262" s="17"/>
      <c r="U262" s="17"/>
      <c r="V262" s="17"/>
      <c r="W262" s="17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U262" s="10">
        <v>1</v>
      </c>
      <c r="CA262" s="10">
        <v>2</v>
      </c>
      <c r="FD262" s="195"/>
      <c r="FE262" s="195"/>
      <c r="FF262" s="195"/>
      <c r="FG262" s="195"/>
      <c r="FH262" s="195"/>
    </row>
    <row r="263" spans="2:164" ht="15" x14ac:dyDescent="0.25">
      <c r="B263" s="98">
        <f>COUNT(R263:FC263,FI263:FQ263)</f>
        <v>1</v>
      </c>
      <c r="C263" s="98">
        <f>IF(COUNT(R263:FC263,FI263:FQ263)&gt;0,COUNT(R263:FC263,FI263:FQ263),"")</f>
        <v>1</v>
      </c>
      <c r="D263" s="98">
        <f>IF(COUNT(X263:BN263,BP263:BX263,BZ263:CF263,CH263:FC263,FI263:FQ263)&gt;0,COUNT(X263:BN263,BP263:BX263,BZ263:CF263,CH263:FC263,FI263:FQ263),"")</f>
        <v>1</v>
      </c>
      <c r="E263" s="98">
        <f>IF(H263=1,COUNT(R263:FC263,FI263:FQ263),"")</f>
        <v>1</v>
      </c>
      <c r="F263" s="98">
        <f>IF(H263=1,COUNT(X263:BN263,BP263:BX263,BZ263:CF263,CH263:FC263,FI263:FQ263),"")</f>
        <v>1</v>
      </c>
      <c r="G263" s="98">
        <f>IF($B263&gt;=1,$M263,"")</f>
        <v>7</v>
      </c>
      <c r="H263" s="199">
        <f>IF(AND(M263&gt;0,M263&lt;=STATS!$C$22),1,"")</f>
        <v>1</v>
      </c>
      <c r="J263" s="34">
        <v>262</v>
      </c>
      <c r="K263">
        <v>44.832204320000002</v>
      </c>
      <c r="L263">
        <v>-88.507678139999996</v>
      </c>
      <c r="M263" s="10">
        <v>7</v>
      </c>
      <c r="N263" s="10" t="s">
        <v>745</v>
      </c>
      <c r="O263" s="10" t="s">
        <v>746</v>
      </c>
      <c r="P263" s="214"/>
      <c r="Q263" s="10">
        <v>2</v>
      </c>
      <c r="R263" s="17"/>
      <c r="S263" s="17"/>
      <c r="T263" s="17"/>
      <c r="U263" s="17"/>
      <c r="V263" s="17"/>
      <c r="W263" s="17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CA263" s="10">
        <v>2</v>
      </c>
      <c r="FD263" s="195"/>
      <c r="FE263" s="195"/>
      <c r="FF263" s="195"/>
      <c r="FG263" s="195"/>
      <c r="FH263" s="195"/>
    </row>
    <row r="264" spans="2:164" ht="15" x14ac:dyDescent="0.25">
      <c r="B264" s="98">
        <f>COUNT(R264:FC264,FI264:FQ264)</f>
        <v>4</v>
      </c>
      <c r="C264" s="98">
        <f>IF(COUNT(R264:FC264,FI264:FQ264)&gt;0,COUNT(R264:FC264,FI264:FQ264),"")</f>
        <v>4</v>
      </c>
      <c r="D264" s="98">
        <f>IF(COUNT(X264:BN264,BP264:BX264,BZ264:CF264,CH264:FC264,FI264:FQ264)&gt;0,COUNT(X264:BN264,BP264:BX264,BZ264:CF264,CH264:FC264,FI264:FQ264),"")</f>
        <v>4</v>
      </c>
      <c r="E264" s="98">
        <f>IF(H264=1,COUNT(R264:FC264,FI264:FQ264),"")</f>
        <v>4</v>
      </c>
      <c r="F264" s="98">
        <f>IF(H264=1,COUNT(X264:BN264,BP264:BX264,BZ264:CF264,CH264:FC264,FI264:FQ264),"")</f>
        <v>4</v>
      </c>
      <c r="G264" s="98">
        <f>IF($B264&gt;=1,$M264,"")</f>
        <v>6</v>
      </c>
      <c r="H264" s="199">
        <f>IF(AND(M264&gt;0,M264&lt;=STATS!$C$22),1,"")</f>
        <v>1</v>
      </c>
      <c r="J264" s="34">
        <v>263</v>
      </c>
      <c r="K264">
        <v>44.831664369999999</v>
      </c>
      <c r="L264">
        <v>-88.507692070000004</v>
      </c>
      <c r="M264" s="10">
        <v>6</v>
      </c>
      <c r="N264" s="10" t="s">
        <v>745</v>
      </c>
      <c r="O264" s="10" t="s">
        <v>746</v>
      </c>
      <c r="P264" s="214"/>
      <c r="Q264" s="10">
        <v>2</v>
      </c>
      <c r="R264" s="17"/>
      <c r="S264" s="17"/>
      <c r="T264" s="17"/>
      <c r="U264" s="17"/>
      <c r="V264" s="17"/>
      <c r="W264" s="17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U264" s="10">
        <v>2</v>
      </c>
      <c r="BV264" s="10">
        <v>1</v>
      </c>
      <c r="CA264" s="10">
        <v>1</v>
      </c>
      <c r="EV264" s="10">
        <v>1</v>
      </c>
      <c r="FD264" s="195"/>
      <c r="FE264" s="195"/>
      <c r="FF264" s="195"/>
      <c r="FG264" s="195"/>
      <c r="FH264" s="195"/>
    </row>
    <row r="265" spans="2:164" ht="15" x14ac:dyDescent="0.25">
      <c r="B265" s="98">
        <f>COUNT(R265:FC265,FI265:FQ265)</f>
        <v>0</v>
      </c>
      <c r="C265" s="98" t="str">
        <f>IF(COUNT(R265:FC265,FI265:FQ265)&gt;0,COUNT(R265:FC265,FI265:FQ265),"")</f>
        <v/>
      </c>
      <c r="D265" s="98" t="str">
        <f>IF(COUNT(X265:BN265,BP265:BX265,BZ265:CF265,CH265:FC265,FI265:FQ265)&gt;0,COUNT(X265:BN265,BP265:BX265,BZ265:CF265,CH265:FC265,FI265:FQ265),"")</f>
        <v/>
      </c>
      <c r="E265" s="98" t="str">
        <f>IF(H265=1,COUNT(R265:FC265,FI265:FQ265),"")</f>
        <v/>
      </c>
      <c r="F265" s="98" t="str">
        <f>IF(H265=1,COUNT(X265:BN265,BP265:BX265,BZ265:CF265,CH265:FC265,FI265:FQ265),"")</f>
        <v/>
      </c>
      <c r="G265" s="98" t="str">
        <f>IF($B265&gt;=1,$M265,"")</f>
        <v/>
      </c>
      <c r="H265" s="199" t="str">
        <f>IF(AND(M265&gt;0,M265&lt;=STATS!$C$22),1,"")</f>
        <v/>
      </c>
      <c r="J265" s="34">
        <v>264</v>
      </c>
      <c r="K265">
        <v>44.831124420000002</v>
      </c>
      <c r="L265">
        <v>-88.507706010000007</v>
      </c>
      <c r="M265" s="10">
        <v>10</v>
      </c>
      <c r="N265" s="10" t="s">
        <v>745</v>
      </c>
      <c r="O265" s="10" t="s">
        <v>746</v>
      </c>
      <c r="P265" s="214"/>
      <c r="R265" s="17"/>
      <c r="S265" s="17"/>
      <c r="T265" s="17"/>
      <c r="U265" s="17"/>
      <c r="V265" s="17"/>
      <c r="W265" s="17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FD265" s="195"/>
      <c r="FE265" s="195"/>
      <c r="FF265" s="195">
        <v>1</v>
      </c>
      <c r="FG265" s="195"/>
      <c r="FH265" s="195"/>
    </row>
    <row r="266" spans="2:164" ht="15" x14ac:dyDescent="0.25">
      <c r="B266" s="98">
        <f>COUNT(R266:FC266,FI266:FQ266)</f>
        <v>0</v>
      </c>
      <c r="C266" s="98" t="str">
        <f>IF(COUNT(R266:FC266,FI266:FQ266)&gt;0,COUNT(R266:FC266,FI266:FQ266),"")</f>
        <v/>
      </c>
      <c r="D266" s="98" t="str">
        <f>IF(COUNT(X266:BN266,BP266:BX266,BZ266:CF266,CH266:FC266,FI266:FQ266)&gt;0,COUNT(X266:BN266,BP266:BX266,BZ266:CF266,CH266:FC266,FI266:FQ266),"")</f>
        <v/>
      </c>
      <c r="E266" s="98" t="str">
        <f>IF(H266=1,COUNT(R266:FC266,FI266:FQ266),"")</f>
        <v/>
      </c>
      <c r="F266" s="98" t="str">
        <f>IF(H266=1,COUNT(X266:BN266,BP266:BX266,BZ266:CF266,CH266:FC266,FI266:FQ266),"")</f>
        <v/>
      </c>
      <c r="G266" s="98" t="str">
        <f>IF($B266&gt;=1,$M266,"")</f>
        <v/>
      </c>
      <c r="H266" s="199" t="str">
        <f>IF(AND(M266&gt;0,M266&lt;=STATS!$C$22),1,"")</f>
        <v/>
      </c>
      <c r="J266" s="34">
        <v>265</v>
      </c>
      <c r="K266">
        <v>44.830584469999998</v>
      </c>
      <c r="L266">
        <v>-88.507719949999995</v>
      </c>
      <c r="M266" s="10">
        <v>10.5</v>
      </c>
      <c r="N266" s="10" t="s">
        <v>745</v>
      </c>
      <c r="O266" s="10" t="s">
        <v>746</v>
      </c>
      <c r="P266" s="214"/>
      <c r="R266" s="17"/>
      <c r="S266" s="17"/>
      <c r="T266" s="17"/>
      <c r="U266" s="17"/>
      <c r="V266" s="17"/>
      <c r="W266" s="17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FD266" s="195"/>
      <c r="FE266" s="195"/>
      <c r="FF266" s="195"/>
      <c r="FG266" s="195"/>
      <c r="FH266" s="195"/>
    </row>
    <row r="267" spans="2:164" ht="15" x14ac:dyDescent="0.25">
      <c r="B267" s="98">
        <f>COUNT(R267:FC267,FI267:FQ267)</f>
        <v>0</v>
      </c>
      <c r="C267" s="98" t="str">
        <f>IF(COUNT(R267:FC267,FI267:FQ267)&gt;0,COUNT(R267:FC267,FI267:FQ267),"")</f>
        <v/>
      </c>
      <c r="D267" s="98" t="str">
        <f>IF(COUNT(X267:BN267,BP267:BX267,BZ267:CF267,CH267:FC267,FI267:FQ267)&gt;0,COUNT(X267:BN267,BP267:BX267,BZ267:CF267,CH267:FC267,FI267:FQ267),"")</f>
        <v/>
      </c>
      <c r="E267" s="98" t="str">
        <f>IF(H267=1,COUNT(R267:FC267,FI267:FQ267),"")</f>
        <v/>
      </c>
      <c r="F267" s="98" t="str">
        <f>IF(H267=1,COUNT(X267:BN267,BP267:BX267,BZ267:CF267,CH267:FC267,FI267:FQ267),"")</f>
        <v/>
      </c>
      <c r="G267" s="98" t="str">
        <f>IF($B267&gt;=1,$M267,"")</f>
        <v/>
      </c>
      <c r="H267" s="199" t="str">
        <f>IF(AND(M267&gt;0,M267&lt;=STATS!$C$22),1,"")</f>
        <v/>
      </c>
      <c r="J267" s="34">
        <v>266</v>
      </c>
      <c r="K267">
        <v>44.830044530000002</v>
      </c>
      <c r="L267">
        <v>-88.507733880000004</v>
      </c>
      <c r="M267" s="10">
        <v>9.5</v>
      </c>
      <c r="N267" s="10" t="s">
        <v>745</v>
      </c>
      <c r="O267" s="10" t="s">
        <v>746</v>
      </c>
      <c r="P267" s="214"/>
      <c r="R267" s="17"/>
      <c r="S267" s="17"/>
      <c r="T267" s="17"/>
      <c r="U267" s="17"/>
      <c r="V267" s="17"/>
      <c r="W267" s="17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FD267" s="195"/>
      <c r="FE267" s="195"/>
      <c r="FF267" s="195">
        <v>1</v>
      </c>
      <c r="FG267" s="195"/>
      <c r="FH267" s="195"/>
    </row>
    <row r="268" spans="2:164" ht="15" x14ac:dyDescent="0.25">
      <c r="B268" s="98">
        <f>COUNT(R268:FC268,FI268:FQ268)</f>
        <v>0</v>
      </c>
      <c r="C268" s="98" t="str">
        <f>IF(COUNT(R268:FC268,FI268:FQ268)&gt;0,COUNT(R268:FC268,FI268:FQ268),"")</f>
        <v/>
      </c>
      <c r="D268" s="98" t="str">
        <f>IF(COUNT(X268:BN268,BP268:BX268,BZ268:CF268,CH268:FC268,FI268:FQ268)&gt;0,COUNT(X268:BN268,BP268:BX268,BZ268:CF268,CH268:FC268,FI268:FQ268),"")</f>
        <v/>
      </c>
      <c r="E268" s="98" t="str">
        <f>IF(H268=1,COUNT(R268:FC268,FI268:FQ268),"")</f>
        <v/>
      </c>
      <c r="F268" s="98" t="str">
        <f>IF(H268=1,COUNT(X268:BN268,BP268:BX268,BZ268:CF268,CH268:FC268,FI268:FQ268),"")</f>
        <v/>
      </c>
      <c r="G268" s="98" t="str">
        <f>IF($B268&gt;=1,$M268,"")</f>
        <v/>
      </c>
      <c r="H268" s="199" t="str">
        <f>IF(AND(M268&gt;0,M268&lt;=STATS!$C$22),1,"")</f>
        <v/>
      </c>
      <c r="J268" s="34">
        <v>267</v>
      </c>
      <c r="K268">
        <v>44.829504579999998</v>
      </c>
      <c r="L268">
        <v>-88.507747820000006</v>
      </c>
      <c r="M268" s="10">
        <v>9.5</v>
      </c>
      <c r="N268" s="10" t="s">
        <v>745</v>
      </c>
      <c r="O268" s="10" t="s">
        <v>746</v>
      </c>
      <c r="P268" s="214"/>
      <c r="R268" s="17"/>
      <c r="S268" s="17"/>
      <c r="T268" s="17"/>
      <c r="U268" s="17"/>
      <c r="V268" s="17"/>
      <c r="W268" s="17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FD268" s="195"/>
      <c r="FE268" s="195"/>
      <c r="FF268" s="195"/>
      <c r="FG268" s="195"/>
      <c r="FH268" s="195"/>
    </row>
    <row r="269" spans="2:164" ht="15" x14ac:dyDescent="0.25">
      <c r="B269" s="98">
        <f>COUNT(R269:FC269,FI269:FQ269)</f>
        <v>2</v>
      </c>
      <c r="C269" s="98">
        <f>IF(COUNT(R269:FC269,FI269:FQ269)&gt;0,COUNT(R269:FC269,FI269:FQ269),"")</f>
        <v>2</v>
      </c>
      <c r="D269" s="98">
        <f>IF(COUNT(X269:BN269,BP269:BX269,BZ269:CF269,CH269:FC269,FI269:FQ269)&gt;0,COUNT(X269:BN269,BP269:BX269,BZ269:CF269,CH269:FC269,FI269:FQ269),"")</f>
        <v>2</v>
      </c>
      <c r="E269" s="98">
        <f>IF(H269=1,COUNT(R269:FC269,FI269:FQ269),"")</f>
        <v>2</v>
      </c>
      <c r="F269" s="98">
        <f>IF(H269=1,COUNT(X269:BN269,BP269:BX269,BZ269:CF269,CH269:FC269,FI269:FQ269),"")</f>
        <v>2</v>
      </c>
      <c r="G269" s="98">
        <f>IF($B269&gt;=1,$M269,"")</f>
        <v>5</v>
      </c>
      <c r="H269" s="199">
        <f>IF(AND(M269&gt;0,M269&lt;=STATS!$C$22),1,"")</f>
        <v>1</v>
      </c>
      <c r="J269" s="34">
        <v>268</v>
      </c>
      <c r="K269">
        <v>44.828964630000002</v>
      </c>
      <c r="L269">
        <v>-88.50776175</v>
      </c>
      <c r="M269" s="10">
        <v>5</v>
      </c>
      <c r="N269" s="10" t="s">
        <v>747</v>
      </c>
      <c r="O269" s="10" t="s">
        <v>746</v>
      </c>
      <c r="P269" s="214"/>
      <c r="Q269" s="10">
        <v>1</v>
      </c>
      <c r="R269" s="17"/>
      <c r="S269" s="17"/>
      <c r="T269" s="17"/>
      <c r="U269" s="17"/>
      <c r="V269" s="17"/>
      <c r="W269" s="17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BV269" s="10">
        <v>1</v>
      </c>
      <c r="CA269" s="10">
        <v>1</v>
      </c>
      <c r="FD269" s="195"/>
      <c r="FE269" s="195"/>
      <c r="FF269" s="195"/>
      <c r="FG269" s="195"/>
      <c r="FH269" s="195"/>
    </row>
    <row r="270" spans="2:164" ht="15" x14ac:dyDescent="0.25">
      <c r="B270" s="98">
        <f>COUNT(R270:FC270,FI270:FQ270)</f>
        <v>2</v>
      </c>
      <c r="C270" s="98">
        <f>IF(COUNT(R270:FC270,FI270:FQ270)&gt;0,COUNT(R270:FC270,FI270:FQ270),"")</f>
        <v>2</v>
      </c>
      <c r="D270" s="98">
        <f>IF(COUNT(X270:BN270,BP270:BX270,BZ270:CF270,CH270:FC270,FI270:FQ270)&gt;0,COUNT(X270:BN270,BP270:BX270,BZ270:CF270,CH270:FC270,FI270:FQ270),"")</f>
        <v>2</v>
      </c>
      <c r="E270" s="98">
        <f>IF(H270=1,COUNT(R270:FC270,FI270:FQ270),"")</f>
        <v>2</v>
      </c>
      <c r="F270" s="98">
        <f>IF(H270=1,COUNT(X270:BN270,BP270:BX270,BZ270:CF270,CH270:FC270,FI270:FQ270),"")</f>
        <v>2</v>
      </c>
      <c r="G270" s="98">
        <f>IF($B270&gt;=1,$M270,"")</f>
        <v>6</v>
      </c>
      <c r="H270" s="199">
        <f>IF(AND(M270&gt;0,M270&lt;=STATS!$C$22),1,"")</f>
        <v>1</v>
      </c>
      <c r="J270" s="34">
        <v>269</v>
      </c>
      <c r="K270">
        <v>44.828424679999998</v>
      </c>
      <c r="L270">
        <v>-88.507775690000003</v>
      </c>
      <c r="M270" s="10">
        <v>6</v>
      </c>
      <c r="N270" s="10" t="s">
        <v>745</v>
      </c>
      <c r="O270" s="10" t="s">
        <v>746</v>
      </c>
      <c r="P270" s="214"/>
      <c r="Q270" s="10">
        <v>1</v>
      </c>
      <c r="R270" s="17"/>
      <c r="S270" s="17"/>
      <c r="T270" s="17"/>
      <c r="U270" s="17"/>
      <c r="V270" s="17"/>
      <c r="W270" s="17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BV270" s="10">
        <v>1</v>
      </c>
      <c r="CA270" s="10">
        <v>1</v>
      </c>
      <c r="FD270" s="195"/>
      <c r="FE270" s="195"/>
      <c r="FF270" s="195"/>
      <c r="FG270" s="195"/>
      <c r="FH270" s="195"/>
    </row>
    <row r="271" spans="2:164" ht="15" x14ac:dyDescent="0.25">
      <c r="B271" s="98">
        <f>COUNT(R271:FC271,FI271:FQ271)</f>
        <v>3</v>
      </c>
      <c r="C271" s="98">
        <f>IF(COUNT(R271:FC271,FI271:FQ271)&gt;0,COUNT(R271:FC271,FI271:FQ271),"")</f>
        <v>3</v>
      </c>
      <c r="D271" s="98">
        <f>IF(COUNT(X271:BN271,BP271:BX271,BZ271:CF271,CH271:FC271,FI271:FQ271)&gt;0,COUNT(X271:BN271,BP271:BX271,BZ271:CF271,CH271:FC271,FI271:FQ271),"")</f>
        <v>3</v>
      </c>
      <c r="E271" s="98">
        <f>IF(H271=1,COUNT(R271:FC271,FI271:FQ271),"")</f>
        <v>3</v>
      </c>
      <c r="F271" s="98">
        <f>IF(H271=1,COUNT(X271:BN271,BP271:BX271,BZ271:CF271,CH271:FC271,FI271:FQ271),"")</f>
        <v>3</v>
      </c>
      <c r="G271" s="98">
        <f>IF($B271&gt;=1,$M271,"")</f>
        <v>5</v>
      </c>
      <c r="H271" s="199">
        <f>IF(AND(M271&gt;0,M271&lt;=STATS!$C$22),1,"")</f>
        <v>1</v>
      </c>
      <c r="J271" s="34">
        <v>270</v>
      </c>
      <c r="K271">
        <v>44.827884730000001</v>
      </c>
      <c r="L271">
        <v>-88.507789619999997</v>
      </c>
      <c r="M271" s="10">
        <v>5</v>
      </c>
      <c r="N271" s="10" t="s">
        <v>745</v>
      </c>
      <c r="O271" s="10" t="s">
        <v>746</v>
      </c>
      <c r="P271" s="214"/>
      <c r="Q271" s="10">
        <v>1</v>
      </c>
      <c r="R271" s="17"/>
      <c r="S271" s="17"/>
      <c r="T271" s="17"/>
      <c r="U271" s="17"/>
      <c r="V271" s="17"/>
      <c r="W271" s="17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>
        <v>1</v>
      </c>
      <c r="AL271" s="36"/>
      <c r="AU271" s="10">
        <v>1</v>
      </c>
      <c r="BV271" s="10">
        <v>1</v>
      </c>
      <c r="FD271" s="195"/>
      <c r="FE271" s="195"/>
      <c r="FF271" s="195"/>
      <c r="FG271" s="195"/>
      <c r="FH271" s="195"/>
    </row>
    <row r="272" spans="2:164" ht="15" x14ac:dyDescent="0.25">
      <c r="B272" s="98">
        <f>COUNT(R272:FC272,FI272:FQ272)</f>
        <v>5</v>
      </c>
      <c r="C272" s="98">
        <f>IF(COUNT(R272:FC272,FI272:FQ272)&gt;0,COUNT(R272:FC272,FI272:FQ272),"")</f>
        <v>5</v>
      </c>
      <c r="D272" s="98">
        <f>IF(COUNT(X272:BN272,BP272:BX272,BZ272:CF272,CH272:FC272,FI272:FQ272)&gt;0,COUNT(X272:BN272,BP272:BX272,BZ272:CF272,CH272:FC272,FI272:FQ272),"")</f>
        <v>5</v>
      </c>
      <c r="E272" s="98">
        <f>IF(H272=1,COUNT(R272:FC272,FI272:FQ272),"")</f>
        <v>5</v>
      </c>
      <c r="F272" s="98">
        <f>IF(H272=1,COUNT(X272:BN272,BP272:BX272,BZ272:CF272,CH272:FC272,FI272:FQ272),"")</f>
        <v>5</v>
      </c>
      <c r="G272" s="98">
        <f>IF($B272&gt;=1,$M272,"")</f>
        <v>3</v>
      </c>
      <c r="H272" s="199">
        <f>IF(AND(M272&gt;0,M272&lt;=STATS!$C$22),1,"")</f>
        <v>1</v>
      </c>
      <c r="J272" s="34">
        <v>271</v>
      </c>
      <c r="K272">
        <v>44.827344779999997</v>
      </c>
      <c r="L272">
        <v>-88.507803559999999</v>
      </c>
      <c r="M272" s="10">
        <v>3</v>
      </c>
      <c r="N272" s="10" t="s">
        <v>745</v>
      </c>
      <c r="O272" s="10" t="s">
        <v>746</v>
      </c>
      <c r="P272" s="214"/>
      <c r="Q272" s="10">
        <v>1</v>
      </c>
      <c r="R272" s="17"/>
      <c r="S272" s="17"/>
      <c r="T272" s="17"/>
      <c r="U272" s="17"/>
      <c r="V272" s="17"/>
      <c r="W272" s="17"/>
      <c r="X272" s="36"/>
      <c r="Y272" s="36"/>
      <c r="Z272" s="36"/>
      <c r="AA272" s="36"/>
      <c r="AB272" s="36">
        <v>1</v>
      </c>
      <c r="AC272" s="36"/>
      <c r="AD272" s="36"/>
      <c r="AE272" s="36"/>
      <c r="AF272" s="36"/>
      <c r="AG272" s="36"/>
      <c r="AH272" s="36"/>
      <c r="AI272" s="36"/>
      <c r="AJ272" s="36"/>
      <c r="AK272" s="36">
        <v>1</v>
      </c>
      <c r="AL272" s="36"/>
      <c r="BV272" s="10">
        <v>1</v>
      </c>
      <c r="CE272" s="10">
        <v>1</v>
      </c>
      <c r="DD272" s="10">
        <v>1</v>
      </c>
      <c r="FD272" s="195"/>
      <c r="FE272" s="195"/>
      <c r="FF272" s="195"/>
      <c r="FG272" s="195"/>
      <c r="FH272" s="195"/>
    </row>
    <row r="273" spans="2:164" ht="15" x14ac:dyDescent="0.25">
      <c r="B273" s="98">
        <f>COUNT(R273:FC273,FI273:FQ273)</f>
        <v>2</v>
      </c>
      <c r="C273" s="98">
        <f>IF(COUNT(R273:FC273,FI273:FQ273)&gt;0,COUNT(R273:FC273,FI273:FQ273),"")</f>
        <v>2</v>
      </c>
      <c r="D273" s="98">
        <f>IF(COUNT(X273:BN273,BP273:BX273,BZ273:CF273,CH273:FC273,FI273:FQ273)&gt;0,COUNT(X273:BN273,BP273:BX273,BZ273:CF273,CH273:FC273,FI273:FQ273),"")</f>
        <v>2</v>
      </c>
      <c r="E273" s="98">
        <f>IF(H273=1,COUNT(R273:FC273,FI273:FQ273),"")</f>
        <v>2</v>
      </c>
      <c r="F273" s="98">
        <f>IF(H273=1,COUNT(X273:BN273,BP273:BX273,BZ273:CF273,CH273:FC273,FI273:FQ273),"")</f>
        <v>2</v>
      </c>
      <c r="G273" s="98">
        <f>IF($B273&gt;=1,$M273,"")</f>
        <v>2</v>
      </c>
      <c r="H273" s="199">
        <f>IF(AND(M273&gt;0,M273&lt;=STATS!$C$22),1,"")</f>
        <v>1</v>
      </c>
      <c r="J273" s="34">
        <v>272</v>
      </c>
      <c r="K273">
        <v>44.826804840000001</v>
      </c>
      <c r="L273">
        <v>-88.507817489999994</v>
      </c>
      <c r="M273" s="10">
        <v>2</v>
      </c>
      <c r="N273" s="10" t="s">
        <v>747</v>
      </c>
      <c r="O273" s="10" t="s">
        <v>746</v>
      </c>
      <c r="P273" s="214"/>
      <c r="Q273" s="10">
        <v>1</v>
      </c>
      <c r="R273" s="17"/>
      <c r="S273" s="17"/>
      <c r="T273" s="17"/>
      <c r="U273" s="17"/>
      <c r="V273" s="17"/>
      <c r="W273" s="17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BV273" s="10">
        <v>1</v>
      </c>
      <c r="CE273" s="10" t="s">
        <v>749</v>
      </c>
      <c r="EW273" s="10">
        <v>1</v>
      </c>
      <c r="FD273" s="195"/>
      <c r="FE273" s="195"/>
      <c r="FF273" s="195"/>
      <c r="FG273" s="195"/>
      <c r="FH273" s="195"/>
    </row>
    <row r="274" spans="2:164" ht="15" x14ac:dyDescent="0.25">
      <c r="B274" s="98">
        <f>COUNT(R274:FC274,FI274:FQ274)</f>
        <v>1</v>
      </c>
      <c r="C274" s="98">
        <f>IF(COUNT(R274:FC274,FI274:FQ274)&gt;0,COUNT(R274:FC274,FI274:FQ274),"")</f>
        <v>1</v>
      </c>
      <c r="D274" s="98">
        <f>IF(COUNT(X274:BN274,BP274:BX274,BZ274:CF274,CH274:FC274,FI274:FQ274)&gt;0,COUNT(X274:BN274,BP274:BX274,BZ274:CF274,CH274:FC274,FI274:FQ274),"")</f>
        <v>1</v>
      </c>
      <c r="E274" s="98">
        <f>IF(H274=1,COUNT(R274:FC274,FI274:FQ274),"")</f>
        <v>1</v>
      </c>
      <c r="F274" s="98">
        <f>IF(H274=1,COUNT(X274:BN274,BP274:BX274,BZ274:CF274,CH274:FC274,FI274:FQ274),"")</f>
        <v>1</v>
      </c>
      <c r="G274" s="98">
        <f>IF($B274&gt;=1,$M274,"")</f>
        <v>2</v>
      </c>
      <c r="H274" s="199">
        <f>IF(AND(M274&gt;0,M274&lt;=STATS!$C$22),1,"")</f>
        <v>1</v>
      </c>
      <c r="J274" s="34">
        <v>273</v>
      </c>
      <c r="K274">
        <v>44.836513979999999</v>
      </c>
      <c r="L274">
        <v>-88.506807769999995</v>
      </c>
      <c r="M274" s="10">
        <v>2</v>
      </c>
      <c r="N274" s="10" t="s">
        <v>747</v>
      </c>
      <c r="O274" s="10" t="s">
        <v>746</v>
      </c>
      <c r="P274" s="214"/>
      <c r="Q274" s="10">
        <v>1</v>
      </c>
      <c r="R274" s="17"/>
      <c r="S274" s="17"/>
      <c r="T274" s="17"/>
      <c r="U274" s="17"/>
      <c r="V274" s="17"/>
      <c r="W274" s="17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BV274" s="10">
        <v>1</v>
      </c>
      <c r="FD274" s="195"/>
      <c r="FE274" s="195"/>
      <c r="FF274" s="195"/>
      <c r="FG274" s="195"/>
      <c r="FH274" s="195"/>
    </row>
    <row r="275" spans="2:164" ht="15" x14ac:dyDescent="0.25">
      <c r="B275" s="98">
        <f>COUNT(R275:FC275,FI275:FQ275)</f>
        <v>2</v>
      </c>
      <c r="C275" s="98">
        <f>IF(COUNT(R275:FC275,FI275:FQ275)&gt;0,COUNT(R275:FC275,FI275:FQ275),"")</f>
        <v>2</v>
      </c>
      <c r="D275" s="98">
        <f>IF(COUNT(X275:BN275,BP275:BX275,BZ275:CF275,CH275:FC275,FI275:FQ275)&gt;0,COUNT(X275:BN275,BP275:BX275,BZ275:CF275,CH275:FC275,FI275:FQ275),"")</f>
        <v>2</v>
      </c>
      <c r="E275" s="98">
        <f>IF(H275=1,COUNT(R275:FC275,FI275:FQ275),"")</f>
        <v>2</v>
      </c>
      <c r="F275" s="98">
        <f>IF(H275=1,COUNT(X275:BN275,BP275:BX275,BZ275:CF275,CH275:FC275,FI275:FQ275),"")</f>
        <v>2</v>
      </c>
      <c r="G275" s="98">
        <f>IF($B275&gt;=1,$M275,"")</f>
        <v>8.5</v>
      </c>
      <c r="H275" s="199">
        <f>IF(AND(M275&gt;0,M275&lt;=STATS!$C$22),1,"")</f>
        <v>1</v>
      </c>
      <c r="J275" s="34">
        <v>274</v>
      </c>
      <c r="K275">
        <v>44.835974030000003</v>
      </c>
      <c r="L275">
        <v>-88.506821709999997</v>
      </c>
      <c r="M275" s="10">
        <v>8.5</v>
      </c>
      <c r="N275" s="10" t="s">
        <v>745</v>
      </c>
      <c r="O275" s="10" t="s">
        <v>746</v>
      </c>
      <c r="P275" s="214"/>
      <c r="Q275" s="10">
        <v>1</v>
      </c>
      <c r="R275" s="17"/>
      <c r="S275" s="17"/>
      <c r="T275" s="17"/>
      <c r="U275" s="17"/>
      <c r="V275" s="17"/>
      <c r="W275" s="17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U275" s="10">
        <v>1</v>
      </c>
      <c r="EW275" s="10">
        <v>1</v>
      </c>
      <c r="FD275" s="195"/>
      <c r="FE275" s="195"/>
      <c r="FF275" s="195"/>
      <c r="FG275" s="195"/>
      <c r="FH275" s="195"/>
    </row>
    <row r="276" spans="2:164" ht="15" x14ac:dyDescent="0.25">
      <c r="B276" s="98">
        <f>COUNT(R276:FC276,FI276:FQ276)</f>
        <v>3</v>
      </c>
      <c r="C276" s="98">
        <f>IF(COUNT(R276:FC276,FI276:FQ276)&gt;0,COUNT(R276:FC276,FI276:FQ276),"")</f>
        <v>3</v>
      </c>
      <c r="D276" s="98">
        <f>IF(COUNT(X276:BN276,BP276:BX276,BZ276:CF276,CH276:FC276,FI276:FQ276)&gt;0,COUNT(X276:BN276,BP276:BX276,BZ276:CF276,CH276:FC276,FI276:FQ276),"")</f>
        <v>3</v>
      </c>
      <c r="E276" s="98">
        <f>IF(H276=1,COUNT(R276:FC276,FI276:FQ276),"")</f>
        <v>3</v>
      </c>
      <c r="F276" s="98">
        <f>IF(H276=1,COUNT(X276:BN276,BP276:BX276,BZ276:CF276,CH276:FC276,FI276:FQ276),"")</f>
        <v>3</v>
      </c>
      <c r="G276" s="98">
        <f>IF($B276&gt;=1,$M276,"")</f>
        <v>2.5</v>
      </c>
      <c r="H276" s="199">
        <f>IF(AND(M276&gt;0,M276&lt;=STATS!$C$22),1,"")</f>
        <v>1</v>
      </c>
      <c r="J276" s="34">
        <v>275</v>
      </c>
      <c r="K276">
        <v>44.835434079999999</v>
      </c>
      <c r="L276">
        <v>-88.506835659999993</v>
      </c>
      <c r="M276" s="10">
        <v>2.5</v>
      </c>
      <c r="N276" s="10" t="s">
        <v>747</v>
      </c>
      <c r="O276" s="10" t="s">
        <v>746</v>
      </c>
      <c r="P276" s="214"/>
      <c r="Q276" s="10">
        <v>1</v>
      </c>
      <c r="R276" s="17"/>
      <c r="S276" s="17"/>
      <c r="T276" s="17"/>
      <c r="U276" s="17"/>
      <c r="V276" s="17"/>
      <c r="W276" s="17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U276" s="10">
        <v>1</v>
      </c>
      <c r="CV276" s="10">
        <v>1</v>
      </c>
      <c r="EW276" s="10">
        <v>1</v>
      </c>
      <c r="FD276" s="195"/>
      <c r="FE276" s="195"/>
      <c r="FF276" s="195"/>
      <c r="FG276" s="195"/>
      <c r="FH276" s="195"/>
    </row>
    <row r="277" spans="2:164" ht="15" x14ac:dyDescent="0.25">
      <c r="B277" s="98">
        <f>COUNT(R277:FC277,FI277:FQ277)</f>
        <v>1</v>
      </c>
      <c r="C277" s="98">
        <f>IF(COUNT(R277:FC277,FI277:FQ277)&gt;0,COUNT(R277:FC277,FI277:FQ277),"")</f>
        <v>1</v>
      </c>
      <c r="D277" s="98">
        <f>IF(COUNT(X277:BN277,BP277:BX277,BZ277:CF277,CH277:FC277,FI277:FQ277)&gt;0,COUNT(X277:BN277,BP277:BX277,BZ277:CF277,CH277:FC277,FI277:FQ277),"")</f>
        <v>1</v>
      </c>
      <c r="E277" s="98">
        <f>IF(H277=1,COUNT(R277:FC277,FI277:FQ277),"")</f>
        <v>1</v>
      </c>
      <c r="F277" s="98">
        <f>IF(H277=1,COUNT(X277:BN277,BP277:BX277,BZ277:CF277,CH277:FC277,FI277:FQ277),"")</f>
        <v>1</v>
      </c>
      <c r="G277" s="98">
        <f>IF($B277&gt;=1,$M277,"")</f>
        <v>2.5</v>
      </c>
      <c r="H277" s="199">
        <f>IF(AND(M277&gt;0,M277&lt;=STATS!$C$22),1,"")</f>
        <v>1</v>
      </c>
      <c r="J277" s="34">
        <v>276</v>
      </c>
      <c r="K277">
        <v>44.834894140000003</v>
      </c>
      <c r="L277">
        <v>-88.506849610000003</v>
      </c>
      <c r="M277" s="10">
        <v>2.5</v>
      </c>
      <c r="N277" s="10" t="s">
        <v>747</v>
      </c>
      <c r="O277" s="10" t="s">
        <v>746</v>
      </c>
      <c r="P277" s="214"/>
      <c r="Q277" s="10">
        <v>1</v>
      </c>
      <c r="R277" s="17"/>
      <c r="S277" s="17"/>
      <c r="T277" s="17"/>
      <c r="U277" s="17"/>
      <c r="V277" s="17"/>
      <c r="W277" s="17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CV277" s="10">
        <v>1</v>
      </c>
      <c r="FD277" s="195"/>
      <c r="FE277" s="195"/>
      <c r="FF277" s="195"/>
      <c r="FG277" s="195"/>
      <c r="FH277" s="195"/>
    </row>
    <row r="278" spans="2:164" ht="15" x14ac:dyDescent="0.25">
      <c r="B278" s="98">
        <f>COUNT(R278:FC278,FI278:FQ278)</f>
        <v>2</v>
      </c>
      <c r="C278" s="98">
        <f>IF(COUNT(R278:FC278,FI278:FQ278)&gt;0,COUNT(R278:FC278,FI278:FQ278),"")</f>
        <v>2</v>
      </c>
      <c r="D278" s="98">
        <f>IF(COUNT(X278:BN278,BP278:BX278,BZ278:CF278,CH278:FC278,FI278:FQ278)&gt;0,COUNT(X278:BN278,BP278:BX278,BZ278:CF278,CH278:FC278,FI278:FQ278),"")</f>
        <v>2</v>
      </c>
      <c r="E278" s="98">
        <f>IF(H278=1,COUNT(R278:FC278,FI278:FQ278),"")</f>
        <v>2</v>
      </c>
      <c r="F278" s="98">
        <f>IF(H278=1,COUNT(X278:BN278,BP278:BX278,BZ278:CF278,CH278:FC278,FI278:FQ278),"")</f>
        <v>2</v>
      </c>
      <c r="G278" s="98">
        <f>IF($B278&gt;=1,$M278,"")</f>
        <v>3</v>
      </c>
      <c r="H278" s="199">
        <f>IF(AND(M278&gt;0,M278&lt;=STATS!$C$22),1,"")</f>
        <v>1</v>
      </c>
      <c r="J278" s="34">
        <v>277</v>
      </c>
      <c r="K278">
        <v>44.834354189999999</v>
      </c>
      <c r="L278">
        <v>-88.506863550000006</v>
      </c>
      <c r="M278" s="10">
        <v>3</v>
      </c>
      <c r="N278" s="10" t="s">
        <v>747</v>
      </c>
      <c r="O278" s="10" t="s">
        <v>746</v>
      </c>
      <c r="P278" s="214"/>
      <c r="Q278" s="10">
        <v>1</v>
      </c>
      <c r="R278" s="17"/>
      <c r="S278" s="17"/>
      <c r="T278" s="17"/>
      <c r="U278" s="17"/>
      <c r="V278" s="17"/>
      <c r="W278" s="17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BV278" s="10">
        <v>1</v>
      </c>
      <c r="EW278" s="10">
        <v>1</v>
      </c>
      <c r="FD278" s="195"/>
      <c r="FE278" s="195"/>
      <c r="FF278" s="195"/>
      <c r="FG278" s="195"/>
      <c r="FH278" s="195"/>
    </row>
    <row r="279" spans="2:164" ht="15" x14ac:dyDescent="0.25">
      <c r="B279" s="98">
        <f>COUNT(R279:FC279,FI279:FQ279)</f>
        <v>4</v>
      </c>
      <c r="C279" s="98">
        <f>IF(COUNT(R279:FC279,FI279:FQ279)&gt;0,COUNT(R279:FC279,FI279:FQ279),"")</f>
        <v>4</v>
      </c>
      <c r="D279" s="98">
        <f>IF(COUNT(X279:BN279,BP279:BX279,BZ279:CF279,CH279:FC279,FI279:FQ279)&gt;0,COUNT(X279:BN279,BP279:BX279,BZ279:CF279,CH279:FC279,FI279:FQ279),"")</f>
        <v>4</v>
      </c>
      <c r="E279" s="98">
        <f>IF(H279=1,COUNT(R279:FC279,FI279:FQ279),"")</f>
        <v>4</v>
      </c>
      <c r="F279" s="98">
        <f>IF(H279=1,COUNT(X279:BN279,BP279:BX279,BZ279:CF279,CH279:FC279,FI279:FQ279),"")</f>
        <v>4</v>
      </c>
      <c r="G279" s="98">
        <f>IF($B279&gt;=1,$M279,"")</f>
        <v>6.5</v>
      </c>
      <c r="H279" s="199">
        <f>IF(AND(M279&gt;0,M279&lt;=STATS!$C$22),1,"")</f>
        <v>1</v>
      </c>
      <c r="J279" s="34">
        <v>278</v>
      </c>
      <c r="K279">
        <v>44.833814240000002</v>
      </c>
      <c r="L279">
        <v>-88.506877500000002</v>
      </c>
      <c r="M279" s="10">
        <v>6.5</v>
      </c>
      <c r="N279" s="10" t="s">
        <v>745</v>
      </c>
      <c r="O279" s="10" t="s">
        <v>746</v>
      </c>
      <c r="P279" s="214"/>
      <c r="Q279" s="10">
        <v>2</v>
      </c>
      <c r="R279" s="17"/>
      <c r="S279" s="17"/>
      <c r="T279" s="17"/>
      <c r="U279" s="17"/>
      <c r="V279" s="17"/>
      <c r="W279" s="17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BV279" s="10">
        <v>1</v>
      </c>
      <c r="CA279" s="10">
        <v>1</v>
      </c>
      <c r="DC279" s="10">
        <v>1</v>
      </c>
      <c r="DD279" s="10" t="s">
        <v>749</v>
      </c>
      <c r="EW279" s="10">
        <v>2</v>
      </c>
      <c r="FD279" s="195"/>
      <c r="FE279" s="195"/>
      <c r="FF279" s="195"/>
      <c r="FG279" s="195"/>
      <c r="FH279" s="195"/>
    </row>
    <row r="280" spans="2:164" ht="15" x14ac:dyDescent="0.25">
      <c r="B280" s="98">
        <f>COUNT(R280:FC280,FI280:FQ280)</f>
        <v>3</v>
      </c>
      <c r="C280" s="98">
        <f>IF(COUNT(R280:FC280,FI280:FQ280)&gt;0,COUNT(R280:FC280,FI280:FQ280),"")</f>
        <v>3</v>
      </c>
      <c r="D280" s="98">
        <f>IF(COUNT(X280:BN280,BP280:BX280,BZ280:CF280,CH280:FC280,FI280:FQ280)&gt;0,COUNT(X280:BN280,BP280:BX280,BZ280:CF280,CH280:FC280,FI280:FQ280),"")</f>
        <v>3</v>
      </c>
      <c r="E280" s="98">
        <f>IF(H280=1,COUNT(R280:FC280,FI280:FQ280),"")</f>
        <v>3</v>
      </c>
      <c r="F280" s="98">
        <f>IF(H280=1,COUNT(X280:BN280,BP280:BX280,BZ280:CF280,CH280:FC280,FI280:FQ280),"")</f>
        <v>3</v>
      </c>
      <c r="G280" s="98">
        <f>IF($B280&gt;=1,$M280,"")</f>
        <v>6</v>
      </c>
      <c r="H280" s="199">
        <f>IF(AND(M280&gt;0,M280&lt;=STATS!$C$22),1,"")</f>
        <v>1</v>
      </c>
      <c r="J280" s="34">
        <v>279</v>
      </c>
      <c r="K280">
        <v>44.833274289999999</v>
      </c>
      <c r="L280">
        <v>-88.506891440000004</v>
      </c>
      <c r="M280" s="10">
        <v>6</v>
      </c>
      <c r="N280" s="10" t="s">
        <v>745</v>
      </c>
      <c r="O280" s="10" t="s">
        <v>746</v>
      </c>
      <c r="P280" s="214"/>
      <c r="Q280" s="10">
        <v>2</v>
      </c>
      <c r="R280" s="17"/>
      <c r="S280" s="17"/>
      <c r="T280" s="17"/>
      <c r="U280" s="17"/>
      <c r="V280" s="17"/>
      <c r="W280" s="17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U280" s="10">
        <v>1</v>
      </c>
      <c r="BV280" s="10">
        <v>1</v>
      </c>
      <c r="CA280" s="10">
        <v>2</v>
      </c>
      <c r="FD280" s="195"/>
      <c r="FE280" s="195"/>
      <c r="FF280" s="195"/>
      <c r="FG280" s="195"/>
      <c r="FH280" s="195"/>
    </row>
    <row r="281" spans="2:164" ht="15" x14ac:dyDescent="0.25">
      <c r="B281" s="98">
        <f>COUNT(R281:FC281,FI281:FQ281)</f>
        <v>2</v>
      </c>
      <c r="C281" s="98">
        <f>IF(COUNT(R281:FC281,FI281:FQ281)&gt;0,COUNT(R281:FC281,FI281:FQ281),"")</f>
        <v>2</v>
      </c>
      <c r="D281" s="98">
        <f>IF(COUNT(X281:BN281,BP281:BX281,BZ281:CF281,CH281:FC281,FI281:FQ281)&gt;0,COUNT(X281:BN281,BP281:BX281,BZ281:CF281,CH281:FC281,FI281:FQ281),"")</f>
        <v>2</v>
      </c>
      <c r="E281" s="98">
        <f>IF(H281=1,COUNT(R281:FC281,FI281:FQ281),"")</f>
        <v>2</v>
      </c>
      <c r="F281" s="98">
        <f>IF(H281=1,COUNT(X281:BN281,BP281:BX281,BZ281:CF281,CH281:FC281,FI281:FQ281),"")</f>
        <v>2</v>
      </c>
      <c r="G281" s="98">
        <f>IF($B281&gt;=1,$M281,"")</f>
        <v>6</v>
      </c>
      <c r="H281" s="199">
        <f>IF(AND(M281&gt;0,M281&lt;=STATS!$C$22),1,"")</f>
        <v>1</v>
      </c>
      <c r="J281" s="34">
        <v>280</v>
      </c>
      <c r="K281">
        <v>44.832734350000003</v>
      </c>
      <c r="L281">
        <v>-88.50690539</v>
      </c>
      <c r="M281" s="10">
        <v>6</v>
      </c>
      <c r="N281" s="10" t="s">
        <v>745</v>
      </c>
      <c r="O281" s="10" t="s">
        <v>746</v>
      </c>
      <c r="P281" s="214"/>
      <c r="Q281" s="10">
        <v>2</v>
      </c>
      <c r="R281" s="17"/>
      <c r="S281" s="17"/>
      <c r="T281" s="17"/>
      <c r="U281" s="17"/>
      <c r="V281" s="17"/>
      <c r="W281" s="17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U281" s="10">
        <v>1</v>
      </c>
      <c r="CA281" s="10">
        <v>2</v>
      </c>
      <c r="FD281" s="195"/>
      <c r="FE281" s="195"/>
      <c r="FF281" s="195"/>
      <c r="FG281" s="195"/>
      <c r="FH281" s="195"/>
    </row>
    <row r="282" spans="2:164" ht="15" x14ac:dyDescent="0.25">
      <c r="B282" s="98">
        <f>COUNT(R282:FC282,FI282:FQ282)</f>
        <v>1</v>
      </c>
      <c r="C282" s="98">
        <f>IF(COUNT(R282:FC282,FI282:FQ282)&gt;0,COUNT(R282:FC282,FI282:FQ282),"")</f>
        <v>1</v>
      </c>
      <c r="D282" s="98">
        <f>IF(COUNT(X282:BN282,BP282:BX282,BZ282:CF282,CH282:FC282,FI282:FQ282)&gt;0,COUNT(X282:BN282,BP282:BX282,BZ282:CF282,CH282:FC282,FI282:FQ282),"")</f>
        <v>1</v>
      </c>
      <c r="E282" s="98">
        <f>IF(H282=1,COUNT(R282:FC282,FI282:FQ282),"")</f>
        <v>1</v>
      </c>
      <c r="F282" s="98">
        <f>IF(H282=1,COUNT(X282:BN282,BP282:BX282,BZ282:CF282,CH282:FC282,FI282:FQ282),"")</f>
        <v>1</v>
      </c>
      <c r="G282" s="98">
        <f>IF($B282&gt;=1,$M282,"")</f>
        <v>3.5</v>
      </c>
      <c r="H282" s="199">
        <f>IF(AND(M282&gt;0,M282&lt;=STATS!$C$22),1,"")</f>
        <v>1</v>
      </c>
      <c r="J282" s="34">
        <v>281</v>
      </c>
      <c r="K282">
        <v>44.832194399999999</v>
      </c>
      <c r="L282">
        <v>-88.506919330000002</v>
      </c>
      <c r="M282" s="10">
        <v>3.5</v>
      </c>
      <c r="N282" s="10" t="s">
        <v>747</v>
      </c>
      <c r="O282" s="10" t="s">
        <v>746</v>
      </c>
      <c r="P282" s="214"/>
      <c r="Q282" s="10">
        <v>1</v>
      </c>
      <c r="R282" s="17"/>
      <c r="S282" s="17"/>
      <c r="T282" s="17"/>
      <c r="U282" s="17"/>
      <c r="V282" s="17"/>
      <c r="W282" s="17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CV282" s="10">
        <v>1</v>
      </c>
      <c r="FD282" s="195"/>
      <c r="FE282" s="195"/>
      <c r="FF282" s="195"/>
      <c r="FG282" s="195"/>
      <c r="FH282" s="195"/>
    </row>
    <row r="283" spans="2:164" ht="15" x14ac:dyDescent="0.25">
      <c r="B283" s="98">
        <f>COUNT(R283:FC283,FI283:FQ283)</f>
        <v>1</v>
      </c>
      <c r="C283" s="98">
        <f>IF(COUNT(R283:FC283,FI283:FQ283)&gt;0,COUNT(R283:FC283,FI283:FQ283),"")</f>
        <v>1</v>
      </c>
      <c r="D283" s="98">
        <f>IF(COUNT(X283:BN283,BP283:BX283,BZ283:CF283,CH283:FC283,FI283:FQ283)&gt;0,COUNT(X283:BN283,BP283:BX283,BZ283:CF283,CH283:FC283,FI283:FQ283),"")</f>
        <v>1</v>
      </c>
      <c r="E283" s="98">
        <f>IF(H283=1,COUNT(R283:FC283,FI283:FQ283),"")</f>
        <v>1</v>
      </c>
      <c r="F283" s="98">
        <f>IF(H283=1,COUNT(X283:BN283,BP283:BX283,BZ283:CF283,CH283:FC283,FI283:FQ283),"")</f>
        <v>1</v>
      </c>
      <c r="G283" s="98">
        <f>IF($B283&gt;=1,$M283,"")</f>
        <v>3</v>
      </c>
      <c r="H283" s="199">
        <f>IF(AND(M283&gt;0,M283&lt;=STATS!$C$22),1,"")</f>
        <v>1</v>
      </c>
      <c r="J283" s="34">
        <v>282</v>
      </c>
      <c r="K283">
        <v>44.831654450000002</v>
      </c>
      <c r="L283">
        <v>-88.506933279999998</v>
      </c>
      <c r="M283" s="10">
        <v>3</v>
      </c>
      <c r="N283" s="10" t="s">
        <v>747</v>
      </c>
      <c r="O283" s="10" t="s">
        <v>746</v>
      </c>
      <c r="P283" s="214"/>
      <c r="Q283" s="10">
        <v>1</v>
      </c>
      <c r="R283" s="17"/>
      <c r="S283" s="17"/>
      <c r="T283" s="17"/>
      <c r="U283" s="17"/>
      <c r="V283" s="17"/>
      <c r="W283" s="17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CV283" s="10">
        <v>1</v>
      </c>
      <c r="FD283" s="195"/>
      <c r="FE283" s="195"/>
      <c r="FF283" s="195"/>
      <c r="FG283" s="195"/>
      <c r="FH283" s="195"/>
    </row>
    <row r="284" spans="2:164" ht="15" x14ac:dyDescent="0.25">
      <c r="B284" s="98">
        <f>COUNT(R284:FC284,FI284:FQ284)</f>
        <v>4</v>
      </c>
      <c r="C284" s="98">
        <f>IF(COUNT(R284:FC284,FI284:FQ284)&gt;0,COUNT(R284:FC284,FI284:FQ284),"")</f>
        <v>4</v>
      </c>
      <c r="D284" s="98">
        <f>IF(COUNT(X284:BN284,BP284:BX284,BZ284:CF284,CH284:FC284,FI284:FQ284)&gt;0,COUNT(X284:BN284,BP284:BX284,BZ284:CF284,CH284:FC284,FI284:FQ284),"")</f>
        <v>4</v>
      </c>
      <c r="E284" s="98">
        <f>IF(H284=1,COUNT(R284:FC284,FI284:FQ284),"")</f>
        <v>4</v>
      </c>
      <c r="F284" s="98">
        <f>IF(H284=1,COUNT(X284:BN284,BP284:BX284,BZ284:CF284,CH284:FC284,FI284:FQ284),"")</f>
        <v>4</v>
      </c>
      <c r="G284" s="98">
        <f>IF($B284&gt;=1,$M284,"")</f>
        <v>8</v>
      </c>
      <c r="H284" s="199">
        <f>IF(AND(M284&gt;0,M284&lt;=STATS!$C$22),1,"")</f>
        <v>1</v>
      </c>
      <c r="J284" s="34">
        <v>283</v>
      </c>
      <c r="K284">
        <v>44.831114499999998</v>
      </c>
      <c r="L284">
        <v>-88.506947220000001</v>
      </c>
      <c r="M284" s="10">
        <v>8</v>
      </c>
      <c r="N284" s="10" t="s">
        <v>745</v>
      </c>
      <c r="O284" s="10" t="s">
        <v>746</v>
      </c>
      <c r="P284" s="214"/>
      <c r="Q284" s="10">
        <v>1</v>
      </c>
      <c r="R284" s="17"/>
      <c r="S284" s="17"/>
      <c r="T284" s="17"/>
      <c r="U284" s="17"/>
      <c r="V284" s="17"/>
      <c r="W284" s="17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U284" s="10">
        <v>1</v>
      </c>
      <c r="BV284" s="10">
        <v>1</v>
      </c>
      <c r="CA284" s="10">
        <v>1</v>
      </c>
      <c r="EW284" s="10">
        <v>1</v>
      </c>
      <c r="FD284" s="195"/>
      <c r="FE284" s="195"/>
      <c r="FF284" s="195">
        <v>1</v>
      </c>
      <c r="FG284" s="195"/>
      <c r="FH284" s="195"/>
    </row>
    <row r="285" spans="2:164" ht="15" x14ac:dyDescent="0.25">
      <c r="B285" s="98">
        <f>COUNT(R285:FC285,FI285:FQ285)</f>
        <v>0</v>
      </c>
      <c r="C285" s="98" t="str">
        <f>IF(COUNT(R285:FC285,FI285:FQ285)&gt;0,COUNT(R285:FC285,FI285:FQ285),"")</f>
        <v/>
      </c>
      <c r="D285" s="98" t="str">
        <f>IF(COUNT(X285:BN285,BP285:BX285,BZ285:CF285,CH285:FC285,FI285:FQ285)&gt;0,COUNT(X285:BN285,BP285:BX285,BZ285:CF285,CH285:FC285,FI285:FQ285),"")</f>
        <v/>
      </c>
      <c r="E285" s="98" t="str">
        <f>IF(H285=1,COUNT(R285:FC285,FI285:FQ285),"")</f>
        <v/>
      </c>
      <c r="F285" s="98" t="str">
        <f>IF(H285=1,COUNT(X285:BN285,BP285:BX285,BZ285:CF285,CH285:FC285,FI285:FQ285),"")</f>
        <v/>
      </c>
      <c r="G285" s="98" t="str">
        <f>IF($B285&gt;=1,$M285,"")</f>
        <v/>
      </c>
      <c r="H285" s="199" t="str">
        <f>IF(AND(M285&gt;0,M285&lt;=STATS!$C$22),1,"")</f>
        <v/>
      </c>
      <c r="J285" s="34">
        <v>284</v>
      </c>
      <c r="K285">
        <v>44.830574550000001</v>
      </c>
      <c r="L285">
        <v>-88.506961160000003</v>
      </c>
      <c r="M285" s="10">
        <v>10</v>
      </c>
      <c r="N285" s="10" t="s">
        <v>745</v>
      </c>
      <c r="O285" s="10" t="s">
        <v>746</v>
      </c>
      <c r="P285" s="214"/>
      <c r="R285" s="17"/>
      <c r="S285" s="17"/>
      <c r="T285" s="17"/>
      <c r="U285" s="17"/>
      <c r="V285" s="17"/>
      <c r="W285" s="17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FD285" s="195"/>
      <c r="FE285" s="195"/>
      <c r="FF285" s="195"/>
      <c r="FG285" s="195"/>
      <c r="FH285" s="195"/>
    </row>
    <row r="286" spans="2:164" ht="15" x14ac:dyDescent="0.25">
      <c r="B286" s="98">
        <f>COUNT(R286:FC286,FI286:FQ286)</f>
        <v>0</v>
      </c>
      <c r="C286" s="98" t="str">
        <f>IF(COUNT(R286:FC286,FI286:FQ286)&gt;0,COUNT(R286:FC286,FI286:FQ286),"")</f>
        <v/>
      </c>
      <c r="D286" s="98" t="str">
        <f>IF(COUNT(X286:BN286,BP286:BX286,BZ286:CF286,CH286:FC286,FI286:FQ286)&gt;0,COUNT(X286:BN286,BP286:BX286,BZ286:CF286,CH286:FC286,FI286:FQ286),"")</f>
        <v/>
      </c>
      <c r="E286" s="98" t="str">
        <f>IF(H286=1,COUNT(R286:FC286,FI286:FQ286),"")</f>
        <v/>
      </c>
      <c r="F286" s="98" t="str">
        <f>IF(H286=1,COUNT(X286:BN286,BP286:BX286,BZ286:CF286,CH286:FC286,FI286:FQ286),"")</f>
        <v/>
      </c>
      <c r="G286" s="98" t="str">
        <f>IF($B286&gt;=1,$M286,"")</f>
        <v/>
      </c>
      <c r="H286" s="199" t="str">
        <f>IF(AND(M286&gt;0,M286&lt;=STATS!$C$22),1,"")</f>
        <v/>
      </c>
      <c r="J286" s="34">
        <v>285</v>
      </c>
      <c r="K286">
        <v>44.830034609999998</v>
      </c>
      <c r="L286">
        <v>-88.506975109999999</v>
      </c>
      <c r="M286" s="10">
        <v>11</v>
      </c>
      <c r="N286" s="10" t="s">
        <v>745</v>
      </c>
      <c r="O286" s="10" t="s">
        <v>746</v>
      </c>
      <c r="P286" s="214"/>
      <c r="R286" s="17"/>
      <c r="S286" s="17"/>
      <c r="T286" s="17"/>
      <c r="U286" s="17"/>
      <c r="V286" s="17"/>
      <c r="W286" s="17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FD286" s="195"/>
      <c r="FE286" s="195"/>
      <c r="FF286" s="195"/>
      <c r="FG286" s="195"/>
      <c r="FH286" s="195"/>
    </row>
    <row r="287" spans="2:164" ht="15" x14ac:dyDescent="0.25">
      <c r="B287" s="98">
        <f>COUNT(R287:FC287,FI287:FQ287)</f>
        <v>1</v>
      </c>
      <c r="C287" s="98">
        <f>IF(COUNT(R287:FC287,FI287:FQ287)&gt;0,COUNT(R287:FC287,FI287:FQ287),"")</f>
        <v>1</v>
      </c>
      <c r="D287" s="98">
        <f>IF(COUNT(X287:BN287,BP287:BX287,BZ287:CF287,CH287:FC287,FI287:FQ287)&gt;0,COUNT(X287:BN287,BP287:BX287,BZ287:CF287,CH287:FC287,FI287:FQ287),"")</f>
        <v>1</v>
      </c>
      <c r="E287" s="98">
        <f>IF(H287=1,COUNT(R287:FC287,FI287:FQ287),"")</f>
        <v>1</v>
      </c>
      <c r="F287" s="98">
        <f>IF(H287=1,COUNT(X287:BN287,BP287:BX287,BZ287:CF287,CH287:FC287,FI287:FQ287),"")</f>
        <v>1</v>
      </c>
      <c r="G287" s="98">
        <f>IF($B287&gt;=1,$M287,"")</f>
        <v>9</v>
      </c>
      <c r="H287" s="199">
        <f>IF(AND(M287&gt;0,M287&lt;=STATS!$C$22),1,"")</f>
        <v>1</v>
      </c>
      <c r="J287" s="34">
        <v>286</v>
      </c>
      <c r="K287">
        <v>44.829494660000002</v>
      </c>
      <c r="L287">
        <v>-88.506989050000001</v>
      </c>
      <c r="M287" s="10">
        <v>9</v>
      </c>
      <c r="N287" s="10" t="s">
        <v>745</v>
      </c>
      <c r="O287" s="10" t="s">
        <v>746</v>
      </c>
      <c r="P287" s="214"/>
      <c r="Q287" s="10">
        <v>1</v>
      </c>
      <c r="R287" s="17"/>
      <c r="S287" s="17"/>
      <c r="T287" s="17"/>
      <c r="U287" s="17"/>
      <c r="V287" s="17"/>
      <c r="W287" s="17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CA287" s="10">
        <v>1</v>
      </c>
      <c r="FD287" s="195"/>
      <c r="FE287" s="195"/>
      <c r="FF287" s="195">
        <v>1</v>
      </c>
      <c r="FG287" s="195"/>
      <c r="FH287" s="195"/>
    </row>
    <row r="288" spans="2:164" ht="15" x14ac:dyDescent="0.25">
      <c r="B288" s="98">
        <f>COUNT(R288:FC288,FI288:FQ288)</f>
        <v>4</v>
      </c>
      <c r="C288" s="98">
        <f>IF(COUNT(R288:FC288,FI288:FQ288)&gt;0,COUNT(R288:FC288,FI288:FQ288),"")</f>
        <v>4</v>
      </c>
      <c r="D288" s="98">
        <f>IF(COUNT(X288:BN288,BP288:BX288,BZ288:CF288,CH288:FC288,FI288:FQ288)&gt;0,COUNT(X288:BN288,BP288:BX288,BZ288:CF288,CH288:FC288,FI288:FQ288),"")</f>
        <v>4</v>
      </c>
      <c r="E288" s="98">
        <f>IF(H288=1,COUNT(R288:FC288,FI288:FQ288),"")</f>
        <v>4</v>
      </c>
      <c r="F288" s="98">
        <f>IF(H288=1,COUNT(X288:BN288,BP288:BX288,BZ288:CF288,CH288:FC288,FI288:FQ288),"")</f>
        <v>4</v>
      </c>
      <c r="G288" s="98">
        <f>IF($B288&gt;=1,$M288,"")</f>
        <v>5</v>
      </c>
      <c r="H288" s="199">
        <f>IF(AND(M288&gt;0,M288&lt;=STATS!$C$22),1,"")</f>
        <v>1</v>
      </c>
      <c r="J288" s="34">
        <v>287</v>
      </c>
      <c r="K288">
        <v>44.828954709999998</v>
      </c>
      <c r="L288">
        <v>-88.507002990000004</v>
      </c>
      <c r="M288" s="10">
        <v>5</v>
      </c>
      <c r="N288" s="10" t="s">
        <v>747</v>
      </c>
      <c r="O288" s="10" t="s">
        <v>746</v>
      </c>
      <c r="P288" s="214"/>
      <c r="Q288" s="10">
        <v>1</v>
      </c>
      <c r="R288" s="17"/>
      <c r="S288" s="17"/>
      <c r="T288" s="17"/>
      <c r="U288" s="17"/>
      <c r="V288" s="17"/>
      <c r="W288" s="17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>
        <v>1</v>
      </c>
      <c r="AL288" s="36"/>
      <c r="AU288" s="10">
        <v>1</v>
      </c>
      <c r="BV288" s="10">
        <v>1</v>
      </c>
      <c r="CA288" s="10">
        <v>1</v>
      </c>
      <c r="FD288" s="195">
        <v>1</v>
      </c>
      <c r="FE288" s="195"/>
      <c r="FF288" s="195">
        <v>1</v>
      </c>
      <c r="FG288" s="195"/>
      <c r="FH288" s="195"/>
    </row>
    <row r="289" spans="2:164" ht="15" x14ac:dyDescent="0.25">
      <c r="B289" s="98">
        <f>COUNT(R289:FC289,FI289:FQ289)</f>
        <v>2</v>
      </c>
      <c r="C289" s="98">
        <f>IF(COUNT(R289:FC289,FI289:FQ289)&gt;0,COUNT(R289:FC289,FI289:FQ289),"")</f>
        <v>2</v>
      </c>
      <c r="D289" s="98">
        <f>IF(COUNT(X289:BN289,BP289:BX289,BZ289:CF289,CH289:FC289,FI289:FQ289)&gt;0,COUNT(X289:BN289,BP289:BX289,BZ289:CF289,CH289:FC289,FI289:FQ289),"")</f>
        <v>2</v>
      </c>
      <c r="E289" s="98">
        <f>IF(H289=1,COUNT(R289:FC289,FI289:FQ289),"")</f>
        <v>2</v>
      </c>
      <c r="F289" s="98">
        <f>IF(H289=1,COUNT(X289:BN289,BP289:BX289,BZ289:CF289,CH289:FC289,FI289:FQ289),"")</f>
        <v>2</v>
      </c>
      <c r="G289" s="98">
        <f>IF($B289&gt;=1,$M289,"")</f>
        <v>6</v>
      </c>
      <c r="H289" s="199">
        <f>IF(AND(M289&gt;0,M289&lt;=STATS!$C$22),1,"")</f>
        <v>1</v>
      </c>
      <c r="J289" s="34">
        <v>288</v>
      </c>
      <c r="K289">
        <v>44.828414760000001</v>
      </c>
      <c r="L289">
        <v>-88.507016930000006</v>
      </c>
      <c r="M289" s="10">
        <v>6</v>
      </c>
      <c r="N289" s="10" t="s">
        <v>745</v>
      </c>
      <c r="O289" s="10" t="s">
        <v>746</v>
      </c>
      <c r="P289" s="214"/>
      <c r="Q289" s="10">
        <v>2</v>
      </c>
      <c r="R289" s="17"/>
      <c r="S289" s="17"/>
      <c r="T289" s="17"/>
      <c r="U289" s="17"/>
      <c r="V289" s="17"/>
      <c r="W289" s="17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U289" s="10">
        <v>2</v>
      </c>
      <c r="DD289" s="10">
        <v>1</v>
      </c>
      <c r="FD289" s="195"/>
      <c r="FE289" s="195"/>
      <c r="FF289" s="195"/>
      <c r="FG289" s="195"/>
      <c r="FH289" s="195"/>
    </row>
    <row r="290" spans="2:164" ht="15" x14ac:dyDescent="0.25">
      <c r="B290" s="98">
        <f>COUNT(R290:FC290,FI290:FQ290)</f>
        <v>2</v>
      </c>
      <c r="C290" s="98">
        <f>IF(COUNT(R290:FC290,FI290:FQ290)&gt;0,COUNT(R290:FC290,FI290:FQ290),"")</f>
        <v>2</v>
      </c>
      <c r="D290" s="98">
        <f>IF(COUNT(X290:BN290,BP290:BX290,BZ290:CF290,CH290:FC290,FI290:FQ290)&gt;0,COUNT(X290:BN290,BP290:BX290,BZ290:CF290,CH290:FC290,FI290:FQ290),"")</f>
        <v>2</v>
      </c>
      <c r="E290" s="98">
        <f>IF(H290=1,COUNT(R290:FC290,FI290:FQ290),"")</f>
        <v>2</v>
      </c>
      <c r="F290" s="98">
        <f>IF(H290=1,COUNT(X290:BN290,BP290:BX290,BZ290:CF290,CH290:FC290,FI290:FQ290),"")</f>
        <v>2</v>
      </c>
      <c r="G290" s="98">
        <f>IF($B290&gt;=1,$M290,"")</f>
        <v>3</v>
      </c>
      <c r="H290" s="199">
        <f>IF(AND(M290&gt;0,M290&lt;=STATS!$C$22),1,"")</f>
        <v>1</v>
      </c>
      <c r="J290" s="34">
        <v>289</v>
      </c>
      <c r="K290">
        <v>44.827874809999997</v>
      </c>
      <c r="L290">
        <v>-88.507030880000002</v>
      </c>
      <c r="M290" s="10">
        <v>3</v>
      </c>
      <c r="N290" s="10" t="s">
        <v>747</v>
      </c>
      <c r="O290" s="10" t="s">
        <v>746</v>
      </c>
      <c r="P290" s="214"/>
      <c r="Q290" s="10">
        <v>1</v>
      </c>
      <c r="R290" s="17"/>
      <c r="S290" s="17"/>
      <c r="T290" s="17"/>
      <c r="U290" s="17"/>
      <c r="V290" s="17"/>
      <c r="W290" s="17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Q290" s="10">
        <v>1</v>
      </c>
      <c r="EW290" s="10">
        <v>1</v>
      </c>
      <c r="FD290" s="195"/>
      <c r="FE290" s="195"/>
      <c r="FF290" s="195"/>
      <c r="FG290" s="195"/>
      <c r="FH290" s="195"/>
    </row>
    <row r="291" spans="2:164" ht="15" x14ac:dyDescent="0.25">
      <c r="B291" s="98">
        <f>COUNT(R291:FC291,FI291:FQ291)</f>
        <v>0</v>
      </c>
      <c r="C291" s="98" t="str">
        <f>IF(COUNT(R291:FC291,FI291:FQ291)&gt;0,COUNT(R291:FC291,FI291:FQ291),"")</f>
        <v/>
      </c>
      <c r="D291" s="98" t="str">
        <f>IF(COUNT(X291:BN291,BP291:BX291,BZ291:CF291,CH291:FC291,FI291:FQ291)&gt;0,COUNT(X291:BN291,BP291:BX291,BZ291:CF291,CH291:FC291,FI291:FQ291),"")</f>
        <v/>
      </c>
      <c r="E291" s="98" t="str">
        <f>IF(H291=1,COUNT(R291:FC291,FI291:FQ291),"")</f>
        <v/>
      </c>
      <c r="F291" s="98" t="str">
        <f>IF(H291=1,COUNT(X291:BN291,BP291:BX291,BZ291:CF291,CH291:FC291,FI291:FQ291),"")</f>
        <v/>
      </c>
      <c r="G291" s="98" t="str">
        <f>IF($B291&gt;=1,$M291,"")</f>
        <v/>
      </c>
      <c r="H291" s="199" t="str">
        <f>IF(AND(M291&gt;0,M291&lt;=STATS!$C$22),1,"")</f>
        <v/>
      </c>
      <c r="J291" s="34">
        <v>290</v>
      </c>
      <c r="K291">
        <v>44.827334870000001</v>
      </c>
      <c r="L291">
        <v>-88.507044820000004</v>
      </c>
      <c r="P291" s="215" t="s">
        <v>741</v>
      </c>
      <c r="R291" s="17"/>
      <c r="S291" s="17"/>
      <c r="T291" s="17"/>
      <c r="U291" s="17"/>
      <c r="V291" s="17"/>
      <c r="W291" s="17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FD291" s="195"/>
      <c r="FE291" s="195"/>
      <c r="FF291" s="195"/>
      <c r="FG291" s="195"/>
      <c r="FH291" s="195"/>
    </row>
    <row r="292" spans="2:164" ht="15" x14ac:dyDescent="0.25">
      <c r="B292" s="98">
        <f>COUNT(R292:FC292,FI292:FQ292)</f>
        <v>1</v>
      </c>
      <c r="C292" s="98">
        <f>IF(COUNT(R292:FC292,FI292:FQ292)&gt;0,COUNT(R292:FC292,FI292:FQ292),"")</f>
        <v>1</v>
      </c>
      <c r="D292" s="98">
        <f>IF(COUNT(X292:BN292,BP292:BX292,BZ292:CF292,CH292:FC292,FI292:FQ292)&gt;0,COUNT(X292:BN292,BP292:BX292,BZ292:CF292,CH292:FC292,FI292:FQ292),"")</f>
        <v>1</v>
      </c>
      <c r="E292" s="98">
        <f>IF(H292=1,COUNT(R292:FC292,FI292:FQ292),"")</f>
        <v>1</v>
      </c>
      <c r="F292" s="98">
        <f>IF(H292=1,COUNT(X292:BN292,BP292:BX292,BZ292:CF292,CH292:FC292,FI292:FQ292),"")</f>
        <v>1</v>
      </c>
      <c r="G292" s="98">
        <f>IF($B292&gt;=1,$M292,"")</f>
        <v>1</v>
      </c>
      <c r="H292" s="199">
        <f>IF(AND(M292&gt;0,M292&lt;=STATS!$C$22),1,"")</f>
        <v>1</v>
      </c>
      <c r="J292" s="34">
        <v>291</v>
      </c>
      <c r="K292">
        <v>44.835964109999999</v>
      </c>
      <c r="L292">
        <v>-88.50606286</v>
      </c>
      <c r="M292" s="10">
        <v>1</v>
      </c>
      <c r="N292" s="10" t="s">
        <v>747</v>
      </c>
      <c r="O292" s="10" t="s">
        <v>746</v>
      </c>
      <c r="P292" s="214"/>
      <c r="Q292" s="10">
        <v>1</v>
      </c>
      <c r="R292" s="17"/>
      <c r="S292" s="17"/>
      <c r="T292" s="17"/>
      <c r="U292" s="17"/>
      <c r="V292" s="17"/>
      <c r="W292" s="17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Q292" s="10">
        <v>1</v>
      </c>
      <c r="FD292" s="195"/>
      <c r="FE292" s="195"/>
      <c r="FF292" s="195"/>
      <c r="FG292" s="195"/>
      <c r="FH292" s="195"/>
    </row>
    <row r="293" spans="2:164" ht="15" x14ac:dyDescent="0.25">
      <c r="B293" s="98">
        <f>COUNT(R293:FC293,FI293:FQ293)</f>
        <v>4</v>
      </c>
      <c r="C293" s="98">
        <f>IF(COUNT(R293:FC293,FI293:FQ293)&gt;0,COUNT(R293:FC293,FI293:FQ293),"")</f>
        <v>4</v>
      </c>
      <c r="D293" s="98">
        <f>IF(COUNT(X293:BN293,BP293:BX293,BZ293:CF293,CH293:FC293,FI293:FQ293)&gt;0,COUNT(X293:BN293,BP293:BX293,BZ293:CF293,CH293:FC293,FI293:FQ293),"")</f>
        <v>4</v>
      </c>
      <c r="E293" s="98">
        <f>IF(H293=1,COUNT(R293:FC293,FI293:FQ293),"")</f>
        <v>4</v>
      </c>
      <c r="F293" s="98">
        <f>IF(H293=1,COUNT(X293:BN293,BP293:BX293,BZ293:CF293,CH293:FC293,FI293:FQ293),"")</f>
        <v>4</v>
      </c>
      <c r="G293" s="98">
        <f>IF($B293&gt;=1,$M293,"")</f>
        <v>2</v>
      </c>
      <c r="H293" s="199">
        <f>IF(AND(M293&gt;0,M293&lt;=STATS!$C$22),1,"")</f>
        <v>1</v>
      </c>
      <c r="J293" s="34">
        <v>292</v>
      </c>
      <c r="K293">
        <v>44.835424160000002</v>
      </c>
      <c r="L293">
        <v>-88.506076809999996</v>
      </c>
      <c r="M293" s="10">
        <v>2</v>
      </c>
      <c r="N293" s="10" t="s">
        <v>747</v>
      </c>
      <c r="O293" s="10" t="s">
        <v>746</v>
      </c>
      <c r="P293" s="214"/>
      <c r="Q293" s="10">
        <v>1</v>
      </c>
      <c r="R293" s="17"/>
      <c r="S293" s="17"/>
      <c r="T293" s="17"/>
      <c r="U293" s="17"/>
      <c r="V293" s="17"/>
      <c r="W293" s="17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>
        <v>1</v>
      </c>
      <c r="AL293" s="36"/>
      <c r="AQ293" s="10">
        <v>1</v>
      </c>
      <c r="BV293" s="10">
        <v>1</v>
      </c>
      <c r="EW293" s="10">
        <v>1</v>
      </c>
      <c r="FD293" s="195"/>
      <c r="FE293" s="195">
        <v>1</v>
      </c>
      <c r="FF293" s="195"/>
      <c r="FG293" s="195"/>
      <c r="FH293" s="195"/>
    </row>
    <row r="294" spans="2:164" ht="15" x14ac:dyDescent="0.25">
      <c r="B294" s="98">
        <f>COUNT(R294:FC294,FI294:FQ294)</f>
        <v>2</v>
      </c>
      <c r="C294" s="98">
        <f>IF(COUNT(R294:FC294,FI294:FQ294)&gt;0,COUNT(R294:FC294,FI294:FQ294),"")</f>
        <v>2</v>
      </c>
      <c r="D294" s="98">
        <f>IF(COUNT(X294:BN294,BP294:BX294,BZ294:CF294,CH294:FC294,FI294:FQ294)&gt;0,COUNT(X294:BN294,BP294:BX294,BZ294:CF294,CH294:FC294,FI294:FQ294),"")</f>
        <v>2</v>
      </c>
      <c r="E294" s="98">
        <f>IF(H294=1,COUNT(R294:FC294,FI294:FQ294),"")</f>
        <v>2</v>
      </c>
      <c r="F294" s="98">
        <f>IF(H294=1,COUNT(X294:BN294,BP294:BX294,BZ294:CF294,CH294:FC294,FI294:FQ294),"")</f>
        <v>2</v>
      </c>
      <c r="G294" s="98">
        <f>IF($B294&gt;=1,$M294,"")</f>
        <v>3</v>
      </c>
      <c r="H294" s="199">
        <f>IF(AND(M294&gt;0,M294&lt;=STATS!$C$22),1,"")</f>
        <v>1</v>
      </c>
      <c r="J294" s="34">
        <v>293</v>
      </c>
      <c r="K294">
        <v>44.834884209999998</v>
      </c>
      <c r="L294">
        <v>-88.50609077</v>
      </c>
      <c r="M294" s="10">
        <v>3</v>
      </c>
      <c r="N294" s="10" t="s">
        <v>747</v>
      </c>
      <c r="O294" s="10" t="s">
        <v>746</v>
      </c>
      <c r="P294" s="214"/>
      <c r="Q294" s="10">
        <v>1</v>
      </c>
      <c r="R294" s="17"/>
      <c r="S294" s="17"/>
      <c r="T294" s="17"/>
      <c r="U294" s="17"/>
      <c r="V294" s="17"/>
      <c r="W294" s="17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CT294" s="10">
        <v>1</v>
      </c>
      <c r="EW294" s="10">
        <v>1</v>
      </c>
      <c r="FD294" s="195"/>
      <c r="FE294" s="195"/>
      <c r="FF294" s="195"/>
      <c r="FG294" s="195"/>
      <c r="FH294" s="195"/>
    </row>
    <row r="295" spans="2:164" ht="15" x14ac:dyDescent="0.25">
      <c r="B295" s="98">
        <f>COUNT(R295:FC295,FI295:FQ295)</f>
        <v>1</v>
      </c>
      <c r="C295" s="98">
        <f>IF(COUNT(R295:FC295,FI295:FQ295)&gt;0,COUNT(R295:FC295,FI295:FQ295),"")</f>
        <v>1</v>
      </c>
      <c r="D295" s="98">
        <f>IF(COUNT(X295:BN295,BP295:BX295,BZ295:CF295,CH295:FC295,FI295:FQ295)&gt;0,COUNT(X295:BN295,BP295:BX295,BZ295:CF295,CH295:FC295,FI295:FQ295),"")</f>
        <v>1</v>
      </c>
      <c r="E295" s="98">
        <f>IF(H295=1,COUNT(R295:FC295,FI295:FQ295),"")</f>
        <v>1</v>
      </c>
      <c r="F295" s="98">
        <f>IF(H295=1,COUNT(X295:BN295,BP295:BX295,BZ295:CF295,CH295:FC295,FI295:FQ295),"")</f>
        <v>1</v>
      </c>
      <c r="G295" s="98">
        <f>IF($B295&gt;=1,$M295,"")</f>
        <v>3</v>
      </c>
      <c r="H295" s="199">
        <f>IF(AND(M295&gt;0,M295&lt;=STATS!$C$22),1,"")</f>
        <v>1</v>
      </c>
      <c r="J295" s="34">
        <v>294</v>
      </c>
      <c r="K295">
        <v>44.834344260000002</v>
      </c>
      <c r="L295">
        <v>-88.506104719999996</v>
      </c>
      <c r="M295" s="10">
        <v>3</v>
      </c>
      <c r="N295" s="10" t="s">
        <v>747</v>
      </c>
      <c r="O295" s="10" t="s">
        <v>746</v>
      </c>
      <c r="P295" s="214"/>
      <c r="Q295" s="10">
        <v>1</v>
      </c>
      <c r="R295" s="17"/>
      <c r="S295" s="17"/>
      <c r="T295" s="17"/>
      <c r="U295" s="17"/>
      <c r="V295" s="17"/>
      <c r="W295" s="17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CV295" s="10">
        <v>1</v>
      </c>
      <c r="FD295" s="195"/>
      <c r="FE295" s="195"/>
      <c r="FF295" s="195"/>
      <c r="FG295" s="195"/>
      <c r="FH295" s="195"/>
    </row>
    <row r="296" spans="2:164" ht="15" x14ac:dyDescent="0.25">
      <c r="B296" s="98">
        <f>COUNT(R296:FC296,FI296:FQ296)</f>
        <v>2</v>
      </c>
      <c r="C296" s="98">
        <f>IF(COUNT(R296:FC296,FI296:FQ296)&gt;0,COUNT(R296:FC296,FI296:FQ296),"")</f>
        <v>2</v>
      </c>
      <c r="D296" s="98">
        <f>IF(COUNT(X296:BN296,BP296:BX296,BZ296:CF296,CH296:FC296,FI296:FQ296)&gt;0,COUNT(X296:BN296,BP296:BX296,BZ296:CF296,CH296:FC296,FI296:FQ296),"")</f>
        <v>2</v>
      </c>
      <c r="E296" s="98">
        <f>IF(H296=1,COUNT(R296:FC296,FI296:FQ296),"")</f>
        <v>2</v>
      </c>
      <c r="F296" s="98">
        <f>IF(H296=1,COUNT(X296:BN296,BP296:BX296,BZ296:CF296,CH296:FC296,FI296:FQ296),"")</f>
        <v>2</v>
      </c>
      <c r="G296" s="98">
        <f>IF($B296&gt;=1,$M296,"")</f>
        <v>9</v>
      </c>
      <c r="H296" s="199">
        <f>IF(AND(M296&gt;0,M296&lt;=STATS!$C$22),1,"")</f>
        <v>1</v>
      </c>
      <c r="J296" s="34">
        <v>295</v>
      </c>
      <c r="K296">
        <v>44.833804319999999</v>
      </c>
      <c r="L296">
        <v>-88.506118670000006</v>
      </c>
      <c r="M296" s="10">
        <v>9</v>
      </c>
      <c r="N296" s="10" t="s">
        <v>745</v>
      </c>
      <c r="O296" s="10" t="s">
        <v>746</v>
      </c>
      <c r="P296" s="214"/>
      <c r="Q296" s="10">
        <v>1</v>
      </c>
      <c r="R296" s="17"/>
      <c r="S296" s="17"/>
      <c r="T296" s="17"/>
      <c r="U296" s="17"/>
      <c r="V296" s="17"/>
      <c r="W296" s="17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U296" s="10">
        <v>1</v>
      </c>
      <c r="CA296" s="10">
        <v>1</v>
      </c>
      <c r="FD296" s="195"/>
      <c r="FE296" s="195"/>
      <c r="FF296" s="195"/>
      <c r="FG296" s="195"/>
      <c r="FH296" s="195"/>
    </row>
    <row r="297" spans="2:164" ht="15" x14ac:dyDescent="0.25">
      <c r="B297" s="98">
        <f>COUNT(R297:FC297,FI297:FQ297)</f>
        <v>4</v>
      </c>
      <c r="C297" s="98">
        <f>IF(COUNT(R297:FC297,FI297:FQ297)&gt;0,COUNT(R297:FC297,FI297:FQ297),"")</f>
        <v>4</v>
      </c>
      <c r="D297" s="98">
        <f>IF(COUNT(X297:BN297,BP297:BX297,BZ297:CF297,CH297:FC297,FI297:FQ297)&gt;0,COUNT(X297:BN297,BP297:BX297,BZ297:CF297,CH297:FC297,FI297:FQ297),"")</f>
        <v>4</v>
      </c>
      <c r="E297" s="98">
        <f>IF(H297=1,COUNT(R297:FC297,FI297:FQ297),"")</f>
        <v>4</v>
      </c>
      <c r="F297" s="98">
        <f>IF(H297=1,COUNT(X297:BN297,BP297:BX297,BZ297:CF297,CH297:FC297,FI297:FQ297),"")</f>
        <v>4</v>
      </c>
      <c r="G297" s="98">
        <f>IF($B297&gt;=1,$M297,"")</f>
        <v>6</v>
      </c>
      <c r="H297" s="199">
        <f>IF(AND(M297&gt;0,M297&lt;=STATS!$C$22),1,"")</f>
        <v>1</v>
      </c>
      <c r="J297" s="34">
        <v>296</v>
      </c>
      <c r="K297">
        <v>44.833264370000002</v>
      </c>
      <c r="L297">
        <v>-88.506132629999996</v>
      </c>
      <c r="M297" s="10">
        <v>6</v>
      </c>
      <c r="N297" s="10" t="s">
        <v>747</v>
      </c>
      <c r="O297" s="10" t="s">
        <v>746</v>
      </c>
      <c r="P297" s="214"/>
      <c r="Q297" s="10">
        <v>2</v>
      </c>
      <c r="R297" s="17"/>
      <c r="S297" s="17"/>
      <c r="T297" s="17"/>
      <c r="U297" s="17"/>
      <c r="V297" s="17"/>
      <c r="W297" s="17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BV297" s="10">
        <v>1</v>
      </c>
      <c r="BX297" s="10">
        <v>1</v>
      </c>
      <c r="CA297" s="10">
        <v>1</v>
      </c>
      <c r="DD297" s="10">
        <v>2</v>
      </c>
      <c r="FD297" s="195"/>
      <c r="FE297" s="195"/>
      <c r="FF297" s="195"/>
      <c r="FG297" s="195"/>
      <c r="FH297" s="195"/>
    </row>
    <row r="298" spans="2:164" ht="15" x14ac:dyDescent="0.25">
      <c r="B298" s="98">
        <f>COUNT(R298:FC298,FI298:FQ298)</f>
        <v>1</v>
      </c>
      <c r="C298" s="98">
        <f>IF(COUNT(R298:FC298,FI298:FQ298)&gt;0,COUNT(R298:FC298,FI298:FQ298),"")</f>
        <v>1</v>
      </c>
      <c r="D298" s="98">
        <f>IF(COUNT(X298:BN298,BP298:BX298,BZ298:CF298,CH298:FC298,FI298:FQ298)&gt;0,COUNT(X298:BN298,BP298:BX298,BZ298:CF298,CH298:FC298,FI298:FQ298),"")</f>
        <v>1</v>
      </c>
      <c r="E298" s="98">
        <f>IF(H298=1,COUNT(R298:FC298,FI298:FQ298),"")</f>
        <v>1</v>
      </c>
      <c r="F298" s="98">
        <f>IF(H298=1,COUNT(X298:BN298,BP298:BX298,BZ298:CF298,CH298:FC298,FI298:FQ298),"")</f>
        <v>1</v>
      </c>
      <c r="G298" s="98">
        <f>IF($B298&gt;=1,$M298,"")</f>
        <v>4</v>
      </c>
      <c r="H298" s="199">
        <f>IF(AND(M298&gt;0,M298&lt;=STATS!$C$22),1,"")</f>
        <v>1</v>
      </c>
      <c r="J298" s="34">
        <v>297</v>
      </c>
      <c r="K298">
        <v>44.832724419999998</v>
      </c>
      <c r="L298">
        <v>-88.506146580000006</v>
      </c>
      <c r="M298" s="10">
        <v>4</v>
      </c>
      <c r="N298" s="10" t="s">
        <v>747</v>
      </c>
      <c r="O298" s="10" t="s">
        <v>746</v>
      </c>
      <c r="P298" s="214"/>
      <c r="Q298" s="10">
        <v>1</v>
      </c>
      <c r="R298" s="17"/>
      <c r="S298" s="17"/>
      <c r="T298" s="17"/>
      <c r="U298" s="17"/>
      <c r="V298" s="17"/>
      <c r="W298" s="17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CV298" s="10">
        <v>1</v>
      </c>
      <c r="FD298" s="195"/>
      <c r="FE298" s="195"/>
      <c r="FF298" s="195"/>
      <c r="FG298" s="195"/>
      <c r="FH298" s="195"/>
    </row>
    <row r="299" spans="2:164" ht="15" x14ac:dyDescent="0.25">
      <c r="B299" s="98">
        <f>COUNT(R299:FC299,FI299:FQ299)</f>
        <v>2</v>
      </c>
      <c r="C299" s="98">
        <f>IF(COUNT(R299:FC299,FI299:FQ299)&gt;0,COUNT(R299:FC299,FI299:FQ299),"")</f>
        <v>2</v>
      </c>
      <c r="D299" s="98">
        <f>IF(COUNT(X299:BN299,BP299:BX299,BZ299:CF299,CH299:FC299,FI299:FQ299)&gt;0,COUNT(X299:BN299,BP299:BX299,BZ299:CF299,CH299:FC299,FI299:FQ299),"")</f>
        <v>2</v>
      </c>
      <c r="E299" s="98">
        <f>IF(H299=1,COUNT(R299:FC299,FI299:FQ299),"")</f>
        <v>2</v>
      </c>
      <c r="F299" s="98">
        <f>IF(H299=1,COUNT(X299:BN299,BP299:BX299,BZ299:CF299,CH299:FC299,FI299:FQ299),"")</f>
        <v>2</v>
      </c>
      <c r="G299" s="98">
        <f>IF($B299&gt;=1,$M299,"")</f>
        <v>2.5</v>
      </c>
      <c r="H299" s="199">
        <f>IF(AND(M299&gt;0,M299&lt;=STATS!$C$22),1,"")</f>
        <v>1</v>
      </c>
      <c r="J299" s="34">
        <v>298</v>
      </c>
      <c r="K299">
        <v>44.832184470000001</v>
      </c>
      <c r="L299">
        <v>-88.506160530000002</v>
      </c>
      <c r="M299" s="10">
        <v>2.5</v>
      </c>
      <c r="N299" s="10" t="s">
        <v>747</v>
      </c>
      <c r="O299" s="10" t="s">
        <v>746</v>
      </c>
      <c r="P299" s="214"/>
      <c r="Q299" s="10">
        <v>1</v>
      </c>
      <c r="R299" s="17"/>
      <c r="S299" s="17"/>
      <c r="T299" s="17"/>
      <c r="U299" s="17"/>
      <c r="V299" s="17"/>
      <c r="W299" s="17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CA299" s="10">
        <v>1</v>
      </c>
      <c r="CV299" s="10">
        <v>1</v>
      </c>
      <c r="FD299" s="195"/>
      <c r="FE299" s="195"/>
      <c r="FF299" s="195"/>
      <c r="FG299" s="195"/>
      <c r="FH299" s="195"/>
    </row>
    <row r="300" spans="2:164" ht="15" x14ac:dyDescent="0.25">
      <c r="B300" s="98">
        <f>COUNT(R300:FC300,FI300:FQ300)</f>
        <v>0</v>
      </c>
      <c r="C300" s="98" t="str">
        <f>IF(COUNT(R300:FC300,FI300:FQ300)&gt;0,COUNT(R300:FC300,FI300:FQ300),"")</f>
        <v/>
      </c>
      <c r="D300" s="98" t="str">
        <f>IF(COUNT(X300:BN300,BP300:BX300,BZ300:CF300,CH300:FC300,FI300:FQ300)&gt;0,COUNT(X300:BN300,BP300:BX300,BZ300:CF300,CH300:FC300,FI300:FQ300),"")</f>
        <v/>
      </c>
      <c r="E300" s="98">
        <f>IF(H300=1,COUNT(R300:FC300,FI300:FQ300),"")</f>
        <v>0</v>
      </c>
      <c r="F300" s="98">
        <f>IF(H300=1,COUNT(X300:BN300,BP300:BX300,BZ300:CF300,CH300:FC300,FI300:FQ300),"")</f>
        <v>0</v>
      </c>
      <c r="G300" s="98" t="str">
        <f>IF($B300&gt;=1,$M300,"")</f>
        <v/>
      </c>
      <c r="H300" s="199">
        <f>IF(AND(M300&gt;0,M300&lt;=STATS!$C$22),1,"")</f>
        <v>1</v>
      </c>
      <c r="J300" s="34">
        <v>299</v>
      </c>
      <c r="K300">
        <v>44.831644529999998</v>
      </c>
      <c r="L300">
        <v>-88.506174479999999</v>
      </c>
      <c r="M300" s="10">
        <v>2</v>
      </c>
      <c r="N300" s="10" t="s">
        <v>747</v>
      </c>
      <c r="O300" s="10" t="s">
        <v>746</v>
      </c>
      <c r="P300" s="214"/>
      <c r="R300" s="17"/>
      <c r="S300" s="17"/>
      <c r="T300" s="17"/>
      <c r="U300" s="17"/>
      <c r="V300" s="17"/>
      <c r="W300" s="17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FD300" s="195"/>
      <c r="FE300" s="195"/>
      <c r="FF300" s="195"/>
      <c r="FG300" s="195"/>
      <c r="FH300" s="195"/>
    </row>
    <row r="301" spans="2:164" ht="15" x14ac:dyDescent="0.25">
      <c r="B301" s="98">
        <f>COUNT(R301:FC301,FI301:FQ301)</f>
        <v>1</v>
      </c>
      <c r="C301" s="98">
        <f>IF(COUNT(R301:FC301,FI301:FQ301)&gt;0,COUNT(R301:FC301,FI301:FQ301),"")</f>
        <v>1</v>
      </c>
      <c r="D301" s="98">
        <f>IF(COUNT(X301:BN301,BP301:BX301,BZ301:CF301,CH301:FC301,FI301:FQ301)&gt;0,COUNT(X301:BN301,BP301:BX301,BZ301:CF301,CH301:FC301,FI301:FQ301),"")</f>
        <v>1</v>
      </c>
      <c r="E301" s="98">
        <f>IF(H301=1,COUNT(R301:FC301,FI301:FQ301),"")</f>
        <v>1</v>
      </c>
      <c r="F301" s="98">
        <f>IF(H301=1,COUNT(X301:BN301,BP301:BX301,BZ301:CF301,CH301:FC301,FI301:FQ301),"")</f>
        <v>1</v>
      </c>
      <c r="G301" s="98">
        <f>IF($B301&gt;=1,$M301,"")</f>
        <v>3</v>
      </c>
      <c r="H301" s="199">
        <f>IF(AND(M301&gt;0,M301&lt;=STATS!$C$22),1,"")</f>
        <v>1</v>
      </c>
      <c r="J301" s="34">
        <v>300</v>
      </c>
      <c r="K301">
        <v>44.831104580000002</v>
      </c>
      <c r="L301">
        <v>-88.506188429999995</v>
      </c>
      <c r="M301" s="10">
        <v>3</v>
      </c>
      <c r="N301" s="10" t="s">
        <v>747</v>
      </c>
      <c r="O301" s="10" t="s">
        <v>746</v>
      </c>
      <c r="P301" s="214"/>
      <c r="Q301" s="10">
        <v>1</v>
      </c>
      <c r="R301" s="17"/>
      <c r="S301" s="17"/>
      <c r="T301" s="17"/>
      <c r="U301" s="17"/>
      <c r="V301" s="17"/>
      <c r="W301" s="17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CV301" s="10">
        <v>1</v>
      </c>
      <c r="FD301" s="195"/>
      <c r="FE301" s="195"/>
      <c r="FF301" s="195"/>
      <c r="FG301" s="195"/>
      <c r="FH301" s="195"/>
    </row>
    <row r="302" spans="2:164" ht="15" x14ac:dyDescent="0.25">
      <c r="B302" s="98">
        <f>COUNT(R302:FC302,FI302:FQ302)</f>
        <v>3</v>
      </c>
      <c r="C302" s="98">
        <f>IF(COUNT(R302:FC302,FI302:FQ302)&gt;0,COUNT(R302:FC302,FI302:FQ302),"")</f>
        <v>3</v>
      </c>
      <c r="D302" s="98">
        <f>IF(COUNT(X302:BN302,BP302:BX302,BZ302:CF302,CH302:FC302,FI302:FQ302)&gt;0,COUNT(X302:BN302,BP302:BX302,BZ302:CF302,CH302:FC302,FI302:FQ302),"")</f>
        <v>3</v>
      </c>
      <c r="E302" s="98">
        <f>IF(H302=1,COUNT(R302:FC302,FI302:FQ302),"")</f>
        <v>3</v>
      </c>
      <c r="F302" s="98">
        <f>IF(H302=1,COUNT(X302:BN302,BP302:BX302,BZ302:CF302,CH302:FC302,FI302:FQ302),"")</f>
        <v>3</v>
      </c>
      <c r="G302" s="98">
        <f>IF($B302&gt;=1,$M302,"")</f>
        <v>7</v>
      </c>
      <c r="H302" s="199">
        <f>IF(AND(M302&gt;0,M302&lt;=STATS!$C$22),1,"")</f>
        <v>1</v>
      </c>
      <c r="J302" s="34">
        <v>301</v>
      </c>
      <c r="K302">
        <v>44.830564629999998</v>
      </c>
      <c r="L302">
        <v>-88.506202380000005</v>
      </c>
      <c r="M302" s="10">
        <v>7</v>
      </c>
      <c r="N302" s="10" t="s">
        <v>745</v>
      </c>
      <c r="O302" s="10" t="s">
        <v>746</v>
      </c>
      <c r="P302" s="214"/>
      <c r="Q302" s="10">
        <v>1</v>
      </c>
      <c r="R302" s="17"/>
      <c r="S302" s="17"/>
      <c r="T302" s="17"/>
      <c r="U302" s="17"/>
      <c r="V302" s="17"/>
      <c r="W302" s="17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BA302" s="10">
        <v>1</v>
      </c>
      <c r="DD302" s="10">
        <v>1</v>
      </c>
      <c r="EW302" s="10">
        <v>1</v>
      </c>
      <c r="FD302" s="195"/>
      <c r="FE302" s="195"/>
      <c r="FF302" s="195"/>
      <c r="FG302" s="195"/>
      <c r="FH302" s="195"/>
    </row>
    <row r="303" spans="2:164" ht="15" x14ac:dyDescent="0.25">
      <c r="B303" s="98">
        <f>COUNT(R303:FC303,FI303:FQ303)</f>
        <v>0</v>
      </c>
      <c r="C303" s="98" t="str">
        <f>IF(COUNT(R303:FC303,FI303:FQ303)&gt;0,COUNT(R303:FC303,FI303:FQ303),"")</f>
        <v/>
      </c>
      <c r="D303" s="98" t="str">
        <f>IF(COUNT(X303:BN303,BP303:BX303,BZ303:CF303,CH303:FC303,FI303:FQ303)&gt;0,COUNT(X303:BN303,BP303:BX303,BZ303:CF303,CH303:FC303,FI303:FQ303),"")</f>
        <v/>
      </c>
      <c r="E303" s="98" t="str">
        <f>IF(H303=1,COUNT(R303:FC303,FI303:FQ303),"")</f>
        <v/>
      </c>
      <c r="F303" s="98" t="str">
        <f>IF(H303=1,COUNT(X303:BN303,BP303:BX303,BZ303:CF303,CH303:FC303,FI303:FQ303),"")</f>
        <v/>
      </c>
      <c r="G303" s="98" t="str">
        <f>IF($B303&gt;=1,$M303,"")</f>
        <v/>
      </c>
      <c r="H303" s="199" t="str">
        <f>IF(AND(M303&gt;0,M303&lt;=STATS!$C$22),1,"")</f>
        <v/>
      </c>
      <c r="J303" s="34">
        <v>302</v>
      </c>
      <c r="K303" s="10">
        <v>44.830024680000001</v>
      </c>
      <c r="L303" s="10">
        <v>-88.506216330000001</v>
      </c>
      <c r="M303" s="10">
        <v>10</v>
      </c>
      <c r="N303" s="10" t="s">
        <v>745</v>
      </c>
      <c r="O303" s="10" t="s">
        <v>746</v>
      </c>
      <c r="P303" s="214"/>
      <c r="R303" s="17"/>
      <c r="S303" s="17"/>
      <c r="T303" s="17"/>
      <c r="U303" s="17"/>
      <c r="V303" s="17"/>
      <c r="W303" s="17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FD303" s="195"/>
      <c r="FE303" s="195"/>
      <c r="FF303" s="195"/>
      <c r="FG303" s="195"/>
      <c r="FH303" s="195"/>
    </row>
    <row r="304" spans="2:164" ht="15" x14ac:dyDescent="0.25">
      <c r="B304" s="98">
        <f>COUNT(R304:FC304,FI304:FQ304)</f>
        <v>0</v>
      </c>
      <c r="C304" s="98" t="str">
        <f>IF(COUNT(R304:FC304,FI304:FQ304)&gt;0,COUNT(R304:FC304,FI304:FQ304),"")</f>
        <v/>
      </c>
      <c r="D304" s="98" t="str">
        <f>IF(COUNT(X304:BN304,BP304:BX304,BZ304:CF304,CH304:FC304,FI304:FQ304)&gt;0,COUNT(X304:BN304,BP304:BX304,BZ304:CF304,CH304:FC304,FI304:FQ304),"")</f>
        <v/>
      </c>
      <c r="E304" s="98">
        <f>IF(H304=1,COUNT(R304:FC304,FI304:FQ304),"")</f>
        <v>0</v>
      </c>
      <c r="F304" s="98">
        <f>IF(H304=1,COUNT(X304:BN304,BP304:BX304,BZ304:CF304,CH304:FC304,FI304:FQ304),"")</f>
        <v>0</v>
      </c>
      <c r="G304" s="98" t="str">
        <f>IF($B304&gt;=1,$M304,"")</f>
        <v/>
      </c>
      <c r="H304" s="199">
        <f>IF(AND(M304&gt;0,M304&lt;=STATS!$C$22),1,"")</f>
        <v>1</v>
      </c>
      <c r="J304" s="34">
        <v>303</v>
      </c>
      <c r="K304">
        <v>44.829484729999997</v>
      </c>
      <c r="L304">
        <v>-88.506230279999997</v>
      </c>
      <c r="M304" s="10">
        <v>9</v>
      </c>
      <c r="N304" s="10" t="s">
        <v>745</v>
      </c>
      <c r="O304" s="10" t="s">
        <v>746</v>
      </c>
      <c r="P304" s="214"/>
      <c r="R304" s="17"/>
      <c r="S304" s="17"/>
      <c r="T304" s="17"/>
      <c r="U304" s="17"/>
      <c r="V304" s="17"/>
      <c r="W304" s="17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FD304" s="195"/>
      <c r="FE304" s="195"/>
      <c r="FF304" s="195">
        <v>1</v>
      </c>
      <c r="FG304" s="195"/>
      <c r="FH304" s="195"/>
    </row>
    <row r="305" spans="2:164" ht="15" x14ac:dyDescent="0.25">
      <c r="B305" s="98">
        <f>COUNT(R305:FC305,FI305:FQ305)</f>
        <v>1</v>
      </c>
      <c r="C305" s="98">
        <f>IF(COUNT(R305:FC305,FI305:FQ305)&gt;0,COUNT(R305:FC305,FI305:FQ305),"")</f>
        <v>1</v>
      </c>
      <c r="D305" s="98">
        <f>IF(COUNT(X305:BN305,BP305:BX305,BZ305:CF305,CH305:FC305,FI305:FQ305)&gt;0,COUNT(X305:BN305,BP305:BX305,BZ305:CF305,CH305:FC305,FI305:FQ305),"")</f>
        <v>1</v>
      </c>
      <c r="E305" s="98">
        <f>IF(H305=1,COUNT(R305:FC305,FI305:FQ305),"")</f>
        <v>1</v>
      </c>
      <c r="F305" s="98">
        <f>IF(H305=1,COUNT(X305:BN305,BP305:BX305,BZ305:CF305,CH305:FC305,FI305:FQ305),"")</f>
        <v>1</v>
      </c>
      <c r="G305" s="98">
        <f>IF($B305&gt;=1,$M305,"")</f>
        <v>7</v>
      </c>
      <c r="H305" s="199">
        <f>IF(AND(M305&gt;0,M305&lt;=STATS!$C$22),1,"")</f>
        <v>1</v>
      </c>
      <c r="J305" s="34">
        <v>304</v>
      </c>
      <c r="K305">
        <v>44.828944790000001</v>
      </c>
      <c r="L305">
        <v>-88.506244229999993</v>
      </c>
      <c r="M305" s="10">
        <v>7</v>
      </c>
      <c r="N305" s="10" t="s">
        <v>745</v>
      </c>
      <c r="O305" s="10" t="s">
        <v>746</v>
      </c>
      <c r="P305" s="214"/>
      <c r="Q305" s="10">
        <v>2</v>
      </c>
      <c r="R305" s="17"/>
      <c r="S305" s="17"/>
      <c r="T305" s="17"/>
      <c r="U305" s="17"/>
      <c r="V305" s="17"/>
      <c r="W305" s="17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CA305" s="10">
        <v>2</v>
      </c>
      <c r="FD305" s="195"/>
      <c r="FE305" s="195"/>
      <c r="FF305" s="195"/>
      <c r="FG305" s="195"/>
      <c r="FH305" s="195"/>
    </row>
    <row r="306" spans="2:164" ht="15" x14ac:dyDescent="0.25">
      <c r="B306" s="98">
        <f>COUNT(R306:FC306,FI306:FQ306)</f>
        <v>5</v>
      </c>
      <c r="C306" s="98">
        <f>IF(COUNT(R306:FC306,FI306:FQ306)&gt;0,COUNT(R306:FC306,FI306:FQ306),"")</f>
        <v>5</v>
      </c>
      <c r="D306" s="98">
        <f>IF(COUNT(X306:BN306,BP306:BX306,BZ306:CF306,CH306:FC306,FI306:FQ306)&gt;0,COUNT(X306:BN306,BP306:BX306,BZ306:CF306,CH306:FC306,FI306:FQ306),"")</f>
        <v>5</v>
      </c>
      <c r="E306" s="98">
        <f>IF(H306=1,COUNT(R306:FC306,FI306:FQ306),"")</f>
        <v>5</v>
      </c>
      <c r="F306" s="98">
        <f>IF(H306=1,COUNT(X306:BN306,BP306:BX306,BZ306:CF306,CH306:FC306,FI306:FQ306),"")</f>
        <v>5</v>
      </c>
      <c r="G306" s="98">
        <f>IF($B306&gt;=1,$M306,"")</f>
        <v>5.5</v>
      </c>
      <c r="H306" s="199">
        <f>IF(AND(M306&gt;0,M306&lt;=STATS!$C$22),1,"")</f>
        <v>1</v>
      </c>
      <c r="J306" s="34">
        <v>305</v>
      </c>
      <c r="K306">
        <v>44.828404839999997</v>
      </c>
      <c r="L306">
        <v>-88.506258180000003</v>
      </c>
      <c r="M306" s="10">
        <v>5.5</v>
      </c>
      <c r="N306" s="10" t="s">
        <v>747</v>
      </c>
      <c r="O306" s="10" t="s">
        <v>746</v>
      </c>
      <c r="P306" s="214"/>
      <c r="Q306" s="10">
        <v>1</v>
      </c>
      <c r="R306" s="17"/>
      <c r="S306" s="17"/>
      <c r="T306" s="17"/>
      <c r="U306" s="17"/>
      <c r="V306" s="17"/>
      <c r="W306" s="17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U306" s="10">
        <v>1</v>
      </c>
      <c r="BV306" s="10">
        <v>1</v>
      </c>
      <c r="CA306" s="10">
        <v>1</v>
      </c>
      <c r="DC306" s="10">
        <v>1</v>
      </c>
      <c r="EW306" s="10">
        <v>1</v>
      </c>
      <c r="FD306" s="195"/>
      <c r="FE306" s="195"/>
      <c r="FF306" s="195"/>
      <c r="FG306" s="195"/>
      <c r="FH306" s="195"/>
    </row>
    <row r="307" spans="2:164" ht="15" x14ac:dyDescent="0.25">
      <c r="B307" s="98">
        <f>COUNT(R307:FC307,FI307:FQ307)</f>
        <v>3</v>
      </c>
      <c r="C307" s="98">
        <f>IF(COUNT(R307:FC307,FI307:FQ307)&gt;0,COUNT(R307:FC307,FI307:FQ307),"")</f>
        <v>3</v>
      </c>
      <c r="D307" s="98">
        <f>IF(COUNT(X307:BN307,BP307:BX307,BZ307:CF307,CH307:FC307,FI307:FQ307)&gt;0,COUNT(X307:BN307,BP307:BX307,BZ307:CF307,CH307:FC307,FI307:FQ307),"")</f>
        <v>3</v>
      </c>
      <c r="E307" s="98">
        <f>IF(H307=1,COUNT(R307:FC307,FI307:FQ307),"")</f>
        <v>3</v>
      </c>
      <c r="F307" s="98">
        <f>IF(H307=1,COUNT(X307:BN307,BP307:BX307,BZ307:CF307,CH307:FC307,FI307:FQ307),"")</f>
        <v>3</v>
      </c>
      <c r="G307" s="98">
        <f>IF($B307&gt;=1,$M307,"")</f>
        <v>2.5</v>
      </c>
      <c r="H307" s="199">
        <f>IF(AND(M307&gt;0,M307&lt;=STATS!$C$22),1,"")</f>
        <v>1</v>
      </c>
      <c r="J307" s="34">
        <v>306</v>
      </c>
      <c r="K307">
        <v>44.827864890000001</v>
      </c>
      <c r="L307">
        <v>-88.506272129999999</v>
      </c>
      <c r="M307" s="10">
        <v>2.5</v>
      </c>
      <c r="N307" s="10" t="s">
        <v>747</v>
      </c>
      <c r="O307" s="10" t="s">
        <v>746</v>
      </c>
      <c r="P307" s="214"/>
      <c r="Q307" s="10">
        <v>1</v>
      </c>
      <c r="R307" s="17"/>
      <c r="S307" s="17"/>
      <c r="T307" s="17"/>
      <c r="U307" s="17"/>
      <c r="V307" s="17"/>
      <c r="W307" s="17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BA307" s="10">
        <v>1</v>
      </c>
      <c r="CT307" s="10">
        <v>1</v>
      </c>
      <c r="EW307" s="10">
        <v>1</v>
      </c>
      <c r="FD307" s="195"/>
      <c r="FE307" s="195"/>
      <c r="FF307" s="195"/>
      <c r="FG307" s="195"/>
      <c r="FH307" s="195"/>
    </row>
    <row r="308" spans="2:164" ht="15" x14ac:dyDescent="0.25">
      <c r="B308" s="98">
        <f>COUNT(R308:FC308,FI308:FQ308)</f>
        <v>0</v>
      </c>
      <c r="C308" s="98" t="str">
        <f>IF(COUNT(R308:FC308,FI308:FQ308)&gt;0,COUNT(R308:FC308,FI308:FQ308),"")</f>
        <v/>
      </c>
      <c r="D308" s="98" t="str">
        <f>IF(COUNT(X308:BN308,BP308:BX308,BZ308:CF308,CH308:FC308,FI308:FQ308)&gt;0,COUNT(X308:BN308,BP308:BX308,BZ308:CF308,CH308:FC308,FI308:FQ308),"")</f>
        <v/>
      </c>
      <c r="E308" s="98">
        <f>IF(H308=1,COUNT(R308:FC308,FI308:FQ308),"")</f>
        <v>0</v>
      </c>
      <c r="F308" s="98">
        <f>IF(H308=1,COUNT(X308:BN308,BP308:BX308,BZ308:CF308,CH308:FC308,FI308:FQ308),"")</f>
        <v>0</v>
      </c>
      <c r="G308" s="98" t="str">
        <f>IF($B308&gt;=1,$M308,"")</f>
        <v/>
      </c>
      <c r="H308" s="199">
        <f>IF(AND(M308&gt;0,M308&lt;=STATS!$C$22),1,"")</f>
        <v>1</v>
      </c>
      <c r="J308" s="34">
        <v>307</v>
      </c>
      <c r="K308">
        <v>44.827324939999997</v>
      </c>
      <c r="L308">
        <v>-88.506286079999995</v>
      </c>
      <c r="M308" s="10">
        <v>1</v>
      </c>
      <c r="N308" s="10" t="s">
        <v>747</v>
      </c>
      <c r="O308" s="10" t="s">
        <v>746</v>
      </c>
      <c r="P308" s="214"/>
      <c r="R308" s="17"/>
      <c r="S308" s="17"/>
      <c r="T308" s="17"/>
      <c r="U308" s="17"/>
      <c r="V308" s="17"/>
      <c r="W308" s="17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FD308" s="195"/>
      <c r="FE308" s="195"/>
      <c r="FF308" s="195"/>
      <c r="FG308" s="195"/>
      <c r="FH308" s="195"/>
    </row>
    <row r="309" spans="2:164" ht="15" x14ac:dyDescent="0.25">
      <c r="B309" s="98">
        <f>COUNT(R309:FC309,FI309:FQ309)</f>
        <v>3</v>
      </c>
      <c r="C309" s="98">
        <f>IF(COUNT(R309:FC309,FI309:FQ309)&gt;0,COUNT(R309:FC309,FI309:FQ309),"")</f>
        <v>3</v>
      </c>
      <c r="D309" s="98">
        <f>IF(COUNT(X309:BN309,BP309:BX309,BZ309:CF309,CH309:FC309,FI309:FQ309)&gt;0,COUNT(X309:BN309,BP309:BX309,BZ309:CF309,CH309:FC309,FI309:FQ309),"")</f>
        <v>3</v>
      </c>
      <c r="E309" s="98">
        <f>IF(H309=1,COUNT(R309:FC309,FI309:FQ309),"")</f>
        <v>3</v>
      </c>
      <c r="F309" s="98">
        <f>IF(H309=1,COUNT(X309:BN309,BP309:BX309,BZ309:CF309,CH309:FC309,FI309:FQ309),"")</f>
        <v>3</v>
      </c>
      <c r="G309" s="98">
        <f>IF($B309&gt;=1,$M309,"")</f>
        <v>2.5</v>
      </c>
      <c r="H309" s="199">
        <f>IF(AND(M309&gt;0,M309&lt;=STATS!$C$22),1,"")</f>
        <v>1</v>
      </c>
      <c r="J309" s="34">
        <v>308</v>
      </c>
      <c r="K309">
        <v>44.835414229999998</v>
      </c>
      <c r="L309">
        <v>-88.505317969999993</v>
      </c>
      <c r="M309" s="10">
        <v>2.5</v>
      </c>
      <c r="N309" s="10" t="s">
        <v>747</v>
      </c>
      <c r="O309" s="10" t="s">
        <v>746</v>
      </c>
      <c r="P309" s="214"/>
      <c r="Q309" s="10">
        <v>1</v>
      </c>
      <c r="R309" s="17"/>
      <c r="S309" s="17"/>
      <c r="T309" s="17"/>
      <c r="U309" s="17"/>
      <c r="V309" s="17"/>
      <c r="W309" s="17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>
        <v>1</v>
      </c>
      <c r="AL309" s="36"/>
      <c r="BV309" s="10">
        <v>1</v>
      </c>
      <c r="EW309" s="10">
        <v>1</v>
      </c>
      <c r="FD309" s="195"/>
      <c r="FE309" s="195"/>
      <c r="FF309" s="195"/>
      <c r="FG309" s="195"/>
      <c r="FH309" s="195"/>
    </row>
    <row r="310" spans="2:164" ht="15" x14ac:dyDescent="0.25">
      <c r="B310" s="98">
        <f>COUNT(R310:FC310,FI310:FQ310)</f>
        <v>2</v>
      </c>
      <c r="C310" s="98">
        <f>IF(COUNT(R310:FC310,FI310:FQ310)&gt;0,COUNT(R310:FC310,FI310:FQ310),"")</f>
        <v>2</v>
      </c>
      <c r="D310" s="98">
        <f>IF(COUNT(X310:BN310,BP310:BX310,BZ310:CF310,CH310:FC310,FI310:FQ310)&gt;0,COUNT(X310:BN310,BP310:BX310,BZ310:CF310,CH310:FC310,FI310:FQ310),"")</f>
        <v>2</v>
      </c>
      <c r="E310" s="98">
        <f>IF(H310=1,COUNT(R310:FC310,FI310:FQ310),"")</f>
        <v>2</v>
      </c>
      <c r="F310" s="98">
        <f>IF(H310=1,COUNT(X310:BN310,BP310:BX310,BZ310:CF310,CH310:FC310,FI310:FQ310),"")</f>
        <v>2</v>
      </c>
      <c r="G310" s="98">
        <f>IF($B310&gt;=1,$M310,"")</f>
        <v>3</v>
      </c>
      <c r="H310" s="199">
        <f>IF(AND(M310&gt;0,M310&lt;=STATS!$C$22),1,"")</f>
        <v>1</v>
      </c>
      <c r="J310" s="34">
        <v>309</v>
      </c>
      <c r="K310">
        <v>44.834874280000001</v>
      </c>
      <c r="L310">
        <v>-88.505331929999997</v>
      </c>
      <c r="M310" s="10">
        <v>3</v>
      </c>
      <c r="N310" s="10" t="s">
        <v>747</v>
      </c>
      <c r="O310" s="10" t="s">
        <v>746</v>
      </c>
      <c r="P310" s="214"/>
      <c r="Q310" s="10">
        <v>1</v>
      </c>
      <c r="R310" s="17"/>
      <c r="S310" s="17"/>
      <c r="T310" s="17"/>
      <c r="U310" s="17"/>
      <c r="V310" s="17"/>
      <c r="W310" s="17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>
        <v>1</v>
      </c>
      <c r="AL310" s="36"/>
      <c r="CV310" s="10">
        <v>1</v>
      </c>
      <c r="FD310" s="195"/>
      <c r="FE310" s="195"/>
      <c r="FF310" s="195"/>
      <c r="FG310" s="195"/>
      <c r="FH310" s="195"/>
    </row>
    <row r="311" spans="2:164" ht="15" x14ac:dyDescent="0.25">
      <c r="B311" s="98">
        <f>COUNT(R311:FC311,FI311:FQ311)</f>
        <v>3</v>
      </c>
      <c r="C311" s="98">
        <f>IF(COUNT(R311:FC311,FI311:FQ311)&gt;0,COUNT(R311:FC311,FI311:FQ311),"")</f>
        <v>3</v>
      </c>
      <c r="D311" s="98">
        <f>IF(COUNT(X311:BN311,BP311:BX311,BZ311:CF311,CH311:FC311,FI311:FQ311)&gt;0,COUNT(X311:BN311,BP311:BX311,BZ311:CF311,CH311:FC311,FI311:FQ311),"")</f>
        <v>3</v>
      </c>
      <c r="E311" s="98">
        <f>IF(H311=1,COUNT(R311:FC311,FI311:FQ311),"")</f>
        <v>3</v>
      </c>
      <c r="F311" s="98">
        <f>IF(H311=1,COUNT(X311:BN311,BP311:BX311,BZ311:CF311,CH311:FC311,FI311:FQ311),"")</f>
        <v>3</v>
      </c>
      <c r="G311" s="98">
        <f>IF($B311&gt;=1,$M311,"")</f>
        <v>8</v>
      </c>
      <c r="H311" s="199">
        <f>IF(AND(M311&gt;0,M311&lt;=STATS!$C$22),1,"")</f>
        <v>1</v>
      </c>
      <c r="J311" s="34">
        <v>310</v>
      </c>
      <c r="K311">
        <v>44.834334329999997</v>
      </c>
      <c r="L311">
        <v>-88.505345890000001</v>
      </c>
      <c r="M311" s="10">
        <v>8</v>
      </c>
      <c r="N311" s="10" t="s">
        <v>745</v>
      </c>
      <c r="O311" s="10" t="s">
        <v>746</v>
      </c>
      <c r="P311" s="214"/>
      <c r="Q311" s="10">
        <v>1</v>
      </c>
      <c r="R311" s="17"/>
      <c r="S311" s="17"/>
      <c r="T311" s="17"/>
      <c r="U311" s="17"/>
      <c r="V311" s="17"/>
      <c r="W311" s="17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BX311" s="10">
        <v>1</v>
      </c>
      <c r="CA311" s="10">
        <v>1</v>
      </c>
      <c r="DC311" s="10">
        <v>1</v>
      </c>
      <c r="FD311" s="195"/>
      <c r="FE311" s="195"/>
      <c r="FF311" s="195"/>
      <c r="FG311" s="195"/>
      <c r="FH311" s="195"/>
    </row>
    <row r="312" spans="2:164" ht="15" x14ac:dyDescent="0.25">
      <c r="B312" s="98">
        <f>COUNT(R312:FC312,FI312:FQ312)</f>
        <v>0</v>
      </c>
      <c r="C312" s="98" t="str">
        <f>IF(COUNT(R312:FC312,FI312:FQ312)&gt;0,COUNT(R312:FC312,FI312:FQ312),"")</f>
        <v/>
      </c>
      <c r="D312" s="98" t="str">
        <f>IF(COUNT(X312:BN312,BP312:BX312,BZ312:CF312,CH312:FC312,FI312:FQ312)&gt;0,COUNT(X312:BN312,BP312:BX312,BZ312:CF312,CH312:FC312,FI312:FQ312),"")</f>
        <v/>
      </c>
      <c r="E312" s="98">
        <f>IF(H312=1,COUNT(R312:FC312,FI312:FQ312),"")</f>
        <v>0</v>
      </c>
      <c r="F312" s="98">
        <f>IF(H312=1,COUNT(X312:BN312,BP312:BX312,BZ312:CF312,CH312:FC312,FI312:FQ312),"")</f>
        <v>0</v>
      </c>
      <c r="G312" s="98" t="str">
        <f>IF($B312&gt;=1,$M312,"")</f>
        <v/>
      </c>
      <c r="H312" s="199">
        <f>IF(AND(M312&gt;0,M312&lt;=STATS!$C$22),1,"")</f>
        <v>1</v>
      </c>
      <c r="J312" s="34">
        <v>311</v>
      </c>
      <c r="K312">
        <v>44.833794390000001</v>
      </c>
      <c r="L312">
        <v>-88.505359850000005</v>
      </c>
      <c r="M312" s="10">
        <v>9</v>
      </c>
      <c r="N312" s="10" t="s">
        <v>745</v>
      </c>
      <c r="O312" s="10" t="s">
        <v>746</v>
      </c>
      <c r="P312" s="214"/>
      <c r="R312" s="17"/>
      <c r="S312" s="17"/>
      <c r="T312" s="17"/>
      <c r="U312" s="17"/>
      <c r="V312" s="17"/>
      <c r="W312" s="17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FD312" s="195"/>
      <c r="FE312" s="195"/>
      <c r="FF312" s="195"/>
      <c r="FG312" s="195"/>
      <c r="FH312" s="195"/>
    </row>
    <row r="313" spans="2:164" ht="15" x14ac:dyDescent="0.25">
      <c r="B313" s="98">
        <f>COUNT(R313:FC313,FI313:FQ313)</f>
        <v>1</v>
      </c>
      <c r="C313" s="98">
        <f>IF(COUNT(R313:FC313,FI313:FQ313)&gt;0,COUNT(R313:FC313,FI313:FQ313),"")</f>
        <v>1</v>
      </c>
      <c r="D313" s="98">
        <f>IF(COUNT(X313:BN313,BP313:BX313,BZ313:CF313,CH313:FC313,FI313:FQ313)&gt;0,COUNT(X313:BN313,BP313:BX313,BZ313:CF313,CH313:FC313,FI313:FQ313),"")</f>
        <v>1</v>
      </c>
      <c r="E313" s="98">
        <f>IF(H313=1,COUNT(R313:FC313,FI313:FQ313),"")</f>
        <v>1</v>
      </c>
      <c r="F313" s="98">
        <f>IF(H313=1,COUNT(X313:BN313,BP313:BX313,BZ313:CF313,CH313:FC313,FI313:FQ313),"")</f>
        <v>1</v>
      </c>
      <c r="G313" s="98">
        <f>IF($B313&gt;=1,$M313,"")</f>
        <v>3</v>
      </c>
      <c r="H313" s="199">
        <f>IF(AND(M313&gt;0,M313&lt;=STATS!$C$22),1,"")</f>
        <v>1</v>
      </c>
      <c r="J313" s="34">
        <v>312</v>
      </c>
      <c r="K313">
        <v>44.833254439999997</v>
      </c>
      <c r="L313">
        <v>-88.505373809999995</v>
      </c>
      <c r="M313" s="10">
        <v>3</v>
      </c>
      <c r="N313" s="10" t="s">
        <v>747</v>
      </c>
      <c r="O313" s="10" t="s">
        <v>746</v>
      </c>
      <c r="P313" s="214"/>
      <c r="Q313" s="10">
        <v>1</v>
      </c>
      <c r="R313" s="17"/>
      <c r="S313" s="17"/>
      <c r="T313" s="17"/>
      <c r="U313" s="17"/>
      <c r="V313" s="17"/>
      <c r="W313" s="17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EW313" s="10">
        <v>1</v>
      </c>
      <c r="FD313" s="195"/>
      <c r="FE313" s="195"/>
      <c r="FF313" s="195"/>
      <c r="FG313" s="195"/>
      <c r="FH313" s="195"/>
    </row>
    <row r="314" spans="2:164" ht="15" x14ac:dyDescent="0.25">
      <c r="B314" s="98">
        <f>COUNT(R314:FC314,FI314:FQ314)</f>
        <v>1</v>
      </c>
      <c r="C314" s="98">
        <f>IF(COUNT(R314:FC314,FI314:FQ314)&gt;0,COUNT(R314:FC314,FI314:FQ314),"")</f>
        <v>1</v>
      </c>
      <c r="D314" s="98">
        <f>IF(COUNT(X314:BN314,BP314:BX314,BZ314:CF314,CH314:FC314,FI314:FQ314)&gt;0,COUNT(X314:BN314,BP314:BX314,BZ314:CF314,CH314:FC314,FI314:FQ314),"")</f>
        <v>1</v>
      </c>
      <c r="E314" s="98">
        <f>IF(H314=1,COUNT(R314:FC314,FI314:FQ314),"")</f>
        <v>1</v>
      </c>
      <c r="F314" s="98">
        <f>IF(H314=1,COUNT(X314:BN314,BP314:BX314,BZ314:CF314,CH314:FC314,FI314:FQ314),"")</f>
        <v>1</v>
      </c>
      <c r="G314" s="98">
        <f>IF($B314&gt;=1,$M314,"")</f>
        <v>2.5</v>
      </c>
      <c r="H314" s="199">
        <f>IF(AND(M314&gt;0,M314&lt;=STATS!$C$22),1,"")</f>
        <v>1</v>
      </c>
      <c r="J314" s="34">
        <v>313</v>
      </c>
      <c r="K314">
        <v>44.832714490000001</v>
      </c>
      <c r="L314">
        <v>-88.505387769999999</v>
      </c>
      <c r="M314" s="10">
        <v>2.5</v>
      </c>
      <c r="N314" s="10" t="s">
        <v>747</v>
      </c>
      <c r="O314" s="10" t="s">
        <v>746</v>
      </c>
      <c r="P314" s="214"/>
      <c r="Q314" s="10">
        <v>1</v>
      </c>
      <c r="R314" s="17"/>
      <c r="S314" s="17"/>
      <c r="T314" s="17"/>
      <c r="U314" s="17"/>
      <c r="V314" s="17"/>
      <c r="W314" s="17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CV314" s="10">
        <v>1</v>
      </c>
      <c r="FD314" s="195"/>
      <c r="FE314" s="195"/>
      <c r="FF314" s="195"/>
      <c r="FG314" s="195"/>
      <c r="FH314" s="195"/>
    </row>
    <row r="315" spans="2:164" ht="15" x14ac:dyDescent="0.25">
      <c r="B315" s="98">
        <f>COUNT(R315:FC315,FI315:FQ315)</f>
        <v>2</v>
      </c>
      <c r="C315" s="98">
        <f>IF(COUNT(R315:FC315,FI315:FQ315)&gt;0,COUNT(R315:FC315,FI315:FQ315),"")</f>
        <v>2</v>
      </c>
      <c r="D315" s="98">
        <f>IF(COUNT(X315:BN315,BP315:BX315,BZ315:CF315,CH315:FC315,FI315:FQ315)&gt;0,COUNT(X315:BN315,BP315:BX315,BZ315:CF315,CH315:FC315,FI315:FQ315),"")</f>
        <v>2</v>
      </c>
      <c r="E315" s="98">
        <f>IF(H315=1,COUNT(R315:FC315,FI315:FQ315),"")</f>
        <v>2</v>
      </c>
      <c r="F315" s="98">
        <f>IF(H315=1,COUNT(X315:BN315,BP315:BX315,BZ315:CF315,CH315:FC315,FI315:FQ315),"")</f>
        <v>2</v>
      </c>
      <c r="G315" s="98">
        <f>IF($B315&gt;=1,$M315,"")</f>
        <v>2.5</v>
      </c>
      <c r="H315" s="199">
        <f>IF(AND(M315&gt;0,M315&lt;=STATS!$C$22),1,"")</f>
        <v>1</v>
      </c>
      <c r="J315" s="34">
        <v>314</v>
      </c>
      <c r="K315">
        <v>44.832174539999997</v>
      </c>
      <c r="L315">
        <v>-88.505401730000003</v>
      </c>
      <c r="M315" s="10">
        <v>2.5</v>
      </c>
      <c r="N315" s="10" t="s">
        <v>747</v>
      </c>
      <c r="O315" s="10" t="s">
        <v>746</v>
      </c>
      <c r="P315" s="214"/>
      <c r="Q315" s="10">
        <v>1</v>
      </c>
      <c r="R315" s="17"/>
      <c r="S315" s="17"/>
      <c r="T315" s="17"/>
      <c r="U315" s="17"/>
      <c r="V315" s="17"/>
      <c r="W315" s="17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CV315" s="10">
        <v>1</v>
      </c>
      <c r="EW315" s="10">
        <v>1</v>
      </c>
      <c r="FD315" s="195"/>
      <c r="FE315" s="195"/>
      <c r="FF315" s="195"/>
      <c r="FG315" s="195"/>
      <c r="FH315" s="195"/>
    </row>
    <row r="316" spans="2:164" ht="15" x14ac:dyDescent="0.25">
      <c r="B316" s="98">
        <f>COUNT(R316:FC316,FI316:FQ316)</f>
        <v>1</v>
      </c>
      <c r="C316" s="98">
        <f>IF(COUNT(R316:FC316,FI316:FQ316)&gt;0,COUNT(R316:FC316,FI316:FQ316),"")</f>
        <v>1</v>
      </c>
      <c r="D316" s="98">
        <f>IF(COUNT(X316:BN316,BP316:BX316,BZ316:CF316,CH316:FC316,FI316:FQ316)&gt;0,COUNT(X316:BN316,BP316:BX316,BZ316:CF316,CH316:FC316,FI316:FQ316),"")</f>
        <v>1</v>
      </c>
      <c r="E316" s="98">
        <f>IF(H316=1,COUNT(R316:FC316,FI316:FQ316),"")</f>
        <v>1</v>
      </c>
      <c r="F316" s="98">
        <f>IF(H316=1,COUNT(X316:BN316,BP316:BX316,BZ316:CF316,CH316:FC316,FI316:FQ316),"")</f>
        <v>1</v>
      </c>
      <c r="G316" s="98">
        <f>IF($B316&gt;=1,$M316,"")</f>
        <v>2.5</v>
      </c>
      <c r="H316" s="199">
        <f>IF(AND(M316&gt;0,M316&lt;=STATS!$C$22),1,"")</f>
        <v>1</v>
      </c>
      <c r="J316" s="34">
        <v>315</v>
      </c>
      <c r="K316">
        <v>44.831634600000001</v>
      </c>
      <c r="L316">
        <v>-88.505415690000007</v>
      </c>
      <c r="M316" s="10">
        <v>2.5</v>
      </c>
      <c r="N316" s="10" t="s">
        <v>747</v>
      </c>
      <c r="O316" s="10" t="s">
        <v>746</v>
      </c>
      <c r="P316" s="214"/>
      <c r="Q316" s="10">
        <v>1</v>
      </c>
      <c r="R316" s="17"/>
      <c r="S316" s="17"/>
      <c r="T316" s="17"/>
      <c r="U316" s="17"/>
      <c r="V316" s="17"/>
      <c r="W316" s="17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EW316" s="10">
        <v>1</v>
      </c>
      <c r="FD316" s="195"/>
      <c r="FE316" s="195"/>
      <c r="FF316" s="195"/>
      <c r="FG316" s="195"/>
      <c r="FH316" s="195"/>
    </row>
    <row r="317" spans="2:164" ht="15" x14ac:dyDescent="0.25">
      <c r="B317" s="98">
        <f>COUNT(R317:FC317,FI317:FQ317)</f>
        <v>1</v>
      </c>
      <c r="C317" s="98">
        <f>IF(COUNT(R317:FC317,FI317:FQ317)&gt;0,COUNT(R317:FC317,FI317:FQ317),"")</f>
        <v>1</v>
      </c>
      <c r="D317" s="98">
        <f>IF(COUNT(X317:BN317,BP317:BX317,BZ317:CF317,CH317:FC317,FI317:FQ317)&gt;0,COUNT(X317:BN317,BP317:BX317,BZ317:CF317,CH317:FC317,FI317:FQ317),"")</f>
        <v>1</v>
      </c>
      <c r="E317" s="98">
        <f>IF(H317=1,COUNT(R317:FC317,FI317:FQ317),"")</f>
        <v>1</v>
      </c>
      <c r="F317" s="98">
        <f>IF(H317=1,COUNT(X317:BN317,BP317:BX317,BZ317:CF317,CH317:FC317,FI317:FQ317),"")</f>
        <v>1</v>
      </c>
      <c r="G317" s="98">
        <f>IF($B317&gt;=1,$M317,"")</f>
        <v>3.5</v>
      </c>
      <c r="H317" s="199">
        <f>IF(AND(M317&gt;0,M317&lt;=STATS!$C$22),1,"")</f>
        <v>1</v>
      </c>
      <c r="J317" s="34">
        <v>316</v>
      </c>
      <c r="K317">
        <v>44.831094649999997</v>
      </c>
      <c r="L317">
        <v>-88.505429640000003</v>
      </c>
      <c r="M317" s="10">
        <v>3.5</v>
      </c>
      <c r="N317" s="10" t="s">
        <v>747</v>
      </c>
      <c r="O317" s="10" t="s">
        <v>746</v>
      </c>
      <c r="P317" s="214"/>
      <c r="Q317" s="10">
        <v>1</v>
      </c>
      <c r="R317" s="17"/>
      <c r="S317" s="17"/>
      <c r="T317" s="17"/>
      <c r="U317" s="17"/>
      <c r="V317" s="17"/>
      <c r="W317" s="17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EW317" s="10">
        <v>1</v>
      </c>
      <c r="FD317" s="195"/>
      <c r="FE317" s="195"/>
      <c r="FF317" s="195"/>
      <c r="FG317" s="195"/>
      <c r="FH317" s="195"/>
    </row>
    <row r="318" spans="2:164" ht="15" x14ac:dyDescent="0.25">
      <c r="B318" s="98">
        <f>COUNT(R318:FC318,FI318:FQ318)</f>
        <v>2</v>
      </c>
      <c r="C318" s="98">
        <f>IF(COUNT(R318:FC318,FI318:FQ318)&gt;0,COUNT(R318:FC318,FI318:FQ318),"")</f>
        <v>2</v>
      </c>
      <c r="D318" s="98">
        <f>IF(COUNT(X318:BN318,BP318:BX318,BZ318:CF318,CH318:FC318,FI318:FQ318)&gt;0,COUNT(X318:BN318,BP318:BX318,BZ318:CF318,CH318:FC318,FI318:FQ318),"")</f>
        <v>2</v>
      </c>
      <c r="E318" s="98">
        <f>IF(H318=1,COUNT(R318:FC318,FI318:FQ318),"")</f>
        <v>2</v>
      </c>
      <c r="F318" s="98">
        <f>IF(H318=1,COUNT(X318:BN318,BP318:BX318,BZ318:CF318,CH318:FC318,FI318:FQ318),"")</f>
        <v>2</v>
      </c>
      <c r="G318" s="98">
        <f>IF($B318&gt;=1,$M318,"")</f>
        <v>7.5</v>
      </c>
      <c r="H318" s="199">
        <f>IF(AND(M318&gt;0,M318&lt;=STATS!$C$22),1,"")</f>
        <v>1</v>
      </c>
      <c r="J318" s="34">
        <v>317</v>
      </c>
      <c r="K318">
        <v>44.8305547</v>
      </c>
      <c r="L318">
        <v>-88.505443600000007</v>
      </c>
      <c r="M318" s="10">
        <v>7.5</v>
      </c>
      <c r="N318" s="10" t="s">
        <v>745</v>
      </c>
      <c r="O318" s="10" t="s">
        <v>746</v>
      </c>
      <c r="P318" s="214"/>
      <c r="Q318" s="10">
        <v>1</v>
      </c>
      <c r="R318" s="17"/>
      <c r="S318" s="17"/>
      <c r="T318" s="17"/>
      <c r="U318" s="17"/>
      <c r="V318" s="17"/>
      <c r="W318" s="17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U318" s="10">
        <v>1</v>
      </c>
      <c r="EW318" s="10">
        <v>1</v>
      </c>
      <c r="FD318" s="195"/>
      <c r="FE318" s="195"/>
      <c r="FF318" s="195"/>
      <c r="FG318" s="195"/>
      <c r="FH318" s="195"/>
    </row>
    <row r="319" spans="2:164" ht="15" x14ac:dyDescent="0.25">
      <c r="B319" s="98">
        <f>COUNT(R319:FC319,FI319:FQ319)</f>
        <v>2</v>
      </c>
      <c r="C319" s="98">
        <f>IF(COUNT(R319:FC319,FI319:FQ319)&gt;0,COUNT(R319:FC319,FI319:FQ319),"")</f>
        <v>2</v>
      </c>
      <c r="D319" s="98">
        <f>IF(COUNT(X319:BN319,BP319:BX319,BZ319:CF319,CH319:FC319,FI319:FQ319)&gt;0,COUNT(X319:BN319,BP319:BX319,BZ319:CF319,CH319:FC319,FI319:FQ319),"")</f>
        <v>2</v>
      </c>
      <c r="E319" s="98">
        <f>IF(H319=1,COUNT(R319:FC319,FI319:FQ319),"")</f>
        <v>2</v>
      </c>
      <c r="F319" s="98">
        <f>IF(H319=1,COUNT(X319:BN319,BP319:BX319,BZ319:CF319,CH319:FC319,FI319:FQ319),"")</f>
        <v>2</v>
      </c>
      <c r="G319" s="98">
        <f>IF($B319&gt;=1,$M319,"")</f>
        <v>7</v>
      </c>
      <c r="H319" s="199">
        <f>IF(AND(M319&gt;0,M319&lt;=STATS!$C$22),1,"")</f>
        <v>1</v>
      </c>
      <c r="J319" s="34">
        <v>318</v>
      </c>
      <c r="K319">
        <v>44.830014749999997</v>
      </c>
      <c r="L319">
        <v>-88.505457559999996</v>
      </c>
      <c r="M319" s="10">
        <v>7</v>
      </c>
      <c r="N319" s="10" t="s">
        <v>745</v>
      </c>
      <c r="O319" s="10" t="s">
        <v>746</v>
      </c>
      <c r="P319" s="214"/>
      <c r="Q319" s="10">
        <v>2</v>
      </c>
      <c r="R319" s="17"/>
      <c r="S319" s="17"/>
      <c r="T319" s="17"/>
      <c r="U319" s="17"/>
      <c r="V319" s="17"/>
      <c r="W319" s="17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CA319" s="10">
        <v>2</v>
      </c>
      <c r="DC319" s="10">
        <v>1</v>
      </c>
      <c r="FD319" s="195"/>
      <c r="FE319" s="195"/>
      <c r="FF319" s="195"/>
      <c r="FG319" s="195"/>
      <c r="FH319" s="195"/>
    </row>
    <row r="320" spans="2:164" ht="15" x14ac:dyDescent="0.25">
      <c r="B320" s="98">
        <f>COUNT(R320:FC320,FI320:FQ320)</f>
        <v>3</v>
      </c>
      <c r="C320" s="98">
        <f>IF(COUNT(R320:FC320,FI320:FQ320)&gt;0,COUNT(R320:FC320,FI320:FQ320),"")</f>
        <v>3</v>
      </c>
      <c r="D320" s="98">
        <f>IF(COUNT(X320:BN320,BP320:BX320,BZ320:CF320,CH320:FC320,FI320:FQ320)&gt;0,COUNT(X320:BN320,BP320:BX320,BZ320:CF320,CH320:FC320,FI320:FQ320),"")</f>
        <v>3</v>
      </c>
      <c r="E320" s="98">
        <f>IF(H320=1,COUNT(R320:FC320,FI320:FQ320),"")</f>
        <v>3</v>
      </c>
      <c r="F320" s="98">
        <f>IF(H320=1,COUNT(X320:BN320,BP320:BX320,BZ320:CF320,CH320:FC320,FI320:FQ320),"")</f>
        <v>3</v>
      </c>
      <c r="G320" s="98">
        <f>IF($B320&gt;=1,$M320,"")</f>
        <v>6</v>
      </c>
      <c r="H320" s="199">
        <f>IF(AND(M320&gt;0,M320&lt;=STATS!$C$22),1,"")</f>
        <v>1</v>
      </c>
      <c r="J320" s="34">
        <v>319</v>
      </c>
      <c r="K320">
        <v>44.829474810000001</v>
      </c>
      <c r="L320">
        <v>-88.50547152</v>
      </c>
      <c r="M320" s="10">
        <v>6</v>
      </c>
      <c r="N320" s="10" t="s">
        <v>745</v>
      </c>
      <c r="O320" s="10" t="s">
        <v>746</v>
      </c>
      <c r="P320" s="214"/>
      <c r="Q320" s="10">
        <v>2</v>
      </c>
      <c r="R320" s="17"/>
      <c r="S320" s="17"/>
      <c r="T320" s="17"/>
      <c r="U320" s="17"/>
      <c r="V320" s="17"/>
      <c r="W320" s="17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U320" s="10">
        <v>1</v>
      </c>
      <c r="CA320" s="10">
        <v>2</v>
      </c>
      <c r="DC320" s="10">
        <v>1</v>
      </c>
      <c r="FD320" s="195"/>
      <c r="FE320" s="195">
        <v>1</v>
      </c>
      <c r="FF320" s="195"/>
      <c r="FG320" s="195"/>
      <c r="FH320" s="195"/>
    </row>
    <row r="321" spans="2:164" ht="15" x14ac:dyDescent="0.25">
      <c r="B321" s="98">
        <f>COUNT(R321:FC321,FI321:FQ321)</f>
        <v>6</v>
      </c>
      <c r="C321" s="98">
        <f>IF(COUNT(R321:FC321,FI321:FQ321)&gt;0,COUNT(R321:FC321,FI321:FQ321),"")</f>
        <v>6</v>
      </c>
      <c r="D321" s="98">
        <f>IF(COUNT(X321:BN321,BP321:BX321,BZ321:CF321,CH321:FC321,FI321:FQ321)&gt;0,COUNT(X321:BN321,BP321:BX321,BZ321:CF321,CH321:FC321,FI321:FQ321),"")</f>
        <v>6</v>
      </c>
      <c r="E321" s="98">
        <f>IF(H321=1,COUNT(R321:FC321,FI321:FQ321),"")</f>
        <v>6</v>
      </c>
      <c r="F321" s="98">
        <f>IF(H321=1,COUNT(X321:BN321,BP321:BX321,BZ321:CF321,CH321:FC321,FI321:FQ321),"")</f>
        <v>6</v>
      </c>
      <c r="G321" s="98">
        <f>IF($B321&gt;=1,$M321,"")</f>
        <v>6</v>
      </c>
      <c r="H321" s="199">
        <f>IF(AND(M321&gt;0,M321&lt;=STATS!$C$22),1,"")</f>
        <v>1</v>
      </c>
      <c r="J321" s="34">
        <v>320</v>
      </c>
      <c r="K321">
        <v>44.828934859999997</v>
      </c>
      <c r="L321">
        <v>-88.505485469999996</v>
      </c>
      <c r="M321" s="10">
        <v>6</v>
      </c>
      <c r="N321" s="10" t="s">
        <v>745</v>
      </c>
      <c r="O321" s="10" t="s">
        <v>746</v>
      </c>
      <c r="P321" s="214"/>
      <c r="Q321" s="10">
        <v>1</v>
      </c>
      <c r="R321" s="17"/>
      <c r="S321" s="17"/>
      <c r="T321" s="17"/>
      <c r="U321" s="17"/>
      <c r="V321" s="17"/>
      <c r="W321" s="17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U321" s="10">
        <v>1</v>
      </c>
      <c r="BK321" s="10">
        <v>1</v>
      </c>
      <c r="BV321" s="10">
        <v>1</v>
      </c>
      <c r="BX321" s="10">
        <v>1</v>
      </c>
      <c r="CA321" s="10">
        <v>1</v>
      </c>
      <c r="DC321" s="10">
        <v>1</v>
      </c>
      <c r="FD321" s="195"/>
      <c r="FE321" s="195"/>
      <c r="FF321" s="195"/>
      <c r="FG321" s="195"/>
      <c r="FH321" s="195"/>
    </row>
    <row r="322" spans="2:164" ht="15" x14ac:dyDescent="0.25">
      <c r="B322" s="98">
        <f>COUNT(R322:FC322,FI322:FQ322)</f>
        <v>5</v>
      </c>
      <c r="C322" s="98">
        <f>IF(COUNT(R322:FC322,FI322:FQ322)&gt;0,COUNT(R322:FC322,FI322:FQ322),"")</f>
        <v>5</v>
      </c>
      <c r="D322" s="98">
        <f>IF(COUNT(X322:BN322,BP322:BX322,BZ322:CF322,CH322:FC322,FI322:FQ322)&gt;0,COUNT(X322:BN322,BP322:BX322,BZ322:CF322,CH322:FC322,FI322:FQ322),"")</f>
        <v>5</v>
      </c>
      <c r="E322" s="98">
        <f>IF(H322=1,COUNT(R322:FC322,FI322:FQ322),"")</f>
        <v>5</v>
      </c>
      <c r="F322" s="98">
        <f>IF(H322=1,COUNT(X322:BN322,BP322:BX322,BZ322:CF322,CH322:FC322,FI322:FQ322),"")</f>
        <v>5</v>
      </c>
      <c r="G322" s="98">
        <f>IF($B322&gt;=1,$M322,"")</f>
        <v>5.5</v>
      </c>
      <c r="H322" s="199">
        <f>IF(AND(M322&gt;0,M322&lt;=STATS!$C$22),1,"")</f>
        <v>1</v>
      </c>
      <c r="J322" s="34">
        <v>321</v>
      </c>
      <c r="K322">
        <v>44.82839491</v>
      </c>
      <c r="L322">
        <v>-88.50549943</v>
      </c>
      <c r="M322" s="10">
        <v>5.5</v>
      </c>
      <c r="N322" s="10" t="s">
        <v>745</v>
      </c>
      <c r="O322" s="10" t="s">
        <v>746</v>
      </c>
      <c r="P322" s="214"/>
      <c r="Q322" s="10">
        <v>1</v>
      </c>
      <c r="R322" s="17"/>
      <c r="S322" s="17"/>
      <c r="T322" s="17"/>
      <c r="U322" s="17"/>
      <c r="V322" s="17"/>
      <c r="W322" s="17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U322" s="10">
        <v>1</v>
      </c>
      <c r="BA322" s="10">
        <v>1</v>
      </c>
      <c r="CA322" s="10">
        <v>1</v>
      </c>
      <c r="DC322" s="10">
        <v>1</v>
      </c>
      <c r="EW322" s="10">
        <v>1</v>
      </c>
      <c r="FD322" s="195"/>
      <c r="FE322" s="195"/>
      <c r="FF322" s="195"/>
      <c r="FG322" s="195"/>
      <c r="FH322" s="195"/>
    </row>
    <row r="323" spans="2:164" ht="15" x14ac:dyDescent="0.25">
      <c r="B323" s="98">
        <f>COUNT(R323:FC323,FI323:FQ323)</f>
        <v>2</v>
      </c>
      <c r="C323" s="98">
        <f>IF(COUNT(R323:FC323,FI323:FQ323)&gt;0,COUNT(R323:FC323,FI323:FQ323),"")</f>
        <v>2</v>
      </c>
      <c r="D323" s="98">
        <f>IF(COUNT(X323:BN323,BP323:BX323,BZ323:CF323,CH323:FC323,FI323:FQ323)&gt;0,COUNT(X323:BN323,BP323:BX323,BZ323:CF323,CH323:FC323,FI323:FQ323),"")</f>
        <v>2</v>
      </c>
      <c r="E323" s="98">
        <f>IF(H323=1,COUNT(R323:FC323,FI323:FQ323),"")</f>
        <v>2</v>
      </c>
      <c r="F323" s="98">
        <f>IF(H323=1,COUNT(X323:BN323,BP323:BX323,BZ323:CF323,CH323:FC323,FI323:FQ323),"")</f>
        <v>2</v>
      </c>
      <c r="G323" s="98">
        <f>IF($B323&gt;=1,$M323,"")</f>
        <v>2</v>
      </c>
      <c r="H323" s="199">
        <f>IF(AND(M323&gt;0,M323&lt;=STATS!$C$22),1,"")</f>
        <v>1</v>
      </c>
      <c r="J323" s="34">
        <v>322</v>
      </c>
      <c r="K323">
        <v>44.827854960000003</v>
      </c>
      <c r="L323">
        <v>-88.505513379999996</v>
      </c>
      <c r="M323" s="10">
        <v>2</v>
      </c>
      <c r="N323" s="10" t="s">
        <v>747</v>
      </c>
      <c r="O323" s="10" t="s">
        <v>746</v>
      </c>
      <c r="P323" s="214"/>
      <c r="Q323" s="10">
        <v>1</v>
      </c>
      <c r="R323" s="17"/>
      <c r="S323" s="17"/>
      <c r="T323" s="17"/>
      <c r="U323" s="17"/>
      <c r="V323" s="17"/>
      <c r="W323" s="17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Q323" s="10">
        <v>1</v>
      </c>
      <c r="BV323" s="10">
        <v>1</v>
      </c>
      <c r="FD323" s="195"/>
      <c r="FE323" s="195"/>
      <c r="FF323" s="195"/>
      <c r="FG323" s="195"/>
      <c r="FH323" s="195"/>
    </row>
    <row r="324" spans="2:164" ht="15" x14ac:dyDescent="0.25">
      <c r="B324" s="98">
        <f>COUNT(R324:FC324,FI324:FQ324)</f>
        <v>0</v>
      </c>
      <c r="C324" s="98" t="str">
        <f>IF(COUNT(R324:FC324,FI324:FQ324)&gt;0,COUNT(R324:FC324,FI324:FQ324),"")</f>
        <v/>
      </c>
      <c r="D324" s="98" t="str">
        <f>IF(COUNT(X324:BN324,BP324:BX324,BZ324:CF324,CH324:FC324,FI324:FQ324)&gt;0,COUNT(X324:BN324,BP324:BX324,BZ324:CF324,CH324:FC324,FI324:FQ324),"")</f>
        <v/>
      </c>
      <c r="E324" s="98" t="str">
        <f>IF(H324=1,COUNT(R324:FC324,FI324:FQ324),"")</f>
        <v/>
      </c>
      <c r="F324" s="98" t="str">
        <f>IF(H324=1,COUNT(X324:BN324,BP324:BX324,BZ324:CF324,CH324:FC324,FI324:FQ324),"")</f>
        <v/>
      </c>
      <c r="G324" s="98" t="str">
        <f>IF($B324&gt;=1,$M324,"")</f>
        <v/>
      </c>
      <c r="H324" s="199" t="str">
        <f>IF(AND(M324&gt;0,M324&lt;=STATS!$C$22),1,"")</f>
        <v/>
      </c>
      <c r="J324" s="34">
        <v>323</v>
      </c>
      <c r="K324">
        <v>44.83540429</v>
      </c>
      <c r="L324">
        <v>-88.504559130000004</v>
      </c>
      <c r="P324" s="215" t="s">
        <v>742</v>
      </c>
      <c r="R324" s="17"/>
      <c r="S324" s="17"/>
      <c r="T324" s="17"/>
      <c r="U324" s="17"/>
      <c r="V324" s="17"/>
      <c r="W324" s="17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FD324" s="195"/>
      <c r="FE324" s="195"/>
      <c r="FF324" s="195"/>
      <c r="FG324" s="195"/>
      <c r="FH324" s="195"/>
    </row>
    <row r="325" spans="2:164" ht="15" x14ac:dyDescent="0.25">
      <c r="B325" s="98">
        <f>COUNT(R325:FC325,FI325:FQ325)</f>
        <v>2</v>
      </c>
      <c r="C325" s="98">
        <f>IF(COUNT(R325:FC325,FI325:FQ325)&gt;0,COUNT(R325:FC325,FI325:FQ325),"")</f>
        <v>2</v>
      </c>
      <c r="D325" s="98">
        <f>IF(COUNT(X325:BN325,BP325:BX325,BZ325:CF325,CH325:FC325,FI325:FQ325)&gt;0,COUNT(X325:BN325,BP325:BX325,BZ325:CF325,CH325:FC325,FI325:FQ325),"")</f>
        <v>2</v>
      </c>
      <c r="E325" s="98">
        <f>IF(H325=1,COUNT(R325:FC325,FI325:FQ325),"")</f>
        <v>2</v>
      </c>
      <c r="F325" s="98">
        <f>IF(H325=1,COUNT(X325:BN325,BP325:BX325,BZ325:CF325,CH325:FC325,FI325:FQ325),"")</f>
        <v>2</v>
      </c>
      <c r="G325" s="98">
        <f>IF($B325&gt;=1,$M325,"")</f>
        <v>2.5</v>
      </c>
      <c r="H325" s="199">
        <f>IF(AND(M325&gt;0,M325&lt;=STATS!$C$22),1,"")</f>
        <v>1</v>
      </c>
      <c r="J325" s="34">
        <v>324</v>
      </c>
      <c r="K325">
        <v>44.834864340000003</v>
      </c>
      <c r="L325">
        <v>-88.504573089999994</v>
      </c>
      <c r="M325" s="10">
        <v>2.5</v>
      </c>
      <c r="N325" s="10" t="s">
        <v>747</v>
      </c>
      <c r="O325" s="10" t="s">
        <v>746</v>
      </c>
      <c r="P325" s="214"/>
      <c r="Q325" s="10">
        <v>1</v>
      </c>
      <c r="R325" s="17"/>
      <c r="S325" s="17"/>
      <c r="T325" s="17"/>
      <c r="U325" s="17"/>
      <c r="V325" s="17"/>
      <c r="W325" s="17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>
        <v>1</v>
      </c>
      <c r="AL325" s="36"/>
      <c r="EW325" s="10">
        <v>1</v>
      </c>
      <c r="FD325" s="195"/>
      <c r="FE325" s="195"/>
      <c r="FF325" s="195"/>
      <c r="FG325" s="195"/>
      <c r="FH325" s="195"/>
    </row>
    <row r="326" spans="2:164" ht="15" x14ac:dyDescent="0.25">
      <c r="B326" s="98">
        <f>COUNT(R326:FC326,FI326:FQ326)</f>
        <v>4</v>
      </c>
      <c r="C326" s="98">
        <f>IF(COUNT(R326:FC326,FI326:FQ326)&gt;0,COUNT(R326:FC326,FI326:FQ326),"")</f>
        <v>4</v>
      </c>
      <c r="D326" s="98">
        <f>IF(COUNT(X326:BN326,BP326:BX326,BZ326:CF326,CH326:FC326,FI326:FQ326)&gt;0,COUNT(X326:BN326,BP326:BX326,BZ326:CF326,CH326:FC326,FI326:FQ326),"")</f>
        <v>4</v>
      </c>
      <c r="E326" s="98">
        <f>IF(H326=1,COUNT(R326:FC326,FI326:FQ326),"")</f>
        <v>4</v>
      </c>
      <c r="F326" s="98">
        <f>IF(H326=1,COUNT(X326:BN326,BP326:BX326,BZ326:CF326,CH326:FC326,FI326:FQ326),"")</f>
        <v>4</v>
      </c>
      <c r="G326" s="98">
        <f>IF($B326&gt;=1,$M326,"")</f>
        <v>5.5</v>
      </c>
      <c r="H326" s="199">
        <f>IF(AND(M326&gt;0,M326&lt;=STATS!$C$22),1,"")</f>
        <v>1</v>
      </c>
      <c r="J326" s="34">
        <v>325</v>
      </c>
      <c r="K326">
        <v>44.8343244</v>
      </c>
      <c r="L326">
        <v>-88.504587060000006</v>
      </c>
      <c r="M326" s="10">
        <v>5.5</v>
      </c>
      <c r="N326" s="10" t="s">
        <v>745</v>
      </c>
      <c r="O326" s="10" t="s">
        <v>746</v>
      </c>
      <c r="P326" s="214"/>
      <c r="Q326" s="10">
        <v>1</v>
      </c>
      <c r="R326" s="17"/>
      <c r="S326" s="17"/>
      <c r="T326" s="17"/>
      <c r="U326" s="17"/>
      <c r="V326" s="17"/>
      <c r="W326" s="17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U326" s="10">
        <v>1</v>
      </c>
      <c r="CA326" s="10">
        <v>1</v>
      </c>
      <c r="DC326" s="10">
        <v>1</v>
      </c>
      <c r="EW326" s="10">
        <v>1</v>
      </c>
      <c r="FD326" s="195"/>
      <c r="FE326" s="195"/>
      <c r="FF326" s="195"/>
      <c r="FG326" s="195"/>
      <c r="FH326" s="195"/>
    </row>
    <row r="327" spans="2:164" ht="15" x14ac:dyDescent="0.25">
      <c r="B327" s="98">
        <f>COUNT(R327:FC327,FI327:FQ327)</f>
        <v>0</v>
      </c>
      <c r="C327" s="98" t="str">
        <f>IF(COUNT(R327:FC327,FI327:FQ327)&gt;0,COUNT(R327:FC327,FI327:FQ327),"")</f>
        <v/>
      </c>
      <c r="D327" s="98" t="str">
        <f>IF(COUNT(X327:BN327,BP327:BX327,BZ327:CF327,CH327:FC327,FI327:FQ327)&gt;0,COUNT(X327:BN327,BP327:BX327,BZ327:CF327,CH327:FC327,FI327:FQ327),"")</f>
        <v/>
      </c>
      <c r="E327" s="98" t="str">
        <f>IF(H327=1,COUNT(R327:FC327,FI327:FQ327),"")</f>
        <v/>
      </c>
      <c r="F327" s="98" t="str">
        <f>IF(H327=1,COUNT(X327:BN327,BP327:BX327,BZ327:CF327,CH327:FC327,FI327:FQ327),"")</f>
        <v/>
      </c>
      <c r="G327" s="98" t="str">
        <f>IF($B327&gt;=1,$M327,"")</f>
        <v/>
      </c>
      <c r="H327" s="199" t="str">
        <f>IF(AND(M327&gt;0,M327&lt;=STATS!$C$22),1,"")</f>
        <v/>
      </c>
      <c r="J327" s="34">
        <v>326</v>
      </c>
      <c r="K327">
        <v>44.833784450000003</v>
      </c>
      <c r="L327">
        <v>-88.504601030000003</v>
      </c>
      <c r="M327" s="10">
        <v>11</v>
      </c>
      <c r="N327" s="10" t="s">
        <v>745</v>
      </c>
      <c r="O327" s="10" t="s">
        <v>746</v>
      </c>
      <c r="P327" s="214"/>
      <c r="R327" s="17"/>
      <c r="S327" s="17"/>
      <c r="T327" s="17"/>
      <c r="U327" s="17"/>
      <c r="V327" s="17"/>
      <c r="W327" s="17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FD327" s="195"/>
      <c r="FE327" s="195"/>
      <c r="FF327" s="195"/>
      <c r="FG327" s="195"/>
      <c r="FH327" s="195"/>
    </row>
    <row r="328" spans="2:164" ht="15" x14ac:dyDescent="0.25">
      <c r="B328" s="98">
        <f>COUNT(R328:FC328,FI328:FQ328)</f>
        <v>2</v>
      </c>
      <c r="C328" s="98">
        <f>IF(COUNT(R328:FC328,FI328:FQ328)&gt;0,COUNT(R328:FC328,FI328:FQ328),"")</f>
        <v>2</v>
      </c>
      <c r="D328" s="98">
        <f>IF(COUNT(X328:BN328,BP328:BX328,BZ328:CF328,CH328:FC328,FI328:FQ328)&gt;0,COUNT(X328:BN328,BP328:BX328,BZ328:CF328,CH328:FC328,FI328:FQ328),"")</f>
        <v>2</v>
      </c>
      <c r="E328" s="98">
        <f>IF(H328=1,COUNT(R328:FC328,FI328:FQ328),"")</f>
        <v>2</v>
      </c>
      <c r="F328" s="98">
        <f>IF(H328=1,COUNT(X328:BN328,BP328:BX328,BZ328:CF328,CH328:FC328,FI328:FQ328),"")</f>
        <v>2</v>
      </c>
      <c r="G328" s="98">
        <f>IF($B328&gt;=1,$M328,"")</f>
        <v>3</v>
      </c>
      <c r="H328" s="199">
        <f>IF(AND(M328&gt;0,M328&lt;=STATS!$C$22),1,"")</f>
        <v>1</v>
      </c>
      <c r="J328" s="34">
        <v>327</v>
      </c>
      <c r="K328">
        <v>44.833244499999999</v>
      </c>
      <c r="L328">
        <v>-88.504614989999993</v>
      </c>
      <c r="M328" s="10">
        <v>3</v>
      </c>
      <c r="N328" s="10" t="s">
        <v>747</v>
      </c>
      <c r="O328" s="10" t="s">
        <v>746</v>
      </c>
      <c r="P328" s="214"/>
      <c r="Q328" s="10">
        <v>1</v>
      </c>
      <c r="R328" s="17"/>
      <c r="S328" s="17"/>
      <c r="T328" s="17"/>
      <c r="U328" s="17"/>
      <c r="V328" s="17"/>
      <c r="W328" s="17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BV328" s="10">
        <v>1</v>
      </c>
      <c r="EW328" s="10">
        <v>1</v>
      </c>
      <c r="FD328" s="195"/>
      <c r="FE328" s="195"/>
      <c r="FF328" s="195"/>
      <c r="FG328" s="195"/>
      <c r="FH328" s="195"/>
    </row>
    <row r="329" spans="2:164" ht="15" x14ac:dyDescent="0.25">
      <c r="B329" s="98">
        <f>COUNT(R329:FC329,FI329:FQ329)</f>
        <v>2</v>
      </c>
      <c r="C329" s="98">
        <f>IF(COUNT(R329:FC329,FI329:FQ329)&gt;0,COUNT(R329:FC329,FI329:FQ329),"")</f>
        <v>2</v>
      </c>
      <c r="D329" s="98">
        <f>IF(COUNT(X329:BN329,BP329:BX329,BZ329:CF329,CH329:FC329,FI329:FQ329)&gt;0,COUNT(X329:BN329,BP329:BX329,BZ329:CF329,CH329:FC329,FI329:FQ329),"")</f>
        <v>2</v>
      </c>
      <c r="E329" s="98">
        <f>IF(H329=1,COUNT(R329:FC329,FI329:FQ329),"")</f>
        <v>2</v>
      </c>
      <c r="F329" s="98">
        <f>IF(H329=1,COUNT(X329:BN329,BP329:BX329,BZ329:CF329,CH329:FC329,FI329:FQ329),"")</f>
        <v>2</v>
      </c>
      <c r="G329" s="98">
        <f>IF($B329&gt;=1,$M329,"")</f>
        <v>2</v>
      </c>
      <c r="H329" s="199">
        <f>IF(AND(M329&gt;0,M329&lt;=STATS!$C$22),1,"")</f>
        <v>1</v>
      </c>
      <c r="J329" s="34">
        <v>328</v>
      </c>
      <c r="K329">
        <v>44.832704560000003</v>
      </c>
      <c r="L329">
        <v>-88.504628960000005</v>
      </c>
      <c r="M329" s="10">
        <v>2</v>
      </c>
      <c r="N329" s="10" t="s">
        <v>747</v>
      </c>
      <c r="O329" s="10" t="s">
        <v>746</v>
      </c>
      <c r="P329" s="214"/>
      <c r="Q329" s="10">
        <v>1</v>
      </c>
      <c r="R329" s="17"/>
      <c r="S329" s="17"/>
      <c r="T329" s="17"/>
      <c r="U329" s="17"/>
      <c r="V329" s="17"/>
      <c r="W329" s="17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CV329" s="10">
        <v>1</v>
      </c>
      <c r="EW329" s="10">
        <v>1</v>
      </c>
      <c r="FD329" s="195"/>
      <c r="FE329" s="195"/>
      <c r="FF329" s="195"/>
      <c r="FG329" s="195"/>
      <c r="FH329" s="195"/>
    </row>
    <row r="330" spans="2:164" ht="15" x14ac:dyDescent="0.25">
      <c r="B330" s="98">
        <f>COUNT(R330:FC330,FI330:FQ330)</f>
        <v>2</v>
      </c>
      <c r="C330" s="98">
        <f>IF(COUNT(R330:FC330,FI330:FQ330)&gt;0,COUNT(R330:FC330,FI330:FQ330),"")</f>
        <v>2</v>
      </c>
      <c r="D330" s="98">
        <f>IF(COUNT(X330:BN330,BP330:BX330,BZ330:CF330,CH330:FC330,FI330:FQ330)&gt;0,COUNT(X330:BN330,BP330:BX330,BZ330:CF330,CH330:FC330,FI330:FQ330),"")</f>
        <v>2</v>
      </c>
      <c r="E330" s="98">
        <f>IF(H330=1,COUNT(R330:FC330,FI330:FQ330),"")</f>
        <v>2</v>
      </c>
      <c r="F330" s="98">
        <f>IF(H330=1,COUNT(X330:BN330,BP330:BX330,BZ330:CF330,CH330:FC330,FI330:FQ330),"")</f>
        <v>2</v>
      </c>
      <c r="G330" s="98">
        <f>IF($B330&gt;=1,$M330,"")</f>
        <v>5</v>
      </c>
      <c r="H330" s="199">
        <f>IF(AND(M330&gt;0,M330&lt;=STATS!$C$22),1,"")</f>
        <v>1</v>
      </c>
      <c r="J330" s="34">
        <v>329</v>
      </c>
      <c r="K330">
        <v>44.83216461</v>
      </c>
      <c r="L330">
        <v>-88.504642930000003</v>
      </c>
      <c r="M330" s="10">
        <v>5</v>
      </c>
      <c r="N330" s="10" t="s">
        <v>745</v>
      </c>
      <c r="O330" s="10" t="s">
        <v>746</v>
      </c>
      <c r="P330" s="214"/>
      <c r="Q330" s="10">
        <v>1</v>
      </c>
      <c r="R330" s="17"/>
      <c r="S330" s="17"/>
      <c r="T330" s="17"/>
      <c r="U330" s="17"/>
      <c r="V330" s="17"/>
      <c r="W330" s="17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U330" s="10">
        <v>1</v>
      </c>
      <c r="DA330" s="10">
        <v>1</v>
      </c>
      <c r="FD330" s="195"/>
      <c r="FE330" s="195"/>
      <c r="FF330" s="195"/>
      <c r="FG330" s="195"/>
      <c r="FH330" s="195"/>
    </row>
    <row r="331" spans="2:164" ht="15" x14ac:dyDescent="0.25">
      <c r="B331" s="98">
        <f>COUNT(R331:FC331,FI331:FQ331)</f>
        <v>2</v>
      </c>
      <c r="C331" s="98">
        <f>IF(COUNT(R331:FC331,FI331:FQ331)&gt;0,COUNT(R331:FC331,FI331:FQ331),"")</f>
        <v>2</v>
      </c>
      <c r="D331" s="98">
        <f>IF(COUNT(X331:BN331,BP331:BX331,BZ331:CF331,CH331:FC331,FI331:FQ331)&gt;0,COUNT(X331:BN331,BP331:BX331,BZ331:CF331,CH331:FC331,FI331:FQ331),"")</f>
        <v>2</v>
      </c>
      <c r="E331" s="98">
        <f>IF(H331=1,COUNT(R331:FC331,FI331:FQ331),"")</f>
        <v>2</v>
      </c>
      <c r="F331" s="98">
        <f>IF(H331=1,COUNT(X331:BN331,BP331:BX331,BZ331:CF331,CH331:FC331,FI331:FQ331),"")</f>
        <v>2</v>
      </c>
      <c r="G331" s="98">
        <f>IF($B331&gt;=1,$M331,"")</f>
        <v>5</v>
      </c>
      <c r="H331" s="199">
        <f>IF(AND(M331&gt;0,M331&lt;=STATS!$C$22),1,"")</f>
        <v>1</v>
      </c>
      <c r="J331" s="34">
        <v>330</v>
      </c>
      <c r="K331">
        <v>44.831624660000003</v>
      </c>
      <c r="L331">
        <v>-88.504656890000007</v>
      </c>
      <c r="M331" s="10">
        <v>5</v>
      </c>
      <c r="N331" s="10" t="s">
        <v>745</v>
      </c>
      <c r="O331" s="10" t="s">
        <v>746</v>
      </c>
      <c r="P331" s="214"/>
      <c r="Q331" s="10">
        <v>2</v>
      </c>
      <c r="R331" s="17"/>
      <c r="S331" s="17"/>
      <c r="T331" s="17"/>
      <c r="U331" s="17"/>
      <c r="V331" s="17"/>
      <c r="W331" s="17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DD331" s="10">
        <v>2</v>
      </c>
      <c r="EW331" s="10">
        <v>1</v>
      </c>
      <c r="FD331" s="195"/>
      <c r="FE331" s="195"/>
      <c r="FF331" s="195"/>
      <c r="FG331" s="195"/>
      <c r="FH331" s="195"/>
    </row>
    <row r="332" spans="2:164" ht="15" x14ac:dyDescent="0.25">
      <c r="B332" s="98">
        <f>COUNT(R332:FC332,FI332:FQ332)</f>
        <v>3</v>
      </c>
      <c r="C332" s="98">
        <f>IF(COUNT(R332:FC332,FI332:FQ332)&gt;0,COUNT(R332:FC332,FI332:FQ332),"")</f>
        <v>3</v>
      </c>
      <c r="D332" s="98">
        <f>IF(COUNT(X332:BN332,BP332:BX332,BZ332:CF332,CH332:FC332,FI332:FQ332)&gt;0,COUNT(X332:BN332,BP332:BX332,BZ332:CF332,CH332:FC332,FI332:FQ332),"")</f>
        <v>3</v>
      </c>
      <c r="E332" s="98">
        <f>IF(H332=1,COUNT(R332:FC332,FI332:FQ332),"")</f>
        <v>3</v>
      </c>
      <c r="F332" s="98">
        <f>IF(H332=1,COUNT(X332:BN332,BP332:BX332,BZ332:CF332,CH332:FC332,FI332:FQ332),"")</f>
        <v>3</v>
      </c>
      <c r="G332" s="98">
        <f>IF($B332&gt;=1,$M332,"")</f>
        <v>6</v>
      </c>
      <c r="H332" s="199">
        <f>IF(AND(M332&gt;0,M332&lt;=STATS!$C$22),1,"")</f>
        <v>1</v>
      </c>
      <c r="J332" s="34">
        <v>331</v>
      </c>
      <c r="K332">
        <v>44.831084709999999</v>
      </c>
      <c r="L332">
        <v>-88.504670860000004</v>
      </c>
      <c r="M332" s="10">
        <v>6</v>
      </c>
      <c r="N332" s="10" t="s">
        <v>745</v>
      </c>
      <c r="O332" s="10" t="s">
        <v>746</v>
      </c>
      <c r="P332" s="214"/>
      <c r="Q332" s="10">
        <v>2</v>
      </c>
      <c r="R332" s="17"/>
      <c r="S332" s="17"/>
      <c r="T332" s="17"/>
      <c r="U332" s="17"/>
      <c r="V332" s="17"/>
      <c r="W332" s="17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U332" s="10">
        <v>2</v>
      </c>
      <c r="EV332" s="10">
        <v>1</v>
      </c>
      <c r="EW332" s="10">
        <v>1</v>
      </c>
      <c r="FD332" s="195"/>
      <c r="FE332" s="195"/>
      <c r="FF332" s="195"/>
      <c r="FG332" s="195"/>
      <c r="FH332" s="195"/>
    </row>
    <row r="333" spans="2:164" ht="15" x14ac:dyDescent="0.25">
      <c r="B333" s="98">
        <f>COUNT(R333:FC333,FI333:FQ333)</f>
        <v>0</v>
      </c>
      <c r="C333" s="98" t="str">
        <f>IF(COUNT(R333:FC333,FI333:FQ333)&gt;0,COUNT(R333:FC333,FI333:FQ333),"")</f>
        <v/>
      </c>
      <c r="D333" s="98" t="str">
        <f>IF(COUNT(X333:BN333,BP333:BX333,BZ333:CF333,CH333:FC333,FI333:FQ333)&gt;0,COUNT(X333:BN333,BP333:BX333,BZ333:CF333,CH333:FC333,FI333:FQ333),"")</f>
        <v/>
      </c>
      <c r="E333" s="98">
        <f>IF(H333=1,COUNT(R333:FC333,FI333:FQ333),"")</f>
        <v>0</v>
      </c>
      <c r="F333" s="98">
        <f>IF(H333=1,COUNT(X333:BN333,BP333:BX333,BZ333:CF333,CH333:FC333,FI333:FQ333),"")</f>
        <v>0</v>
      </c>
      <c r="G333" s="98" t="str">
        <f>IF($B333&gt;=1,$M333,"")</f>
        <v/>
      </c>
      <c r="H333" s="199">
        <f>IF(AND(M333&gt;0,M333&lt;=STATS!$C$22),1,"")</f>
        <v>1</v>
      </c>
      <c r="J333" s="34">
        <v>332</v>
      </c>
      <c r="K333">
        <v>44.830544770000003</v>
      </c>
      <c r="L333">
        <v>-88.504684819999994</v>
      </c>
      <c r="M333" s="10">
        <v>9</v>
      </c>
      <c r="N333" s="10" t="s">
        <v>745</v>
      </c>
      <c r="O333" s="10" t="s">
        <v>746</v>
      </c>
      <c r="P333" s="214"/>
      <c r="R333" s="17"/>
      <c r="S333" s="17"/>
      <c r="T333" s="17"/>
      <c r="U333" s="17"/>
      <c r="V333" s="17"/>
      <c r="W333" s="17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FD333" s="195"/>
      <c r="FE333" s="195"/>
      <c r="FF333" s="195"/>
      <c r="FG333" s="195"/>
      <c r="FH333" s="195"/>
    </row>
    <row r="334" spans="2:164" ht="15" x14ac:dyDescent="0.25">
      <c r="B334" s="98">
        <f>COUNT(R334:FC334,FI334:FQ334)</f>
        <v>1</v>
      </c>
      <c r="C334" s="98">
        <f>IF(COUNT(R334:FC334,FI334:FQ334)&gt;0,COUNT(R334:FC334,FI334:FQ334),"")</f>
        <v>1</v>
      </c>
      <c r="D334" s="98">
        <f>IF(COUNT(X334:BN334,BP334:BX334,BZ334:CF334,CH334:FC334,FI334:FQ334)&gt;0,COUNT(X334:BN334,BP334:BX334,BZ334:CF334,CH334:FC334,FI334:FQ334),"")</f>
        <v>1</v>
      </c>
      <c r="E334" s="98">
        <f>IF(H334=1,COUNT(R334:FC334,FI334:FQ334),"")</f>
        <v>1</v>
      </c>
      <c r="F334" s="98">
        <f>IF(H334=1,COUNT(X334:BN334,BP334:BX334,BZ334:CF334,CH334:FC334,FI334:FQ334),"")</f>
        <v>1</v>
      </c>
      <c r="G334" s="98">
        <f>IF($B334&gt;=1,$M334,"")</f>
        <v>7</v>
      </c>
      <c r="H334" s="199">
        <f>IF(AND(M334&gt;0,M334&lt;=STATS!$C$22),1,"")</f>
        <v>1</v>
      </c>
      <c r="J334" s="34">
        <v>333</v>
      </c>
      <c r="K334">
        <v>44.830004819999999</v>
      </c>
      <c r="L334">
        <v>-88.504698779999998</v>
      </c>
      <c r="M334" s="10">
        <v>7</v>
      </c>
      <c r="N334" s="10" t="s">
        <v>745</v>
      </c>
      <c r="O334" s="10" t="s">
        <v>746</v>
      </c>
      <c r="P334" s="214"/>
      <c r="Q334" s="10">
        <v>2</v>
      </c>
      <c r="R334" s="17"/>
      <c r="S334" s="17"/>
      <c r="T334" s="17"/>
      <c r="U334" s="17"/>
      <c r="V334" s="17"/>
      <c r="W334" s="17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CA334" s="10">
        <v>2</v>
      </c>
      <c r="FD334" s="195"/>
      <c r="FE334" s="195"/>
      <c r="FF334" s="195"/>
      <c r="FG334" s="195"/>
      <c r="FH334" s="195"/>
    </row>
    <row r="335" spans="2:164" ht="15" x14ac:dyDescent="0.25">
      <c r="B335" s="98">
        <f>COUNT(R335:FC335,FI335:FQ335)</f>
        <v>3</v>
      </c>
      <c r="C335" s="98">
        <f>IF(COUNT(R335:FC335,FI335:FQ335)&gt;0,COUNT(R335:FC335,FI335:FQ335),"")</f>
        <v>3</v>
      </c>
      <c r="D335" s="98">
        <f>IF(COUNT(X335:BN335,BP335:BX335,BZ335:CF335,CH335:FC335,FI335:FQ335)&gt;0,COUNT(X335:BN335,BP335:BX335,BZ335:CF335,CH335:FC335,FI335:FQ335),"")</f>
        <v>3</v>
      </c>
      <c r="E335" s="98">
        <f>IF(H335=1,COUNT(R335:FC335,FI335:FQ335),"")</f>
        <v>3</v>
      </c>
      <c r="F335" s="98">
        <f>IF(H335=1,COUNT(X335:BN335,BP335:BX335,BZ335:CF335,CH335:FC335,FI335:FQ335),"")</f>
        <v>3</v>
      </c>
      <c r="G335" s="98">
        <f>IF($B335&gt;=1,$M335,"")</f>
        <v>6</v>
      </c>
      <c r="H335" s="199">
        <f>IF(AND(M335&gt;0,M335&lt;=STATS!$C$22),1,"")</f>
        <v>1</v>
      </c>
      <c r="J335" s="34">
        <v>334</v>
      </c>
      <c r="K335">
        <v>44.829464870000002</v>
      </c>
      <c r="L335">
        <v>-88.504712749999996</v>
      </c>
      <c r="M335" s="10">
        <v>6</v>
      </c>
      <c r="N335" s="10" t="s">
        <v>745</v>
      </c>
      <c r="O335" s="10" t="s">
        <v>746</v>
      </c>
      <c r="P335" s="214"/>
      <c r="Q335" s="10">
        <v>2</v>
      </c>
      <c r="R335" s="17"/>
      <c r="S335" s="17"/>
      <c r="T335" s="17"/>
      <c r="U335" s="17"/>
      <c r="V335" s="17"/>
      <c r="W335" s="17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U335" s="10">
        <v>1</v>
      </c>
      <c r="BS335" s="10">
        <v>1</v>
      </c>
      <c r="CA335" s="10">
        <v>2</v>
      </c>
      <c r="FD335" s="195"/>
      <c r="FE335" s="195"/>
      <c r="FF335" s="195"/>
      <c r="FG335" s="195"/>
      <c r="FH335" s="195"/>
    </row>
    <row r="336" spans="2:164" ht="15" x14ac:dyDescent="0.25">
      <c r="B336" s="98">
        <f>COUNT(R336:FC336,FI336:FQ336)</f>
        <v>3</v>
      </c>
      <c r="C336" s="98">
        <f>IF(COUNT(R336:FC336,FI336:FQ336)&gt;0,COUNT(R336:FC336,FI336:FQ336),"")</f>
        <v>3</v>
      </c>
      <c r="D336" s="98">
        <f>IF(COUNT(X336:BN336,BP336:BX336,BZ336:CF336,CH336:FC336,FI336:FQ336)&gt;0,COUNT(X336:BN336,BP336:BX336,BZ336:CF336,CH336:FC336,FI336:FQ336),"")</f>
        <v>3</v>
      </c>
      <c r="E336" s="98">
        <f>IF(H336=1,COUNT(R336:FC336,FI336:FQ336),"")</f>
        <v>3</v>
      </c>
      <c r="F336" s="98">
        <f>IF(H336=1,COUNT(X336:BN336,BP336:BX336,BZ336:CF336,CH336:FC336,FI336:FQ336),"")</f>
        <v>3</v>
      </c>
      <c r="G336" s="98">
        <f>IF($B336&gt;=1,$M336,"")</f>
        <v>6</v>
      </c>
      <c r="H336" s="199">
        <f>IF(AND(M336&gt;0,M336&lt;=STATS!$C$22),1,"")</f>
        <v>1</v>
      </c>
      <c r="J336" s="34">
        <v>335</v>
      </c>
      <c r="K336">
        <v>44.828924919999999</v>
      </c>
      <c r="L336">
        <v>-88.50472671</v>
      </c>
      <c r="M336" s="10">
        <v>6</v>
      </c>
      <c r="N336" s="10" t="s">
        <v>745</v>
      </c>
      <c r="O336" s="10" t="s">
        <v>746</v>
      </c>
      <c r="P336" s="214"/>
      <c r="Q336" s="10">
        <v>2</v>
      </c>
      <c r="R336" s="17"/>
      <c r="S336" s="17"/>
      <c r="T336" s="17"/>
      <c r="U336" s="17"/>
      <c r="V336" s="17"/>
      <c r="W336" s="17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U336" s="10">
        <v>1</v>
      </c>
      <c r="CA336" s="10">
        <v>2</v>
      </c>
      <c r="DD336" s="10">
        <v>2</v>
      </c>
      <c r="FD336" s="195"/>
      <c r="FE336" s="195"/>
      <c r="FF336" s="195"/>
      <c r="FG336" s="195"/>
      <c r="FH336" s="195"/>
    </row>
    <row r="337" spans="2:164" ht="15" x14ac:dyDescent="0.25">
      <c r="B337" s="98">
        <f>COUNT(R337:FC337,FI337:FQ337)</f>
        <v>2</v>
      </c>
      <c r="C337" s="98">
        <f>IF(COUNT(R337:FC337,FI337:FQ337)&gt;0,COUNT(R337:FC337,FI337:FQ337),"")</f>
        <v>2</v>
      </c>
      <c r="D337" s="98">
        <f>IF(COUNT(X337:BN337,BP337:BX337,BZ337:CF337,CH337:FC337,FI337:FQ337)&gt;0,COUNT(X337:BN337,BP337:BX337,BZ337:CF337,CH337:FC337,FI337:FQ337),"")</f>
        <v>2</v>
      </c>
      <c r="E337" s="98">
        <f>IF(H337=1,COUNT(R337:FC337,FI337:FQ337),"")</f>
        <v>2</v>
      </c>
      <c r="F337" s="98">
        <f>IF(H337=1,COUNT(X337:BN337,BP337:BX337,BZ337:CF337,CH337:FC337,FI337:FQ337),"")</f>
        <v>2</v>
      </c>
      <c r="G337" s="98">
        <f>IF($B337&gt;=1,$M337,"")</f>
        <v>5</v>
      </c>
      <c r="H337" s="199">
        <f>IF(AND(M337&gt;0,M337&lt;=STATS!$C$22),1,"")</f>
        <v>1</v>
      </c>
      <c r="J337" s="34">
        <v>336</v>
      </c>
      <c r="K337">
        <v>44.828384980000003</v>
      </c>
      <c r="L337">
        <v>-88.504740679999998</v>
      </c>
      <c r="M337" s="10">
        <v>5</v>
      </c>
      <c r="N337" s="10" t="s">
        <v>745</v>
      </c>
      <c r="O337" s="10" t="s">
        <v>746</v>
      </c>
      <c r="P337" s="214"/>
      <c r="Q337" s="10">
        <v>1</v>
      </c>
      <c r="R337" s="17"/>
      <c r="S337" s="17"/>
      <c r="T337" s="17"/>
      <c r="U337" s="17"/>
      <c r="V337" s="17"/>
      <c r="W337" s="17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BV337" s="10">
        <v>1</v>
      </c>
      <c r="CA337" s="10">
        <v>1</v>
      </c>
      <c r="FD337" s="195"/>
      <c r="FE337" s="195"/>
      <c r="FF337" s="195"/>
      <c r="FG337" s="195"/>
      <c r="FH337" s="195"/>
    </row>
    <row r="338" spans="2:164" ht="15" x14ac:dyDescent="0.25">
      <c r="B338" s="98">
        <f>COUNT(R338:FC338,FI338:FQ338)</f>
        <v>0</v>
      </c>
      <c r="C338" s="98" t="str">
        <f>IF(COUNT(R338:FC338,FI338:FQ338)&gt;0,COUNT(R338:FC338,FI338:FQ338),"")</f>
        <v/>
      </c>
      <c r="D338" s="98" t="str">
        <f>IF(COUNT(X338:BN338,BP338:BX338,BZ338:CF338,CH338:FC338,FI338:FQ338)&gt;0,COUNT(X338:BN338,BP338:BX338,BZ338:CF338,CH338:FC338,FI338:FQ338),"")</f>
        <v/>
      </c>
      <c r="E338" s="98" t="str">
        <f>IF(H338=1,COUNT(R338:FC338,FI338:FQ338),"")</f>
        <v/>
      </c>
      <c r="F338" s="98" t="str">
        <f>IF(H338=1,COUNT(X338:BN338,BP338:BX338,BZ338:CF338,CH338:FC338,FI338:FQ338),"")</f>
        <v/>
      </c>
      <c r="G338" s="98" t="str">
        <f>IF($B338&gt;=1,$M338,"")</f>
        <v/>
      </c>
      <c r="H338" s="199" t="str">
        <f>IF(AND(M338&gt;0,M338&lt;=STATS!$C$22),1,"")</f>
        <v/>
      </c>
      <c r="J338" s="34">
        <v>337</v>
      </c>
      <c r="K338">
        <v>44.827845029999999</v>
      </c>
      <c r="L338">
        <v>-88.504754640000002</v>
      </c>
      <c r="P338" s="215" t="s">
        <v>743</v>
      </c>
      <c r="R338" s="17"/>
      <c r="S338" s="17"/>
      <c r="T338" s="17"/>
      <c r="U338" s="17"/>
      <c r="V338" s="17"/>
      <c r="W338" s="17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FD338" s="195"/>
      <c r="FE338" s="195"/>
      <c r="FF338" s="195"/>
      <c r="FG338" s="195"/>
      <c r="FH338" s="195"/>
    </row>
    <row r="339" spans="2:164" ht="15" x14ac:dyDescent="0.25">
      <c r="B339" s="98">
        <f>COUNT(R339:FC339,FI339:FQ339)</f>
        <v>0</v>
      </c>
      <c r="C339" s="98" t="str">
        <f>IF(COUNT(R339:FC339,FI339:FQ339)&gt;0,COUNT(R339:FC339,FI339:FQ339),"")</f>
        <v/>
      </c>
      <c r="D339" s="98" t="str">
        <f>IF(COUNT(X339:BN339,BP339:BX339,BZ339:CF339,CH339:FC339,FI339:FQ339)&gt;0,COUNT(X339:BN339,BP339:BX339,BZ339:CF339,CH339:FC339,FI339:FQ339),"")</f>
        <v/>
      </c>
      <c r="E339" s="98" t="str">
        <f>IF(H339=1,COUNT(R339:FC339,FI339:FQ339),"")</f>
        <v/>
      </c>
      <c r="F339" s="98" t="str">
        <f>IF(H339=1,COUNT(X339:BN339,BP339:BX339,BZ339:CF339,CH339:FC339,FI339:FQ339),"")</f>
        <v/>
      </c>
      <c r="G339" s="98" t="str">
        <f>IF($B339&gt;=1,$M339,"")</f>
        <v/>
      </c>
      <c r="H339" s="199" t="str">
        <f>IF(AND(M339&gt;0,M339&lt;=STATS!$C$22),1,"")</f>
        <v/>
      </c>
      <c r="J339" s="34">
        <v>338</v>
      </c>
      <c r="K339">
        <v>44.834854399999998</v>
      </c>
      <c r="L339">
        <v>-88.503814259999999</v>
      </c>
      <c r="P339" s="215" t="s">
        <v>744</v>
      </c>
      <c r="R339" s="17"/>
      <c r="S339" s="17"/>
      <c r="T339" s="17"/>
      <c r="U339" s="17"/>
      <c r="V339" s="17"/>
      <c r="W339" s="17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FD339" s="195"/>
      <c r="FE339" s="195"/>
      <c r="FF339" s="195"/>
      <c r="FG339" s="195"/>
      <c r="FH339" s="195"/>
    </row>
    <row r="340" spans="2:164" ht="15" x14ac:dyDescent="0.25">
      <c r="B340" s="98">
        <f>COUNT(R340:FC340,FI340:FQ340)</f>
        <v>1</v>
      </c>
      <c r="C340" s="98">
        <f>IF(COUNT(R340:FC340,FI340:FQ340)&gt;0,COUNT(R340:FC340,FI340:FQ340),"")</f>
        <v>1</v>
      </c>
      <c r="D340" s="98">
        <f>IF(COUNT(X340:BN340,BP340:BX340,BZ340:CF340,CH340:FC340,FI340:FQ340)&gt;0,COUNT(X340:BN340,BP340:BX340,BZ340:CF340,CH340:FC340,FI340:FQ340),"")</f>
        <v>1</v>
      </c>
      <c r="E340" s="98">
        <f>IF(H340=1,COUNT(R340:FC340,FI340:FQ340),"")</f>
        <v>1</v>
      </c>
      <c r="F340" s="98">
        <f>IF(H340=1,COUNT(X340:BN340,BP340:BX340,BZ340:CF340,CH340:FC340,FI340:FQ340),"")</f>
        <v>1</v>
      </c>
      <c r="G340" s="98">
        <f>IF($B340&gt;=1,$M340,"")</f>
        <v>2</v>
      </c>
      <c r="H340" s="199">
        <f>IF(AND(M340&gt;0,M340&lt;=STATS!$C$22),1,"")</f>
        <v>1</v>
      </c>
      <c r="J340" s="34">
        <v>339</v>
      </c>
      <c r="K340">
        <v>44.834314460000002</v>
      </c>
      <c r="L340">
        <v>-88.503828229999996</v>
      </c>
      <c r="M340" s="10">
        <v>2</v>
      </c>
      <c r="N340" s="10" t="s">
        <v>747</v>
      </c>
      <c r="O340" s="10" t="s">
        <v>746</v>
      </c>
      <c r="P340" s="214"/>
      <c r="Q340" s="10">
        <v>1</v>
      </c>
      <c r="R340" s="17"/>
      <c r="S340" s="17"/>
      <c r="T340" s="17"/>
      <c r="U340" s="17"/>
      <c r="V340" s="17"/>
      <c r="W340" s="17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Q340" s="10">
        <v>1</v>
      </c>
      <c r="FD340" s="195"/>
      <c r="FE340" s="195"/>
      <c r="FF340" s="195"/>
      <c r="FG340" s="195"/>
      <c r="FH340" s="195"/>
    </row>
    <row r="341" spans="2:164" ht="15" x14ac:dyDescent="0.25">
      <c r="B341" s="98">
        <f>COUNT(R341:FC341,FI341:FQ341)</f>
        <v>5</v>
      </c>
      <c r="C341" s="98">
        <f>IF(COUNT(R341:FC341,FI341:FQ341)&gt;0,COUNT(R341:FC341,FI341:FQ341),"")</f>
        <v>5</v>
      </c>
      <c r="D341" s="98">
        <f>IF(COUNT(X341:BN341,BP341:BX341,BZ341:CF341,CH341:FC341,FI341:FQ341)&gt;0,COUNT(X341:BN341,BP341:BX341,BZ341:CF341,CH341:FC341,FI341:FQ341),"")</f>
        <v>5</v>
      </c>
      <c r="E341" s="98">
        <f>IF(H341=1,COUNT(R341:FC341,FI341:FQ341),"")</f>
        <v>5</v>
      </c>
      <c r="F341" s="98">
        <f>IF(H341=1,COUNT(X341:BN341,BP341:BX341,BZ341:CF341,CH341:FC341,FI341:FQ341),"")</f>
        <v>5</v>
      </c>
      <c r="G341" s="98">
        <f>IF($B341&gt;=1,$M341,"")</f>
        <v>5.5</v>
      </c>
      <c r="H341" s="199">
        <f>IF(AND(M341&gt;0,M341&lt;=STATS!$C$22),1,"")</f>
        <v>1</v>
      </c>
      <c r="J341" s="34">
        <v>340</v>
      </c>
      <c r="K341">
        <v>44.833774509999998</v>
      </c>
      <c r="L341">
        <v>-88.503842199999994</v>
      </c>
      <c r="M341" s="10">
        <v>5.5</v>
      </c>
      <c r="N341" s="10" t="s">
        <v>745</v>
      </c>
      <c r="O341" s="10" t="s">
        <v>746</v>
      </c>
      <c r="P341" s="214"/>
      <c r="Q341" s="10">
        <v>2</v>
      </c>
      <c r="R341" s="17"/>
      <c r="S341" s="17"/>
      <c r="T341" s="17"/>
      <c r="U341" s="17"/>
      <c r="V341" s="17"/>
      <c r="W341" s="17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U341" s="10">
        <v>1</v>
      </c>
      <c r="BA341" s="10">
        <v>1</v>
      </c>
      <c r="BV341" s="10">
        <v>1</v>
      </c>
      <c r="DD341" s="10">
        <v>1</v>
      </c>
      <c r="EW341" s="10">
        <v>1</v>
      </c>
      <c r="FD341" s="195"/>
      <c r="FE341" s="195"/>
      <c r="FF341" s="195"/>
      <c r="FG341" s="195"/>
      <c r="FH341" s="195"/>
    </row>
    <row r="342" spans="2:164" ht="15" x14ac:dyDescent="0.25">
      <c r="B342" s="98">
        <f>COUNT(R342:FC342,FI342:FQ342)</f>
        <v>5</v>
      </c>
      <c r="C342" s="98">
        <f>IF(COUNT(R342:FC342,FI342:FQ342)&gt;0,COUNT(R342:FC342,FI342:FQ342),"")</f>
        <v>5</v>
      </c>
      <c r="D342" s="98">
        <f>IF(COUNT(X342:BN342,BP342:BX342,BZ342:CF342,CH342:FC342,FI342:FQ342)&gt;0,COUNT(X342:BN342,BP342:BX342,BZ342:CF342,CH342:FC342,FI342:FQ342),"")</f>
        <v>5</v>
      </c>
      <c r="E342" s="98">
        <f>IF(H342=1,COUNT(R342:FC342,FI342:FQ342),"")</f>
        <v>5</v>
      </c>
      <c r="F342" s="98">
        <f>IF(H342=1,COUNT(X342:BN342,BP342:BX342,BZ342:CF342,CH342:FC342,FI342:FQ342),"")</f>
        <v>5</v>
      </c>
      <c r="G342" s="98">
        <f>IF($B342&gt;=1,$M342,"")</f>
        <v>6</v>
      </c>
      <c r="H342" s="199">
        <f>IF(AND(M342&gt;0,M342&lt;=STATS!$C$22),1,"")</f>
        <v>1</v>
      </c>
      <c r="J342" s="34">
        <v>341</v>
      </c>
      <c r="K342">
        <v>44.833234560000001</v>
      </c>
      <c r="L342">
        <v>-88.50385618</v>
      </c>
      <c r="M342" s="10">
        <v>6</v>
      </c>
      <c r="N342" s="10" t="s">
        <v>745</v>
      </c>
      <c r="O342" s="10" t="s">
        <v>746</v>
      </c>
      <c r="P342" s="214"/>
      <c r="Q342" s="10">
        <v>2</v>
      </c>
      <c r="R342" s="17"/>
      <c r="S342" s="17"/>
      <c r="T342" s="17"/>
      <c r="U342" s="17"/>
      <c r="V342" s="17"/>
      <c r="W342" s="17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U342" s="10">
        <v>1</v>
      </c>
      <c r="BV342" s="10">
        <v>1</v>
      </c>
      <c r="CA342" s="10">
        <v>1</v>
      </c>
      <c r="DC342" s="10">
        <v>1</v>
      </c>
      <c r="EW342" s="10">
        <v>2</v>
      </c>
      <c r="FD342" s="195"/>
      <c r="FE342" s="195"/>
      <c r="FF342" s="195"/>
      <c r="FG342" s="195"/>
      <c r="FH342" s="195"/>
    </row>
    <row r="343" spans="2:164" ht="15" x14ac:dyDescent="0.25">
      <c r="B343" s="98">
        <f>COUNT(R343:FC343,FI343:FQ343)</f>
        <v>3</v>
      </c>
      <c r="C343" s="98">
        <f>IF(COUNT(R343:FC343,FI343:FQ343)&gt;0,COUNT(R343:FC343,FI343:FQ343),"")</f>
        <v>3</v>
      </c>
      <c r="D343" s="98">
        <f>IF(COUNT(X343:BN343,BP343:BX343,BZ343:CF343,CH343:FC343,FI343:FQ343)&gt;0,COUNT(X343:BN343,BP343:BX343,BZ343:CF343,CH343:FC343,FI343:FQ343),"")</f>
        <v>3</v>
      </c>
      <c r="E343" s="98">
        <f>IF(H343=1,COUNT(R343:FC343,FI343:FQ343),"")</f>
        <v>3</v>
      </c>
      <c r="F343" s="98">
        <f>IF(H343=1,COUNT(X343:BN343,BP343:BX343,BZ343:CF343,CH343:FC343,FI343:FQ343),"")</f>
        <v>3</v>
      </c>
      <c r="G343" s="98">
        <f>IF($B343&gt;=1,$M343,"")</f>
        <v>5.5</v>
      </c>
      <c r="H343" s="199">
        <f>IF(AND(M343&gt;0,M343&lt;=STATS!$C$22),1,"")</f>
        <v>1</v>
      </c>
      <c r="J343" s="34">
        <v>342</v>
      </c>
      <c r="K343">
        <v>44.832694619999998</v>
      </c>
      <c r="L343">
        <v>-88.503870149999997</v>
      </c>
      <c r="M343" s="10">
        <v>5.5</v>
      </c>
      <c r="N343" s="10" t="s">
        <v>745</v>
      </c>
      <c r="O343" s="10" t="s">
        <v>746</v>
      </c>
      <c r="P343" s="214"/>
      <c r="Q343" s="10">
        <v>2</v>
      </c>
      <c r="R343" s="17"/>
      <c r="S343" s="17"/>
      <c r="T343" s="17"/>
      <c r="U343" s="17"/>
      <c r="V343" s="17"/>
      <c r="W343" s="17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CT343" s="10">
        <v>1</v>
      </c>
      <c r="DD343" s="10">
        <v>2</v>
      </c>
      <c r="EW343" s="10">
        <v>2</v>
      </c>
      <c r="FD343" s="195"/>
      <c r="FE343" s="195"/>
      <c r="FF343" s="195"/>
      <c r="FG343" s="195"/>
      <c r="FH343" s="195"/>
    </row>
    <row r="344" spans="2:164" ht="15" x14ac:dyDescent="0.25">
      <c r="B344" s="98">
        <f>COUNT(R344:FC344,FI344:FQ344)</f>
        <v>2</v>
      </c>
      <c r="C344" s="98">
        <f>IF(COUNT(R344:FC344,FI344:FQ344)&gt;0,COUNT(R344:FC344,FI344:FQ344),"")</f>
        <v>2</v>
      </c>
      <c r="D344" s="98">
        <f>IF(COUNT(X344:BN344,BP344:BX344,BZ344:CF344,CH344:FC344,FI344:FQ344)&gt;0,COUNT(X344:BN344,BP344:BX344,BZ344:CF344,CH344:FC344,FI344:FQ344),"")</f>
        <v>2</v>
      </c>
      <c r="E344" s="98">
        <f>IF(H344=1,COUNT(R344:FC344,FI344:FQ344),"")</f>
        <v>2</v>
      </c>
      <c r="F344" s="98">
        <f>IF(H344=1,COUNT(X344:BN344,BP344:BX344,BZ344:CF344,CH344:FC344,FI344:FQ344),"")</f>
        <v>2</v>
      </c>
      <c r="G344" s="98">
        <f>IF($B344&gt;=1,$M344,"")</f>
        <v>5.5</v>
      </c>
      <c r="H344" s="199">
        <f>IF(AND(M344&gt;0,M344&lt;=STATS!$C$22),1,"")</f>
        <v>1</v>
      </c>
      <c r="J344" s="34">
        <v>343</v>
      </c>
      <c r="K344">
        <v>44.832154670000001</v>
      </c>
      <c r="L344">
        <v>-88.503884119999995</v>
      </c>
      <c r="M344" s="10">
        <v>5.5</v>
      </c>
      <c r="N344" s="10" t="s">
        <v>745</v>
      </c>
      <c r="O344" s="10" t="s">
        <v>746</v>
      </c>
      <c r="P344" s="214"/>
      <c r="Q344" s="10">
        <v>1</v>
      </c>
      <c r="R344" s="17"/>
      <c r="S344" s="17"/>
      <c r="T344" s="17"/>
      <c r="U344" s="17"/>
      <c r="V344" s="17"/>
      <c r="W344" s="17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>
        <v>1</v>
      </c>
      <c r="AL344" s="36"/>
      <c r="EW344" s="10">
        <v>1</v>
      </c>
      <c r="FD344" s="195"/>
      <c r="FE344" s="195"/>
      <c r="FF344" s="195"/>
      <c r="FG344" s="195"/>
      <c r="FH344" s="195"/>
    </row>
    <row r="345" spans="2:164" ht="15" x14ac:dyDescent="0.25">
      <c r="B345" s="98">
        <f>COUNT(R345:FC345,FI345:FQ345)</f>
        <v>0</v>
      </c>
      <c r="C345" s="98" t="str">
        <f>IF(COUNT(R345:FC345,FI345:FQ345)&gt;0,COUNT(R345:FC345,FI345:FQ345),"")</f>
        <v/>
      </c>
      <c r="D345" s="98" t="str">
        <f>IF(COUNT(X345:BN345,BP345:BX345,BZ345:CF345,CH345:FC345,FI345:FQ345)&gt;0,COUNT(X345:BN345,BP345:BX345,BZ345:CF345,CH345:FC345,FI345:FQ345),"")</f>
        <v/>
      </c>
      <c r="E345" s="98">
        <f>IF(H345=1,COUNT(R345:FC345,FI345:FQ345),"")</f>
        <v>0</v>
      </c>
      <c r="F345" s="98">
        <f>IF(H345=1,COUNT(X345:BN345,BP345:BX345,BZ345:CF345,CH345:FC345,FI345:FQ345),"")</f>
        <v>0</v>
      </c>
      <c r="G345" s="98" t="str">
        <f>IF($B345&gt;=1,$M345,"")</f>
        <v/>
      </c>
      <c r="H345" s="199">
        <f>IF(AND(M345&gt;0,M345&lt;=STATS!$C$22),1,"")</f>
        <v>1</v>
      </c>
      <c r="J345" s="34">
        <v>344</v>
      </c>
      <c r="K345">
        <v>44.831614719999997</v>
      </c>
      <c r="L345">
        <v>-88.503898100000001</v>
      </c>
      <c r="M345" s="10">
        <v>4</v>
      </c>
      <c r="N345" s="10" t="s">
        <v>747</v>
      </c>
      <c r="O345" s="10" t="s">
        <v>746</v>
      </c>
      <c r="P345" s="214"/>
      <c r="R345" s="17"/>
      <c r="S345" s="17"/>
      <c r="T345" s="17"/>
      <c r="U345" s="17"/>
      <c r="V345" s="17"/>
      <c r="W345" s="17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FD345" s="195"/>
      <c r="FE345" s="195"/>
      <c r="FF345" s="195"/>
      <c r="FG345" s="195"/>
      <c r="FH345" s="195"/>
    </row>
    <row r="346" spans="2:164" ht="15" x14ac:dyDescent="0.25">
      <c r="B346" s="98">
        <f>COUNT(R346:FC346,FI346:FQ346)</f>
        <v>4</v>
      </c>
      <c r="C346" s="98">
        <f>IF(COUNT(R346:FC346,FI346:FQ346)&gt;0,COUNT(R346:FC346,FI346:FQ346),"")</f>
        <v>4</v>
      </c>
      <c r="D346" s="98">
        <f>IF(COUNT(X346:BN346,BP346:BX346,BZ346:CF346,CH346:FC346,FI346:FQ346)&gt;0,COUNT(X346:BN346,BP346:BX346,BZ346:CF346,CH346:FC346,FI346:FQ346),"")</f>
        <v>4</v>
      </c>
      <c r="E346" s="98">
        <f>IF(H346=1,COUNT(R346:FC346,FI346:FQ346),"")</f>
        <v>4</v>
      </c>
      <c r="F346" s="98">
        <f>IF(H346=1,COUNT(X346:BN346,BP346:BX346,BZ346:CF346,CH346:FC346,FI346:FQ346),"")</f>
        <v>4</v>
      </c>
      <c r="G346" s="98">
        <f>IF($B346&gt;=1,$M346,"")</f>
        <v>5.5</v>
      </c>
      <c r="H346" s="199">
        <f>IF(AND(M346&gt;0,M346&lt;=STATS!$C$22),1,"")</f>
        <v>1</v>
      </c>
      <c r="J346" s="34">
        <v>345</v>
      </c>
      <c r="K346">
        <v>44.831074770000001</v>
      </c>
      <c r="L346">
        <v>-88.503912069999998</v>
      </c>
      <c r="M346" s="10">
        <v>5.5</v>
      </c>
      <c r="N346" s="10" t="s">
        <v>745</v>
      </c>
      <c r="O346" s="10" t="s">
        <v>746</v>
      </c>
      <c r="P346" s="214"/>
      <c r="Q346" s="10">
        <v>2</v>
      </c>
      <c r="R346" s="17"/>
      <c r="S346" s="17"/>
      <c r="T346" s="17"/>
      <c r="U346" s="17"/>
      <c r="V346" s="17"/>
      <c r="W346" s="17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U346" s="10">
        <v>1</v>
      </c>
      <c r="BV346" s="10">
        <v>1</v>
      </c>
      <c r="DD346" s="10">
        <v>1</v>
      </c>
      <c r="EW346" s="10">
        <v>1</v>
      </c>
      <c r="FD346" s="195"/>
      <c r="FE346" s="195"/>
      <c r="FF346" s="195"/>
      <c r="FG346" s="195"/>
      <c r="FH346" s="195"/>
    </row>
    <row r="347" spans="2:164" ht="15" x14ac:dyDescent="0.25">
      <c r="B347" s="98">
        <f>COUNT(R347:FC347,FI347:FQ347)</f>
        <v>0</v>
      </c>
      <c r="C347" s="98" t="str">
        <f>IF(COUNT(R347:FC347,FI347:FQ347)&gt;0,COUNT(R347:FC347,FI347:FQ347),"")</f>
        <v/>
      </c>
      <c r="D347" s="98" t="str">
        <f>IF(COUNT(X347:BN347,BP347:BX347,BZ347:CF347,CH347:FC347,FI347:FQ347)&gt;0,COUNT(X347:BN347,BP347:BX347,BZ347:CF347,CH347:FC347,FI347:FQ347),"")</f>
        <v/>
      </c>
      <c r="E347" s="98" t="str">
        <f>IF(H347=1,COUNT(R347:FC347,FI347:FQ347),"")</f>
        <v/>
      </c>
      <c r="F347" s="98" t="str">
        <f>IF(H347=1,COUNT(X347:BN347,BP347:BX347,BZ347:CF347,CH347:FC347,FI347:FQ347),"")</f>
        <v/>
      </c>
      <c r="G347" s="98" t="str">
        <f>IF($B347&gt;=1,$M347,"")</f>
        <v/>
      </c>
      <c r="H347" s="199" t="str">
        <f>IF(AND(M347&gt;0,M347&lt;=STATS!$C$22),1,"")</f>
        <v/>
      </c>
      <c r="J347" s="34">
        <v>346</v>
      </c>
      <c r="K347">
        <v>44.830534829999998</v>
      </c>
      <c r="L347">
        <v>-88.503926039999996</v>
      </c>
      <c r="M347" s="10">
        <v>10</v>
      </c>
      <c r="N347" s="10" t="s">
        <v>745</v>
      </c>
      <c r="O347" s="10" t="s">
        <v>746</v>
      </c>
      <c r="P347" s="214"/>
      <c r="R347" s="17"/>
      <c r="S347" s="17"/>
      <c r="T347" s="17"/>
      <c r="U347" s="17"/>
      <c r="V347" s="17"/>
      <c r="W347" s="17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FD347" s="195"/>
      <c r="FE347" s="195"/>
      <c r="FF347" s="195"/>
      <c r="FG347" s="195"/>
      <c r="FH347" s="195"/>
    </row>
    <row r="348" spans="2:164" ht="15" x14ac:dyDescent="0.25">
      <c r="B348" s="98">
        <f>COUNT(R348:FC348,FI348:FQ348)</f>
        <v>2</v>
      </c>
      <c r="C348" s="98">
        <f>IF(COUNT(R348:FC348,FI348:FQ348)&gt;0,COUNT(R348:FC348,FI348:FQ348),"")</f>
        <v>2</v>
      </c>
      <c r="D348" s="98">
        <f>IF(COUNT(X348:BN348,BP348:BX348,BZ348:CF348,CH348:FC348,FI348:FQ348)&gt;0,COUNT(X348:BN348,BP348:BX348,BZ348:CF348,CH348:FC348,FI348:FQ348),"")</f>
        <v>2</v>
      </c>
      <c r="E348" s="98">
        <f>IF(H348=1,COUNT(R348:FC348,FI348:FQ348),"")</f>
        <v>2</v>
      </c>
      <c r="F348" s="98">
        <f>IF(H348=1,COUNT(X348:BN348,BP348:BX348,BZ348:CF348,CH348:FC348,FI348:FQ348),"")</f>
        <v>2</v>
      </c>
      <c r="G348" s="98">
        <f>IF($B348&gt;=1,$M348,"")</f>
        <v>7</v>
      </c>
      <c r="H348" s="199">
        <f>IF(AND(M348&gt;0,M348&lt;=STATS!$C$22),1,"")</f>
        <v>1</v>
      </c>
      <c r="J348" s="34">
        <v>347</v>
      </c>
      <c r="K348">
        <v>44.829994880000001</v>
      </c>
      <c r="L348">
        <v>-88.503940009999994</v>
      </c>
      <c r="M348" s="10">
        <v>7</v>
      </c>
      <c r="N348" s="10" t="s">
        <v>745</v>
      </c>
      <c r="O348" s="10" t="s">
        <v>746</v>
      </c>
      <c r="P348" s="214"/>
      <c r="Q348" s="10">
        <v>2</v>
      </c>
      <c r="R348" s="17"/>
      <c r="S348" s="17"/>
      <c r="T348" s="17"/>
      <c r="U348" s="17"/>
      <c r="V348" s="17"/>
      <c r="W348" s="17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BV348" s="10">
        <v>1</v>
      </c>
      <c r="CA348" s="10">
        <v>2</v>
      </c>
      <c r="FD348" s="195"/>
      <c r="FE348" s="195"/>
      <c r="FF348" s="195"/>
      <c r="FG348" s="195"/>
      <c r="FH348" s="195"/>
    </row>
    <row r="349" spans="2:164" ht="15" x14ac:dyDescent="0.25">
      <c r="B349" s="98">
        <f>COUNT(R349:FC349,FI349:FQ349)</f>
        <v>1</v>
      </c>
      <c r="C349" s="98">
        <f>IF(COUNT(R349:FC349,FI349:FQ349)&gt;0,COUNT(R349:FC349,FI349:FQ349),"")</f>
        <v>1</v>
      </c>
      <c r="D349" s="98">
        <f>IF(COUNT(X349:BN349,BP349:BX349,BZ349:CF349,CH349:FC349,FI349:FQ349)&gt;0,COUNT(X349:BN349,BP349:BX349,BZ349:CF349,CH349:FC349,FI349:FQ349),"")</f>
        <v>1</v>
      </c>
      <c r="E349" s="98">
        <f>IF(H349=1,COUNT(R349:FC349,FI349:FQ349),"")</f>
        <v>1</v>
      </c>
      <c r="F349" s="98">
        <f>IF(H349=1,COUNT(X349:BN349,BP349:BX349,BZ349:CF349,CH349:FC349,FI349:FQ349),"")</f>
        <v>1</v>
      </c>
      <c r="G349" s="98">
        <f>IF($B349&gt;=1,$M349,"")</f>
        <v>6.5</v>
      </c>
      <c r="H349" s="199">
        <f>IF(AND(M349&gt;0,M349&lt;=STATS!$C$22),1,"")</f>
        <v>1</v>
      </c>
      <c r="J349" s="34">
        <v>348</v>
      </c>
      <c r="K349">
        <v>44.829454929999997</v>
      </c>
      <c r="L349">
        <v>-88.503953980000006</v>
      </c>
      <c r="M349" s="10">
        <v>6.5</v>
      </c>
      <c r="N349" s="10" t="s">
        <v>745</v>
      </c>
      <c r="O349" s="10" t="s">
        <v>746</v>
      </c>
      <c r="P349" s="214"/>
      <c r="Q349" s="10">
        <v>2</v>
      </c>
      <c r="R349" s="17"/>
      <c r="S349" s="17"/>
      <c r="T349" s="17"/>
      <c r="U349" s="17"/>
      <c r="V349" s="17"/>
      <c r="W349" s="17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CA349" s="10">
        <v>2</v>
      </c>
      <c r="EJ349" s="10" t="s">
        <v>749</v>
      </c>
      <c r="FD349" s="195"/>
      <c r="FE349" s="195"/>
      <c r="FF349" s="195"/>
      <c r="FG349" s="195"/>
      <c r="FH349" s="195"/>
    </row>
    <row r="350" spans="2:164" ht="15" x14ac:dyDescent="0.25">
      <c r="B350" s="98">
        <f>COUNT(R350:FC350,FI350:FQ350)</f>
        <v>5</v>
      </c>
      <c r="C350" s="98">
        <f>IF(COUNT(R350:FC350,FI350:FQ350)&gt;0,COUNT(R350:FC350,FI350:FQ350),"")</f>
        <v>5</v>
      </c>
      <c r="D350" s="98">
        <f>IF(COUNT(X350:BN350,BP350:BX350,BZ350:CF350,CH350:FC350,FI350:FQ350)&gt;0,COUNT(X350:BN350,BP350:BX350,BZ350:CF350,CH350:FC350,FI350:FQ350),"")</f>
        <v>5</v>
      </c>
      <c r="E350" s="98">
        <f>IF(H350=1,COUNT(R350:FC350,FI350:FQ350),"")</f>
        <v>5</v>
      </c>
      <c r="F350" s="98">
        <f>IF(H350=1,COUNT(X350:BN350,BP350:BX350,BZ350:CF350,CH350:FC350,FI350:FQ350),"")</f>
        <v>5</v>
      </c>
      <c r="G350" s="98">
        <f>IF($B350&gt;=1,$M350,"")</f>
        <v>6</v>
      </c>
      <c r="H350" s="199">
        <f>IF(AND(M350&gt;0,M350&lt;=STATS!$C$22),1,"")</f>
        <v>1</v>
      </c>
      <c r="J350" s="34">
        <v>349</v>
      </c>
      <c r="K350">
        <v>44.82891498</v>
      </c>
      <c r="L350">
        <v>-88.503967950000003</v>
      </c>
      <c r="M350" s="10">
        <v>6</v>
      </c>
      <c r="N350" s="10" t="s">
        <v>745</v>
      </c>
      <c r="O350" s="10" t="s">
        <v>746</v>
      </c>
      <c r="P350" s="214"/>
      <c r="Q350" s="10">
        <v>2</v>
      </c>
      <c r="R350" s="17"/>
      <c r="S350" s="17"/>
      <c r="T350" s="17"/>
      <c r="U350" s="17"/>
      <c r="V350" s="17"/>
      <c r="W350" s="17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U350" s="10">
        <v>1</v>
      </c>
      <c r="BV350" s="10">
        <v>1</v>
      </c>
      <c r="BX350" s="10">
        <v>1</v>
      </c>
      <c r="CA350" s="10">
        <v>2</v>
      </c>
      <c r="DC350" s="10">
        <v>1</v>
      </c>
      <c r="FD350" s="195"/>
      <c r="FE350" s="195"/>
      <c r="FF350" s="195"/>
      <c r="FG350" s="195"/>
      <c r="FH350" s="195"/>
    </row>
    <row r="351" spans="2:164" ht="15" x14ac:dyDescent="0.25">
      <c r="B351" s="98">
        <f>COUNT(R351:FC351,FI351:FQ351)</f>
        <v>0</v>
      </c>
      <c r="C351" s="98" t="str">
        <f>IF(COUNT(R351:FC351,FI351:FQ351)&gt;0,COUNT(R351:FC351,FI351:FQ351),"")</f>
        <v/>
      </c>
      <c r="D351" s="98" t="str">
        <f>IF(COUNT(X351:BN351,BP351:BX351,BZ351:CF351,CH351:FC351,FI351:FQ351)&gt;0,COUNT(X351:BN351,BP351:BX351,BZ351:CF351,CH351:FC351,FI351:FQ351),"")</f>
        <v/>
      </c>
      <c r="E351" s="98" t="str">
        <f>IF(H351=1,COUNT(R351:FC351,FI351:FQ351),"")</f>
        <v/>
      </c>
      <c r="F351" s="98" t="str">
        <f>IF(H351=1,COUNT(X351:BN351,BP351:BX351,BZ351:CF351,CH351:FC351,FI351:FQ351),"")</f>
        <v/>
      </c>
      <c r="G351" s="98" t="str">
        <f>IF($B351&gt;=1,$M351,"")</f>
        <v/>
      </c>
      <c r="H351" s="199" t="str">
        <f>IF(AND(M351&gt;0,M351&lt;=STATS!$C$22),1,"")</f>
        <v/>
      </c>
      <c r="J351" s="34">
        <v>350</v>
      </c>
      <c r="K351">
        <v>44.828375039999997</v>
      </c>
      <c r="L351">
        <v>-88.503981920000001</v>
      </c>
      <c r="P351" s="215" t="s">
        <v>742</v>
      </c>
      <c r="R351" s="17"/>
      <c r="S351" s="17"/>
      <c r="T351" s="17"/>
      <c r="U351" s="17"/>
      <c r="V351" s="17"/>
      <c r="W351" s="17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FD351" s="195"/>
      <c r="FE351" s="195"/>
      <c r="FF351" s="195"/>
      <c r="FG351" s="195"/>
      <c r="FH351" s="195"/>
    </row>
    <row r="352" spans="2:164" ht="15" x14ac:dyDescent="0.25">
      <c r="B352" s="98">
        <f>COUNT(R352:FC352,FI352:FQ352)</f>
        <v>1</v>
      </c>
      <c r="C352" s="98">
        <f>IF(COUNT(R352:FC352,FI352:FQ352)&gt;0,COUNT(R352:FC352,FI352:FQ352),"")</f>
        <v>1</v>
      </c>
      <c r="D352" s="98">
        <f>IF(COUNT(X352:BN352,BP352:BX352,BZ352:CF352,CH352:FC352,FI352:FQ352)&gt;0,COUNT(X352:BN352,BP352:BX352,BZ352:CF352,CH352:FC352,FI352:FQ352),"")</f>
        <v>1</v>
      </c>
      <c r="E352" s="98">
        <f>IF(H352=1,COUNT(R352:FC352,FI352:FQ352),"")</f>
        <v>1</v>
      </c>
      <c r="F352" s="98">
        <f>IF(H352=1,COUNT(X352:BN352,BP352:BX352,BZ352:CF352,CH352:FC352,FI352:FQ352),"")</f>
        <v>1</v>
      </c>
      <c r="G352" s="98">
        <f>IF($B352&gt;=1,$M352,"")</f>
        <v>1</v>
      </c>
      <c r="H352" s="199">
        <f>IF(AND(M352&gt;0,M352&lt;=STATS!$C$22),1,"")</f>
        <v>1</v>
      </c>
      <c r="J352" s="34">
        <v>351</v>
      </c>
      <c r="K352">
        <v>44.833764559999999</v>
      </c>
      <c r="L352">
        <v>-88.503083380000007</v>
      </c>
      <c r="M352" s="10">
        <v>1</v>
      </c>
      <c r="N352" s="10" t="s">
        <v>747</v>
      </c>
      <c r="O352" s="10" t="s">
        <v>746</v>
      </c>
      <c r="P352" s="214"/>
      <c r="Q352" s="10">
        <v>1</v>
      </c>
      <c r="R352" s="17"/>
      <c r="S352" s="17"/>
      <c r="T352" s="17"/>
      <c r="U352" s="17"/>
      <c r="V352" s="17"/>
      <c r="W352" s="17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EJ352" s="10" t="s">
        <v>749</v>
      </c>
      <c r="EW352" s="10">
        <v>1</v>
      </c>
      <c r="FD352" s="195"/>
      <c r="FE352" s="195"/>
      <c r="FF352" s="195"/>
      <c r="FG352" s="195"/>
      <c r="FH352" s="195"/>
    </row>
    <row r="353" spans="2:164" ht="15" x14ac:dyDescent="0.25">
      <c r="B353" s="98">
        <f>COUNT(R353:FC353,FI353:FQ353)</f>
        <v>0</v>
      </c>
      <c r="C353" s="98" t="str">
        <f>IF(COUNT(R353:FC353,FI353:FQ353)&gt;0,COUNT(R353:FC353,FI353:FQ353),"")</f>
        <v/>
      </c>
      <c r="D353" s="98" t="str">
        <f>IF(COUNT(X353:BN353,BP353:BX353,BZ353:CF353,CH353:FC353,FI353:FQ353)&gt;0,COUNT(X353:BN353,BP353:BX353,BZ353:CF353,CH353:FC353,FI353:FQ353),"")</f>
        <v/>
      </c>
      <c r="E353" s="98">
        <f>IF(H353=1,COUNT(R353:FC353,FI353:FQ353),"")</f>
        <v>0</v>
      </c>
      <c r="F353" s="98">
        <f>IF(H353=1,COUNT(X353:BN353,BP353:BX353,BZ353:CF353,CH353:FC353,FI353:FQ353),"")</f>
        <v>0</v>
      </c>
      <c r="G353" s="98" t="str">
        <f>IF($B353&gt;=1,$M353,"")</f>
        <v/>
      </c>
      <c r="H353" s="199">
        <f>IF(AND(M353&gt;0,M353&lt;=STATS!$C$22),1,"")</f>
        <v>1</v>
      </c>
      <c r="J353" s="34">
        <v>352</v>
      </c>
      <c r="K353">
        <v>44.833224620000003</v>
      </c>
      <c r="L353">
        <v>-88.503097359999998</v>
      </c>
      <c r="M353" s="10">
        <v>3</v>
      </c>
      <c r="N353" s="10" t="s">
        <v>747</v>
      </c>
      <c r="O353" s="10" t="s">
        <v>746</v>
      </c>
      <c r="P353" s="214"/>
      <c r="R353" s="17"/>
      <c r="S353" s="17"/>
      <c r="T353" s="17"/>
      <c r="U353" s="17"/>
      <c r="V353" s="17"/>
      <c r="W353" s="17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FD353" s="195"/>
      <c r="FE353" s="195"/>
      <c r="FF353" s="195"/>
      <c r="FG353" s="195"/>
      <c r="FH353" s="195"/>
    </row>
    <row r="354" spans="2:164" ht="15" x14ac:dyDescent="0.25">
      <c r="B354" s="98">
        <f>COUNT(R354:FC354,FI354:FQ354)</f>
        <v>7</v>
      </c>
      <c r="C354" s="98">
        <f>IF(COUNT(R354:FC354,FI354:FQ354)&gt;0,COUNT(R354:FC354,FI354:FQ354),"")</f>
        <v>7</v>
      </c>
      <c r="D354" s="98">
        <f>IF(COUNT(X354:BN354,BP354:BX354,BZ354:CF354,CH354:FC354,FI354:FQ354)&gt;0,COUNT(X354:BN354,BP354:BX354,BZ354:CF354,CH354:FC354,FI354:FQ354),"")</f>
        <v>7</v>
      </c>
      <c r="E354" s="98">
        <f>IF(H354=1,COUNT(R354:FC354,FI354:FQ354),"")</f>
        <v>7</v>
      </c>
      <c r="F354" s="98">
        <f>IF(H354=1,COUNT(X354:BN354,BP354:BX354,BZ354:CF354,CH354:FC354,FI354:FQ354),"")</f>
        <v>7</v>
      </c>
      <c r="G354" s="98">
        <f>IF($B354&gt;=1,$M354,"")</f>
        <v>4</v>
      </c>
      <c r="H354" s="199">
        <f>IF(AND(M354&gt;0,M354&lt;=STATS!$C$22),1,"")</f>
        <v>1</v>
      </c>
      <c r="J354" s="34">
        <v>353</v>
      </c>
      <c r="K354">
        <v>44.832684669999999</v>
      </c>
      <c r="L354">
        <v>-88.503111340000004</v>
      </c>
      <c r="M354" s="10">
        <v>4</v>
      </c>
      <c r="N354" s="10" t="s">
        <v>745</v>
      </c>
      <c r="O354" s="10" t="s">
        <v>746</v>
      </c>
      <c r="P354" s="214"/>
      <c r="Q354" s="10">
        <v>2</v>
      </c>
      <c r="R354" s="17"/>
      <c r="S354" s="17"/>
      <c r="T354" s="17"/>
      <c r="U354" s="17"/>
      <c r="V354" s="17"/>
      <c r="W354" s="17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>
        <v>1</v>
      </c>
      <c r="AL354" s="36"/>
      <c r="AU354" s="10">
        <v>1</v>
      </c>
      <c r="BA354" s="10">
        <v>1</v>
      </c>
      <c r="BV354" s="10">
        <v>1</v>
      </c>
      <c r="DC354" s="10">
        <v>1</v>
      </c>
      <c r="DD354" s="10">
        <v>1</v>
      </c>
      <c r="EW354" s="10">
        <v>1</v>
      </c>
      <c r="FD354" s="195"/>
      <c r="FE354" s="195"/>
      <c r="FF354" s="195"/>
      <c r="FG354" s="195"/>
      <c r="FH354" s="195"/>
    </row>
    <row r="355" spans="2:164" ht="15" x14ac:dyDescent="0.25">
      <c r="B355" s="98">
        <f>COUNT(R355:FC355,FI355:FQ355)</f>
        <v>2</v>
      </c>
      <c r="C355" s="98">
        <f>IF(COUNT(R355:FC355,FI355:FQ355)&gt;0,COUNT(R355:FC355,FI355:FQ355),"")</f>
        <v>2</v>
      </c>
      <c r="D355" s="98">
        <f>IF(COUNT(X355:BN355,BP355:BX355,BZ355:CF355,CH355:FC355,FI355:FQ355)&gt;0,COUNT(X355:BN355,BP355:BX355,BZ355:CF355,CH355:FC355,FI355:FQ355),"")</f>
        <v>2</v>
      </c>
      <c r="E355" s="98">
        <f>IF(H355=1,COUNT(R355:FC355,FI355:FQ355),"")</f>
        <v>2</v>
      </c>
      <c r="F355" s="98">
        <f>IF(H355=1,COUNT(X355:BN355,BP355:BX355,BZ355:CF355,CH355:FC355,FI355:FQ355),"")</f>
        <v>2</v>
      </c>
      <c r="G355" s="98">
        <f>IF($B355&gt;=1,$M355,"")</f>
        <v>5</v>
      </c>
      <c r="H355" s="199">
        <f>IF(AND(M355&gt;0,M355&lt;=STATS!$C$22),1,"")</f>
        <v>1</v>
      </c>
      <c r="J355" s="34">
        <v>354</v>
      </c>
      <c r="K355">
        <v>44.832144720000002</v>
      </c>
      <c r="L355">
        <v>-88.503125319999995</v>
      </c>
      <c r="M355" s="10">
        <v>5</v>
      </c>
      <c r="N355" s="10" t="s">
        <v>748</v>
      </c>
      <c r="O355" s="10" t="s">
        <v>746</v>
      </c>
      <c r="P355" s="214"/>
      <c r="Q355" s="10">
        <v>2</v>
      </c>
      <c r="R355" s="17"/>
      <c r="S355" s="17"/>
      <c r="T355" s="17"/>
      <c r="U355" s="17"/>
      <c r="V355" s="17"/>
      <c r="W355" s="17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DD355" s="10">
        <v>2</v>
      </c>
      <c r="EW355" s="10">
        <v>2</v>
      </c>
      <c r="FD355" s="195"/>
      <c r="FE355" s="195"/>
      <c r="FF355" s="195"/>
      <c r="FG355" s="195"/>
      <c r="FH355" s="195"/>
    </row>
    <row r="356" spans="2:164" ht="15" x14ac:dyDescent="0.25">
      <c r="B356" s="98">
        <f>COUNT(R356:FC356,FI356:FQ356)</f>
        <v>3</v>
      </c>
      <c r="C356" s="98">
        <f>IF(COUNT(R356:FC356,FI356:FQ356)&gt;0,COUNT(R356:FC356,FI356:FQ356),"")</f>
        <v>3</v>
      </c>
      <c r="D356" s="98">
        <f>IF(COUNT(X356:BN356,BP356:BX356,BZ356:CF356,CH356:FC356,FI356:FQ356)&gt;0,COUNT(X356:BN356,BP356:BX356,BZ356:CF356,CH356:FC356,FI356:FQ356),"")</f>
        <v>3</v>
      </c>
      <c r="E356" s="98">
        <f>IF(H356=1,COUNT(R356:FC356,FI356:FQ356),"")</f>
        <v>3</v>
      </c>
      <c r="F356" s="98">
        <f>IF(H356=1,COUNT(X356:BN356,BP356:BX356,BZ356:CF356,CH356:FC356,FI356:FQ356),"")</f>
        <v>3</v>
      </c>
      <c r="G356" s="98">
        <f>IF($B356&gt;=1,$M356,"")</f>
        <v>3</v>
      </c>
      <c r="H356" s="199">
        <f>IF(AND(M356&gt;0,M356&lt;=STATS!$C$22),1,"")</f>
        <v>1</v>
      </c>
      <c r="J356" s="34">
        <v>355</v>
      </c>
      <c r="K356">
        <v>44.831604779999999</v>
      </c>
      <c r="L356">
        <v>-88.503139300000001</v>
      </c>
      <c r="M356" s="10">
        <v>3</v>
      </c>
      <c r="N356" s="10" t="s">
        <v>747</v>
      </c>
      <c r="O356" s="10" t="s">
        <v>746</v>
      </c>
      <c r="P356" s="214"/>
      <c r="Q356" s="10">
        <v>1</v>
      </c>
      <c r="R356" s="17"/>
      <c r="S356" s="17"/>
      <c r="T356" s="17"/>
      <c r="U356" s="17"/>
      <c r="V356" s="17"/>
      <c r="W356" s="17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U356" s="10">
        <v>1</v>
      </c>
      <c r="BV356" s="10">
        <v>1</v>
      </c>
      <c r="EW356" s="10">
        <v>1</v>
      </c>
      <c r="FD356" s="195"/>
      <c r="FE356" s="195"/>
      <c r="FF356" s="195"/>
      <c r="FG356" s="195"/>
      <c r="FH356" s="195"/>
    </row>
    <row r="357" spans="2:164" ht="15" x14ac:dyDescent="0.25">
      <c r="B357" s="98">
        <f>COUNT(R357:FC357,FI357:FQ357)</f>
        <v>0</v>
      </c>
      <c r="C357" s="98" t="str">
        <f>IF(COUNT(R357:FC357,FI357:FQ357)&gt;0,COUNT(R357:FC357,FI357:FQ357),"")</f>
        <v/>
      </c>
      <c r="D357" s="98" t="str">
        <f>IF(COUNT(X357:BN357,BP357:BX357,BZ357:CF357,CH357:FC357,FI357:FQ357)&gt;0,COUNT(X357:BN357,BP357:BX357,BZ357:CF357,CH357:FC357,FI357:FQ357),"")</f>
        <v/>
      </c>
      <c r="E357" s="98">
        <f>IF(H357=1,COUNT(R357:FC357,FI357:FQ357),"")</f>
        <v>0</v>
      </c>
      <c r="F357" s="98">
        <f>IF(H357=1,COUNT(X357:BN357,BP357:BX357,BZ357:CF357,CH357:FC357,FI357:FQ357),"")</f>
        <v>0</v>
      </c>
      <c r="G357" s="98" t="str">
        <f>IF($B357&gt;=1,$M357,"")</f>
        <v/>
      </c>
      <c r="H357" s="199">
        <f>IF(AND(M357&gt;0,M357&lt;=STATS!$C$22),1,"")</f>
        <v>1</v>
      </c>
      <c r="J357" s="34">
        <v>356</v>
      </c>
      <c r="K357">
        <v>44.831064830000003</v>
      </c>
      <c r="L357">
        <v>-88.503153280000006</v>
      </c>
      <c r="M357" s="10">
        <v>2.5</v>
      </c>
      <c r="N357" s="10" t="s">
        <v>747</v>
      </c>
      <c r="O357" s="10" t="s">
        <v>746</v>
      </c>
      <c r="P357" s="214"/>
      <c r="R357" s="17"/>
      <c r="S357" s="17"/>
      <c r="T357" s="17"/>
      <c r="U357" s="17"/>
      <c r="V357" s="17"/>
      <c r="W357" s="17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FD357" s="195"/>
      <c r="FE357" s="195"/>
      <c r="FF357" s="195"/>
      <c r="FG357" s="195"/>
      <c r="FH357" s="195"/>
    </row>
    <row r="358" spans="2:164" ht="15" x14ac:dyDescent="0.25">
      <c r="B358" s="98">
        <f>COUNT(R358:FC358,FI358:FQ358)</f>
        <v>3</v>
      </c>
      <c r="C358" s="98">
        <f>IF(COUNT(R358:FC358,FI358:FQ358)&gt;0,COUNT(R358:FC358,FI358:FQ358),"")</f>
        <v>3</v>
      </c>
      <c r="D358" s="98">
        <f>IF(COUNT(X358:BN358,BP358:BX358,BZ358:CF358,CH358:FC358,FI358:FQ358)&gt;0,COUNT(X358:BN358,BP358:BX358,BZ358:CF358,CH358:FC358,FI358:FQ358),"")</f>
        <v>3</v>
      </c>
      <c r="E358" s="98">
        <f>IF(H358=1,COUNT(R358:FC358,FI358:FQ358),"")</f>
        <v>3</v>
      </c>
      <c r="F358" s="98">
        <f>IF(H358=1,COUNT(X358:BN358,BP358:BX358,BZ358:CF358,CH358:FC358,FI358:FQ358),"")</f>
        <v>3</v>
      </c>
      <c r="G358" s="98">
        <f>IF($B358&gt;=1,$M358,"")</f>
        <v>6</v>
      </c>
      <c r="H358" s="199">
        <f>IF(AND(M358&gt;0,M358&lt;=STATS!$C$22),1,"")</f>
        <v>1</v>
      </c>
      <c r="J358" s="34">
        <v>357</v>
      </c>
      <c r="K358">
        <v>44.830524879999999</v>
      </c>
      <c r="L358">
        <v>-88.503167259999998</v>
      </c>
      <c r="M358" s="10">
        <v>6</v>
      </c>
      <c r="N358" s="10" t="s">
        <v>747</v>
      </c>
      <c r="O358" s="10" t="s">
        <v>746</v>
      </c>
      <c r="P358" s="214"/>
      <c r="Q358" s="10">
        <v>1</v>
      </c>
      <c r="R358" s="17"/>
      <c r="S358" s="17"/>
      <c r="T358" s="17"/>
      <c r="U358" s="17"/>
      <c r="V358" s="17"/>
      <c r="W358" s="17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CA358" s="10">
        <v>1</v>
      </c>
      <c r="DC358" s="10">
        <v>1</v>
      </c>
      <c r="EW358" s="10">
        <v>1</v>
      </c>
      <c r="FD358" s="195"/>
      <c r="FE358" s="195"/>
      <c r="FF358" s="195"/>
      <c r="FG358" s="195"/>
      <c r="FH358" s="195"/>
    </row>
    <row r="359" spans="2:164" ht="15" x14ac:dyDescent="0.25">
      <c r="B359" s="98">
        <f>COUNT(R359:FC359,FI359:FQ359)</f>
        <v>4</v>
      </c>
      <c r="C359" s="98">
        <f>IF(COUNT(R359:FC359,FI359:FQ359)&gt;0,COUNT(R359:FC359,FI359:FQ359),"")</f>
        <v>4</v>
      </c>
      <c r="D359" s="98">
        <f>IF(COUNT(X359:BN359,BP359:BX359,BZ359:CF359,CH359:FC359,FI359:FQ359)&gt;0,COUNT(X359:BN359,BP359:BX359,BZ359:CF359,CH359:FC359,FI359:FQ359),"")</f>
        <v>4</v>
      </c>
      <c r="E359" s="98">
        <f>IF(H359=1,COUNT(R359:FC359,FI359:FQ359),"")</f>
        <v>4</v>
      </c>
      <c r="F359" s="98">
        <f>IF(H359=1,COUNT(X359:BN359,BP359:BX359,BZ359:CF359,CH359:FC359,FI359:FQ359),"")</f>
        <v>4</v>
      </c>
      <c r="G359" s="98">
        <f>IF($B359&gt;=1,$M359,"")</f>
        <v>6.5</v>
      </c>
      <c r="H359" s="199">
        <f>IF(AND(M359&gt;0,M359&lt;=STATS!$C$22),1,"")</f>
        <v>1</v>
      </c>
      <c r="J359" s="34">
        <v>358</v>
      </c>
      <c r="K359">
        <v>44.829984930000002</v>
      </c>
      <c r="L359">
        <v>-88.503181240000004</v>
      </c>
      <c r="M359" s="10">
        <v>6.5</v>
      </c>
      <c r="N359" s="10" t="s">
        <v>747</v>
      </c>
      <c r="O359" s="10" t="s">
        <v>746</v>
      </c>
      <c r="P359" s="214"/>
      <c r="Q359" s="10">
        <v>2</v>
      </c>
      <c r="R359" s="17"/>
      <c r="S359" s="17"/>
      <c r="T359" s="17"/>
      <c r="U359" s="17"/>
      <c r="V359" s="17"/>
      <c r="W359" s="17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U359" s="10">
        <v>1</v>
      </c>
      <c r="CA359" s="10">
        <v>2</v>
      </c>
      <c r="DC359" s="10">
        <v>1</v>
      </c>
      <c r="EW359" s="10">
        <v>1</v>
      </c>
      <c r="FD359" s="195"/>
      <c r="FE359" s="195"/>
      <c r="FF359" s="195"/>
      <c r="FG359" s="195"/>
      <c r="FH359" s="195"/>
    </row>
    <row r="360" spans="2:164" ht="15" x14ac:dyDescent="0.25">
      <c r="B360" s="98">
        <f>COUNT(R360:FC360,FI360:FQ360)</f>
        <v>5</v>
      </c>
      <c r="C360" s="98">
        <f>IF(COUNT(R360:FC360,FI360:FQ360)&gt;0,COUNT(R360:FC360,FI360:FQ360),"")</f>
        <v>5</v>
      </c>
      <c r="D360" s="98">
        <f>IF(COUNT(X360:BN360,BP360:BX360,BZ360:CF360,CH360:FC360,FI360:FQ360)&gt;0,COUNT(X360:BN360,BP360:BX360,BZ360:CF360,CH360:FC360,FI360:FQ360),"")</f>
        <v>5</v>
      </c>
      <c r="E360" s="98">
        <f>IF(H360=1,COUNT(R360:FC360,FI360:FQ360),"")</f>
        <v>5</v>
      </c>
      <c r="F360" s="98">
        <f>IF(H360=1,COUNT(X360:BN360,BP360:BX360,BZ360:CF360,CH360:FC360,FI360:FQ360),"")</f>
        <v>5</v>
      </c>
      <c r="G360" s="98">
        <f>IF($B360&gt;=1,$M360,"")</f>
        <v>6</v>
      </c>
      <c r="H360" s="199">
        <f>IF(AND(M360&gt;0,M360&lt;=STATS!$C$22),1,"")</f>
        <v>1</v>
      </c>
      <c r="J360" s="34">
        <v>359</v>
      </c>
      <c r="K360">
        <v>44.829444989999999</v>
      </c>
      <c r="L360">
        <v>-88.503195219999995</v>
      </c>
      <c r="M360" s="10">
        <v>6</v>
      </c>
      <c r="N360" s="10" t="s">
        <v>745</v>
      </c>
      <c r="O360" s="10" t="s">
        <v>746</v>
      </c>
      <c r="P360" s="214"/>
      <c r="Q360" s="10">
        <v>2</v>
      </c>
      <c r="R360" s="17"/>
      <c r="S360" s="17"/>
      <c r="T360" s="17"/>
      <c r="U360" s="17"/>
      <c r="V360" s="17"/>
      <c r="W360" s="17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U360" s="10">
        <v>2</v>
      </c>
      <c r="BS360" s="10">
        <v>1</v>
      </c>
      <c r="BV360" s="10">
        <v>1</v>
      </c>
      <c r="CA360" s="10">
        <v>1</v>
      </c>
      <c r="EW360" s="10">
        <v>1</v>
      </c>
      <c r="FD360" s="195"/>
      <c r="FE360" s="195"/>
      <c r="FF360" s="195"/>
      <c r="FG360" s="195"/>
      <c r="FH360" s="195"/>
    </row>
    <row r="361" spans="2:164" ht="15" x14ac:dyDescent="0.25">
      <c r="B361" s="98">
        <f>COUNT(R361:FC361,FI361:FQ361)</f>
        <v>1</v>
      </c>
      <c r="C361" s="98">
        <f>IF(COUNT(R361:FC361,FI361:FQ361)&gt;0,COUNT(R361:FC361,FI361:FQ361),"")</f>
        <v>1</v>
      </c>
      <c r="D361" s="98">
        <f>IF(COUNT(X361:BN361,BP361:BX361,BZ361:CF361,CH361:FC361,FI361:FQ361)&gt;0,COUNT(X361:BN361,BP361:BX361,BZ361:CF361,CH361:FC361,FI361:FQ361),"")</f>
        <v>1</v>
      </c>
      <c r="E361" s="98">
        <f>IF(H361=1,COUNT(R361:FC361,FI361:FQ361),"")</f>
        <v>1</v>
      </c>
      <c r="F361" s="98">
        <f>IF(H361=1,COUNT(X361:BN361,BP361:BX361,BZ361:CF361,CH361:FC361,FI361:FQ361),"")</f>
        <v>1</v>
      </c>
      <c r="G361" s="98">
        <f>IF($B361&gt;=1,$M361,"")</f>
        <v>1</v>
      </c>
      <c r="H361" s="199">
        <f>IF(AND(M361&gt;0,M361&lt;=STATS!$C$22),1,"")</f>
        <v>1</v>
      </c>
      <c r="J361" s="34">
        <v>360</v>
      </c>
      <c r="K361">
        <v>44.828905040000002</v>
      </c>
      <c r="L361">
        <v>-88.503209190000007</v>
      </c>
      <c r="M361" s="10">
        <v>1</v>
      </c>
      <c r="N361" s="10" t="s">
        <v>747</v>
      </c>
      <c r="O361" s="10" t="s">
        <v>746</v>
      </c>
      <c r="P361" s="214"/>
      <c r="Q361" s="10">
        <v>1</v>
      </c>
      <c r="R361" s="17"/>
      <c r="S361" s="17"/>
      <c r="T361" s="17"/>
      <c r="U361" s="17"/>
      <c r="V361" s="17"/>
      <c r="W361" s="17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EU361" s="10">
        <v>1</v>
      </c>
      <c r="FD361" s="195"/>
      <c r="FE361" s="195"/>
      <c r="FF361" s="195"/>
      <c r="FG361" s="195"/>
      <c r="FH361" s="195"/>
    </row>
    <row r="362" spans="2:164" ht="15" x14ac:dyDescent="0.25">
      <c r="B362" s="98">
        <f>COUNT(R362:FC362,FI362:FQ362)</f>
        <v>0</v>
      </c>
      <c r="C362" s="98" t="str">
        <f>IF(COUNT(R362:FC362,FI362:FQ362)&gt;0,COUNT(R362:FC362,FI362:FQ362),"")</f>
        <v/>
      </c>
      <c r="D362" s="98" t="str">
        <f>IF(COUNT(X362:BN362,BP362:BX362,BZ362:CF362,CH362:FC362,FI362:FQ362)&gt;0,COUNT(X362:BN362,BP362:BX362,BZ362:CF362,CH362:FC362,FI362:FQ362),"")</f>
        <v/>
      </c>
      <c r="E362" s="98">
        <f>IF(H362=1,COUNT(R362:FC362,FI362:FQ362),"")</f>
        <v>0</v>
      </c>
      <c r="F362" s="98">
        <f>IF(H362=1,COUNT(X362:BN362,BP362:BX362,BZ362:CF362,CH362:FC362,FI362:FQ362),"")</f>
        <v>0</v>
      </c>
      <c r="G362" s="98" t="str">
        <f>IF($B362&gt;=1,$M362,"")</f>
        <v/>
      </c>
      <c r="H362" s="199">
        <f>IF(AND(M362&gt;0,M362&lt;=STATS!$C$22),1,"")</f>
        <v>1</v>
      </c>
      <c r="J362" s="34">
        <v>361</v>
      </c>
      <c r="K362">
        <v>44.83159483</v>
      </c>
      <c r="L362">
        <v>-88.502380509999995</v>
      </c>
      <c r="M362" s="10">
        <v>1.5</v>
      </c>
      <c r="N362" s="10" t="s">
        <v>747</v>
      </c>
      <c r="O362" s="10" t="s">
        <v>746</v>
      </c>
      <c r="P362" s="214"/>
      <c r="R362" s="17"/>
      <c r="S362" s="17"/>
      <c r="T362" s="17"/>
      <c r="U362" s="17"/>
      <c r="V362" s="17"/>
      <c r="W362" s="17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FD362" s="195"/>
      <c r="FE362" s="195"/>
      <c r="FF362" s="195"/>
      <c r="FG362" s="195"/>
      <c r="FH362" s="195"/>
    </row>
    <row r="363" spans="2:164" ht="15" x14ac:dyDescent="0.25">
      <c r="B363" s="98">
        <f>COUNT(R363:FC363,FI363:FQ363)</f>
        <v>0</v>
      </c>
      <c r="C363" s="98" t="str">
        <f>IF(COUNT(R363:FC363,FI363:FQ363)&gt;0,COUNT(R363:FC363,FI363:FQ363),"")</f>
        <v/>
      </c>
      <c r="D363" s="98" t="str">
        <f>IF(COUNT(X363:BN363,BP363:BX363,BZ363:CF363,CH363:FC363,FI363:FQ363)&gt;0,COUNT(X363:BN363,BP363:BX363,BZ363:CF363,CH363:FC363,FI363:FQ363),"")</f>
        <v/>
      </c>
      <c r="E363" s="98" t="str">
        <f>IF(H363=1,COUNT(R363:FC363,FI363:FQ363),"")</f>
        <v/>
      </c>
      <c r="F363" s="98" t="str">
        <f>IF(H363=1,COUNT(X363:BN363,BP363:BX363,BZ363:CF363,CH363:FC363,FI363:FQ363),"")</f>
        <v/>
      </c>
      <c r="G363" s="98" t="str">
        <f>IF($B363&gt;=1,$M363,"")</f>
        <v/>
      </c>
      <c r="H363" s="199" t="str">
        <f>IF(AND(M363&gt;0,M363&lt;=STATS!$C$22),1,"")</f>
        <v/>
      </c>
      <c r="J363" s="34">
        <v>362</v>
      </c>
      <c r="K363">
        <v>44.831054880000003</v>
      </c>
      <c r="L363">
        <v>-88.50239449</v>
      </c>
      <c r="P363" s="215" t="s">
        <v>744</v>
      </c>
      <c r="R363" s="17"/>
      <c r="S363" s="17"/>
      <c r="T363" s="17"/>
      <c r="U363" s="17"/>
      <c r="V363" s="17"/>
      <c r="W363" s="17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FD363" s="195"/>
      <c r="FE363" s="195"/>
      <c r="FF363" s="195"/>
      <c r="FG363" s="195"/>
      <c r="FH363" s="195"/>
    </row>
    <row r="364" spans="2:164" ht="15" x14ac:dyDescent="0.25">
      <c r="B364" s="98">
        <f>COUNT(R364:FC364,FI364:FQ364)</f>
        <v>0</v>
      </c>
      <c r="C364" s="98" t="str">
        <f>IF(COUNT(R364:FC364,FI364:FQ364)&gt;0,COUNT(R364:FC364,FI364:FQ364),"")</f>
        <v/>
      </c>
      <c r="D364" s="98" t="str">
        <f>IF(COUNT(X364:BN364,BP364:BX364,BZ364:CF364,CH364:FC364,FI364:FQ364)&gt;0,COUNT(X364:BN364,BP364:BX364,BZ364:CF364,CH364:FC364,FI364:FQ364),"")</f>
        <v/>
      </c>
      <c r="E364" s="98">
        <f>IF(H364=1,COUNT(R364:FC364,FI364:FQ364),"")</f>
        <v>0</v>
      </c>
      <c r="F364" s="98">
        <f>IF(H364=1,COUNT(X364:BN364,BP364:BX364,BZ364:CF364,CH364:FC364,FI364:FQ364),"")</f>
        <v>0</v>
      </c>
      <c r="G364" s="98" t="str">
        <f>IF($B364&gt;=1,$M364,"")</f>
        <v/>
      </c>
      <c r="H364" s="199">
        <f>IF(AND(M364&gt;0,M364&lt;=STATS!$C$22),1,"")</f>
        <v>1</v>
      </c>
      <c r="J364" s="34">
        <v>363</v>
      </c>
      <c r="K364">
        <v>44.83051493</v>
      </c>
      <c r="L364">
        <v>-88.50240848</v>
      </c>
      <c r="M364" s="10">
        <v>1</v>
      </c>
      <c r="N364" s="10" t="s">
        <v>747</v>
      </c>
      <c r="O364" s="10" t="s">
        <v>746</v>
      </c>
      <c r="P364" s="214"/>
      <c r="R364" s="17"/>
      <c r="S364" s="17"/>
      <c r="T364" s="17"/>
      <c r="U364" s="17"/>
      <c r="V364" s="17"/>
      <c r="W364" s="17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FD364" s="195"/>
      <c r="FE364" s="195"/>
      <c r="FF364" s="195"/>
      <c r="FG364" s="195"/>
      <c r="FH364" s="195"/>
    </row>
    <row r="365" spans="2:164" ht="15" x14ac:dyDescent="0.25">
      <c r="B365" s="98">
        <f>COUNT(R365:FC365,FI365:FQ365)</f>
        <v>1</v>
      </c>
      <c r="C365" s="98">
        <f>IF(COUNT(R365:FC365,FI365:FQ365)&gt;0,COUNT(R365:FC365,FI365:FQ365),"")</f>
        <v>1</v>
      </c>
      <c r="D365" s="98">
        <f>IF(COUNT(X365:BN365,BP365:BX365,BZ365:CF365,CH365:FC365,FI365:FQ365)&gt;0,COUNT(X365:BN365,BP365:BX365,BZ365:CF365,CH365:FC365,FI365:FQ365),"")</f>
        <v>1</v>
      </c>
      <c r="E365" s="98">
        <f>IF(H365=1,COUNT(R365:FC365,FI365:FQ365),"")</f>
        <v>1</v>
      </c>
      <c r="F365" s="98">
        <f>IF(H365=1,COUNT(X365:BN365,BP365:BX365,BZ365:CF365,CH365:FC365,FI365:FQ365),"")</f>
        <v>1</v>
      </c>
      <c r="G365" s="98">
        <f>IF($B365&gt;=1,$M365,"")</f>
        <v>1.5</v>
      </c>
      <c r="H365" s="199">
        <f>IF(AND(M365&gt;0,M365&lt;=STATS!$C$22),1,"")</f>
        <v>1</v>
      </c>
      <c r="J365" s="34">
        <v>364</v>
      </c>
      <c r="K365">
        <v>44.829974989999997</v>
      </c>
      <c r="L365">
        <v>-88.502422469999999</v>
      </c>
      <c r="M365" s="10">
        <v>1.5</v>
      </c>
      <c r="N365" s="10" t="s">
        <v>747</v>
      </c>
      <c r="O365" s="10" t="s">
        <v>746</v>
      </c>
      <c r="P365" s="214"/>
      <c r="Q365" s="10">
        <v>1</v>
      </c>
      <c r="R365" s="17"/>
      <c r="S365" s="17"/>
      <c r="T365" s="17"/>
      <c r="U365" s="17"/>
      <c r="V365" s="17"/>
      <c r="W365" s="17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EW365" s="10">
        <v>1</v>
      </c>
      <c r="FD365" s="195"/>
      <c r="FE365" s="195"/>
      <c r="FF365" s="195"/>
      <c r="FG365" s="195"/>
      <c r="FH365" s="195"/>
    </row>
    <row r="366" spans="2:164" ht="15" x14ac:dyDescent="0.25">
      <c r="B366" s="98">
        <f>COUNT(R366:FC366,FI366:FQ366)</f>
        <v>0</v>
      </c>
      <c r="C366" s="98" t="str">
        <f>IF(COUNT(R366:FC366,FI366:FQ366)&gt;0,COUNT(R366:FC366,FI366:FQ366),"")</f>
        <v/>
      </c>
      <c r="D366" s="98" t="str">
        <f>IF(COUNT(X366:BN366,BP366:BX366,BZ366:CF366,CH366:FC366,FI366:FQ366)&gt;0,COUNT(X366:BN366,BP366:BX366,BZ366:CF366,CH366:FC366,FI366:FQ366),"")</f>
        <v/>
      </c>
      <c r="E366" s="98">
        <f>IF(H366=1,COUNT(R366:FC366,FI366:FQ366),"")</f>
        <v>0</v>
      </c>
      <c r="F366" s="98">
        <f>IF(H366=1,COUNT(X366:BN366,BP366:BX366,BZ366:CF366,CH366:FC366,FI366:FQ366),"")</f>
        <v>0</v>
      </c>
      <c r="G366" s="98" t="str">
        <f>IF($B366&gt;=1,$M366,"")</f>
        <v/>
      </c>
      <c r="H366" s="199">
        <f>IF(AND(M366&gt;0,M366&lt;=STATS!$C$22),1,"")</f>
        <v>1</v>
      </c>
      <c r="J366" s="34">
        <v>365</v>
      </c>
      <c r="K366">
        <v>44.82943504</v>
      </c>
      <c r="L366">
        <v>-88.502436450000005</v>
      </c>
      <c r="M366" s="10">
        <v>1</v>
      </c>
      <c r="N366" s="10" t="s">
        <v>747</v>
      </c>
      <c r="O366" s="10" t="s">
        <v>746</v>
      </c>
      <c r="P366" s="214"/>
      <c r="R366" s="17"/>
      <c r="S366" s="17"/>
      <c r="T366" s="17"/>
      <c r="U366" s="17"/>
      <c r="V366" s="17"/>
      <c r="W366" s="17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FD366" s="195"/>
      <c r="FE366" s="195"/>
      <c r="FF366" s="195"/>
      <c r="FG366" s="195"/>
      <c r="FH366" s="195"/>
    </row>
    <row r="367" spans="2:164" x14ac:dyDescent="0.2">
      <c r="B367" s="98">
        <f>COUNT(R367:FC367,FI367:FQ367)</f>
        <v>0</v>
      </c>
      <c r="C367" s="98" t="str">
        <f>IF(COUNT(R367:FC367,FI367:FQ367)&gt;0,COUNT(R367:FC367,FI367:FQ367),"")</f>
        <v/>
      </c>
      <c r="D367" s="98" t="str">
        <f>IF(COUNT(X367:BN367,BP367:BX367,BZ367:CF367,CH367:FC367,FI367:FQ367)&gt;0,COUNT(X367:BN367,BP367:BX367,BZ367:CF367,CH367:FC367,FI367:FQ367),"")</f>
        <v/>
      </c>
      <c r="E367" s="98" t="str">
        <f>IF(H367=1,COUNT(R367:FC367,FI367:FQ367),"")</f>
        <v/>
      </c>
      <c r="F367" s="98" t="str">
        <f>IF(H367=1,COUNT(X367:BN367,BP367:BX367,BZ367:CF367,CH367:FC367,FI367:FQ367),"")</f>
        <v/>
      </c>
      <c r="G367" s="98" t="str">
        <f>IF($B367&gt;=1,$M367,"")</f>
        <v/>
      </c>
      <c r="H367" s="199" t="str">
        <f>IF(AND(M367&gt;0,M367&lt;=STATS!$C$22),1,"")</f>
        <v/>
      </c>
      <c r="J367" s="34">
        <v>366</v>
      </c>
      <c r="K367"/>
      <c r="L367"/>
      <c r="R367" s="17"/>
      <c r="S367" s="17"/>
      <c r="T367" s="17"/>
      <c r="U367" s="17"/>
      <c r="V367" s="17"/>
      <c r="W367" s="17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FD367" s="195"/>
      <c r="FE367" s="195"/>
      <c r="FF367" s="195"/>
      <c r="FG367" s="195"/>
      <c r="FH367" s="195"/>
    </row>
    <row r="368" spans="2:164" x14ac:dyDescent="0.2">
      <c r="B368" s="98">
        <f>COUNT(R368:FC368,FI368:FQ368)</f>
        <v>0</v>
      </c>
      <c r="C368" s="98" t="str">
        <f>IF(COUNT(R368:FC368,FI368:FQ368)&gt;0,COUNT(R368:FC368,FI368:FQ368),"")</f>
        <v/>
      </c>
      <c r="D368" s="98" t="str">
        <f>IF(COUNT(X368:BN368,BP368:BX368,BZ368:CF368,CH368:FC368,FI368:FQ368)&gt;0,COUNT(X368:BN368,BP368:BX368,BZ368:CF368,CH368:FC368,FI368:FQ368),"")</f>
        <v/>
      </c>
      <c r="E368" s="98" t="str">
        <f>IF(H368=1,COUNT(R368:FC368,FI368:FQ368),"")</f>
        <v/>
      </c>
      <c r="F368" s="98" t="str">
        <f>IF(H368=1,COUNT(X368:BN368,BP368:BX368,BZ368:CF368,CH368:FC368,FI368:FQ368),"")</f>
        <v/>
      </c>
      <c r="G368" s="98" t="str">
        <f>IF($B368&gt;=1,$M368,"")</f>
        <v/>
      </c>
      <c r="H368" s="199" t="str">
        <f>IF(AND(M368&gt;0,M368&lt;=STATS!$C$22),1,"")</f>
        <v/>
      </c>
      <c r="J368" s="34">
        <v>367</v>
      </c>
      <c r="K368"/>
      <c r="L368"/>
      <c r="R368" s="17"/>
      <c r="S368" s="17"/>
      <c r="T368" s="17"/>
      <c r="U368" s="17"/>
      <c r="V368" s="17"/>
      <c r="W368" s="17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FD368" s="195"/>
      <c r="FE368" s="195"/>
      <c r="FF368" s="195"/>
      <c r="FG368" s="195"/>
      <c r="FH368" s="195"/>
    </row>
    <row r="369" spans="2:164" x14ac:dyDescent="0.2">
      <c r="B369" s="98">
        <f>COUNT(R369:FC369,FI369:FQ369)</f>
        <v>0</v>
      </c>
      <c r="C369" s="98" t="str">
        <f>IF(COUNT(R369:FC369,FI369:FQ369)&gt;0,COUNT(R369:FC369,FI369:FQ369),"")</f>
        <v/>
      </c>
      <c r="D369" s="98" t="str">
        <f>IF(COUNT(X369:BN369,BP369:BX369,BZ369:CF369,CH369:FC369,FI369:FQ369)&gt;0,COUNT(X369:BN369,BP369:BX369,BZ369:CF369,CH369:FC369,FI369:FQ369),"")</f>
        <v/>
      </c>
      <c r="E369" s="98" t="str">
        <f>IF(H369=1,COUNT(R369:FC369,FI369:FQ369),"")</f>
        <v/>
      </c>
      <c r="F369" s="98" t="str">
        <f>IF(H369=1,COUNT(X369:BN369,BP369:BX369,BZ369:CF369,CH369:FC369,FI369:FQ369),"")</f>
        <v/>
      </c>
      <c r="G369" s="98" t="str">
        <f>IF($B369&gt;=1,$M369,"")</f>
        <v/>
      </c>
      <c r="H369" s="199" t="str">
        <f>IF(AND(M369&gt;0,M369&lt;=STATS!$C$22),1,"")</f>
        <v/>
      </c>
      <c r="J369" s="34">
        <v>368</v>
      </c>
      <c r="K369"/>
      <c r="L369"/>
      <c r="R369" s="17"/>
      <c r="S369" s="17"/>
      <c r="T369" s="17"/>
      <c r="U369" s="17"/>
      <c r="V369" s="17"/>
      <c r="W369" s="17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FD369" s="195"/>
      <c r="FE369" s="195"/>
      <c r="FF369" s="195"/>
      <c r="FG369" s="195"/>
      <c r="FH369" s="195"/>
    </row>
    <row r="370" spans="2:164" x14ac:dyDescent="0.2">
      <c r="B370" s="98">
        <f>COUNT(R370:FC370,FI370:FQ370)</f>
        <v>0</v>
      </c>
      <c r="C370" s="98" t="str">
        <f>IF(COUNT(R370:FC370,FI370:FQ370)&gt;0,COUNT(R370:FC370,FI370:FQ370),"")</f>
        <v/>
      </c>
      <c r="D370" s="98" t="str">
        <f>IF(COUNT(X370:BN370,BP370:BX370,BZ370:CF370,CH370:FC370,FI370:FQ370)&gt;0,COUNT(X370:BN370,BP370:BX370,BZ370:CF370,CH370:FC370,FI370:FQ370),"")</f>
        <v/>
      </c>
      <c r="E370" s="98" t="str">
        <f>IF(H370=1,COUNT(R370:FC370,FI370:FQ370),"")</f>
        <v/>
      </c>
      <c r="F370" s="98" t="str">
        <f>IF(H370=1,COUNT(X370:BN370,BP370:BX370,BZ370:CF370,CH370:FC370,FI370:FQ370),"")</f>
        <v/>
      </c>
      <c r="G370" s="98" t="str">
        <f>IF($B370&gt;=1,$M370,"")</f>
        <v/>
      </c>
      <c r="H370" s="199" t="str">
        <f>IF(AND(M370&gt;0,M370&lt;=STATS!$C$22),1,"")</f>
        <v/>
      </c>
      <c r="J370" s="34">
        <v>369</v>
      </c>
      <c r="K370"/>
      <c r="L370"/>
      <c r="R370" s="17"/>
      <c r="S370" s="17"/>
      <c r="T370" s="17"/>
      <c r="U370" s="17"/>
      <c r="V370" s="17"/>
      <c r="W370" s="17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FD370" s="195"/>
      <c r="FE370" s="195"/>
      <c r="FF370" s="195"/>
      <c r="FG370" s="195"/>
      <c r="FH370" s="195"/>
    </row>
    <row r="371" spans="2:164" x14ac:dyDescent="0.2">
      <c r="B371" s="98">
        <f>COUNT(R371:FC371,FI371:FQ371)</f>
        <v>0</v>
      </c>
      <c r="C371" s="98" t="str">
        <f>IF(COUNT(R371:FC371,FI371:FQ371)&gt;0,COUNT(R371:FC371,FI371:FQ371),"")</f>
        <v/>
      </c>
      <c r="D371" s="98" t="str">
        <f>IF(COUNT(X371:BN371,BP371:BX371,BZ371:CF371,CH371:FC371,FI371:FQ371)&gt;0,COUNT(X371:BN371,BP371:BX371,BZ371:CF371,CH371:FC371,FI371:FQ371),"")</f>
        <v/>
      </c>
      <c r="E371" s="98" t="str">
        <f>IF(H371=1,COUNT(R371:FC371,FI371:FQ371),"")</f>
        <v/>
      </c>
      <c r="F371" s="98" t="str">
        <f>IF(H371=1,COUNT(X371:BN371,BP371:BX371,BZ371:CF371,CH371:FC371,FI371:FQ371),"")</f>
        <v/>
      </c>
      <c r="G371" s="98" t="str">
        <f>IF($B371&gt;=1,$M371,"")</f>
        <v/>
      </c>
      <c r="H371" s="199" t="str">
        <f>IF(AND(M371&gt;0,M371&lt;=STATS!$C$22),1,"")</f>
        <v/>
      </c>
      <c r="J371" s="34">
        <v>370</v>
      </c>
      <c r="K371"/>
      <c r="L371"/>
      <c r="R371" s="17"/>
      <c r="S371" s="17"/>
      <c r="T371" s="17"/>
      <c r="U371" s="17"/>
      <c r="V371" s="17"/>
      <c r="W371" s="17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FD371" s="195"/>
      <c r="FE371" s="195"/>
      <c r="FF371" s="195"/>
      <c r="FG371" s="195"/>
      <c r="FH371" s="195"/>
    </row>
    <row r="372" spans="2:164" x14ac:dyDescent="0.2">
      <c r="B372" s="98">
        <f>COUNT(R372:FC372,FI372:FQ372)</f>
        <v>0</v>
      </c>
      <c r="C372" s="98" t="str">
        <f>IF(COUNT(R372:FC372,FI372:FQ372)&gt;0,COUNT(R372:FC372,FI372:FQ372),"")</f>
        <v/>
      </c>
      <c r="D372" s="98" t="str">
        <f>IF(COUNT(X372:BN372,BP372:BX372,BZ372:CF372,CH372:FC372,FI372:FQ372)&gt;0,COUNT(X372:BN372,BP372:BX372,BZ372:CF372,CH372:FC372,FI372:FQ372),"")</f>
        <v/>
      </c>
      <c r="E372" s="98" t="str">
        <f>IF(H372=1,COUNT(R372:FC372,FI372:FQ372),"")</f>
        <v/>
      </c>
      <c r="F372" s="98" t="str">
        <f>IF(H372=1,COUNT(X372:BN372,BP372:BX372,BZ372:CF372,CH372:FC372,FI372:FQ372),"")</f>
        <v/>
      </c>
      <c r="G372" s="98" t="str">
        <f>IF($B372&gt;=1,$M372,"")</f>
        <v/>
      </c>
      <c r="H372" s="199" t="str">
        <f>IF(AND(M372&gt;0,M372&lt;=STATS!$C$22),1,"")</f>
        <v/>
      </c>
      <c r="J372" s="34">
        <v>371</v>
      </c>
      <c r="K372"/>
      <c r="L372"/>
      <c r="R372" s="17"/>
      <c r="S372" s="17"/>
      <c r="T372" s="17"/>
      <c r="U372" s="17"/>
      <c r="V372" s="17"/>
      <c r="W372" s="17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FD372" s="195"/>
      <c r="FE372" s="195"/>
      <c r="FF372" s="195"/>
      <c r="FG372" s="195"/>
      <c r="FH372" s="195"/>
    </row>
    <row r="373" spans="2:164" x14ac:dyDescent="0.2">
      <c r="B373" s="98">
        <f>COUNT(R373:FC373,FI373:FQ373)</f>
        <v>0</v>
      </c>
      <c r="C373" s="98" t="str">
        <f>IF(COUNT(R373:FC373,FI373:FQ373)&gt;0,COUNT(R373:FC373,FI373:FQ373),"")</f>
        <v/>
      </c>
      <c r="D373" s="98" t="str">
        <f>IF(COUNT(X373:BN373,BP373:BX373,BZ373:CF373,CH373:FC373,FI373:FQ373)&gt;0,COUNT(X373:BN373,BP373:BX373,BZ373:CF373,CH373:FC373,FI373:FQ373),"")</f>
        <v/>
      </c>
      <c r="E373" s="98" t="str">
        <f>IF(H373=1,COUNT(R373:FC373,FI373:FQ373),"")</f>
        <v/>
      </c>
      <c r="F373" s="98" t="str">
        <f>IF(H373=1,COUNT(X373:BN373,BP373:BX373,BZ373:CF373,CH373:FC373,FI373:FQ373),"")</f>
        <v/>
      </c>
      <c r="G373" s="98" t="str">
        <f>IF($B373&gt;=1,$M373,"")</f>
        <v/>
      </c>
      <c r="H373" s="199" t="str">
        <f>IF(AND(M373&gt;0,M373&lt;=STATS!$C$22),1,"")</f>
        <v/>
      </c>
      <c r="J373" s="34">
        <v>372</v>
      </c>
      <c r="K373"/>
      <c r="L373"/>
      <c r="R373" s="17"/>
      <c r="S373" s="17"/>
      <c r="T373" s="17"/>
      <c r="U373" s="17"/>
      <c r="V373" s="17"/>
      <c r="W373" s="17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FD373" s="195"/>
      <c r="FE373" s="195"/>
      <c r="FF373" s="195"/>
      <c r="FG373" s="195"/>
      <c r="FH373" s="195"/>
    </row>
    <row r="374" spans="2:164" x14ac:dyDescent="0.2">
      <c r="B374" s="98">
        <f>COUNT(R374:FC374,FI374:FQ374)</f>
        <v>0</v>
      </c>
      <c r="C374" s="98" t="str">
        <f>IF(COUNT(R374:FC374,FI374:FQ374)&gt;0,COUNT(R374:FC374,FI374:FQ374),"")</f>
        <v/>
      </c>
      <c r="D374" s="98" t="str">
        <f>IF(COUNT(X374:BN374,BP374:BX374,BZ374:CF374,CH374:FC374,FI374:FQ374)&gt;0,COUNT(X374:BN374,BP374:BX374,BZ374:CF374,CH374:FC374,FI374:FQ374),"")</f>
        <v/>
      </c>
      <c r="E374" s="98" t="str">
        <f>IF(H374=1,COUNT(R374:FC374,FI374:FQ374),"")</f>
        <v/>
      </c>
      <c r="F374" s="98" t="str">
        <f>IF(H374=1,COUNT(X374:BN374,BP374:BX374,BZ374:CF374,CH374:FC374,FI374:FQ374),"")</f>
        <v/>
      </c>
      <c r="G374" s="98" t="str">
        <f>IF($B374&gt;=1,$M374,"")</f>
        <v/>
      </c>
      <c r="H374" s="199" t="str">
        <f>IF(AND(M374&gt;0,M374&lt;=STATS!$C$22),1,"")</f>
        <v/>
      </c>
      <c r="J374" s="34">
        <v>373</v>
      </c>
      <c r="K374"/>
      <c r="L374"/>
      <c r="R374" s="17"/>
      <c r="S374" s="17"/>
      <c r="T374" s="17"/>
      <c r="U374" s="17"/>
      <c r="V374" s="17"/>
      <c r="W374" s="17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FD374" s="195"/>
      <c r="FE374" s="195"/>
      <c r="FF374" s="195"/>
      <c r="FG374" s="195"/>
      <c r="FH374" s="195"/>
    </row>
    <row r="375" spans="2:164" x14ac:dyDescent="0.2">
      <c r="B375" s="98">
        <f>COUNT(R375:FC375,FI375:FQ375)</f>
        <v>0</v>
      </c>
      <c r="C375" s="98" t="str">
        <f>IF(COUNT(R375:FC375,FI375:FQ375)&gt;0,COUNT(R375:FC375,FI375:FQ375),"")</f>
        <v/>
      </c>
      <c r="D375" s="98" t="str">
        <f>IF(COUNT(X375:BN375,BP375:BX375,BZ375:CF375,CH375:FC375,FI375:FQ375)&gt;0,COUNT(X375:BN375,BP375:BX375,BZ375:CF375,CH375:FC375,FI375:FQ375),"")</f>
        <v/>
      </c>
      <c r="E375" s="98" t="str">
        <f>IF(H375=1,COUNT(R375:FC375,FI375:FQ375),"")</f>
        <v/>
      </c>
      <c r="F375" s="98" t="str">
        <f>IF(H375=1,COUNT(X375:BN375,BP375:BX375,BZ375:CF375,CH375:FC375,FI375:FQ375),"")</f>
        <v/>
      </c>
      <c r="G375" s="98" t="str">
        <f>IF($B375&gt;=1,$M375,"")</f>
        <v/>
      </c>
      <c r="H375" s="199" t="str">
        <f>IF(AND(M375&gt;0,M375&lt;=STATS!$C$22),1,"")</f>
        <v/>
      </c>
      <c r="J375" s="34">
        <v>374</v>
      </c>
      <c r="K375"/>
      <c r="L375"/>
      <c r="R375" s="17"/>
      <c r="S375" s="17"/>
      <c r="T375" s="17"/>
      <c r="U375" s="17"/>
      <c r="V375" s="17"/>
      <c r="W375" s="17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FD375" s="195"/>
      <c r="FE375" s="195"/>
      <c r="FF375" s="195"/>
      <c r="FG375" s="195"/>
      <c r="FH375" s="195"/>
    </row>
    <row r="376" spans="2:164" x14ac:dyDescent="0.2">
      <c r="B376" s="98">
        <f>COUNT(R376:FC376,FI376:FQ376)</f>
        <v>0</v>
      </c>
      <c r="C376" s="98" t="str">
        <f>IF(COUNT(R376:FC376,FI376:FQ376)&gt;0,COUNT(R376:FC376,FI376:FQ376),"")</f>
        <v/>
      </c>
      <c r="D376" s="98" t="str">
        <f>IF(COUNT(X376:BN376,BP376:BX376,BZ376:CF376,CH376:FC376,FI376:FQ376)&gt;0,COUNT(X376:BN376,BP376:BX376,BZ376:CF376,CH376:FC376,FI376:FQ376),"")</f>
        <v/>
      </c>
      <c r="E376" s="98" t="str">
        <f>IF(H376=1,COUNT(R376:FC376,FI376:FQ376),"")</f>
        <v/>
      </c>
      <c r="F376" s="98" t="str">
        <f>IF(H376=1,COUNT(X376:BN376,BP376:BX376,BZ376:CF376,CH376:FC376,FI376:FQ376),"")</f>
        <v/>
      </c>
      <c r="G376" s="98" t="str">
        <f>IF($B376&gt;=1,$M376,"")</f>
        <v/>
      </c>
      <c r="H376" s="199" t="str">
        <f>IF(AND(M376&gt;0,M376&lt;=STATS!$C$22),1,"")</f>
        <v/>
      </c>
      <c r="J376" s="34">
        <v>375</v>
      </c>
      <c r="K376"/>
      <c r="L376"/>
      <c r="R376" s="17"/>
      <c r="S376" s="17"/>
      <c r="T376" s="17"/>
      <c r="U376" s="17"/>
      <c r="V376" s="17"/>
      <c r="W376" s="17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FD376" s="195"/>
      <c r="FE376" s="195"/>
      <c r="FF376" s="195"/>
      <c r="FG376" s="195"/>
      <c r="FH376" s="195"/>
    </row>
    <row r="377" spans="2:164" x14ac:dyDescent="0.2">
      <c r="B377" s="98">
        <f>COUNT(R377:FC377,FI377:FQ377)</f>
        <v>0</v>
      </c>
      <c r="C377" s="98" t="str">
        <f>IF(COUNT(R377:FC377,FI377:FQ377)&gt;0,COUNT(R377:FC377,FI377:FQ377),"")</f>
        <v/>
      </c>
      <c r="D377" s="98" t="str">
        <f>IF(COUNT(X377:BN377,BP377:BX377,BZ377:CF377,CH377:FC377,FI377:FQ377)&gt;0,COUNT(X377:BN377,BP377:BX377,BZ377:CF377,CH377:FC377,FI377:FQ377),"")</f>
        <v/>
      </c>
      <c r="E377" s="98" t="str">
        <f>IF(H377=1,COUNT(R377:FC377,FI377:FQ377),"")</f>
        <v/>
      </c>
      <c r="F377" s="98" t="str">
        <f>IF(H377=1,COUNT(X377:BN377,BP377:BX377,BZ377:CF377,CH377:FC377,FI377:FQ377),"")</f>
        <v/>
      </c>
      <c r="G377" s="98" t="str">
        <f>IF($B377&gt;=1,$M377,"")</f>
        <v/>
      </c>
      <c r="H377" s="199" t="str">
        <f>IF(AND(M377&gt;0,M377&lt;=STATS!$C$22),1,"")</f>
        <v/>
      </c>
      <c r="J377" s="34">
        <v>376</v>
      </c>
      <c r="K377"/>
      <c r="L377"/>
      <c r="R377" s="17"/>
      <c r="S377" s="17"/>
      <c r="T377" s="17"/>
      <c r="U377" s="17"/>
      <c r="V377" s="17"/>
      <c r="W377" s="17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FD377" s="195"/>
      <c r="FE377" s="195"/>
      <c r="FF377" s="195"/>
      <c r="FG377" s="195"/>
      <c r="FH377" s="195"/>
    </row>
    <row r="378" spans="2:164" x14ac:dyDescent="0.2">
      <c r="B378" s="98">
        <f>COUNT(R378:FC378,FI378:FQ378)</f>
        <v>0</v>
      </c>
      <c r="C378" s="98" t="str">
        <f>IF(COUNT(R378:FC378,FI378:FQ378)&gt;0,COUNT(R378:FC378,FI378:FQ378),"")</f>
        <v/>
      </c>
      <c r="D378" s="98" t="str">
        <f>IF(COUNT(X378:BN378,BP378:BX378,BZ378:CF378,CH378:FC378,FI378:FQ378)&gt;0,COUNT(X378:BN378,BP378:BX378,BZ378:CF378,CH378:FC378,FI378:FQ378),"")</f>
        <v/>
      </c>
      <c r="E378" s="98" t="str">
        <f>IF(H378=1,COUNT(R378:FC378,FI378:FQ378),"")</f>
        <v/>
      </c>
      <c r="F378" s="98" t="str">
        <f>IF(H378=1,COUNT(X378:BN378,BP378:BX378,BZ378:CF378,CH378:FC378,FI378:FQ378),"")</f>
        <v/>
      </c>
      <c r="G378" s="98" t="str">
        <f>IF($B378&gt;=1,$M378,"")</f>
        <v/>
      </c>
      <c r="H378" s="199" t="str">
        <f>IF(AND(M378&gt;0,M378&lt;=STATS!$C$22),1,"")</f>
        <v/>
      </c>
      <c r="J378" s="34">
        <v>377</v>
      </c>
      <c r="K378"/>
      <c r="L378"/>
      <c r="R378" s="17"/>
      <c r="S378" s="17"/>
      <c r="T378" s="17"/>
      <c r="U378" s="17"/>
      <c r="V378" s="17"/>
      <c r="W378" s="17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FD378" s="195"/>
      <c r="FE378" s="195"/>
      <c r="FF378" s="195"/>
      <c r="FG378" s="195"/>
      <c r="FH378" s="195"/>
    </row>
    <row r="379" spans="2:164" x14ac:dyDescent="0.2">
      <c r="B379" s="98">
        <f>COUNT(R379:FC379,FI379:FQ379)</f>
        <v>0</v>
      </c>
      <c r="C379" s="98" t="str">
        <f>IF(COUNT(R379:FC379,FI379:FQ379)&gt;0,COUNT(R379:FC379,FI379:FQ379),"")</f>
        <v/>
      </c>
      <c r="D379" s="98" t="str">
        <f>IF(COUNT(X379:BN379,BP379:BX379,BZ379:CF379,CH379:FC379,FI379:FQ379)&gt;0,COUNT(X379:BN379,BP379:BX379,BZ379:CF379,CH379:FC379,FI379:FQ379),"")</f>
        <v/>
      </c>
      <c r="E379" s="98" t="str">
        <f>IF(H379=1,COUNT(R379:FC379,FI379:FQ379),"")</f>
        <v/>
      </c>
      <c r="F379" s="98" t="str">
        <f>IF(H379=1,COUNT(X379:BN379,BP379:BX379,BZ379:CF379,CH379:FC379,FI379:FQ379),"")</f>
        <v/>
      </c>
      <c r="G379" s="98" t="str">
        <f>IF($B379&gt;=1,$M379,"")</f>
        <v/>
      </c>
      <c r="H379" s="199" t="str">
        <f>IF(AND(M379&gt;0,M379&lt;=STATS!$C$22),1,"")</f>
        <v/>
      </c>
      <c r="J379" s="34">
        <v>378</v>
      </c>
      <c r="K379"/>
      <c r="L379"/>
      <c r="R379" s="17"/>
      <c r="S379" s="17"/>
      <c r="T379" s="17"/>
      <c r="U379" s="17"/>
      <c r="V379" s="17"/>
      <c r="W379" s="17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FD379" s="195"/>
      <c r="FE379" s="195"/>
      <c r="FF379" s="195"/>
      <c r="FG379" s="195"/>
      <c r="FH379" s="195"/>
    </row>
    <row r="380" spans="2:164" x14ac:dyDescent="0.2">
      <c r="B380" s="98">
        <f>COUNT(R380:FC380,FI380:FQ380)</f>
        <v>0</v>
      </c>
      <c r="C380" s="98" t="str">
        <f>IF(COUNT(R380:FC380,FI380:FQ380)&gt;0,COUNT(R380:FC380,FI380:FQ380),"")</f>
        <v/>
      </c>
      <c r="D380" s="98" t="str">
        <f>IF(COUNT(X380:BN380,BP380:BX380,BZ380:CF380,CH380:FC380,FI380:FQ380)&gt;0,COUNT(X380:BN380,BP380:BX380,BZ380:CF380,CH380:FC380,FI380:FQ380),"")</f>
        <v/>
      </c>
      <c r="E380" s="98" t="str">
        <f>IF(H380=1,COUNT(R380:FC380,FI380:FQ380),"")</f>
        <v/>
      </c>
      <c r="F380" s="98" t="str">
        <f>IF(H380=1,COUNT(X380:BN380,BP380:BX380,BZ380:CF380,CH380:FC380,FI380:FQ380),"")</f>
        <v/>
      </c>
      <c r="G380" s="98" t="str">
        <f>IF($B380&gt;=1,$M380,"")</f>
        <v/>
      </c>
      <c r="H380" s="199" t="str">
        <f>IF(AND(M380&gt;0,M380&lt;=STATS!$C$22),1,"")</f>
        <v/>
      </c>
      <c r="J380" s="34">
        <v>379</v>
      </c>
      <c r="K380"/>
      <c r="L380"/>
      <c r="R380" s="17"/>
      <c r="S380" s="17"/>
      <c r="T380" s="17"/>
      <c r="U380" s="17"/>
      <c r="V380" s="17"/>
      <c r="W380" s="17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FD380" s="195"/>
      <c r="FE380" s="195"/>
      <c r="FF380" s="195"/>
      <c r="FG380" s="195"/>
      <c r="FH380" s="195"/>
    </row>
    <row r="381" spans="2:164" x14ac:dyDescent="0.2">
      <c r="B381" s="98">
        <f>COUNT(R381:FC381,FI381:FQ381)</f>
        <v>0</v>
      </c>
      <c r="C381" s="98" t="str">
        <f>IF(COUNT(R381:FC381,FI381:FQ381)&gt;0,COUNT(R381:FC381,FI381:FQ381),"")</f>
        <v/>
      </c>
      <c r="D381" s="98" t="str">
        <f>IF(COUNT(X381:BN381,BP381:BX381,BZ381:CF381,CH381:FC381,FI381:FQ381)&gt;0,COUNT(X381:BN381,BP381:BX381,BZ381:CF381,CH381:FC381,FI381:FQ381),"")</f>
        <v/>
      </c>
      <c r="E381" s="98" t="str">
        <f>IF(H381=1,COUNT(R381:FC381,FI381:FQ381),"")</f>
        <v/>
      </c>
      <c r="F381" s="98" t="str">
        <f>IF(H381=1,COUNT(X381:BN381,BP381:BX381,BZ381:CF381,CH381:FC381,FI381:FQ381),"")</f>
        <v/>
      </c>
      <c r="G381" s="98" t="str">
        <f>IF($B381&gt;=1,$M381,"")</f>
        <v/>
      </c>
      <c r="H381" s="199" t="str">
        <f>IF(AND(M381&gt;0,M381&lt;=STATS!$C$22),1,"")</f>
        <v/>
      </c>
      <c r="J381" s="34">
        <v>380</v>
      </c>
      <c r="K381"/>
      <c r="L381"/>
      <c r="R381" s="17"/>
      <c r="S381" s="17"/>
      <c r="T381" s="17"/>
      <c r="U381" s="17"/>
      <c r="V381" s="17"/>
      <c r="W381" s="17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FD381" s="195"/>
      <c r="FE381" s="195"/>
      <c r="FF381" s="195"/>
      <c r="FG381" s="195"/>
      <c r="FH381" s="195"/>
    </row>
    <row r="382" spans="2:164" x14ac:dyDescent="0.2">
      <c r="B382" s="98">
        <f>COUNT(R382:FC382,FI382:FQ382)</f>
        <v>0</v>
      </c>
      <c r="C382" s="98" t="str">
        <f>IF(COUNT(R382:FC382,FI382:FQ382)&gt;0,COUNT(R382:FC382,FI382:FQ382),"")</f>
        <v/>
      </c>
      <c r="D382" s="98" t="str">
        <f>IF(COUNT(X382:BN382,BP382:BX382,BZ382:CF382,CH382:FC382,FI382:FQ382)&gt;0,COUNT(X382:BN382,BP382:BX382,BZ382:CF382,CH382:FC382,FI382:FQ382),"")</f>
        <v/>
      </c>
      <c r="E382" s="98" t="str">
        <f>IF(H382=1,COUNT(R382:FC382,FI382:FQ382),"")</f>
        <v/>
      </c>
      <c r="F382" s="98" t="str">
        <f>IF(H382=1,COUNT(X382:BN382,BP382:BX382,BZ382:CF382,CH382:FC382,FI382:FQ382),"")</f>
        <v/>
      </c>
      <c r="G382" s="98" t="str">
        <f>IF($B382&gt;=1,$M382,"")</f>
        <v/>
      </c>
      <c r="H382" s="199" t="str">
        <f>IF(AND(M382&gt;0,M382&lt;=STATS!$C$22),1,"")</f>
        <v/>
      </c>
      <c r="J382" s="34">
        <v>381</v>
      </c>
      <c r="K382"/>
      <c r="L382"/>
      <c r="R382" s="17"/>
      <c r="S382" s="17"/>
      <c r="T382" s="17"/>
      <c r="U382" s="17"/>
      <c r="V382" s="17"/>
      <c r="W382" s="17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FD382" s="195"/>
      <c r="FE382" s="195"/>
      <c r="FF382" s="195"/>
      <c r="FG382" s="195"/>
      <c r="FH382" s="195"/>
    </row>
    <row r="383" spans="2:164" x14ac:dyDescent="0.2">
      <c r="B383" s="98">
        <f>COUNT(R383:FC383,FI383:FQ383)</f>
        <v>0</v>
      </c>
      <c r="C383" s="98" t="str">
        <f>IF(COUNT(R383:FC383,FI383:FQ383)&gt;0,COUNT(R383:FC383,FI383:FQ383),"")</f>
        <v/>
      </c>
      <c r="D383" s="98" t="str">
        <f>IF(COUNT(X383:BN383,BP383:BX383,BZ383:CF383,CH383:FC383,FI383:FQ383)&gt;0,COUNT(X383:BN383,BP383:BX383,BZ383:CF383,CH383:FC383,FI383:FQ383),"")</f>
        <v/>
      </c>
      <c r="E383" s="98" t="str">
        <f>IF(H383=1,COUNT(R383:FC383,FI383:FQ383),"")</f>
        <v/>
      </c>
      <c r="F383" s="98" t="str">
        <f>IF(H383=1,COUNT(X383:BN383,BP383:BX383,BZ383:CF383,CH383:FC383,FI383:FQ383),"")</f>
        <v/>
      </c>
      <c r="G383" s="98" t="str">
        <f>IF($B383&gt;=1,$M383,"")</f>
        <v/>
      </c>
      <c r="H383" s="199" t="str">
        <f>IF(AND(M383&gt;0,M383&lt;=STATS!$C$22),1,"")</f>
        <v/>
      </c>
      <c r="J383" s="34">
        <v>382</v>
      </c>
      <c r="K383"/>
      <c r="L383"/>
      <c r="R383" s="17"/>
      <c r="S383" s="17"/>
      <c r="T383" s="17"/>
      <c r="U383" s="17"/>
      <c r="V383" s="17"/>
      <c r="W383" s="17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FD383" s="195"/>
      <c r="FE383" s="195"/>
      <c r="FF383" s="195"/>
      <c r="FG383" s="195"/>
      <c r="FH383" s="195"/>
    </row>
    <row r="384" spans="2:164" x14ac:dyDescent="0.2">
      <c r="B384" s="98">
        <f>COUNT(R384:FC384,FI384:FQ384)</f>
        <v>0</v>
      </c>
      <c r="C384" s="98" t="str">
        <f>IF(COUNT(R384:FC384,FI384:FQ384)&gt;0,COUNT(R384:FC384,FI384:FQ384),"")</f>
        <v/>
      </c>
      <c r="D384" s="98" t="str">
        <f>IF(COUNT(X384:BN384,BP384:BX384,BZ384:CF384,CH384:FC384,FI384:FQ384)&gt;0,COUNT(X384:BN384,BP384:BX384,BZ384:CF384,CH384:FC384,FI384:FQ384),"")</f>
        <v/>
      </c>
      <c r="E384" s="98" t="str">
        <f>IF(H384=1,COUNT(R384:FC384,FI384:FQ384),"")</f>
        <v/>
      </c>
      <c r="F384" s="98" t="str">
        <f>IF(H384=1,COUNT(X384:BN384,BP384:BX384,BZ384:CF384,CH384:FC384,FI384:FQ384),"")</f>
        <v/>
      </c>
      <c r="G384" s="98" t="str">
        <f>IF($B384&gt;=1,$M384,"")</f>
        <v/>
      </c>
      <c r="H384" s="199" t="str">
        <f>IF(AND(M384&gt;0,M384&lt;=STATS!$C$22),1,"")</f>
        <v/>
      </c>
      <c r="J384" s="34">
        <v>383</v>
      </c>
      <c r="K384"/>
      <c r="L384"/>
      <c r="R384" s="17"/>
      <c r="S384" s="17"/>
      <c r="T384" s="17"/>
      <c r="U384" s="17"/>
      <c r="V384" s="17"/>
      <c r="W384" s="17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FD384" s="195"/>
      <c r="FE384" s="195"/>
      <c r="FF384" s="195"/>
      <c r="FG384" s="195"/>
      <c r="FH384" s="195"/>
    </row>
    <row r="385" spans="2:164" x14ac:dyDescent="0.2">
      <c r="B385" s="98">
        <f>COUNT(R385:FC385,FI385:FQ385)</f>
        <v>0</v>
      </c>
      <c r="C385" s="98" t="str">
        <f>IF(COUNT(R385:FC385,FI385:FQ385)&gt;0,COUNT(R385:FC385,FI385:FQ385),"")</f>
        <v/>
      </c>
      <c r="D385" s="98" t="str">
        <f>IF(COUNT(X385:BN385,BP385:BX385,BZ385:CF385,CH385:FC385,FI385:FQ385)&gt;0,COUNT(X385:BN385,BP385:BX385,BZ385:CF385,CH385:FC385,FI385:FQ385),"")</f>
        <v/>
      </c>
      <c r="E385" s="98" t="str">
        <f>IF(H385=1,COUNT(R385:FC385,FI385:FQ385),"")</f>
        <v/>
      </c>
      <c r="F385" s="98" t="str">
        <f>IF(H385=1,COUNT(X385:BN385,BP385:BX385,BZ385:CF385,CH385:FC385,FI385:FQ385),"")</f>
        <v/>
      </c>
      <c r="G385" s="98" t="str">
        <f>IF($B385&gt;=1,$M385,"")</f>
        <v/>
      </c>
      <c r="H385" s="199" t="str">
        <f>IF(AND(M385&gt;0,M385&lt;=STATS!$C$22),1,"")</f>
        <v/>
      </c>
      <c r="J385" s="34">
        <v>384</v>
      </c>
      <c r="K385"/>
      <c r="L385"/>
      <c r="R385" s="17"/>
      <c r="S385" s="17"/>
      <c r="T385" s="17"/>
      <c r="U385" s="17"/>
      <c r="V385" s="17"/>
      <c r="W385" s="17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FD385" s="195"/>
      <c r="FE385" s="195"/>
      <c r="FF385" s="195"/>
      <c r="FG385" s="195"/>
      <c r="FH385" s="195"/>
    </row>
    <row r="386" spans="2:164" x14ac:dyDescent="0.2">
      <c r="B386" s="98">
        <f>COUNT(R386:FC386,FI386:FQ386)</f>
        <v>0</v>
      </c>
      <c r="C386" s="98" t="str">
        <f>IF(COUNT(R386:FC386,FI386:FQ386)&gt;0,COUNT(R386:FC386,FI386:FQ386),"")</f>
        <v/>
      </c>
      <c r="D386" s="98" t="str">
        <f>IF(COUNT(X386:BN386,BP386:BX386,BZ386:CF386,CH386:FC386,FI386:FQ386)&gt;0,COUNT(X386:BN386,BP386:BX386,BZ386:CF386,CH386:FC386,FI386:FQ386),"")</f>
        <v/>
      </c>
      <c r="E386" s="98" t="str">
        <f>IF(H386=1,COUNT(R386:FC386,FI386:FQ386),"")</f>
        <v/>
      </c>
      <c r="F386" s="98" t="str">
        <f>IF(H386=1,COUNT(X386:BN386,BP386:BX386,BZ386:CF386,CH386:FC386,FI386:FQ386),"")</f>
        <v/>
      </c>
      <c r="G386" s="98" t="str">
        <f>IF($B386&gt;=1,$M386,"")</f>
        <v/>
      </c>
      <c r="H386" s="199" t="str">
        <f>IF(AND(M386&gt;0,M386&lt;=STATS!$C$22),1,"")</f>
        <v/>
      </c>
      <c r="J386" s="34">
        <v>385</v>
      </c>
      <c r="K386"/>
      <c r="L386"/>
      <c r="R386" s="17"/>
      <c r="S386" s="17"/>
      <c r="T386" s="17"/>
      <c r="U386" s="17"/>
      <c r="V386" s="17"/>
      <c r="W386" s="17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FD386" s="195"/>
      <c r="FE386" s="195"/>
      <c r="FF386" s="195"/>
      <c r="FG386" s="195"/>
      <c r="FH386" s="195"/>
    </row>
    <row r="387" spans="2:164" x14ac:dyDescent="0.2">
      <c r="B387" s="98">
        <f>COUNT(R387:FC387,FI387:FQ387)</f>
        <v>0</v>
      </c>
      <c r="C387" s="98" t="str">
        <f>IF(COUNT(R387:FC387,FI387:FQ387)&gt;0,COUNT(R387:FC387,FI387:FQ387),"")</f>
        <v/>
      </c>
      <c r="D387" s="98" t="str">
        <f>IF(COUNT(X387:BN387,BP387:BX387,BZ387:CF387,CH387:FC387,FI387:FQ387)&gt;0,COUNT(X387:BN387,BP387:BX387,BZ387:CF387,CH387:FC387,FI387:FQ387),"")</f>
        <v/>
      </c>
      <c r="E387" s="98" t="str">
        <f>IF(H387=1,COUNT(R387:FC387,FI387:FQ387),"")</f>
        <v/>
      </c>
      <c r="F387" s="98" t="str">
        <f>IF(H387=1,COUNT(X387:BN387,BP387:BX387,BZ387:CF387,CH387:FC387,FI387:FQ387),"")</f>
        <v/>
      </c>
      <c r="G387" s="98" t="str">
        <f>IF($B387&gt;=1,$M387,"")</f>
        <v/>
      </c>
      <c r="H387" s="199" t="str">
        <f>IF(AND(M387&gt;0,M387&lt;=STATS!$C$22),1,"")</f>
        <v/>
      </c>
      <c r="J387" s="34">
        <v>386</v>
      </c>
      <c r="K387"/>
      <c r="L387"/>
      <c r="R387" s="17"/>
      <c r="S387" s="17"/>
      <c r="T387" s="17"/>
      <c r="U387" s="17"/>
      <c r="V387" s="17"/>
      <c r="W387" s="17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FD387" s="195"/>
      <c r="FE387" s="195"/>
      <c r="FF387" s="195"/>
      <c r="FG387" s="195"/>
      <c r="FH387" s="195"/>
    </row>
    <row r="388" spans="2:164" x14ac:dyDescent="0.2">
      <c r="B388" s="98">
        <f>COUNT(R388:FC388,FI388:FQ388)</f>
        <v>0</v>
      </c>
      <c r="C388" s="98" t="str">
        <f>IF(COUNT(R388:FC388,FI388:FQ388)&gt;0,COUNT(R388:FC388,FI388:FQ388),"")</f>
        <v/>
      </c>
      <c r="D388" s="98" t="str">
        <f>IF(COUNT(X388:BN388,BP388:BX388,BZ388:CF388,CH388:FC388,FI388:FQ388)&gt;0,COUNT(X388:BN388,BP388:BX388,BZ388:CF388,CH388:FC388,FI388:FQ388),"")</f>
        <v/>
      </c>
      <c r="E388" s="98" t="str">
        <f>IF(H388=1,COUNT(R388:FC388,FI388:FQ388),"")</f>
        <v/>
      </c>
      <c r="F388" s="98" t="str">
        <f>IF(H388=1,COUNT(X388:BN388,BP388:BX388,BZ388:CF388,CH388:FC388,FI388:FQ388),"")</f>
        <v/>
      </c>
      <c r="G388" s="98" t="str">
        <f>IF($B388&gt;=1,$M388,"")</f>
        <v/>
      </c>
      <c r="H388" s="199" t="str">
        <f>IF(AND(M388&gt;0,M388&lt;=STATS!$C$22),1,"")</f>
        <v/>
      </c>
      <c r="J388" s="34">
        <v>387</v>
      </c>
      <c r="K388"/>
      <c r="L388"/>
      <c r="R388" s="17"/>
      <c r="S388" s="17"/>
      <c r="T388" s="17"/>
      <c r="U388" s="17"/>
      <c r="V388" s="17"/>
      <c r="W388" s="17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FD388" s="195"/>
      <c r="FE388" s="195"/>
      <c r="FF388" s="195"/>
      <c r="FG388" s="195"/>
      <c r="FH388" s="195"/>
    </row>
    <row r="389" spans="2:164" x14ac:dyDescent="0.2">
      <c r="B389" s="98">
        <f>COUNT(R389:FC389,FI389:FQ389)</f>
        <v>0</v>
      </c>
      <c r="C389" s="98" t="str">
        <f>IF(COUNT(R389:FC389,FI389:FQ389)&gt;0,COUNT(R389:FC389,FI389:FQ389),"")</f>
        <v/>
      </c>
      <c r="D389" s="98" t="str">
        <f>IF(COUNT(X389:BN389,BP389:BX389,BZ389:CF389,CH389:FC389,FI389:FQ389)&gt;0,COUNT(X389:BN389,BP389:BX389,BZ389:CF389,CH389:FC389,FI389:FQ389),"")</f>
        <v/>
      </c>
      <c r="E389" s="98" t="str">
        <f>IF(H389=1,COUNT(R389:FC389,FI389:FQ389),"")</f>
        <v/>
      </c>
      <c r="F389" s="98" t="str">
        <f>IF(H389=1,COUNT(X389:BN389,BP389:BX389,BZ389:CF389,CH389:FC389,FI389:FQ389),"")</f>
        <v/>
      </c>
      <c r="G389" s="98" t="str">
        <f>IF($B389&gt;=1,$M389,"")</f>
        <v/>
      </c>
      <c r="H389" s="199" t="str">
        <f>IF(AND(M389&gt;0,M389&lt;=STATS!$C$22),1,"")</f>
        <v/>
      </c>
      <c r="J389" s="34">
        <v>388</v>
      </c>
      <c r="K389"/>
      <c r="L389"/>
      <c r="R389" s="17"/>
      <c r="S389" s="17"/>
      <c r="T389" s="17"/>
      <c r="U389" s="17"/>
      <c r="V389" s="17"/>
      <c r="W389" s="17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FD389" s="195"/>
      <c r="FE389" s="195"/>
      <c r="FF389" s="195"/>
      <c r="FG389" s="195"/>
      <c r="FH389" s="195"/>
    </row>
    <row r="390" spans="2:164" x14ac:dyDescent="0.2">
      <c r="B390" s="98">
        <f>COUNT(R390:FC390,FI390:FQ390)</f>
        <v>0</v>
      </c>
      <c r="C390" s="98" t="str">
        <f>IF(COUNT(R390:FC390,FI390:FQ390)&gt;0,COUNT(R390:FC390,FI390:FQ390),"")</f>
        <v/>
      </c>
      <c r="D390" s="98" t="str">
        <f>IF(COUNT(X390:BN390,BP390:BX390,BZ390:CF390,CH390:FC390,FI390:FQ390)&gt;0,COUNT(X390:BN390,BP390:BX390,BZ390:CF390,CH390:FC390,FI390:FQ390),"")</f>
        <v/>
      </c>
      <c r="E390" s="98" t="str">
        <f>IF(H390=1,COUNT(R390:FC390,FI390:FQ390),"")</f>
        <v/>
      </c>
      <c r="F390" s="98" t="str">
        <f>IF(H390=1,COUNT(X390:BN390,BP390:BX390,BZ390:CF390,CH390:FC390,FI390:FQ390),"")</f>
        <v/>
      </c>
      <c r="G390" s="98" t="str">
        <f>IF($B390&gt;=1,$M390,"")</f>
        <v/>
      </c>
      <c r="H390" s="199" t="str">
        <f>IF(AND(M390&gt;0,M390&lt;=STATS!$C$22),1,"")</f>
        <v/>
      </c>
      <c r="J390" s="34">
        <v>389</v>
      </c>
      <c r="K390"/>
      <c r="L390"/>
      <c r="R390" s="17"/>
      <c r="S390" s="17"/>
      <c r="T390" s="17"/>
      <c r="U390" s="17"/>
      <c r="V390" s="17"/>
      <c r="W390" s="17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FD390" s="195"/>
      <c r="FE390" s="195"/>
      <c r="FF390" s="195"/>
      <c r="FG390" s="195"/>
      <c r="FH390" s="195"/>
    </row>
    <row r="391" spans="2:164" x14ac:dyDescent="0.2">
      <c r="B391" s="98">
        <f>COUNT(R391:FC391,FI391:FQ391)</f>
        <v>0</v>
      </c>
      <c r="C391" s="98" t="str">
        <f>IF(COUNT(R391:FC391,FI391:FQ391)&gt;0,COUNT(R391:FC391,FI391:FQ391),"")</f>
        <v/>
      </c>
      <c r="D391" s="98" t="str">
        <f>IF(COUNT(X391:BN391,BP391:BX391,BZ391:CF391,CH391:FC391,FI391:FQ391)&gt;0,COUNT(X391:BN391,BP391:BX391,BZ391:CF391,CH391:FC391,FI391:FQ391),"")</f>
        <v/>
      </c>
      <c r="E391" s="98" t="str">
        <f>IF(H391=1,COUNT(R391:FC391,FI391:FQ391),"")</f>
        <v/>
      </c>
      <c r="F391" s="98" t="str">
        <f>IF(H391=1,COUNT(X391:BN391,BP391:BX391,BZ391:CF391,CH391:FC391,FI391:FQ391),"")</f>
        <v/>
      </c>
      <c r="G391" s="98" t="str">
        <f>IF($B391&gt;=1,$M391,"")</f>
        <v/>
      </c>
      <c r="H391" s="199" t="str">
        <f>IF(AND(M391&gt;0,M391&lt;=STATS!$C$22),1,"")</f>
        <v/>
      </c>
      <c r="J391" s="34">
        <v>390</v>
      </c>
      <c r="K391"/>
      <c r="L391"/>
      <c r="R391" s="17"/>
      <c r="S391" s="17"/>
      <c r="T391" s="17"/>
      <c r="U391" s="17"/>
      <c r="V391" s="17"/>
      <c r="W391" s="17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FD391" s="195"/>
      <c r="FE391" s="195"/>
      <c r="FF391" s="195"/>
      <c r="FG391" s="195"/>
      <c r="FH391" s="195"/>
    </row>
    <row r="392" spans="2:164" x14ac:dyDescent="0.2">
      <c r="B392" s="98">
        <f>COUNT(R392:FC392,FI392:FQ392)</f>
        <v>0</v>
      </c>
      <c r="C392" s="98" t="str">
        <f>IF(COUNT(R392:FC392,FI392:FQ392)&gt;0,COUNT(R392:FC392,FI392:FQ392),"")</f>
        <v/>
      </c>
      <c r="D392" s="98" t="str">
        <f>IF(COUNT(X392:BN392,BP392:BX392,BZ392:CF392,CH392:FC392,FI392:FQ392)&gt;0,COUNT(X392:BN392,BP392:BX392,BZ392:CF392,CH392:FC392,FI392:FQ392),"")</f>
        <v/>
      </c>
      <c r="E392" s="98" t="str">
        <f>IF(H392=1,COUNT(R392:FC392,FI392:FQ392),"")</f>
        <v/>
      </c>
      <c r="F392" s="98" t="str">
        <f>IF(H392=1,COUNT(X392:BN392,BP392:BX392,BZ392:CF392,CH392:FC392,FI392:FQ392),"")</f>
        <v/>
      </c>
      <c r="G392" s="98" t="str">
        <f>IF($B392&gt;=1,$M392,"")</f>
        <v/>
      </c>
      <c r="H392" s="199" t="str">
        <f>IF(AND(M392&gt;0,M392&lt;=STATS!$C$22),1,"")</f>
        <v/>
      </c>
      <c r="J392" s="34">
        <v>391</v>
      </c>
      <c r="K392"/>
      <c r="L392"/>
      <c r="R392" s="17"/>
      <c r="S392" s="17"/>
      <c r="T392" s="17"/>
      <c r="U392" s="17"/>
      <c r="V392" s="17"/>
      <c r="W392" s="17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FD392" s="195"/>
      <c r="FE392" s="195"/>
      <c r="FF392" s="195"/>
      <c r="FG392" s="195"/>
      <c r="FH392" s="195"/>
    </row>
    <row r="393" spans="2:164" x14ac:dyDescent="0.2">
      <c r="B393" s="98">
        <f>COUNT(R393:FC393,FI393:FQ393)</f>
        <v>0</v>
      </c>
      <c r="C393" s="98" t="str">
        <f>IF(COUNT(R393:FC393,FI393:FQ393)&gt;0,COUNT(R393:FC393,FI393:FQ393),"")</f>
        <v/>
      </c>
      <c r="D393" s="98" t="str">
        <f>IF(COUNT(X393:BN393,BP393:BX393,BZ393:CF393,CH393:FC393,FI393:FQ393)&gt;0,COUNT(X393:BN393,BP393:BX393,BZ393:CF393,CH393:FC393,FI393:FQ393),"")</f>
        <v/>
      </c>
      <c r="E393" s="98" t="str">
        <f>IF(H393=1,COUNT(R393:FC393,FI393:FQ393),"")</f>
        <v/>
      </c>
      <c r="F393" s="98" t="str">
        <f>IF(H393=1,COUNT(X393:BN393,BP393:BX393,BZ393:CF393,CH393:FC393,FI393:FQ393),"")</f>
        <v/>
      </c>
      <c r="G393" s="98" t="str">
        <f>IF($B393&gt;=1,$M393,"")</f>
        <v/>
      </c>
      <c r="H393" s="199" t="str">
        <f>IF(AND(M393&gt;0,M393&lt;=STATS!$C$22),1,"")</f>
        <v/>
      </c>
      <c r="J393" s="34">
        <v>392</v>
      </c>
      <c r="K393"/>
      <c r="L393"/>
      <c r="R393" s="17"/>
      <c r="S393" s="17"/>
      <c r="T393" s="17"/>
      <c r="U393" s="17"/>
      <c r="V393" s="17"/>
      <c r="W393" s="17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FD393" s="195"/>
      <c r="FE393" s="195"/>
      <c r="FF393" s="195"/>
      <c r="FG393" s="195"/>
      <c r="FH393" s="195"/>
    </row>
    <row r="394" spans="2:164" x14ac:dyDescent="0.2">
      <c r="B394" s="98">
        <f>COUNT(R394:FC394,FI394:FQ394)</f>
        <v>0</v>
      </c>
      <c r="C394" s="98" t="str">
        <f>IF(COUNT(R394:FC394,FI394:FQ394)&gt;0,COUNT(R394:FC394,FI394:FQ394),"")</f>
        <v/>
      </c>
      <c r="D394" s="98" t="str">
        <f>IF(COUNT(X394:BN394,BP394:BX394,BZ394:CF394,CH394:FC394,FI394:FQ394)&gt;0,COUNT(X394:BN394,BP394:BX394,BZ394:CF394,CH394:FC394,FI394:FQ394),"")</f>
        <v/>
      </c>
      <c r="E394" s="98" t="str">
        <f>IF(H394=1,COUNT(R394:FC394,FI394:FQ394),"")</f>
        <v/>
      </c>
      <c r="F394" s="98" t="str">
        <f>IF(H394=1,COUNT(X394:BN394,BP394:BX394,BZ394:CF394,CH394:FC394,FI394:FQ394),"")</f>
        <v/>
      </c>
      <c r="G394" s="98" t="str">
        <f>IF($B394&gt;=1,$M394,"")</f>
        <v/>
      </c>
      <c r="H394" s="199" t="str">
        <f>IF(AND(M394&gt;0,M394&lt;=STATS!$C$22),1,"")</f>
        <v/>
      </c>
      <c r="J394" s="34">
        <v>393</v>
      </c>
      <c r="K394"/>
      <c r="L394"/>
      <c r="R394" s="17"/>
      <c r="S394" s="17"/>
      <c r="T394" s="17"/>
      <c r="U394" s="17"/>
      <c r="V394" s="17"/>
      <c r="W394" s="17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FD394" s="195"/>
      <c r="FE394" s="195"/>
      <c r="FF394" s="195"/>
      <c r="FG394" s="195"/>
      <c r="FH394" s="195"/>
    </row>
    <row r="395" spans="2:164" x14ac:dyDescent="0.2">
      <c r="B395" s="98">
        <f>COUNT(R395:FC395,FI395:FQ395)</f>
        <v>0</v>
      </c>
      <c r="C395" s="98" t="str">
        <f>IF(COUNT(R395:FC395,FI395:FQ395)&gt;0,COUNT(R395:FC395,FI395:FQ395),"")</f>
        <v/>
      </c>
      <c r="D395" s="98" t="str">
        <f>IF(COUNT(X395:BN395,BP395:BX395,BZ395:CF395,CH395:FC395,FI395:FQ395)&gt;0,COUNT(X395:BN395,BP395:BX395,BZ395:CF395,CH395:FC395,FI395:FQ395),"")</f>
        <v/>
      </c>
      <c r="E395" s="98" t="str">
        <f>IF(H395=1,COUNT(R395:FC395,FI395:FQ395),"")</f>
        <v/>
      </c>
      <c r="F395" s="98" t="str">
        <f>IF(H395=1,COUNT(X395:BN395,BP395:BX395,BZ395:CF395,CH395:FC395,FI395:FQ395),"")</f>
        <v/>
      </c>
      <c r="G395" s="98" t="str">
        <f>IF($B395&gt;=1,$M395,"")</f>
        <v/>
      </c>
      <c r="H395" s="199" t="str">
        <f>IF(AND(M395&gt;0,M395&lt;=STATS!$C$22),1,"")</f>
        <v/>
      </c>
      <c r="J395" s="34">
        <v>394</v>
      </c>
      <c r="K395"/>
      <c r="L395"/>
      <c r="R395" s="17"/>
      <c r="S395" s="17"/>
      <c r="T395" s="17"/>
      <c r="U395" s="17"/>
      <c r="V395" s="17"/>
      <c r="W395" s="17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FD395" s="195"/>
      <c r="FE395" s="195"/>
      <c r="FF395" s="195"/>
      <c r="FG395" s="195"/>
      <c r="FH395" s="195"/>
    </row>
    <row r="396" spans="2:164" x14ac:dyDescent="0.2">
      <c r="B396" s="98">
        <f>COUNT(R396:FC396,FI396:FQ396)</f>
        <v>0</v>
      </c>
      <c r="C396" s="98" t="str">
        <f>IF(COUNT(R396:FC396,FI396:FQ396)&gt;0,COUNT(R396:FC396,FI396:FQ396),"")</f>
        <v/>
      </c>
      <c r="D396" s="98" t="str">
        <f>IF(COUNT(X396:BN396,BP396:BX396,BZ396:CF396,CH396:FC396,FI396:FQ396)&gt;0,COUNT(X396:BN396,BP396:BX396,BZ396:CF396,CH396:FC396,FI396:FQ396),"")</f>
        <v/>
      </c>
      <c r="E396" s="98" t="str">
        <f>IF(H396=1,COUNT(R396:FC396,FI396:FQ396),"")</f>
        <v/>
      </c>
      <c r="F396" s="98" t="str">
        <f>IF(H396=1,COUNT(X396:BN396,BP396:BX396,BZ396:CF396,CH396:FC396,FI396:FQ396),"")</f>
        <v/>
      </c>
      <c r="G396" s="98" t="str">
        <f>IF($B396&gt;=1,$M396,"")</f>
        <v/>
      </c>
      <c r="H396" s="199" t="str">
        <f>IF(AND(M396&gt;0,M396&lt;=STATS!$C$22),1,"")</f>
        <v/>
      </c>
      <c r="J396" s="34">
        <v>395</v>
      </c>
      <c r="K396"/>
      <c r="L396"/>
      <c r="R396" s="17"/>
      <c r="S396" s="17"/>
      <c r="T396" s="17"/>
      <c r="U396" s="17"/>
      <c r="V396" s="17"/>
      <c r="W396" s="17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FD396" s="195"/>
      <c r="FE396" s="195"/>
      <c r="FF396" s="195"/>
      <c r="FG396" s="195"/>
      <c r="FH396" s="195"/>
    </row>
    <row r="397" spans="2:164" x14ac:dyDescent="0.2">
      <c r="B397" s="98">
        <f>COUNT(R397:FC397,FI397:FQ397)</f>
        <v>0</v>
      </c>
      <c r="C397" s="98" t="str">
        <f>IF(COUNT(R397:FC397,FI397:FQ397)&gt;0,COUNT(R397:FC397,FI397:FQ397),"")</f>
        <v/>
      </c>
      <c r="D397" s="98" t="str">
        <f>IF(COUNT(X397:BN397,BP397:BX397,BZ397:CF397,CH397:FC397,FI397:FQ397)&gt;0,COUNT(X397:BN397,BP397:BX397,BZ397:CF397,CH397:FC397,FI397:FQ397),"")</f>
        <v/>
      </c>
      <c r="E397" s="98" t="str">
        <f>IF(H397=1,COUNT(R397:FC397,FI397:FQ397),"")</f>
        <v/>
      </c>
      <c r="F397" s="98" t="str">
        <f>IF(H397=1,COUNT(X397:BN397,BP397:BX397,BZ397:CF397,CH397:FC397,FI397:FQ397),"")</f>
        <v/>
      </c>
      <c r="G397" s="98" t="str">
        <f>IF($B397&gt;=1,$M397,"")</f>
        <v/>
      </c>
      <c r="H397" s="199" t="str">
        <f>IF(AND(M397&gt;0,M397&lt;=STATS!$C$22),1,"")</f>
        <v/>
      </c>
      <c r="J397" s="34">
        <v>396</v>
      </c>
      <c r="K397"/>
      <c r="L397"/>
      <c r="R397" s="17"/>
      <c r="S397" s="17"/>
      <c r="T397" s="17"/>
      <c r="U397" s="17"/>
      <c r="V397" s="17"/>
      <c r="W397" s="17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FD397" s="195"/>
      <c r="FE397" s="195"/>
      <c r="FF397" s="195"/>
      <c r="FG397" s="195"/>
      <c r="FH397" s="195"/>
    </row>
    <row r="398" spans="2:164" x14ac:dyDescent="0.2">
      <c r="B398" s="98">
        <f>COUNT(R398:FC398,FI398:FQ398)</f>
        <v>0</v>
      </c>
      <c r="C398" s="98" t="str">
        <f>IF(COUNT(R398:FC398,FI398:FQ398)&gt;0,COUNT(R398:FC398,FI398:FQ398),"")</f>
        <v/>
      </c>
      <c r="D398" s="98" t="str">
        <f>IF(COUNT(X398:BN398,BP398:BX398,BZ398:CF398,CH398:FC398,FI398:FQ398)&gt;0,COUNT(X398:BN398,BP398:BX398,BZ398:CF398,CH398:FC398,FI398:FQ398),"")</f>
        <v/>
      </c>
      <c r="E398" s="98" t="str">
        <f>IF(H398=1,COUNT(R398:FC398,FI398:FQ398),"")</f>
        <v/>
      </c>
      <c r="F398" s="98" t="str">
        <f>IF(H398=1,COUNT(X398:BN398,BP398:BX398,BZ398:CF398,CH398:FC398,FI398:FQ398),"")</f>
        <v/>
      </c>
      <c r="G398" s="98" t="str">
        <f>IF($B398&gt;=1,$M398,"")</f>
        <v/>
      </c>
      <c r="H398" s="199" t="str">
        <f>IF(AND(M398&gt;0,M398&lt;=STATS!$C$22),1,"")</f>
        <v/>
      </c>
      <c r="J398" s="34">
        <v>397</v>
      </c>
      <c r="K398"/>
      <c r="L398"/>
      <c r="R398" s="17"/>
      <c r="S398" s="17"/>
      <c r="T398" s="17"/>
      <c r="U398" s="17"/>
      <c r="V398" s="17"/>
      <c r="W398" s="17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FD398" s="195"/>
      <c r="FE398" s="195"/>
      <c r="FF398" s="195"/>
      <c r="FG398" s="195"/>
      <c r="FH398" s="195"/>
    </row>
    <row r="399" spans="2:164" x14ac:dyDescent="0.2">
      <c r="B399" s="98">
        <f>COUNT(R399:FC399,FI399:FQ399)</f>
        <v>0</v>
      </c>
      <c r="C399" s="98" t="str">
        <f>IF(COUNT(R399:FC399,FI399:FQ399)&gt;0,COUNT(R399:FC399,FI399:FQ399),"")</f>
        <v/>
      </c>
      <c r="D399" s="98" t="str">
        <f>IF(COUNT(X399:BN399,BP399:BX399,BZ399:CF399,CH399:FC399,FI399:FQ399)&gt;0,COUNT(X399:BN399,BP399:BX399,BZ399:CF399,CH399:FC399,FI399:FQ399),"")</f>
        <v/>
      </c>
      <c r="E399" s="98" t="str">
        <f>IF(H399=1,COUNT(R399:FC399,FI399:FQ399),"")</f>
        <v/>
      </c>
      <c r="F399" s="98" t="str">
        <f>IF(H399=1,COUNT(X399:BN399,BP399:BX399,BZ399:CF399,CH399:FC399,FI399:FQ399),"")</f>
        <v/>
      </c>
      <c r="G399" s="98" t="str">
        <f>IF($B399&gt;=1,$M399,"")</f>
        <v/>
      </c>
      <c r="H399" s="199" t="str">
        <f>IF(AND(M399&gt;0,M399&lt;=STATS!$C$22),1,"")</f>
        <v/>
      </c>
      <c r="J399" s="34">
        <v>398</v>
      </c>
      <c r="K399"/>
      <c r="L399"/>
      <c r="R399" s="17"/>
      <c r="S399" s="17"/>
      <c r="T399" s="17"/>
      <c r="U399" s="17"/>
      <c r="V399" s="17"/>
      <c r="W399" s="17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FD399" s="195"/>
      <c r="FE399" s="195"/>
      <c r="FF399" s="195"/>
      <c r="FG399" s="195"/>
      <c r="FH399" s="195"/>
    </row>
    <row r="400" spans="2:164" x14ac:dyDescent="0.2">
      <c r="B400" s="98">
        <f>COUNT(R400:FC400,FI400:FQ400)</f>
        <v>0</v>
      </c>
      <c r="C400" s="98" t="str">
        <f>IF(COUNT(R400:FC400,FI400:FQ400)&gt;0,COUNT(R400:FC400,FI400:FQ400),"")</f>
        <v/>
      </c>
      <c r="D400" s="98" t="str">
        <f>IF(COUNT(X400:BN400,BP400:BX400,BZ400:CF400,CH400:FC400,FI400:FQ400)&gt;0,COUNT(X400:BN400,BP400:BX400,BZ400:CF400,CH400:FC400,FI400:FQ400),"")</f>
        <v/>
      </c>
      <c r="E400" s="98" t="str">
        <f>IF(H400=1,COUNT(R400:FC400,FI400:FQ400),"")</f>
        <v/>
      </c>
      <c r="F400" s="98" t="str">
        <f>IF(H400=1,COUNT(X400:BN400,BP400:BX400,BZ400:CF400,CH400:FC400,FI400:FQ400),"")</f>
        <v/>
      </c>
      <c r="G400" s="98" t="str">
        <f>IF($B400&gt;=1,$M400,"")</f>
        <v/>
      </c>
      <c r="H400" s="199" t="str">
        <f>IF(AND(M400&gt;0,M400&lt;=STATS!$C$22),1,"")</f>
        <v/>
      </c>
      <c r="J400" s="34">
        <v>399</v>
      </c>
      <c r="K400"/>
      <c r="L400"/>
      <c r="R400" s="17"/>
      <c r="S400" s="17"/>
      <c r="T400" s="17"/>
      <c r="U400" s="17"/>
      <c r="V400" s="17"/>
      <c r="W400" s="17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FD400" s="195"/>
      <c r="FE400" s="195"/>
      <c r="FF400" s="195"/>
      <c r="FG400" s="195"/>
      <c r="FH400" s="195"/>
    </row>
    <row r="401" spans="2:164" x14ac:dyDescent="0.2">
      <c r="B401" s="98">
        <f>COUNT(R401:FC401,FI401:FQ401)</f>
        <v>0</v>
      </c>
      <c r="C401" s="98" t="str">
        <f>IF(COUNT(R401:FC401,FI401:FQ401)&gt;0,COUNT(R401:FC401,FI401:FQ401),"")</f>
        <v/>
      </c>
      <c r="D401" s="98" t="str">
        <f>IF(COUNT(X401:BN401,BP401:BX401,BZ401:CF401,CH401:FC401,FI401:FQ401)&gt;0,COUNT(X401:BN401,BP401:BX401,BZ401:CF401,CH401:FC401,FI401:FQ401),"")</f>
        <v/>
      </c>
      <c r="E401" s="98" t="str">
        <f>IF(H401=1,COUNT(R401:FC401,FI401:FQ401),"")</f>
        <v/>
      </c>
      <c r="F401" s="98" t="str">
        <f>IF(H401=1,COUNT(X401:BN401,BP401:BX401,BZ401:CF401,CH401:FC401,FI401:FQ401),"")</f>
        <v/>
      </c>
      <c r="G401" s="98" t="str">
        <f>IF($B401&gt;=1,$M401,"")</f>
        <v/>
      </c>
      <c r="H401" s="199" t="str">
        <f>IF(AND(M401&gt;0,M401&lt;=STATS!$C$22),1,"")</f>
        <v/>
      </c>
      <c r="J401" s="34">
        <v>400</v>
      </c>
      <c r="K401"/>
      <c r="L401"/>
      <c r="R401" s="17"/>
      <c r="S401" s="17"/>
      <c r="T401" s="17"/>
      <c r="U401" s="17"/>
      <c r="V401" s="17"/>
      <c r="W401" s="17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FD401" s="195"/>
      <c r="FE401" s="195"/>
      <c r="FF401" s="195"/>
      <c r="FG401" s="195"/>
      <c r="FH401" s="195"/>
    </row>
    <row r="402" spans="2:164" x14ac:dyDescent="0.2">
      <c r="B402" s="98">
        <f>COUNT(R402:FC402,FI402:FQ402)</f>
        <v>0</v>
      </c>
      <c r="C402" s="98" t="str">
        <f>IF(COUNT(R402:FC402,FI402:FQ402)&gt;0,COUNT(R402:FC402,FI402:FQ402),"")</f>
        <v/>
      </c>
      <c r="D402" s="98" t="str">
        <f>IF(COUNT(X402:BN402,BP402:BX402,BZ402:CF402,CH402:FC402,FI402:FQ402)&gt;0,COUNT(X402:BN402,BP402:BX402,BZ402:CF402,CH402:FC402,FI402:FQ402),"")</f>
        <v/>
      </c>
      <c r="E402" s="98" t="str">
        <f>IF(H402=1,COUNT(R402:FC402,FI402:FQ402),"")</f>
        <v/>
      </c>
      <c r="F402" s="98" t="str">
        <f>IF(H402=1,COUNT(X402:BN402,BP402:BX402,BZ402:CF402,CH402:FC402,FI402:FQ402),"")</f>
        <v/>
      </c>
      <c r="G402" s="98" t="str">
        <f>IF($B402&gt;=1,$M402,"")</f>
        <v/>
      </c>
      <c r="H402" s="199" t="str">
        <f>IF(AND(M402&gt;0,M402&lt;=STATS!$C$22),1,"")</f>
        <v/>
      </c>
      <c r="J402" s="34">
        <v>401</v>
      </c>
      <c r="K402"/>
      <c r="L402"/>
      <c r="R402" s="17"/>
      <c r="S402" s="17"/>
      <c r="T402" s="17"/>
      <c r="U402" s="17"/>
      <c r="V402" s="17"/>
      <c r="W402" s="17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FD402" s="195"/>
      <c r="FE402" s="195"/>
      <c r="FF402" s="195"/>
      <c r="FG402" s="195"/>
      <c r="FH402" s="195"/>
    </row>
    <row r="403" spans="2:164" x14ac:dyDescent="0.2">
      <c r="B403" s="98">
        <f>COUNT(R403:FC403,FI403:FQ403)</f>
        <v>0</v>
      </c>
      <c r="C403" s="98" t="str">
        <f>IF(COUNT(R403:FC403,FI403:FQ403)&gt;0,COUNT(R403:FC403,FI403:FQ403),"")</f>
        <v/>
      </c>
      <c r="D403" s="98" t="str">
        <f>IF(COUNT(X403:BN403,BP403:BX403,BZ403:CF403,CH403:FC403,FI403:FQ403)&gt;0,COUNT(X403:BN403,BP403:BX403,BZ403:CF403,CH403:FC403,FI403:FQ403),"")</f>
        <v/>
      </c>
      <c r="E403" s="98" t="str">
        <f>IF(H403=1,COUNT(R403:FC403,FI403:FQ403),"")</f>
        <v/>
      </c>
      <c r="F403" s="98" t="str">
        <f>IF(H403=1,COUNT(X403:BN403,BP403:BX403,BZ403:CF403,CH403:FC403,FI403:FQ403),"")</f>
        <v/>
      </c>
      <c r="G403" s="98" t="str">
        <f>IF($B403&gt;=1,$M403,"")</f>
        <v/>
      </c>
      <c r="H403" s="199" t="str">
        <f>IF(AND(M403&gt;0,M403&lt;=STATS!$C$22),1,"")</f>
        <v/>
      </c>
      <c r="J403" s="34">
        <v>402</v>
      </c>
      <c r="K403"/>
      <c r="L403"/>
      <c r="R403" s="17"/>
      <c r="S403" s="17"/>
      <c r="T403" s="17"/>
      <c r="U403" s="17"/>
      <c r="V403" s="17"/>
      <c r="W403" s="17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FD403" s="195"/>
      <c r="FE403" s="195"/>
      <c r="FF403" s="195"/>
      <c r="FG403" s="195"/>
      <c r="FH403" s="195"/>
    </row>
    <row r="404" spans="2:164" x14ac:dyDescent="0.2">
      <c r="B404" s="98">
        <f>COUNT(R404:FC404,FI404:FQ404)</f>
        <v>0</v>
      </c>
      <c r="C404" s="98" t="str">
        <f>IF(COUNT(R404:FC404,FI404:FQ404)&gt;0,COUNT(R404:FC404,FI404:FQ404),"")</f>
        <v/>
      </c>
      <c r="D404" s="98" t="str">
        <f>IF(COUNT(X404:BN404,BP404:BX404,BZ404:CF404,CH404:FC404,FI404:FQ404)&gt;0,COUNT(X404:BN404,BP404:BX404,BZ404:CF404,CH404:FC404,FI404:FQ404),"")</f>
        <v/>
      </c>
      <c r="E404" s="98" t="str">
        <f>IF(H404=1,COUNT(R404:FC404,FI404:FQ404),"")</f>
        <v/>
      </c>
      <c r="F404" s="98" t="str">
        <f>IF(H404=1,COUNT(X404:BN404,BP404:BX404,BZ404:CF404,CH404:FC404,FI404:FQ404),"")</f>
        <v/>
      </c>
      <c r="G404" s="98" t="str">
        <f>IF($B404&gt;=1,$M404,"")</f>
        <v/>
      </c>
      <c r="H404" s="199" t="str">
        <f>IF(AND(M404&gt;0,M404&lt;=STATS!$C$22),1,"")</f>
        <v/>
      </c>
      <c r="J404" s="34">
        <v>403</v>
      </c>
      <c r="K404"/>
      <c r="L404"/>
      <c r="R404" s="17"/>
      <c r="S404" s="17"/>
      <c r="T404" s="17"/>
      <c r="U404" s="17"/>
      <c r="V404" s="17"/>
      <c r="W404" s="17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FD404" s="195"/>
      <c r="FE404" s="195"/>
      <c r="FF404" s="195"/>
      <c r="FG404" s="195"/>
      <c r="FH404" s="195"/>
    </row>
    <row r="405" spans="2:164" x14ac:dyDescent="0.2">
      <c r="B405" s="98">
        <f>COUNT(R405:FC405,FI405:FQ405)</f>
        <v>0</v>
      </c>
      <c r="C405" s="98" t="str">
        <f>IF(COUNT(R405:FC405,FI405:FQ405)&gt;0,COUNT(R405:FC405,FI405:FQ405),"")</f>
        <v/>
      </c>
      <c r="D405" s="98" t="str">
        <f>IF(COUNT(X405:BN405,BP405:BX405,BZ405:CF405,CH405:FC405,FI405:FQ405)&gt;0,COUNT(X405:BN405,BP405:BX405,BZ405:CF405,CH405:FC405,FI405:FQ405),"")</f>
        <v/>
      </c>
      <c r="E405" s="98" t="str">
        <f>IF(H405=1,COUNT(R405:FC405,FI405:FQ405),"")</f>
        <v/>
      </c>
      <c r="F405" s="98" t="str">
        <f>IF(H405=1,COUNT(X405:BN405,BP405:BX405,BZ405:CF405,CH405:FC405,FI405:FQ405),"")</f>
        <v/>
      </c>
      <c r="G405" s="98" t="str">
        <f>IF($B405&gt;=1,$M405,"")</f>
        <v/>
      </c>
      <c r="H405" s="199" t="str">
        <f>IF(AND(M405&gt;0,M405&lt;=STATS!$C$22),1,"")</f>
        <v/>
      </c>
      <c r="J405" s="34">
        <v>404</v>
      </c>
      <c r="K405"/>
      <c r="L405"/>
      <c r="R405" s="17"/>
      <c r="S405" s="17"/>
      <c r="T405" s="17"/>
      <c r="U405" s="17"/>
      <c r="V405" s="17"/>
      <c r="W405" s="17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FD405" s="195"/>
      <c r="FE405" s="195"/>
      <c r="FF405" s="195"/>
      <c r="FG405" s="195"/>
      <c r="FH405" s="195"/>
    </row>
    <row r="406" spans="2:164" x14ac:dyDescent="0.2">
      <c r="B406" s="98">
        <f>COUNT(R406:FC406,FI406:FQ406)</f>
        <v>0</v>
      </c>
      <c r="C406" s="98" t="str">
        <f>IF(COUNT(R406:FC406,FI406:FQ406)&gt;0,COUNT(R406:FC406,FI406:FQ406),"")</f>
        <v/>
      </c>
      <c r="D406" s="98" t="str">
        <f>IF(COUNT(X406:BN406,BP406:BX406,BZ406:CF406,CH406:FC406,FI406:FQ406)&gt;0,COUNT(X406:BN406,BP406:BX406,BZ406:CF406,CH406:FC406,FI406:FQ406),"")</f>
        <v/>
      </c>
      <c r="E406" s="98" t="str">
        <f>IF(H406=1,COUNT(R406:FC406,FI406:FQ406),"")</f>
        <v/>
      </c>
      <c r="F406" s="98" t="str">
        <f>IF(H406=1,COUNT(X406:BN406,BP406:BX406,BZ406:CF406,CH406:FC406,FI406:FQ406),"")</f>
        <v/>
      </c>
      <c r="G406" s="98" t="str">
        <f>IF($B406&gt;=1,$M406,"")</f>
        <v/>
      </c>
      <c r="H406" s="199" t="str">
        <f>IF(AND(M406&gt;0,M406&lt;=STATS!$C$22),1,"")</f>
        <v/>
      </c>
      <c r="J406" s="34">
        <v>405</v>
      </c>
      <c r="K406"/>
      <c r="L406"/>
      <c r="R406" s="17"/>
      <c r="S406" s="17"/>
      <c r="T406" s="17"/>
      <c r="U406" s="17"/>
      <c r="V406" s="17"/>
      <c r="W406" s="17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FD406" s="195"/>
      <c r="FE406" s="195"/>
      <c r="FF406" s="195"/>
      <c r="FG406" s="195"/>
      <c r="FH406" s="195"/>
    </row>
    <row r="407" spans="2:164" x14ac:dyDescent="0.2">
      <c r="B407" s="98">
        <f>COUNT(R407:FC407,FI407:FQ407)</f>
        <v>0</v>
      </c>
      <c r="C407" s="98" t="str">
        <f>IF(COUNT(R407:FC407,FI407:FQ407)&gt;0,COUNT(R407:FC407,FI407:FQ407),"")</f>
        <v/>
      </c>
      <c r="D407" s="98" t="str">
        <f>IF(COUNT(X407:BN407,BP407:BX407,BZ407:CF407,CH407:FC407,FI407:FQ407)&gt;0,COUNT(X407:BN407,BP407:BX407,BZ407:CF407,CH407:FC407,FI407:FQ407),"")</f>
        <v/>
      </c>
      <c r="E407" s="98" t="str">
        <f>IF(H407=1,COUNT(R407:FC407,FI407:FQ407),"")</f>
        <v/>
      </c>
      <c r="F407" s="98" t="str">
        <f>IF(H407=1,COUNT(X407:BN407,BP407:BX407,BZ407:CF407,CH407:FC407,FI407:FQ407),"")</f>
        <v/>
      </c>
      <c r="G407" s="98" t="str">
        <f>IF($B407&gt;=1,$M407,"")</f>
        <v/>
      </c>
      <c r="H407" s="199" t="str">
        <f>IF(AND(M407&gt;0,M407&lt;=STATS!$C$22),1,"")</f>
        <v/>
      </c>
      <c r="J407" s="34">
        <v>406</v>
      </c>
      <c r="K407"/>
      <c r="L407"/>
      <c r="R407" s="17"/>
      <c r="S407" s="17"/>
      <c r="T407" s="17"/>
      <c r="U407" s="17"/>
      <c r="V407" s="17"/>
      <c r="W407" s="17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FD407" s="195"/>
      <c r="FE407" s="195"/>
      <c r="FF407" s="195"/>
      <c r="FG407" s="195"/>
      <c r="FH407" s="195"/>
    </row>
    <row r="408" spans="2:164" x14ac:dyDescent="0.2">
      <c r="B408" s="98">
        <f>COUNT(R408:FC408,FI408:FQ408)</f>
        <v>0</v>
      </c>
      <c r="C408" s="98" t="str">
        <f>IF(COUNT(R408:FC408,FI408:FQ408)&gt;0,COUNT(R408:FC408,FI408:FQ408),"")</f>
        <v/>
      </c>
      <c r="D408" s="98" t="str">
        <f>IF(COUNT(X408:BN408,BP408:BX408,BZ408:CF408,CH408:FC408,FI408:FQ408)&gt;0,COUNT(X408:BN408,BP408:BX408,BZ408:CF408,CH408:FC408,FI408:FQ408),"")</f>
        <v/>
      </c>
      <c r="E408" s="98" t="str">
        <f>IF(H408=1,COUNT(R408:FC408,FI408:FQ408),"")</f>
        <v/>
      </c>
      <c r="F408" s="98" t="str">
        <f>IF(H408=1,COUNT(X408:BN408,BP408:BX408,BZ408:CF408,CH408:FC408,FI408:FQ408),"")</f>
        <v/>
      </c>
      <c r="G408" s="98" t="str">
        <f>IF($B408&gt;=1,$M408,"")</f>
        <v/>
      </c>
      <c r="H408" s="199" t="str">
        <f>IF(AND(M408&gt;0,M408&lt;=STATS!$C$22),1,"")</f>
        <v/>
      </c>
      <c r="J408" s="34">
        <v>407</v>
      </c>
      <c r="K408"/>
      <c r="L408"/>
      <c r="R408" s="17"/>
      <c r="S408" s="17"/>
      <c r="T408" s="17"/>
      <c r="U408" s="17"/>
      <c r="V408" s="17"/>
      <c r="W408" s="17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FD408" s="195"/>
      <c r="FE408" s="195"/>
      <c r="FF408" s="195"/>
      <c r="FG408" s="195"/>
      <c r="FH408" s="195"/>
    </row>
    <row r="409" spans="2:164" x14ac:dyDescent="0.2">
      <c r="B409" s="98">
        <f>COUNT(R409:FC409,FI409:FQ409)</f>
        <v>0</v>
      </c>
      <c r="C409" s="98" t="str">
        <f>IF(COUNT(R409:FC409,FI409:FQ409)&gt;0,COUNT(R409:FC409,FI409:FQ409),"")</f>
        <v/>
      </c>
      <c r="D409" s="98" t="str">
        <f>IF(COUNT(X409:BN409,BP409:BX409,BZ409:CF409,CH409:FC409,FI409:FQ409)&gt;0,COUNT(X409:BN409,BP409:BX409,BZ409:CF409,CH409:FC409,FI409:FQ409),"")</f>
        <v/>
      </c>
      <c r="E409" s="98" t="str">
        <f>IF(H409=1,COUNT(R409:FC409,FI409:FQ409),"")</f>
        <v/>
      </c>
      <c r="F409" s="98" t="str">
        <f>IF(H409=1,COUNT(X409:BN409,BP409:BX409,BZ409:CF409,CH409:FC409,FI409:FQ409),"")</f>
        <v/>
      </c>
      <c r="G409" s="98" t="str">
        <f>IF($B409&gt;=1,$M409,"")</f>
        <v/>
      </c>
      <c r="H409" s="199" t="str">
        <f>IF(AND(M409&gt;0,M409&lt;=STATS!$C$22),1,"")</f>
        <v/>
      </c>
      <c r="J409" s="34">
        <v>408</v>
      </c>
      <c r="K409"/>
      <c r="L409"/>
      <c r="R409" s="17"/>
      <c r="S409" s="17"/>
      <c r="T409" s="17"/>
      <c r="U409" s="17"/>
      <c r="V409" s="17"/>
      <c r="W409" s="17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FD409" s="195"/>
      <c r="FE409" s="195"/>
      <c r="FF409" s="195"/>
      <c r="FG409" s="195"/>
      <c r="FH409" s="195"/>
    </row>
    <row r="410" spans="2:164" x14ac:dyDescent="0.2">
      <c r="B410" s="98">
        <f>COUNT(R410:FC410,FI410:FQ410)</f>
        <v>0</v>
      </c>
      <c r="C410" s="98" t="str">
        <f>IF(COUNT(R410:FC410,FI410:FQ410)&gt;0,COUNT(R410:FC410,FI410:FQ410),"")</f>
        <v/>
      </c>
      <c r="D410" s="98" t="str">
        <f>IF(COUNT(X410:BN410,BP410:BX410,BZ410:CF410,CH410:FC410,FI410:FQ410)&gt;0,COUNT(X410:BN410,BP410:BX410,BZ410:CF410,CH410:FC410,FI410:FQ410),"")</f>
        <v/>
      </c>
      <c r="E410" s="98" t="str">
        <f>IF(H410=1,COUNT(R410:FC410,FI410:FQ410),"")</f>
        <v/>
      </c>
      <c r="F410" s="98" t="str">
        <f>IF(H410=1,COUNT(X410:BN410,BP410:BX410,BZ410:CF410,CH410:FC410,FI410:FQ410),"")</f>
        <v/>
      </c>
      <c r="G410" s="98" t="str">
        <f>IF($B410&gt;=1,$M410,"")</f>
        <v/>
      </c>
      <c r="H410" s="199" t="str">
        <f>IF(AND(M410&gt;0,M410&lt;=STATS!$C$22),1,"")</f>
        <v/>
      </c>
      <c r="J410" s="34">
        <v>409</v>
      </c>
      <c r="K410"/>
      <c r="L410"/>
      <c r="R410" s="17"/>
      <c r="S410" s="17"/>
      <c r="T410" s="17"/>
      <c r="U410" s="17"/>
      <c r="V410" s="17"/>
      <c r="W410" s="17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FD410" s="195"/>
      <c r="FE410" s="195"/>
      <c r="FF410" s="195"/>
      <c r="FG410" s="195"/>
      <c r="FH410" s="195"/>
    </row>
    <row r="411" spans="2:164" x14ac:dyDescent="0.2">
      <c r="B411" s="98">
        <f>COUNT(R411:FC411,FI411:FQ411)</f>
        <v>0</v>
      </c>
      <c r="C411" s="98" t="str">
        <f>IF(COUNT(R411:FC411,FI411:FQ411)&gt;0,COUNT(R411:FC411,FI411:FQ411),"")</f>
        <v/>
      </c>
      <c r="D411" s="98" t="str">
        <f>IF(COUNT(X411:BN411,BP411:BX411,BZ411:CF411,CH411:FC411,FI411:FQ411)&gt;0,COUNT(X411:BN411,BP411:BX411,BZ411:CF411,CH411:FC411,FI411:FQ411),"")</f>
        <v/>
      </c>
      <c r="E411" s="98" t="str">
        <f>IF(H411=1,COUNT(R411:FC411,FI411:FQ411),"")</f>
        <v/>
      </c>
      <c r="F411" s="98" t="str">
        <f>IF(H411=1,COUNT(X411:BN411,BP411:BX411,BZ411:CF411,CH411:FC411,FI411:FQ411),"")</f>
        <v/>
      </c>
      <c r="G411" s="98" t="str">
        <f>IF($B411&gt;=1,$M411,"")</f>
        <v/>
      </c>
      <c r="H411" s="199" t="str">
        <f>IF(AND(M411&gt;0,M411&lt;=STATS!$C$22),1,"")</f>
        <v/>
      </c>
      <c r="J411" s="34">
        <v>410</v>
      </c>
      <c r="K411"/>
      <c r="L411"/>
      <c r="R411" s="17"/>
      <c r="S411" s="17"/>
      <c r="T411" s="17"/>
      <c r="U411" s="17"/>
      <c r="V411" s="17"/>
      <c r="W411" s="17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FD411" s="195"/>
      <c r="FE411" s="195"/>
      <c r="FF411" s="195"/>
      <c r="FG411" s="195"/>
      <c r="FH411" s="195"/>
    </row>
    <row r="412" spans="2:164" x14ac:dyDescent="0.2">
      <c r="B412" s="98">
        <f>COUNT(R412:FC412,FI412:FQ412)</f>
        <v>0</v>
      </c>
      <c r="C412" s="98" t="str">
        <f>IF(COUNT(R412:FC412,FI412:FQ412)&gt;0,COUNT(R412:FC412,FI412:FQ412),"")</f>
        <v/>
      </c>
      <c r="D412" s="98" t="str">
        <f>IF(COUNT(X412:BN412,BP412:BX412,BZ412:CF412,CH412:FC412,FI412:FQ412)&gt;0,COUNT(X412:BN412,BP412:BX412,BZ412:CF412,CH412:FC412,FI412:FQ412),"")</f>
        <v/>
      </c>
      <c r="E412" s="98" t="str">
        <f>IF(H412=1,COUNT(R412:FC412,FI412:FQ412),"")</f>
        <v/>
      </c>
      <c r="F412" s="98" t="str">
        <f>IF(H412=1,COUNT(X412:BN412,BP412:BX412,BZ412:CF412,CH412:FC412,FI412:FQ412),"")</f>
        <v/>
      </c>
      <c r="G412" s="98" t="str">
        <f>IF($B412&gt;=1,$M412,"")</f>
        <v/>
      </c>
      <c r="H412" s="199" t="str">
        <f>IF(AND(M412&gt;0,M412&lt;=STATS!$C$22),1,"")</f>
        <v/>
      </c>
      <c r="J412" s="34">
        <v>411</v>
      </c>
      <c r="K412"/>
      <c r="L412"/>
      <c r="R412" s="17"/>
      <c r="S412" s="17"/>
      <c r="T412" s="17"/>
      <c r="U412" s="17"/>
      <c r="V412" s="17"/>
      <c r="W412" s="17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FD412" s="195"/>
      <c r="FE412" s="195"/>
      <c r="FF412" s="195"/>
      <c r="FG412" s="195"/>
      <c r="FH412" s="195"/>
    </row>
    <row r="413" spans="2:164" x14ac:dyDescent="0.2">
      <c r="B413" s="98">
        <f>COUNT(R413:FC413,FI413:FQ413)</f>
        <v>0</v>
      </c>
      <c r="C413" s="98" t="str">
        <f>IF(COUNT(R413:FC413,FI413:FQ413)&gt;0,COUNT(R413:FC413,FI413:FQ413),"")</f>
        <v/>
      </c>
      <c r="D413" s="98" t="str">
        <f>IF(COUNT(X413:BN413,BP413:BX413,BZ413:CF413,CH413:FC413,FI413:FQ413)&gt;0,COUNT(X413:BN413,BP413:BX413,BZ413:CF413,CH413:FC413,FI413:FQ413),"")</f>
        <v/>
      </c>
      <c r="E413" s="98" t="str">
        <f>IF(H413=1,COUNT(R413:FC413,FI413:FQ413),"")</f>
        <v/>
      </c>
      <c r="F413" s="98" t="str">
        <f>IF(H413=1,COUNT(X413:BN413,BP413:BX413,BZ413:CF413,CH413:FC413,FI413:FQ413),"")</f>
        <v/>
      </c>
      <c r="G413" s="98" t="str">
        <f>IF($B413&gt;=1,$M413,"")</f>
        <v/>
      </c>
      <c r="H413" s="199" t="str">
        <f>IF(AND(M413&gt;0,M413&lt;=STATS!$C$22),1,"")</f>
        <v/>
      </c>
      <c r="J413" s="34">
        <v>412</v>
      </c>
      <c r="K413"/>
      <c r="L413"/>
      <c r="R413" s="17"/>
      <c r="S413" s="17"/>
      <c r="T413" s="17"/>
      <c r="U413" s="17"/>
      <c r="V413" s="17"/>
      <c r="W413" s="17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FD413" s="195"/>
      <c r="FE413" s="195"/>
      <c r="FF413" s="195"/>
      <c r="FG413" s="195"/>
      <c r="FH413" s="195"/>
    </row>
    <row r="414" spans="2:164" x14ac:dyDescent="0.2">
      <c r="B414" s="98">
        <f>COUNT(R414:FC414,FI414:FQ414)</f>
        <v>0</v>
      </c>
      <c r="C414" s="98" t="str">
        <f>IF(COUNT(R414:FC414,FI414:FQ414)&gt;0,COUNT(R414:FC414,FI414:FQ414),"")</f>
        <v/>
      </c>
      <c r="D414" s="98" t="str">
        <f>IF(COUNT(X414:BN414,BP414:BX414,BZ414:CF414,CH414:FC414,FI414:FQ414)&gt;0,COUNT(X414:BN414,BP414:BX414,BZ414:CF414,CH414:FC414,FI414:FQ414),"")</f>
        <v/>
      </c>
      <c r="E414" s="98" t="str">
        <f>IF(H414=1,COUNT(R414:FC414,FI414:FQ414),"")</f>
        <v/>
      </c>
      <c r="F414" s="98" t="str">
        <f>IF(H414=1,COUNT(X414:BN414,BP414:BX414,BZ414:CF414,CH414:FC414,FI414:FQ414),"")</f>
        <v/>
      </c>
      <c r="G414" s="98" t="str">
        <f>IF($B414&gt;=1,$M414,"")</f>
        <v/>
      </c>
      <c r="H414" s="199" t="str">
        <f>IF(AND(M414&gt;0,M414&lt;=STATS!$C$22),1,"")</f>
        <v/>
      </c>
      <c r="J414" s="34">
        <v>413</v>
      </c>
      <c r="K414"/>
      <c r="L414"/>
      <c r="R414" s="17"/>
      <c r="S414" s="17"/>
      <c r="T414" s="17"/>
      <c r="U414" s="17"/>
      <c r="V414" s="17"/>
      <c r="W414" s="17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FD414" s="195"/>
      <c r="FE414" s="195"/>
      <c r="FF414" s="195"/>
      <c r="FG414" s="195"/>
      <c r="FH414" s="195"/>
    </row>
    <row r="415" spans="2:164" x14ac:dyDescent="0.2">
      <c r="B415" s="98">
        <f>COUNT(R415:FC415,FI415:FQ415)</f>
        <v>0</v>
      </c>
      <c r="C415" s="98" t="str">
        <f>IF(COUNT(R415:FC415,FI415:FQ415)&gt;0,COUNT(R415:FC415,FI415:FQ415),"")</f>
        <v/>
      </c>
      <c r="D415" s="98" t="str">
        <f>IF(COUNT(X415:BN415,BP415:BX415,BZ415:CF415,CH415:FC415,FI415:FQ415)&gt;0,COUNT(X415:BN415,BP415:BX415,BZ415:CF415,CH415:FC415,FI415:FQ415),"")</f>
        <v/>
      </c>
      <c r="E415" s="98" t="str">
        <f>IF(H415=1,COUNT(R415:FC415,FI415:FQ415),"")</f>
        <v/>
      </c>
      <c r="F415" s="98" t="str">
        <f>IF(H415=1,COUNT(X415:BN415,BP415:BX415,BZ415:CF415,CH415:FC415,FI415:FQ415),"")</f>
        <v/>
      </c>
      <c r="G415" s="98" t="str">
        <f>IF($B415&gt;=1,$M415,"")</f>
        <v/>
      </c>
      <c r="H415" s="199" t="str">
        <f>IF(AND(M415&gt;0,M415&lt;=STATS!$C$22),1,"")</f>
        <v/>
      </c>
      <c r="J415" s="34">
        <v>414</v>
      </c>
      <c r="K415"/>
      <c r="L415"/>
      <c r="R415" s="17"/>
      <c r="S415" s="17"/>
      <c r="T415" s="17"/>
      <c r="U415" s="17"/>
      <c r="V415" s="17"/>
      <c r="W415" s="17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FD415" s="195"/>
      <c r="FE415" s="195"/>
      <c r="FF415" s="195"/>
      <c r="FG415" s="195"/>
      <c r="FH415" s="195"/>
    </row>
    <row r="416" spans="2:164" x14ac:dyDescent="0.2">
      <c r="B416" s="98">
        <f>COUNT(R416:FC416,FI416:FQ416)</f>
        <v>0</v>
      </c>
      <c r="C416" s="98" t="str">
        <f>IF(COUNT(R416:FC416,FI416:FQ416)&gt;0,COUNT(R416:FC416,FI416:FQ416),"")</f>
        <v/>
      </c>
      <c r="D416" s="98" t="str">
        <f>IF(COUNT(X416:BN416,BP416:BX416,BZ416:CF416,CH416:FC416,FI416:FQ416)&gt;0,COUNT(X416:BN416,BP416:BX416,BZ416:CF416,CH416:FC416,FI416:FQ416),"")</f>
        <v/>
      </c>
      <c r="E416" s="98" t="str">
        <f>IF(H416=1,COUNT(R416:FC416,FI416:FQ416),"")</f>
        <v/>
      </c>
      <c r="F416" s="98" t="str">
        <f>IF(H416=1,COUNT(X416:BN416,BP416:BX416,BZ416:CF416,CH416:FC416,FI416:FQ416),"")</f>
        <v/>
      </c>
      <c r="G416" s="98" t="str">
        <f>IF($B416&gt;=1,$M416,"")</f>
        <v/>
      </c>
      <c r="H416" s="199" t="str">
        <f>IF(AND(M416&gt;0,M416&lt;=STATS!$C$22),1,"")</f>
        <v/>
      </c>
      <c r="J416" s="34">
        <v>415</v>
      </c>
      <c r="K416"/>
      <c r="L416"/>
      <c r="R416" s="17"/>
      <c r="S416" s="17"/>
      <c r="T416" s="17"/>
      <c r="U416" s="17"/>
      <c r="V416" s="17"/>
      <c r="W416" s="17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FD416" s="195"/>
      <c r="FE416" s="195"/>
      <c r="FF416" s="195"/>
      <c r="FG416" s="195"/>
      <c r="FH416" s="195"/>
    </row>
    <row r="417" spans="2:164" x14ac:dyDescent="0.2">
      <c r="B417" s="98">
        <f>COUNT(R417:FC417,FI417:FQ417)</f>
        <v>0</v>
      </c>
      <c r="C417" s="98" t="str">
        <f>IF(COUNT(R417:FC417,FI417:FQ417)&gt;0,COUNT(R417:FC417,FI417:FQ417),"")</f>
        <v/>
      </c>
      <c r="D417" s="98" t="str">
        <f>IF(COUNT(X417:BN417,BP417:BX417,BZ417:CF417,CH417:FC417,FI417:FQ417)&gt;0,COUNT(X417:BN417,BP417:BX417,BZ417:CF417,CH417:FC417,FI417:FQ417),"")</f>
        <v/>
      </c>
      <c r="E417" s="98" t="str">
        <f>IF(H417=1,COUNT(R417:FC417,FI417:FQ417),"")</f>
        <v/>
      </c>
      <c r="F417" s="98" t="str">
        <f>IF(H417=1,COUNT(X417:BN417,BP417:BX417,BZ417:CF417,CH417:FC417,FI417:FQ417),"")</f>
        <v/>
      </c>
      <c r="G417" s="98" t="str">
        <f>IF($B417&gt;=1,$M417,"")</f>
        <v/>
      </c>
      <c r="H417" s="199" t="str">
        <f>IF(AND(M417&gt;0,M417&lt;=STATS!$C$22),1,"")</f>
        <v/>
      </c>
      <c r="J417" s="34">
        <v>416</v>
      </c>
      <c r="K417"/>
      <c r="L417"/>
      <c r="R417" s="17"/>
      <c r="S417" s="17"/>
      <c r="T417" s="17"/>
      <c r="U417" s="17"/>
      <c r="V417" s="17"/>
      <c r="W417" s="17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FD417" s="195"/>
      <c r="FE417" s="195"/>
      <c r="FF417" s="195"/>
      <c r="FG417" s="195"/>
      <c r="FH417" s="195"/>
    </row>
    <row r="418" spans="2:164" x14ac:dyDescent="0.2">
      <c r="B418" s="98">
        <f>COUNT(R418:FC418,FI418:FQ418)</f>
        <v>0</v>
      </c>
      <c r="C418" s="98" t="str">
        <f>IF(COUNT(R418:FC418,FI418:FQ418)&gt;0,COUNT(R418:FC418,FI418:FQ418),"")</f>
        <v/>
      </c>
      <c r="D418" s="98" t="str">
        <f>IF(COUNT(X418:BN418,BP418:BX418,BZ418:CF418,CH418:FC418,FI418:FQ418)&gt;0,COUNT(X418:BN418,BP418:BX418,BZ418:CF418,CH418:FC418,FI418:FQ418),"")</f>
        <v/>
      </c>
      <c r="E418" s="98" t="str">
        <f>IF(H418=1,COUNT(R418:FC418,FI418:FQ418),"")</f>
        <v/>
      </c>
      <c r="F418" s="98" t="str">
        <f>IF(H418=1,COUNT(X418:BN418,BP418:BX418,BZ418:CF418,CH418:FC418,FI418:FQ418),"")</f>
        <v/>
      </c>
      <c r="G418" s="98" t="str">
        <f>IF($B418&gt;=1,$M418,"")</f>
        <v/>
      </c>
      <c r="H418" s="199" t="str">
        <f>IF(AND(M418&gt;0,M418&lt;=STATS!$C$22),1,"")</f>
        <v/>
      </c>
      <c r="J418" s="34">
        <v>417</v>
      </c>
      <c r="K418"/>
      <c r="L418"/>
      <c r="R418" s="17"/>
      <c r="S418" s="17"/>
      <c r="T418" s="17"/>
      <c r="U418" s="17"/>
      <c r="V418" s="17"/>
      <c r="W418" s="17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FD418" s="195"/>
      <c r="FE418" s="195"/>
      <c r="FF418" s="195"/>
      <c r="FG418" s="195"/>
      <c r="FH418" s="195"/>
    </row>
    <row r="419" spans="2:164" x14ac:dyDescent="0.2">
      <c r="B419" s="98">
        <f>COUNT(R419:FC419,FI419:FQ419)</f>
        <v>0</v>
      </c>
      <c r="C419" s="98" t="str">
        <f>IF(COUNT(R419:FC419,FI419:FQ419)&gt;0,COUNT(R419:FC419,FI419:FQ419),"")</f>
        <v/>
      </c>
      <c r="D419" s="98" t="str">
        <f>IF(COUNT(X419:BN419,BP419:BX419,BZ419:CF419,CH419:FC419,FI419:FQ419)&gt;0,COUNT(X419:BN419,BP419:BX419,BZ419:CF419,CH419:FC419,FI419:FQ419),"")</f>
        <v/>
      </c>
      <c r="E419" s="98" t="str">
        <f>IF(H419=1,COUNT(R419:FC419,FI419:FQ419),"")</f>
        <v/>
      </c>
      <c r="F419" s="98" t="str">
        <f>IF(H419=1,COUNT(X419:BN419,BP419:BX419,BZ419:CF419,CH419:FC419,FI419:FQ419),"")</f>
        <v/>
      </c>
      <c r="G419" s="98" t="str">
        <f>IF($B419&gt;=1,$M419,"")</f>
        <v/>
      </c>
      <c r="H419" s="199" t="str">
        <f>IF(AND(M419&gt;0,M419&lt;=STATS!$C$22),1,"")</f>
        <v/>
      </c>
      <c r="J419" s="34">
        <v>418</v>
      </c>
      <c r="K419"/>
      <c r="L419"/>
      <c r="R419" s="17"/>
      <c r="S419" s="17"/>
      <c r="T419" s="17"/>
      <c r="U419" s="17"/>
      <c r="V419" s="17"/>
      <c r="W419" s="17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FD419" s="195"/>
      <c r="FE419" s="195"/>
      <c r="FF419" s="195"/>
      <c r="FG419" s="195"/>
      <c r="FH419" s="195"/>
    </row>
    <row r="420" spans="2:164" x14ac:dyDescent="0.2">
      <c r="B420" s="98">
        <f>COUNT(R420:FC420,FI420:FQ420)</f>
        <v>0</v>
      </c>
      <c r="C420" s="98" t="str">
        <f>IF(COUNT(R420:FC420,FI420:FQ420)&gt;0,COUNT(R420:FC420,FI420:FQ420),"")</f>
        <v/>
      </c>
      <c r="D420" s="98" t="str">
        <f>IF(COUNT(X420:BN420,BP420:BX420,BZ420:CF420,CH420:FC420,FI420:FQ420)&gt;0,COUNT(X420:BN420,BP420:BX420,BZ420:CF420,CH420:FC420,FI420:FQ420),"")</f>
        <v/>
      </c>
      <c r="E420" s="98" t="str">
        <f>IF(H420=1,COUNT(R420:FC420,FI420:FQ420),"")</f>
        <v/>
      </c>
      <c r="F420" s="98" t="str">
        <f>IF(H420=1,COUNT(X420:BN420,BP420:BX420,BZ420:CF420,CH420:FC420,FI420:FQ420),"")</f>
        <v/>
      </c>
      <c r="G420" s="98" t="str">
        <f>IF($B420&gt;=1,$M420,"")</f>
        <v/>
      </c>
      <c r="H420" s="199" t="str">
        <f>IF(AND(M420&gt;0,M420&lt;=STATS!$C$22),1,"")</f>
        <v/>
      </c>
      <c r="J420" s="34">
        <v>419</v>
      </c>
      <c r="K420"/>
      <c r="L420"/>
      <c r="R420" s="17"/>
      <c r="S420" s="17"/>
      <c r="T420" s="17"/>
      <c r="U420" s="17"/>
      <c r="V420" s="17"/>
      <c r="W420" s="17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FD420" s="195"/>
      <c r="FE420" s="195"/>
      <c r="FF420" s="195"/>
      <c r="FG420" s="195"/>
      <c r="FH420" s="195"/>
    </row>
    <row r="421" spans="2:164" x14ac:dyDescent="0.2">
      <c r="B421" s="98">
        <f>COUNT(R421:FC421,FI421:FQ421)</f>
        <v>0</v>
      </c>
      <c r="C421" s="98" t="str">
        <f>IF(COUNT(R421:FC421,FI421:FQ421)&gt;0,COUNT(R421:FC421,FI421:FQ421),"")</f>
        <v/>
      </c>
      <c r="D421" s="98" t="str">
        <f>IF(COUNT(X421:BN421,BP421:BX421,BZ421:CF421,CH421:FC421,FI421:FQ421)&gt;0,COUNT(X421:BN421,BP421:BX421,BZ421:CF421,CH421:FC421,FI421:FQ421),"")</f>
        <v/>
      </c>
      <c r="E421" s="98" t="str">
        <f>IF(H421=1,COUNT(R421:FC421,FI421:FQ421),"")</f>
        <v/>
      </c>
      <c r="F421" s="98" t="str">
        <f>IF(H421=1,COUNT(X421:BN421,BP421:BX421,BZ421:CF421,CH421:FC421,FI421:FQ421),"")</f>
        <v/>
      </c>
      <c r="G421" s="98" t="str">
        <f>IF($B421&gt;=1,$M421,"")</f>
        <v/>
      </c>
      <c r="H421" s="199" t="str">
        <f>IF(AND(M421&gt;0,M421&lt;=STATS!$C$22),1,"")</f>
        <v/>
      </c>
      <c r="J421" s="34">
        <v>420</v>
      </c>
      <c r="K421"/>
      <c r="L421"/>
      <c r="R421" s="17"/>
      <c r="S421" s="17"/>
      <c r="T421" s="17"/>
      <c r="U421" s="17"/>
      <c r="V421" s="17"/>
      <c r="W421" s="17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FD421" s="195"/>
      <c r="FE421" s="195"/>
      <c r="FF421" s="195"/>
      <c r="FG421" s="195"/>
      <c r="FH421" s="195"/>
    </row>
    <row r="422" spans="2:164" x14ac:dyDescent="0.2">
      <c r="B422" s="98">
        <f>COUNT(R422:FC422,FI422:FQ422)</f>
        <v>0</v>
      </c>
      <c r="C422" s="98" t="str">
        <f>IF(COUNT(R422:FC422,FI422:FQ422)&gt;0,COUNT(R422:FC422,FI422:FQ422),"")</f>
        <v/>
      </c>
      <c r="D422" s="98" t="str">
        <f>IF(COUNT(X422:BN422,BP422:BX422,BZ422:CF422,CH422:FC422,FI422:FQ422)&gt;0,COUNT(X422:BN422,BP422:BX422,BZ422:CF422,CH422:FC422,FI422:FQ422),"")</f>
        <v/>
      </c>
      <c r="E422" s="98" t="str">
        <f>IF(H422=1,COUNT(R422:FC422,FI422:FQ422),"")</f>
        <v/>
      </c>
      <c r="F422" s="98" t="str">
        <f>IF(H422=1,COUNT(X422:BN422,BP422:BX422,BZ422:CF422,CH422:FC422,FI422:FQ422),"")</f>
        <v/>
      </c>
      <c r="G422" s="98" t="str">
        <f>IF($B422&gt;=1,$M422,"")</f>
        <v/>
      </c>
      <c r="H422" s="199" t="str">
        <f>IF(AND(M422&gt;0,M422&lt;=STATS!$C$22),1,"")</f>
        <v/>
      </c>
      <c r="J422" s="34">
        <v>421</v>
      </c>
      <c r="K422"/>
      <c r="L422"/>
      <c r="R422" s="17"/>
      <c r="S422" s="17"/>
      <c r="T422" s="17"/>
      <c r="U422" s="17"/>
      <c r="V422" s="17"/>
      <c r="W422" s="17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FD422" s="195"/>
      <c r="FE422" s="195"/>
      <c r="FF422" s="195"/>
      <c r="FG422" s="195"/>
      <c r="FH422" s="195"/>
    </row>
    <row r="423" spans="2:164" x14ac:dyDescent="0.2">
      <c r="B423" s="98">
        <f>COUNT(R423:FC423,FI423:FQ423)</f>
        <v>0</v>
      </c>
      <c r="C423" s="98" t="str">
        <f>IF(COUNT(R423:FC423,FI423:FQ423)&gt;0,COUNT(R423:FC423,FI423:FQ423),"")</f>
        <v/>
      </c>
      <c r="D423" s="98" t="str">
        <f>IF(COUNT(X423:BN423,BP423:BX423,BZ423:CF423,CH423:FC423,FI423:FQ423)&gt;0,COUNT(X423:BN423,BP423:BX423,BZ423:CF423,CH423:FC423,FI423:FQ423),"")</f>
        <v/>
      </c>
      <c r="E423" s="98" t="str">
        <f>IF(H423=1,COUNT(R423:FC423,FI423:FQ423),"")</f>
        <v/>
      </c>
      <c r="F423" s="98" t="str">
        <f>IF(H423=1,COUNT(X423:BN423,BP423:BX423,BZ423:CF423,CH423:FC423,FI423:FQ423),"")</f>
        <v/>
      </c>
      <c r="G423" s="98" t="str">
        <f>IF($B423&gt;=1,$M423,"")</f>
        <v/>
      </c>
      <c r="H423" s="199" t="str">
        <f>IF(AND(M423&gt;0,M423&lt;=STATS!$C$22),1,"")</f>
        <v/>
      </c>
      <c r="J423" s="34">
        <v>422</v>
      </c>
      <c r="K423"/>
      <c r="L423"/>
      <c r="R423" s="17"/>
      <c r="S423" s="17"/>
      <c r="T423" s="17"/>
      <c r="U423" s="17"/>
      <c r="V423" s="17"/>
      <c r="W423" s="17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FD423" s="195"/>
      <c r="FE423" s="195"/>
      <c r="FF423" s="195"/>
      <c r="FG423" s="195"/>
      <c r="FH423" s="195"/>
    </row>
    <row r="424" spans="2:164" x14ac:dyDescent="0.2">
      <c r="B424" s="98">
        <f>COUNT(R424:FC424,FI424:FQ424)</f>
        <v>0</v>
      </c>
      <c r="C424" s="98" t="str">
        <f>IF(COUNT(R424:FC424,FI424:FQ424)&gt;0,COUNT(R424:FC424,FI424:FQ424),"")</f>
        <v/>
      </c>
      <c r="D424" s="98" t="str">
        <f>IF(COUNT(X424:BN424,BP424:BX424,BZ424:CF424,CH424:FC424,FI424:FQ424)&gt;0,COUNT(X424:BN424,BP424:BX424,BZ424:CF424,CH424:FC424,FI424:FQ424),"")</f>
        <v/>
      </c>
      <c r="E424" s="98" t="str">
        <f>IF(H424=1,COUNT(R424:FC424,FI424:FQ424),"")</f>
        <v/>
      </c>
      <c r="F424" s="98" t="str">
        <f>IF(H424=1,COUNT(X424:BN424,BP424:BX424,BZ424:CF424,CH424:FC424,FI424:FQ424),"")</f>
        <v/>
      </c>
      <c r="G424" s="98" t="str">
        <f>IF($B424&gt;=1,$M424,"")</f>
        <v/>
      </c>
      <c r="H424" s="199" t="str">
        <f>IF(AND(M424&gt;0,M424&lt;=STATS!$C$22),1,"")</f>
        <v/>
      </c>
      <c r="J424" s="34">
        <v>423</v>
      </c>
      <c r="K424"/>
      <c r="L424"/>
      <c r="R424" s="17"/>
      <c r="S424" s="17"/>
      <c r="T424" s="17"/>
      <c r="U424" s="17"/>
      <c r="V424" s="17"/>
      <c r="W424" s="17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FD424" s="195"/>
      <c r="FE424" s="195"/>
      <c r="FF424" s="195"/>
      <c r="FG424" s="195"/>
      <c r="FH424" s="195"/>
    </row>
    <row r="425" spans="2:164" x14ac:dyDescent="0.2">
      <c r="B425" s="98">
        <f>COUNT(R425:FC425,FI425:FQ425)</f>
        <v>0</v>
      </c>
      <c r="C425" s="98" t="str">
        <f>IF(COUNT(R425:FC425,FI425:FQ425)&gt;0,COUNT(R425:FC425,FI425:FQ425),"")</f>
        <v/>
      </c>
      <c r="D425" s="98" t="str">
        <f>IF(COUNT(X425:BN425,BP425:BX425,BZ425:CF425,CH425:FC425,FI425:FQ425)&gt;0,COUNT(X425:BN425,BP425:BX425,BZ425:CF425,CH425:FC425,FI425:FQ425),"")</f>
        <v/>
      </c>
      <c r="E425" s="98" t="str">
        <f>IF(H425=1,COUNT(R425:FC425,FI425:FQ425),"")</f>
        <v/>
      </c>
      <c r="F425" s="98" t="str">
        <f>IF(H425=1,COUNT(X425:BN425,BP425:BX425,BZ425:CF425,CH425:FC425,FI425:FQ425),"")</f>
        <v/>
      </c>
      <c r="G425" s="98" t="str">
        <f>IF($B425&gt;=1,$M425,"")</f>
        <v/>
      </c>
      <c r="H425" s="199" t="str">
        <f>IF(AND(M425&gt;0,M425&lt;=STATS!$C$22),1,"")</f>
        <v/>
      </c>
      <c r="J425" s="34">
        <v>424</v>
      </c>
      <c r="K425"/>
      <c r="L425"/>
      <c r="R425" s="17"/>
      <c r="S425" s="17"/>
      <c r="T425" s="17"/>
      <c r="U425" s="17"/>
      <c r="V425" s="17"/>
      <c r="W425" s="17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FD425" s="195"/>
      <c r="FE425" s="195"/>
      <c r="FF425" s="195"/>
      <c r="FG425" s="195"/>
      <c r="FH425" s="195"/>
    </row>
    <row r="426" spans="2:164" x14ac:dyDescent="0.2">
      <c r="B426" s="98">
        <f>COUNT(R426:FC426,FI426:FQ426)</f>
        <v>0</v>
      </c>
      <c r="C426" s="98" t="str">
        <f>IF(COUNT(R426:FC426,FI426:FQ426)&gt;0,COUNT(R426:FC426,FI426:FQ426),"")</f>
        <v/>
      </c>
      <c r="D426" s="98" t="str">
        <f>IF(COUNT(X426:BN426,BP426:BX426,BZ426:CF426,CH426:FC426,FI426:FQ426)&gt;0,COUNT(X426:BN426,BP426:BX426,BZ426:CF426,CH426:FC426,FI426:FQ426),"")</f>
        <v/>
      </c>
      <c r="E426" s="98" t="str">
        <f>IF(H426=1,COUNT(R426:FC426,FI426:FQ426),"")</f>
        <v/>
      </c>
      <c r="F426" s="98" t="str">
        <f>IF(H426=1,COUNT(X426:BN426,BP426:BX426,BZ426:CF426,CH426:FC426,FI426:FQ426),"")</f>
        <v/>
      </c>
      <c r="G426" s="98" t="str">
        <f>IF($B426&gt;=1,$M426,"")</f>
        <v/>
      </c>
      <c r="H426" s="199" t="str">
        <f>IF(AND(M426&gt;0,M426&lt;=STATS!$C$22),1,"")</f>
        <v/>
      </c>
      <c r="J426" s="34">
        <v>425</v>
      </c>
      <c r="K426"/>
      <c r="L426"/>
      <c r="R426" s="17"/>
      <c r="S426" s="17"/>
      <c r="T426" s="17"/>
      <c r="U426" s="17"/>
      <c r="V426" s="17"/>
      <c r="W426" s="17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FD426" s="195"/>
      <c r="FE426" s="195"/>
      <c r="FF426" s="195"/>
      <c r="FG426" s="195"/>
      <c r="FH426" s="195"/>
    </row>
    <row r="427" spans="2:164" x14ac:dyDescent="0.2">
      <c r="B427" s="98">
        <f>COUNT(R427:FC427,FI427:FQ427)</f>
        <v>0</v>
      </c>
      <c r="C427" s="98" t="str">
        <f>IF(COUNT(R427:FC427,FI427:FQ427)&gt;0,COUNT(R427:FC427,FI427:FQ427),"")</f>
        <v/>
      </c>
      <c r="D427" s="98" t="str">
        <f>IF(COUNT(X427:BN427,BP427:BX427,BZ427:CF427,CH427:FC427,FI427:FQ427)&gt;0,COUNT(X427:BN427,BP427:BX427,BZ427:CF427,CH427:FC427,FI427:FQ427),"")</f>
        <v/>
      </c>
      <c r="E427" s="98" t="str">
        <f>IF(H427=1,COUNT(R427:FC427,FI427:FQ427),"")</f>
        <v/>
      </c>
      <c r="F427" s="98" t="str">
        <f>IF(H427=1,COUNT(X427:BN427,BP427:BX427,BZ427:CF427,CH427:FC427,FI427:FQ427),"")</f>
        <v/>
      </c>
      <c r="G427" s="98" t="str">
        <f>IF($B427&gt;=1,$M427,"")</f>
        <v/>
      </c>
      <c r="H427" s="199" t="str">
        <f>IF(AND(M427&gt;0,M427&lt;=STATS!$C$22),1,"")</f>
        <v/>
      </c>
      <c r="J427" s="34">
        <v>426</v>
      </c>
      <c r="K427"/>
      <c r="L427"/>
      <c r="R427" s="17"/>
      <c r="S427" s="17"/>
      <c r="T427" s="17"/>
      <c r="U427" s="17"/>
      <c r="V427" s="17"/>
      <c r="W427" s="17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FD427" s="195"/>
      <c r="FE427" s="195"/>
      <c r="FF427" s="195"/>
      <c r="FG427" s="195"/>
      <c r="FH427" s="195"/>
    </row>
    <row r="428" spans="2:164" x14ac:dyDescent="0.2">
      <c r="B428" s="98">
        <f>COUNT(R428:FC428,FI428:FQ428)</f>
        <v>0</v>
      </c>
      <c r="C428" s="98" t="str">
        <f>IF(COUNT(R428:FC428,FI428:FQ428)&gt;0,COUNT(R428:FC428,FI428:FQ428),"")</f>
        <v/>
      </c>
      <c r="D428" s="98" t="str">
        <f>IF(COUNT(X428:BN428,BP428:BX428,BZ428:CF428,CH428:FC428,FI428:FQ428)&gt;0,COUNT(X428:BN428,BP428:BX428,BZ428:CF428,CH428:FC428,FI428:FQ428),"")</f>
        <v/>
      </c>
      <c r="E428" s="98" t="str">
        <f>IF(H428=1,COUNT(R428:FC428,FI428:FQ428),"")</f>
        <v/>
      </c>
      <c r="F428" s="98" t="str">
        <f>IF(H428=1,COUNT(X428:BN428,BP428:BX428,BZ428:CF428,CH428:FC428,FI428:FQ428),"")</f>
        <v/>
      </c>
      <c r="G428" s="98" t="str">
        <f>IF($B428&gt;=1,$M428,"")</f>
        <v/>
      </c>
      <c r="H428" s="199" t="str">
        <f>IF(AND(M428&gt;0,M428&lt;=STATS!$C$22),1,"")</f>
        <v/>
      </c>
      <c r="J428" s="34">
        <v>427</v>
      </c>
      <c r="K428"/>
      <c r="L428"/>
      <c r="R428" s="17"/>
      <c r="S428" s="17"/>
      <c r="T428" s="17"/>
      <c r="U428" s="17"/>
      <c r="V428" s="17"/>
      <c r="W428" s="17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FD428" s="195"/>
      <c r="FE428" s="195"/>
      <c r="FF428" s="195"/>
      <c r="FG428" s="195"/>
      <c r="FH428" s="195"/>
    </row>
    <row r="429" spans="2:164" x14ac:dyDescent="0.2">
      <c r="B429" s="98">
        <f>COUNT(R429:FC429,FI429:FQ429)</f>
        <v>0</v>
      </c>
      <c r="C429" s="98" t="str">
        <f>IF(COUNT(R429:FC429,FI429:FQ429)&gt;0,COUNT(R429:FC429,FI429:FQ429),"")</f>
        <v/>
      </c>
      <c r="D429" s="98" t="str">
        <f>IF(COUNT(X429:BN429,BP429:BX429,BZ429:CF429,CH429:FC429,FI429:FQ429)&gt;0,COUNT(X429:BN429,BP429:BX429,BZ429:CF429,CH429:FC429,FI429:FQ429),"")</f>
        <v/>
      </c>
      <c r="E429" s="98" t="str">
        <f>IF(H429=1,COUNT(R429:FC429,FI429:FQ429),"")</f>
        <v/>
      </c>
      <c r="F429" s="98" t="str">
        <f>IF(H429=1,COUNT(X429:BN429,BP429:BX429,BZ429:CF429,CH429:FC429,FI429:FQ429),"")</f>
        <v/>
      </c>
      <c r="G429" s="98" t="str">
        <f>IF($B429&gt;=1,$M429,"")</f>
        <v/>
      </c>
      <c r="H429" s="199" t="str">
        <f>IF(AND(M429&gt;0,M429&lt;=STATS!$C$22),1,"")</f>
        <v/>
      </c>
      <c r="J429" s="34">
        <v>428</v>
      </c>
      <c r="K429"/>
      <c r="L429"/>
      <c r="R429" s="17"/>
      <c r="S429" s="17"/>
      <c r="T429" s="17"/>
      <c r="U429" s="17"/>
      <c r="V429" s="17"/>
      <c r="W429" s="17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FD429" s="195"/>
      <c r="FE429" s="195"/>
      <c r="FF429" s="195"/>
      <c r="FG429" s="195"/>
      <c r="FH429" s="195"/>
    </row>
    <row r="430" spans="2:164" x14ac:dyDescent="0.2">
      <c r="B430" s="98">
        <f>COUNT(R430:FC430,FI430:FQ430)</f>
        <v>0</v>
      </c>
      <c r="C430" s="98" t="str">
        <f>IF(COUNT(R430:FC430,FI430:FQ430)&gt;0,COUNT(R430:FC430,FI430:FQ430),"")</f>
        <v/>
      </c>
      <c r="D430" s="98" t="str">
        <f>IF(COUNT(X430:BN430,BP430:BX430,BZ430:CF430,CH430:FC430,FI430:FQ430)&gt;0,COUNT(X430:BN430,BP430:BX430,BZ430:CF430,CH430:FC430,FI430:FQ430),"")</f>
        <v/>
      </c>
      <c r="E430" s="98" t="str">
        <f>IF(H430=1,COUNT(R430:FC430,FI430:FQ430),"")</f>
        <v/>
      </c>
      <c r="F430" s="98" t="str">
        <f>IF(H430=1,COUNT(X430:BN430,BP430:BX430,BZ430:CF430,CH430:FC430,FI430:FQ430),"")</f>
        <v/>
      </c>
      <c r="G430" s="98" t="str">
        <f>IF($B430&gt;=1,$M430,"")</f>
        <v/>
      </c>
      <c r="H430" s="199" t="str">
        <f>IF(AND(M430&gt;0,M430&lt;=STATS!$C$22),1,"")</f>
        <v/>
      </c>
      <c r="J430" s="34">
        <v>429</v>
      </c>
      <c r="K430"/>
      <c r="L430"/>
      <c r="R430" s="17"/>
      <c r="S430" s="17"/>
      <c r="T430" s="17"/>
      <c r="U430" s="17"/>
      <c r="V430" s="17"/>
      <c r="W430" s="17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FD430" s="195"/>
      <c r="FE430" s="195"/>
      <c r="FF430" s="195"/>
      <c r="FG430" s="195"/>
      <c r="FH430" s="195"/>
    </row>
    <row r="431" spans="2:164" x14ac:dyDescent="0.2">
      <c r="B431" s="98">
        <f>COUNT(R431:FC431,FI431:FQ431)</f>
        <v>0</v>
      </c>
      <c r="C431" s="98" t="str">
        <f>IF(COUNT(R431:FC431,FI431:FQ431)&gt;0,COUNT(R431:FC431,FI431:FQ431),"")</f>
        <v/>
      </c>
      <c r="D431" s="98" t="str">
        <f>IF(COUNT(X431:BN431,BP431:BX431,BZ431:CF431,CH431:FC431,FI431:FQ431)&gt;0,COUNT(X431:BN431,BP431:BX431,BZ431:CF431,CH431:FC431,FI431:FQ431),"")</f>
        <v/>
      </c>
      <c r="E431" s="98" t="str">
        <f>IF(H431=1,COUNT(R431:FC431,FI431:FQ431),"")</f>
        <v/>
      </c>
      <c r="F431" s="98" t="str">
        <f>IF(H431=1,COUNT(X431:BN431,BP431:BX431,BZ431:CF431,CH431:FC431,FI431:FQ431),"")</f>
        <v/>
      </c>
      <c r="G431" s="98" t="str">
        <f>IF($B431&gt;=1,$M431,"")</f>
        <v/>
      </c>
      <c r="H431" s="199" t="str">
        <f>IF(AND(M431&gt;0,M431&lt;=STATS!$C$22),1,"")</f>
        <v/>
      </c>
      <c r="J431" s="34">
        <v>430</v>
      </c>
      <c r="K431"/>
      <c r="L431"/>
      <c r="R431" s="17"/>
      <c r="S431" s="17"/>
      <c r="T431" s="17"/>
      <c r="U431" s="17"/>
      <c r="V431" s="17"/>
      <c r="W431" s="17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FD431" s="195"/>
      <c r="FE431" s="195"/>
      <c r="FF431" s="195"/>
      <c r="FG431" s="195"/>
      <c r="FH431" s="195"/>
    </row>
    <row r="432" spans="2:164" x14ac:dyDescent="0.2">
      <c r="B432" s="98">
        <f>COUNT(R432:FC432,FI432:FQ432)</f>
        <v>0</v>
      </c>
      <c r="C432" s="98" t="str">
        <f>IF(COUNT(R432:FC432,FI432:FQ432)&gt;0,COUNT(R432:FC432,FI432:FQ432),"")</f>
        <v/>
      </c>
      <c r="D432" s="98" t="str">
        <f>IF(COUNT(X432:BN432,BP432:BX432,BZ432:CF432,CH432:FC432,FI432:FQ432)&gt;0,COUNT(X432:BN432,BP432:BX432,BZ432:CF432,CH432:FC432,FI432:FQ432),"")</f>
        <v/>
      </c>
      <c r="E432" s="98" t="str">
        <f>IF(H432=1,COUNT(R432:FC432,FI432:FQ432),"")</f>
        <v/>
      </c>
      <c r="F432" s="98" t="str">
        <f>IF(H432=1,COUNT(X432:BN432,BP432:BX432,BZ432:CF432,CH432:FC432,FI432:FQ432),"")</f>
        <v/>
      </c>
      <c r="G432" s="98" t="str">
        <f>IF($B432&gt;=1,$M432,"")</f>
        <v/>
      </c>
      <c r="H432" s="199" t="str">
        <f>IF(AND(M432&gt;0,M432&lt;=STATS!$C$22),1,"")</f>
        <v/>
      </c>
      <c r="J432" s="34">
        <v>431</v>
      </c>
      <c r="K432"/>
      <c r="L432"/>
      <c r="R432" s="17"/>
      <c r="S432" s="17"/>
      <c r="T432" s="17"/>
      <c r="U432" s="17"/>
      <c r="V432" s="17"/>
      <c r="W432" s="17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FD432" s="195"/>
      <c r="FE432" s="195"/>
      <c r="FF432" s="195"/>
      <c r="FG432" s="195"/>
      <c r="FH432" s="195"/>
    </row>
    <row r="433" spans="2:164" x14ac:dyDescent="0.2">
      <c r="B433" s="98">
        <f>COUNT(R433:FC433,FI433:FQ433)</f>
        <v>0</v>
      </c>
      <c r="C433" s="98" t="str">
        <f>IF(COUNT(R433:FC433,FI433:FQ433)&gt;0,COUNT(R433:FC433,FI433:FQ433),"")</f>
        <v/>
      </c>
      <c r="D433" s="98" t="str">
        <f>IF(COUNT(X433:BN433,BP433:BX433,BZ433:CF433,CH433:FC433,FI433:FQ433)&gt;0,COUNT(X433:BN433,BP433:BX433,BZ433:CF433,CH433:FC433,FI433:FQ433),"")</f>
        <v/>
      </c>
      <c r="E433" s="98" t="str">
        <f>IF(H433=1,COUNT(R433:FC433,FI433:FQ433),"")</f>
        <v/>
      </c>
      <c r="F433" s="98" t="str">
        <f>IF(H433=1,COUNT(X433:BN433,BP433:BX433,BZ433:CF433,CH433:FC433,FI433:FQ433),"")</f>
        <v/>
      </c>
      <c r="G433" s="98" t="str">
        <f>IF($B433&gt;=1,$M433,"")</f>
        <v/>
      </c>
      <c r="H433" s="199" t="str">
        <f>IF(AND(M433&gt;0,M433&lt;=STATS!$C$22),1,"")</f>
        <v/>
      </c>
      <c r="J433" s="34">
        <v>432</v>
      </c>
      <c r="K433"/>
      <c r="L433"/>
      <c r="R433" s="17"/>
      <c r="S433" s="17"/>
      <c r="T433" s="17"/>
      <c r="U433" s="17"/>
      <c r="V433" s="17"/>
      <c r="W433" s="17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FD433" s="195"/>
      <c r="FE433" s="195"/>
      <c r="FF433" s="195"/>
      <c r="FG433" s="195"/>
      <c r="FH433" s="195"/>
    </row>
    <row r="434" spans="2:164" x14ac:dyDescent="0.2">
      <c r="B434" s="98">
        <f>COUNT(R434:FC434,FI434:FQ434)</f>
        <v>0</v>
      </c>
      <c r="C434" s="98" t="str">
        <f>IF(COUNT(R434:FC434,FI434:FQ434)&gt;0,COUNT(R434:FC434,FI434:FQ434),"")</f>
        <v/>
      </c>
      <c r="D434" s="98" t="str">
        <f>IF(COUNT(X434:BN434,BP434:BX434,BZ434:CF434,CH434:FC434,FI434:FQ434)&gt;0,COUNT(X434:BN434,BP434:BX434,BZ434:CF434,CH434:FC434,FI434:FQ434),"")</f>
        <v/>
      </c>
      <c r="E434" s="98" t="str">
        <f>IF(H434=1,COUNT(R434:FC434,FI434:FQ434),"")</f>
        <v/>
      </c>
      <c r="F434" s="98" t="str">
        <f>IF(H434=1,COUNT(X434:BN434,BP434:BX434,BZ434:CF434,CH434:FC434,FI434:FQ434),"")</f>
        <v/>
      </c>
      <c r="G434" s="98" t="str">
        <f>IF($B434&gt;=1,$M434,"")</f>
        <v/>
      </c>
      <c r="H434" s="199" t="str">
        <f>IF(AND(M434&gt;0,M434&lt;=STATS!$C$22),1,"")</f>
        <v/>
      </c>
      <c r="J434" s="34">
        <v>433</v>
      </c>
      <c r="K434"/>
      <c r="L434"/>
      <c r="R434" s="17"/>
      <c r="S434" s="17"/>
      <c r="T434" s="17"/>
      <c r="U434" s="17"/>
      <c r="V434" s="17"/>
      <c r="W434" s="17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FD434" s="195"/>
      <c r="FE434" s="195"/>
      <c r="FF434" s="195"/>
      <c r="FG434" s="195"/>
      <c r="FH434" s="195"/>
    </row>
    <row r="435" spans="2:164" x14ac:dyDescent="0.2">
      <c r="B435" s="98">
        <f>COUNT(R435:FC435,FI435:FQ435)</f>
        <v>0</v>
      </c>
      <c r="C435" s="98" t="str">
        <f>IF(COUNT(R435:FC435,FI435:FQ435)&gt;0,COUNT(R435:FC435,FI435:FQ435),"")</f>
        <v/>
      </c>
      <c r="D435" s="98" t="str">
        <f>IF(COUNT(X435:BN435,BP435:BX435,BZ435:CF435,CH435:FC435,FI435:FQ435)&gt;0,COUNT(X435:BN435,BP435:BX435,BZ435:CF435,CH435:FC435,FI435:FQ435),"")</f>
        <v/>
      </c>
      <c r="E435" s="98" t="str">
        <f>IF(H435=1,COUNT(R435:FC435,FI435:FQ435),"")</f>
        <v/>
      </c>
      <c r="F435" s="98" t="str">
        <f>IF(H435=1,COUNT(X435:BN435,BP435:BX435,BZ435:CF435,CH435:FC435,FI435:FQ435),"")</f>
        <v/>
      </c>
      <c r="G435" s="98" t="str">
        <f>IF($B435&gt;=1,$M435,"")</f>
        <v/>
      </c>
      <c r="H435" s="199" t="str">
        <f>IF(AND(M435&gt;0,M435&lt;=STATS!$C$22),1,"")</f>
        <v/>
      </c>
      <c r="J435" s="34">
        <v>434</v>
      </c>
      <c r="K435"/>
      <c r="L435"/>
      <c r="R435" s="17"/>
      <c r="S435" s="17"/>
      <c r="T435" s="17"/>
      <c r="U435" s="17"/>
      <c r="V435" s="17"/>
      <c r="W435" s="17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FD435" s="195"/>
      <c r="FE435" s="195"/>
      <c r="FF435" s="195"/>
      <c r="FG435" s="195"/>
      <c r="FH435" s="195"/>
    </row>
    <row r="436" spans="2:164" x14ac:dyDescent="0.2">
      <c r="B436" s="98">
        <f>COUNT(R436:FC436,FI436:FQ436)</f>
        <v>0</v>
      </c>
      <c r="C436" s="98" t="str">
        <f>IF(COUNT(R436:FC436,FI436:FQ436)&gt;0,COUNT(R436:FC436,FI436:FQ436),"")</f>
        <v/>
      </c>
      <c r="D436" s="98" t="str">
        <f>IF(COUNT(X436:BN436,BP436:BX436,BZ436:CF436,CH436:FC436,FI436:FQ436)&gt;0,COUNT(X436:BN436,BP436:BX436,BZ436:CF436,CH436:FC436,FI436:FQ436),"")</f>
        <v/>
      </c>
      <c r="E436" s="98" t="str">
        <f>IF(H436=1,COUNT(R436:FC436,FI436:FQ436),"")</f>
        <v/>
      </c>
      <c r="F436" s="98" t="str">
        <f>IF(H436=1,COUNT(X436:BN436,BP436:BX436,BZ436:CF436,CH436:FC436,FI436:FQ436),"")</f>
        <v/>
      </c>
      <c r="G436" s="98" t="str">
        <f>IF($B436&gt;=1,$M436,"")</f>
        <v/>
      </c>
      <c r="H436" s="199" t="str">
        <f>IF(AND(M436&gt;0,M436&lt;=STATS!$C$22),1,"")</f>
        <v/>
      </c>
      <c r="J436" s="34">
        <v>435</v>
      </c>
      <c r="K436"/>
      <c r="L436"/>
      <c r="R436" s="17"/>
      <c r="S436" s="17"/>
      <c r="T436" s="17"/>
      <c r="U436" s="17"/>
      <c r="V436" s="17"/>
      <c r="W436" s="17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FD436" s="195"/>
      <c r="FE436" s="195"/>
      <c r="FF436" s="195"/>
      <c r="FG436" s="195"/>
      <c r="FH436" s="195"/>
    </row>
    <row r="437" spans="2:164" x14ac:dyDescent="0.2">
      <c r="B437" s="98">
        <f>COUNT(R437:FC437,FI437:FQ437)</f>
        <v>0</v>
      </c>
      <c r="C437" s="98" t="str">
        <f>IF(COUNT(R437:FC437,FI437:FQ437)&gt;0,COUNT(R437:FC437,FI437:FQ437),"")</f>
        <v/>
      </c>
      <c r="D437" s="98" t="str">
        <f>IF(COUNT(X437:BN437,BP437:BX437,BZ437:CF437,CH437:FC437,FI437:FQ437)&gt;0,COUNT(X437:BN437,BP437:BX437,BZ437:CF437,CH437:FC437,FI437:FQ437),"")</f>
        <v/>
      </c>
      <c r="E437" s="98" t="str">
        <f>IF(H437=1,COUNT(R437:FC437,FI437:FQ437),"")</f>
        <v/>
      </c>
      <c r="F437" s="98" t="str">
        <f>IF(H437=1,COUNT(X437:BN437,BP437:BX437,BZ437:CF437,CH437:FC437,FI437:FQ437),"")</f>
        <v/>
      </c>
      <c r="G437" s="98" t="str">
        <f>IF($B437&gt;=1,$M437,"")</f>
        <v/>
      </c>
      <c r="H437" s="199" t="str">
        <f>IF(AND(M437&gt;0,M437&lt;=STATS!$C$22),1,"")</f>
        <v/>
      </c>
      <c r="J437" s="34">
        <v>436</v>
      </c>
      <c r="K437"/>
      <c r="L437"/>
      <c r="R437" s="17"/>
      <c r="S437" s="17"/>
      <c r="T437" s="17"/>
      <c r="U437" s="17"/>
      <c r="V437" s="17"/>
      <c r="W437" s="17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FD437" s="195"/>
      <c r="FE437" s="195"/>
      <c r="FF437" s="195"/>
      <c r="FG437" s="195"/>
      <c r="FH437" s="195"/>
    </row>
    <row r="438" spans="2:164" x14ac:dyDescent="0.2">
      <c r="B438" s="98">
        <f>COUNT(R438:FC438,FI438:FQ438)</f>
        <v>0</v>
      </c>
      <c r="C438" s="98" t="str">
        <f>IF(COUNT(R438:FC438,FI438:FQ438)&gt;0,COUNT(R438:FC438,FI438:FQ438),"")</f>
        <v/>
      </c>
      <c r="D438" s="98" t="str">
        <f>IF(COUNT(X438:BN438,BP438:BX438,BZ438:CF438,CH438:FC438,FI438:FQ438)&gt;0,COUNT(X438:BN438,BP438:BX438,BZ438:CF438,CH438:FC438,FI438:FQ438),"")</f>
        <v/>
      </c>
      <c r="E438" s="98" t="str">
        <f>IF(H438=1,COUNT(R438:FC438,FI438:FQ438),"")</f>
        <v/>
      </c>
      <c r="F438" s="98" t="str">
        <f>IF(H438=1,COUNT(X438:BN438,BP438:BX438,BZ438:CF438,CH438:FC438,FI438:FQ438),"")</f>
        <v/>
      </c>
      <c r="G438" s="98" t="str">
        <f>IF($B438&gt;=1,$M438,"")</f>
        <v/>
      </c>
      <c r="H438" s="199" t="str">
        <f>IF(AND(M438&gt;0,M438&lt;=STATS!$C$22),1,"")</f>
        <v/>
      </c>
      <c r="J438" s="34">
        <v>437</v>
      </c>
      <c r="K438"/>
      <c r="L438"/>
      <c r="R438" s="17"/>
      <c r="S438" s="17"/>
      <c r="T438" s="17"/>
      <c r="U438" s="17"/>
      <c r="V438" s="17"/>
      <c r="W438" s="17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FD438" s="195"/>
      <c r="FE438" s="195"/>
      <c r="FF438" s="195"/>
      <c r="FG438" s="195"/>
      <c r="FH438" s="195"/>
    </row>
    <row r="439" spans="2:164" x14ac:dyDescent="0.2">
      <c r="B439" s="98">
        <f>COUNT(R439:FC439,FI439:FQ439)</f>
        <v>0</v>
      </c>
      <c r="C439" s="98" t="str">
        <f>IF(COUNT(R439:FC439,FI439:FQ439)&gt;0,COUNT(R439:FC439,FI439:FQ439),"")</f>
        <v/>
      </c>
      <c r="D439" s="98" t="str">
        <f>IF(COUNT(X439:BN439,BP439:BX439,BZ439:CF439,CH439:FC439,FI439:FQ439)&gt;0,COUNT(X439:BN439,BP439:BX439,BZ439:CF439,CH439:FC439,FI439:FQ439),"")</f>
        <v/>
      </c>
      <c r="E439" s="98" t="str">
        <f>IF(H439=1,COUNT(R439:FC439,FI439:FQ439),"")</f>
        <v/>
      </c>
      <c r="F439" s="98" t="str">
        <f>IF(H439=1,COUNT(X439:BN439,BP439:BX439,BZ439:CF439,CH439:FC439,FI439:FQ439),"")</f>
        <v/>
      </c>
      <c r="G439" s="98" t="str">
        <f>IF($B439&gt;=1,$M439,"")</f>
        <v/>
      </c>
      <c r="H439" s="199" t="str">
        <f>IF(AND(M439&gt;0,M439&lt;=STATS!$C$22),1,"")</f>
        <v/>
      </c>
      <c r="J439" s="34">
        <v>438</v>
      </c>
      <c r="K439"/>
      <c r="L439"/>
      <c r="R439" s="17"/>
      <c r="S439" s="17"/>
      <c r="T439" s="17"/>
      <c r="U439" s="17"/>
      <c r="V439" s="17"/>
      <c r="W439" s="17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FD439" s="195"/>
      <c r="FE439" s="195"/>
      <c r="FF439" s="195"/>
      <c r="FG439" s="195"/>
      <c r="FH439" s="195"/>
    </row>
    <row r="440" spans="2:164" x14ac:dyDescent="0.2">
      <c r="B440" s="98">
        <f>COUNT(R440:FC440,FI440:FQ440)</f>
        <v>0</v>
      </c>
      <c r="C440" s="98" t="str">
        <f>IF(COUNT(R440:FC440,FI440:FQ440)&gt;0,COUNT(R440:FC440,FI440:FQ440),"")</f>
        <v/>
      </c>
      <c r="D440" s="98" t="str">
        <f>IF(COUNT(X440:BN440,BP440:BX440,BZ440:CF440,CH440:FC440,FI440:FQ440)&gt;0,COUNT(X440:BN440,BP440:BX440,BZ440:CF440,CH440:FC440,FI440:FQ440),"")</f>
        <v/>
      </c>
      <c r="E440" s="98" t="str">
        <f>IF(H440=1,COUNT(R440:FC440,FI440:FQ440),"")</f>
        <v/>
      </c>
      <c r="F440" s="98" t="str">
        <f>IF(H440=1,COUNT(X440:BN440,BP440:BX440,BZ440:CF440,CH440:FC440,FI440:FQ440),"")</f>
        <v/>
      </c>
      <c r="G440" s="98" t="str">
        <f>IF($B440&gt;=1,$M440,"")</f>
        <v/>
      </c>
      <c r="H440" s="199" t="str">
        <f>IF(AND(M440&gt;0,M440&lt;=STATS!$C$22),1,"")</f>
        <v/>
      </c>
      <c r="J440" s="34">
        <v>439</v>
      </c>
      <c r="K440"/>
      <c r="L440"/>
      <c r="R440" s="17"/>
      <c r="S440" s="17"/>
      <c r="T440" s="17"/>
      <c r="U440" s="17"/>
      <c r="V440" s="17"/>
      <c r="W440" s="17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FD440" s="195"/>
      <c r="FE440" s="195"/>
      <c r="FF440" s="195"/>
      <c r="FG440" s="195"/>
      <c r="FH440" s="195"/>
    </row>
    <row r="441" spans="2:164" x14ac:dyDescent="0.2">
      <c r="B441" s="98">
        <f>COUNT(R441:FC441,FI441:FQ441)</f>
        <v>0</v>
      </c>
      <c r="C441" s="98" t="str">
        <f>IF(COUNT(R441:FC441,FI441:FQ441)&gt;0,COUNT(R441:FC441,FI441:FQ441),"")</f>
        <v/>
      </c>
      <c r="D441" s="98" t="str">
        <f>IF(COUNT(X441:BN441,BP441:BX441,BZ441:CF441,CH441:FC441,FI441:FQ441)&gt;0,COUNT(X441:BN441,BP441:BX441,BZ441:CF441,CH441:FC441,FI441:FQ441),"")</f>
        <v/>
      </c>
      <c r="E441" s="98" t="str">
        <f>IF(H441=1,COUNT(R441:FC441,FI441:FQ441),"")</f>
        <v/>
      </c>
      <c r="F441" s="98" t="str">
        <f>IF(H441=1,COUNT(X441:BN441,BP441:BX441,BZ441:CF441,CH441:FC441,FI441:FQ441),"")</f>
        <v/>
      </c>
      <c r="G441" s="98" t="str">
        <f>IF($B441&gt;=1,$M441,"")</f>
        <v/>
      </c>
      <c r="H441" s="199" t="str">
        <f>IF(AND(M441&gt;0,M441&lt;=STATS!$C$22),1,"")</f>
        <v/>
      </c>
      <c r="J441" s="34">
        <v>440</v>
      </c>
      <c r="K441"/>
      <c r="L441"/>
      <c r="R441" s="17"/>
      <c r="S441" s="17"/>
      <c r="T441" s="17"/>
      <c r="U441" s="17"/>
      <c r="V441" s="17"/>
      <c r="W441" s="17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FD441" s="195"/>
      <c r="FE441" s="195"/>
      <c r="FF441" s="195"/>
      <c r="FG441" s="195"/>
      <c r="FH441" s="195"/>
    </row>
    <row r="442" spans="2:164" x14ac:dyDescent="0.2">
      <c r="B442" s="98">
        <f>COUNT(R442:FC442,FI442:FQ442)</f>
        <v>0</v>
      </c>
      <c r="C442" s="98" t="str">
        <f>IF(COUNT(R442:FC442,FI442:FQ442)&gt;0,COUNT(R442:FC442,FI442:FQ442),"")</f>
        <v/>
      </c>
      <c r="D442" s="98" t="str">
        <f>IF(COUNT(X442:BN442,BP442:BX442,BZ442:CF442,CH442:FC442,FI442:FQ442)&gt;0,COUNT(X442:BN442,BP442:BX442,BZ442:CF442,CH442:FC442,FI442:FQ442),"")</f>
        <v/>
      </c>
      <c r="E442" s="98" t="str">
        <f>IF(H442=1,COUNT(R442:FC442,FI442:FQ442),"")</f>
        <v/>
      </c>
      <c r="F442" s="98" t="str">
        <f>IF(H442=1,COUNT(X442:BN442,BP442:BX442,BZ442:CF442,CH442:FC442,FI442:FQ442),"")</f>
        <v/>
      </c>
      <c r="G442" s="98" t="str">
        <f>IF($B442&gt;=1,$M442,"")</f>
        <v/>
      </c>
      <c r="H442" s="199" t="str">
        <f>IF(AND(M442&gt;0,M442&lt;=STATS!$C$22),1,"")</f>
        <v/>
      </c>
      <c r="J442" s="34">
        <v>441</v>
      </c>
      <c r="K442"/>
      <c r="L442"/>
      <c r="R442" s="17"/>
      <c r="S442" s="17"/>
      <c r="T442" s="17"/>
      <c r="U442" s="17"/>
      <c r="V442" s="17"/>
      <c r="W442" s="17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FD442" s="195"/>
      <c r="FE442" s="195"/>
      <c r="FF442" s="195"/>
      <c r="FG442" s="195"/>
      <c r="FH442" s="195"/>
    </row>
    <row r="443" spans="2:164" x14ac:dyDescent="0.2">
      <c r="B443" s="98">
        <f>COUNT(R443:FC443,FI443:FQ443)</f>
        <v>0</v>
      </c>
      <c r="C443" s="98" t="str">
        <f>IF(COUNT(R443:FC443,FI443:FQ443)&gt;0,COUNT(R443:FC443,FI443:FQ443),"")</f>
        <v/>
      </c>
      <c r="D443" s="98" t="str">
        <f>IF(COUNT(X443:BN443,BP443:BX443,BZ443:CF443,CH443:FC443,FI443:FQ443)&gt;0,COUNT(X443:BN443,BP443:BX443,BZ443:CF443,CH443:FC443,FI443:FQ443),"")</f>
        <v/>
      </c>
      <c r="E443" s="98" t="str">
        <f>IF(H443=1,COUNT(R443:FC443,FI443:FQ443),"")</f>
        <v/>
      </c>
      <c r="F443" s="98" t="str">
        <f>IF(H443=1,COUNT(X443:BN443,BP443:BX443,BZ443:CF443,CH443:FC443,FI443:FQ443),"")</f>
        <v/>
      </c>
      <c r="G443" s="98" t="str">
        <f>IF($B443&gt;=1,$M443,"")</f>
        <v/>
      </c>
      <c r="H443" s="199" t="str">
        <f>IF(AND(M443&gt;0,M443&lt;=STATS!$C$22),1,"")</f>
        <v/>
      </c>
      <c r="J443" s="34">
        <v>442</v>
      </c>
      <c r="K443"/>
      <c r="L443"/>
      <c r="R443" s="17"/>
      <c r="S443" s="17"/>
      <c r="T443" s="17"/>
      <c r="U443" s="17"/>
      <c r="V443" s="17"/>
      <c r="W443" s="17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FD443" s="195"/>
      <c r="FE443" s="195"/>
      <c r="FF443" s="195"/>
      <c r="FG443" s="195"/>
      <c r="FH443" s="195"/>
    </row>
    <row r="444" spans="2:164" x14ac:dyDescent="0.2">
      <c r="B444" s="98">
        <f>COUNT(R444:FC444,FI444:FQ444)</f>
        <v>0</v>
      </c>
      <c r="C444" s="98" t="str">
        <f>IF(COUNT(R444:FC444,FI444:FQ444)&gt;0,COUNT(R444:FC444,FI444:FQ444),"")</f>
        <v/>
      </c>
      <c r="D444" s="98" t="str">
        <f>IF(COUNT(X444:BN444,BP444:BX444,BZ444:CF444,CH444:FC444,FI444:FQ444)&gt;0,COUNT(X444:BN444,BP444:BX444,BZ444:CF444,CH444:FC444,FI444:FQ444),"")</f>
        <v/>
      </c>
      <c r="E444" s="98" t="str">
        <f>IF(H444=1,COUNT(R444:FC444,FI444:FQ444),"")</f>
        <v/>
      </c>
      <c r="F444" s="98" t="str">
        <f>IF(H444=1,COUNT(X444:BN444,BP444:BX444,BZ444:CF444,CH444:FC444,FI444:FQ444),"")</f>
        <v/>
      </c>
      <c r="G444" s="98" t="str">
        <f>IF($B444&gt;=1,$M444,"")</f>
        <v/>
      </c>
      <c r="H444" s="199" t="str">
        <f>IF(AND(M444&gt;0,M444&lt;=STATS!$C$22),1,"")</f>
        <v/>
      </c>
      <c r="J444" s="34">
        <v>443</v>
      </c>
      <c r="K444"/>
      <c r="L444"/>
      <c r="R444" s="17"/>
      <c r="S444" s="17"/>
      <c r="T444" s="17"/>
      <c r="U444" s="17"/>
      <c r="V444" s="17"/>
      <c r="W444" s="17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FD444" s="195"/>
      <c r="FE444" s="195"/>
      <c r="FF444" s="195"/>
      <c r="FG444" s="195"/>
      <c r="FH444" s="195"/>
    </row>
    <row r="445" spans="2:164" x14ac:dyDescent="0.2">
      <c r="B445" s="98">
        <f>COUNT(R445:FC445,FI445:FQ445)</f>
        <v>0</v>
      </c>
      <c r="C445" s="98" t="str">
        <f>IF(COUNT(R445:FC445,FI445:FQ445)&gt;0,COUNT(R445:FC445,FI445:FQ445),"")</f>
        <v/>
      </c>
      <c r="D445" s="98" t="str">
        <f>IF(COUNT(X445:BN445,BP445:BX445,BZ445:CF445,CH445:FC445,FI445:FQ445)&gt;0,COUNT(X445:BN445,BP445:BX445,BZ445:CF445,CH445:FC445,FI445:FQ445),"")</f>
        <v/>
      </c>
      <c r="E445" s="98" t="str">
        <f>IF(H445=1,COUNT(R445:FC445,FI445:FQ445),"")</f>
        <v/>
      </c>
      <c r="F445" s="98" t="str">
        <f>IF(H445=1,COUNT(X445:BN445,BP445:BX445,BZ445:CF445,CH445:FC445,FI445:FQ445),"")</f>
        <v/>
      </c>
      <c r="G445" s="98" t="str">
        <f>IF($B445&gt;=1,$M445,"")</f>
        <v/>
      </c>
      <c r="H445" s="199" t="str">
        <f>IF(AND(M445&gt;0,M445&lt;=STATS!$C$22),1,"")</f>
        <v/>
      </c>
      <c r="J445" s="34">
        <v>444</v>
      </c>
      <c r="K445"/>
      <c r="L445"/>
      <c r="R445" s="17"/>
      <c r="S445" s="17"/>
      <c r="T445" s="17"/>
      <c r="U445" s="17"/>
      <c r="V445" s="17"/>
      <c r="W445" s="17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FD445" s="195"/>
      <c r="FE445" s="195"/>
      <c r="FF445" s="195"/>
      <c r="FG445" s="195"/>
      <c r="FH445" s="195"/>
    </row>
    <row r="446" spans="2:164" x14ac:dyDescent="0.2">
      <c r="B446" s="98">
        <f>COUNT(R446:FC446,FI446:FQ446)</f>
        <v>0</v>
      </c>
      <c r="C446" s="98" t="str">
        <f>IF(COUNT(R446:FC446,FI446:FQ446)&gt;0,COUNT(R446:FC446,FI446:FQ446),"")</f>
        <v/>
      </c>
      <c r="D446" s="98" t="str">
        <f>IF(COUNT(X446:BN446,BP446:BX446,BZ446:CF446,CH446:FC446,FI446:FQ446)&gt;0,COUNT(X446:BN446,BP446:BX446,BZ446:CF446,CH446:FC446,FI446:FQ446),"")</f>
        <v/>
      </c>
      <c r="E446" s="98" t="str">
        <f>IF(H446=1,COUNT(R446:FC446,FI446:FQ446),"")</f>
        <v/>
      </c>
      <c r="F446" s="98" t="str">
        <f>IF(H446=1,COUNT(X446:BN446,BP446:BX446,BZ446:CF446,CH446:FC446,FI446:FQ446),"")</f>
        <v/>
      </c>
      <c r="G446" s="98" t="str">
        <f>IF($B446&gt;=1,$M446,"")</f>
        <v/>
      </c>
      <c r="H446" s="199" t="str">
        <f>IF(AND(M446&gt;0,M446&lt;=STATS!$C$22),1,"")</f>
        <v/>
      </c>
      <c r="J446" s="34">
        <v>445</v>
      </c>
      <c r="K446"/>
      <c r="L446"/>
      <c r="R446" s="17"/>
      <c r="S446" s="17"/>
      <c r="T446" s="17"/>
      <c r="U446" s="17"/>
      <c r="V446" s="17"/>
      <c r="W446" s="17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FD446" s="195"/>
      <c r="FE446" s="195"/>
      <c r="FF446" s="195"/>
      <c r="FG446" s="195"/>
      <c r="FH446" s="195"/>
    </row>
    <row r="447" spans="2:164" x14ac:dyDescent="0.2">
      <c r="B447" s="98">
        <f>COUNT(R447:FC447,FI447:FQ447)</f>
        <v>0</v>
      </c>
      <c r="C447" s="98" t="str">
        <f>IF(COUNT(R447:FC447,FI447:FQ447)&gt;0,COUNT(R447:FC447,FI447:FQ447),"")</f>
        <v/>
      </c>
      <c r="D447" s="98" t="str">
        <f>IF(COUNT(X447:BN447,BP447:BX447,BZ447:CF447,CH447:FC447,FI447:FQ447)&gt;0,COUNT(X447:BN447,BP447:BX447,BZ447:CF447,CH447:FC447,FI447:FQ447),"")</f>
        <v/>
      </c>
      <c r="E447" s="98" t="str">
        <f>IF(H447=1,COUNT(R447:FC447,FI447:FQ447),"")</f>
        <v/>
      </c>
      <c r="F447" s="98" t="str">
        <f>IF(H447=1,COUNT(X447:BN447,BP447:BX447,BZ447:CF447,CH447:FC447,FI447:FQ447),"")</f>
        <v/>
      </c>
      <c r="G447" s="98" t="str">
        <f>IF($B447&gt;=1,$M447,"")</f>
        <v/>
      </c>
      <c r="H447" s="199" t="str">
        <f>IF(AND(M447&gt;0,M447&lt;=STATS!$C$22),1,"")</f>
        <v/>
      </c>
      <c r="J447" s="34">
        <v>446</v>
      </c>
      <c r="K447"/>
      <c r="L447"/>
      <c r="R447" s="17"/>
      <c r="S447" s="17"/>
      <c r="T447" s="17"/>
      <c r="U447" s="17"/>
      <c r="V447" s="17"/>
      <c r="W447" s="17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FD447" s="195"/>
      <c r="FE447" s="195"/>
      <c r="FF447" s="195"/>
      <c r="FG447" s="195"/>
      <c r="FH447" s="195"/>
    </row>
    <row r="448" spans="2:164" x14ac:dyDescent="0.2">
      <c r="B448" s="98">
        <f>COUNT(R448:FC448,FI448:FQ448)</f>
        <v>0</v>
      </c>
      <c r="C448" s="98" t="str">
        <f>IF(COUNT(R448:FC448,FI448:FQ448)&gt;0,COUNT(R448:FC448,FI448:FQ448),"")</f>
        <v/>
      </c>
      <c r="D448" s="98" t="str">
        <f>IF(COUNT(X448:BN448,BP448:BX448,BZ448:CF448,CH448:FC448,FI448:FQ448)&gt;0,COUNT(X448:BN448,BP448:BX448,BZ448:CF448,CH448:FC448,FI448:FQ448),"")</f>
        <v/>
      </c>
      <c r="E448" s="98" t="str">
        <f>IF(H448=1,COUNT(R448:FC448,FI448:FQ448),"")</f>
        <v/>
      </c>
      <c r="F448" s="98" t="str">
        <f>IF(H448=1,COUNT(X448:BN448,BP448:BX448,BZ448:CF448,CH448:FC448,FI448:FQ448),"")</f>
        <v/>
      </c>
      <c r="G448" s="98" t="str">
        <f>IF($B448&gt;=1,$M448,"")</f>
        <v/>
      </c>
      <c r="H448" s="199" t="str">
        <f>IF(AND(M448&gt;0,M448&lt;=STATS!$C$22),1,"")</f>
        <v/>
      </c>
      <c r="J448" s="34">
        <v>447</v>
      </c>
      <c r="K448"/>
      <c r="L448"/>
      <c r="R448" s="17"/>
      <c r="S448" s="17"/>
      <c r="T448" s="17"/>
      <c r="U448" s="17"/>
      <c r="V448" s="17"/>
      <c r="W448" s="17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FD448" s="195"/>
      <c r="FE448" s="195"/>
      <c r="FF448" s="195"/>
      <c r="FG448" s="195"/>
      <c r="FH448" s="195"/>
    </row>
    <row r="449" spans="2:164" x14ac:dyDescent="0.2">
      <c r="B449" s="98">
        <f>COUNT(R449:FC449,FI449:FQ449)</f>
        <v>0</v>
      </c>
      <c r="C449" s="98" t="str">
        <f>IF(COUNT(R449:FC449,FI449:FQ449)&gt;0,COUNT(R449:FC449,FI449:FQ449),"")</f>
        <v/>
      </c>
      <c r="D449" s="98" t="str">
        <f>IF(COUNT(X449:BN449,BP449:BX449,BZ449:CF449,CH449:FC449,FI449:FQ449)&gt;0,COUNT(X449:BN449,BP449:BX449,BZ449:CF449,CH449:FC449,FI449:FQ449),"")</f>
        <v/>
      </c>
      <c r="E449" s="98" t="str">
        <f>IF(H449=1,COUNT(R449:FC449,FI449:FQ449),"")</f>
        <v/>
      </c>
      <c r="F449" s="98" t="str">
        <f>IF(H449=1,COUNT(X449:BN449,BP449:BX449,BZ449:CF449,CH449:FC449,FI449:FQ449),"")</f>
        <v/>
      </c>
      <c r="G449" s="98" t="str">
        <f>IF($B449&gt;=1,$M449,"")</f>
        <v/>
      </c>
      <c r="H449" s="199" t="str">
        <f>IF(AND(M449&gt;0,M449&lt;=STATS!$C$22),1,"")</f>
        <v/>
      </c>
      <c r="J449" s="34">
        <v>448</v>
      </c>
      <c r="K449"/>
      <c r="L449"/>
      <c r="R449" s="17"/>
      <c r="S449" s="17"/>
      <c r="T449" s="17"/>
      <c r="U449" s="17"/>
      <c r="V449" s="17"/>
      <c r="W449" s="17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FD449" s="195"/>
      <c r="FE449" s="195"/>
      <c r="FF449" s="195"/>
      <c r="FG449" s="195"/>
      <c r="FH449" s="195"/>
    </row>
    <row r="450" spans="2:164" x14ac:dyDescent="0.2">
      <c r="B450" s="98">
        <f>COUNT(R450:FC450,FI450:FQ450)</f>
        <v>0</v>
      </c>
      <c r="C450" s="98" t="str">
        <f>IF(COUNT(R450:FC450,FI450:FQ450)&gt;0,COUNT(R450:FC450,FI450:FQ450),"")</f>
        <v/>
      </c>
      <c r="D450" s="98" t="str">
        <f>IF(COUNT(X450:BN450,BP450:BX450,BZ450:CF450,CH450:FC450,FI450:FQ450)&gt;0,COUNT(X450:BN450,BP450:BX450,BZ450:CF450,CH450:FC450,FI450:FQ450),"")</f>
        <v/>
      </c>
      <c r="E450" s="98" t="str">
        <f>IF(H450=1,COUNT(R450:FC450,FI450:FQ450),"")</f>
        <v/>
      </c>
      <c r="F450" s="98" t="str">
        <f>IF(H450=1,COUNT(X450:BN450,BP450:BX450,BZ450:CF450,CH450:FC450,FI450:FQ450),"")</f>
        <v/>
      </c>
      <c r="G450" s="98" t="str">
        <f>IF($B450&gt;=1,$M450,"")</f>
        <v/>
      </c>
      <c r="H450" s="199" t="str">
        <f>IF(AND(M450&gt;0,M450&lt;=STATS!$C$22),1,"")</f>
        <v/>
      </c>
      <c r="J450" s="34">
        <v>449</v>
      </c>
      <c r="K450"/>
      <c r="L450"/>
      <c r="R450" s="17"/>
      <c r="S450" s="17"/>
      <c r="T450" s="17"/>
      <c r="U450" s="17"/>
      <c r="V450" s="17"/>
      <c r="W450" s="17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FD450" s="195"/>
      <c r="FE450" s="195"/>
      <c r="FF450" s="195"/>
      <c r="FG450" s="195"/>
      <c r="FH450" s="195"/>
    </row>
    <row r="451" spans="2:164" x14ac:dyDescent="0.2">
      <c r="B451" s="98">
        <f>COUNT(R451:FC451,FI451:FQ451)</f>
        <v>0</v>
      </c>
      <c r="C451" s="98" t="str">
        <f>IF(COUNT(R451:FC451,FI451:FQ451)&gt;0,COUNT(R451:FC451,FI451:FQ451),"")</f>
        <v/>
      </c>
      <c r="D451" s="98" t="str">
        <f>IF(COUNT(X451:BN451,BP451:BX451,BZ451:CF451,CH451:FC451,FI451:FQ451)&gt;0,COUNT(X451:BN451,BP451:BX451,BZ451:CF451,CH451:FC451,FI451:FQ451),"")</f>
        <v/>
      </c>
      <c r="E451" s="98" t="str">
        <f>IF(H451=1,COUNT(R451:FC451,FI451:FQ451),"")</f>
        <v/>
      </c>
      <c r="F451" s="98" t="str">
        <f>IF(H451=1,COUNT(X451:BN451,BP451:BX451,BZ451:CF451,CH451:FC451,FI451:FQ451),"")</f>
        <v/>
      </c>
      <c r="G451" s="98" t="str">
        <f>IF($B451&gt;=1,$M451,"")</f>
        <v/>
      </c>
      <c r="H451" s="199" t="str">
        <f>IF(AND(M451&gt;0,M451&lt;=STATS!$C$22),1,"")</f>
        <v/>
      </c>
      <c r="J451" s="34">
        <v>450</v>
      </c>
      <c r="K451"/>
      <c r="L451"/>
      <c r="R451" s="17"/>
      <c r="S451" s="17"/>
      <c r="T451" s="17"/>
      <c r="U451" s="17"/>
      <c r="V451" s="17"/>
      <c r="W451" s="17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FD451" s="195"/>
      <c r="FE451" s="195"/>
      <c r="FF451" s="195"/>
      <c r="FG451" s="195"/>
      <c r="FH451" s="195"/>
    </row>
    <row r="452" spans="2:164" x14ac:dyDescent="0.2">
      <c r="B452" s="98">
        <f>COUNT(R452:FC452,FI452:FQ452)</f>
        <v>0</v>
      </c>
      <c r="C452" s="98" t="str">
        <f>IF(COUNT(R452:FC452,FI452:FQ452)&gt;0,COUNT(R452:FC452,FI452:FQ452),"")</f>
        <v/>
      </c>
      <c r="D452" s="98" t="str">
        <f>IF(COUNT(X452:BN452,BP452:BX452,BZ452:CF452,CH452:FC452,FI452:FQ452)&gt;0,COUNT(X452:BN452,BP452:BX452,BZ452:CF452,CH452:FC452,FI452:FQ452),"")</f>
        <v/>
      </c>
      <c r="E452" s="98" t="str">
        <f>IF(H452=1,COUNT(R452:FC452,FI452:FQ452),"")</f>
        <v/>
      </c>
      <c r="F452" s="98" t="str">
        <f>IF(H452=1,COUNT(X452:BN452,BP452:BX452,BZ452:CF452,CH452:FC452,FI452:FQ452),"")</f>
        <v/>
      </c>
      <c r="G452" s="98" t="str">
        <f>IF($B452&gt;=1,$M452,"")</f>
        <v/>
      </c>
      <c r="H452" s="199" t="str">
        <f>IF(AND(M452&gt;0,M452&lt;=STATS!$C$22),1,"")</f>
        <v/>
      </c>
      <c r="J452" s="34">
        <v>451</v>
      </c>
      <c r="K452"/>
      <c r="L452"/>
      <c r="R452" s="17"/>
      <c r="S452" s="17"/>
      <c r="T452" s="17"/>
      <c r="U452" s="17"/>
      <c r="V452" s="17"/>
      <c r="W452" s="17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FD452" s="195"/>
      <c r="FE452" s="195"/>
      <c r="FF452" s="195"/>
      <c r="FG452" s="195"/>
      <c r="FH452" s="195"/>
    </row>
    <row r="453" spans="2:164" x14ac:dyDescent="0.2">
      <c r="B453" s="98">
        <f>COUNT(R453:FC453,FI453:FQ453)</f>
        <v>0</v>
      </c>
      <c r="C453" s="98" t="str">
        <f>IF(COUNT(R453:FC453,FI453:FQ453)&gt;0,COUNT(R453:FC453,FI453:FQ453),"")</f>
        <v/>
      </c>
      <c r="D453" s="98" t="str">
        <f>IF(COUNT(X453:BN453,BP453:BX453,BZ453:CF453,CH453:FC453,FI453:FQ453)&gt;0,COUNT(X453:BN453,BP453:BX453,BZ453:CF453,CH453:FC453,FI453:FQ453),"")</f>
        <v/>
      </c>
      <c r="E453" s="98" t="str">
        <f>IF(H453=1,COUNT(R453:FC453,FI453:FQ453),"")</f>
        <v/>
      </c>
      <c r="F453" s="98" t="str">
        <f>IF(H453=1,COUNT(X453:BN453,BP453:BX453,BZ453:CF453,CH453:FC453,FI453:FQ453),"")</f>
        <v/>
      </c>
      <c r="G453" s="98" t="str">
        <f>IF($B453&gt;=1,$M453,"")</f>
        <v/>
      </c>
      <c r="H453" s="199" t="str">
        <f>IF(AND(M453&gt;0,M453&lt;=STATS!$C$22),1,"")</f>
        <v/>
      </c>
      <c r="J453" s="34">
        <v>452</v>
      </c>
      <c r="K453"/>
      <c r="L453"/>
      <c r="R453" s="17"/>
      <c r="S453" s="17"/>
      <c r="T453" s="17"/>
      <c r="U453" s="17"/>
      <c r="V453" s="17"/>
      <c r="W453" s="17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FD453" s="195"/>
      <c r="FE453" s="195"/>
      <c r="FF453" s="195"/>
      <c r="FG453" s="195"/>
      <c r="FH453" s="195"/>
    </row>
    <row r="454" spans="2:164" x14ac:dyDescent="0.2">
      <c r="B454" s="98">
        <f>COUNT(R454:FC454,FI454:FQ454)</f>
        <v>0</v>
      </c>
      <c r="C454" s="98" t="str">
        <f>IF(COUNT(R454:FC454,FI454:FQ454)&gt;0,COUNT(R454:FC454,FI454:FQ454),"")</f>
        <v/>
      </c>
      <c r="D454" s="98" t="str">
        <f>IF(COUNT(X454:BN454,BP454:BX454,BZ454:CF454,CH454:FC454,FI454:FQ454)&gt;0,COUNT(X454:BN454,BP454:BX454,BZ454:CF454,CH454:FC454,FI454:FQ454),"")</f>
        <v/>
      </c>
      <c r="E454" s="98" t="str">
        <f>IF(H454=1,COUNT(R454:FC454,FI454:FQ454),"")</f>
        <v/>
      </c>
      <c r="F454" s="98" t="str">
        <f>IF(H454=1,COUNT(X454:BN454,BP454:BX454,BZ454:CF454,CH454:FC454,FI454:FQ454),"")</f>
        <v/>
      </c>
      <c r="G454" s="98" t="str">
        <f>IF($B454&gt;=1,$M454,"")</f>
        <v/>
      </c>
      <c r="H454" s="199" t="str">
        <f>IF(AND(M454&gt;0,M454&lt;=STATS!$C$22),1,"")</f>
        <v/>
      </c>
      <c r="J454" s="34">
        <v>453</v>
      </c>
      <c r="K454"/>
      <c r="L454"/>
      <c r="R454" s="17"/>
      <c r="S454" s="17"/>
      <c r="T454" s="17"/>
      <c r="U454" s="17"/>
      <c r="V454" s="17"/>
      <c r="W454" s="17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FD454" s="195"/>
      <c r="FE454" s="195"/>
      <c r="FF454" s="195"/>
      <c r="FG454" s="195"/>
      <c r="FH454" s="195"/>
    </row>
    <row r="455" spans="2:164" x14ac:dyDescent="0.2">
      <c r="B455" s="98">
        <f>COUNT(R455:FC455,FI455:FQ455)</f>
        <v>0</v>
      </c>
      <c r="C455" s="98" t="str">
        <f>IF(COUNT(R455:FC455,FI455:FQ455)&gt;0,COUNT(R455:FC455,FI455:FQ455),"")</f>
        <v/>
      </c>
      <c r="D455" s="98" t="str">
        <f>IF(COUNT(X455:BN455,BP455:BX455,BZ455:CF455,CH455:FC455,FI455:FQ455)&gt;0,COUNT(X455:BN455,BP455:BX455,BZ455:CF455,CH455:FC455,FI455:FQ455),"")</f>
        <v/>
      </c>
      <c r="E455" s="98" t="str">
        <f>IF(H455=1,COUNT(R455:FC455,FI455:FQ455),"")</f>
        <v/>
      </c>
      <c r="F455" s="98" t="str">
        <f>IF(H455=1,COUNT(X455:BN455,BP455:BX455,BZ455:CF455,CH455:FC455,FI455:FQ455),"")</f>
        <v/>
      </c>
      <c r="G455" s="98" t="str">
        <f>IF($B455&gt;=1,$M455,"")</f>
        <v/>
      </c>
      <c r="H455" s="199" t="str">
        <f>IF(AND(M455&gt;0,M455&lt;=STATS!$C$22),1,"")</f>
        <v/>
      </c>
      <c r="J455" s="34">
        <v>454</v>
      </c>
      <c r="K455"/>
      <c r="L455"/>
      <c r="R455" s="17"/>
      <c r="S455" s="17"/>
      <c r="T455" s="17"/>
      <c r="U455" s="17"/>
      <c r="V455" s="17"/>
      <c r="W455" s="17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FD455" s="195"/>
      <c r="FE455" s="195"/>
      <c r="FF455" s="195"/>
      <c r="FG455" s="195"/>
      <c r="FH455" s="195"/>
    </row>
    <row r="456" spans="2:164" x14ac:dyDescent="0.2">
      <c r="B456" s="98">
        <f>COUNT(R456:FC456,FI456:FQ456)</f>
        <v>0</v>
      </c>
      <c r="C456" s="98" t="str">
        <f>IF(COUNT(R456:FC456,FI456:FQ456)&gt;0,COUNT(R456:FC456,FI456:FQ456),"")</f>
        <v/>
      </c>
      <c r="D456" s="98" t="str">
        <f>IF(COUNT(X456:BN456,BP456:BX456,BZ456:CF456,CH456:FC456,FI456:FQ456)&gt;0,COUNT(X456:BN456,BP456:BX456,BZ456:CF456,CH456:FC456,FI456:FQ456),"")</f>
        <v/>
      </c>
      <c r="E456" s="98" t="str">
        <f>IF(H456=1,COUNT(R456:FC456,FI456:FQ456),"")</f>
        <v/>
      </c>
      <c r="F456" s="98" t="str">
        <f>IF(H456=1,COUNT(X456:BN456,BP456:BX456,BZ456:CF456,CH456:FC456,FI456:FQ456),"")</f>
        <v/>
      </c>
      <c r="G456" s="98" t="str">
        <f>IF($B456&gt;=1,$M456,"")</f>
        <v/>
      </c>
      <c r="H456" s="199" t="str">
        <f>IF(AND(M456&gt;0,M456&lt;=STATS!$C$22),1,"")</f>
        <v/>
      </c>
      <c r="J456" s="34">
        <v>455</v>
      </c>
      <c r="K456"/>
      <c r="L456"/>
      <c r="R456" s="17"/>
      <c r="S456" s="17"/>
      <c r="T456" s="17"/>
      <c r="U456" s="17"/>
      <c r="V456" s="17"/>
      <c r="W456" s="17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FD456" s="195"/>
      <c r="FE456" s="195"/>
      <c r="FF456" s="195"/>
      <c r="FG456" s="195"/>
      <c r="FH456" s="195"/>
    </row>
    <row r="457" spans="2:164" x14ac:dyDescent="0.2">
      <c r="B457" s="98">
        <f>COUNT(R457:FC457,FI457:FQ457)</f>
        <v>0</v>
      </c>
      <c r="C457" s="98" t="str">
        <f>IF(COUNT(R457:FC457,FI457:FQ457)&gt;0,COUNT(R457:FC457,FI457:FQ457),"")</f>
        <v/>
      </c>
      <c r="D457" s="98" t="str">
        <f>IF(COUNT(X457:BN457,BP457:BX457,BZ457:CF457,CH457:FC457,FI457:FQ457)&gt;0,COUNT(X457:BN457,BP457:BX457,BZ457:CF457,CH457:FC457,FI457:FQ457),"")</f>
        <v/>
      </c>
      <c r="E457" s="98" t="str">
        <f>IF(H457=1,COUNT(R457:FC457,FI457:FQ457),"")</f>
        <v/>
      </c>
      <c r="F457" s="98" t="str">
        <f>IF(H457=1,COUNT(X457:BN457,BP457:BX457,BZ457:CF457,CH457:FC457,FI457:FQ457),"")</f>
        <v/>
      </c>
      <c r="G457" s="98" t="str">
        <f>IF($B457&gt;=1,$M457,"")</f>
        <v/>
      </c>
      <c r="H457" s="199" t="str">
        <f>IF(AND(M457&gt;0,M457&lt;=STATS!$C$22),1,"")</f>
        <v/>
      </c>
      <c r="J457" s="34">
        <v>456</v>
      </c>
      <c r="K457"/>
      <c r="L457"/>
      <c r="R457" s="17"/>
      <c r="S457" s="17"/>
      <c r="T457" s="17"/>
      <c r="U457" s="17"/>
      <c r="V457" s="17"/>
      <c r="W457" s="17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FD457" s="195"/>
      <c r="FE457" s="195"/>
      <c r="FF457" s="195"/>
      <c r="FG457" s="195"/>
      <c r="FH457" s="195"/>
    </row>
    <row r="458" spans="2:164" x14ac:dyDescent="0.2">
      <c r="B458" s="98">
        <f>COUNT(R458:FC458,FI458:FQ458)</f>
        <v>0</v>
      </c>
      <c r="C458" s="98" t="str">
        <f>IF(COUNT(R458:FC458,FI458:FQ458)&gt;0,COUNT(R458:FC458,FI458:FQ458),"")</f>
        <v/>
      </c>
      <c r="D458" s="98" t="str">
        <f>IF(COUNT(X458:BN458,BP458:BX458,BZ458:CF458,CH458:FC458,FI458:FQ458)&gt;0,COUNT(X458:BN458,BP458:BX458,BZ458:CF458,CH458:FC458,FI458:FQ458),"")</f>
        <v/>
      </c>
      <c r="E458" s="98" t="str">
        <f>IF(H458=1,COUNT(R458:FC458,FI458:FQ458),"")</f>
        <v/>
      </c>
      <c r="F458" s="98" t="str">
        <f>IF(H458=1,COUNT(X458:BN458,BP458:BX458,BZ458:CF458,CH458:FC458,FI458:FQ458),"")</f>
        <v/>
      </c>
      <c r="G458" s="98" t="str">
        <f>IF($B458&gt;=1,$M458,"")</f>
        <v/>
      </c>
      <c r="H458" s="199" t="str">
        <f>IF(AND(M458&gt;0,M458&lt;=STATS!$C$22),1,"")</f>
        <v/>
      </c>
      <c r="J458" s="34">
        <v>457</v>
      </c>
      <c r="K458"/>
      <c r="L458"/>
      <c r="R458" s="17"/>
      <c r="S458" s="17"/>
      <c r="T458" s="17"/>
      <c r="U458" s="17"/>
      <c r="V458" s="17"/>
      <c r="W458" s="17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FD458" s="195"/>
      <c r="FE458" s="195"/>
      <c r="FF458" s="195"/>
      <c r="FG458" s="195"/>
      <c r="FH458" s="195"/>
    </row>
    <row r="459" spans="2:164" x14ac:dyDescent="0.2">
      <c r="B459" s="98">
        <f>COUNT(R459:FC459,FI459:FQ459)</f>
        <v>0</v>
      </c>
      <c r="C459" s="98" t="str">
        <f>IF(COUNT(R459:FC459,FI459:FQ459)&gt;0,COUNT(R459:FC459,FI459:FQ459),"")</f>
        <v/>
      </c>
      <c r="D459" s="98" t="str">
        <f>IF(COUNT(X459:BN459,BP459:BX459,BZ459:CF459,CH459:FC459,FI459:FQ459)&gt;0,COUNT(X459:BN459,BP459:BX459,BZ459:CF459,CH459:FC459,FI459:FQ459),"")</f>
        <v/>
      </c>
      <c r="E459" s="98" t="str">
        <f>IF(H459=1,COUNT(R459:FC459,FI459:FQ459),"")</f>
        <v/>
      </c>
      <c r="F459" s="98" t="str">
        <f>IF(H459=1,COUNT(X459:BN459,BP459:BX459,BZ459:CF459,CH459:FC459,FI459:FQ459),"")</f>
        <v/>
      </c>
      <c r="G459" s="98" t="str">
        <f>IF($B459&gt;=1,$M459,"")</f>
        <v/>
      </c>
      <c r="H459" s="199" t="str">
        <f>IF(AND(M459&gt;0,M459&lt;=STATS!$C$22),1,"")</f>
        <v/>
      </c>
      <c r="J459" s="34">
        <v>458</v>
      </c>
      <c r="K459"/>
      <c r="L459"/>
      <c r="R459" s="17"/>
      <c r="S459" s="17"/>
      <c r="T459" s="17"/>
      <c r="U459" s="17"/>
      <c r="V459" s="17"/>
      <c r="W459" s="17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FD459" s="195"/>
      <c r="FE459" s="195"/>
      <c r="FF459" s="195"/>
      <c r="FG459" s="195"/>
      <c r="FH459" s="195"/>
    </row>
    <row r="460" spans="2:164" x14ac:dyDescent="0.2">
      <c r="B460" s="98">
        <f>COUNT(R460:FC460,FI460:FQ460)</f>
        <v>0</v>
      </c>
      <c r="C460" s="98" t="str">
        <f>IF(COUNT(R460:FC460,FI460:FQ460)&gt;0,COUNT(R460:FC460,FI460:FQ460),"")</f>
        <v/>
      </c>
      <c r="D460" s="98" t="str">
        <f>IF(COUNT(X460:BN460,BP460:BX460,BZ460:CF460,CH460:FC460,FI460:FQ460)&gt;0,COUNT(X460:BN460,BP460:BX460,BZ460:CF460,CH460:FC460,FI460:FQ460),"")</f>
        <v/>
      </c>
      <c r="E460" s="98" t="str">
        <f>IF(H460=1,COUNT(R460:FC460,FI460:FQ460),"")</f>
        <v/>
      </c>
      <c r="F460" s="98" t="str">
        <f>IF(H460=1,COUNT(X460:BN460,BP460:BX460,BZ460:CF460,CH460:FC460,FI460:FQ460),"")</f>
        <v/>
      </c>
      <c r="G460" s="98" t="str">
        <f>IF($B460&gt;=1,$M460,"")</f>
        <v/>
      </c>
      <c r="H460" s="199" t="str">
        <f>IF(AND(M460&gt;0,M460&lt;=STATS!$C$22),1,"")</f>
        <v/>
      </c>
      <c r="J460" s="34">
        <v>459</v>
      </c>
      <c r="K460"/>
      <c r="L460"/>
      <c r="R460" s="17"/>
      <c r="S460" s="17"/>
      <c r="T460" s="17"/>
      <c r="U460" s="17"/>
      <c r="V460" s="17"/>
      <c r="W460" s="17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FD460" s="195"/>
      <c r="FE460" s="195"/>
      <c r="FF460" s="195"/>
      <c r="FG460" s="195"/>
      <c r="FH460" s="195"/>
    </row>
    <row r="461" spans="2:164" x14ac:dyDescent="0.2">
      <c r="B461" s="98">
        <f>COUNT(R461:FC461,FI461:FQ461)</f>
        <v>0</v>
      </c>
      <c r="C461" s="98" t="str">
        <f>IF(COUNT(R461:FC461,FI461:FQ461)&gt;0,COUNT(R461:FC461,FI461:FQ461),"")</f>
        <v/>
      </c>
      <c r="D461" s="98" t="str">
        <f>IF(COUNT(X461:BN461,BP461:BX461,BZ461:CF461,CH461:FC461,FI461:FQ461)&gt;0,COUNT(X461:BN461,BP461:BX461,BZ461:CF461,CH461:FC461,FI461:FQ461),"")</f>
        <v/>
      </c>
      <c r="E461" s="98" t="str">
        <f>IF(H461=1,COUNT(R461:FC461,FI461:FQ461),"")</f>
        <v/>
      </c>
      <c r="F461" s="98" t="str">
        <f>IF(H461=1,COUNT(X461:BN461,BP461:BX461,BZ461:CF461,CH461:FC461,FI461:FQ461),"")</f>
        <v/>
      </c>
      <c r="G461" s="98" t="str">
        <f>IF($B461&gt;=1,$M461,"")</f>
        <v/>
      </c>
      <c r="H461" s="199" t="str">
        <f>IF(AND(M461&gt;0,M461&lt;=STATS!$C$22),1,"")</f>
        <v/>
      </c>
      <c r="J461" s="34">
        <v>460</v>
      </c>
      <c r="K461"/>
      <c r="L461"/>
      <c r="R461" s="17"/>
      <c r="S461" s="17"/>
      <c r="T461" s="17"/>
      <c r="U461" s="17"/>
      <c r="V461" s="17"/>
      <c r="W461" s="17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FD461" s="195"/>
      <c r="FE461" s="195"/>
      <c r="FF461" s="195"/>
      <c r="FG461" s="195"/>
      <c r="FH461" s="195"/>
    </row>
    <row r="462" spans="2:164" x14ac:dyDescent="0.2">
      <c r="B462" s="98">
        <f>COUNT(R462:FC462,FI462:FQ462)</f>
        <v>0</v>
      </c>
      <c r="C462" s="98" t="str">
        <f>IF(COUNT(R462:FC462,FI462:FQ462)&gt;0,COUNT(R462:FC462,FI462:FQ462),"")</f>
        <v/>
      </c>
      <c r="D462" s="98" t="str">
        <f>IF(COUNT(X462:BN462,BP462:BX462,BZ462:CF462,CH462:FC462,FI462:FQ462)&gt;0,COUNT(X462:BN462,BP462:BX462,BZ462:CF462,CH462:FC462,FI462:FQ462),"")</f>
        <v/>
      </c>
      <c r="E462" s="98" t="str">
        <f>IF(H462=1,COUNT(R462:FC462,FI462:FQ462),"")</f>
        <v/>
      </c>
      <c r="F462" s="98" t="str">
        <f>IF(H462=1,COUNT(X462:BN462,BP462:BX462,BZ462:CF462,CH462:FC462,FI462:FQ462),"")</f>
        <v/>
      </c>
      <c r="G462" s="98" t="str">
        <f>IF($B462&gt;=1,$M462,"")</f>
        <v/>
      </c>
      <c r="H462" s="199" t="str">
        <f>IF(AND(M462&gt;0,M462&lt;=STATS!$C$22),1,"")</f>
        <v/>
      </c>
      <c r="J462" s="34">
        <v>461</v>
      </c>
      <c r="K462"/>
      <c r="L462"/>
      <c r="R462" s="17"/>
      <c r="S462" s="17"/>
      <c r="T462" s="17"/>
      <c r="U462" s="17"/>
      <c r="V462" s="17"/>
      <c r="W462" s="17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FD462" s="195"/>
      <c r="FE462" s="195"/>
      <c r="FF462" s="195"/>
      <c r="FG462" s="195"/>
      <c r="FH462" s="195"/>
    </row>
    <row r="463" spans="2:164" x14ac:dyDescent="0.2">
      <c r="B463" s="98">
        <f>COUNT(R463:FC463,FI463:FQ463)</f>
        <v>0</v>
      </c>
      <c r="C463" s="98" t="str">
        <f>IF(COUNT(R463:FC463,FI463:FQ463)&gt;0,COUNT(R463:FC463,FI463:FQ463),"")</f>
        <v/>
      </c>
      <c r="D463" s="98" t="str">
        <f>IF(COUNT(X463:BN463,BP463:BX463,BZ463:CF463,CH463:FC463,FI463:FQ463)&gt;0,COUNT(X463:BN463,BP463:BX463,BZ463:CF463,CH463:FC463,FI463:FQ463),"")</f>
        <v/>
      </c>
      <c r="E463" s="98" t="str">
        <f>IF(H463=1,COUNT(R463:FC463,FI463:FQ463),"")</f>
        <v/>
      </c>
      <c r="F463" s="98" t="str">
        <f>IF(H463=1,COUNT(X463:BN463,BP463:BX463,BZ463:CF463,CH463:FC463,FI463:FQ463),"")</f>
        <v/>
      </c>
      <c r="G463" s="98" t="str">
        <f>IF($B463&gt;=1,$M463,"")</f>
        <v/>
      </c>
      <c r="H463" s="199" t="str">
        <f>IF(AND(M463&gt;0,M463&lt;=STATS!$C$22),1,"")</f>
        <v/>
      </c>
      <c r="J463" s="34">
        <v>462</v>
      </c>
      <c r="K463"/>
      <c r="L463"/>
      <c r="R463" s="17"/>
      <c r="S463" s="17"/>
      <c r="T463" s="17"/>
      <c r="U463" s="17"/>
      <c r="V463" s="17"/>
      <c r="W463" s="17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FD463" s="195"/>
      <c r="FE463" s="195"/>
      <c r="FF463" s="195"/>
      <c r="FG463" s="195"/>
      <c r="FH463" s="195"/>
    </row>
    <row r="464" spans="2:164" x14ac:dyDescent="0.2">
      <c r="B464" s="98">
        <f>COUNT(R464:FC464,FI464:FQ464)</f>
        <v>0</v>
      </c>
      <c r="C464" s="98" t="str">
        <f>IF(COUNT(R464:FC464,FI464:FQ464)&gt;0,COUNT(R464:FC464,FI464:FQ464),"")</f>
        <v/>
      </c>
      <c r="D464" s="98" t="str">
        <f>IF(COUNT(X464:BN464,BP464:BX464,BZ464:CF464,CH464:FC464,FI464:FQ464)&gt;0,COUNT(X464:BN464,BP464:BX464,BZ464:CF464,CH464:FC464,FI464:FQ464),"")</f>
        <v/>
      </c>
      <c r="E464" s="98" t="str">
        <f>IF(H464=1,COUNT(R464:FC464,FI464:FQ464),"")</f>
        <v/>
      </c>
      <c r="F464" s="98" t="str">
        <f>IF(H464=1,COUNT(X464:BN464,BP464:BX464,BZ464:CF464,CH464:FC464,FI464:FQ464),"")</f>
        <v/>
      </c>
      <c r="G464" s="98" t="str">
        <f>IF($B464&gt;=1,$M464,"")</f>
        <v/>
      </c>
      <c r="H464" s="199" t="str">
        <f>IF(AND(M464&gt;0,M464&lt;=STATS!$C$22),1,"")</f>
        <v/>
      </c>
      <c r="J464" s="34">
        <v>463</v>
      </c>
      <c r="K464"/>
      <c r="L464"/>
      <c r="R464" s="17"/>
      <c r="S464" s="17"/>
      <c r="T464" s="17"/>
      <c r="U464" s="17"/>
      <c r="V464" s="17"/>
      <c r="W464" s="17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FD464" s="195"/>
      <c r="FE464" s="195"/>
      <c r="FF464" s="195"/>
      <c r="FG464" s="195"/>
      <c r="FH464" s="195"/>
    </row>
    <row r="465" spans="2:164" x14ac:dyDescent="0.2">
      <c r="B465" s="98">
        <f>COUNT(R465:FC465,FI465:FQ465)</f>
        <v>0</v>
      </c>
      <c r="C465" s="98" t="str">
        <f>IF(COUNT(R465:FC465,FI465:FQ465)&gt;0,COUNT(R465:FC465,FI465:FQ465),"")</f>
        <v/>
      </c>
      <c r="D465" s="98" t="str">
        <f>IF(COUNT(X465:BN465,BP465:BX465,BZ465:CF465,CH465:FC465,FI465:FQ465)&gt;0,COUNT(X465:BN465,BP465:BX465,BZ465:CF465,CH465:FC465,FI465:FQ465),"")</f>
        <v/>
      </c>
      <c r="E465" s="98" t="str">
        <f>IF(H465=1,COUNT(R465:FC465,FI465:FQ465),"")</f>
        <v/>
      </c>
      <c r="F465" s="98" t="str">
        <f>IF(H465=1,COUNT(X465:BN465,BP465:BX465,BZ465:CF465,CH465:FC465,FI465:FQ465),"")</f>
        <v/>
      </c>
      <c r="G465" s="98" t="str">
        <f>IF($B465&gt;=1,$M465,"")</f>
        <v/>
      </c>
      <c r="H465" s="199" t="str">
        <f>IF(AND(M465&gt;0,M465&lt;=STATS!$C$22),1,"")</f>
        <v/>
      </c>
      <c r="J465" s="34">
        <v>464</v>
      </c>
      <c r="K465"/>
      <c r="L465"/>
      <c r="R465" s="17"/>
      <c r="S465" s="17"/>
      <c r="T465" s="17"/>
      <c r="U465" s="17"/>
      <c r="V465" s="17"/>
      <c r="W465" s="17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FD465" s="195"/>
      <c r="FE465" s="195"/>
      <c r="FF465" s="195"/>
      <c r="FG465" s="195"/>
      <c r="FH465" s="195"/>
    </row>
    <row r="466" spans="2:164" x14ac:dyDescent="0.2">
      <c r="B466" s="98">
        <f>COUNT(R466:FC466,FI466:FQ466)</f>
        <v>0</v>
      </c>
      <c r="C466" s="98" t="str">
        <f>IF(COUNT(R466:FC466,FI466:FQ466)&gt;0,COUNT(R466:FC466,FI466:FQ466),"")</f>
        <v/>
      </c>
      <c r="D466" s="98" t="str">
        <f>IF(COUNT(X466:BN466,BP466:BX466,BZ466:CF466,CH466:FC466,FI466:FQ466)&gt;0,COUNT(X466:BN466,BP466:BX466,BZ466:CF466,CH466:FC466,FI466:FQ466),"")</f>
        <v/>
      </c>
      <c r="E466" s="98" t="str">
        <f>IF(H466=1,COUNT(R466:FC466,FI466:FQ466),"")</f>
        <v/>
      </c>
      <c r="F466" s="98" t="str">
        <f>IF(H466=1,COUNT(X466:BN466,BP466:BX466,BZ466:CF466,CH466:FC466,FI466:FQ466),"")</f>
        <v/>
      </c>
      <c r="G466" s="98" t="str">
        <f>IF($B466&gt;=1,$M466,"")</f>
        <v/>
      </c>
      <c r="H466" s="199" t="str">
        <f>IF(AND(M466&gt;0,M466&lt;=STATS!$C$22),1,"")</f>
        <v/>
      </c>
      <c r="J466" s="34">
        <v>465</v>
      </c>
      <c r="K466"/>
      <c r="L466"/>
      <c r="R466" s="17"/>
      <c r="S466" s="17"/>
      <c r="T466" s="17"/>
      <c r="U466" s="17"/>
      <c r="V466" s="17"/>
      <c r="W466" s="17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FD466" s="195"/>
      <c r="FE466" s="195"/>
      <c r="FF466" s="195"/>
      <c r="FG466" s="195"/>
      <c r="FH466" s="195"/>
    </row>
    <row r="467" spans="2:164" x14ac:dyDescent="0.2">
      <c r="B467" s="98">
        <f>COUNT(R467:FC467,FI467:FQ467)</f>
        <v>0</v>
      </c>
      <c r="C467" s="98" t="str">
        <f>IF(COUNT(R467:FC467,FI467:FQ467)&gt;0,COUNT(R467:FC467,FI467:FQ467),"")</f>
        <v/>
      </c>
      <c r="D467" s="98" t="str">
        <f>IF(COUNT(X467:BN467,BP467:BX467,BZ467:CF467,CH467:FC467,FI467:FQ467)&gt;0,COUNT(X467:BN467,BP467:BX467,BZ467:CF467,CH467:FC467,FI467:FQ467),"")</f>
        <v/>
      </c>
      <c r="E467" s="98" t="str">
        <f>IF(H467=1,COUNT(R467:FC467,FI467:FQ467),"")</f>
        <v/>
      </c>
      <c r="F467" s="98" t="str">
        <f>IF(H467=1,COUNT(X467:BN467,BP467:BX467,BZ467:CF467,CH467:FC467,FI467:FQ467),"")</f>
        <v/>
      </c>
      <c r="G467" s="98" t="str">
        <f>IF($B467&gt;=1,$M467,"")</f>
        <v/>
      </c>
      <c r="H467" s="199" t="str">
        <f>IF(AND(M467&gt;0,M467&lt;=STATS!$C$22),1,"")</f>
        <v/>
      </c>
      <c r="J467" s="34">
        <v>466</v>
      </c>
      <c r="K467"/>
      <c r="L467"/>
      <c r="R467" s="17"/>
      <c r="S467" s="17"/>
      <c r="T467" s="17"/>
      <c r="U467" s="17"/>
      <c r="V467" s="17"/>
      <c r="W467" s="17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FD467" s="195"/>
      <c r="FE467" s="195"/>
      <c r="FF467" s="195"/>
      <c r="FG467" s="195"/>
      <c r="FH467" s="195"/>
    </row>
    <row r="468" spans="2:164" x14ac:dyDescent="0.2">
      <c r="B468" s="98">
        <f>COUNT(R468:FC468,FI468:FQ468)</f>
        <v>0</v>
      </c>
      <c r="C468" s="98" t="str">
        <f>IF(COUNT(R468:FC468,FI468:FQ468)&gt;0,COUNT(R468:FC468,FI468:FQ468),"")</f>
        <v/>
      </c>
      <c r="D468" s="98" t="str">
        <f>IF(COUNT(X468:BN468,BP468:BX468,BZ468:CF468,CH468:FC468,FI468:FQ468)&gt;0,COUNT(X468:BN468,BP468:BX468,BZ468:CF468,CH468:FC468,FI468:FQ468),"")</f>
        <v/>
      </c>
      <c r="E468" s="98" t="str">
        <f>IF(H468=1,COUNT(R468:FC468,FI468:FQ468),"")</f>
        <v/>
      </c>
      <c r="F468" s="98" t="str">
        <f>IF(H468=1,COUNT(X468:BN468,BP468:BX468,BZ468:CF468,CH468:FC468,FI468:FQ468),"")</f>
        <v/>
      </c>
      <c r="G468" s="98" t="str">
        <f>IF($B468&gt;=1,$M468,"")</f>
        <v/>
      </c>
      <c r="H468" s="199" t="str">
        <f>IF(AND(M468&gt;0,M468&lt;=STATS!$C$22),1,"")</f>
        <v/>
      </c>
      <c r="J468" s="34">
        <v>467</v>
      </c>
      <c r="K468"/>
      <c r="L468"/>
      <c r="R468" s="17"/>
      <c r="S468" s="17"/>
      <c r="T468" s="17"/>
      <c r="U468" s="17"/>
      <c r="V468" s="17"/>
      <c r="W468" s="17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FD468" s="195"/>
      <c r="FE468" s="195"/>
      <c r="FF468" s="195"/>
      <c r="FG468" s="195"/>
      <c r="FH468" s="195"/>
    </row>
    <row r="469" spans="2:164" x14ac:dyDescent="0.2">
      <c r="B469" s="98">
        <f>COUNT(R469:FC469,FI469:FQ469)</f>
        <v>0</v>
      </c>
      <c r="C469" s="98" t="str">
        <f>IF(COUNT(R469:FC469,FI469:FQ469)&gt;0,COUNT(R469:FC469,FI469:FQ469),"")</f>
        <v/>
      </c>
      <c r="D469" s="98" t="str">
        <f>IF(COUNT(X469:BN469,BP469:BX469,BZ469:CF469,CH469:FC469,FI469:FQ469)&gt;0,COUNT(X469:BN469,BP469:BX469,BZ469:CF469,CH469:FC469,FI469:FQ469),"")</f>
        <v/>
      </c>
      <c r="E469" s="98" t="str">
        <f>IF(H469=1,COUNT(R469:FC469,FI469:FQ469),"")</f>
        <v/>
      </c>
      <c r="F469" s="98" t="str">
        <f>IF(H469=1,COUNT(X469:BN469,BP469:BX469,BZ469:CF469,CH469:FC469,FI469:FQ469),"")</f>
        <v/>
      </c>
      <c r="G469" s="98" t="str">
        <f>IF($B469&gt;=1,$M469,"")</f>
        <v/>
      </c>
      <c r="H469" s="199" t="str">
        <f>IF(AND(M469&gt;0,M469&lt;=STATS!$C$22),1,"")</f>
        <v/>
      </c>
      <c r="J469" s="34">
        <v>468</v>
      </c>
      <c r="K469"/>
      <c r="L469"/>
      <c r="R469" s="17"/>
      <c r="S469" s="17"/>
      <c r="T469" s="17"/>
      <c r="U469" s="17"/>
      <c r="V469" s="17"/>
      <c r="W469" s="17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FD469" s="195"/>
      <c r="FE469" s="195"/>
      <c r="FF469" s="195"/>
      <c r="FG469" s="195"/>
      <c r="FH469" s="195"/>
    </row>
    <row r="470" spans="2:164" x14ac:dyDescent="0.2">
      <c r="B470" s="98">
        <f>COUNT(R470:FC470,FI470:FQ470)</f>
        <v>0</v>
      </c>
      <c r="C470" s="98" t="str">
        <f>IF(COUNT(R470:FC470,FI470:FQ470)&gt;0,COUNT(R470:FC470,FI470:FQ470),"")</f>
        <v/>
      </c>
      <c r="D470" s="98" t="str">
        <f>IF(COUNT(X470:BN470,BP470:BX470,BZ470:CF470,CH470:FC470,FI470:FQ470)&gt;0,COUNT(X470:BN470,BP470:BX470,BZ470:CF470,CH470:FC470,FI470:FQ470),"")</f>
        <v/>
      </c>
      <c r="E470" s="98" t="str">
        <f>IF(H470=1,COUNT(R470:FC470,FI470:FQ470),"")</f>
        <v/>
      </c>
      <c r="F470" s="98" t="str">
        <f>IF(H470=1,COUNT(X470:BN470,BP470:BX470,BZ470:CF470,CH470:FC470,FI470:FQ470),"")</f>
        <v/>
      </c>
      <c r="G470" s="98" t="str">
        <f>IF($B470&gt;=1,$M470,"")</f>
        <v/>
      </c>
      <c r="H470" s="199" t="str">
        <f>IF(AND(M470&gt;0,M470&lt;=STATS!$C$22),1,"")</f>
        <v/>
      </c>
      <c r="J470" s="34">
        <v>469</v>
      </c>
      <c r="K470"/>
      <c r="L470"/>
      <c r="R470" s="17"/>
      <c r="S470" s="17"/>
      <c r="T470" s="17"/>
      <c r="U470" s="17"/>
      <c r="V470" s="17"/>
      <c r="W470" s="17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FD470" s="195"/>
      <c r="FE470" s="195"/>
      <c r="FF470" s="195"/>
      <c r="FG470" s="195"/>
      <c r="FH470" s="195"/>
    </row>
    <row r="471" spans="2:164" x14ac:dyDescent="0.2">
      <c r="B471" s="98">
        <f>COUNT(R471:FC471,FI471:FQ471)</f>
        <v>0</v>
      </c>
      <c r="C471" s="98" t="str">
        <f>IF(COUNT(R471:FC471,FI471:FQ471)&gt;0,COUNT(R471:FC471,FI471:FQ471),"")</f>
        <v/>
      </c>
      <c r="D471" s="98" t="str">
        <f>IF(COUNT(X471:BN471,BP471:BX471,BZ471:CF471,CH471:FC471,FI471:FQ471)&gt;0,COUNT(X471:BN471,BP471:BX471,BZ471:CF471,CH471:FC471,FI471:FQ471),"")</f>
        <v/>
      </c>
      <c r="E471" s="98" t="str">
        <f>IF(H471=1,COUNT(R471:FC471,FI471:FQ471),"")</f>
        <v/>
      </c>
      <c r="F471" s="98" t="str">
        <f>IF(H471=1,COUNT(X471:BN471,BP471:BX471,BZ471:CF471,CH471:FC471,FI471:FQ471),"")</f>
        <v/>
      </c>
      <c r="G471" s="98" t="str">
        <f>IF($B471&gt;=1,$M471,"")</f>
        <v/>
      </c>
      <c r="H471" s="199" t="str">
        <f>IF(AND(M471&gt;0,M471&lt;=STATS!$C$22),1,"")</f>
        <v/>
      </c>
      <c r="J471" s="34">
        <v>470</v>
      </c>
      <c r="K471"/>
      <c r="L471"/>
      <c r="R471" s="17"/>
      <c r="S471" s="17"/>
      <c r="T471" s="17"/>
      <c r="U471" s="17"/>
      <c r="V471" s="17"/>
      <c r="W471" s="17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FD471" s="195"/>
      <c r="FE471" s="195"/>
      <c r="FF471" s="195"/>
      <c r="FG471" s="195"/>
      <c r="FH471" s="195"/>
    </row>
    <row r="472" spans="2:164" x14ac:dyDescent="0.2">
      <c r="B472" s="98">
        <f>COUNT(R472:FC472,FI472:FQ472)</f>
        <v>0</v>
      </c>
      <c r="C472" s="98" t="str">
        <f>IF(COUNT(R472:FC472,FI472:FQ472)&gt;0,COUNT(R472:FC472,FI472:FQ472),"")</f>
        <v/>
      </c>
      <c r="D472" s="98" t="str">
        <f>IF(COUNT(X472:BN472,BP472:BX472,BZ472:CF472,CH472:FC472,FI472:FQ472)&gt;0,COUNT(X472:BN472,BP472:BX472,BZ472:CF472,CH472:FC472,FI472:FQ472),"")</f>
        <v/>
      </c>
      <c r="E472" s="98" t="str">
        <f>IF(H472=1,COUNT(R472:FC472,FI472:FQ472),"")</f>
        <v/>
      </c>
      <c r="F472" s="98" t="str">
        <f>IF(H472=1,COUNT(X472:BN472,BP472:BX472,BZ472:CF472,CH472:FC472,FI472:FQ472),"")</f>
        <v/>
      </c>
      <c r="G472" s="98" t="str">
        <f>IF($B472&gt;=1,$M472,"")</f>
        <v/>
      </c>
      <c r="H472" s="199" t="str">
        <f>IF(AND(M472&gt;0,M472&lt;=STATS!$C$22),1,"")</f>
        <v/>
      </c>
      <c r="J472" s="34">
        <v>471</v>
      </c>
      <c r="K472"/>
      <c r="L472"/>
      <c r="R472" s="17"/>
      <c r="S472" s="17"/>
      <c r="T472" s="17"/>
      <c r="U472" s="17"/>
      <c r="V472" s="17"/>
      <c r="W472" s="17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FD472" s="195"/>
      <c r="FE472" s="195"/>
      <c r="FF472" s="195"/>
      <c r="FG472" s="195"/>
      <c r="FH472" s="195"/>
    </row>
    <row r="473" spans="2:164" x14ac:dyDescent="0.2">
      <c r="B473" s="98">
        <f>COUNT(R473:FC473,FI473:FQ473)</f>
        <v>0</v>
      </c>
      <c r="C473" s="98" t="str">
        <f>IF(COUNT(R473:FC473,FI473:FQ473)&gt;0,COUNT(R473:FC473,FI473:FQ473),"")</f>
        <v/>
      </c>
      <c r="D473" s="98" t="str">
        <f>IF(COUNT(X473:BN473,BP473:BX473,BZ473:CF473,CH473:FC473,FI473:FQ473)&gt;0,COUNT(X473:BN473,BP473:BX473,BZ473:CF473,CH473:FC473,FI473:FQ473),"")</f>
        <v/>
      </c>
      <c r="E473" s="98" t="str">
        <f>IF(H473=1,COUNT(R473:FC473,FI473:FQ473),"")</f>
        <v/>
      </c>
      <c r="F473" s="98" t="str">
        <f>IF(H473=1,COUNT(X473:BN473,BP473:BX473,BZ473:CF473,CH473:FC473,FI473:FQ473),"")</f>
        <v/>
      </c>
      <c r="G473" s="98" t="str">
        <f>IF($B473&gt;=1,$M473,"")</f>
        <v/>
      </c>
      <c r="H473" s="199" t="str">
        <f>IF(AND(M473&gt;0,M473&lt;=STATS!$C$22),1,"")</f>
        <v/>
      </c>
      <c r="J473" s="34">
        <v>472</v>
      </c>
      <c r="K473"/>
      <c r="L473"/>
      <c r="R473" s="17"/>
      <c r="S473" s="17"/>
      <c r="T473" s="17"/>
      <c r="U473" s="17"/>
      <c r="V473" s="17"/>
      <c r="W473" s="17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FD473" s="195"/>
      <c r="FE473" s="195"/>
      <c r="FF473" s="195"/>
      <c r="FG473" s="195"/>
      <c r="FH473" s="195"/>
    </row>
    <row r="474" spans="2:164" x14ac:dyDescent="0.2">
      <c r="B474" s="98">
        <f>COUNT(R474:FC474,FI474:FQ474)</f>
        <v>0</v>
      </c>
      <c r="C474" s="98" t="str">
        <f>IF(COUNT(R474:FC474,FI474:FQ474)&gt;0,COUNT(R474:FC474,FI474:FQ474),"")</f>
        <v/>
      </c>
      <c r="D474" s="98" t="str">
        <f>IF(COUNT(X474:BN474,BP474:BX474,BZ474:CF474,CH474:FC474,FI474:FQ474)&gt;0,COUNT(X474:BN474,BP474:BX474,BZ474:CF474,CH474:FC474,FI474:FQ474),"")</f>
        <v/>
      </c>
      <c r="E474" s="98" t="str">
        <f>IF(H474=1,COUNT(R474:FC474,FI474:FQ474),"")</f>
        <v/>
      </c>
      <c r="F474" s="98" t="str">
        <f>IF(H474=1,COUNT(X474:BN474,BP474:BX474,BZ474:CF474,CH474:FC474,FI474:FQ474),"")</f>
        <v/>
      </c>
      <c r="G474" s="98" t="str">
        <f>IF($B474&gt;=1,$M474,"")</f>
        <v/>
      </c>
      <c r="H474" s="199" t="str">
        <f>IF(AND(M474&gt;0,M474&lt;=STATS!$C$22),1,"")</f>
        <v/>
      </c>
      <c r="J474" s="34">
        <v>473</v>
      </c>
      <c r="K474"/>
      <c r="L474"/>
      <c r="R474" s="17"/>
      <c r="S474" s="17"/>
      <c r="T474" s="17"/>
      <c r="U474" s="17"/>
      <c r="V474" s="17"/>
      <c r="W474" s="17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FD474" s="195"/>
      <c r="FE474" s="195"/>
      <c r="FF474" s="195"/>
      <c r="FG474" s="195"/>
      <c r="FH474" s="195"/>
    </row>
    <row r="475" spans="2:164" x14ac:dyDescent="0.2">
      <c r="B475" s="98">
        <f>COUNT(R475:FC475,FI475:FQ475)</f>
        <v>0</v>
      </c>
      <c r="C475" s="98" t="str">
        <f>IF(COUNT(R475:FC475,FI475:FQ475)&gt;0,COUNT(R475:FC475,FI475:FQ475),"")</f>
        <v/>
      </c>
      <c r="D475" s="98" t="str">
        <f>IF(COUNT(X475:BN475,BP475:BX475,BZ475:CF475,CH475:FC475,FI475:FQ475)&gt;0,COUNT(X475:BN475,BP475:BX475,BZ475:CF475,CH475:FC475,FI475:FQ475),"")</f>
        <v/>
      </c>
      <c r="E475" s="98" t="str">
        <f>IF(H475=1,COUNT(R475:FC475,FI475:FQ475),"")</f>
        <v/>
      </c>
      <c r="F475" s="98" t="str">
        <f>IF(H475=1,COUNT(X475:BN475,BP475:BX475,BZ475:CF475,CH475:FC475,FI475:FQ475),"")</f>
        <v/>
      </c>
      <c r="G475" s="98" t="str">
        <f>IF($B475&gt;=1,$M475,"")</f>
        <v/>
      </c>
      <c r="H475" s="199" t="str">
        <f>IF(AND(M475&gt;0,M475&lt;=STATS!$C$22),1,"")</f>
        <v/>
      </c>
      <c r="J475" s="34">
        <v>474</v>
      </c>
      <c r="K475"/>
      <c r="L475"/>
      <c r="R475" s="17"/>
      <c r="S475" s="17"/>
      <c r="T475" s="17"/>
      <c r="U475" s="17"/>
      <c r="V475" s="17"/>
      <c r="W475" s="17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FD475" s="195"/>
      <c r="FE475" s="195"/>
      <c r="FF475" s="195"/>
      <c r="FG475" s="195"/>
      <c r="FH475" s="195"/>
    </row>
    <row r="476" spans="2:164" x14ac:dyDescent="0.2">
      <c r="B476" s="98">
        <f>COUNT(R476:FC476,FI476:FQ476)</f>
        <v>0</v>
      </c>
      <c r="C476" s="98" t="str">
        <f>IF(COUNT(R476:FC476,FI476:FQ476)&gt;0,COUNT(R476:FC476,FI476:FQ476),"")</f>
        <v/>
      </c>
      <c r="D476" s="98" t="str">
        <f>IF(COUNT(X476:BN476,BP476:BX476,BZ476:CF476,CH476:FC476,FI476:FQ476)&gt;0,COUNT(X476:BN476,BP476:BX476,BZ476:CF476,CH476:FC476,FI476:FQ476),"")</f>
        <v/>
      </c>
      <c r="E476" s="98" t="str">
        <f>IF(H476=1,COUNT(R476:FC476,FI476:FQ476),"")</f>
        <v/>
      </c>
      <c r="F476" s="98" t="str">
        <f>IF(H476=1,COUNT(X476:BN476,BP476:BX476,BZ476:CF476,CH476:FC476,FI476:FQ476),"")</f>
        <v/>
      </c>
      <c r="G476" s="98" t="str">
        <f>IF($B476&gt;=1,$M476,"")</f>
        <v/>
      </c>
      <c r="H476" s="199" t="str">
        <f>IF(AND(M476&gt;0,M476&lt;=STATS!$C$22),1,"")</f>
        <v/>
      </c>
      <c r="J476" s="34">
        <v>475</v>
      </c>
      <c r="K476"/>
      <c r="L476"/>
      <c r="R476" s="17"/>
      <c r="S476" s="17"/>
      <c r="T476" s="17"/>
      <c r="U476" s="17"/>
      <c r="V476" s="17"/>
      <c r="W476" s="17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FD476" s="195"/>
      <c r="FE476" s="195"/>
      <c r="FF476" s="195"/>
      <c r="FG476" s="195"/>
      <c r="FH476" s="195"/>
    </row>
    <row r="477" spans="2:164" x14ac:dyDescent="0.2">
      <c r="B477" s="98">
        <f>COUNT(R477:FC477,FI477:FQ477)</f>
        <v>0</v>
      </c>
      <c r="C477" s="98" t="str">
        <f>IF(COUNT(R477:FC477,FI477:FQ477)&gt;0,COUNT(R477:FC477,FI477:FQ477),"")</f>
        <v/>
      </c>
      <c r="D477" s="98" t="str">
        <f>IF(COUNT(X477:BN477,BP477:BX477,BZ477:CF477,CH477:FC477,FI477:FQ477)&gt;0,COUNT(X477:BN477,BP477:BX477,BZ477:CF477,CH477:FC477,FI477:FQ477),"")</f>
        <v/>
      </c>
      <c r="E477" s="98" t="str">
        <f>IF(H477=1,COUNT(R477:FC477,FI477:FQ477),"")</f>
        <v/>
      </c>
      <c r="F477" s="98" t="str">
        <f>IF(H477=1,COUNT(X477:BN477,BP477:BX477,BZ477:CF477,CH477:FC477,FI477:FQ477),"")</f>
        <v/>
      </c>
      <c r="G477" s="98" t="str">
        <f>IF($B477&gt;=1,$M477,"")</f>
        <v/>
      </c>
      <c r="H477" s="199" t="str">
        <f>IF(AND(M477&gt;0,M477&lt;=STATS!$C$22),1,"")</f>
        <v/>
      </c>
      <c r="J477" s="34">
        <v>476</v>
      </c>
      <c r="K477"/>
      <c r="L477"/>
      <c r="R477" s="17"/>
      <c r="S477" s="17"/>
      <c r="T477" s="17"/>
      <c r="U477" s="17"/>
      <c r="V477" s="17"/>
      <c r="W477" s="17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FD477" s="195"/>
      <c r="FE477" s="195"/>
      <c r="FF477" s="195"/>
      <c r="FG477" s="195"/>
      <c r="FH477" s="195"/>
    </row>
    <row r="478" spans="2:164" x14ac:dyDescent="0.2">
      <c r="B478" s="98">
        <f>COUNT(R478:FC478,FI478:FQ478)</f>
        <v>0</v>
      </c>
      <c r="C478" s="98" t="str">
        <f>IF(COUNT(R478:FC478,FI478:FQ478)&gt;0,COUNT(R478:FC478,FI478:FQ478),"")</f>
        <v/>
      </c>
      <c r="D478" s="98" t="str">
        <f>IF(COUNT(X478:BN478,BP478:BX478,BZ478:CF478,CH478:FC478,FI478:FQ478)&gt;0,COUNT(X478:BN478,BP478:BX478,BZ478:CF478,CH478:FC478,FI478:FQ478),"")</f>
        <v/>
      </c>
      <c r="E478" s="98" t="str">
        <f>IF(H478=1,COUNT(R478:FC478,FI478:FQ478),"")</f>
        <v/>
      </c>
      <c r="F478" s="98" t="str">
        <f>IF(H478=1,COUNT(X478:BN478,BP478:BX478,BZ478:CF478,CH478:FC478,FI478:FQ478),"")</f>
        <v/>
      </c>
      <c r="G478" s="98" t="str">
        <f>IF($B478&gt;=1,$M478,"")</f>
        <v/>
      </c>
      <c r="H478" s="199" t="str">
        <f>IF(AND(M478&gt;0,M478&lt;=STATS!$C$22),1,"")</f>
        <v/>
      </c>
      <c r="J478" s="34">
        <v>477</v>
      </c>
      <c r="K478"/>
      <c r="L478"/>
      <c r="R478" s="17"/>
      <c r="S478" s="17"/>
      <c r="T478" s="17"/>
      <c r="U478" s="17"/>
      <c r="V478" s="17"/>
      <c r="W478" s="17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FD478" s="195"/>
      <c r="FE478" s="195"/>
      <c r="FF478" s="195"/>
      <c r="FG478" s="195"/>
      <c r="FH478" s="195"/>
    </row>
    <row r="479" spans="2:164" x14ac:dyDescent="0.2">
      <c r="B479" s="98">
        <f>COUNT(R479:FC479,FI479:FQ479)</f>
        <v>0</v>
      </c>
      <c r="C479" s="98" t="str">
        <f>IF(COUNT(R479:FC479,FI479:FQ479)&gt;0,COUNT(R479:FC479,FI479:FQ479),"")</f>
        <v/>
      </c>
      <c r="D479" s="98" t="str">
        <f>IF(COUNT(X479:BN479,BP479:BX479,BZ479:CF479,CH479:FC479,FI479:FQ479)&gt;0,COUNT(X479:BN479,BP479:BX479,BZ479:CF479,CH479:FC479,FI479:FQ479),"")</f>
        <v/>
      </c>
      <c r="E479" s="98" t="str">
        <f>IF(H479=1,COUNT(R479:FC479,FI479:FQ479),"")</f>
        <v/>
      </c>
      <c r="F479" s="98" t="str">
        <f>IF(H479=1,COUNT(X479:BN479,BP479:BX479,BZ479:CF479,CH479:FC479,FI479:FQ479),"")</f>
        <v/>
      </c>
      <c r="G479" s="98" t="str">
        <f>IF($B479&gt;=1,$M479,"")</f>
        <v/>
      </c>
      <c r="H479" s="199" t="str">
        <f>IF(AND(M479&gt;0,M479&lt;=STATS!$C$22),1,"")</f>
        <v/>
      </c>
      <c r="J479" s="34">
        <v>478</v>
      </c>
      <c r="K479"/>
      <c r="L479"/>
      <c r="R479" s="17"/>
      <c r="S479" s="17"/>
      <c r="T479" s="17"/>
      <c r="U479" s="17"/>
      <c r="V479" s="17"/>
      <c r="W479" s="17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FD479" s="195"/>
      <c r="FE479" s="195"/>
      <c r="FF479" s="195"/>
      <c r="FG479" s="195"/>
      <c r="FH479" s="195"/>
    </row>
    <row r="480" spans="2:164" x14ac:dyDescent="0.2">
      <c r="B480" s="98">
        <f>COUNT(R480:FC480,FI480:FQ480)</f>
        <v>0</v>
      </c>
      <c r="C480" s="98" t="str">
        <f>IF(COUNT(R480:FC480,FI480:FQ480)&gt;0,COUNT(R480:FC480,FI480:FQ480),"")</f>
        <v/>
      </c>
      <c r="D480" s="98" t="str">
        <f>IF(COUNT(X480:BN480,BP480:BX480,BZ480:CF480,CH480:FC480,FI480:FQ480)&gt;0,COUNT(X480:BN480,BP480:BX480,BZ480:CF480,CH480:FC480,FI480:FQ480),"")</f>
        <v/>
      </c>
      <c r="E480" s="98" t="str">
        <f>IF(H480=1,COUNT(R480:FC480,FI480:FQ480),"")</f>
        <v/>
      </c>
      <c r="F480" s="98" t="str">
        <f>IF(H480=1,COUNT(X480:BN480,BP480:BX480,BZ480:CF480,CH480:FC480,FI480:FQ480),"")</f>
        <v/>
      </c>
      <c r="G480" s="98" t="str">
        <f>IF($B480&gt;=1,$M480,"")</f>
        <v/>
      </c>
      <c r="H480" s="199" t="str">
        <f>IF(AND(M480&gt;0,M480&lt;=STATS!$C$22),1,"")</f>
        <v/>
      </c>
      <c r="J480" s="34">
        <v>479</v>
      </c>
      <c r="K480"/>
      <c r="L480"/>
      <c r="R480" s="17"/>
      <c r="S480" s="17"/>
      <c r="T480" s="17"/>
      <c r="U480" s="17"/>
      <c r="V480" s="17"/>
      <c r="W480" s="17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FD480" s="195"/>
      <c r="FE480" s="195"/>
      <c r="FF480" s="195"/>
      <c r="FG480" s="195"/>
      <c r="FH480" s="195"/>
    </row>
    <row r="481" spans="2:164" x14ac:dyDescent="0.2">
      <c r="B481" s="98">
        <f>COUNT(R481:FC481,FI481:FQ481)</f>
        <v>0</v>
      </c>
      <c r="C481" s="98" t="str">
        <f>IF(COUNT(R481:FC481,FI481:FQ481)&gt;0,COUNT(R481:FC481,FI481:FQ481),"")</f>
        <v/>
      </c>
      <c r="D481" s="98" t="str">
        <f>IF(COUNT(X481:BN481,BP481:BX481,BZ481:CF481,CH481:FC481,FI481:FQ481)&gt;0,COUNT(X481:BN481,BP481:BX481,BZ481:CF481,CH481:FC481,FI481:FQ481),"")</f>
        <v/>
      </c>
      <c r="E481" s="98" t="str">
        <f>IF(H481=1,COUNT(R481:FC481,FI481:FQ481),"")</f>
        <v/>
      </c>
      <c r="F481" s="98" t="str">
        <f>IF(H481=1,COUNT(X481:BN481,BP481:BX481,BZ481:CF481,CH481:FC481,FI481:FQ481),"")</f>
        <v/>
      </c>
      <c r="G481" s="98" t="str">
        <f>IF($B481&gt;=1,$M481,"")</f>
        <v/>
      </c>
      <c r="H481" s="199" t="str">
        <f>IF(AND(M481&gt;0,M481&lt;=STATS!$C$22),1,"")</f>
        <v/>
      </c>
      <c r="J481" s="34">
        <v>480</v>
      </c>
      <c r="K481"/>
      <c r="L481"/>
      <c r="R481" s="17"/>
      <c r="S481" s="17"/>
      <c r="T481" s="17"/>
      <c r="U481" s="17"/>
      <c r="V481" s="17"/>
      <c r="W481" s="17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FD481" s="195"/>
      <c r="FE481" s="195"/>
      <c r="FF481" s="195"/>
      <c r="FG481" s="195"/>
      <c r="FH481" s="195"/>
    </row>
    <row r="482" spans="2:164" x14ac:dyDescent="0.2">
      <c r="B482" s="98">
        <f>COUNT(R482:FC482,FI482:FQ482)</f>
        <v>0</v>
      </c>
      <c r="C482" s="98" t="str">
        <f>IF(COUNT(R482:FC482,FI482:FQ482)&gt;0,COUNT(R482:FC482,FI482:FQ482),"")</f>
        <v/>
      </c>
      <c r="D482" s="98" t="str">
        <f>IF(COUNT(X482:BN482,BP482:BX482,BZ482:CF482,CH482:FC482,FI482:FQ482)&gt;0,COUNT(X482:BN482,BP482:BX482,BZ482:CF482,CH482:FC482,FI482:FQ482),"")</f>
        <v/>
      </c>
      <c r="E482" s="98" t="str">
        <f>IF(H482=1,COUNT(R482:FC482,FI482:FQ482),"")</f>
        <v/>
      </c>
      <c r="F482" s="98" t="str">
        <f>IF(H482=1,COUNT(X482:BN482,BP482:BX482,BZ482:CF482,CH482:FC482,FI482:FQ482),"")</f>
        <v/>
      </c>
      <c r="G482" s="98" t="str">
        <f>IF($B482&gt;=1,$M482,"")</f>
        <v/>
      </c>
      <c r="H482" s="199" t="str">
        <f>IF(AND(M482&gt;0,M482&lt;=STATS!$C$22),1,"")</f>
        <v/>
      </c>
      <c r="J482" s="34">
        <v>481</v>
      </c>
      <c r="K482"/>
      <c r="L482"/>
      <c r="R482" s="17"/>
      <c r="S482" s="17"/>
      <c r="T482" s="17"/>
      <c r="U482" s="17"/>
      <c r="V482" s="17"/>
      <c r="W482" s="17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FD482" s="195"/>
      <c r="FE482" s="195"/>
      <c r="FF482" s="195"/>
      <c r="FG482" s="195"/>
      <c r="FH482" s="195"/>
    </row>
    <row r="483" spans="2:164" x14ac:dyDescent="0.2">
      <c r="B483" s="98">
        <f>COUNT(R483:FC483,FI483:FQ483)</f>
        <v>0</v>
      </c>
      <c r="C483" s="98" t="str">
        <f>IF(COUNT(R483:FC483,FI483:FQ483)&gt;0,COUNT(R483:FC483,FI483:FQ483),"")</f>
        <v/>
      </c>
      <c r="D483" s="98" t="str">
        <f>IF(COUNT(X483:BN483,BP483:BX483,BZ483:CF483,CH483:FC483,FI483:FQ483)&gt;0,COUNT(X483:BN483,BP483:BX483,BZ483:CF483,CH483:FC483,FI483:FQ483),"")</f>
        <v/>
      </c>
      <c r="E483" s="98" t="str">
        <f>IF(H483=1,COUNT(R483:FC483,FI483:FQ483),"")</f>
        <v/>
      </c>
      <c r="F483" s="98" t="str">
        <f>IF(H483=1,COUNT(X483:BN483,BP483:BX483,BZ483:CF483,CH483:FC483,FI483:FQ483),"")</f>
        <v/>
      </c>
      <c r="G483" s="98" t="str">
        <f>IF($B483&gt;=1,$M483,"")</f>
        <v/>
      </c>
      <c r="H483" s="199" t="str">
        <f>IF(AND(M483&gt;0,M483&lt;=STATS!$C$22),1,"")</f>
        <v/>
      </c>
      <c r="J483" s="34">
        <v>482</v>
      </c>
      <c r="K483"/>
      <c r="L483"/>
      <c r="R483" s="17"/>
      <c r="S483" s="17"/>
      <c r="T483" s="17"/>
      <c r="U483" s="17"/>
      <c r="V483" s="17"/>
      <c r="W483" s="17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FD483" s="195"/>
      <c r="FE483" s="195"/>
      <c r="FF483" s="195"/>
      <c r="FG483" s="195"/>
      <c r="FH483" s="195"/>
    </row>
    <row r="484" spans="2:164" x14ac:dyDescent="0.2">
      <c r="B484" s="98">
        <f>COUNT(R484:FC484,FI484:FQ484)</f>
        <v>0</v>
      </c>
      <c r="C484" s="98" t="str">
        <f>IF(COUNT(R484:FC484,FI484:FQ484)&gt;0,COUNT(R484:FC484,FI484:FQ484),"")</f>
        <v/>
      </c>
      <c r="D484" s="98" t="str">
        <f>IF(COUNT(X484:BN484,BP484:BX484,BZ484:CF484,CH484:FC484,FI484:FQ484)&gt;0,COUNT(X484:BN484,BP484:BX484,BZ484:CF484,CH484:FC484,FI484:FQ484),"")</f>
        <v/>
      </c>
      <c r="E484" s="98" t="str">
        <f>IF(H484=1,COUNT(R484:FC484,FI484:FQ484),"")</f>
        <v/>
      </c>
      <c r="F484" s="98" t="str">
        <f>IF(H484=1,COUNT(X484:BN484,BP484:BX484,BZ484:CF484,CH484:FC484,FI484:FQ484),"")</f>
        <v/>
      </c>
      <c r="G484" s="98" t="str">
        <f>IF($B484&gt;=1,$M484,"")</f>
        <v/>
      </c>
      <c r="H484" s="199" t="str">
        <f>IF(AND(M484&gt;0,M484&lt;=STATS!$C$22),1,"")</f>
        <v/>
      </c>
      <c r="J484" s="34">
        <v>483</v>
      </c>
      <c r="K484"/>
      <c r="L484"/>
      <c r="R484" s="17"/>
      <c r="S484" s="17"/>
      <c r="T484" s="17"/>
      <c r="U484" s="17"/>
      <c r="V484" s="17"/>
      <c r="W484" s="17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FD484" s="195"/>
      <c r="FE484" s="195"/>
      <c r="FF484" s="195"/>
      <c r="FG484" s="195"/>
      <c r="FH484" s="195"/>
    </row>
    <row r="485" spans="2:164" x14ac:dyDescent="0.2">
      <c r="B485" s="98">
        <f>COUNT(R485:FC485,FI485:FQ485)</f>
        <v>0</v>
      </c>
      <c r="C485" s="98" t="str">
        <f>IF(COUNT(R485:FC485,FI485:FQ485)&gt;0,COUNT(R485:FC485,FI485:FQ485),"")</f>
        <v/>
      </c>
      <c r="D485" s="98" t="str">
        <f>IF(COUNT(X485:BN485,BP485:BX485,BZ485:CF485,CH485:FC485,FI485:FQ485)&gt;0,COUNT(X485:BN485,BP485:BX485,BZ485:CF485,CH485:FC485,FI485:FQ485),"")</f>
        <v/>
      </c>
      <c r="E485" s="98" t="str">
        <f>IF(H485=1,COUNT(R485:FC485,FI485:FQ485),"")</f>
        <v/>
      </c>
      <c r="F485" s="98" t="str">
        <f>IF(H485=1,COUNT(X485:BN485,BP485:BX485,BZ485:CF485,CH485:FC485,FI485:FQ485),"")</f>
        <v/>
      </c>
      <c r="G485" s="98" t="str">
        <f>IF($B485&gt;=1,$M485,"")</f>
        <v/>
      </c>
      <c r="H485" s="199" t="str">
        <f>IF(AND(M485&gt;0,M485&lt;=STATS!$C$22),1,"")</f>
        <v/>
      </c>
      <c r="J485" s="34">
        <v>484</v>
      </c>
      <c r="K485"/>
      <c r="L485"/>
      <c r="R485" s="17"/>
      <c r="S485" s="17"/>
      <c r="T485" s="17"/>
      <c r="U485" s="17"/>
      <c r="V485" s="17"/>
      <c r="W485" s="17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FD485" s="195"/>
      <c r="FE485" s="195"/>
      <c r="FF485" s="195"/>
      <c r="FG485" s="195"/>
      <c r="FH485" s="195"/>
    </row>
    <row r="486" spans="2:164" x14ac:dyDescent="0.2">
      <c r="B486" s="98">
        <f>COUNT(R486:FC486,FI486:FQ486)</f>
        <v>0</v>
      </c>
      <c r="C486" s="98" t="str">
        <f>IF(COUNT(R486:FC486,FI486:FQ486)&gt;0,COUNT(R486:FC486,FI486:FQ486),"")</f>
        <v/>
      </c>
      <c r="D486" s="98" t="str">
        <f>IF(COUNT(X486:BN486,BP486:BX486,BZ486:CF486,CH486:FC486,FI486:FQ486)&gt;0,COUNT(X486:BN486,BP486:BX486,BZ486:CF486,CH486:FC486,FI486:FQ486),"")</f>
        <v/>
      </c>
      <c r="E486" s="98" t="str">
        <f>IF(H486=1,COUNT(R486:FC486,FI486:FQ486),"")</f>
        <v/>
      </c>
      <c r="F486" s="98" t="str">
        <f>IF(H486=1,COUNT(X486:BN486,BP486:BX486,BZ486:CF486,CH486:FC486,FI486:FQ486),"")</f>
        <v/>
      </c>
      <c r="G486" s="98" t="str">
        <f>IF($B486&gt;=1,$M486,"")</f>
        <v/>
      </c>
      <c r="H486" s="199" t="str">
        <f>IF(AND(M486&gt;0,M486&lt;=STATS!$C$22),1,"")</f>
        <v/>
      </c>
      <c r="J486" s="34">
        <v>485</v>
      </c>
      <c r="K486"/>
      <c r="L486"/>
      <c r="R486" s="17"/>
      <c r="S486" s="17"/>
      <c r="T486" s="17"/>
      <c r="U486" s="17"/>
      <c r="V486" s="17"/>
      <c r="W486" s="17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FD486" s="195"/>
      <c r="FE486" s="195"/>
      <c r="FF486" s="195"/>
      <c r="FG486" s="195"/>
      <c r="FH486" s="195"/>
    </row>
    <row r="487" spans="2:164" x14ac:dyDescent="0.2">
      <c r="B487" s="98">
        <f>COUNT(R487:FC487,FI487:FQ487)</f>
        <v>0</v>
      </c>
      <c r="C487" s="98" t="str">
        <f>IF(COUNT(R487:FC487,FI487:FQ487)&gt;0,COUNT(R487:FC487,FI487:FQ487),"")</f>
        <v/>
      </c>
      <c r="D487" s="98" t="str">
        <f>IF(COUNT(X487:BN487,BP487:BX487,BZ487:CF487,CH487:FC487,FI487:FQ487)&gt;0,COUNT(X487:BN487,BP487:BX487,BZ487:CF487,CH487:FC487,FI487:FQ487),"")</f>
        <v/>
      </c>
      <c r="E487" s="98" t="str">
        <f>IF(H487=1,COUNT(R487:FC487,FI487:FQ487),"")</f>
        <v/>
      </c>
      <c r="F487" s="98" t="str">
        <f>IF(H487=1,COUNT(X487:BN487,BP487:BX487,BZ487:CF487,CH487:FC487,FI487:FQ487),"")</f>
        <v/>
      </c>
      <c r="G487" s="98" t="str">
        <f>IF($B487&gt;=1,$M487,"")</f>
        <v/>
      </c>
      <c r="H487" s="199" t="str">
        <f>IF(AND(M487&gt;0,M487&lt;=STATS!$C$22),1,"")</f>
        <v/>
      </c>
      <c r="J487" s="34">
        <v>486</v>
      </c>
      <c r="K487"/>
      <c r="L487"/>
      <c r="R487" s="17"/>
      <c r="S487" s="17"/>
      <c r="T487" s="17"/>
      <c r="U487" s="17"/>
      <c r="V487" s="17"/>
      <c r="W487" s="17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FD487" s="195"/>
      <c r="FE487" s="195"/>
      <c r="FF487" s="195"/>
      <c r="FG487" s="195"/>
      <c r="FH487" s="195"/>
    </row>
    <row r="488" spans="2:164" x14ac:dyDescent="0.2">
      <c r="B488" s="98">
        <f>COUNT(R488:FC488,FI488:FQ488)</f>
        <v>0</v>
      </c>
      <c r="C488" s="98" t="str">
        <f>IF(COUNT(R488:FC488,FI488:FQ488)&gt;0,COUNT(R488:FC488,FI488:FQ488),"")</f>
        <v/>
      </c>
      <c r="D488" s="98" t="str">
        <f>IF(COUNT(X488:BN488,BP488:BX488,BZ488:CF488,CH488:FC488,FI488:FQ488)&gt;0,COUNT(X488:BN488,BP488:BX488,BZ488:CF488,CH488:FC488,FI488:FQ488),"")</f>
        <v/>
      </c>
      <c r="E488" s="98" t="str">
        <f>IF(H488=1,COUNT(R488:FC488,FI488:FQ488),"")</f>
        <v/>
      </c>
      <c r="F488" s="98" t="str">
        <f>IF(H488=1,COUNT(X488:BN488,BP488:BX488,BZ488:CF488,CH488:FC488,FI488:FQ488),"")</f>
        <v/>
      </c>
      <c r="G488" s="98" t="str">
        <f>IF($B488&gt;=1,$M488,"")</f>
        <v/>
      </c>
      <c r="H488" s="199" t="str">
        <f>IF(AND(M488&gt;0,M488&lt;=STATS!$C$22),1,"")</f>
        <v/>
      </c>
      <c r="J488" s="34">
        <v>487</v>
      </c>
      <c r="K488"/>
      <c r="L488"/>
      <c r="R488" s="17"/>
      <c r="S488" s="17"/>
      <c r="T488" s="17"/>
      <c r="U488" s="17"/>
      <c r="V488" s="17"/>
      <c r="W488" s="17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FD488" s="195"/>
      <c r="FE488" s="195"/>
      <c r="FF488" s="195"/>
      <c r="FG488" s="195"/>
      <c r="FH488" s="195"/>
    </row>
    <row r="489" spans="2:164" x14ac:dyDescent="0.2">
      <c r="B489" s="98">
        <f>COUNT(R489:FC489,FI489:FQ489)</f>
        <v>0</v>
      </c>
      <c r="C489" s="98" t="str">
        <f>IF(COUNT(R489:FC489,FI489:FQ489)&gt;0,COUNT(R489:FC489,FI489:FQ489),"")</f>
        <v/>
      </c>
      <c r="D489" s="98" t="str">
        <f>IF(COUNT(X489:BN489,BP489:BX489,BZ489:CF489,CH489:FC489,FI489:FQ489)&gt;0,COUNT(X489:BN489,BP489:BX489,BZ489:CF489,CH489:FC489,FI489:FQ489),"")</f>
        <v/>
      </c>
      <c r="E489" s="98" t="str">
        <f>IF(H489=1,COUNT(R489:FC489,FI489:FQ489),"")</f>
        <v/>
      </c>
      <c r="F489" s="98" t="str">
        <f>IF(H489=1,COUNT(X489:BN489,BP489:BX489,BZ489:CF489,CH489:FC489,FI489:FQ489),"")</f>
        <v/>
      </c>
      <c r="G489" s="98" t="str">
        <f>IF($B489&gt;=1,$M489,"")</f>
        <v/>
      </c>
      <c r="H489" s="199" t="str">
        <f>IF(AND(M489&gt;0,M489&lt;=STATS!$C$22),1,"")</f>
        <v/>
      </c>
      <c r="J489" s="34">
        <v>488</v>
      </c>
      <c r="K489"/>
      <c r="L489"/>
      <c r="R489" s="17"/>
      <c r="S489" s="17"/>
      <c r="T489" s="17"/>
      <c r="U489" s="17"/>
      <c r="V489" s="17"/>
      <c r="W489" s="17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FD489" s="195"/>
      <c r="FE489" s="195"/>
      <c r="FF489" s="195"/>
      <c r="FG489" s="195"/>
      <c r="FH489" s="195"/>
    </row>
    <row r="490" spans="2:164" x14ac:dyDescent="0.2">
      <c r="B490" s="98">
        <f>COUNT(R490:FC490,FI490:FQ490)</f>
        <v>0</v>
      </c>
      <c r="C490" s="98" t="str">
        <f>IF(COUNT(R490:FC490,FI490:FQ490)&gt;0,COUNT(R490:FC490,FI490:FQ490),"")</f>
        <v/>
      </c>
      <c r="D490" s="98" t="str">
        <f>IF(COUNT(X490:BN490,BP490:BX490,BZ490:CF490,CH490:FC490,FI490:FQ490)&gt;0,COUNT(X490:BN490,BP490:BX490,BZ490:CF490,CH490:FC490,FI490:FQ490),"")</f>
        <v/>
      </c>
      <c r="E490" s="98" t="str">
        <f>IF(H490=1,COUNT(R490:FC490,FI490:FQ490),"")</f>
        <v/>
      </c>
      <c r="F490" s="98" t="str">
        <f>IF(H490=1,COUNT(X490:BN490,BP490:BX490,BZ490:CF490,CH490:FC490,FI490:FQ490),"")</f>
        <v/>
      </c>
      <c r="G490" s="98" t="str">
        <f>IF($B490&gt;=1,$M490,"")</f>
        <v/>
      </c>
      <c r="H490" s="199" t="str">
        <f>IF(AND(M490&gt;0,M490&lt;=STATS!$C$22),1,"")</f>
        <v/>
      </c>
      <c r="J490" s="34">
        <v>489</v>
      </c>
      <c r="K490"/>
      <c r="L490"/>
      <c r="R490" s="17"/>
      <c r="S490" s="17"/>
      <c r="T490" s="17"/>
      <c r="U490" s="17"/>
      <c r="V490" s="17"/>
      <c r="W490" s="17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FD490" s="195"/>
      <c r="FE490" s="195"/>
      <c r="FF490" s="195"/>
      <c r="FG490" s="195"/>
      <c r="FH490" s="195"/>
    </row>
    <row r="491" spans="2:164" x14ac:dyDescent="0.2">
      <c r="B491" s="98">
        <f>COUNT(R491:FC491,FI491:FQ491)</f>
        <v>0</v>
      </c>
      <c r="C491" s="98" t="str">
        <f>IF(COUNT(R491:FC491,FI491:FQ491)&gt;0,COUNT(R491:FC491,FI491:FQ491),"")</f>
        <v/>
      </c>
      <c r="D491" s="98" t="str">
        <f>IF(COUNT(X491:BN491,BP491:BX491,BZ491:CF491,CH491:FC491,FI491:FQ491)&gt;0,COUNT(X491:BN491,BP491:BX491,BZ491:CF491,CH491:FC491,FI491:FQ491),"")</f>
        <v/>
      </c>
      <c r="E491" s="98" t="str">
        <f>IF(H491=1,COUNT(R491:FC491,FI491:FQ491),"")</f>
        <v/>
      </c>
      <c r="F491" s="98" t="str">
        <f>IF(H491=1,COUNT(X491:BN491,BP491:BX491,BZ491:CF491,CH491:FC491,FI491:FQ491),"")</f>
        <v/>
      </c>
      <c r="G491" s="98" t="str">
        <f>IF($B491&gt;=1,$M491,"")</f>
        <v/>
      </c>
      <c r="H491" s="199" t="str">
        <f>IF(AND(M491&gt;0,M491&lt;=STATS!$C$22),1,"")</f>
        <v/>
      </c>
      <c r="J491" s="34">
        <v>490</v>
      </c>
      <c r="K491"/>
      <c r="L491"/>
      <c r="R491" s="17"/>
      <c r="S491" s="17"/>
      <c r="T491" s="17"/>
      <c r="U491" s="17"/>
      <c r="V491" s="17"/>
      <c r="W491" s="17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FD491" s="195"/>
      <c r="FE491" s="195"/>
      <c r="FF491" s="195"/>
      <c r="FG491" s="195"/>
      <c r="FH491" s="195"/>
    </row>
    <row r="492" spans="2:164" x14ac:dyDescent="0.2">
      <c r="B492" s="98">
        <f>COUNT(R492:FC492,FI492:FQ492)</f>
        <v>0</v>
      </c>
      <c r="C492" s="98" t="str">
        <f>IF(COUNT(R492:FC492,FI492:FQ492)&gt;0,COUNT(R492:FC492,FI492:FQ492),"")</f>
        <v/>
      </c>
      <c r="D492" s="98" t="str">
        <f>IF(COUNT(X492:BN492,BP492:BX492,BZ492:CF492,CH492:FC492,FI492:FQ492)&gt;0,COUNT(X492:BN492,BP492:BX492,BZ492:CF492,CH492:FC492,FI492:FQ492),"")</f>
        <v/>
      </c>
      <c r="E492" s="98" t="str">
        <f>IF(H492=1,COUNT(R492:FC492,FI492:FQ492),"")</f>
        <v/>
      </c>
      <c r="F492" s="98" t="str">
        <f>IF(H492=1,COUNT(X492:BN492,BP492:BX492,BZ492:CF492,CH492:FC492,FI492:FQ492),"")</f>
        <v/>
      </c>
      <c r="G492" s="98" t="str">
        <f>IF($B492&gt;=1,$M492,"")</f>
        <v/>
      </c>
      <c r="H492" s="199" t="str">
        <f>IF(AND(M492&gt;0,M492&lt;=STATS!$C$22),1,"")</f>
        <v/>
      </c>
      <c r="J492" s="34">
        <v>491</v>
      </c>
      <c r="K492"/>
      <c r="L492"/>
      <c r="R492" s="17"/>
      <c r="S492" s="17"/>
      <c r="T492" s="17"/>
      <c r="U492" s="17"/>
      <c r="V492" s="17"/>
      <c r="W492" s="17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FD492" s="195"/>
      <c r="FE492" s="195"/>
      <c r="FF492" s="195"/>
      <c r="FG492" s="195"/>
      <c r="FH492" s="195"/>
    </row>
    <row r="493" spans="2:164" x14ac:dyDescent="0.2">
      <c r="B493" s="98">
        <f>COUNT(R493:FC493,FI493:FQ493)</f>
        <v>0</v>
      </c>
      <c r="C493" s="98" t="str">
        <f>IF(COUNT(R493:FC493,FI493:FQ493)&gt;0,COUNT(R493:FC493,FI493:FQ493),"")</f>
        <v/>
      </c>
      <c r="D493" s="98" t="str">
        <f>IF(COUNT(X493:BN493,BP493:BX493,BZ493:CF493,CH493:FC493,FI493:FQ493)&gt;0,COUNT(X493:BN493,BP493:BX493,BZ493:CF493,CH493:FC493,FI493:FQ493),"")</f>
        <v/>
      </c>
      <c r="E493" s="98" t="str">
        <f>IF(H493=1,COUNT(R493:FC493,FI493:FQ493),"")</f>
        <v/>
      </c>
      <c r="F493" s="98" t="str">
        <f>IF(H493=1,COUNT(X493:BN493,BP493:BX493,BZ493:CF493,CH493:FC493,FI493:FQ493),"")</f>
        <v/>
      </c>
      <c r="G493" s="98" t="str">
        <f>IF($B493&gt;=1,$M493,"")</f>
        <v/>
      </c>
      <c r="H493" s="199" t="str">
        <f>IF(AND(M493&gt;0,M493&lt;=STATS!$C$22),1,"")</f>
        <v/>
      </c>
      <c r="J493" s="34">
        <v>492</v>
      </c>
      <c r="K493"/>
      <c r="L493"/>
      <c r="R493" s="17"/>
      <c r="S493" s="17"/>
      <c r="T493" s="17"/>
      <c r="U493" s="17"/>
      <c r="V493" s="17"/>
      <c r="W493" s="17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FD493" s="195"/>
      <c r="FE493" s="195"/>
      <c r="FF493" s="195"/>
      <c r="FG493" s="195"/>
      <c r="FH493" s="195"/>
    </row>
    <row r="494" spans="2:164" x14ac:dyDescent="0.2">
      <c r="B494" s="98">
        <f>COUNT(R494:FC494,FI494:FQ494)</f>
        <v>0</v>
      </c>
      <c r="C494" s="98" t="str">
        <f>IF(COUNT(R494:FC494,FI494:FQ494)&gt;0,COUNT(R494:FC494,FI494:FQ494),"")</f>
        <v/>
      </c>
      <c r="D494" s="98" t="str">
        <f>IF(COUNT(X494:BN494,BP494:BX494,BZ494:CF494,CH494:FC494,FI494:FQ494)&gt;0,COUNT(X494:BN494,BP494:BX494,BZ494:CF494,CH494:FC494,FI494:FQ494),"")</f>
        <v/>
      </c>
      <c r="E494" s="98" t="str">
        <f>IF(H494=1,COUNT(R494:FC494,FI494:FQ494),"")</f>
        <v/>
      </c>
      <c r="F494" s="98" t="str">
        <f>IF(H494=1,COUNT(X494:BN494,BP494:BX494,BZ494:CF494,CH494:FC494,FI494:FQ494),"")</f>
        <v/>
      </c>
      <c r="G494" s="98" t="str">
        <f>IF($B494&gt;=1,$M494,"")</f>
        <v/>
      </c>
      <c r="H494" s="199" t="str">
        <f>IF(AND(M494&gt;0,M494&lt;=STATS!$C$22),1,"")</f>
        <v/>
      </c>
      <c r="J494" s="34">
        <v>493</v>
      </c>
      <c r="K494"/>
      <c r="L494"/>
      <c r="R494" s="17"/>
      <c r="S494" s="17"/>
      <c r="T494" s="17"/>
      <c r="U494" s="17"/>
      <c r="V494" s="17"/>
      <c r="W494" s="17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FD494" s="195"/>
      <c r="FE494" s="195"/>
      <c r="FF494" s="195"/>
      <c r="FG494" s="195"/>
      <c r="FH494" s="195"/>
    </row>
    <row r="495" spans="2:164" x14ac:dyDescent="0.2">
      <c r="B495" s="98">
        <f>COUNT(R495:FC495,FI495:FQ495)</f>
        <v>0</v>
      </c>
      <c r="C495" s="98" t="str">
        <f>IF(COUNT(R495:FC495,FI495:FQ495)&gt;0,COUNT(R495:FC495,FI495:FQ495),"")</f>
        <v/>
      </c>
      <c r="D495" s="98" t="str">
        <f>IF(COUNT(X495:BN495,BP495:BX495,BZ495:CF495,CH495:FC495,FI495:FQ495)&gt;0,COUNT(X495:BN495,BP495:BX495,BZ495:CF495,CH495:FC495,FI495:FQ495),"")</f>
        <v/>
      </c>
      <c r="E495" s="98" t="str">
        <f>IF(H495=1,COUNT(R495:FC495,FI495:FQ495),"")</f>
        <v/>
      </c>
      <c r="F495" s="98" t="str">
        <f>IF(H495=1,COUNT(X495:BN495,BP495:BX495,BZ495:CF495,CH495:FC495,FI495:FQ495),"")</f>
        <v/>
      </c>
      <c r="G495" s="98" t="str">
        <f>IF($B495&gt;=1,$M495,"")</f>
        <v/>
      </c>
      <c r="H495" s="199" t="str">
        <f>IF(AND(M495&gt;0,M495&lt;=STATS!$C$22),1,"")</f>
        <v/>
      </c>
      <c r="J495" s="34">
        <v>494</v>
      </c>
      <c r="K495"/>
      <c r="L495"/>
      <c r="R495" s="17"/>
      <c r="S495" s="17"/>
      <c r="T495" s="17"/>
      <c r="U495" s="17"/>
      <c r="V495" s="17"/>
      <c r="W495" s="17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FD495" s="195"/>
      <c r="FE495" s="195"/>
      <c r="FF495" s="195"/>
      <c r="FG495" s="195"/>
      <c r="FH495" s="195"/>
    </row>
    <row r="496" spans="2:164" x14ac:dyDescent="0.2">
      <c r="B496" s="98">
        <f>COUNT(R496:FC496,FI496:FQ496)</f>
        <v>0</v>
      </c>
      <c r="C496" s="98" t="str">
        <f>IF(COUNT(R496:FC496,FI496:FQ496)&gt;0,COUNT(R496:FC496,FI496:FQ496),"")</f>
        <v/>
      </c>
      <c r="D496" s="98" t="str">
        <f>IF(COUNT(X496:BN496,BP496:BX496,BZ496:CF496,CH496:FC496,FI496:FQ496)&gt;0,COUNT(X496:BN496,BP496:BX496,BZ496:CF496,CH496:FC496,FI496:FQ496),"")</f>
        <v/>
      </c>
      <c r="E496" s="98" t="str">
        <f>IF(H496=1,COUNT(R496:FC496,FI496:FQ496),"")</f>
        <v/>
      </c>
      <c r="F496" s="98" t="str">
        <f>IF(H496=1,COUNT(X496:BN496,BP496:BX496,BZ496:CF496,CH496:FC496,FI496:FQ496),"")</f>
        <v/>
      </c>
      <c r="G496" s="98" t="str">
        <f>IF($B496&gt;=1,$M496,"")</f>
        <v/>
      </c>
      <c r="H496" s="199" t="str">
        <f>IF(AND(M496&gt;0,M496&lt;=STATS!$C$22),1,"")</f>
        <v/>
      </c>
      <c r="J496" s="34">
        <v>495</v>
      </c>
      <c r="K496"/>
      <c r="L496"/>
      <c r="R496" s="17"/>
      <c r="S496" s="17"/>
      <c r="T496" s="17"/>
      <c r="U496" s="17"/>
      <c r="V496" s="17"/>
      <c r="W496" s="17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FD496" s="195"/>
      <c r="FE496" s="195"/>
      <c r="FF496" s="195"/>
      <c r="FG496" s="195"/>
      <c r="FH496" s="195"/>
    </row>
    <row r="497" spans="2:164" x14ac:dyDescent="0.2">
      <c r="B497" s="98">
        <f>COUNT(R497:FC497,FI497:FQ497)</f>
        <v>0</v>
      </c>
      <c r="C497" s="98" t="str">
        <f>IF(COUNT(R497:FC497,FI497:FQ497)&gt;0,COUNT(R497:FC497,FI497:FQ497),"")</f>
        <v/>
      </c>
      <c r="D497" s="98" t="str">
        <f>IF(COUNT(X497:BN497,BP497:BX497,BZ497:CF497,CH497:FC497,FI497:FQ497)&gt;0,COUNT(X497:BN497,BP497:BX497,BZ497:CF497,CH497:FC497,FI497:FQ497),"")</f>
        <v/>
      </c>
      <c r="E497" s="98" t="str">
        <f>IF(H497=1,COUNT(R497:FC497,FI497:FQ497),"")</f>
        <v/>
      </c>
      <c r="F497" s="98" t="str">
        <f>IF(H497=1,COUNT(X497:BN497,BP497:BX497,BZ497:CF497,CH497:FC497,FI497:FQ497),"")</f>
        <v/>
      </c>
      <c r="G497" s="98" t="str">
        <f>IF($B497&gt;=1,$M497,"")</f>
        <v/>
      </c>
      <c r="H497" s="199" t="str">
        <f>IF(AND(M497&gt;0,M497&lt;=STATS!$C$22),1,"")</f>
        <v/>
      </c>
      <c r="J497" s="34">
        <v>496</v>
      </c>
      <c r="K497"/>
      <c r="L497"/>
      <c r="R497" s="17"/>
      <c r="S497" s="17"/>
      <c r="T497" s="17"/>
      <c r="U497" s="17"/>
      <c r="V497" s="17"/>
      <c r="W497" s="17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FD497" s="195"/>
      <c r="FE497" s="195"/>
      <c r="FF497" s="195"/>
      <c r="FG497" s="195"/>
      <c r="FH497" s="195"/>
    </row>
    <row r="498" spans="2:164" x14ac:dyDescent="0.2">
      <c r="B498" s="98">
        <f>COUNT(R498:FC498,FI498:FQ498)</f>
        <v>0</v>
      </c>
      <c r="C498" s="98" t="str">
        <f>IF(COUNT(R498:FC498,FI498:FQ498)&gt;0,COUNT(R498:FC498,FI498:FQ498),"")</f>
        <v/>
      </c>
      <c r="D498" s="98" t="str">
        <f>IF(COUNT(X498:BN498,BP498:BX498,BZ498:CF498,CH498:FC498,FI498:FQ498)&gt;0,COUNT(X498:BN498,BP498:BX498,BZ498:CF498,CH498:FC498,FI498:FQ498),"")</f>
        <v/>
      </c>
      <c r="E498" s="98" t="str">
        <f>IF(H498=1,COUNT(R498:FC498,FI498:FQ498),"")</f>
        <v/>
      </c>
      <c r="F498" s="98" t="str">
        <f>IF(H498=1,COUNT(X498:BN498,BP498:BX498,BZ498:CF498,CH498:FC498,FI498:FQ498),"")</f>
        <v/>
      </c>
      <c r="G498" s="98" t="str">
        <f>IF($B498&gt;=1,$M498,"")</f>
        <v/>
      </c>
      <c r="H498" s="199" t="str">
        <f>IF(AND(M498&gt;0,M498&lt;=STATS!$C$22),1,"")</f>
        <v/>
      </c>
      <c r="J498" s="34">
        <v>497</v>
      </c>
      <c r="K498"/>
      <c r="L498"/>
      <c r="R498" s="17"/>
      <c r="S498" s="17"/>
      <c r="T498" s="17"/>
      <c r="U498" s="17"/>
      <c r="V498" s="17"/>
      <c r="W498" s="17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FD498" s="195"/>
      <c r="FE498" s="195"/>
      <c r="FF498" s="195"/>
      <c r="FG498" s="195"/>
      <c r="FH498" s="195"/>
    </row>
    <row r="499" spans="2:164" x14ac:dyDescent="0.2">
      <c r="B499" s="98">
        <f>COUNT(R499:FC499,FI499:FQ499)</f>
        <v>0</v>
      </c>
      <c r="C499" s="98" t="str">
        <f>IF(COUNT(R499:FC499,FI499:FQ499)&gt;0,COUNT(R499:FC499,FI499:FQ499),"")</f>
        <v/>
      </c>
      <c r="D499" s="98" t="str">
        <f>IF(COUNT(X499:BN499,BP499:BX499,BZ499:CF499,CH499:FC499,FI499:FQ499)&gt;0,COUNT(X499:BN499,BP499:BX499,BZ499:CF499,CH499:FC499,FI499:FQ499),"")</f>
        <v/>
      </c>
      <c r="E499" s="98" t="str">
        <f>IF(H499=1,COUNT(R499:FC499,FI499:FQ499),"")</f>
        <v/>
      </c>
      <c r="F499" s="98" t="str">
        <f>IF(H499=1,COUNT(X499:BN499,BP499:BX499,BZ499:CF499,CH499:FC499,FI499:FQ499),"")</f>
        <v/>
      </c>
      <c r="G499" s="98" t="str">
        <f>IF($B499&gt;=1,$M499,"")</f>
        <v/>
      </c>
      <c r="H499" s="199" t="str">
        <f>IF(AND(M499&gt;0,M499&lt;=STATS!$C$22),1,"")</f>
        <v/>
      </c>
      <c r="J499" s="34">
        <v>498</v>
      </c>
      <c r="K499"/>
      <c r="L499"/>
      <c r="R499" s="17"/>
      <c r="S499" s="17"/>
      <c r="T499" s="17"/>
      <c r="U499" s="17"/>
      <c r="V499" s="17"/>
      <c r="W499" s="17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FD499" s="195"/>
      <c r="FE499" s="195"/>
      <c r="FF499" s="195"/>
      <c r="FG499" s="195"/>
      <c r="FH499" s="195"/>
    </row>
    <row r="500" spans="2:164" x14ac:dyDescent="0.2">
      <c r="B500" s="98">
        <f>COUNT(R500:FC500,FI500:FQ500)</f>
        <v>0</v>
      </c>
      <c r="C500" s="98" t="str">
        <f>IF(COUNT(R500:FC500,FI500:FQ500)&gt;0,COUNT(R500:FC500,FI500:FQ500),"")</f>
        <v/>
      </c>
      <c r="D500" s="98" t="str">
        <f>IF(COUNT(X500:BN500,BP500:BX500,BZ500:CF500,CH500:FC500,FI500:FQ500)&gt;0,COUNT(X500:BN500,BP500:BX500,BZ500:CF500,CH500:FC500,FI500:FQ500),"")</f>
        <v/>
      </c>
      <c r="E500" s="98" t="str">
        <f>IF(H500=1,COUNT(R500:FC500,FI500:FQ500),"")</f>
        <v/>
      </c>
      <c r="F500" s="98" t="str">
        <f>IF(H500=1,COUNT(X500:BN500,BP500:BX500,BZ500:CF500,CH500:FC500,FI500:FQ500),"")</f>
        <v/>
      </c>
      <c r="G500" s="98" t="str">
        <f>IF($B500&gt;=1,$M500,"")</f>
        <v/>
      </c>
      <c r="H500" s="199" t="str">
        <f>IF(AND(M500&gt;0,M500&lt;=STATS!$C$22),1,"")</f>
        <v/>
      </c>
      <c r="J500" s="34">
        <v>499</v>
      </c>
      <c r="K500"/>
      <c r="L500"/>
      <c r="R500" s="17"/>
      <c r="S500" s="17"/>
      <c r="T500" s="17"/>
      <c r="U500" s="17"/>
      <c r="V500" s="17"/>
      <c r="W500" s="17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FD500" s="195"/>
      <c r="FE500" s="195"/>
      <c r="FF500" s="195"/>
      <c r="FG500" s="195"/>
      <c r="FH500" s="195"/>
    </row>
    <row r="501" spans="2:164" x14ac:dyDescent="0.2">
      <c r="B501" s="98">
        <f>COUNT(R501:FC501,FI501:FQ501)</f>
        <v>0</v>
      </c>
      <c r="C501" s="98" t="str">
        <f>IF(COUNT(R501:FC501,FI501:FQ501)&gt;0,COUNT(R501:FC501,FI501:FQ501),"")</f>
        <v/>
      </c>
      <c r="D501" s="98" t="str">
        <f>IF(COUNT(X501:BN501,BP501:BX501,BZ501:CF501,CH501:FC501,FI501:FQ501)&gt;0,COUNT(X501:BN501,BP501:BX501,BZ501:CF501,CH501:FC501,FI501:FQ501),"")</f>
        <v/>
      </c>
      <c r="E501" s="98" t="str">
        <f>IF(H501=1,COUNT(R501:FC501,FI501:FQ501),"")</f>
        <v/>
      </c>
      <c r="F501" s="98" t="str">
        <f>IF(H501=1,COUNT(X501:BN501,BP501:BX501,BZ501:CF501,CH501:FC501,FI501:FQ501),"")</f>
        <v/>
      </c>
      <c r="G501" s="98" t="str">
        <f>IF($B501&gt;=1,$M501,"")</f>
        <v/>
      </c>
      <c r="H501" s="199" t="str">
        <f>IF(AND(M501&gt;0,M501&lt;=STATS!$C$22),1,"")</f>
        <v/>
      </c>
      <c r="J501" s="34">
        <v>500</v>
      </c>
      <c r="K501"/>
      <c r="L501"/>
      <c r="R501" s="17"/>
      <c r="S501" s="17"/>
      <c r="T501" s="17"/>
      <c r="U501" s="17"/>
      <c r="V501" s="17"/>
      <c r="W501" s="17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FD501" s="195"/>
      <c r="FE501" s="195"/>
      <c r="FF501" s="195"/>
      <c r="FG501" s="195"/>
      <c r="FH501" s="195"/>
    </row>
    <row r="502" spans="2:164" x14ac:dyDescent="0.2">
      <c r="B502" s="98">
        <f>COUNT(R502:FC502,FI502:FQ502)</f>
        <v>0</v>
      </c>
      <c r="C502" s="98" t="str">
        <f>IF(COUNT(R502:FC502,FI502:FQ502)&gt;0,COUNT(R502:FC502,FI502:FQ502),"")</f>
        <v/>
      </c>
      <c r="D502" s="98" t="str">
        <f>IF(COUNT(X502:BN502,BP502:BX502,BZ502:CF502,CH502:FC502,FI502:FQ502)&gt;0,COUNT(X502:BN502,BP502:BX502,BZ502:CF502,CH502:FC502,FI502:FQ502),"")</f>
        <v/>
      </c>
      <c r="E502" s="98" t="str">
        <f>IF(H502=1,COUNT(R502:FC502,FI502:FQ502),"")</f>
        <v/>
      </c>
      <c r="F502" s="98" t="str">
        <f>IF(H502=1,COUNT(X502:BN502,BP502:BX502,BZ502:CF502,CH502:FC502,FI502:FQ502),"")</f>
        <v/>
      </c>
      <c r="G502" s="98" t="str">
        <f>IF($B502&gt;=1,$M502,"")</f>
        <v/>
      </c>
      <c r="H502" s="199" t="str">
        <f>IF(AND(M502&gt;0,M502&lt;=STATS!$C$22),1,"")</f>
        <v/>
      </c>
      <c r="J502" s="34">
        <v>501</v>
      </c>
      <c r="K502"/>
      <c r="L502"/>
      <c r="R502" s="17"/>
      <c r="S502" s="17"/>
      <c r="T502" s="17"/>
      <c r="U502" s="17"/>
      <c r="V502" s="17"/>
      <c r="W502" s="17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FD502" s="195"/>
      <c r="FE502" s="195"/>
      <c r="FF502" s="195"/>
      <c r="FG502" s="195"/>
      <c r="FH502" s="195"/>
    </row>
    <row r="503" spans="2:164" x14ac:dyDescent="0.2">
      <c r="B503" s="98">
        <f>COUNT(R503:FC503,FI503:FQ503)</f>
        <v>0</v>
      </c>
      <c r="C503" s="98" t="str">
        <f>IF(COUNT(R503:FC503,FI503:FQ503)&gt;0,COUNT(R503:FC503,FI503:FQ503),"")</f>
        <v/>
      </c>
      <c r="D503" s="98" t="str">
        <f>IF(COUNT(X503:BN503,BP503:BX503,BZ503:CF503,CH503:FC503,FI503:FQ503)&gt;0,COUNT(X503:BN503,BP503:BX503,BZ503:CF503,CH503:FC503,FI503:FQ503),"")</f>
        <v/>
      </c>
      <c r="E503" s="98" t="str">
        <f>IF(H503=1,COUNT(R503:FC503,FI503:FQ503),"")</f>
        <v/>
      </c>
      <c r="F503" s="98" t="str">
        <f>IF(H503=1,COUNT(X503:BN503,BP503:BX503,BZ503:CF503,CH503:FC503,FI503:FQ503),"")</f>
        <v/>
      </c>
      <c r="G503" s="98" t="str">
        <f>IF($B503&gt;=1,$M503,"")</f>
        <v/>
      </c>
      <c r="H503" s="199" t="str">
        <f>IF(AND(M503&gt;0,M503&lt;=STATS!$C$22),1,"")</f>
        <v/>
      </c>
      <c r="J503" s="34">
        <v>502</v>
      </c>
      <c r="K503"/>
      <c r="L503"/>
      <c r="R503" s="17"/>
      <c r="S503" s="17"/>
      <c r="T503" s="17"/>
      <c r="U503" s="17"/>
      <c r="V503" s="17"/>
      <c r="W503" s="17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FD503" s="195"/>
      <c r="FE503" s="195"/>
      <c r="FF503" s="195"/>
      <c r="FG503" s="195"/>
      <c r="FH503" s="195"/>
    </row>
    <row r="504" spans="2:164" x14ac:dyDescent="0.2">
      <c r="B504" s="98">
        <f>COUNT(R504:FC504,FI504:FQ504)</f>
        <v>0</v>
      </c>
      <c r="C504" s="98" t="str">
        <f>IF(COUNT(R504:FC504,FI504:FQ504)&gt;0,COUNT(R504:FC504,FI504:FQ504),"")</f>
        <v/>
      </c>
      <c r="D504" s="98" t="str">
        <f>IF(COUNT(X504:BN504,BP504:BX504,BZ504:CF504,CH504:FC504,FI504:FQ504)&gt;0,COUNT(X504:BN504,BP504:BX504,BZ504:CF504,CH504:FC504,FI504:FQ504),"")</f>
        <v/>
      </c>
      <c r="E504" s="98" t="str">
        <f>IF(H504=1,COUNT(R504:FC504,FI504:FQ504),"")</f>
        <v/>
      </c>
      <c r="F504" s="98" t="str">
        <f>IF(H504=1,COUNT(X504:BN504,BP504:BX504,BZ504:CF504,CH504:FC504,FI504:FQ504),"")</f>
        <v/>
      </c>
      <c r="G504" s="98" t="str">
        <f>IF($B504&gt;=1,$M504,"")</f>
        <v/>
      </c>
      <c r="H504" s="199" t="str">
        <f>IF(AND(M504&gt;0,M504&lt;=STATS!$C$22),1,"")</f>
        <v/>
      </c>
      <c r="J504" s="34">
        <v>503</v>
      </c>
      <c r="K504"/>
      <c r="L504"/>
      <c r="R504" s="17"/>
      <c r="S504" s="17"/>
      <c r="T504" s="17"/>
      <c r="U504" s="17"/>
      <c r="V504" s="17"/>
      <c r="W504" s="17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FD504" s="195"/>
      <c r="FE504" s="195"/>
      <c r="FF504" s="195"/>
      <c r="FG504" s="195"/>
      <c r="FH504" s="195"/>
    </row>
    <row r="505" spans="2:164" x14ac:dyDescent="0.2">
      <c r="B505" s="98">
        <f>COUNT(R505:FC505,FI505:FQ505)</f>
        <v>0</v>
      </c>
      <c r="C505" s="98" t="str">
        <f>IF(COUNT(R505:FC505,FI505:FQ505)&gt;0,COUNT(R505:FC505,FI505:FQ505),"")</f>
        <v/>
      </c>
      <c r="D505" s="98" t="str">
        <f>IF(COUNT(X505:BN505,BP505:BX505,BZ505:CF505,CH505:FC505,FI505:FQ505)&gt;0,COUNT(X505:BN505,BP505:BX505,BZ505:CF505,CH505:FC505,FI505:FQ505),"")</f>
        <v/>
      </c>
      <c r="E505" s="98" t="str">
        <f>IF(H505=1,COUNT(R505:FC505,FI505:FQ505),"")</f>
        <v/>
      </c>
      <c r="F505" s="98" t="str">
        <f>IF(H505=1,COUNT(X505:BN505,BP505:BX505,BZ505:CF505,CH505:FC505,FI505:FQ505),"")</f>
        <v/>
      </c>
      <c r="G505" s="98" t="str">
        <f>IF($B505&gt;=1,$M505,"")</f>
        <v/>
      </c>
      <c r="H505" s="199" t="str">
        <f>IF(AND(M505&gt;0,M505&lt;=STATS!$C$22),1,"")</f>
        <v/>
      </c>
      <c r="J505" s="34">
        <v>504</v>
      </c>
      <c r="K505"/>
      <c r="L505"/>
      <c r="R505" s="17"/>
      <c r="S505" s="17"/>
      <c r="T505" s="17"/>
      <c r="U505" s="17"/>
      <c r="V505" s="17"/>
      <c r="W505" s="17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FD505" s="195"/>
      <c r="FE505" s="195"/>
      <c r="FF505" s="195"/>
      <c r="FG505" s="195"/>
      <c r="FH505" s="195"/>
    </row>
    <row r="506" spans="2:164" x14ac:dyDescent="0.2">
      <c r="B506" s="98">
        <f>COUNT(R506:FC506,FI506:FQ506)</f>
        <v>0</v>
      </c>
      <c r="C506" s="98" t="str">
        <f>IF(COUNT(R506:FC506,FI506:FQ506)&gt;0,COUNT(R506:FC506,FI506:FQ506),"")</f>
        <v/>
      </c>
      <c r="D506" s="98" t="str">
        <f>IF(COUNT(X506:BN506,BP506:BX506,BZ506:CF506,CH506:FC506,FI506:FQ506)&gt;0,COUNT(X506:BN506,BP506:BX506,BZ506:CF506,CH506:FC506,FI506:FQ506),"")</f>
        <v/>
      </c>
      <c r="E506" s="98" t="str">
        <f>IF(H506=1,COUNT(R506:FC506,FI506:FQ506),"")</f>
        <v/>
      </c>
      <c r="F506" s="98" t="str">
        <f>IF(H506=1,COUNT(X506:BN506,BP506:BX506,BZ506:CF506,CH506:FC506,FI506:FQ506),"")</f>
        <v/>
      </c>
      <c r="G506" s="98" t="str">
        <f>IF($B506&gt;=1,$M506,"")</f>
        <v/>
      </c>
      <c r="H506" s="199" t="str">
        <f>IF(AND(M506&gt;0,M506&lt;=STATS!$C$22),1,"")</f>
        <v/>
      </c>
      <c r="J506" s="34">
        <v>505</v>
      </c>
      <c r="K506"/>
      <c r="L506"/>
      <c r="R506" s="17"/>
      <c r="S506" s="17"/>
      <c r="T506" s="17"/>
      <c r="U506" s="17"/>
      <c r="V506" s="17"/>
      <c r="W506" s="17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FD506" s="195"/>
      <c r="FE506" s="195"/>
      <c r="FF506" s="195"/>
      <c r="FG506" s="195"/>
      <c r="FH506" s="195"/>
    </row>
    <row r="507" spans="2:164" x14ac:dyDescent="0.2">
      <c r="B507" s="98">
        <f>COUNT(R507:FC507,FI507:FQ507)</f>
        <v>0</v>
      </c>
      <c r="C507" s="98" t="str">
        <f>IF(COUNT(R507:FC507,FI507:FQ507)&gt;0,COUNT(R507:FC507,FI507:FQ507),"")</f>
        <v/>
      </c>
      <c r="D507" s="98" t="str">
        <f>IF(COUNT(X507:BN507,BP507:BX507,BZ507:CF507,CH507:FC507,FI507:FQ507)&gt;0,COUNT(X507:BN507,BP507:BX507,BZ507:CF507,CH507:FC507,FI507:FQ507),"")</f>
        <v/>
      </c>
      <c r="E507" s="98" t="str">
        <f>IF(H507=1,COUNT(R507:FC507,FI507:FQ507),"")</f>
        <v/>
      </c>
      <c r="F507" s="98" t="str">
        <f>IF(H507=1,COUNT(X507:BN507,BP507:BX507,BZ507:CF507,CH507:FC507,FI507:FQ507),"")</f>
        <v/>
      </c>
      <c r="G507" s="98" t="str">
        <f>IF($B507&gt;=1,$M507,"")</f>
        <v/>
      </c>
      <c r="H507" s="199" t="str">
        <f>IF(AND(M507&gt;0,M507&lt;=STATS!$C$22),1,"")</f>
        <v/>
      </c>
      <c r="J507" s="34">
        <v>506</v>
      </c>
      <c r="K507"/>
      <c r="L507"/>
      <c r="R507" s="17"/>
      <c r="S507" s="17"/>
      <c r="T507" s="17"/>
      <c r="U507" s="17"/>
      <c r="V507" s="17"/>
      <c r="W507" s="17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FD507" s="195"/>
      <c r="FE507" s="195"/>
      <c r="FF507" s="195"/>
      <c r="FG507" s="195"/>
      <c r="FH507" s="195"/>
    </row>
    <row r="508" spans="2:164" x14ac:dyDescent="0.2">
      <c r="B508" s="98">
        <f>COUNT(R508:FC508,FI508:FQ508)</f>
        <v>0</v>
      </c>
      <c r="C508" s="98" t="str">
        <f>IF(COUNT(R508:FC508,FI508:FQ508)&gt;0,COUNT(R508:FC508,FI508:FQ508),"")</f>
        <v/>
      </c>
      <c r="D508" s="98" t="str">
        <f>IF(COUNT(X508:BN508,BP508:BX508,BZ508:CF508,CH508:FC508,FI508:FQ508)&gt;0,COUNT(X508:BN508,BP508:BX508,BZ508:CF508,CH508:FC508,FI508:FQ508),"")</f>
        <v/>
      </c>
      <c r="E508" s="98" t="str">
        <f>IF(H508=1,COUNT(R508:FC508,FI508:FQ508),"")</f>
        <v/>
      </c>
      <c r="F508" s="98" t="str">
        <f>IF(H508=1,COUNT(X508:BN508,BP508:BX508,BZ508:CF508,CH508:FC508,FI508:FQ508),"")</f>
        <v/>
      </c>
      <c r="G508" s="98" t="str">
        <f>IF($B508&gt;=1,$M508,"")</f>
        <v/>
      </c>
      <c r="H508" s="199" t="str">
        <f>IF(AND(M508&gt;0,M508&lt;=STATS!$C$22),1,"")</f>
        <v/>
      </c>
      <c r="J508" s="34">
        <v>507</v>
      </c>
      <c r="K508"/>
      <c r="L508"/>
      <c r="R508" s="17"/>
      <c r="S508" s="17"/>
      <c r="T508" s="17"/>
      <c r="U508" s="17"/>
      <c r="V508" s="17"/>
      <c r="W508" s="17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FD508" s="195"/>
      <c r="FE508" s="195"/>
      <c r="FF508" s="195"/>
      <c r="FG508" s="195"/>
      <c r="FH508" s="195"/>
    </row>
    <row r="509" spans="2:164" x14ac:dyDescent="0.2">
      <c r="B509" s="98">
        <f>COUNT(R509:FC509,FI509:FQ509)</f>
        <v>0</v>
      </c>
      <c r="C509" s="98" t="str">
        <f>IF(COUNT(R509:FC509,FI509:FQ509)&gt;0,COUNT(R509:FC509,FI509:FQ509),"")</f>
        <v/>
      </c>
      <c r="D509" s="98" t="str">
        <f>IF(COUNT(X509:BN509,BP509:BX509,BZ509:CF509,CH509:FC509,FI509:FQ509)&gt;0,COUNT(X509:BN509,BP509:BX509,BZ509:CF509,CH509:FC509,FI509:FQ509),"")</f>
        <v/>
      </c>
      <c r="E509" s="98" t="str">
        <f>IF(H509=1,COUNT(R509:FC509,FI509:FQ509),"")</f>
        <v/>
      </c>
      <c r="F509" s="98" t="str">
        <f>IF(H509=1,COUNT(X509:BN509,BP509:BX509,BZ509:CF509,CH509:FC509,FI509:FQ509),"")</f>
        <v/>
      </c>
      <c r="G509" s="98" t="str">
        <f>IF($B509&gt;=1,$M509,"")</f>
        <v/>
      </c>
      <c r="H509" s="199" t="str">
        <f>IF(AND(M509&gt;0,M509&lt;=STATS!$C$22),1,"")</f>
        <v/>
      </c>
      <c r="J509" s="34">
        <v>508</v>
      </c>
      <c r="K509"/>
      <c r="L509"/>
      <c r="R509" s="17"/>
      <c r="S509" s="17"/>
      <c r="T509" s="17"/>
      <c r="U509" s="17"/>
      <c r="V509" s="17"/>
      <c r="W509" s="17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FD509" s="195"/>
      <c r="FE509" s="195"/>
      <c r="FF509" s="195"/>
      <c r="FG509" s="195"/>
      <c r="FH509" s="195"/>
    </row>
    <row r="510" spans="2:164" x14ac:dyDescent="0.2">
      <c r="B510" s="98">
        <f>COUNT(R510:FC510,FI510:FQ510)</f>
        <v>0</v>
      </c>
      <c r="C510" s="98" t="str">
        <f>IF(COUNT(R510:FC510,FI510:FQ510)&gt;0,COUNT(R510:FC510,FI510:FQ510),"")</f>
        <v/>
      </c>
      <c r="D510" s="98" t="str">
        <f>IF(COUNT(X510:BN510,BP510:BX510,BZ510:CF510,CH510:FC510,FI510:FQ510)&gt;0,COUNT(X510:BN510,BP510:BX510,BZ510:CF510,CH510:FC510,FI510:FQ510),"")</f>
        <v/>
      </c>
      <c r="E510" s="98" t="str">
        <f>IF(H510=1,COUNT(R510:FC510,FI510:FQ510),"")</f>
        <v/>
      </c>
      <c r="F510" s="98" t="str">
        <f>IF(H510=1,COUNT(X510:BN510,BP510:BX510,BZ510:CF510,CH510:FC510,FI510:FQ510),"")</f>
        <v/>
      </c>
      <c r="G510" s="98" t="str">
        <f>IF($B510&gt;=1,$M510,"")</f>
        <v/>
      </c>
      <c r="H510" s="199" t="str">
        <f>IF(AND(M510&gt;0,M510&lt;=STATS!$C$22),1,"")</f>
        <v/>
      </c>
      <c r="J510" s="34">
        <v>509</v>
      </c>
      <c r="K510"/>
      <c r="L510"/>
      <c r="R510" s="17"/>
      <c r="S510" s="17"/>
      <c r="T510" s="17"/>
      <c r="U510" s="17"/>
      <c r="V510" s="17"/>
      <c r="W510" s="17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FD510" s="195"/>
      <c r="FE510" s="195"/>
      <c r="FF510" s="195"/>
      <c r="FG510" s="195"/>
      <c r="FH510" s="195"/>
    </row>
    <row r="511" spans="2:164" x14ac:dyDescent="0.2">
      <c r="B511" s="98">
        <f>COUNT(R511:FC511,FI511:FQ511)</f>
        <v>0</v>
      </c>
      <c r="C511" s="98" t="str">
        <f>IF(COUNT(R511:FC511,FI511:FQ511)&gt;0,COUNT(R511:FC511,FI511:FQ511),"")</f>
        <v/>
      </c>
      <c r="D511" s="98" t="str">
        <f>IF(COUNT(X511:BN511,BP511:BX511,BZ511:CF511,CH511:FC511,FI511:FQ511)&gt;0,COUNT(X511:BN511,BP511:BX511,BZ511:CF511,CH511:FC511,FI511:FQ511),"")</f>
        <v/>
      </c>
      <c r="E511" s="98" t="str">
        <f>IF(H511=1,COUNT(R511:FC511,FI511:FQ511),"")</f>
        <v/>
      </c>
      <c r="F511" s="98" t="str">
        <f>IF(H511=1,COUNT(X511:BN511,BP511:BX511,BZ511:CF511,CH511:FC511,FI511:FQ511),"")</f>
        <v/>
      </c>
      <c r="G511" s="98" t="str">
        <f>IF($B511&gt;=1,$M511,"")</f>
        <v/>
      </c>
      <c r="H511" s="199" t="str">
        <f>IF(AND(M511&gt;0,M511&lt;=STATS!$C$22),1,"")</f>
        <v/>
      </c>
      <c r="J511" s="34">
        <v>510</v>
      </c>
      <c r="K511"/>
      <c r="L511"/>
      <c r="R511" s="17"/>
      <c r="S511" s="17"/>
      <c r="T511" s="17"/>
      <c r="U511" s="17"/>
      <c r="V511" s="17"/>
      <c r="W511" s="17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FD511" s="195"/>
      <c r="FE511" s="195"/>
      <c r="FF511" s="195"/>
      <c r="FG511" s="195"/>
      <c r="FH511" s="195"/>
    </row>
    <row r="512" spans="2:164" x14ac:dyDescent="0.2">
      <c r="B512" s="98">
        <f>COUNT(R512:FC512,FI512:FQ512)</f>
        <v>0</v>
      </c>
      <c r="C512" s="98" t="str">
        <f>IF(COUNT(R512:FC512,FI512:FQ512)&gt;0,COUNT(R512:FC512,FI512:FQ512),"")</f>
        <v/>
      </c>
      <c r="D512" s="98" t="str">
        <f>IF(COUNT(X512:BN512,BP512:BX512,BZ512:CF512,CH512:FC512,FI512:FQ512)&gt;0,COUNT(X512:BN512,BP512:BX512,BZ512:CF512,CH512:FC512,FI512:FQ512),"")</f>
        <v/>
      </c>
      <c r="E512" s="98" t="str">
        <f>IF(H512=1,COUNT(R512:FC512,FI512:FQ512),"")</f>
        <v/>
      </c>
      <c r="F512" s="98" t="str">
        <f>IF(H512=1,COUNT(X512:BN512,BP512:BX512,BZ512:CF512,CH512:FC512,FI512:FQ512),"")</f>
        <v/>
      </c>
      <c r="G512" s="98" t="str">
        <f>IF($B512&gt;=1,$M512,"")</f>
        <v/>
      </c>
      <c r="H512" s="199" t="str">
        <f>IF(AND(M512&gt;0,M512&lt;=STATS!$C$22),1,"")</f>
        <v/>
      </c>
      <c r="J512" s="34">
        <v>511</v>
      </c>
      <c r="K512"/>
      <c r="L512"/>
      <c r="R512" s="17"/>
      <c r="S512" s="17"/>
      <c r="T512" s="17"/>
      <c r="U512" s="17"/>
      <c r="V512" s="17"/>
      <c r="W512" s="17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FD512" s="195"/>
      <c r="FE512" s="195"/>
      <c r="FF512" s="195"/>
      <c r="FG512" s="195"/>
      <c r="FH512" s="195"/>
    </row>
    <row r="513" spans="2:164" x14ac:dyDescent="0.2">
      <c r="B513" s="98">
        <f>COUNT(R513:FC513,FI513:FQ513)</f>
        <v>0</v>
      </c>
      <c r="C513" s="98" t="str">
        <f>IF(COUNT(R513:FC513,FI513:FQ513)&gt;0,COUNT(R513:FC513,FI513:FQ513),"")</f>
        <v/>
      </c>
      <c r="D513" s="98" t="str">
        <f>IF(COUNT(X513:BN513,BP513:BX513,BZ513:CF513,CH513:FC513,FI513:FQ513)&gt;0,COUNT(X513:BN513,BP513:BX513,BZ513:CF513,CH513:FC513,FI513:FQ513),"")</f>
        <v/>
      </c>
      <c r="E513" s="98" t="str">
        <f>IF(H513=1,COUNT(R513:FC513,FI513:FQ513),"")</f>
        <v/>
      </c>
      <c r="F513" s="98" t="str">
        <f>IF(H513=1,COUNT(X513:BN513,BP513:BX513,BZ513:CF513,CH513:FC513,FI513:FQ513),"")</f>
        <v/>
      </c>
      <c r="G513" s="98" t="str">
        <f>IF($B513&gt;=1,$M513,"")</f>
        <v/>
      </c>
      <c r="H513" s="199" t="str">
        <f>IF(AND(M513&gt;0,M513&lt;=STATS!$C$22),1,"")</f>
        <v/>
      </c>
      <c r="J513" s="34">
        <v>512</v>
      </c>
      <c r="K513"/>
      <c r="L513"/>
      <c r="R513" s="17"/>
      <c r="S513" s="17"/>
      <c r="T513" s="17"/>
      <c r="U513" s="17"/>
      <c r="V513" s="17"/>
      <c r="W513" s="17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FD513" s="195"/>
      <c r="FE513" s="195"/>
      <c r="FF513" s="195"/>
      <c r="FG513" s="195"/>
      <c r="FH513" s="195"/>
    </row>
    <row r="514" spans="2:164" x14ac:dyDescent="0.2">
      <c r="B514" s="98">
        <f>COUNT(R514:FC514,FI514:FQ514)</f>
        <v>0</v>
      </c>
      <c r="C514" s="98" t="str">
        <f>IF(COUNT(R514:FC514,FI514:FQ514)&gt;0,COUNT(R514:FC514,FI514:FQ514),"")</f>
        <v/>
      </c>
      <c r="D514" s="98" t="str">
        <f>IF(COUNT(X514:BN514,BP514:BX514,BZ514:CF514,CH514:FC514,FI514:FQ514)&gt;0,COUNT(X514:BN514,BP514:BX514,BZ514:CF514,CH514:FC514,FI514:FQ514),"")</f>
        <v/>
      </c>
      <c r="E514" s="98" t="str">
        <f>IF(H514=1,COUNT(R514:FC514,FI514:FQ514),"")</f>
        <v/>
      </c>
      <c r="F514" s="98" t="str">
        <f>IF(H514=1,COUNT(X514:BN514,BP514:BX514,BZ514:CF514,CH514:FC514,FI514:FQ514),"")</f>
        <v/>
      </c>
      <c r="G514" s="98" t="str">
        <f>IF($B514&gt;=1,$M514,"")</f>
        <v/>
      </c>
      <c r="H514" s="199" t="str">
        <f>IF(AND(M514&gt;0,M514&lt;=STATS!$C$22),1,"")</f>
        <v/>
      </c>
      <c r="J514" s="34">
        <v>513</v>
      </c>
      <c r="K514"/>
      <c r="L514"/>
      <c r="R514" s="17"/>
      <c r="S514" s="17"/>
      <c r="T514" s="17"/>
      <c r="U514" s="17"/>
      <c r="V514" s="17"/>
      <c r="W514" s="17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FD514" s="195"/>
      <c r="FE514" s="195"/>
      <c r="FF514" s="195"/>
      <c r="FG514" s="195"/>
      <c r="FH514" s="195"/>
    </row>
    <row r="515" spans="2:164" x14ac:dyDescent="0.2">
      <c r="B515" s="98">
        <f>COUNT(R515:FC515,FI515:FQ515)</f>
        <v>0</v>
      </c>
      <c r="C515" s="98" t="str">
        <f>IF(COUNT(R515:FC515,FI515:FQ515)&gt;0,COUNT(R515:FC515,FI515:FQ515),"")</f>
        <v/>
      </c>
      <c r="D515" s="98" t="str">
        <f>IF(COUNT(X515:BN515,BP515:BX515,BZ515:CF515,CH515:FC515,FI515:FQ515)&gt;0,COUNT(X515:BN515,BP515:BX515,BZ515:CF515,CH515:FC515,FI515:FQ515),"")</f>
        <v/>
      </c>
      <c r="E515" s="98" t="str">
        <f>IF(H515=1,COUNT(R515:FC515,FI515:FQ515),"")</f>
        <v/>
      </c>
      <c r="F515" s="98" t="str">
        <f>IF(H515=1,COUNT(X515:BN515,BP515:BX515,BZ515:CF515,CH515:FC515,FI515:FQ515),"")</f>
        <v/>
      </c>
      <c r="G515" s="98" t="str">
        <f>IF($B515&gt;=1,$M515,"")</f>
        <v/>
      </c>
      <c r="H515" s="199" t="str">
        <f>IF(AND(M515&gt;0,M515&lt;=STATS!$C$22),1,"")</f>
        <v/>
      </c>
      <c r="J515" s="34">
        <v>514</v>
      </c>
      <c r="K515"/>
      <c r="L515"/>
      <c r="R515" s="17"/>
      <c r="S515" s="17"/>
      <c r="T515" s="17"/>
      <c r="U515" s="17"/>
      <c r="V515" s="17"/>
      <c r="W515" s="17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FD515" s="195"/>
      <c r="FE515" s="195"/>
      <c r="FF515" s="195"/>
      <c r="FG515" s="195"/>
      <c r="FH515" s="195"/>
    </row>
    <row r="516" spans="2:164" x14ac:dyDescent="0.2">
      <c r="B516" s="98">
        <f>COUNT(R516:FC516,FI516:FQ516)</f>
        <v>0</v>
      </c>
      <c r="C516" s="98" t="str">
        <f>IF(COUNT(R516:FC516,FI516:FQ516)&gt;0,COUNT(R516:FC516,FI516:FQ516),"")</f>
        <v/>
      </c>
      <c r="D516" s="98" t="str">
        <f>IF(COUNT(X516:BN516,BP516:BX516,BZ516:CF516,CH516:FC516,FI516:FQ516)&gt;0,COUNT(X516:BN516,BP516:BX516,BZ516:CF516,CH516:FC516,FI516:FQ516),"")</f>
        <v/>
      </c>
      <c r="E516" s="98" t="str">
        <f>IF(H516=1,COUNT(R516:FC516,FI516:FQ516),"")</f>
        <v/>
      </c>
      <c r="F516" s="98" t="str">
        <f>IF(H516=1,COUNT(X516:BN516,BP516:BX516,BZ516:CF516,CH516:FC516,FI516:FQ516),"")</f>
        <v/>
      </c>
      <c r="G516" s="98" t="str">
        <f>IF($B516&gt;=1,$M516,"")</f>
        <v/>
      </c>
      <c r="H516" s="199" t="str">
        <f>IF(AND(M516&gt;0,M516&lt;=STATS!$C$22),1,"")</f>
        <v/>
      </c>
      <c r="J516" s="34">
        <v>515</v>
      </c>
      <c r="K516"/>
      <c r="L516"/>
      <c r="R516" s="17"/>
      <c r="S516" s="17"/>
      <c r="T516" s="17"/>
      <c r="U516" s="17"/>
      <c r="V516" s="17"/>
      <c r="W516" s="17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FD516" s="195"/>
      <c r="FE516" s="195"/>
      <c r="FF516" s="195"/>
      <c r="FG516" s="195"/>
      <c r="FH516" s="195"/>
    </row>
    <row r="517" spans="2:164" x14ac:dyDescent="0.2">
      <c r="B517" s="98">
        <f>COUNT(R517:FC517,FI517:FQ517)</f>
        <v>0</v>
      </c>
      <c r="C517" s="98" t="str">
        <f>IF(COUNT(R517:FC517,FI517:FQ517)&gt;0,COUNT(R517:FC517,FI517:FQ517),"")</f>
        <v/>
      </c>
      <c r="D517" s="98" t="str">
        <f>IF(COUNT(X517:BN517,BP517:BX517,BZ517:CF517,CH517:FC517,FI517:FQ517)&gt;0,COUNT(X517:BN517,BP517:BX517,BZ517:CF517,CH517:FC517,FI517:FQ517),"")</f>
        <v/>
      </c>
      <c r="E517" s="98" t="str">
        <f>IF(H517=1,COUNT(R517:FC517,FI517:FQ517),"")</f>
        <v/>
      </c>
      <c r="F517" s="98" t="str">
        <f>IF(H517=1,COUNT(X517:BN517,BP517:BX517,BZ517:CF517,CH517:FC517,FI517:FQ517),"")</f>
        <v/>
      </c>
      <c r="G517" s="98" t="str">
        <f>IF($B517&gt;=1,$M517,"")</f>
        <v/>
      </c>
      <c r="H517" s="199" t="str">
        <f>IF(AND(M517&gt;0,M517&lt;=STATS!$C$22),1,"")</f>
        <v/>
      </c>
      <c r="J517" s="34">
        <v>516</v>
      </c>
      <c r="K517"/>
      <c r="L517"/>
      <c r="R517" s="17"/>
      <c r="S517" s="17"/>
      <c r="T517" s="17"/>
      <c r="U517" s="17"/>
      <c r="V517" s="17"/>
      <c r="W517" s="17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FD517" s="195"/>
      <c r="FE517" s="195"/>
      <c r="FF517" s="195"/>
      <c r="FG517" s="195"/>
      <c r="FH517" s="195"/>
    </row>
    <row r="518" spans="2:164" x14ac:dyDescent="0.2">
      <c r="B518" s="98">
        <f>COUNT(R518:FC518,FI518:FQ518)</f>
        <v>0</v>
      </c>
      <c r="C518" s="98" t="str">
        <f>IF(COUNT(R518:FC518,FI518:FQ518)&gt;0,COUNT(R518:FC518,FI518:FQ518),"")</f>
        <v/>
      </c>
      <c r="D518" s="98" t="str">
        <f>IF(COUNT(X518:BN518,BP518:BX518,BZ518:CF518,CH518:FC518,FI518:FQ518)&gt;0,COUNT(X518:BN518,BP518:BX518,BZ518:CF518,CH518:FC518,FI518:FQ518),"")</f>
        <v/>
      </c>
      <c r="E518" s="98" t="str">
        <f>IF(H518=1,COUNT(R518:FC518,FI518:FQ518),"")</f>
        <v/>
      </c>
      <c r="F518" s="98" t="str">
        <f>IF(H518=1,COUNT(X518:BN518,BP518:BX518,BZ518:CF518,CH518:FC518,FI518:FQ518),"")</f>
        <v/>
      </c>
      <c r="G518" s="98" t="str">
        <f>IF($B518&gt;=1,$M518,"")</f>
        <v/>
      </c>
      <c r="H518" s="199" t="str">
        <f>IF(AND(M518&gt;0,M518&lt;=STATS!$C$22),1,"")</f>
        <v/>
      </c>
      <c r="J518" s="34">
        <v>517</v>
      </c>
      <c r="K518"/>
      <c r="L518"/>
      <c r="R518" s="17"/>
      <c r="S518" s="17"/>
      <c r="T518" s="17"/>
      <c r="U518" s="17"/>
      <c r="V518" s="17"/>
      <c r="W518" s="17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FD518" s="195"/>
      <c r="FE518" s="195"/>
      <c r="FF518" s="195"/>
      <c r="FG518" s="195"/>
      <c r="FH518" s="195"/>
    </row>
    <row r="519" spans="2:164" x14ac:dyDescent="0.2">
      <c r="B519" s="98">
        <f>COUNT(R519:FC519,FI519:FQ519)</f>
        <v>0</v>
      </c>
      <c r="C519" s="98" t="str">
        <f>IF(COUNT(R519:FC519,FI519:FQ519)&gt;0,COUNT(R519:FC519,FI519:FQ519),"")</f>
        <v/>
      </c>
      <c r="D519" s="98" t="str">
        <f>IF(COUNT(X519:BN519,BP519:BX519,BZ519:CF519,CH519:FC519,FI519:FQ519)&gt;0,COUNT(X519:BN519,BP519:BX519,BZ519:CF519,CH519:FC519,FI519:FQ519),"")</f>
        <v/>
      </c>
      <c r="E519" s="98" t="str">
        <f>IF(H519=1,COUNT(R519:FC519,FI519:FQ519),"")</f>
        <v/>
      </c>
      <c r="F519" s="98" t="str">
        <f>IF(H519=1,COUNT(X519:BN519,BP519:BX519,BZ519:CF519,CH519:FC519,FI519:FQ519),"")</f>
        <v/>
      </c>
      <c r="G519" s="98" t="str">
        <f>IF($B519&gt;=1,$M519,"")</f>
        <v/>
      </c>
      <c r="H519" s="199" t="str">
        <f>IF(AND(M519&gt;0,M519&lt;=STATS!$C$22),1,"")</f>
        <v/>
      </c>
      <c r="J519" s="34">
        <v>518</v>
      </c>
      <c r="K519"/>
      <c r="L519"/>
      <c r="R519" s="17"/>
      <c r="S519" s="17"/>
      <c r="T519" s="17"/>
      <c r="U519" s="17"/>
      <c r="V519" s="17"/>
      <c r="W519" s="17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FD519" s="195"/>
      <c r="FE519" s="195"/>
      <c r="FF519" s="195"/>
      <c r="FG519" s="195"/>
      <c r="FH519" s="195"/>
    </row>
    <row r="520" spans="2:164" x14ac:dyDescent="0.2">
      <c r="B520" s="98">
        <f>COUNT(R520:FC520,FI520:FQ520)</f>
        <v>0</v>
      </c>
      <c r="C520" s="98" t="str">
        <f>IF(COUNT(R520:FC520,FI520:FQ520)&gt;0,COUNT(R520:FC520,FI520:FQ520),"")</f>
        <v/>
      </c>
      <c r="D520" s="98" t="str">
        <f>IF(COUNT(X520:BN520,BP520:BX520,BZ520:CF520,CH520:FC520,FI520:FQ520)&gt;0,COUNT(X520:BN520,BP520:BX520,BZ520:CF520,CH520:FC520,FI520:FQ520),"")</f>
        <v/>
      </c>
      <c r="E520" s="98" t="str">
        <f>IF(H520=1,COUNT(R520:FC520,FI520:FQ520),"")</f>
        <v/>
      </c>
      <c r="F520" s="98" t="str">
        <f>IF(H520=1,COUNT(X520:BN520,BP520:BX520,BZ520:CF520,CH520:FC520,FI520:FQ520),"")</f>
        <v/>
      </c>
      <c r="G520" s="98" t="str">
        <f>IF($B520&gt;=1,$M520,"")</f>
        <v/>
      </c>
      <c r="H520" s="199" t="str">
        <f>IF(AND(M520&gt;0,M520&lt;=STATS!$C$22),1,"")</f>
        <v/>
      </c>
      <c r="J520" s="34">
        <v>519</v>
      </c>
      <c r="K520"/>
      <c r="L520"/>
      <c r="R520" s="17"/>
      <c r="S520" s="17"/>
      <c r="T520" s="17"/>
      <c r="U520" s="17"/>
      <c r="V520" s="17"/>
      <c r="W520" s="17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FD520" s="195"/>
      <c r="FE520" s="195"/>
      <c r="FF520" s="195"/>
      <c r="FG520" s="195"/>
      <c r="FH520" s="195"/>
    </row>
    <row r="521" spans="2:164" x14ac:dyDescent="0.2">
      <c r="B521" s="98">
        <f>COUNT(R521:FC521,FI521:FQ521)</f>
        <v>0</v>
      </c>
      <c r="C521" s="98" t="str">
        <f>IF(COUNT(R521:FC521,FI521:FQ521)&gt;0,COUNT(R521:FC521,FI521:FQ521),"")</f>
        <v/>
      </c>
      <c r="D521" s="98" t="str">
        <f>IF(COUNT(X521:BN521,BP521:BX521,BZ521:CF521,CH521:FC521,FI521:FQ521)&gt;0,COUNT(X521:BN521,BP521:BX521,BZ521:CF521,CH521:FC521,FI521:FQ521),"")</f>
        <v/>
      </c>
      <c r="E521" s="98" t="str">
        <f>IF(H521=1,COUNT(R521:FC521,FI521:FQ521),"")</f>
        <v/>
      </c>
      <c r="F521" s="98" t="str">
        <f>IF(H521=1,COUNT(X521:BN521,BP521:BX521,BZ521:CF521,CH521:FC521,FI521:FQ521),"")</f>
        <v/>
      </c>
      <c r="G521" s="98" t="str">
        <f>IF($B521&gt;=1,$M521,"")</f>
        <v/>
      </c>
      <c r="H521" s="199" t="str">
        <f>IF(AND(M521&gt;0,M521&lt;=STATS!$C$22),1,"")</f>
        <v/>
      </c>
      <c r="J521" s="34">
        <v>520</v>
      </c>
      <c r="K521"/>
      <c r="L521"/>
      <c r="R521" s="17"/>
      <c r="S521" s="17"/>
      <c r="T521" s="17"/>
      <c r="U521" s="17"/>
      <c r="V521" s="17"/>
      <c r="W521" s="17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FD521" s="195"/>
      <c r="FE521" s="195"/>
      <c r="FF521" s="195"/>
      <c r="FG521" s="195"/>
      <c r="FH521" s="195"/>
    </row>
    <row r="522" spans="2:164" x14ac:dyDescent="0.2">
      <c r="B522" s="98">
        <f>COUNT(R522:FC522,FI522:FQ522)</f>
        <v>0</v>
      </c>
      <c r="C522" s="98" t="str">
        <f>IF(COUNT(R522:FC522,FI522:FQ522)&gt;0,COUNT(R522:FC522,FI522:FQ522),"")</f>
        <v/>
      </c>
      <c r="D522" s="98" t="str">
        <f>IF(COUNT(X522:BN522,BP522:BX522,BZ522:CF522,CH522:FC522,FI522:FQ522)&gt;0,COUNT(X522:BN522,BP522:BX522,BZ522:CF522,CH522:FC522,FI522:FQ522),"")</f>
        <v/>
      </c>
      <c r="E522" s="98" t="str">
        <f>IF(H522=1,COUNT(R522:FC522,FI522:FQ522),"")</f>
        <v/>
      </c>
      <c r="F522" s="98" t="str">
        <f>IF(H522=1,COUNT(X522:BN522,BP522:BX522,BZ522:CF522,CH522:FC522,FI522:FQ522),"")</f>
        <v/>
      </c>
      <c r="G522" s="98" t="str">
        <f>IF($B522&gt;=1,$M522,"")</f>
        <v/>
      </c>
      <c r="H522" s="199" t="str">
        <f>IF(AND(M522&gt;0,M522&lt;=STATS!$C$22),1,"")</f>
        <v/>
      </c>
      <c r="J522" s="34">
        <v>521</v>
      </c>
      <c r="K522"/>
      <c r="L522"/>
      <c r="R522" s="17"/>
      <c r="S522" s="17"/>
      <c r="T522" s="17"/>
      <c r="U522" s="17"/>
      <c r="V522" s="17"/>
      <c r="W522" s="17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FD522" s="195"/>
      <c r="FE522" s="195"/>
      <c r="FF522" s="195"/>
      <c r="FG522" s="195"/>
      <c r="FH522" s="195"/>
    </row>
    <row r="523" spans="2:164" x14ac:dyDescent="0.2">
      <c r="B523" s="98">
        <f>COUNT(R523:FC523,FI523:FQ523)</f>
        <v>0</v>
      </c>
      <c r="C523" s="98" t="str">
        <f>IF(COUNT(R523:FC523,FI523:FQ523)&gt;0,COUNT(R523:FC523,FI523:FQ523),"")</f>
        <v/>
      </c>
      <c r="D523" s="98" t="str">
        <f>IF(COUNT(X523:BN523,BP523:BX523,BZ523:CF523,CH523:FC523,FI523:FQ523)&gt;0,COUNT(X523:BN523,BP523:BX523,BZ523:CF523,CH523:FC523,FI523:FQ523),"")</f>
        <v/>
      </c>
      <c r="E523" s="98" t="str">
        <f>IF(H523=1,COUNT(R523:FC523,FI523:FQ523),"")</f>
        <v/>
      </c>
      <c r="F523" s="98" t="str">
        <f>IF(H523=1,COUNT(X523:BN523,BP523:BX523,BZ523:CF523,CH523:FC523,FI523:FQ523),"")</f>
        <v/>
      </c>
      <c r="G523" s="98" t="str">
        <f>IF($B523&gt;=1,$M523,"")</f>
        <v/>
      </c>
      <c r="H523" s="199" t="str">
        <f>IF(AND(M523&gt;0,M523&lt;=STATS!$C$22),1,"")</f>
        <v/>
      </c>
      <c r="J523" s="34">
        <v>522</v>
      </c>
      <c r="K523"/>
      <c r="L523"/>
      <c r="R523" s="17"/>
      <c r="S523" s="17"/>
      <c r="T523" s="17"/>
      <c r="U523" s="17"/>
      <c r="V523" s="17"/>
      <c r="W523" s="17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FD523" s="195"/>
      <c r="FE523" s="195"/>
      <c r="FF523" s="195"/>
      <c r="FG523" s="195"/>
      <c r="FH523" s="195"/>
    </row>
    <row r="524" spans="2:164" x14ac:dyDescent="0.2">
      <c r="B524" s="98">
        <f>COUNT(R524:FC524,FI524:FQ524)</f>
        <v>0</v>
      </c>
      <c r="C524" s="98" t="str">
        <f>IF(COUNT(R524:FC524,FI524:FQ524)&gt;0,COUNT(R524:FC524,FI524:FQ524),"")</f>
        <v/>
      </c>
      <c r="D524" s="98" t="str">
        <f>IF(COUNT(X524:BN524,BP524:BX524,BZ524:CF524,CH524:FC524,FI524:FQ524)&gt;0,COUNT(X524:BN524,BP524:BX524,BZ524:CF524,CH524:FC524,FI524:FQ524),"")</f>
        <v/>
      </c>
      <c r="E524" s="98" t="str">
        <f>IF(H524=1,COUNT(R524:FC524,FI524:FQ524),"")</f>
        <v/>
      </c>
      <c r="F524" s="98" t="str">
        <f>IF(H524=1,COUNT(X524:BN524,BP524:BX524,BZ524:CF524,CH524:FC524,FI524:FQ524),"")</f>
        <v/>
      </c>
      <c r="G524" s="98" t="str">
        <f>IF($B524&gt;=1,$M524,"")</f>
        <v/>
      </c>
      <c r="H524" s="199" t="str">
        <f>IF(AND(M524&gt;0,M524&lt;=STATS!$C$22),1,"")</f>
        <v/>
      </c>
      <c r="J524" s="34">
        <v>523</v>
      </c>
      <c r="K524"/>
      <c r="L524"/>
      <c r="R524" s="17"/>
      <c r="S524" s="17"/>
      <c r="T524" s="17"/>
      <c r="U524" s="17"/>
      <c r="V524" s="17"/>
      <c r="W524" s="17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FD524" s="195"/>
      <c r="FE524" s="195"/>
      <c r="FF524" s="195"/>
      <c r="FG524" s="195"/>
      <c r="FH524" s="195"/>
    </row>
    <row r="525" spans="2:164" x14ac:dyDescent="0.2">
      <c r="B525" s="98">
        <f>COUNT(R525:FC525,FI525:FQ525)</f>
        <v>0</v>
      </c>
      <c r="C525" s="98" t="str">
        <f>IF(COUNT(R525:FC525,FI525:FQ525)&gt;0,COUNT(R525:FC525,FI525:FQ525),"")</f>
        <v/>
      </c>
      <c r="D525" s="98" t="str">
        <f>IF(COUNT(X525:BN525,BP525:BX525,BZ525:CF525,CH525:FC525,FI525:FQ525)&gt;0,COUNT(X525:BN525,BP525:BX525,BZ525:CF525,CH525:FC525,FI525:FQ525),"")</f>
        <v/>
      </c>
      <c r="E525" s="98" t="str">
        <f>IF(H525=1,COUNT(R525:FC525,FI525:FQ525),"")</f>
        <v/>
      </c>
      <c r="F525" s="98" t="str">
        <f>IF(H525=1,COUNT(X525:BN525,BP525:BX525,BZ525:CF525,CH525:FC525,FI525:FQ525),"")</f>
        <v/>
      </c>
      <c r="G525" s="98" t="str">
        <f>IF($B525&gt;=1,$M525,"")</f>
        <v/>
      </c>
      <c r="H525" s="199" t="str">
        <f>IF(AND(M525&gt;0,M525&lt;=STATS!$C$22),1,"")</f>
        <v/>
      </c>
      <c r="J525" s="34">
        <v>524</v>
      </c>
      <c r="K525"/>
      <c r="L525"/>
      <c r="R525" s="17"/>
      <c r="S525" s="17"/>
      <c r="T525" s="17"/>
      <c r="U525" s="17"/>
      <c r="V525" s="17"/>
      <c r="W525" s="17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FD525" s="195"/>
      <c r="FE525" s="195"/>
      <c r="FF525" s="195"/>
      <c r="FG525" s="195"/>
      <c r="FH525" s="195"/>
    </row>
    <row r="526" spans="2:164" x14ac:dyDescent="0.2">
      <c r="B526" s="98">
        <f>COUNT(R526:FC526,FI526:FQ526)</f>
        <v>0</v>
      </c>
      <c r="C526" s="98" t="str">
        <f>IF(COUNT(R526:FC526,FI526:FQ526)&gt;0,COUNT(R526:FC526,FI526:FQ526),"")</f>
        <v/>
      </c>
      <c r="D526" s="98" t="str">
        <f>IF(COUNT(X526:BN526,BP526:BX526,BZ526:CF526,CH526:FC526,FI526:FQ526)&gt;0,COUNT(X526:BN526,BP526:BX526,BZ526:CF526,CH526:FC526,FI526:FQ526),"")</f>
        <v/>
      </c>
      <c r="E526" s="98" t="str">
        <f>IF(H526=1,COUNT(R526:FC526,FI526:FQ526),"")</f>
        <v/>
      </c>
      <c r="F526" s="98" t="str">
        <f>IF(H526=1,COUNT(X526:BN526,BP526:BX526,BZ526:CF526,CH526:FC526,FI526:FQ526),"")</f>
        <v/>
      </c>
      <c r="G526" s="98" t="str">
        <f>IF($B526&gt;=1,$M526,"")</f>
        <v/>
      </c>
      <c r="H526" s="199" t="str">
        <f>IF(AND(M526&gt;0,M526&lt;=STATS!$C$22),1,"")</f>
        <v/>
      </c>
      <c r="J526" s="34">
        <v>525</v>
      </c>
      <c r="K526"/>
      <c r="L526"/>
      <c r="R526" s="17"/>
      <c r="S526" s="17"/>
      <c r="T526" s="17"/>
      <c r="U526" s="17"/>
      <c r="V526" s="17"/>
      <c r="W526" s="17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FD526" s="195"/>
      <c r="FE526" s="195"/>
      <c r="FF526" s="195"/>
      <c r="FG526" s="195"/>
      <c r="FH526" s="195"/>
    </row>
    <row r="527" spans="2:164" x14ac:dyDescent="0.2">
      <c r="B527" s="98">
        <f>COUNT(R527:FC527,FI527:FQ527)</f>
        <v>0</v>
      </c>
      <c r="C527" s="98" t="str">
        <f>IF(COUNT(R527:FC527,FI527:FQ527)&gt;0,COUNT(R527:FC527,FI527:FQ527),"")</f>
        <v/>
      </c>
      <c r="D527" s="98" t="str">
        <f>IF(COUNT(X527:BN527,BP527:BX527,BZ527:CF527,CH527:FC527,FI527:FQ527)&gt;0,COUNT(X527:BN527,BP527:BX527,BZ527:CF527,CH527:FC527,FI527:FQ527),"")</f>
        <v/>
      </c>
      <c r="E527" s="98" t="str">
        <f>IF(H527=1,COUNT(R527:FC527,FI527:FQ527),"")</f>
        <v/>
      </c>
      <c r="F527" s="98" t="str">
        <f>IF(H527=1,COUNT(X527:BN527,BP527:BX527,BZ527:CF527,CH527:FC527,FI527:FQ527),"")</f>
        <v/>
      </c>
      <c r="G527" s="98" t="str">
        <f>IF($B527&gt;=1,$M527,"")</f>
        <v/>
      </c>
      <c r="H527" s="199" t="str">
        <f>IF(AND(M527&gt;0,M527&lt;=STATS!$C$22),1,"")</f>
        <v/>
      </c>
      <c r="J527" s="34">
        <v>526</v>
      </c>
      <c r="K527"/>
      <c r="L527"/>
      <c r="R527" s="17"/>
      <c r="S527" s="17"/>
      <c r="T527" s="17"/>
      <c r="U527" s="17"/>
      <c r="V527" s="17"/>
      <c r="W527" s="17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FD527" s="195"/>
      <c r="FE527" s="195"/>
      <c r="FF527" s="195"/>
      <c r="FG527" s="195"/>
      <c r="FH527" s="195"/>
    </row>
    <row r="528" spans="2:164" x14ac:dyDescent="0.2">
      <c r="B528" s="98">
        <f>COUNT(R528:FC528,FI528:FQ528)</f>
        <v>0</v>
      </c>
      <c r="C528" s="98" t="str">
        <f>IF(COUNT(R528:FC528,FI528:FQ528)&gt;0,COUNT(R528:FC528,FI528:FQ528),"")</f>
        <v/>
      </c>
      <c r="D528" s="98" t="str">
        <f>IF(COUNT(X528:BN528,BP528:BX528,BZ528:CF528,CH528:FC528,FI528:FQ528)&gt;0,COUNT(X528:BN528,BP528:BX528,BZ528:CF528,CH528:FC528,FI528:FQ528),"")</f>
        <v/>
      </c>
      <c r="E528" s="98" t="str">
        <f>IF(H528=1,COUNT(R528:FC528,FI528:FQ528),"")</f>
        <v/>
      </c>
      <c r="F528" s="98" t="str">
        <f>IF(H528=1,COUNT(X528:BN528,BP528:BX528,BZ528:CF528,CH528:FC528,FI528:FQ528),"")</f>
        <v/>
      </c>
      <c r="G528" s="98" t="str">
        <f>IF($B528&gt;=1,$M528,"")</f>
        <v/>
      </c>
      <c r="H528" s="199" t="str">
        <f>IF(AND(M528&gt;0,M528&lt;=STATS!$C$22),1,"")</f>
        <v/>
      </c>
      <c r="J528" s="34">
        <v>527</v>
      </c>
      <c r="K528"/>
      <c r="L528"/>
      <c r="R528" s="17"/>
      <c r="S528" s="17"/>
      <c r="T528" s="17"/>
      <c r="U528" s="17"/>
      <c r="V528" s="17"/>
      <c r="W528" s="17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FD528" s="195"/>
      <c r="FE528" s="195"/>
      <c r="FF528" s="195"/>
      <c r="FG528" s="195"/>
      <c r="FH528" s="195"/>
    </row>
    <row r="529" spans="2:164" x14ac:dyDescent="0.2">
      <c r="B529" s="98">
        <f>COUNT(R529:FC529,FI529:FQ529)</f>
        <v>0</v>
      </c>
      <c r="C529" s="98" t="str">
        <f>IF(COUNT(R529:FC529,FI529:FQ529)&gt;0,COUNT(R529:FC529,FI529:FQ529),"")</f>
        <v/>
      </c>
      <c r="D529" s="98" t="str">
        <f>IF(COUNT(X529:BN529,BP529:BX529,BZ529:CF529,CH529:FC529,FI529:FQ529)&gt;0,COUNT(X529:BN529,BP529:BX529,BZ529:CF529,CH529:FC529,FI529:FQ529),"")</f>
        <v/>
      </c>
      <c r="E529" s="98" t="str">
        <f>IF(H529=1,COUNT(R529:FC529,FI529:FQ529),"")</f>
        <v/>
      </c>
      <c r="F529" s="98" t="str">
        <f>IF(H529=1,COUNT(X529:BN529,BP529:BX529,BZ529:CF529,CH529:FC529,FI529:FQ529),"")</f>
        <v/>
      </c>
      <c r="G529" s="98" t="str">
        <f>IF($B529&gt;=1,$M529,"")</f>
        <v/>
      </c>
      <c r="H529" s="199" t="str">
        <f>IF(AND(M529&gt;0,M529&lt;=STATS!$C$22),1,"")</f>
        <v/>
      </c>
      <c r="J529" s="34">
        <v>528</v>
      </c>
      <c r="K529"/>
      <c r="L529"/>
      <c r="R529" s="17"/>
      <c r="S529" s="17"/>
      <c r="T529" s="17"/>
      <c r="U529" s="17"/>
      <c r="V529" s="17"/>
      <c r="W529" s="17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FD529" s="195"/>
      <c r="FE529" s="195"/>
      <c r="FF529" s="195"/>
      <c r="FG529" s="195"/>
      <c r="FH529" s="195"/>
    </row>
    <row r="530" spans="2:164" x14ac:dyDescent="0.2">
      <c r="B530" s="98">
        <f>COUNT(R530:FC530,FI530:FQ530)</f>
        <v>0</v>
      </c>
      <c r="C530" s="98" t="str">
        <f>IF(COUNT(R530:FC530,FI530:FQ530)&gt;0,COUNT(R530:FC530,FI530:FQ530),"")</f>
        <v/>
      </c>
      <c r="D530" s="98" t="str">
        <f>IF(COUNT(X530:BN530,BP530:BX530,BZ530:CF530,CH530:FC530,FI530:FQ530)&gt;0,COUNT(X530:BN530,BP530:BX530,BZ530:CF530,CH530:FC530,FI530:FQ530),"")</f>
        <v/>
      </c>
      <c r="E530" s="98" t="str">
        <f>IF(H530=1,COUNT(R530:FC530,FI530:FQ530),"")</f>
        <v/>
      </c>
      <c r="F530" s="98" t="str">
        <f>IF(H530=1,COUNT(X530:BN530,BP530:BX530,BZ530:CF530,CH530:FC530,FI530:FQ530),"")</f>
        <v/>
      </c>
      <c r="G530" s="98" t="str">
        <f>IF($B530&gt;=1,$M530,"")</f>
        <v/>
      </c>
      <c r="H530" s="199" t="str">
        <f>IF(AND(M530&gt;0,M530&lt;=STATS!$C$22),1,"")</f>
        <v/>
      </c>
      <c r="J530" s="34">
        <v>529</v>
      </c>
      <c r="K530"/>
      <c r="L530"/>
      <c r="R530" s="17"/>
      <c r="S530" s="17"/>
      <c r="T530" s="17"/>
      <c r="U530" s="17"/>
      <c r="V530" s="17"/>
      <c r="W530" s="17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FD530" s="195"/>
      <c r="FE530" s="195"/>
      <c r="FF530" s="195"/>
      <c r="FG530" s="195"/>
      <c r="FH530" s="195"/>
    </row>
    <row r="531" spans="2:164" x14ac:dyDescent="0.2">
      <c r="B531" s="98">
        <f>COUNT(R531:FC531,FI531:FQ531)</f>
        <v>0</v>
      </c>
      <c r="C531" s="98" t="str">
        <f>IF(COUNT(R531:FC531,FI531:FQ531)&gt;0,COUNT(R531:FC531,FI531:FQ531),"")</f>
        <v/>
      </c>
      <c r="D531" s="98" t="str">
        <f>IF(COUNT(X531:BN531,BP531:BX531,BZ531:CF531,CH531:FC531,FI531:FQ531)&gt;0,COUNT(X531:BN531,BP531:BX531,BZ531:CF531,CH531:FC531,FI531:FQ531),"")</f>
        <v/>
      </c>
      <c r="E531" s="98" t="str">
        <f>IF(H531=1,COUNT(R531:FC531,FI531:FQ531),"")</f>
        <v/>
      </c>
      <c r="F531" s="98" t="str">
        <f>IF(H531=1,COUNT(X531:BN531,BP531:BX531,BZ531:CF531,CH531:FC531,FI531:FQ531),"")</f>
        <v/>
      </c>
      <c r="G531" s="98" t="str">
        <f>IF($B531&gt;=1,$M531,"")</f>
        <v/>
      </c>
      <c r="H531" s="199" t="str">
        <f>IF(AND(M531&gt;0,M531&lt;=STATS!$C$22),1,"")</f>
        <v/>
      </c>
      <c r="J531" s="34">
        <v>530</v>
      </c>
      <c r="K531"/>
      <c r="L531"/>
      <c r="R531" s="17"/>
      <c r="S531" s="17"/>
      <c r="T531" s="17"/>
      <c r="U531" s="17"/>
      <c r="V531" s="17"/>
      <c r="W531" s="17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FD531" s="195"/>
      <c r="FE531" s="195"/>
      <c r="FF531" s="195"/>
      <c r="FG531" s="195"/>
      <c r="FH531" s="195"/>
    </row>
    <row r="532" spans="2:164" x14ac:dyDescent="0.2">
      <c r="B532" s="98">
        <f>COUNT(R532:FC532,FI532:FQ532)</f>
        <v>0</v>
      </c>
      <c r="C532" s="98" t="str">
        <f>IF(COUNT(R532:FC532,FI532:FQ532)&gt;0,COUNT(R532:FC532,FI532:FQ532),"")</f>
        <v/>
      </c>
      <c r="D532" s="98" t="str">
        <f>IF(COUNT(X532:BN532,BP532:BX532,BZ532:CF532,CH532:FC532,FI532:FQ532)&gt;0,COUNT(X532:BN532,BP532:BX532,BZ532:CF532,CH532:FC532,FI532:FQ532),"")</f>
        <v/>
      </c>
      <c r="E532" s="98" t="str">
        <f>IF(H532=1,COUNT(R532:FC532,FI532:FQ532),"")</f>
        <v/>
      </c>
      <c r="F532" s="98" t="str">
        <f>IF(H532=1,COUNT(X532:BN532,BP532:BX532,BZ532:CF532,CH532:FC532,FI532:FQ532),"")</f>
        <v/>
      </c>
      <c r="G532" s="98" t="str">
        <f>IF($B532&gt;=1,$M532,"")</f>
        <v/>
      </c>
      <c r="H532" s="199" t="str">
        <f>IF(AND(M532&gt;0,M532&lt;=STATS!$C$22),1,"")</f>
        <v/>
      </c>
      <c r="J532" s="34">
        <v>531</v>
      </c>
      <c r="K532"/>
      <c r="L532"/>
      <c r="R532" s="17"/>
      <c r="S532" s="17"/>
      <c r="T532" s="17"/>
      <c r="U532" s="17"/>
      <c r="V532" s="17"/>
      <c r="W532" s="17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FD532" s="195"/>
      <c r="FE532" s="195"/>
      <c r="FF532" s="195"/>
      <c r="FG532" s="195"/>
      <c r="FH532" s="195"/>
    </row>
    <row r="533" spans="2:164" x14ac:dyDescent="0.2">
      <c r="B533" s="98">
        <f>COUNT(R533:FC533,FI533:FQ533)</f>
        <v>0</v>
      </c>
      <c r="C533" s="98" t="str">
        <f>IF(COUNT(R533:FC533,FI533:FQ533)&gt;0,COUNT(R533:FC533,FI533:FQ533),"")</f>
        <v/>
      </c>
      <c r="D533" s="98" t="str">
        <f>IF(COUNT(X533:BN533,BP533:BX533,BZ533:CF533,CH533:FC533,FI533:FQ533)&gt;0,COUNT(X533:BN533,BP533:BX533,BZ533:CF533,CH533:FC533,FI533:FQ533),"")</f>
        <v/>
      </c>
      <c r="E533" s="98" t="str">
        <f>IF(H533=1,COUNT(R533:FC533,FI533:FQ533),"")</f>
        <v/>
      </c>
      <c r="F533" s="98" t="str">
        <f>IF(H533=1,COUNT(X533:BN533,BP533:BX533,BZ533:CF533,CH533:FC533,FI533:FQ533),"")</f>
        <v/>
      </c>
      <c r="G533" s="98" t="str">
        <f>IF($B533&gt;=1,$M533,"")</f>
        <v/>
      </c>
      <c r="H533" s="199" t="str">
        <f>IF(AND(M533&gt;0,M533&lt;=STATS!$C$22),1,"")</f>
        <v/>
      </c>
      <c r="J533" s="34">
        <v>532</v>
      </c>
      <c r="K533"/>
      <c r="L533"/>
      <c r="R533" s="17"/>
      <c r="S533" s="17"/>
      <c r="T533" s="17"/>
      <c r="U533" s="17"/>
      <c r="V533" s="17"/>
      <c r="W533" s="17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FD533" s="195"/>
      <c r="FE533" s="195"/>
      <c r="FF533" s="195"/>
      <c r="FG533" s="195"/>
      <c r="FH533" s="195"/>
    </row>
    <row r="534" spans="2:164" x14ac:dyDescent="0.2">
      <c r="B534" s="98">
        <f>COUNT(R534:FC534,FI534:FQ534)</f>
        <v>0</v>
      </c>
      <c r="C534" s="98" t="str">
        <f>IF(COUNT(R534:FC534,FI534:FQ534)&gt;0,COUNT(R534:FC534,FI534:FQ534),"")</f>
        <v/>
      </c>
      <c r="D534" s="98" t="str">
        <f>IF(COUNT(X534:BN534,BP534:BX534,BZ534:CF534,CH534:FC534,FI534:FQ534)&gt;0,COUNT(X534:BN534,BP534:BX534,BZ534:CF534,CH534:FC534,FI534:FQ534),"")</f>
        <v/>
      </c>
      <c r="E534" s="98" t="str">
        <f>IF(H534=1,COUNT(R534:FC534,FI534:FQ534),"")</f>
        <v/>
      </c>
      <c r="F534" s="98" t="str">
        <f>IF(H534=1,COUNT(X534:BN534,BP534:BX534,BZ534:CF534,CH534:FC534,FI534:FQ534),"")</f>
        <v/>
      </c>
      <c r="G534" s="98" t="str">
        <f>IF($B534&gt;=1,$M534,"")</f>
        <v/>
      </c>
      <c r="H534" s="199" t="str">
        <f>IF(AND(M534&gt;0,M534&lt;=STATS!$C$22),1,"")</f>
        <v/>
      </c>
      <c r="J534" s="34">
        <v>533</v>
      </c>
      <c r="K534"/>
      <c r="L534"/>
      <c r="R534" s="17"/>
      <c r="S534" s="17"/>
      <c r="T534" s="17"/>
      <c r="U534" s="17"/>
      <c r="V534" s="17"/>
      <c r="W534" s="17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FD534" s="195"/>
      <c r="FE534" s="195"/>
      <c r="FF534" s="195"/>
      <c r="FG534" s="195"/>
      <c r="FH534" s="195"/>
    </row>
    <row r="535" spans="2:164" x14ac:dyDescent="0.2">
      <c r="B535" s="98">
        <f>COUNT(R535:FC535,FI535:FQ535)</f>
        <v>0</v>
      </c>
      <c r="C535" s="98" t="str">
        <f>IF(COUNT(R535:FC535,FI535:FQ535)&gt;0,COUNT(R535:FC535,FI535:FQ535),"")</f>
        <v/>
      </c>
      <c r="D535" s="98" t="str">
        <f>IF(COUNT(X535:BN535,BP535:BX535,BZ535:CF535,CH535:FC535,FI535:FQ535)&gt;0,COUNT(X535:BN535,BP535:BX535,BZ535:CF535,CH535:FC535,FI535:FQ535),"")</f>
        <v/>
      </c>
      <c r="E535" s="98" t="str">
        <f>IF(H535=1,COUNT(R535:FC535,FI535:FQ535),"")</f>
        <v/>
      </c>
      <c r="F535" s="98" t="str">
        <f>IF(H535=1,COUNT(X535:BN535,BP535:BX535,BZ535:CF535,CH535:FC535,FI535:FQ535),"")</f>
        <v/>
      </c>
      <c r="G535" s="98" t="str">
        <f>IF($B535&gt;=1,$M535,"")</f>
        <v/>
      </c>
      <c r="H535" s="199" t="str">
        <f>IF(AND(M535&gt;0,M535&lt;=STATS!$C$22),1,"")</f>
        <v/>
      </c>
      <c r="J535" s="34">
        <v>534</v>
      </c>
      <c r="K535"/>
      <c r="L535"/>
      <c r="R535" s="17"/>
      <c r="S535" s="17"/>
      <c r="T535" s="17"/>
      <c r="U535" s="17"/>
      <c r="V535" s="17"/>
      <c r="W535" s="17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FD535" s="195"/>
      <c r="FE535" s="195"/>
      <c r="FF535" s="195"/>
      <c r="FG535" s="195"/>
      <c r="FH535" s="195"/>
    </row>
    <row r="536" spans="2:164" x14ac:dyDescent="0.2">
      <c r="B536" s="98">
        <f>COUNT(R536:FC536,FI536:FQ536)</f>
        <v>0</v>
      </c>
      <c r="C536" s="98" t="str">
        <f>IF(COUNT(R536:FC536,FI536:FQ536)&gt;0,COUNT(R536:FC536,FI536:FQ536),"")</f>
        <v/>
      </c>
      <c r="D536" s="98" t="str">
        <f>IF(COUNT(X536:BN536,BP536:BX536,BZ536:CF536,CH536:FC536,FI536:FQ536)&gt;0,COUNT(X536:BN536,BP536:BX536,BZ536:CF536,CH536:FC536,FI536:FQ536),"")</f>
        <v/>
      </c>
      <c r="E536" s="98" t="str">
        <f>IF(H536=1,COUNT(R536:FC536,FI536:FQ536),"")</f>
        <v/>
      </c>
      <c r="F536" s="98" t="str">
        <f>IF(H536=1,COUNT(X536:BN536,BP536:BX536,BZ536:CF536,CH536:FC536,FI536:FQ536),"")</f>
        <v/>
      </c>
      <c r="G536" s="98" t="str">
        <f>IF($B536&gt;=1,$M536,"")</f>
        <v/>
      </c>
      <c r="H536" s="199" t="str">
        <f>IF(AND(M536&gt;0,M536&lt;=STATS!$C$22),1,"")</f>
        <v/>
      </c>
      <c r="J536" s="34">
        <v>535</v>
      </c>
      <c r="K536"/>
      <c r="L536"/>
      <c r="R536" s="17"/>
      <c r="S536" s="17"/>
      <c r="T536" s="17"/>
      <c r="U536" s="17"/>
      <c r="V536" s="17"/>
      <c r="W536" s="17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FD536" s="195"/>
      <c r="FE536" s="195"/>
      <c r="FF536" s="195"/>
      <c r="FG536" s="195"/>
      <c r="FH536" s="195"/>
    </row>
    <row r="537" spans="2:164" x14ac:dyDescent="0.2">
      <c r="B537" s="98">
        <f>COUNT(R537:FC537,FI537:FQ537)</f>
        <v>0</v>
      </c>
      <c r="C537" s="98" t="str">
        <f>IF(COUNT(R537:FC537,FI537:FQ537)&gt;0,COUNT(R537:FC537,FI537:FQ537),"")</f>
        <v/>
      </c>
      <c r="D537" s="98" t="str">
        <f>IF(COUNT(X537:BN537,BP537:BX537,BZ537:CF537,CH537:FC537,FI537:FQ537)&gt;0,COUNT(X537:BN537,BP537:BX537,BZ537:CF537,CH537:FC537,FI537:FQ537),"")</f>
        <v/>
      </c>
      <c r="E537" s="98" t="str">
        <f>IF(H537=1,COUNT(R537:FC537,FI537:FQ537),"")</f>
        <v/>
      </c>
      <c r="F537" s="98" t="str">
        <f>IF(H537=1,COUNT(X537:BN537,BP537:BX537,BZ537:CF537,CH537:FC537,FI537:FQ537),"")</f>
        <v/>
      </c>
      <c r="G537" s="98" t="str">
        <f>IF($B537&gt;=1,$M537,"")</f>
        <v/>
      </c>
      <c r="H537" s="199" t="str">
        <f>IF(AND(M537&gt;0,M537&lt;=STATS!$C$22),1,"")</f>
        <v/>
      </c>
      <c r="J537" s="34">
        <v>536</v>
      </c>
      <c r="K537"/>
      <c r="L537"/>
      <c r="R537" s="17"/>
      <c r="S537" s="17"/>
      <c r="T537" s="17"/>
      <c r="U537" s="17"/>
      <c r="V537" s="17"/>
      <c r="W537" s="17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FD537" s="195"/>
      <c r="FE537" s="195"/>
      <c r="FF537" s="195"/>
      <c r="FG537" s="195"/>
      <c r="FH537" s="195"/>
    </row>
    <row r="538" spans="2:164" x14ac:dyDescent="0.2">
      <c r="B538" s="98">
        <f>COUNT(R538:FC538,FI538:FQ538)</f>
        <v>0</v>
      </c>
      <c r="C538" s="98" t="str">
        <f>IF(COUNT(R538:FC538,FI538:FQ538)&gt;0,COUNT(R538:FC538,FI538:FQ538),"")</f>
        <v/>
      </c>
      <c r="D538" s="98" t="str">
        <f>IF(COUNT(X538:BN538,BP538:BX538,BZ538:CF538,CH538:FC538,FI538:FQ538)&gt;0,COUNT(X538:BN538,BP538:BX538,BZ538:CF538,CH538:FC538,FI538:FQ538),"")</f>
        <v/>
      </c>
      <c r="E538" s="98" t="str">
        <f>IF(H538=1,COUNT(R538:FC538,FI538:FQ538),"")</f>
        <v/>
      </c>
      <c r="F538" s="98" t="str">
        <f>IF(H538=1,COUNT(X538:BN538,BP538:BX538,BZ538:CF538,CH538:FC538,FI538:FQ538),"")</f>
        <v/>
      </c>
      <c r="G538" s="98" t="str">
        <f>IF($B538&gt;=1,$M538,"")</f>
        <v/>
      </c>
      <c r="H538" s="199" t="str">
        <f>IF(AND(M538&gt;0,M538&lt;=STATS!$C$22),1,"")</f>
        <v/>
      </c>
      <c r="J538" s="34">
        <v>537</v>
      </c>
      <c r="K538"/>
      <c r="L538"/>
      <c r="R538" s="17"/>
      <c r="S538" s="17"/>
      <c r="T538" s="17"/>
      <c r="U538" s="17"/>
      <c r="V538" s="17"/>
      <c r="W538" s="17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FD538" s="195"/>
      <c r="FE538" s="195"/>
      <c r="FF538" s="195"/>
      <c r="FG538" s="195"/>
      <c r="FH538" s="195"/>
    </row>
    <row r="539" spans="2:164" x14ac:dyDescent="0.2">
      <c r="B539" s="98">
        <f>COUNT(R539:FC539,FI539:FQ539)</f>
        <v>0</v>
      </c>
      <c r="C539" s="98" t="str">
        <f>IF(COUNT(R539:FC539,FI539:FQ539)&gt;0,COUNT(R539:FC539,FI539:FQ539),"")</f>
        <v/>
      </c>
      <c r="D539" s="98" t="str">
        <f>IF(COUNT(X539:BN539,BP539:BX539,BZ539:CF539,CH539:FC539,FI539:FQ539)&gt;0,COUNT(X539:BN539,BP539:BX539,BZ539:CF539,CH539:FC539,FI539:FQ539),"")</f>
        <v/>
      </c>
      <c r="E539" s="98" t="str">
        <f>IF(H539=1,COUNT(R539:FC539,FI539:FQ539),"")</f>
        <v/>
      </c>
      <c r="F539" s="98" t="str">
        <f>IF(H539=1,COUNT(X539:BN539,BP539:BX539,BZ539:CF539,CH539:FC539,FI539:FQ539),"")</f>
        <v/>
      </c>
      <c r="G539" s="98" t="str">
        <f>IF($B539&gt;=1,$M539,"")</f>
        <v/>
      </c>
      <c r="H539" s="199" t="str">
        <f>IF(AND(M539&gt;0,M539&lt;=STATS!$C$22),1,"")</f>
        <v/>
      </c>
      <c r="J539" s="34">
        <v>538</v>
      </c>
      <c r="K539"/>
      <c r="L539"/>
      <c r="R539" s="17"/>
      <c r="S539" s="17"/>
      <c r="T539" s="17"/>
      <c r="U539" s="17"/>
      <c r="V539" s="17"/>
      <c r="W539" s="17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FD539" s="195"/>
      <c r="FE539" s="195"/>
      <c r="FF539" s="195"/>
      <c r="FG539" s="195"/>
      <c r="FH539" s="195"/>
    </row>
    <row r="540" spans="2:164" x14ac:dyDescent="0.2">
      <c r="B540" s="98">
        <f>COUNT(R540:FC540,FI540:FQ540)</f>
        <v>0</v>
      </c>
      <c r="C540" s="98" t="str">
        <f>IF(COUNT(R540:FC540,FI540:FQ540)&gt;0,COUNT(R540:FC540,FI540:FQ540),"")</f>
        <v/>
      </c>
      <c r="D540" s="98" t="str">
        <f>IF(COUNT(X540:BN540,BP540:BX540,BZ540:CF540,CH540:FC540,FI540:FQ540)&gt;0,COUNT(X540:BN540,BP540:BX540,BZ540:CF540,CH540:FC540,FI540:FQ540),"")</f>
        <v/>
      </c>
      <c r="E540" s="98" t="str">
        <f>IF(H540=1,COUNT(R540:FC540,FI540:FQ540),"")</f>
        <v/>
      </c>
      <c r="F540" s="98" t="str">
        <f>IF(H540=1,COUNT(X540:BN540,BP540:BX540,BZ540:CF540,CH540:FC540,FI540:FQ540),"")</f>
        <v/>
      </c>
      <c r="G540" s="98" t="str">
        <f>IF($B540&gt;=1,$M540,"")</f>
        <v/>
      </c>
      <c r="H540" s="199" t="str">
        <f>IF(AND(M540&gt;0,M540&lt;=STATS!$C$22),1,"")</f>
        <v/>
      </c>
      <c r="J540" s="34">
        <v>539</v>
      </c>
      <c r="K540"/>
      <c r="L540"/>
      <c r="R540" s="17"/>
      <c r="S540" s="17"/>
      <c r="T540" s="17"/>
      <c r="U540" s="17"/>
      <c r="V540" s="17"/>
      <c r="W540" s="17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FD540" s="195"/>
      <c r="FE540" s="195"/>
      <c r="FF540" s="195"/>
      <c r="FG540" s="195"/>
      <c r="FH540" s="195"/>
    </row>
    <row r="541" spans="2:164" x14ac:dyDescent="0.2">
      <c r="B541" s="98">
        <f>COUNT(R541:FC541,FI541:FQ541)</f>
        <v>0</v>
      </c>
      <c r="C541" s="98" t="str">
        <f>IF(COUNT(R541:FC541,FI541:FQ541)&gt;0,COUNT(R541:FC541,FI541:FQ541),"")</f>
        <v/>
      </c>
      <c r="D541" s="98" t="str">
        <f>IF(COUNT(X541:BN541,BP541:BX541,BZ541:CF541,CH541:FC541,FI541:FQ541)&gt;0,COUNT(X541:BN541,BP541:BX541,BZ541:CF541,CH541:FC541,FI541:FQ541),"")</f>
        <v/>
      </c>
      <c r="E541" s="98" t="str">
        <f>IF(H541=1,COUNT(R541:FC541,FI541:FQ541),"")</f>
        <v/>
      </c>
      <c r="F541" s="98" t="str">
        <f>IF(H541=1,COUNT(X541:BN541,BP541:BX541,BZ541:CF541,CH541:FC541,FI541:FQ541),"")</f>
        <v/>
      </c>
      <c r="G541" s="98" t="str">
        <f>IF($B541&gt;=1,$M541,"")</f>
        <v/>
      </c>
      <c r="H541" s="199" t="str">
        <f>IF(AND(M541&gt;0,M541&lt;=STATS!$C$22),1,"")</f>
        <v/>
      </c>
      <c r="J541" s="34">
        <v>540</v>
      </c>
      <c r="K541"/>
      <c r="L541"/>
      <c r="R541" s="17"/>
      <c r="S541" s="17"/>
      <c r="T541" s="17"/>
      <c r="U541" s="17"/>
      <c r="V541" s="17"/>
      <c r="W541" s="17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FD541" s="195"/>
      <c r="FE541" s="195"/>
      <c r="FF541" s="195"/>
      <c r="FG541" s="195"/>
      <c r="FH541" s="195"/>
    </row>
    <row r="542" spans="2:164" x14ac:dyDescent="0.2">
      <c r="B542" s="98">
        <f>COUNT(R542:FC542,FI542:FQ542)</f>
        <v>0</v>
      </c>
      <c r="C542" s="98" t="str">
        <f>IF(COUNT(R542:FC542,FI542:FQ542)&gt;0,COUNT(R542:FC542,FI542:FQ542),"")</f>
        <v/>
      </c>
      <c r="D542" s="98" t="str">
        <f>IF(COUNT(X542:BN542,BP542:BX542,BZ542:CF542,CH542:FC542,FI542:FQ542)&gt;0,COUNT(X542:BN542,BP542:BX542,BZ542:CF542,CH542:FC542,FI542:FQ542),"")</f>
        <v/>
      </c>
      <c r="E542" s="98" t="str">
        <f>IF(H542=1,COUNT(R542:FC542,FI542:FQ542),"")</f>
        <v/>
      </c>
      <c r="F542" s="98" t="str">
        <f>IF(H542=1,COUNT(X542:BN542,BP542:BX542,BZ542:CF542,CH542:FC542,FI542:FQ542),"")</f>
        <v/>
      </c>
      <c r="G542" s="98" t="str">
        <f>IF($B542&gt;=1,$M542,"")</f>
        <v/>
      </c>
      <c r="H542" s="199" t="str">
        <f>IF(AND(M542&gt;0,M542&lt;=STATS!$C$22),1,"")</f>
        <v/>
      </c>
      <c r="J542" s="34">
        <v>541</v>
      </c>
      <c r="K542"/>
      <c r="L542"/>
      <c r="R542" s="17"/>
      <c r="S542" s="17"/>
      <c r="T542" s="17"/>
      <c r="U542" s="17"/>
      <c r="V542" s="17"/>
      <c r="W542" s="17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FD542" s="195"/>
      <c r="FE542" s="195"/>
      <c r="FF542" s="195"/>
      <c r="FG542" s="195"/>
      <c r="FH542" s="195"/>
    </row>
    <row r="543" spans="2:164" x14ac:dyDescent="0.2">
      <c r="B543" s="98">
        <f>COUNT(R543:FC543,FI543:FQ543)</f>
        <v>0</v>
      </c>
      <c r="C543" s="98" t="str">
        <f>IF(COUNT(R543:FC543,FI543:FQ543)&gt;0,COUNT(R543:FC543,FI543:FQ543),"")</f>
        <v/>
      </c>
      <c r="D543" s="98" t="str">
        <f>IF(COUNT(X543:BN543,BP543:BX543,BZ543:CF543,CH543:FC543,FI543:FQ543)&gt;0,COUNT(X543:BN543,BP543:BX543,BZ543:CF543,CH543:FC543,FI543:FQ543),"")</f>
        <v/>
      </c>
      <c r="E543" s="98" t="str">
        <f>IF(H543=1,COUNT(R543:FC543,FI543:FQ543),"")</f>
        <v/>
      </c>
      <c r="F543" s="98" t="str">
        <f>IF(H543=1,COUNT(X543:BN543,BP543:BX543,BZ543:CF543,CH543:FC543,FI543:FQ543),"")</f>
        <v/>
      </c>
      <c r="G543" s="98" t="str">
        <f>IF($B543&gt;=1,$M543,"")</f>
        <v/>
      </c>
      <c r="H543" s="199" t="str">
        <f>IF(AND(M543&gt;0,M543&lt;=STATS!$C$22),1,"")</f>
        <v/>
      </c>
      <c r="J543" s="34">
        <v>542</v>
      </c>
      <c r="K543"/>
      <c r="L543"/>
      <c r="R543" s="17"/>
      <c r="S543" s="17"/>
      <c r="T543" s="17"/>
      <c r="U543" s="17"/>
      <c r="V543" s="17"/>
      <c r="W543" s="17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FD543" s="195"/>
      <c r="FE543" s="195"/>
      <c r="FF543" s="195"/>
      <c r="FG543" s="195"/>
      <c r="FH543" s="195"/>
    </row>
    <row r="544" spans="2:164" x14ac:dyDescent="0.2">
      <c r="B544" s="98">
        <f>COUNT(R544:FC544,FI544:FQ544)</f>
        <v>0</v>
      </c>
      <c r="C544" s="98" t="str">
        <f>IF(COUNT(R544:FC544,FI544:FQ544)&gt;0,COUNT(R544:FC544,FI544:FQ544),"")</f>
        <v/>
      </c>
      <c r="D544" s="98" t="str">
        <f>IF(COUNT(X544:BN544,BP544:BX544,BZ544:CF544,CH544:FC544,FI544:FQ544)&gt;0,COUNT(X544:BN544,BP544:BX544,BZ544:CF544,CH544:FC544,FI544:FQ544),"")</f>
        <v/>
      </c>
      <c r="E544" s="98" t="str">
        <f>IF(H544=1,COUNT(R544:FC544,FI544:FQ544),"")</f>
        <v/>
      </c>
      <c r="F544" s="98" t="str">
        <f>IF(H544=1,COUNT(X544:BN544,BP544:BX544,BZ544:CF544,CH544:FC544,FI544:FQ544),"")</f>
        <v/>
      </c>
      <c r="G544" s="98" t="str">
        <f>IF($B544&gt;=1,$M544,"")</f>
        <v/>
      </c>
      <c r="H544" s="199" t="str">
        <f>IF(AND(M544&gt;0,M544&lt;=STATS!$C$22),1,"")</f>
        <v/>
      </c>
      <c r="J544" s="34">
        <v>543</v>
      </c>
      <c r="K544"/>
      <c r="L544"/>
      <c r="R544" s="17"/>
      <c r="S544" s="17"/>
      <c r="T544" s="17"/>
      <c r="U544" s="17"/>
      <c r="V544" s="17"/>
      <c r="W544" s="17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FD544" s="195"/>
      <c r="FE544" s="195"/>
      <c r="FF544" s="195"/>
      <c r="FG544" s="195"/>
      <c r="FH544" s="195"/>
    </row>
    <row r="545" spans="2:164" x14ac:dyDescent="0.2">
      <c r="B545" s="98">
        <f>COUNT(R545:FC545,FI545:FQ545)</f>
        <v>0</v>
      </c>
      <c r="C545" s="98" t="str">
        <f>IF(COUNT(R545:FC545,FI545:FQ545)&gt;0,COUNT(R545:FC545,FI545:FQ545),"")</f>
        <v/>
      </c>
      <c r="D545" s="98" t="str">
        <f>IF(COUNT(X545:BN545,BP545:BX545,BZ545:CF545,CH545:FC545,FI545:FQ545)&gt;0,COUNT(X545:BN545,BP545:BX545,BZ545:CF545,CH545:FC545,FI545:FQ545),"")</f>
        <v/>
      </c>
      <c r="E545" s="98" t="str">
        <f>IF(H545=1,COUNT(R545:FC545,FI545:FQ545),"")</f>
        <v/>
      </c>
      <c r="F545" s="98" t="str">
        <f>IF(H545=1,COUNT(X545:BN545,BP545:BX545,BZ545:CF545,CH545:FC545,FI545:FQ545),"")</f>
        <v/>
      </c>
      <c r="G545" s="98" t="str">
        <f>IF($B545&gt;=1,$M545,"")</f>
        <v/>
      </c>
      <c r="H545" s="199" t="str">
        <f>IF(AND(M545&gt;0,M545&lt;=STATS!$C$22),1,"")</f>
        <v/>
      </c>
      <c r="J545" s="34">
        <v>544</v>
      </c>
      <c r="K545"/>
      <c r="L545"/>
      <c r="R545" s="17"/>
      <c r="S545" s="17"/>
      <c r="T545" s="17"/>
      <c r="U545" s="17"/>
      <c r="V545" s="17"/>
      <c r="W545" s="17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FD545" s="195"/>
      <c r="FE545" s="195"/>
      <c r="FF545" s="195"/>
      <c r="FG545" s="195"/>
      <c r="FH545" s="195"/>
    </row>
    <row r="546" spans="2:164" x14ac:dyDescent="0.2">
      <c r="B546" s="98">
        <f>COUNT(R546:FC546,FI546:FQ546)</f>
        <v>0</v>
      </c>
      <c r="C546" s="98" t="str">
        <f>IF(COUNT(R546:FC546,FI546:FQ546)&gt;0,COUNT(R546:FC546,FI546:FQ546),"")</f>
        <v/>
      </c>
      <c r="D546" s="98" t="str">
        <f>IF(COUNT(X546:BN546,BP546:BX546,BZ546:CF546,CH546:FC546,FI546:FQ546)&gt;0,COUNT(X546:BN546,BP546:BX546,BZ546:CF546,CH546:FC546,FI546:FQ546),"")</f>
        <v/>
      </c>
      <c r="E546" s="98" t="str">
        <f>IF(H546=1,COUNT(R546:FC546,FI546:FQ546),"")</f>
        <v/>
      </c>
      <c r="F546" s="98" t="str">
        <f>IF(H546=1,COUNT(X546:BN546,BP546:BX546,BZ546:CF546,CH546:FC546,FI546:FQ546),"")</f>
        <v/>
      </c>
      <c r="G546" s="98" t="str">
        <f>IF($B546&gt;=1,$M546,"")</f>
        <v/>
      </c>
      <c r="H546" s="199" t="str">
        <f>IF(AND(M546&gt;0,M546&lt;=STATS!$C$22),1,"")</f>
        <v/>
      </c>
      <c r="J546" s="34">
        <v>545</v>
      </c>
      <c r="K546"/>
      <c r="L546"/>
      <c r="R546" s="17"/>
      <c r="S546" s="17"/>
      <c r="T546" s="17"/>
      <c r="U546" s="17"/>
      <c r="V546" s="17"/>
      <c r="W546" s="17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FD546" s="195"/>
      <c r="FE546" s="195"/>
      <c r="FF546" s="195"/>
      <c r="FG546" s="195"/>
      <c r="FH546" s="195"/>
    </row>
    <row r="547" spans="2:164" x14ac:dyDescent="0.2">
      <c r="B547" s="98">
        <f>COUNT(R547:FC547,FI547:FQ547)</f>
        <v>0</v>
      </c>
      <c r="C547" s="98" t="str">
        <f>IF(COUNT(R547:FC547,FI547:FQ547)&gt;0,COUNT(R547:FC547,FI547:FQ547),"")</f>
        <v/>
      </c>
      <c r="D547" s="98" t="str">
        <f>IF(COUNT(X547:BN547,BP547:BX547,BZ547:CF547,CH547:FC547,FI547:FQ547)&gt;0,COUNT(X547:BN547,BP547:BX547,BZ547:CF547,CH547:FC547,FI547:FQ547),"")</f>
        <v/>
      </c>
      <c r="E547" s="98" t="str">
        <f>IF(H547=1,COUNT(R547:FC547,FI547:FQ547),"")</f>
        <v/>
      </c>
      <c r="F547" s="98" t="str">
        <f>IF(H547=1,COUNT(X547:BN547,BP547:BX547,BZ547:CF547,CH547:FC547,FI547:FQ547),"")</f>
        <v/>
      </c>
      <c r="G547" s="98" t="str">
        <f>IF($B547&gt;=1,$M547,"")</f>
        <v/>
      </c>
      <c r="H547" s="199" t="str">
        <f>IF(AND(M547&gt;0,M547&lt;=STATS!$C$22),1,"")</f>
        <v/>
      </c>
      <c r="J547" s="34">
        <v>546</v>
      </c>
      <c r="K547"/>
      <c r="L547"/>
      <c r="R547" s="17"/>
      <c r="S547" s="17"/>
      <c r="T547" s="17"/>
      <c r="U547" s="17"/>
      <c r="V547" s="17"/>
      <c r="W547" s="17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FD547" s="195"/>
      <c r="FE547" s="195"/>
      <c r="FF547" s="195"/>
      <c r="FG547" s="195"/>
      <c r="FH547" s="195"/>
    </row>
    <row r="548" spans="2:164" x14ac:dyDescent="0.2">
      <c r="B548" s="98">
        <f>COUNT(R548:FC548,FI548:FQ548)</f>
        <v>0</v>
      </c>
      <c r="C548" s="98" t="str">
        <f>IF(COUNT(R548:FC548,FI548:FQ548)&gt;0,COUNT(R548:FC548,FI548:FQ548),"")</f>
        <v/>
      </c>
      <c r="D548" s="98" t="str">
        <f>IF(COUNT(X548:BN548,BP548:BX548,BZ548:CF548,CH548:FC548,FI548:FQ548)&gt;0,COUNT(X548:BN548,BP548:BX548,BZ548:CF548,CH548:FC548,FI548:FQ548),"")</f>
        <v/>
      </c>
      <c r="E548" s="98" t="str">
        <f>IF(H548=1,COUNT(R548:FC548,FI548:FQ548),"")</f>
        <v/>
      </c>
      <c r="F548" s="98" t="str">
        <f>IF(H548=1,COUNT(X548:BN548,BP548:BX548,BZ548:CF548,CH548:FC548,FI548:FQ548),"")</f>
        <v/>
      </c>
      <c r="G548" s="98" t="str">
        <f>IF($B548&gt;=1,$M548,"")</f>
        <v/>
      </c>
      <c r="H548" s="199" t="str">
        <f>IF(AND(M548&gt;0,M548&lt;=STATS!$C$22),1,"")</f>
        <v/>
      </c>
      <c r="J548" s="34">
        <v>547</v>
      </c>
      <c r="K548"/>
      <c r="L548"/>
      <c r="R548" s="17"/>
      <c r="S548" s="17"/>
      <c r="T548" s="17"/>
      <c r="U548" s="17"/>
      <c r="V548" s="17"/>
      <c r="W548" s="17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FD548" s="195"/>
      <c r="FE548" s="195"/>
      <c r="FF548" s="195"/>
      <c r="FG548" s="195"/>
      <c r="FH548" s="195"/>
    </row>
    <row r="549" spans="2:164" x14ac:dyDescent="0.2">
      <c r="B549" s="98">
        <f>COUNT(R549:FC549,FI549:FQ549)</f>
        <v>0</v>
      </c>
      <c r="C549" s="98" t="str">
        <f>IF(COUNT(R549:FC549,FI549:FQ549)&gt;0,COUNT(R549:FC549,FI549:FQ549),"")</f>
        <v/>
      </c>
      <c r="D549" s="98" t="str">
        <f>IF(COUNT(X549:BN549,BP549:BX549,BZ549:CF549,CH549:FC549,FI549:FQ549)&gt;0,COUNT(X549:BN549,BP549:BX549,BZ549:CF549,CH549:FC549,FI549:FQ549),"")</f>
        <v/>
      </c>
      <c r="E549" s="98" t="str">
        <f>IF(H549=1,COUNT(R549:FC549,FI549:FQ549),"")</f>
        <v/>
      </c>
      <c r="F549" s="98" t="str">
        <f>IF(H549=1,COUNT(X549:BN549,BP549:BX549,BZ549:CF549,CH549:FC549,FI549:FQ549),"")</f>
        <v/>
      </c>
      <c r="G549" s="98" t="str">
        <f>IF($B549&gt;=1,$M549,"")</f>
        <v/>
      </c>
      <c r="H549" s="199" t="str">
        <f>IF(AND(M549&gt;0,M549&lt;=STATS!$C$22),1,"")</f>
        <v/>
      </c>
      <c r="J549" s="34">
        <v>548</v>
      </c>
      <c r="K549"/>
      <c r="L549"/>
      <c r="R549" s="17"/>
      <c r="S549" s="17"/>
      <c r="T549" s="17"/>
      <c r="U549" s="17"/>
      <c r="V549" s="17"/>
      <c r="W549" s="17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FD549" s="195"/>
      <c r="FE549" s="195"/>
      <c r="FF549" s="195"/>
      <c r="FG549" s="195"/>
      <c r="FH549" s="195"/>
    </row>
    <row r="550" spans="2:164" x14ac:dyDescent="0.2">
      <c r="B550" s="98">
        <f>COUNT(R550:FC550,FI550:FQ550)</f>
        <v>0</v>
      </c>
      <c r="C550" s="98" t="str">
        <f>IF(COUNT(R550:FC550,FI550:FQ550)&gt;0,COUNT(R550:FC550,FI550:FQ550),"")</f>
        <v/>
      </c>
      <c r="D550" s="98" t="str">
        <f>IF(COUNT(X550:BN550,BP550:BX550,BZ550:CF550,CH550:FC550,FI550:FQ550)&gt;0,COUNT(X550:BN550,BP550:BX550,BZ550:CF550,CH550:FC550,FI550:FQ550),"")</f>
        <v/>
      </c>
      <c r="E550" s="98" t="str">
        <f>IF(H550=1,COUNT(R550:FC550,FI550:FQ550),"")</f>
        <v/>
      </c>
      <c r="F550" s="98" t="str">
        <f>IF(H550=1,COUNT(X550:BN550,BP550:BX550,BZ550:CF550,CH550:FC550,FI550:FQ550),"")</f>
        <v/>
      </c>
      <c r="G550" s="98" t="str">
        <f>IF($B550&gt;=1,$M550,"")</f>
        <v/>
      </c>
      <c r="H550" s="199" t="str">
        <f>IF(AND(M550&gt;0,M550&lt;=STATS!$C$22),1,"")</f>
        <v/>
      </c>
      <c r="J550" s="34">
        <v>549</v>
      </c>
      <c r="K550"/>
      <c r="L550"/>
      <c r="R550" s="17"/>
      <c r="S550" s="17"/>
      <c r="T550" s="17"/>
      <c r="U550" s="17"/>
      <c r="V550" s="17"/>
      <c r="W550" s="17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FD550" s="195"/>
      <c r="FE550" s="195"/>
      <c r="FF550" s="195"/>
      <c r="FG550" s="195"/>
      <c r="FH550" s="195"/>
    </row>
    <row r="551" spans="2:164" x14ac:dyDescent="0.2">
      <c r="B551" s="98">
        <f>COUNT(R551:FC551,FI551:FQ551)</f>
        <v>0</v>
      </c>
      <c r="C551" s="98" t="str">
        <f>IF(COUNT(R551:FC551,FI551:FQ551)&gt;0,COUNT(R551:FC551,FI551:FQ551),"")</f>
        <v/>
      </c>
      <c r="D551" s="98" t="str">
        <f>IF(COUNT(X551:BN551,BP551:BX551,BZ551:CF551,CH551:FC551,FI551:FQ551)&gt;0,COUNT(X551:BN551,BP551:BX551,BZ551:CF551,CH551:FC551,FI551:FQ551),"")</f>
        <v/>
      </c>
      <c r="E551" s="98" t="str">
        <f>IF(H551=1,COUNT(R551:FC551,FI551:FQ551),"")</f>
        <v/>
      </c>
      <c r="F551" s="98" t="str">
        <f>IF(H551=1,COUNT(X551:BN551,BP551:BX551,BZ551:CF551,CH551:FC551,FI551:FQ551),"")</f>
        <v/>
      </c>
      <c r="G551" s="98" t="str">
        <f>IF($B551&gt;=1,$M551,"")</f>
        <v/>
      </c>
      <c r="H551" s="199" t="str">
        <f>IF(AND(M551&gt;0,M551&lt;=STATS!$C$22),1,"")</f>
        <v/>
      </c>
      <c r="J551" s="34">
        <v>550</v>
      </c>
      <c r="K551"/>
      <c r="L551"/>
      <c r="R551" s="17"/>
      <c r="S551" s="17"/>
      <c r="T551" s="17"/>
      <c r="U551" s="17"/>
      <c r="V551" s="17"/>
      <c r="W551" s="17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FD551" s="195"/>
      <c r="FE551" s="195"/>
      <c r="FF551" s="195"/>
      <c r="FG551" s="195"/>
      <c r="FH551" s="195"/>
    </row>
    <row r="552" spans="2:164" x14ac:dyDescent="0.2">
      <c r="B552" s="98">
        <f>COUNT(R552:FC552,FI552:FQ552)</f>
        <v>0</v>
      </c>
      <c r="C552" s="98" t="str">
        <f>IF(COUNT(R552:FC552,FI552:FQ552)&gt;0,COUNT(R552:FC552,FI552:FQ552),"")</f>
        <v/>
      </c>
      <c r="D552" s="98" t="str">
        <f>IF(COUNT(X552:BN552,BP552:BX552,BZ552:CF552,CH552:FC552,FI552:FQ552)&gt;0,COUNT(X552:BN552,BP552:BX552,BZ552:CF552,CH552:FC552,FI552:FQ552),"")</f>
        <v/>
      </c>
      <c r="E552" s="98" t="str">
        <f>IF(H552=1,COUNT(R552:FC552,FI552:FQ552),"")</f>
        <v/>
      </c>
      <c r="F552" s="98" t="str">
        <f>IF(H552=1,COUNT(X552:BN552,BP552:BX552,BZ552:CF552,CH552:FC552,FI552:FQ552),"")</f>
        <v/>
      </c>
      <c r="G552" s="98" t="str">
        <f>IF($B552&gt;=1,$M552,"")</f>
        <v/>
      </c>
      <c r="H552" s="199" t="str">
        <f>IF(AND(M552&gt;0,M552&lt;=STATS!$C$22),1,"")</f>
        <v/>
      </c>
      <c r="J552" s="34">
        <v>551</v>
      </c>
      <c r="K552"/>
      <c r="L552"/>
      <c r="R552" s="17"/>
      <c r="S552" s="17"/>
      <c r="T552" s="17"/>
      <c r="U552" s="17"/>
      <c r="V552" s="17"/>
      <c r="W552" s="17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FD552" s="195"/>
      <c r="FE552" s="195"/>
      <c r="FF552" s="195"/>
      <c r="FG552" s="195"/>
      <c r="FH552" s="195"/>
    </row>
    <row r="553" spans="2:164" x14ac:dyDescent="0.2">
      <c r="B553" s="98">
        <f>COUNT(R553:FC553,FI553:FQ553)</f>
        <v>0</v>
      </c>
      <c r="C553" s="98" t="str">
        <f>IF(COUNT(R553:FC553,FI553:FQ553)&gt;0,COUNT(R553:FC553,FI553:FQ553),"")</f>
        <v/>
      </c>
      <c r="D553" s="98" t="str">
        <f>IF(COUNT(X553:BN553,BP553:BX553,BZ553:CF553,CH553:FC553,FI553:FQ553)&gt;0,COUNT(X553:BN553,BP553:BX553,BZ553:CF553,CH553:FC553,FI553:FQ553),"")</f>
        <v/>
      </c>
      <c r="E553" s="98" t="str">
        <f>IF(H553=1,COUNT(R553:FC553,FI553:FQ553),"")</f>
        <v/>
      </c>
      <c r="F553" s="98" t="str">
        <f>IF(H553=1,COUNT(X553:BN553,BP553:BX553,BZ553:CF553,CH553:FC553,FI553:FQ553),"")</f>
        <v/>
      </c>
      <c r="G553" s="98" t="str">
        <f>IF($B553&gt;=1,$M553,"")</f>
        <v/>
      </c>
      <c r="H553" s="199" t="str">
        <f>IF(AND(M553&gt;0,M553&lt;=STATS!$C$22),1,"")</f>
        <v/>
      </c>
      <c r="J553" s="34">
        <v>552</v>
      </c>
      <c r="K553"/>
      <c r="L553"/>
      <c r="R553" s="17"/>
      <c r="S553" s="17"/>
      <c r="T553" s="17"/>
      <c r="U553" s="17"/>
      <c r="V553" s="17"/>
      <c r="W553" s="17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FD553" s="195"/>
      <c r="FE553" s="195"/>
      <c r="FF553" s="195"/>
      <c r="FG553" s="195"/>
      <c r="FH553" s="195"/>
    </row>
    <row r="554" spans="2:164" x14ac:dyDescent="0.2">
      <c r="B554" s="98">
        <f>COUNT(R554:FC554,FI554:FQ554)</f>
        <v>0</v>
      </c>
      <c r="C554" s="98" t="str">
        <f>IF(COUNT(R554:FC554,FI554:FQ554)&gt;0,COUNT(R554:FC554,FI554:FQ554),"")</f>
        <v/>
      </c>
      <c r="D554" s="98" t="str">
        <f>IF(COUNT(X554:BN554,BP554:BX554,BZ554:CF554,CH554:FC554,FI554:FQ554)&gt;0,COUNT(X554:BN554,BP554:BX554,BZ554:CF554,CH554:FC554,FI554:FQ554),"")</f>
        <v/>
      </c>
      <c r="E554" s="98" t="str">
        <f>IF(H554=1,COUNT(R554:FC554,FI554:FQ554),"")</f>
        <v/>
      </c>
      <c r="F554" s="98" t="str">
        <f>IF(H554=1,COUNT(X554:BN554,BP554:BX554,BZ554:CF554,CH554:FC554,FI554:FQ554),"")</f>
        <v/>
      </c>
      <c r="G554" s="98" t="str">
        <f>IF($B554&gt;=1,$M554,"")</f>
        <v/>
      </c>
      <c r="H554" s="199" t="str">
        <f>IF(AND(M554&gt;0,M554&lt;=STATS!$C$22),1,"")</f>
        <v/>
      </c>
      <c r="J554" s="34">
        <v>553</v>
      </c>
      <c r="K554"/>
      <c r="L554"/>
      <c r="R554" s="17"/>
      <c r="S554" s="17"/>
      <c r="T554" s="17"/>
      <c r="U554" s="17"/>
      <c r="V554" s="17"/>
      <c r="W554" s="17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FD554" s="195"/>
      <c r="FE554" s="195"/>
      <c r="FF554" s="195"/>
      <c r="FG554" s="195"/>
      <c r="FH554" s="195"/>
    </row>
    <row r="555" spans="2:164" x14ac:dyDescent="0.2">
      <c r="B555" s="98">
        <f>COUNT(R555:FC555,FI555:FQ555)</f>
        <v>0</v>
      </c>
      <c r="C555" s="98" t="str">
        <f>IF(COUNT(R555:FC555,FI555:FQ555)&gt;0,COUNT(R555:FC555,FI555:FQ555),"")</f>
        <v/>
      </c>
      <c r="D555" s="98" t="str">
        <f>IF(COUNT(X555:BN555,BP555:BX555,BZ555:CF555,CH555:FC555,FI555:FQ555)&gt;0,COUNT(X555:BN555,BP555:BX555,BZ555:CF555,CH555:FC555,FI555:FQ555),"")</f>
        <v/>
      </c>
      <c r="E555" s="98" t="str">
        <f>IF(H555=1,COUNT(R555:FC555,FI555:FQ555),"")</f>
        <v/>
      </c>
      <c r="F555" s="98" t="str">
        <f>IF(H555=1,COUNT(X555:BN555,BP555:BX555,BZ555:CF555,CH555:FC555,FI555:FQ555),"")</f>
        <v/>
      </c>
      <c r="G555" s="98" t="str">
        <f>IF($B555&gt;=1,$M555,"")</f>
        <v/>
      </c>
      <c r="H555" s="199" t="str">
        <f>IF(AND(M555&gt;0,M555&lt;=STATS!$C$22),1,"")</f>
        <v/>
      </c>
      <c r="J555" s="34">
        <v>554</v>
      </c>
      <c r="K555"/>
      <c r="L555"/>
      <c r="R555" s="17"/>
      <c r="S555" s="17"/>
      <c r="T555" s="17"/>
      <c r="U555" s="17"/>
      <c r="V555" s="17"/>
      <c r="W555" s="17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FD555" s="195"/>
      <c r="FE555" s="195"/>
      <c r="FF555" s="195"/>
      <c r="FG555" s="195"/>
      <c r="FH555" s="195"/>
    </row>
    <row r="556" spans="2:164" x14ac:dyDescent="0.2">
      <c r="B556" s="98">
        <f>COUNT(R556:FC556,FI556:FQ556)</f>
        <v>0</v>
      </c>
      <c r="C556" s="98" t="str">
        <f>IF(COUNT(R556:FC556,FI556:FQ556)&gt;0,COUNT(R556:FC556,FI556:FQ556),"")</f>
        <v/>
      </c>
      <c r="D556" s="98" t="str">
        <f>IF(COUNT(X556:BN556,BP556:BX556,BZ556:CF556,CH556:FC556,FI556:FQ556)&gt;0,COUNT(X556:BN556,BP556:BX556,BZ556:CF556,CH556:FC556,FI556:FQ556),"")</f>
        <v/>
      </c>
      <c r="E556" s="98" t="str">
        <f>IF(H556=1,COUNT(R556:FC556,FI556:FQ556),"")</f>
        <v/>
      </c>
      <c r="F556" s="98" t="str">
        <f>IF(H556=1,COUNT(X556:BN556,BP556:BX556,BZ556:CF556,CH556:FC556,FI556:FQ556),"")</f>
        <v/>
      </c>
      <c r="G556" s="98" t="str">
        <f>IF($B556&gt;=1,$M556,"")</f>
        <v/>
      </c>
      <c r="H556" s="199" t="str">
        <f>IF(AND(M556&gt;0,M556&lt;=STATS!$C$22),1,"")</f>
        <v/>
      </c>
      <c r="J556" s="34">
        <v>555</v>
      </c>
      <c r="K556"/>
      <c r="L556"/>
      <c r="R556" s="17"/>
      <c r="S556" s="17"/>
      <c r="T556" s="17"/>
      <c r="U556" s="17"/>
      <c r="V556" s="17"/>
      <c r="W556" s="17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FD556" s="195"/>
      <c r="FE556" s="195"/>
      <c r="FF556" s="195"/>
      <c r="FG556" s="195"/>
      <c r="FH556" s="195"/>
    </row>
    <row r="557" spans="2:164" x14ac:dyDescent="0.2">
      <c r="B557" s="98">
        <f>COUNT(R557:FC557,FI557:FQ557)</f>
        <v>0</v>
      </c>
      <c r="C557" s="98" t="str">
        <f>IF(COUNT(R557:FC557,FI557:FQ557)&gt;0,COUNT(R557:FC557,FI557:FQ557),"")</f>
        <v/>
      </c>
      <c r="D557" s="98" t="str">
        <f>IF(COUNT(X557:BN557,BP557:BX557,BZ557:CF557,CH557:FC557,FI557:FQ557)&gt;0,COUNT(X557:BN557,BP557:BX557,BZ557:CF557,CH557:FC557,FI557:FQ557),"")</f>
        <v/>
      </c>
      <c r="E557" s="98" t="str">
        <f>IF(H557=1,COUNT(R557:FC557,FI557:FQ557),"")</f>
        <v/>
      </c>
      <c r="F557" s="98" t="str">
        <f>IF(H557=1,COUNT(X557:BN557,BP557:BX557,BZ557:CF557,CH557:FC557,FI557:FQ557),"")</f>
        <v/>
      </c>
      <c r="G557" s="98" t="str">
        <f>IF($B557&gt;=1,$M557,"")</f>
        <v/>
      </c>
      <c r="H557" s="199" t="str">
        <f>IF(AND(M557&gt;0,M557&lt;=STATS!$C$22),1,"")</f>
        <v/>
      </c>
      <c r="J557" s="34">
        <v>556</v>
      </c>
      <c r="K557"/>
      <c r="L557"/>
      <c r="R557" s="17"/>
      <c r="S557" s="17"/>
      <c r="T557" s="17"/>
      <c r="U557" s="17"/>
      <c r="V557" s="17"/>
      <c r="W557" s="17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FD557" s="195"/>
      <c r="FE557" s="195"/>
      <c r="FF557" s="195"/>
      <c r="FG557" s="195"/>
      <c r="FH557" s="195"/>
    </row>
    <row r="558" spans="2:164" x14ac:dyDescent="0.2">
      <c r="B558" s="98">
        <f>COUNT(R558:FC558,FI558:FQ558)</f>
        <v>0</v>
      </c>
      <c r="C558" s="98" t="str">
        <f>IF(COUNT(R558:FC558,FI558:FQ558)&gt;0,COUNT(R558:FC558,FI558:FQ558),"")</f>
        <v/>
      </c>
      <c r="D558" s="98" t="str">
        <f>IF(COUNT(X558:BN558,BP558:BX558,BZ558:CF558,CH558:FC558,FI558:FQ558)&gt;0,COUNT(X558:BN558,BP558:BX558,BZ558:CF558,CH558:FC558,FI558:FQ558),"")</f>
        <v/>
      </c>
      <c r="E558" s="98" t="str">
        <f>IF(H558=1,COUNT(R558:FC558,FI558:FQ558),"")</f>
        <v/>
      </c>
      <c r="F558" s="98" t="str">
        <f>IF(H558=1,COUNT(X558:BN558,BP558:BX558,BZ558:CF558,CH558:FC558,FI558:FQ558),"")</f>
        <v/>
      </c>
      <c r="G558" s="98" t="str">
        <f>IF($B558&gt;=1,$M558,"")</f>
        <v/>
      </c>
      <c r="H558" s="199" t="str">
        <f>IF(AND(M558&gt;0,M558&lt;=STATS!$C$22),1,"")</f>
        <v/>
      </c>
      <c r="J558" s="34">
        <v>557</v>
      </c>
      <c r="K558"/>
      <c r="L558"/>
      <c r="R558" s="17"/>
      <c r="S558" s="17"/>
      <c r="T558" s="17"/>
      <c r="U558" s="17"/>
      <c r="V558" s="17"/>
      <c r="W558" s="17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FD558" s="195"/>
      <c r="FE558" s="195"/>
      <c r="FF558" s="195"/>
      <c r="FG558" s="195"/>
      <c r="FH558" s="195"/>
    </row>
    <row r="559" spans="2:164" x14ac:dyDescent="0.2">
      <c r="B559" s="98">
        <f>COUNT(R559:FC559,FI559:FQ559)</f>
        <v>0</v>
      </c>
      <c r="C559" s="98" t="str">
        <f>IF(COUNT(R559:FC559,FI559:FQ559)&gt;0,COUNT(R559:FC559,FI559:FQ559),"")</f>
        <v/>
      </c>
      <c r="D559" s="98" t="str">
        <f>IF(COUNT(X559:BN559,BP559:BX559,BZ559:CF559,CH559:FC559,FI559:FQ559)&gt;0,COUNT(X559:BN559,BP559:BX559,BZ559:CF559,CH559:FC559,FI559:FQ559),"")</f>
        <v/>
      </c>
      <c r="E559" s="98" t="str">
        <f>IF(H559=1,COUNT(R559:FC559,FI559:FQ559),"")</f>
        <v/>
      </c>
      <c r="F559" s="98" t="str">
        <f>IF(H559=1,COUNT(X559:BN559,BP559:BX559,BZ559:CF559,CH559:FC559,FI559:FQ559),"")</f>
        <v/>
      </c>
      <c r="G559" s="98" t="str">
        <f>IF($B559&gt;=1,$M559,"")</f>
        <v/>
      </c>
      <c r="H559" s="199" t="str">
        <f>IF(AND(M559&gt;0,M559&lt;=STATS!$C$22),1,"")</f>
        <v/>
      </c>
      <c r="J559" s="34">
        <v>558</v>
      </c>
      <c r="K559"/>
      <c r="L559"/>
      <c r="R559" s="17"/>
      <c r="S559" s="17"/>
      <c r="T559" s="17"/>
      <c r="U559" s="17"/>
      <c r="V559" s="17"/>
      <c r="W559" s="17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FD559" s="195"/>
      <c r="FE559" s="195"/>
      <c r="FF559" s="195"/>
      <c r="FG559" s="195"/>
      <c r="FH559" s="195"/>
    </row>
    <row r="560" spans="2:164" x14ac:dyDescent="0.2">
      <c r="B560" s="98">
        <f>COUNT(R560:FC560,FI560:FQ560)</f>
        <v>0</v>
      </c>
      <c r="C560" s="98" t="str">
        <f>IF(COUNT(R560:FC560,FI560:FQ560)&gt;0,COUNT(R560:FC560,FI560:FQ560),"")</f>
        <v/>
      </c>
      <c r="D560" s="98" t="str">
        <f>IF(COUNT(X560:BN560,BP560:BX560,BZ560:CF560,CH560:FC560,FI560:FQ560)&gt;0,COUNT(X560:BN560,BP560:BX560,BZ560:CF560,CH560:FC560,FI560:FQ560),"")</f>
        <v/>
      </c>
      <c r="E560" s="98" t="str">
        <f>IF(H560=1,COUNT(R560:FC560,FI560:FQ560),"")</f>
        <v/>
      </c>
      <c r="F560" s="98" t="str">
        <f>IF(H560=1,COUNT(X560:BN560,BP560:BX560,BZ560:CF560,CH560:FC560,FI560:FQ560),"")</f>
        <v/>
      </c>
      <c r="G560" s="98" t="str">
        <f>IF($B560&gt;=1,$M560,"")</f>
        <v/>
      </c>
      <c r="H560" s="199" t="str">
        <f>IF(AND(M560&gt;0,M560&lt;=STATS!$C$22),1,"")</f>
        <v/>
      </c>
      <c r="J560" s="34">
        <v>559</v>
      </c>
      <c r="K560"/>
      <c r="L560"/>
      <c r="R560" s="17"/>
      <c r="S560" s="17"/>
      <c r="T560" s="17"/>
      <c r="U560" s="17"/>
      <c r="V560" s="17"/>
      <c r="W560" s="17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FD560" s="195"/>
      <c r="FE560" s="195"/>
      <c r="FF560" s="195"/>
      <c r="FG560" s="195"/>
      <c r="FH560" s="195"/>
    </row>
    <row r="561" spans="2:164" x14ac:dyDescent="0.2">
      <c r="B561" s="98">
        <f>COUNT(R561:FC561,FI561:FQ561)</f>
        <v>0</v>
      </c>
      <c r="C561" s="98" t="str">
        <f>IF(COUNT(R561:FC561,FI561:FQ561)&gt;0,COUNT(R561:FC561,FI561:FQ561),"")</f>
        <v/>
      </c>
      <c r="D561" s="98" t="str">
        <f>IF(COUNT(X561:BN561,BP561:BX561,BZ561:CF561,CH561:FC561,FI561:FQ561)&gt;0,COUNT(X561:BN561,BP561:BX561,BZ561:CF561,CH561:FC561,FI561:FQ561),"")</f>
        <v/>
      </c>
      <c r="E561" s="98" t="str">
        <f>IF(H561=1,COUNT(R561:FC561,FI561:FQ561),"")</f>
        <v/>
      </c>
      <c r="F561" s="98" t="str">
        <f>IF(H561=1,COUNT(X561:BN561,BP561:BX561,BZ561:CF561,CH561:FC561,FI561:FQ561),"")</f>
        <v/>
      </c>
      <c r="G561" s="98" t="str">
        <f>IF($B561&gt;=1,$M561,"")</f>
        <v/>
      </c>
      <c r="H561" s="199" t="str">
        <f>IF(AND(M561&gt;0,M561&lt;=STATS!$C$22),1,"")</f>
        <v/>
      </c>
      <c r="J561" s="34">
        <v>560</v>
      </c>
      <c r="K561"/>
      <c r="L561"/>
      <c r="R561" s="17"/>
      <c r="S561" s="17"/>
      <c r="T561" s="17"/>
      <c r="U561" s="17"/>
      <c r="V561" s="17"/>
      <c r="W561" s="17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FD561" s="195"/>
      <c r="FE561" s="195"/>
      <c r="FF561" s="195"/>
      <c r="FG561" s="195"/>
      <c r="FH561" s="195"/>
    </row>
    <row r="562" spans="2:164" x14ac:dyDescent="0.2">
      <c r="B562" s="98">
        <f>COUNT(R562:FC562,FI562:FQ562)</f>
        <v>0</v>
      </c>
      <c r="C562" s="98" t="str">
        <f>IF(COUNT(R562:FC562,FI562:FQ562)&gt;0,COUNT(R562:FC562,FI562:FQ562),"")</f>
        <v/>
      </c>
      <c r="D562" s="98" t="str">
        <f>IF(COUNT(X562:BN562,BP562:BX562,BZ562:CF562,CH562:FC562,FI562:FQ562)&gt;0,COUNT(X562:BN562,BP562:BX562,BZ562:CF562,CH562:FC562,FI562:FQ562),"")</f>
        <v/>
      </c>
      <c r="E562" s="98" t="str">
        <f>IF(H562=1,COUNT(R562:FC562,FI562:FQ562),"")</f>
        <v/>
      </c>
      <c r="F562" s="98" t="str">
        <f>IF(H562=1,COUNT(X562:BN562,BP562:BX562,BZ562:CF562,CH562:FC562,FI562:FQ562),"")</f>
        <v/>
      </c>
      <c r="G562" s="98" t="str">
        <f>IF($B562&gt;=1,$M562,"")</f>
        <v/>
      </c>
      <c r="H562" s="199" t="str">
        <f>IF(AND(M562&gt;0,M562&lt;=STATS!$C$22),1,"")</f>
        <v/>
      </c>
      <c r="J562" s="34">
        <v>561</v>
      </c>
      <c r="K562"/>
      <c r="L562"/>
      <c r="R562" s="17"/>
      <c r="S562" s="17"/>
      <c r="T562" s="17"/>
      <c r="U562" s="17"/>
      <c r="V562" s="17"/>
      <c r="W562" s="17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FD562" s="195"/>
      <c r="FE562" s="195"/>
      <c r="FF562" s="195"/>
      <c r="FG562" s="195"/>
      <c r="FH562" s="195"/>
    </row>
    <row r="563" spans="2:164" x14ac:dyDescent="0.2">
      <c r="B563" s="98">
        <f>COUNT(R563:FC563,FI563:FQ563)</f>
        <v>0</v>
      </c>
      <c r="C563" s="98" t="str">
        <f>IF(COUNT(R563:FC563,FI563:FQ563)&gt;0,COUNT(R563:FC563,FI563:FQ563),"")</f>
        <v/>
      </c>
      <c r="D563" s="98" t="str">
        <f>IF(COUNT(X563:BN563,BP563:BX563,BZ563:CF563,CH563:FC563,FI563:FQ563)&gt;0,COUNT(X563:BN563,BP563:BX563,BZ563:CF563,CH563:FC563,FI563:FQ563),"")</f>
        <v/>
      </c>
      <c r="E563" s="98" t="str">
        <f>IF(H563=1,COUNT(R563:FC563,FI563:FQ563),"")</f>
        <v/>
      </c>
      <c r="F563" s="98" t="str">
        <f>IF(H563=1,COUNT(X563:BN563,BP563:BX563,BZ563:CF563,CH563:FC563,FI563:FQ563),"")</f>
        <v/>
      </c>
      <c r="G563" s="98" t="str">
        <f>IF($B563&gt;=1,$M563,"")</f>
        <v/>
      </c>
      <c r="H563" s="199" t="str">
        <f>IF(AND(M563&gt;0,M563&lt;=STATS!$C$22),1,"")</f>
        <v/>
      </c>
      <c r="J563" s="34">
        <v>562</v>
      </c>
      <c r="K563"/>
      <c r="L563"/>
      <c r="R563" s="17"/>
      <c r="S563" s="17"/>
      <c r="T563" s="17"/>
      <c r="U563" s="17"/>
      <c r="V563" s="17"/>
      <c r="W563" s="17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FD563" s="195"/>
      <c r="FE563" s="195"/>
      <c r="FF563" s="195"/>
      <c r="FG563" s="195"/>
      <c r="FH563" s="195"/>
    </row>
    <row r="564" spans="2:164" x14ac:dyDescent="0.2">
      <c r="B564" s="98">
        <f>COUNT(R564:FC564,FI564:FQ564)</f>
        <v>0</v>
      </c>
      <c r="C564" s="98" t="str">
        <f>IF(COUNT(R564:FC564,FI564:FQ564)&gt;0,COUNT(R564:FC564,FI564:FQ564),"")</f>
        <v/>
      </c>
      <c r="D564" s="98" t="str">
        <f>IF(COUNT(X564:BN564,BP564:BX564,BZ564:CF564,CH564:FC564,FI564:FQ564)&gt;0,COUNT(X564:BN564,BP564:BX564,BZ564:CF564,CH564:FC564,FI564:FQ564),"")</f>
        <v/>
      </c>
      <c r="E564" s="98" t="str">
        <f>IF(H564=1,COUNT(R564:FC564,FI564:FQ564),"")</f>
        <v/>
      </c>
      <c r="F564" s="98" t="str">
        <f>IF(H564=1,COUNT(X564:BN564,BP564:BX564,BZ564:CF564,CH564:FC564,FI564:FQ564),"")</f>
        <v/>
      </c>
      <c r="G564" s="98" t="str">
        <f>IF($B564&gt;=1,$M564,"")</f>
        <v/>
      </c>
      <c r="H564" s="199" t="str">
        <f>IF(AND(M564&gt;0,M564&lt;=STATS!$C$22),1,"")</f>
        <v/>
      </c>
      <c r="J564" s="34">
        <v>563</v>
      </c>
      <c r="K564"/>
      <c r="L564"/>
      <c r="R564" s="17"/>
      <c r="S564" s="17"/>
      <c r="T564" s="17"/>
      <c r="U564" s="17"/>
      <c r="V564" s="17"/>
      <c r="W564" s="17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FD564" s="195"/>
      <c r="FE564" s="195"/>
      <c r="FF564" s="195"/>
      <c r="FG564" s="195"/>
      <c r="FH564" s="195"/>
    </row>
    <row r="565" spans="2:164" x14ac:dyDescent="0.2">
      <c r="B565" s="98">
        <f>COUNT(R565:FC565,FI565:FQ565)</f>
        <v>0</v>
      </c>
      <c r="C565" s="98" t="str">
        <f>IF(COUNT(R565:FC565,FI565:FQ565)&gt;0,COUNT(R565:FC565,FI565:FQ565),"")</f>
        <v/>
      </c>
      <c r="D565" s="98" t="str">
        <f>IF(COUNT(X565:BN565,BP565:BX565,BZ565:CF565,CH565:FC565,FI565:FQ565)&gt;0,COUNT(X565:BN565,BP565:BX565,BZ565:CF565,CH565:FC565,FI565:FQ565),"")</f>
        <v/>
      </c>
      <c r="E565" s="98" t="str">
        <f>IF(H565=1,COUNT(R565:FC565,FI565:FQ565),"")</f>
        <v/>
      </c>
      <c r="F565" s="98" t="str">
        <f>IF(H565=1,COUNT(X565:BN565,BP565:BX565,BZ565:CF565,CH565:FC565,FI565:FQ565),"")</f>
        <v/>
      </c>
      <c r="G565" s="98" t="str">
        <f>IF($B565&gt;=1,$M565,"")</f>
        <v/>
      </c>
      <c r="H565" s="199" t="str">
        <f>IF(AND(M565&gt;0,M565&lt;=STATS!$C$22),1,"")</f>
        <v/>
      </c>
      <c r="J565" s="34">
        <v>564</v>
      </c>
      <c r="K565"/>
      <c r="L565"/>
      <c r="R565" s="17"/>
      <c r="S565" s="17"/>
      <c r="T565" s="17"/>
      <c r="U565" s="17"/>
      <c r="V565" s="17"/>
      <c r="W565" s="17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FD565" s="195"/>
      <c r="FE565" s="195"/>
      <c r="FF565" s="195"/>
      <c r="FG565" s="195"/>
      <c r="FH565" s="195"/>
    </row>
    <row r="566" spans="2:164" x14ac:dyDescent="0.2">
      <c r="B566" s="98">
        <f>COUNT(R566:FC566,FI566:FQ566)</f>
        <v>0</v>
      </c>
      <c r="C566" s="98" t="str">
        <f>IF(COUNT(R566:FC566,FI566:FQ566)&gt;0,COUNT(R566:FC566,FI566:FQ566),"")</f>
        <v/>
      </c>
      <c r="D566" s="98" t="str">
        <f>IF(COUNT(X566:BN566,BP566:BX566,BZ566:CF566,CH566:FC566,FI566:FQ566)&gt;0,COUNT(X566:BN566,BP566:BX566,BZ566:CF566,CH566:FC566,FI566:FQ566),"")</f>
        <v/>
      </c>
      <c r="E566" s="98" t="str">
        <f>IF(H566=1,COUNT(R566:FC566,FI566:FQ566),"")</f>
        <v/>
      </c>
      <c r="F566" s="98" t="str">
        <f>IF(H566=1,COUNT(X566:BN566,BP566:BX566,BZ566:CF566,CH566:FC566,FI566:FQ566),"")</f>
        <v/>
      </c>
      <c r="G566" s="98" t="str">
        <f>IF($B566&gt;=1,$M566,"")</f>
        <v/>
      </c>
      <c r="H566" s="199" t="str">
        <f>IF(AND(M566&gt;0,M566&lt;=STATS!$C$22),1,"")</f>
        <v/>
      </c>
      <c r="J566" s="34">
        <v>565</v>
      </c>
      <c r="K566"/>
      <c r="L566"/>
      <c r="R566" s="17"/>
      <c r="S566" s="17"/>
      <c r="T566" s="17"/>
      <c r="U566" s="17"/>
      <c r="V566" s="17"/>
      <c r="W566" s="17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FD566" s="195"/>
      <c r="FE566" s="195"/>
      <c r="FF566" s="195"/>
      <c r="FG566" s="195"/>
      <c r="FH566" s="195"/>
    </row>
    <row r="567" spans="2:164" x14ac:dyDescent="0.2">
      <c r="B567" s="98">
        <f>COUNT(R567:FC567,FI567:FQ567)</f>
        <v>0</v>
      </c>
      <c r="C567" s="98" t="str">
        <f>IF(COUNT(R567:FC567,FI567:FQ567)&gt;0,COUNT(R567:FC567,FI567:FQ567),"")</f>
        <v/>
      </c>
      <c r="D567" s="98" t="str">
        <f>IF(COUNT(X567:BN567,BP567:BX567,BZ567:CF567,CH567:FC567,FI567:FQ567)&gt;0,COUNT(X567:BN567,BP567:BX567,BZ567:CF567,CH567:FC567,FI567:FQ567),"")</f>
        <v/>
      </c>
      <c r="E567" s="98" t="str">
        <f>IF(H567=1,COUNT(R567:FC567,FI567:FQ567),"")</f>
        <v/>
      </c>
      <c r="F567" s="98" t="str">
        <f>IF(H567=1,COUNT(X567:BN567,BP567:BX567,BZ567:CF567,CH567:FC567,FI567:FQ567),"")</f>
        <v/>
      </c>
      <c r="G567" s="98" t="str">
        <f>IF($B567&gt;=1,$M567,"")</f>
        <v/>
      </c>
      <c r="H567" s="199" t="str">
        <f>IF(AND(M567&gt;0,M567&lt;=STATS!$C$22),1,"")</f>
        <v/>
      </c>
      <c r="J567" s="34">
        <v>566</v>
      </c>
      <c r="K567"/>
      <c r="L567"/>
      <c r="R567" s="17"/>
      <c r="S567" s="17"/>
      <c r="T567" s="17"/>
      <c r="U567" s="17"/>
      <c r="V567" s="17"/>
      <c r="W567" s="17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FD567" s="195"/>
      <c r="FE567" s="195"/>
      <c r="FF567" s="195"/>
      <c r="FG567" s="195"/>
      <c r="FH567" s="195"/>
    </row>
    <row r="568" spans="2:164" x14ac:dyDescent="0.2">
      <c r="B568" s="98">
        <f>COUNT(R568:FC568,FI568:FQ568)</f>
        <v>0</v>
      </c>
      <c r="C568" s="98" t="str">
        <f>IF(COUNT(R568:FC568,FI568:FQ568)&gt;0,COUNT(R568:FC568,FI568:FQ568),"")</f>
        <v/>
      </c>
      <c r="D568" s="98" t="str">
        <f>IF(COUNT(X568:BN568,BP568:BX568,BZ568:CF568,CH568:FC568,FI568:FQ568)&gt;0,COUNT(X568:BN568,BP568:BX568,BZ568:CF568,CH568:FC568,FI568:FQ568),"")</f>
        <v/>
      </c>
      <c r="E568" s="98" t="str">
        <f>IF(H568=1,COUNT(R568:FC568,FI568:FQ568),"")</f>
        <v/>
      </c>
      <c r="F568" s="98" t="str">
        <f>IF(H568=1,COUNT(X568:BN568,BP568:BX568,BZ568:CF568,CH568:FC568,FI568:FQ568),"")</f>
        <v/>
      </c>
      <c r="G568" s="98" t="str">
        <f>IF($B568&gt;=1,$M568,"")</f>
        <v/>
      </c>
      <c r="H568" s="199" t="str">
        <f>IF(AND(M568&gt;0,M568&lt;=STATS!$C$22),1,"")</f>
        <v/>
      </c>
      <c r="J568" s="34">
        <v>567</v>
      </c>
      <c r="K568"/>
      <c r="L568"/>
      <c r="R568" s="17"/>
      <c r="S568" s="17"/>
      <c r="T568" s="17"/>
      <c r="U568" s="17"/>
      <c r="V568" s="17"/>
      <c r="W568" s="17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FD568" s="195"/>
      <c r="FE568" s="195"/>
      <c r="FF568" s="195"/>
      <c r="FG568" s="195"/>
      <c r="FH568" s="195"/>
    </row>
    <row r="569" spans="2:164" x14ac:dyDescent="0.2">
      <c r="B569" s="98">
        <f>COUNT(R569:FC569,FI569:FQ569)</f>
        <v>0</v>
      </c>
      <c r="C569" s="98" t="str">
        <f>IF(COUNT(R569:FC569,FI569:FQ569)&gt;0,COUNT(R569:FC569,FI569:FQ569),"")</f>
        <v/>
      </c>
      <c r="D569" s="98" t="str">
        <f>IF(COUNT(X569:BN569,BP569:BX569,BZ569:CF569,CH569:FC569,FI569:FQ569)&gt;0,COUNT(X569:BN569,BP569:BX569,BZ569:CF569,CH569:FC569,FI569:FQ569),"")</f>
        <v/>
      </c>
      <c r="E569" s="98" t="str">
        <f>IF(H569=1,COUNT(R569:FC569,FI569:FQ569),"")</f>
        <v/>
      </c>
      <c r="F569" s="98" t="str">
        <f>IF(H569=1,COUNT(X569:BN569,BP569:BX569,BZ569:CF569,CH569:FC569,FI569:FQ569),"")</f>
        <v/>
      </c>
      <c r="G569" s="98" t="str">
        <f>IF($B569&gt;=1,$M569,"")</f>
        <v/>
      </c>
      <c r="H569" s="199" t="str">
        <f>IF(AND(M569&gt;0,M569&lt;=STATS!$C$22),1,"")</f>
        <v/>
      </c>
      <c r="J569" s="34">
        <v>568</v>
      </c>
      <c r="K569"/>
      <c r="L569"/>
      <c r="R569" s="17"/>
      <c r="S569" s="17"/>
      <c r="T569" s="17"/>
      <c r="U569" s="17"/>
      <c r="V569" s="17"/>
      <c r="W569" s="17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FD569" s="195"/>
      <c r="FE569" s="195"/>
      <c r="FF569" s="195"/>
      <c r="FG569" s="195"/>
      <c r="FH569" s="195"/>
    </row>
    <row r="570" spans="2:164" x14ac:dyDescent="0.2">
      <c r="B570" s="98">
        <f>COUNT(R570:FC570,FI570:FQ570)</f>
        <v>0</v>
      </c>
      <c r="C570" s="98" t="str">
        <f>IF(COUNT(R570:FC570,FI570:FQ570)&gt;0,COUNT(R570:FC570,FI570:FQ570),"")</f>
        <v/>
      </c>
      <c r="D570" s="98" t="str">
        <f>IF(COUNT(X570:BN570,BP570:BX570,BZ570:CF570,CH570:FC570,FI570:FQ570)&gt;0,COUNT(X570:BN570,BP570:BX570,BZ570:CF570,CH570:FC570,FI570:FQ570),"")</f>
        <v/>
      </c>
      <c r="E570" s="98" t="str">
        <f>IF(H570=1,COUNT(R570:FC570,FI570:FQ570),"")</f>
        <v/>
      </c>
      <c r="F570" s="98" t="str">
        <f>IF(H570=1,COUNT(X570:BN570,BP570:BX570,BZ570:CF570,CH570:FC570,FI570:FQ570),"")</f>
        <v/>
      </c>
      <c r="G570" s="98" t="str">
        <f>IF($B570&gt;=1,$M570,"")</f>
        <v/>
      </c>
      <c r="H570" s="199" t="str">
        <f>IF(AND(M570&gt;0,M570&lt;=STATS!$C$22),1,"")</f>
        <v/>
      </c>
      <c r="J570" s="34">
        <v>569</v>
      </c>
      <c r="K570"/>
      <c r="L570"/>
      <c r="R570" s="17"/>
      <c r="S570" s="17"/>
      <c r="T570" s="17"/>
      <c r="U570" s="17"/>
      <c r="V570" s="17"/>
      <c r="W570" s="17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FD570" s="195"/>
      <c r="FE570" s="195"/>
      <c r="FF570" s="195"/>
      <c r="FG570" s="195"/>
      <c r="FH570" s="195"/>
    </row>
    <row r="571" spans="2:164" x14ac:dyDescent="0.2">
      <c r="B571" s="98">
        <f>COUNT(R571:FC571,FI571:FQ571)</f>
        <v>0</v>
      </c>
      <c r="C571" s="98" t="str">
        <f>IF(COUNT(R571:FC571,FI571:FQ571)&gt;0,COUNT(R571:FC571,FI571:FQ571),"")</f>
        <v/>
      </c>
      <c r="D571" s="98" t="str">
        <f>IF(COUNT(X571:BN571,BP571:BX571,BZ571:CF571,CH571:FC571,FI571:FQ571)&gt;0,COUNT(X571:BN571,BP571:BX571,BZ571:CF571,CH571:FC571,FI571:FQ571),"")</f>
        <v/>
      </c>
      <c r="E571" s="98" t="str">
        <f>IF(H571=1,COUNT(R571:FC571,FI571:FQ571),"")</f>
        <v/>
      </c>
      <c r="F571" s="98" t="str">
        <f>IF(H571=1,COUNT(X571:BN571,BP571:BX571,BZ571:CF571,CH571:FC571,FI571:FQ571),"")</f>
        <v/>
      </c>
      <c r="G571" s="98" t="str">
        <f>IF($B571&gt;=1,$M571,"")</f>
        <v/>
      </c>
      <c r="H571" s="199" t="str">
        <f>IF(AND(M571&gt;0,M571&lt;=STATS!$C$22),1,"")</f>
        <v/>
      </c>
      <c r="J571" s="34">
        <v>570</v>
      </c>
      <c r="K571"/>
      <c r="L571"/>
      <c r="R571" s="17"/>
      <c r="S571" s="17"/>
      <c r="T571" s="17"/>
      <c r="U571" s="17"/>
      <c r="V571" s="17"/>
      <c r="W571" s="17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FD571" s="195"/>
      <c r="FE571" s="195"/>
      <c r="FF571" s="195"/>
      <c r="FG571" s="195"/>
      <c r="FH571" s="195"/>
    </row>
    <row r="572" spans="2:164" x14ac:dyDescent="0.2">
      <c r="B572" s="98">
        <f>COUNT(R572:FC572,FI572:FQ572)</f>
        <v>0</v>
      </c>
      <c r="C572" s="98" t="str">
        <f>IF(COUNT(R572:FC572,FI572:FQ572)&gt;0,COUNT(R572:FC572,FI572:FQ572),"")</f>
        <v/>
      </c>
      <c r="D572" s="98" t="str">
        <f>IF(COUNT(X572:BN572,BP572:BX572,BZ572:CF572,CH572:FC572,FI572:FQ572)&gt;0,COUNT(X572:BN572,BP572:BX572,BZ572:CF572,CH572:FC572,FI572:FQ572),"")</f>
        <v/>
      </c>
      <c r="E572" s="98" t="str">
        <f>IF(H572=1,COUNT(R572:FC572,FI572:FQ572),"")</f>
        <v/>
      </c>
      <c r="F572" s="98" t="str">
        <f>IF(H572=1,COUNT(X572:BN572,BP572:BX572,BZ572:CF572,CH572:FC572,FI572:FQ572),"")</f>
        <v/>
      </c>
      <c r="G572" s="98" t="str">
        <f>IF($B572&gt;=1,$M572,"")</f>
        <v/>
      </c>
      <c r="H572" s="199" t="str">
        <f>IF(AND(M572&gt;0,M572&lt;=STATS!$C$22),1,"")</f>
        <v/>
      </c>
      <c r="J572" s="34">
        <v>571</v>
      </c>
      <c r="K572"/>
      <c r="L572"/>
      <c r="R572" s="17"/>
      <c r="S572" s="17"/>
      <c r="T572" s="17"/>
      <c r="U572" s="17"/>
      <c r="V572" s="17"/>
      <c r="W572" s="17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FD572" s="195"/>
      <c r="FE572" s="195"/>
      <c r="FF572" s="195"/>
      <c r="FG572" s="195"/>
      <c r="FH572" s="195"/>
    </row>
    <row r="573" spans="2:164" x14ac:dyDescent="0.2">
      <c r="B573" s="98">
        <f>COUNT(R573:FC573,FI573:FQ573)</f>
        <v>0</v>
      </c>
      <c r="C573" s="98" t="str">
        <f>IF(COUNT(R573:FC573,FI573:FQ573)&gt;0,COUNT(R573:FC573,FI573:FQ573),"")</f>
        <v/>
      </c>
      <c r="D573" s="98" t="str">
        <f>IF(COUNT(X573:BN573,BP573:BX573,BZ573:CF573,CH573:FC573,FI573:FQ573)&gt;0,COUNT(X573:BN573,BP573:BX573,BZ573:CF573,CH573:FC573,FI573:FQ573),"")</f>
        <v/>
      </c>
      <c r="E573" s="98" t="str">
        <f>IF(H573=1,COUNT(R573:FC573,FI573:FQ573),"")</f>
        <v/>
      </c>
      <c r="F573" s="98" t="str">
        <f>IF(H573=1,COUNT(X573:BN573,BP573:BX573,BZ573:CF573,CH573:FC573,FI573:FQ573),"")</f>
        <v/>
      </c>
      <c r="G573" s="98" t="str">
        <f>IF($B573&gt;=1,$M573,"")</f>
        <v/>
      </c>
      <c r="H573" s="199" t="str">
        <f>IF(AND(M573&gt;0,M573&lt;=STATS!$C$22),1,"")</f>
        <v/>
      </c>
      <c r="J573" s="34">
        <v>572</v>
      </c>
      <c r="K573"/>
      <c r="L573"/>
      <c r="R573" s="17"/>
      <c r="S573" s="17"/>
      <c r="T573" s="17"/>
      <c r="U573" s="17"/>
      <c r="V573" s="17"/>
      <c r="W573" s="17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FD573" s="195"/>
      <c r="FE573" s="195"/>
      <c r="FF573" s="195"/>
      <c r="FG573" s="195"/>
      <c r="FH573" s="195"/>
    </row>
    <row r="574" spans="2:164" x14ac:dyDescent="0.2">
      <c r="B574" s="98">
        <f>COUNT(R574:FC574,FI574:FQ574)</f>
        <v>0</v>
      </c>
      <c r="C574" s="98" t="str">
        <f>IF(COUNT(R574:FC574,FI574:FQ574)&gt;0,COUNT(R574:FC574,FI574:FQ574),"")</f>
        <v/>
      </c>
      <c r="D574" s="98" t="str">
        <f>IF(COUNT(X574:BN574,BP574:BX574,BZ574:CF574,CH574:FC574,FI574:FQ574)&gt;0,COUNT(X574:BN574,BP574:BX574,BZ574:CF574,CH574:FC574,FI574:FQ574),"")</f>
        <v/>
      </c>
      <c r="E574" s="98" t="str">
        <f>IF(H574=1,COUNT(R574:FC574,FI574:FQ574),"")</f>
        <v/>
      </c>
      <c r="F574" s="98" t="str">
        <f>IF(H574=1,COUNT(X574:BN574,BP574:BX574,BZ574:CF574,CH574:FC574,FI574:FQ574),"")</f>
        <v/>
      </c>
      <c r="G574" s="98" t="str">
        <f>IF($B574&gt;=1,$M574,"")</f>
        <v/>
      </c>
      <c r="H574" s="199" t="str">
        <f>IF(AND(M574&gt;0,M574&lt;=STATS!$C$22),1,"")</f>
        <v/>
      </c>
      <c r="J574" s="34">
        <v>573</v>
      </c>
      <c r="K574"/>
      <c r="L574"/>
      <c r="R574" s="17"/>
      <c r="S574" s="17"/>
      <c r="T574" s="17"/>
      <c r="U574" s="17"/>
      <c r="V574" s="17"/>
      <c r="W574" s="17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FD574" s="195"/>
      <c r="FE574" s="195"/>
      <c r="FF574" s="195"/>
      <c r="FG574" s="195"/>
      <c r="FH574" s="195"/>
    </row>
    <row r="575" spans="2:164" x14ac:dyDescent="0.2">
      <c r="B575" s="98">
        <f>COUNT(R575:FC575,FI575:FQ575)</f>
        <v>0</v>
      </c>
      <c r="C575" s="98" t="str">
        <f>IF(COUNT(R575:FC575,FI575:FQ575)&gt;0,COUNT(R575:FC575,FI575:FQ575),"")</f>
        <v/>
      </c>
      <c r="D575" s="98" t="str">
        <f>IF(COUNT(X575:BN575,BP575:BX575,BZ575:CF575,CH575:FC575,FI575:FQ575)&gt;0,COUNT(X575:BN575,BP575:BX575,BZ575:CF575,CH575:FC575,FI575:FQ575),"")</f>
        <v/>
      </c>
      <c r="E575" s="98" t="str">
        <f>IF(H575=1,COUNT(R575:FC575,FI575:FQ575),"")</f>
        <v/>
      </c>
      <c r="F575" s="98" t="str">
        <f>IF(H575=1,COUNT(X575:BN575,BP575:BX575,BZ575:CF575,CH575:FC575,FI575:FQ575),"")</f>
        <v/>
      </c>
      <c r="G575" s="98" t="str">
        <f>IF($B575&gt;=1,$M575,"")</f>
        <v/>
      </c>
      <c r="H575" s="199" t="str">
        <f>IF(AND(M575&gt;0,M575&lt;=STATS!$C$22),1,"")</f>
        <v/>
      </c>
      <c r="J575" s="34">
        <v>574</v>
      </c>
      <c r="K575"/>
      <c r="L575"/>
      <c r="R575" s="17"/>
      <c r="S575" s="17"/>
      <c r="T575" s="17"/>
      <c r="U575" s="17"/>
      <c r="V575" s="17"/>
      <c r="W575" s="17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FD575" s="195"/>
      <c r="FE575" s="195"/>
      <c r="FF575" s="195"/>
      <c r="FG575" s="195"/>
      <c r="FH575" s="195"/>
    </row>
    <row r="576" spans="2:164" x14ac:dyDescent="0.2">
      <c r="B576" s="98">
        <f>COUNT(R576:FC576,FI576:FQ576)</f>
        <v>0</v>
      </c>
      <c r="C576" s="98" t="str">
        <f>IF(COUNT(R576:FC576,FI576:FQ576)&gt;0,COUNT(R576:FC576,FI576:FQ576),"")</f>
        <v/>
      </c>
      <c r="D576" s="98" t="str">
        <f>IF(COUNT(X576:BN576,BP576:BX576,BZ576:CF576,CH576:FC576,FI576:FQ576)&gt;0,COUNT(X576:BN576,BP576:BX576,BZ576:CF576,CH576:FC576,FI576:FQ576),"")</f>
        <v/>
      </c>
      <c r="E576" s="98" t="str">
        <f>IF(H576=1,COUNT(R576:FC576,FI576:FQ576),"")</f>
        <v/>
      </c>
      <c r="F576" s="98" t="str">
        <f>IF(H576=1,COUNT(X576:BN576,BP576:BX576,BZ576:CF576,CH576:FC576,FI576:FQ576),"")</f>
        <v/>
      </c>
      <c r="G576" s="98" t="str">
        <f>IF($B576&gt;=1,$M576,"")</f>
        <v/>
      </c>
      <c r="H576" s="199" t="str">
        <f>IF(AND(M576&gt;0,M576&lt;=STATS!$C$22),1,"")</f>
        <v/>
      </c>
      <c r="J576" s="34">
        <v>575</v>
      </c>
      <c r="K576"/>
      <c r="L576"/>
      <c r="R576" s="17"/>
      <c r="S576" s="17"/>
      <c r="T576" s="17"/>
      <c r="U576" s="17"/>
      <c r="V576" s="17"/>
      <c r="W576" s="17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FD576" s="195"/>
      <c r="FE576" s="195"/>
      <c r="FF576" s="195"/>
      <c r="FG576" s="195"/>
      <c r="FH576" s="195"/>
    </row>
    <row r="577" spans="2:164" x14ac:dyDescent="0.2">
      <c r="B577" s="98">
        <f>COUNT(R577:FC577,FI577:FQ577)</f>
        <v>0</v>
      </c>
      <c r="C577" s="98" t="str">
        <f>IF(COUNT(R577:FC577,FI577:FQ577)&gt;0,COUNT(R577:FC577,FI577:FQ577),"")</f>
        <v/>
      </c>
      <c r="D577" s="98" t="str">
        <f>IF(COUNT(X577:BN577,BP577:BX577,BZ577:CF577,CH577:FC577,FI577:FQ577)&gt;0,COUNT(X577:BN577,BP577:BX577,BZ577:CF577,CH577:FC577,FI577:FQ577),"")</f>
        <v/>
      </c>
      <c r="E577" s="98" t="str">
        <f>IF(H577=1,COUNT(R577:FC577,FI577:FQ577),"")</f>
        <v/>
      </c>
      <c r="F577" s="98" t="str">
        <f>IF(H577=1,COUNT(X577:BN577,BP577:BX577,BZ577:CF577,CH577:FC577,FI577:FQ577),"")</f>
        <v/>
      </c>
      <c r="G577" s="98" t="str">
        <f>IF($B577&gt;=1,$M577,"")</f>
        <v/>
      </c>
      <c r="H577" s="199" t="str">
        <f>IF(AND(M577&gt;0,M577&lt;=STATS!$C$22),1,"")</f>
        <v/>
      </c>
      <c r="J577" s="34">
        <v>576</v>
      </c>
      <c r="K577"/>
      <c r="L577"/>
      <c r="R577" s="17"/>
      <c r="S577" s="17"/>
      <c r="T577" s="17"/>
      <c r="U577" s="17"/>
      <c r="V577" s="17"/>
      <c r="W577" s="17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FD577" s="195"/>
      <c r="FE577" s="195"/>
      <c r="FF577" s="195"/>
      <c r="FG577" s="195"/>
      <c r="FH577" s="195"/>
    </row>
    <row r="578" spans="2:164" x14ac:dyDescent="0.2">
      <c r="B578" s="98">
        <f>COUNT(R578:FC578,FI578:FQ578)</f>
        <v>0</v>
      </c>
      <c r="C578" s="98" t="str">
        <f>IF(COUNT(R578:FC578,FI578:FQ578)&gt;0,COUNT(R578:FC578,FI578:FQ578),"")</f>
        <v/>
      </c>
      <c r="D578" s="98" t="str">
        <f>IF(COUNT(X578:BN578,BP578:BX578,BZ578:CF578,CH578:FC578,FI578:FQ578)&gt;0,COUNT(X578:BN578,BP578:BX578,BZ578:CF578,CH578:FC578,FI578:FQ578),"")</f>
        <v/>
      </c>
      <c r="E578" s="98" t="str">
        <f>IF(H578=1,COUNT(R578:FC578,FI578:FQ578),"")</f>
        <v/>
      </c>
      <c r="F578" s="98" t="str">
        <f>IF(H578=1,COUNT(X578:BN578,BP578:BX578,BZ578:CF578,CH578:FC578,FI578:FQ578),"")</f>
        <v/>
      </c>
      <c r="G578" s="98" t="str">
        <f>IF($B578&gt;=1,$M578,"")</f>
        <v/>
      </c>
      <c r="H578" s="199" t="str">
        <f>IF(AND(M578&gt;0,M578&lt;=STATS!$C$22),1,"")</f>
        <v/>
      </c>
      <c r="J578" s="34">
        <v>577</v>
      </c>
      <c r="K578"/>
      <c r="L578"/>
      <c r="R578" s="17"/>
      <c r="S578" s="17"/>
      <c r="T578" s="17"/>
      <c r="U578" s="17"/>
      <c r="V578" s="17"/>
      <c r="W578" s="17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FD578" s="195"/>
      <c r="FE578" s="195"/>
      <c r="FF578" s="195"/>
      <c r="FG578" s="195"/>
      <c r="FH578" s="195"/>
    </row>
    <row r="579" spans="2:164" x14ac:dyDescent="0.2">
      <c r="B579" s="98">
        <f>COUNT(R579:FC579,FI579:FQ579)</f>
        <v>0</v>
      </c>
      <c r="C579" s="98" t="str">
        <f>IF(COUNT(R579:FC579,FI579:FQ579)&gt;0,COUNT(R579:FC579,FI579:FQ579),"")</f>
        <v/>
      </c>
      <c r="D579" s="98" t="str">
        <f>IF(COUNT(X579:BN579,BP579:BX579,BZ579:CF579,CH579:FC579,FI579:FQ579)&gt;0,COUNT(X579:BN579,BP579:BX579,BZ579:CF579,CH579:FC579,FI579:FQ579),"")</f>
        <v/>
      </c>
      <c r="E579" s="98" t="str">
        <f>IF(H579=1,COUNT(R579:FC579,FI579:FQ579),"")</f>
        <v/>
      </c>
      <c r="F579" s="98" t="str">
        <f>IF(H579=1,COUNT(X579:BN579,BP579:BX579,BZ579:CF579,CH579:FC579,FI579:FQ579),"")</f>
        <v/>
      </c>
      <c r="G579" s="98" t="str">
        <f>IF($B579&gt;=1,$M579,"")</f>
        <v/>
      </c>
      <c r="H579" s="199" t="str">
        <f>IF(AND(M579&gt;0,M579&lt;=STATS!$C$22),1,"")</f>
        <v/>
      </c>
      <c r="J579" s="34">
        <v>578</v>
      </c>
      <c r="K579"/>
      <c r="L579"/>
      <c r="R579" s="17"/>
      <c r="S579" s="17"/>
      <c r="T579" s="17"/>
      <c r="U579" s="17"/>
      <c r="V579" s="17"/>
      <c r="W579" s="17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FD579" s="195"/>
      <c r="FE579" s="195"/>
      <c r="FF579" s="195"/>
      <c r="FG579" s="195"/>
      <c r="FH579" s="195"/>
    </row>
    <row r="580" spans="2:164" x14ac:dyDescent="0.2">
      <c r="B580" s="98">
        <f>COUNT(R580:FC580,FI580:FQ580)</f>
        <v>0</v>
      </c>
      <c r="C580" s="98" t="str">
        <f>IF(COUNT(R580:FC580,FI580:FQ580)&gt;0,COUNT(R580:FC580,FI580:FQ580),"")</f>
        <v/>
      </c>
      <c r="D580" s="98" t="str">
        <f>IF(COUNT(X580:BN580,BP580:BX580,BZ580:CF580,CH580:FC580,FI580:FQ580)&gt;0,COUNT(X580:BN580,BP580:BX580,BZ580:CF580,CH580:FC580,FI580:FQ580),"")</f>
        <v/>
      </c>
      <c r="E580" s="98" t="str">
        <f>IF(H580=1,COUNT(R580:FC580,FI580:FQ580),"")</f>
        <v/>
      </c>
      <c r="F580" s="98" t="str">
        <f>IF(H580=1,COUNT(X580:BN580,BP580:BX580,BZ580:CF580,CH580:FC580,FI580:FQ580),"")</f>
        <v/>
      </c>
      <c r="G580" s="98" t="str">
        <f>IF($B580&gt;=1,$M580,"")</f>
        <v/>
      </c>
      <c r="H580" s="199" t="str">
        <f>IF(AND(M580&gt;0,M580&lt;=STATS!$C$22),1,"")</f>
        <v/>
      </c>
      <c r="J580" s="34">
        <v>579</v>
      </c>
      <c r="K580"/>
      <c r="L580"/>
      <c r="R580" s="17"/>
      <c r="S580" s="17"/>
      <c r="T580" s="17"/>
      <c r="U580" s="17"/>
      <c r="V580" s="17"/>
      <c r="W580" s="17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FD580" s="195"/>
      <c r="FE580" s="195"/>
      <c r="FF580" s="195"/>
      <c r="FG580" s="195"/>
      <c r="FH580" s="195"/>
    </row>
    <row r="581" spans="2:164" x14ac:dyDescent="0.2">
      <c r="B581" s="98">
        <f>COUNT(R581:FC581,FI581:FQ581)</f>
        <v>0</v>
      </c>
      <c r="C581" s="98" t="str">
        <f>IF(COUNT(R581:FC581,FI581:FQ581)&gt;0,COUNT(R581:FC581,FI581:FQ581),"")</f>
        <v/>
      </c>
      <c r="D581" s="98" t="str">
        <f>IF(COUNT(X581:BN581,BP581:BX581,BZ581:CF581,CH581:FC581,FI581:FQ581)&gt;0,COUNT(X581:BN581,BP581:BX581,BZ581:CF581,CH581:FC581,FI581:FQ581),"")</f>
        <v/>
      </c>
      <c r="E581" s="98" t="str">
        <f>IF(H581=1,COUNT(R581:FC581,FI581:FQ581),"")</f>
        <v/>
      </c>
      <c r="F581" s="98" t="str">
        <f>IF(H581=1,COUNT(X581:BN581,BP581:BX581,BZ581:CF581,CH581:FC581,FI581:FQ581),"")</f>
        <v/>
      </c>
      <c r="G581" s="98" t="str">
        <f>IF($B581&gt;=1,$M581,"")</f>
        <v/>
      </c>
      <c r="H581" s="199" t="str">
        <f>IF(AND(M581&gt;0,M581&lt;=STATS!$C$22),1,"")</f>
        <v/>
      </c>
      <c r="J581" s="34">
        <v>580</v>
      </c>
      <c r="K581"/>
      <c r="L581"/>
      <c r="R581" s="17"/>
      <c r="S581" s="17"/>
      <c r="T581" s="17"/>
      <c r="U581" s="17"/>
      <c r="V581" s="17"/>
      <c r="W581" s="17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FD581" s="195"/>
      <c r="FE581" s="195"/>
      <c r="FF581" s="195"/>
      <c r="FG581" s="195"/>
      <c r="FH581" s="195"/>
    </row>
    <row r="582" spans="2:164" x14ac:dyDescent="0.2">
      <c r="B582" s="98">
        <f>COUNT(R582:FC582,FI582:FQ582)</f>
        <v>0</v>
      </c>
      <c r="C582" s="98" t="str">
        <f>IF(COUNT(R582:FC582,FI582:FQ582)&gt;0,COUNT(R582:FC582,FI582:FQ582),"")</f>
        <v/>
      </c>
      <c r="D582" s="98" t="str">
        <f>IF(COUNT(X582:BN582,BP582:BX582,BZ582:CF582,CH582:FC582,FI582:FQ582)&gt;0,COUNT(X582:BN582,BP582:BX582,BZ582:CF582,CH582:FC582,FI582:FQ582),"")</f>
        <v/>
      </c>
      <c r="E582" s="98" t="str">
        <f>IF(H582=1,COUNT(R582:FC582,FI582:FQ582),"")</f>
        <v/>
      </c>
      <c r="F582" s="98" t="str">
        <f>IF(H582=1,COUNT(X582:BN582,BP582:BX582,BZ582:CF582,CH582:FC582,FI582:FQ582),"")</f>
        <v/>
      </c>
      <c r="G582" s="98" t="str">
        <f>IF($B582&gt;=1,$M582,"")</f>
        <v/>
      </c>
      <c r="H582" s="199" t="str">
        <f>IF(AND(M582&gt;0,M582&lt;=STATS!$C$22),1,"")</f>
        <v/>
      </c>
      <c r="J582" s="34">
        <v>581</v>
      </c>
      <c r="K582"/>
      <c r="L582"/>
      <c r="R582" s="17"/>
      <c r="S582" s="17"/>
      <c r="T582" s="17"/>
      <c r="U582" s="17"/>
      <c r="V582" s="17"/>
      <c r="W582" s="17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FD582" s="195"/>
      <c r="FE582" s="195"/>
      <c r="FF582" s="195"/>
      <c r="FG582" s="195"/>
      <c r="FH582" s="195"/>
    </row>
    <row r="583" spans="2:164" x14ac:dyDescent="0.2">
      <c r="B583" s="98">
        <f>COUNT(R583:FC583,FI583:FQ583)</f>
        <v>0</v>
      </c>
      <c r="C583" s="98" t="str">
        <f>IF(COUNT(R583:FC583,FI583:FQ583)&gt;0,COUNT(R583:FC583,FI583:FQ583),"")</f>
        <v/>
      </c>
      <c r="D583" s="98" t="str">
        <f>IF(COUNT(X583:BN583,BP583:BX583,BZ583:CF583,CH583:FC583,FI583:FQ583)&gt;0,COUNT(X583:BN583,BP583:BX583,BZ583:CF583,CH583:FC583,FI583:FQ583),"")</f>
        <v/>
      </c>
      <c r="E583" s="98" t="str">
        <f>IF(H583=1,COUNT(R583:FC583,FI583:FQ583),"")</f>
        <v/>
      </c>
      <c r="F583" s="98" t="str">
        <f>IF(H583=1,COUNT(X583:BN583,BP583:BX583,BZ583:CF583,CH583:FC583,FI583:FQ583),"")</f>
        <v/>
      </c>
      <c r="G583" s="98" t="str">
        <f>IF($B583&gt;=1,$M583,"")</f>
        <v/>
      </c>
      <c r="H583" s="199" t="str">
        <f>IF(AND(M583&gt;0,M583&lt;=STATS!$C$22),1,"")</f>
        <v/>
      </c>
      <c r="J583" s="34">
        <v>582</v>
      </c>
      <c r="K583"/>
      <c r="L583"/>
      <c r="R583" s="17"/>
      <c r="S583" s="17"/>
      <c r="T583" s="17"/>
      <c r="U583" s="17"/>
      <c r="V583" s="17"/>
      <c r="W583" s="17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FD583" s="195"/>
      <c r="FE583" s="195"/>
      <c r="FF583" s="195"/>
      <c r="FG583" s="195"/>
      <c r="FH583" s="195"/>
    </row>
    <row r="584" spans="2:164" x14ac:dyDescent="0.2">
      <c r="B584" s="98">
        <f>COUNT(R584:FC584,FI584:FQ584)</f>
        <v>0</v>
      </c>
      <c r="C584" s="98" t="str">
        <f>IF(COUNT(R584:FC584,FI584:FQ584)&gt;0,COUNT(R584:FC584,FI584:FQ584),"")</f>
        <v/>
      </c>
      <c r="D584" s="98" t="str">
        <f>IF(COUNT(X584:BN584,BP584:BX584,BZ584:CF584,CH584:FC584,FI584:FQ584)&gt;0,COUNT(X584:BN584,BP584:BX584,BZ584:CF584,CH584:FC584,FI584:FQ584),"")</f>
        <v/>
      </c>
      <c r="E584" s="98" t="str">
        <f>IF(H584=1,COUNT(R584:FC584,FI584:FQ584),"")</f>
        <v/>
      </c>
      <c r="F584" s="98" t="str">
        <f>IF(H584=1,COUNT(X584:BN584,BP584:BX584,BZ584:CF584,CH584:FC584,FI584:FQ584),"")</f>
        <v/>
      </c>
      <c r="G584" s="98" t="str">
        <f>IF($B584&gt;=1,$M584,"")</f>
        <v/>
      </c>
      <c r="H584" s="199" t="str">
        <f>IF(AND(M584&gt;0,M584&lt;=STATS!$C$22),1,"")</f>
        <v/>
      </c>
      <c r="J584" s="34">
        <v>583</v>
      </c>
      <c r="K584"/>
      <c r="L584"/>
      <c r="R584" s="17"/>
      <c r="S584" s="17"/>
      <c r="T584" s="17"/>
      <c r="U584" s="17"/>
      <c r="V584" s="17"/>
      <c r="W584" s="17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FD584" s="195"/>
      <c r="FE584" s="195"/>
      <c r="FF584" s="195"/>
      <c r="FG584" s="195"/>
      <c r="FH584" s="195"/>
    </row>
    <row r="585" spans="2:164" x14ac:dyDescent="0.2">
      <c r="B585" s="98">
        <f>COUNT(R585:FC585,FI585:FQ585)</f>
        <v>0</v>
      </c>
      <c r="C585" s="98" t="str">
        <f>IF(COUNT(R585:FC585,FI585:FQ585)&gt;0,COUNT(R585:FC585,FI585:FQ585),"")</f>
        <v/>
      </c>
      <c r="D585" s="98" t="str">
        <f>IF(COUNT(X585:BN585,BP585:BX585,BZ585:CF585,CH585:FC585,FI585:FQ585)&gt;0,COUNT(X585:BN585,BP585:BX585,BZ585:CF585,CH585:FC585,FI585:FQ585),"")</f>
        <v/>
      </c>
      <c r="E585" s="98" t="str">
        <f>IF(H585=1,COUNT(R585:FC585,FI585:FQ585),"")</f>
        <v/>
      </c>
      <c r="F585" s="98" t="str">
        <f>IF(H585=1,COUNT(X585:BN585,BP585:BX585,BZ585:CF585,CH585:FC585,FI585:FQ585),"")</f>
        <v/>
      </c>
      <c r="G585" s="98" t="str">
        <f>IF($B585&gt;=1,$M585,"")</f>
        <v/>
      </c>
      <c r="H585" s="199" t="str">
        <f>IF(AND(M585&gt;0,M585&lt;=STATS!$C$22),1,"")</f>
        <v/>
      </c>
      <c r="J585" s="34">
        <v>584</v>
      </c>
      <c r="K585"/>
      <c r="L585"/>
      <c r="R585" s="17"/>
      <c r="S585" s="17"/>
      <c r="T585" s="17"/>
      <c r="U585" s="17"/>
      <c r="V585" s="17"/>
      <c r="W585" s="17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FD585" s="195"/>
      <c r="FE585" s="195"/>
      <c r="FF585" s="195"/>
      <c r="FG585" s="195"/>
      <c r="FH585" s="195"/>
    </row>
    <row r="586" spans="2:164" x14ac:dyDescent="0.2">
      <c r="B586" s="98">
        <f>COUNT(R586:FC586,FI586:FQ586)</f>
        <v>0</v>
      </c>
      <c r="C586" s="98" t="str">
        <f>IF(COUNT(R586:FC586,FI586:FQ586)&gt;0,COUNT(R586:FC586,FI586:FQ586),"")</f>
        <v/>
      </c>
      <c r="D586" s="98" t="str">
        <f>IF(COUNT(X586:BN586,BP586:BX586,BZ586:CF586,CH586:FC586,FI586:FQ586)&gt;0,COUNT(X586:BN586,BP586:BX586,BZ586:CF586,CH586:FC586,FI586:FQ586),"")</f>
        <v/>
      </c>
      <c r="E586" s="98" t="str">
        <f>IF(H586=1,COUNT(R586:FC586,FI586:FQ586),"")</f>
        <v/>
      </c>
      <c r="F586" s="98" t="str">
        <f>IF(H586=1,COUNT(X586:BN586,BP586:BX586,BZ586:CF586,CH586:FC586,FI586:FQ586),"")</f>
        <v/>
      </c>
      <c r="G586" s="98" t="str">
        <f>IF($B586&gt;=1,$M586,"")</f>
        <v/>
      </c>
      <c r="H586" s="199" t="str">
        <f>IF(AND(M586&gt;0,M586&lt;=STATS!$C$22),1,"")</f>
        <v/>
      </c>
      <c r="J586" s="34">
        <v>585</v>
      </c>
      <c r="K586"/>
      <c r="L586"/>
      <c r="R586" s="17"/>
      <c r="S586" s="17"/>
      <c r="T586" s="17"/>
      <c r="U586" s="17"/>
      <c r="V586" s="17"/>
      <c r="W586" s="17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FD586" s="195"/>
      <c r="FE586" s="195"/>
      <c r="FF586" s="195"/>
      <c r="FG586" s="195"/>
      <c r="FH586" s="195"/>
    </row>
    <row r="587" spans="2:164" x14ac:dyDescent="0.2">
      <c r="B587" s="98">
        <f>COUNT(R587:FC587,FI587:FQ587)</f>
        <v>0</v>
      </c>
      <c r="C587" s="98" t="str">
        <f>IF(COUNT(R587:FC587,FI587:FQ587)&gt;0,COUNT(R587:FC587,FI587:FQ587),"")</f>
        <v/>
      </c>
      <c r="D587" s="98" t="str">
        <f>IF(COUNT(X587:BN587,BP587:BX587,BZ587:CF587,CH587:FC587,FI587:FQ587)&gt;0,COUNT(X587:BN587,BP587:BX587,BZ587:CF587,CH587:FC587,FI587:FQ587),"")</f>
        <v/>
      </c>
      <c r="E587" s="98" t="str">
        <f>IF(H587=1,COUNT(R587:FC587,FI587:FQ587),"")</f>
        <v/>
      </c>
      <c r="F587" s="98" t="str">
        <f>IF(H587=1,COUNT(X587:BN587,BP587:BX587,BZ587:CF587,CH587:FC587,FI587:FQ587),"")</f>
        <v/>
      </c>
      <c r="G587" s="98" t="str">
        <f>IF($B587&gt;=1,$M587,"")</f>
        <v/>
      </c>
      <c r="H587" s="199" t="str">
        <f>IF(AND(M587&gt;0,M587&lt;=STATS!$C$22),1,"")</f>
        <v/>
      </c>
      <c r="J587" s="34">
        <v>586</v>
      </c>
      <c r="K587"/>
      <c r="L587"/>
      <c r="R587" s="17"/>
      <c r="S587" s="17"/>
      <c r="T587" s="17"/>
      <c r="U587" s="17"/>
      <c r="V587" s="17"/>
      <c r="W587" s="17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FD587" s="195"/>
      <c r="FE587" s="195"/>
      <c r="FF587" s="195"/>
      <c r="FG587" s="195"/>
      <c r="FH587" s="195"/>
    </row>
    <row r="588" spans="2:164" x14ac:dyDescent="0.2">
      <c r="B588" s="98">
        <f>COUNT(R588:FC588,FI588:FQ588)</f>
        <v>0</v>
      </c>
      <c r="C588" s="98" t="str">
        <f>IF(COUNT(R588:FC588,FI588:FQ588)&gt;0,COUNT(R588:FC588,FI588:FQ588),"")</f>
        <v/>
      </c>
      <c r="D588" s="98" t="str">
        <f>IF(COUNT(X588:BN588,BP588:BX588,BZ588:CF588,CH588:FC588,FI588:FQ588)&gt;0,COUNT(X588:BN588,BP588:BX588,BZ588:CF588,CH588:FC588,FI588:FQ588),"")</f>
        <v/>
      </c>
      <c r="E588" s="98" t="str">
        <f>IF(H588=1,COUNT(R588:FC588,FI588:FQ588),"")</f>
        <v/>
      </c>
      <c r="F588" s="98" t="str">
        <f>IF(H588=1,COUNT(X588:BN588,BP588:BX588,BZ588:CF588,CH588:FC588,FI588:FQ588),"")</f>
        <v/>
      </c>
      <c r="G588" s="98" t="str">
        <f>IF($B588&gt;=1,$M588,"")</f>
        <v/>
      </c>
      <c r="H588" s="199" t="str">
        <f>IF(AND(M588&gt;0,M588&lt;=STATS!$C$22),1,"")</f>
        <v/>
      </c>
      <c r="J588" s="34">
        <v>587</v>
      </c>
      <c r="K588"/>
      <c r="L588"/>
      <c r="R588" s="17"/>
      <c r="S588" s="17"/>
      <c r="T588" s="17"/>
      <c r="U588" s="17"/>
      <c r="V588" s="17"/>
      <c r="W588" s="17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FD588" s="195"/>
      <c r="FE588" s="195"/>
      <c r="FF588" s="195"/>
      <c r="FG588" s="195"/>
      <c r="FH588" s="195"/>
    </row>
    <row r="589" spans="2:164" x14ac:dyDescent="0.2">
      <c r="B589" s="98">
        <f>COUNT(R589:FC589,FI589:FQ589)</f>
        <v>0</v>
      </c>
      <c r="C589" s="98" t="str">
        <f>IF(COUNT(R589:FC589,FI589:FQ589)&gt;0,COUNT(R589:FC589,FI589:FQ589),"")</f>
        <v/>
      </c>
      <c r="D589" s="98" t="str">
        <f>IF(COUNT(X589:BN589,BP589:BX589,BZ589:CF589,CH589:FC589,FI589:FQ589)&gt;0,COUNT(X589:BN589,BP589:BX589,BZ589:CF589,CH589:FC589,FI589:FQ589),"")</f>
        <v/>
      </c>
      <c r="E589" s="98" t="str">
        <f>IF(H589=1,COUNT(R589:FC589,FI589:FQ589),"")</f>
        <v/>
      </c>
      <c r="F589" s="98" t="str">
        <f>IF(H589=1,COUNT(X589:BN589,BP589:BX589,BZ589:CF589,CH589:FC589,FI589:FQ589),"")</f>
        <v/>
      </c>
      <c r="G589" s="98" t="str">
        <f>IF($B589&gt;=1,$M589,"")</f>
        <v/>
      </c>
      <c r="H589" s="199" t="str">
        <f>IF(AND(M589&gt;0,M589&lt;=STATS!$C$22),1,"")</f>
        <v/>
      </c>
      <c r="J589" s="34">
        <v>588</v>
      </c>
      <c r="K589"/>
      <c r="L589"/>
      <c r="R589" s="17"/>
      <c r="S589" s="17"/>
      <c r="T589" s="17"/>
      <c r="U589" s="17"/>
      <c r="V589" s="17"/>
      <c r="W589" s="17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FD589" s="195"/>
      <c r="FE589" s="195"/>
      <c r="FF589" s="195"/>
      <c r="FG589" s="195"/>
      <c r="FH589" s="195"/>
    </row>
    <row r="590" spans="2:164" x14ac:dyDescent="0.2">
      <c r="B590" s="98">
        <f>COUNT(R590:FC590,FI590:FQ590)</f>
        <v>0</v>
      </c>
      <c r="C590" s="98" t="str">
        <f>IF(COUNT(R590:FC590,FI590:FQ590)&gt;0,COUNT(R590:FC590,FI590:FQ590),"")</f>
        <v/>
      </c>
      <c r="D590" s="98" t="str">
        <f>IF(COUNT(X590:BN590,BP590:BX590,BZ590:CF590,CH590:FC590,FI590:FQ590)&gt;0,COUNT(X590:BN590,BP590:BX590,BZ590:CF590,CH590:FC590,FI590:FQ590),"")</f>
        <v/>
      </c>
      <c r="E590" s="98" t="str">
        <f>IF(H590=1,COUNT(R590:FC590,FI590:FQ590),"")</f>
        <v/>
      </c>
      <c r="F590" s="98" t="str">
        <f>IF(H590=1,COUNT(X590:BN590,BP590:BX590,BZ590:CF590,CH590:FC590,FI590:FQ590),"")</f>
        <v/>
      </c>
      <c r="G590" s="98" t="str">
        <f>IF($B590&gt;=1,$M590,"")</f>
        <v/>
      </c>
      <c r="H590" s="199" t="str">
        <f>IF(AND(M590&gt;0,M590&lt;=STATS!$C$22),1,"")</f>
        <v/>
      </c>
      <c r="J590" s="34">
        <v>589</v>
      </c>
      <c r="K590"/>
      <c r="L590"/>
      <c r="R590" s="17"/>
      <c r="S590" s="17"/>
      <c r="T590" s="17"/>
      <c r="U590" s="17"/>
      <c r="V590" s="17"/>
      <c r="W590" s="17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FD590" s="195"/>
      <c r="FE590" s="195"/>
      <c r="FF590" s="195"/>
      <c r="FG590" s="195"/>
      <c r="FH590" s="195"/>
    </row>
    <row r="591" spans="2:164" x14ac:dyDescent="0.2">
      <c r="B591" s="98">
        <f>COUNT(R591:FC591,FI591:FQ591)</f>
        <v>0</v>
      </c>
      <c r="C591" s="98" t="str">
        <f>IF(COUNT(R591:FC591,FI591:FQ591)&gt;0,COUNT(R591:FC591,FI591:FQ591),"")</f>
        <v/>
      </c>
      <c r="D591" s="98" t="str">
        <f>IF(COUNT(X591:BN591,BP591:BX591,BZ591:CF591,CH591:FC591,FI591:FQ591)&gt;0,COUNT(X591:BN591,BP591:BX591,BZ591:CF591,CH591:FC591,FI591:FQ591),"")</f>
        <v/>
      </c>
      <c r="E591" s="98" t="str">
        <f>IF(H591=1,COUNT(R591:FC591,FI591:FQ591),"")</f>
        <v/>
      </c>
      <c r="F591" s="98" t="str">
        <f>IF(H591=1,COUNT(X591:BN591,BP591:BX591,BZ591:CF591,CH591:FC591,FI591:FQ591),"")</f>
        <v/>
      </c>
      <c r="G591" s="98" t="str">
        <f>IF($B591&gt;=1,$M591,"")</f>
        <v/>
      </c>
      <c r="H591" s="199" t="str">
        <f>IF(AND(M591&gt;0,M591&lt;=STATS!$C$22),1,"")</f>
        <v/>
      </c>
      <c r="J591" s="34">
        <v>590</v>
      </c>
      <c r="K591"/>
      <c r="L591"/>
      <c r="R591" s="17"/>
      <c r="S591" s="17"/>
      <c r="T591" s="17"/>
      <c r="U591" s="17"/>
      <c r="V591" s="17"/>
      <c r="W591" s="17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FD591" s="195"/>
      <c r="FE591" s="195"/>
      <c r="FF591" s="195"/>
      <c r="FG591" s="195"/>
      <c r="FH591" s="195"/>
    </row>
    <row r="592" spans="2:164" x14ac:dyDescent="0.2">
      <c r="B592" s="98">
        <f>COUNT(R592:FC592,FI592:FQ592)</f>
        <v>0</v>
      </c>
      <c r="C592" s="98" t="str">
        <f>IF(COUNT(R592:FC592,FI592:FQ592)&gt;0,COUNT(R592:FC592,FI592:FQ592),"")</f>
        <v/>
      </c>
      <c r="D592" s="98" t="str">
        <f>IF(COUNT(X592:BN592,BP592:BX592,BZ592:CF592,CH592:FC592,FI592:FQ592)&gt;0,COUNT(X592:BN592,BP592:BX592,BZ592:CF592,CH592:FC592,FI592:FQ592),"")</f>
        <v/>
      </c>
      <c r="E592" s="98" t="str">
        <f>IF(H592=1,COUNT(R592:FC592,FI592:FQ592),"")</f>
        <v/>
      </c>
      <c r="F592" s="98" t="str">
        <f>IF(H592=1,COUNT(X592:BN592,BP592:BX592,BZ592:CF592,CH592:FC592,FI592:FQ592),"")</f>
        <v/>
      </c>
      <c r="G592" s="98" t="str">
        <f>IF($B592&gt;=1,$M592,"")</f>
        <v/>
      </c>
      <c r="H592" s="199" t="str">
        <f>IF(AND(M592&gt;0,M592&lt;=STATS!$C$22),1,"")</f>
        <v/>
      </c>
      <c r="J592" s="34">
        <v>591</v>
      </c>
      <c r="K592"/>
      <c r="L592"/>
      <c r="R592" s="17"/>
      <c r="S592" s="17"/>
      <c r="T592" s="17"/>
      <c r="U592" s="17"/>
      <c r="V592" s="17"/>
      <c r="W592" s="17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FD592" s="195"/>
      <c r="FE592" s="195"/>
      <c r="FF592" s="195"/>
      <c r="FG592" s="195"/>
      <c r="FH592" s="195"/>
    </row>
    <row r="593" spans="2:164" x14ac:dyDescent="0.2">
      <c r="B593" s="98">
        <f>COUNT(R593:FC593,FI593:FQ593)</f>
        <v>0</v>
      </c>
      <c r="C593" s="98" t="str">
        <f>IF(COUNT(R593:FC593,FI593:FQ593)&gt;0,COUNT(R593:FC593,FI593:FQ593),"")</f>
        <v/>
      </c>
      <c r="D593" s="98" t="str">
        <f>IF(COUNT(X593:BN593,BP593:BX593,BZ593:CF593,CH593:FC593,FI593:FQ593)&gt;0,COUNT(X593:BN593,BP593:BX593,BZ593:CF593,CH593:FC593,FI593:FQ593),"")</f>
        <v/>
      </c>
      <c r="E593" s="98" t="str">
        <f>IF(H593=1,COUNT(R593:FC593,FI593:FQ593),"")</f>
        <v/>
      </c>
      <c r="F593" s="98" t="str">
        <f>IF(H593=1,COUNT(X593:BN593,BP593:BX593,BZ593:CF593,CH593:FC593,FI593:FQ593),"")</f>
        <v/>
      </c>
      <c r="G593" s="98" t="str">
        <f>IF($B593&gt;=1,$M593,"")</f>
        <v/>
      </c>
      <c r="H593" s="199" t="str">
        <f>IF(AND(M593&gt;0,M593&lt;=STATS!$C$22),1,"")</f>
        <v/>
      </c>
      <c r="J593" s="34">
        <v>592</v>
      </c>
      <c r="K593"/>
      <c r="L593"/>
      <c r="R593" s="17"/>
      <c r="S593" s="17"/>
      <c r="T593" s="17"/>
      <c r="U593" s="17"/>
      <c r="V593" s="17"/>
      <c r="W593" s="17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FD593" s="195"/>
      <c r="FE593" s="195"/>
      <c r="FF593" s="195"/>
      <c r="FG593" s="195"/>
      <c r="FH593" s="195"/>
    </row>
    <row r="594" spans="2:164" x14ac:dyDescent="0.2">
      <c r="B594" s="98">
        <f>COUNT(R594:FC594,FI594:FQ594)</f>
        <v>0</v>
      </c>
      <c r="C594" s="98" t="str">
        <f>IF(COUNT(R594:FC594,FI594:FQ594)&gt;0,COUNT(R594:FC594,FI594:FQ594),"")</f>
        <v/>
      </c>
      <c r="D594" s="98" t="str">
        <f>IF(COUNT(X594:BN594,BP594:BX594,BZ594:CF594,CH594:FC594,FI594:FQ594)&gt;0,COUNT(X594:BN594,BP594:BX594,BZ594:CF594,CH594:FC594,FI594:FQ594),"")</f>
        <v/>
      </c>
      <c r="E594" s="98" t="str">
        <f>IF(H594=1,COUNT(R594:FC594,FI594:FQ594),"")</f>
        <v/>
      </c>
      <c r="F594" s="98" t="str">
        <f>IF(H594=1,COUNT(X594:BN594,BP594:BX594,BZ594:CF594,CH594:FC594,FI594:FQ594),"")</f>
        <v/>
      </c>
      <c r="G594" s="98" t="str">
        <f>IF($B594&gt;=1,$M594,"")</f>
        <v/>
      </c>
      <c r="H594" s="199" t="str">
        <f>IF(AND(M594&gt;0,M594&lt;=STATS!$C$22),1,"")</f>
        <v/>
      </c>
      <c r="J594" s="34">
        <v>593</v>
      </c>
      <c r="K594"/>
      <c r="L594"/>
      <c r="R594" s="17"/>
      <c r="S594" s="17"/>
      <c r="T594" s="17"/>
      <c r="U594" s="17"/>
      <c r="V594" s="17"/>
      <c r="W594" s="17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FD594" s="195"/>
      <c r="FE594" s="195"/>
      <c r="FF594" s="195"/>
      <c r="FG594" s="195"/>
      <c r="FH594" s="195"/>
    </row>
    <row r="595" spans="2:164" x14ac:dyDescent="0.2">
      <c r="B595" s="98">
        <f>COUNT(R595:FC595,FI595:FQ595)</f>
        <v>0</v>
      </c>
      <c r="C595" s="98" t="str">
        <f>IF(COUNT(R595:FC595,FI595:FQ595)&gt;0,COUNT(R595:FC595,FI595:FQ595),"")</f>
        <v/>
      </c>
      <c r="D595" s="98" t="str">
        <f>IF(COUNT(X595:BN595,BP595:BX595,BZ595:CF595,CH595:FC595,FI595:FQ595)&gt;0,COUNT(X595:BN595,BP595:BX595,BZ595:CF595,CH595:FC595,FI595:FQ595),"")</f>
        <v/>
      </c>
      <c r="E595" s="98" t="str">
        <f>IF(H595=1,COUNT(R595:FC595,FI595:FQ595),"")</f>
        <v/>
      </c>
      <c r="F595" s="98" t="str">
        <f>IF(H595=1,COUNT(X595:BN595,BP595:BX595,BZ595:CF595,CH595:FC595,FI595:FQ595),"")</f>
        <v/>
      </c>
      <c r="G595" s="98" t="str">
        <f>IF($B595&gt;=1,$M595,"")</f>
        <v/>
      </c>
      <c r="H595" s="199" t="str">
        <f>IF(AND(M595&gt;0,M595&lt;=STATS!$C$22),1,"")</f>
        <v/>
      </c>
      <c r="J595" s="34">
        <v>594</v>
      </c>
      <c r="K595"/>
      <c r="L595"/>
      <c r="R595" s="17"/>
      <c r="S595" s="17"/>
      <c r="T595" s="17"/>
      <c r="U595" s="17"/>
      <c r="V595" s="17"/>
      <c r="W595" s="17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FD595" s="195"/>
      <c r="FE595" s="195"/>
      <c r="FF595" s="195"/>
      <c r="FG595" s="195"/>
      <c r="FH595" s="195"/>
    </row>
    <row r="596" spans="2:164" x14ac:dyDescent="0.2">
      <c r="B596" s="98">
        <f>COUNT(R596:FC596,FI596:FQ596)</f>
        <v>0</v>
      </c>
      <c r="C596" s="98" t="str">
        <f>IF(COUNT(R596:FC596,FI596:FQ596)&gt;0,COUNT(R596:FC596,FI596:FQ596),"")</f>
        <v/>
      </c>
      <c r="D596" s="98" t="str">
        <f>IF(COUNT(X596:BN596,BP596:BX596,BZ596:CF596,CH596:FC596,FI596:FQ596)&gt;0,COUNT(X596:BN596,BP596:BX596,BZ596:CF596,CH596:FC596,FI596:FQ596),"")</f>
        <v/>
      </c>
      <c r="E596" s="98" t="str">
        <f>IF(H596=1,COUNT(R596:FC596,FI596:FQ596),"")</f>
        <v/>
      </c>
      <c r="F596" s="98" t="str">
        <f>IF(H596=1,COUNT(X596:BN596,BP596:BX596,BZ596:CF596,CH596:FC596,FI596:FQ596),"")</f>
        <v/>
      </c>
      <c r="G596" s="98" t="str">
        <f>IF($B596&gt;=1,$M596,"")</f>
        <v/>
      </c>
      <c r="H596" s="199" t="str">
        <f>IF(AND(M596&gt;0,M596&lt;=STATS!$C$22),1,"")</f>
        <v/>
      </c>
      <c r="J596" s="34">
        <v>595</v>
      </c>
      <c r="K596"/>
      <c r="L596"/>
      <c r="R596" s="17"/>
      <c r="S596" s="17"/>
      <c r="T596" s="17"/>
      <c r="U596" s="17"/>
      <c r="V596" s="17"/>
      <c r="W596" s="17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FD596" s="195"/>
      <c r="FE596" s="195"/>
      <c r="FF596" s="195"/>
      <c r="FG596" s="195"/>
      <c r="FH596" s="195"/>
    </row>
    <row r="597" spans="2:164" x14ac:dyDescent="0.2">
      <c r="B597" s="98">
        <f>COUNT(R597:FC597,FI597:FQ597)</f>
        <v>0</v>
      </c>
      <c r="C597" s="98" t="str">
        <f>IF(COUNT(R597:FC597,FI597:FQ597)&gt;0,COUNT(R597:FC597,FI597:FQ597),"")</f>
        <v/>
      </c>
      <c r="D597" s="98" t="str">
        <f>IF(COUNT(X597:BN597,BP597:BX597,BZ597:CF597,CH597:FC597,FI597:FQ597)&gt;0,COUNT(X597:BN597,BP597:BX597,BZ597:CF597,CH597:FC597,FI597:FQ597),"")</f>
        <v/>
      </c>
      <c r="E597" s="98" t="str">
        <f>IF(H597=1,COUNT(R597:FC597,FI597:FQ597),"")</f>
        <v/>
      </c>
      <c r="F597" s="98" t="str">
        <f>IF(H597=1,COUNT(X597:BN597,BP597:BX597,BZ597:CF597,CH597:FC597,FI597:FQ597),"")</f>
        <v/>
      </c>
      <c r="G597" s="98" t="str">
        <f>IF($B597&gt;=1,$M597,"")</f>
        <v/>
      </c>
      <c r="H597" s="199" t="str">
        <f>IF(AND(M597&gt;0,M597&lt;=STATS!$C$22),1,"")</f>
        <v/>
      </c>
      <c r="J597" s="34">
        <v>596</v>
      </c>
      <c r="K597"/>
      <c r="L597"/>
      <c r="R597" s="17"/>
      <c r="S597" s="17"/>
      <c r="T597" s="17"/>
      <c r="U597" s="17"/>
      <c r="V597" s="17"/>
      <c r="W597" s="17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FD597" s="195"/>
      <c r="FE597" s="195"/>
      <c r="FF597" s="195"/>
      <c r="FG597" s="195"/>
      <c r="FH597" s="195"/>
    </row>
    <row r="598" spans="2:164" x14ac:dyDescent="0.2">
      <c r="B598" s="98">
        <f>COUNT(R598:FC598,FI598:FQ598)</f>
        <v>0</v>
      </c>
      <c r="C598" s="98" t="str">
        <f>IF(COUNT(R598:FC598,FI598:FQ598)&gt;0,COUNT(R598:FC598,FI598:FQ598),"")</f>
        <v/>
      </c>
      <c r="D598" s="98" t="str">
        <f>IF(COUNT(X598:BN598,BP598:BX598,BZ598:CF598,CH598:FC598,FI598:FQ598)&gt;0,COUNT(X598:BN598,BP598:BX598,BZ598:CF598,CH598:FC598,FI598:FQ598),"")</f>
        <v/>
      </c>
      <c r="E598" s="98" t="str">
        <f>IF(H598=1,COUNT(R598:FC598,FI598:FQ598),"")</f>
        <v/>
      </c>
      <c r="F598" s="98" t="str">
        <f>IF(H598=1,COUNT(X598:BN598,BP598:BX598,BZ598:CF598,CH598:FC598,FI598:FQ598),"")</f>
        <v/>
      </c>
      <c r="G598" s="98" t="str">
        <f>IF($B598&gt;=1,$M598,"")</f>
        <v/>
      </c>
      <c r="H598" s="199" t="str">
        <f>IF(AND(M598&gt;0,M598&lt;=STATS!$C$22),1,"")</f>
        <v/>
      </c>
      <c r="J598" s="34">
        <v>597</v>
      </c>
      <c r="K598"/>
      <c r="L598"/>
      <c r="R598" s="17"/>
      <c r="S598" s="17"/>
      <c r="T598" s="17"/>
      <c r="U598" s="17"/>
      <c r="V598" s="17"/>
      <c r="W598" s="17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FD598" s="195"/>
      <c r="FE598" s="195"/>
      <c r="FF598" s="195"/>
      <c r="FG598" s="195"/>
      <c r="FH598" s="195"/>
    </row>
    <row r="599" spans="2:164" x14ac:dyDescent="0.2">
      <c r="B599" s="98">
        <f>COUNT(R599:FC599,FI599:FQ599)</f>
        <v>0</v>
      </c>
      <c r="C599" s="98" t="str">
        <f>IF(COUNT(R599:FC599,FI599:FQ599)&gt;0,COUNT(R599:FC599,FI599:FQ599),"")</f>
        <v/>
      </c>
      <c r="D599" s="98" t="str">
        <f>IF(COUNT(X599:BN599,BP599:BX599,BZ599:CF599,CH599:FC599,FI599:FQ599)&gt;0,COUNT(X599:BN599,BP599:BX599,BZ599:CF599,CH599:FC599,FI599:FQ599),"")</f>
        <v/>
      </c>
      <c r="E599" s="98" t="str">
        <f>IF(H599=1,COUNT(R599:FC599,FI599:FQ599),"")</f>
        <v/>
      </c>
      <c r="F599" s="98" t="str">
        <f>IF(H599=1,COUNT(X599:BN599,BP599:BX599,BZ599:CF599,CH599:FC599,FI599:FQ599),"")</f>
        <v/>
      </c>
      <c r="G599" s="98" t="str">
        <f>IF($B599&gt;=1,$M599,"")</f>
        <v/>
      </c>
      <c r="H599" s="199" t="str">
        <f>IF(AND(M599&gt;0,M599&lt;=STATS!$C$22),1,"")</f>
        <v/>
      </c>
      <c r="J599" s="34">
        <v>598</v>
      </c>
      <c r="K599"/>
      <c r="L599"/>
      <c r="R599" s="17"/>
      <c r="S599" s="17"/>
      <c r="T599" s="17"/>
      <c r="U599" s="17"/>
      <c r="V599" s="17"/>
      <c r="W599" s="17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FD599" s="195"/>
      <c r="FE599" s="195"/>
      <c r="FF599" s="195"/>
      <c r="FG599" s="195"/>
      <c r="FH599" s="195"/>
    </row>
    <row r="600" spans="2:164" x14ac:dyDescent="0.2">
      <c r="B600" s="98">
        <f>COUNT(R600:FC600,FI600:FQ600)</f>
        <v>0</v>
      </c>
      <c r="C600" s="98" t="str">
        <f>IF(COUNT(R600:FC600,FI600:FQ600)&gt;0,COUNT(R600:FC600,FI600:FQ600),"")</f>
        <v/>
      </c>
      <c r="D600" s="98" t="str">
        <f>IF(COUNT(X600:BN600,BP600:BX600,BZ600:CF600,CH600:FC600,FI600:FQ600)&gt;0,COUNT(X600:BN600,BP600:BX600,BZ600:CF600,CH600:FC600,FI600:FQ600),"")</f>
        <v/>
      </c>
      <c r="E600" s="98" t="str">
        <f>IF(H600=1,COUNT(R600:FC600,FI600:FQ600),"")</f>
        <v/>
      </c>
      <c r="F600" s="98" t="str">
        <f>IF(H600=1,COUNT(X600:BN600,BP600:BX600,BZ600:CF600,CH600:FC600,FI600:FQ600),"")</f>
        <v/>
      </c>
      <c r="G600" s="98" t="str">
        <f>IF($B600&gt;=1,$M600,"")</f>
        <v/>
      </c>
      <c r="H600" s="199" t="str">
        <f>IF(AND(M600&gt;0,M600&lt;=STATS!$C$22),1,"")</f>
        <v/>
      </c>
      <c r="J600" s="34">
        <v>599</v>
      </c>
      <c r="K600"/>
      <c r="L600"/>
      <c r="R600" s="17"/>
      <c r="S600" s="17"/>
      <c r="T600" s="17"/>
      <c r="U600" s="17"/>
      <c r="V600" s="17"/>
      <c r="W600" s="17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FD600" s="195"/>
      <c r="FE600" s="195"/>
      <c r="FF600" s="195"/>
      <c r="FG600" s="195"/>
      <c r="FH600" s="195"/>
    </row>
    <row r="601" spans="2:164" x14ac:dyDescent="0.2">
      <c r="B601" s="98">
        <f>COUNT(R601:FC601,FI601:FQ601)</f>
        <v>0</v>
      </c>
      <c r="C601" s="98" t="str">
        <f>IF(COUNT(R601:FC601,FI601:FQ601)&gt;0,COUNT(R601:FC601,FI601:FQ601),"")</f>
        <v/>
      </c>
      <c r="D601" s="98" t="str">
        <f>IF(COUNT(X601:BN601,BP601:BX601,BZ601:CF601,CH601:FC601,FI601:FQ601)&gt;0,COUNT(X601:BN601,BP601:BX601,BZ601:CF601,CH601:FC601,FI601:FQ601),"")</f>
        <v/>
      </c>
      <c r="E601" s="98" t="str">
        <f>IF(H601=1,COUNT(R601:FC601,FI601:FQ601),"")</f>
        <v/>
      </c>
      <c r="F601" s="98" t="str">
        <f>IF(H601=1,COUNT(X601:BN601,BP601:BX601,BZ601:CF601,CH601:FC601,FI601:FQ601),"")</f>
        <v/>
      </c>
      <c r="G601" s="98" t="str">
        <f>IF($B601&gt;=1,$M601,"")</f>
        <v/>
      </c>
      <c r="H601" s="199" t="str">
        <f>IF(AND(M601&gt;0,M601&lt;=STATS!$C$22),1,"")</f>
        <v/>
      </c>
      <c r="J601" s="34">
        <v>600</v>
      </c>
      <c r="K601"/>
      <c r="L601"/>
      <c r="R601" s="17"/>
      <c r="S601" s="17"/>
      <c r="T601" s="17"/>
      <c r="U601" s="17"/>
      <c r="V601" s="17"/>
      <c r="W601" s="17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FD601" s="195"/>
      <c r="FE601" s="195"/>
      <c r="FF601" s="195"/>
      <c r="FG601" s="195"/>
      <c r="FH601" s="195"/>
    </row>
    <row r="602" spans="2:164" x14ac:dyDescent="0.2">
      <c r="B602" s="98">
        <f>COUNT(R602:FC602,FI602:FQ602)</f>
        <v>0</v>
      </c>
      <c r="C602" s="98" t="str">
        <f>IF(COUNT(R602:FC602,FI602:FQ602)&gt;0,COUNT(R602:FC602,FI602:FQ602),"")</f>
        <v/>
      </c>
      <c r="D602" s="98" t="str">
        <f>IF(COUNT(X602:BN602,BP602:BX602,BZ602:CF602,CH602:FC602,FI602:FQ602)&gt;0,COUNT(X602:BN602,BP602:BX602,BZ602:CF602,CH602:FC602,FI602:FQ602),"")</f>
        <v/>
      </c>
      <c r="E602" s="98" t="str">
        <f>IF(H602=1,COUNT(R602:FC602,FI602:FQ602),"")</f>
        <v/>
      </c>
      <c r="F602" s="98" t="str">
        <f>IF(H602=1,COUNT(X602:BN602,BP602:BX602,BZ602:CF602,CH602:FC602,FI602:FQ602),"")</f>
        <v/>
      </c>
      <c r="G602" s="98" t="str">
        <f>IF($B602&gt;=1,$M602,"")</f>
        <v/>
      </c>
      <c r="H602" s="199" t="str">
        <f>IF(AND(M602&gt;0,M602&lt;=STATS!$C$22),1,"")</f>
        <v/>
      </c>
      <c r="J602" s="34">
        <v>601</v>
      </c>
      <c r="K602"/>
      <c r="L602"/>
      <c r="R602" s="17"/>
      <c r="S602" s="17"/>
      <c r="T602" s="17"/>
      <c r="U602" s="17"/>
      <c r="V602" s="17"/>
      <c r="W602" s="17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FD602" s="195"/>
      <c r="FE602" s="195"/>
      <c r="FF602" s="195"/>
      <c r="FG602" s="195"/>
      <c r="FH602" s="195"/>
    </row>
    <row r="603" spans="2:164" x14ac:dyDescent="0.2">
      <c r="B603" s="98">
        <f>COUNT(R603:FC603,FI603:FQ603)</f>
        <v>0</v>
      </c>
      <c r="C603" s="98" t="str">
        <f>IF(COUNT(R603:FC603,FI603:FQ603)&gt;0,COUNT(R603:FC603,FI603:FQ603),"")</f>
        <v/>
      </c>
      <c r="D603" s="98" t="str">
        <f>IF(COUNT(X603:BN603,BP603:BX603,BZ603:CF603,CH603:FC603,FI603:FQ603)&gt;0,COUNT(X603:BN603,BP603:BX603,BZ603:CF603,CH603:FC603,FI603:FQ603),"")</f>
        <v/>
      </c>
      <c r="E603" s="98" t="str">
        <f>IF(H603=1,COUNT(R603:FC603,FI603:FQ603),"")</f>
        <v/>
      </c>
      <c r="F603" s="98" t="str">
        <f>IF(H603=1,COUNT(X603:BN603,BP603:BX603,BZ603:CF603,CH603:FC603,FI603:FQ603),"")</f>
        <v/>
      </c>
      <c r="G603" s="98" t="str">
        <f>IF($B603&gt;=1,$M603,"")</f>
        <v/>
      </c>
      <c r="H603" s="199" t="str">
        <f>IF(AND(M603&gt;0,M603&lt;=STATS!$C$22),1,"")</f>
        <v/>
      </c>
      <c r="J603" s="34">
        <v>602</v>
      </c>
      <c r="K603"/>
      <c r="L603"/>
      <c r="R603" s="17"/>
      <c r="S603" s="17"/>
      <c r="T603" s="17"/>
      <c r="U603" s="17"/>
      <c r="V603" s="17"/>
      <c r="W603" s="17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FD603" s="195"/>
      <c r="FE603" s="195"/>
      <c r="FF603" s="195"/>
      <c r="FG603" s="195"/>
      <c r="FH603" s="195"/>
    </row>
    <row r="604" spans="2:164" x14ac:dyDescent="0.2">
      <c r="B604" s="98">
        <f>COUNT(R604:FC604,FI604:FQ604)</f>
        <v>0</v>
      </c>
      <c r="C604" s="98" t="str">
        <f>IF(COUNT(R604:FC604,FI604:FQ604)&gt;0,COUNT(R604:FC604,FI604:FQ604),"")</f>
        <v/>
      </c>
      <c r="D604" s="98" t="str">
        <f>IF(COUNT(X604:BN604,BP604:BX604,BZ604:CF604,CH604:FC604,FI604:FQ604)&gt;0,COUNT(X604:BN604,BP604:BX604,BZ604:CF604,CH604:FC604,FI604:FQ604),"")</f>
        <v/>
      </c>
      <c r="E604" s="98" t="str">
        <f>IF(H604=1,COUNT(R604:FC604,FI604:FQ604),"")</f>
        <v/>
      </c>
      <c r="F604" s="98" t="str">
        <f>IF(H604=1,COUNT(X604:BN604,BP604:BX604,BZ604:CF604,CH604:FC604,FI604:FQ604),"")</f>
        <v/>
      </c>
      <c r="G604" s="98" t="str">
        <f>IF($B604&gt;=1,$M604,"")</f>
        <v/>
      </c>
      <c r="H604" s="199" t="str">
        <f>IF(AND(M604&gt;0,M604&lt;=STATS!$C$22),1,"")</f>
        <v/>
      </c>
      <c r="J604" s="34">
        <v>603</v>
      </c>
      <c r="K604"/>
      <c r="L604"/>
      <c r="R604" s="17"/>
      <c r="S604" s="17"/>
      <c r="T604" s="17"/>
      <c r="U604" s="17"/>
      <c r="V604" s="17"/>
      <c r="W604" s="17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FD604" s="195"/>
      <c r="FE604" s="195"/>
      <c r="FF604" s="195"/>
      <c r="FG604" s="195"/>
      <c r="FH604" s="195"/>
    </row>
    <row r="605" spans="2:164" x14ac:dyDescent="0.2">
      <c r="B605" s="98">
        <f>COUNT(R605:FC605,FI605:FQ605)</f>
        <v>0</v>
      </c>
      <c r="C605" s="98" t="str">
        <f>IF(COUNT(R605:FC605,FI605:FQ605)&gt;0,COUNT(R605:FC605,FI605:FQ605),"")</f>
        <v/>
      </c>
      <c r="D605" s="98" t="str">
        <f>IF(COUNT(X605:BN605,BP605:BX605,BZ605:CF605,CH605:FC605,FI605:FQ605)&gt;0,COUNT(X605:BN605,BP605:BX605,BZ605:CF605,CH605:FC605,FI605:FQ605),"")</f>
        <v/>
      </c>
      <c r="E605" s="98" t="str">
        <f>IF(H605=1,COUNT(R605:FC605,FI605:FQ605),"")</f>
        <v/>
      </c>
      <c r="F605" s="98" t="str">
        <f>IF(H605=1,COUNT(X605:BN605,BP605:BX605,BZ605:CF605,CH605:FC605,FI605:FQ605),"")</f>
        <v/>
      </c>
      <c r="G605" s="98" t="str">
        <f>IF($B605&gt;=1,$M605,"")</f>
        <v/>
      </c>
      <c r="H605" s="199" t="str">
        <f>IF(AND(M605&gt;0,M605&lt;=STATS!$C$22),1,"")</f>
        <v/>
      </c>
      <c r="J605" s="34">
        <v>604</v>
      </c>
      <c r="K605"/>
      <c r="L605"/>
      <c r="R605" s="17"/>
      <c r="S605" s="17"/>
      <c r="T605" s="17"/>
      <c r="U605" s="17"/>
      <c r="V605" s="17"/>
      <c r="W605" s="17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FD605" s="195"/>
      <c r="FE605" s="195"/>
      <c r="FF605" s="195"/>
      <c r="FG605" s="195"/>
      <c r="FH605" s="195"/>
    </row>
    <row r="606" spans="2:164" x14ac:dyDescent="0.2">
      <c r="B606" s="98">
        <f>COUNT(R606:FC606,FI606:FQ606)</f>
        <v>0</v>
      </c>
      <c r="C606" s="98" t="str">
        <f>IF(COUNT(R606:FC606,FI606:FQ606)&gt;0,COUNT(R606:FC606,FI606:FQ606),"")</f>
        <v/>
      </c>
      <c r="D606" s="98" t="str">
        <f>IF(COUNT(X606:BN606,BP606:BX606,BZ606:CF606,CH606:FC606,FI606:FQ606)&gt;0,COUNT(X606:BN606,BP606:BX606,BZ606:CF606,CH606:FC606,FI606:FQ606),"")</f>
        <v/>
      </c>
      <c r="E606" s="98" t="str">
        <f>IF(H606=1,COUNT(R606:FC606,FI606:FQ606),"")</f>
        <v/>
      </c>
      <c r="F606" s="98" t="str">
        <f>IF(H606=1,COUNT(X606:BN606,BP606:BX606,BZ606:CF606,CH606:FC606,FI606:FQ606),"")</f>
        <v/>
      </c>
      <c r="G606" s="98" t="str">
        <f>IF($B606&gt;=1,$M606,"")</f>
        <v/>
      </c>
      <c r="H606" s="199" t="str">
        <f>IF(AND(M606&gt;0,M606&lt;=STATS!$C$22),1,"")</f>
        <v/>
      </c>
      <c r="J606" s="34">
        <v>605</v>
      </c>
      <c r="K606"/>
      <c r="L606"/>
      <c r="R606" s="17"/>
      <c r="S606" s="17"/>
      <c r="T606" s="17"/>
      <c r="U606" s="17"/>
      <c r="V606" s="17"/>
      <c r="W606" s="17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FD606" s="195"/>
      <c r="FE606" s="195"/>
      <c r="FF606" s="195"/>
      <c r="FG606" s="195"/>
      <c r="FH606" s="195"/>
    </row>
    <row r="607" spans="2:164" x14ac:dyDescent="0.2">
      <c r="B607" s="98">
        <f>COUNT(R607:FC607,FI607:FQ607)</f>
        <v>0</v>
      </c>
      <c r="C607" s="98" t="str">
        <f>IF(COUNT(R607:FC607,FI607:FQ607)&gt;0,COUNT(R607:FC607,FI607:FQ607),"")</f>
        <v/>
      </c>
      <c r="D607" s="98" t="str">
        <f>IF(COUNT(X607:BN607,BP607:BX607,BZ607:CF607,CH607:FC607,FI607:FQ607)&gt;0,COUNT(X607:BN607,BP607:BX607,BZ607:CF607,CH607:FC607,FI607:FQ607),"")</f>
        <v/>
      </c>
      <c r="E607" s="98" t="str">
        <f>IF(H607=1,COUNT(R607:FC607,FI607:FQ607),"")</f>
        <v/>
      </c>
      <c r="F607" s="98" t="str">
        <f>IF(H607=1,COUNT(X607:BN607,BP607:BX607,BZ607:CF607,CH607:FC607,FI607:FQ607),"")</f>
        <v/>
      </c>
      <c r="G607" s="98" t="str">
        <f>IF($B607&gt;=1,$M607,"")</f>
        <v/>
      </c>
      <c r="H607" s="199" t="str">
        <f>IF(AND(M607&gt;0,M607&lt;=STATS!$C$22),1,"")</f>
        <v/>
      </c>
      <c r="J607" s="34">
        <v>606</v>
      </c>
      <c r="K607"/>
      <c r="L607"/>
      <c r="R607" s="17"/>
      <c r="S607" s="17"/>
      <c r="T607" s="17"/>
      <c r="U607" s="17"/>
      <c r="V607" s="17"/>
      <c r="W607" s="17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FD607" s="195"/>
      <c r="FE607" s="195"/>
      <c r="FF607" s="195"/>
      <c r="FG607" s="195"/>
      <c r="FH607" s="195"/>
    </row>
    <row r="608" spans="2:164" x14ac:dyDescent="0.2">
      <c r="B608" s="98">
        <f>COUNT(R608:FC608,FI608:FQ608)</f>
        <v>0</v>
      </c>
      <c r="C608" s="98" t="str">
        <f>IF(COUNT(R608:FC608,FI608:FQ608)&gt;0,COUNT(R608:FC608,FI608:FQ608),"")</f>
        <v/>
      </c>
      <c r="D608" s="98" t="str">
        <f>IF(COUNT(X608:BN608,BP608:BX608,BZ608:CF608,CH608:FC608,FI608:FQ608)&gt;0,COUNT(X608:BN608,BP608:BX608,BZ608:CF608,CH608:FC608,FI608:FQ608),"")</f>
        <v/>
      </c>
      <c r="E608" s="98" t="str">
        <f>IF(H608=1,COUNT(R608:FC608,FI608:FQ608),"")</f>
        <v/>
      </c>
      <c r="F608" s="98" t="str">
        <f>IF(H608=1,COUNT(X608:BN608,BP608:BX608,BZ608:CF608,CH608:FC608,FI608:FQ608),"")</f>
        <v/>
      </c>
      <c r="G608" s="98" t="str">
        <f>IF($B608&gt;=1,$M608,"")</f>
        <v/>
      </c>
      <c r="H608" s="199" t="str">
        <f>IF(AND(M608&gt;0,M608&lt;=STATS!$C$22),1,"")</f>
        <v/>
      </c>
      <c r="J608" s="34">
        <v>607</v>
      </c>
      <c r="K608"/>
      <c r="L608"/>
      <c r="R608" s="17"/>
      <c r="S608" s="17"/>
      <c r="T608" s="17"/>
      <c r="U608" s="17"/>
      <c r="V608" s="17"/>
      <c r="W608" s="17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FD608" s="195"/>
      <c r="FE608" s="195"/>
      <c r="FF608" s="195"/>
      <c r="FG608" s="195"/>
      <c r="FH608" s="195"/>
    </row>
    <row r="609" spans="2:164" x14ac:dyDescent="0.2">
      <c r="B609" s="98">
        <f>COUNT(R609:FC609,FI609:FQ609)</f>
        <v>0</v>
      </c>
      <c r="C609" s="98" t="str">
        <f>IF(COUNT(R609:FC609,FI609:FQ609)&gt;0,COUNT(R609:FC609,FI609:FQ609),"")</f>
        <v/>
      </c>
      <c r="D609" s="98" t="str">
        <f>IF(COUNT(X609:BN609,BP609:BX609,BZ609:CF609,CH609:FC609,FI609:FQ609)&gt;0,COUNT(X609:BN609,BP609:BX609,BZ609:CF609,CH609:FC609,FI609:FQ609),"")</f>
        <v/>
      </c>
      <c r="E609" s="98" t="str">
        <f>IF(H609=1,COUNT(R609:FC609,FI609:FQ609),"")</f>
        <v/>
      </c>
      <c r="F609" s="98" t="str">
        <f>IF(H609=1,COUNT(X609:BN609,BP609:BX609,BZ609:CF609,CH609:FC609,FI609:FQ609),"")</f>
        <v/>
      </c>
      <c r="G609" s="98" t="str">
        <f>IF($B609&gt;=1,$M609,"")</f>
        <v/>
      </c>
      <c r="H609" s="199" t="str">
        <f>IF(AND(M609&gt;0,M609&lt;=STATS!$C$22),1,"")</f>
        <v/>
      </c>
      <c r="J609" s="34">
        <v>608</v>
      </c>
      <c r="K609"/>
      <c r="L609"/>
      <c r="R609" s="17"/>
      <c r="S609" s="17"/>
      <c r="T609" s="17"/>
      <c r="U609" s="17"/>
      <c r="V609" s="17"/>
      <c r="W609" s="17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FD609" s="195"/>
      <c r="FE609" s="195"/>
      <c r="FF609" s="195"/>
      <c r="FG609" s="195"/>
      <c r="FH609" s="195"/>
    </row>
    <row r="610" spans="2:164" x14ac:dyDescent="0.2">
      <c r="B610" s="98">
        <f>COUNT(R610:FC610,FI610:FQ610)</f>
        <v>0</v>
      </c>
      <c r="C610" s="98" t="str">
        <f>IF(COUNT(R610:FC610,FI610:FQ610)&gt;0,COUNT(R610:FC610,FI610:FQ610),"")</f>
        <v/>
      </c>
      <c r="D610" s="98" t="str">
        <f>IF(COUNT(X610:BN610,BP610:BX610,BZ610:CF610,CH610:FC610,FI610:FQ610)&gt;0,COUNT(X610:BN610,BP610:BX610,BZ610:CF610,CH610:FC610,FI610:FQ610),"")</f>
        <v/>
      </c>
      <c r="E610" s="98" t="str">
        <f>IF(H610=1,COUNT(R610:FC610,FI610:FQ610),"")</f>
        <v/>
      </c>
      <c r="F610" s="98" t="str">
        <f>IF(H610=1,COUNT(X610:BN610,BP610:BX610,BZ610:CF610,CH610:FC610,FI610:FQ610),"")</f>
        <v/>
      </c>
      <c r="G610" s="98" t="str">
        <f>IF($B610&gt;=1,$M610,"")</f>
        <v/>
      </c>
      <c r="H610" s="199" t="str">
        <f>IF(AND(M610&gt;0,M610&lt;=STATS!$C$22),1,"")</f>
        <v/>
      </c>
      <c r="J610" s="34">
        <v>609</v>
      </c>
      <c r="K610"/>
      <c r="L610"/>
      <c r="R610" s="17"/>
      <c r="S610" s="17"/>
      <c r="T610" s="17"/>
      <c r="U610" s="17"/>
      <c r="V610" s="17"/>
      <c r="W610" s="17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FD610" s="195"/>
      <c r="FE610" s="195"/>
      <c r="FF610" s="195"/>
      <c r="FG610" s="195"/>
      <c r="FH610" s="195"/>
    </row>
    <row r="611" spans="2:164" x14ac:dyDescent="0.2">
      <c r="B611" s="98">
        <f>COUNT(R611:FC611,FI611:FQ611)</f>
        <v>0</v>
      </c>
      <c r="C611" s="98" t="str">
        <f>IF(COUNT(R611:FC611,FI611:FQ611)&gt;0,COUNT(R611:FC611,FI611:FQ611),"")</f>
        <v/>
      </c>
      <c r="D611" s="98" t="str">
        <f>IF(COUNT(X611:BN611,BP611:BX611,BZ611:CF611,CH611:FC611,FI611:FQ611)&gt;0,COUNT(X611:BN611,BP611:BX611,BZ611:CF611,CH611:FC611,FI611:FQ611),"")</f>
        <v/>
      </c>
      <c r="E611" s="98" t="str">
        <f>IF(H611=1,COUNT(R611:FC611,FI611:FQ611),"")</f>
        <v/>
      </c>
      <c r="F611" s="98" t="str">
        <f>IF(H611=1,COUNT(X611:BN611,BP611:BX611,BZ611:CF611,CH611:FC611,FI611:FQ611),"")</f>
        <v/>
      </c>
      <c r="G611" s="98" t="str">
        <f>IF($B611&gt;=1,$M611,"")</f>
        <v/>
      </c>
      <c r="H611" s="199" t="str">
        <f>IF(AND(M611&gt;0,M611&lt;=STATS!$C$22),1,"")</f>
        <v/>
      </c>
      <c r="J611" s="34">
        <v>610</v>
      </c>
      <c r="K611"/>
      <c r="L611"/>
      <c r="R611" s="17"/>
      <c r="S611" s="17"/>
      <c r="T611" s="17"/>
      <c r="U611" s="17"/>
      <c r="V611" s="17"/>
      <c r="W611" s="17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FD611" s="195"/>
      <c r="FE611" s="195"/>
      <c r="FF611" s="195"/>
      <c r="FG611" s="195"/>
      <c r="FH611" s="195"/>
    </row>
    <row r="612" spans="2:164" x14ac:dyDescent="0.2">
      <c r="B612" s="98">
        <f>COUNT(R612:FC612,FI612:FQ612)</f>
        <v>0</v>
      </c>
      <c r="C612" s="98" t="str">
        <f>IF(COUNT(R612:FC612,FI612:FQ612)&gt;0,COUNT(R612:FC612,FI612:FQ612),"")</f>
        <v/>
      </c>
      <c r="D612" s="98" t="str">
        <f>IF(COUNT(X612:BN612,BP612:BX612,BZ612:CF612,CH612:FC612,FI612:FQ612)&gt;0,COUNT(X612:BN612,BP612:BX612,BZ612:CF612,CH612:FC612,FI612:FQ612),"")</f>
        <v/>
      </c>
      <c r="E612" s="98" t="str">
        <f>IF(H612=1,COUNT(R612:FC612,FI612:FQ612),"")</f>
        <v/>
      </c>
      <c r="F612" s="98" t="str">
        <f>IF(H612=1,COUNT(X612:BN612,BP612:BX612,BZ612:CF612,CH612:FC612,FI612:FQ612),"")</f>
        <v/>
      </c>
      <c r="G612" s="98" t="str">
        <f>IF($B612&gt;=1,$M612,"")</f>
        <v/>
      </c>
      <c r="H612" s="199" t="str">
        <f>IF(AND(M612&gt;0,M612&lt;=STATS!$C$22),1,"")</f>
        <v/>
      </c>
      <c r="J612" s="34">
        <v>611</v>
      </c>
      <c r="K612"/>
      <c r="L612"/>
      <c r="R612" s="17"/>
      <c r="S612" s="17"/>
      <c r="T612" s="17"/>
      <c r="U612" s="17"/>
      <c r="V612" s="17"/>
      <c r="W612" s="17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FD612" s="195"/>
      <c r="FE612" s="195"/>
      <c r="FF612" s="195"/>
      <c r="FG612" s="195"/>
      <c r="FH612" s="195"/>
    </row>
    <row r="613" spans="2:164" x14ac:dyDescent="0.2">
      <c r="B613" s="98">
        <f>COUNT(R613:FC613,FI613:FQ613)</f>
        <v>0</v>
      </c>
      <c r="C613" s="98" t="str">
        <f>IF(COUNT(R613:FC613,FI613:FQ613)&gt;0,COUNT(R613:FC613,FI613:FQ613),"")</f>
        <v/>
      </c>
      <c r="D613" s="98" t="str">
        <f>IF(COUNT(X613:BN613,BP613:BX613,BZ613:CF613,CH613:FC613,FI613:FQ613)&gt;0,COUNT(X613:BN613,BP613:BX613,BZ613:CF613,CH613:FC613,FI613:FQ613),"")</f>
        <v/>
      </c>
      <c r="E613" s="98" t="str">
        <f>IF(H613=1,COUNT(R613:FC613,FI613:FQ613),"")</f>
        <v/>
      </c>
      <c r="F613" s="98" t="str">
        <f>IF(H613=1,COUNT(X613:BN613,BP613:BX613,BZ613:CF613,CH613:FC613,FI613:FQ613),"")</f>
        <v/>
      </c>
      <c r="G613" s="98" t="str">
        <f>IF($B613&gt;=1,$M613,"")</f>
        <v/>
      </c>
      <c r="H613" s="199" t="str">
        <f>IF(AND(M613&gt;0,M613&lt;=STATS!$C$22),1,"")</f>
        <v/>
      </c>
      <c r="J613" s="34">
        <v>612</v>
      </c>
      <c r="K613"/>
      <c r="L613"/>
      <c r="R613" s="17"/>
      <c r="S613" s="17"/>
      <c r="T613" s="17"/>
      <c r="U613" s="17"/>
      <c r="V613" s="17"/>
      <c r="W613" s="17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FD613" s="195"/>
      <c r="FE613" s="195"/>
      <c r="FF613" s="195"/>
      <c r="FG613" s="195"/>
      <c r="FH613" s="195"/>
    </row>
    <row r="614" spans="2:164" x14ac:dyDescent="0.2">
      <c r="B614" s="98">
        <f>COUNT(R614:FC614,FI614:FQ614)</f>
        <v>0</v>
      </c>
      <c r="C614" s="98" t="str">
        <f>IF(COUNT(R614:FC614,FI614:FQ614)&gt;0,COUNT(R614:FC614,FI614:FQ614),"")</f>
        <v/>
      </c>
      <c r="D614" s="98" t="str">
        <f>IF(COUNT(X614:BN614,BP614:BX614,BZ614:CF614,CH614:FC614,FI614:FQ614)&gt;0,COUNT(X614:BN614,BP614:BX614,BZ614:CF614,CH614:FC614,FI614:FQ614),"")</f>
        <v/>
      </c>
      <c r="E614" s="98" t="str">
        <f>IF(H614=1,COUNT(R614:FC614,FI614:FQ614),"")</f>
        <v/>
      </c>
      <c r="F614" s="98" t="str">
        <f>IF(H614=1,COUNT(X614:BN614,BP614:BX614,BZ614:CF614,CH614:FC614,FI614:FQ614),"")</f>
        <v/>
      </c>
      <c r="G614" s="98" t="str">
        <f>IF($B614&gt;=1,$M614,"")</f>
        <v/>
      </c>
      <c r="H614" s="199" t="str">
        <f>IF(AND(M614&gt;0,M614&lt;=STATS!$C$22),1,"")</f>
        <v/>
      </c>
      <c r="J614" s="34">
        <v>613</v>
      </c>
      <c r="K614"/>
      <c r="L614"/>
      <c r="R614" s="17"/>
      <c r="S614" s="17"/>
      <c r="T614" s="17"/>
      <c r="U614" s="17"/>
      <c r="V614" s="17"/>
      <c r="W614" s="17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FD614" s="195"/>
      <c r="FE614" s="195"/>
      <c r="FF614" s="195"/>
      <c r="FG614" s="195"/>
      <c r="FH614" s="195"/>
    </row>
    <row r="615" spans="2:164" x14ac:dyDescent="0.2">
      <c r="B615" s="98">
        <f>COUNT(R615:FC615,FI615:FQ615)</f>
        <v>0</v>
      </c>
      <c r="C615" s="98" t="str">
        <f>IF(COUNT(R615:FC615,FI615:FQ615)&gt;0,COUNT(R615:FC615,FI615:FQ615),"")</f>
        <v/>
      </c>
      <c r="D615" s="98" t="str">
        <f>IF(COUNT(X615:BN615,BP615:BX615,BZ615:CF615,CH615:FC615,FI615:FQ615)&gt;0,COUNT(X615:BN615,BP615:BX615,BZ615:CF615,CH615:FC615,FI615:FQ615),"")</f>
        <v/>
      </c>
      <c r="E615" s="98" t="str">
        <f>IF(H615=1,COUNT(R615:FC615,FI615:FQ615),"")</f>
        <v/>
      </c>
      <c r="F615" s="98" t="str">
        <f>IF(H615=1,COUNT(X615:BN615,BP615:BX615,BZ615:CF615,CH615:FC615,FI615:FQ615),"")</f>
        <v/>
      </c>
      <c r="G615" s="98" t="str">
        <f>IF($B615&gt;=1,$M615,"")</f>
        <v/>
      </c>
      <c r="H615" s="199" t="str">
        <f>IF(AND(M615&gt;0,M615&lt;=STATS!$C$22),1,"")</f>
        <v/>
      </c>
      <c r="J615" s="34">
        <v>614</v>
      </c>
      <c r="K615"/>
      <c r="L615"/>
      <c r="R615" s="17"/>
      <c r="S615" s="17"/>
      <c r="T615" s="17"/>
      <c r="U615" s="17"/>
      <c r="V615" s="17"/>
      <c r="W615" s="17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FD615" s="195"/>
      <c r="FE615" s="195"/>
      <c r="FF615" s="195"/>
      <c r="FG615" s="195"/>
      <c r="FH615" s="195"/>
    </row>
    <row r="616" spans="2:164" x14ac:dyDescent="0.2">
      <c r="B616" s="98">
        <f>COUNT(R616:FC616,FI616:FQ616)</f>
        <v>0</v>
      </c>
      <c r="C616" s="98" t="str">
        <f>IF(COUNT(R616:FC616,FI616:FQ616)&gt;0,COUNT(R616:FC616,FI616:FQ616),"")</f>
        <v/>
      </c>
      <c r="D616" s="98" t="str">
        <f>IF(COUNT(X616:BN616,BP616:BX616,BZ616:CF616,CH616:FC616,FI616:FQ616)&gt;0,COUNT(X616:BN616,BP616:BX616,BZ616:CF616,CH616:FC616,FI616:FQ616),"")</f>
        <v/>
      </c>
      <c r="E616" s="98" t="str">
        <f>IF(H616=1,COUNT(R616:FC616,FI616:FQ616),"")</f>
        <v/>
      </c>
      <c r="F616" s="98" t="str">
        <f>IF(H616=1,COUNT(X616:BN616,BP616:BX616,BZ616:CF616,CH616:FC616,FI616:FQ616),"")</f>
        <v/>
      </c>
      <c r="G616" s="98" t="str">
        <f>IF($B616&gt;=1,$M616,"")</f>
        <v/>
      </c>
      <c r="H616" s="199" t="str">
        <f>IF(AND(M616&gt;0,M616&lt;=STATS!$C$22),1,"")</f>
        <v/>
      </c>
      <c r="J616" s="34">
        <v>615</v>
      </c>
      <c r="K616"/>
      <c r="L616"/>
      <c r="R616" s="17"/>
      <c r="S616" s="17"/>
      <c r="T616" s="17"/>
      <c r="U616" s="17"/>
      <c r="V616" s="17"/>
      <c r="W616" s="17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FD616" s="195"/>
      <c r="FE616" s="195"/>
      <c r="FF616" s="195"/>
      <c r="FG616" s="195"/>
      <c r="FH616" s="195"/>
    </row>
    <row r="617" spans="2:164" x14ac:dyDescent="0.2">
      <c r="B617" s="98">
        <f>COUNT(R617:FC617,FI617:FQ617)</f>
        <v>0</v>
      </c>
      <c r="C617" s="98" t="str">
        <f>IF(COUNT(R617:FC617,FI617:FQ617)&gt;0,COUNT(R617:FC617,FI617:FQ617),"")</f>
        <v/>
      </c>
      <c r="D617" s="98" t="str">
        <f>IF(COUNT(X617:BN617,BP617:BX617,BZ617:CF617,CH617:FC617,FI617:FQ617)&gt;0,COUNT(X617:BN617,BP617:BX617,BZ617:CF617,CH617:FC617,FI617:FQ617),"")</f>
        <v/>
      </c>
      <c r="E617" s="98" t="str">
        <f>IF(H617=1,COUNT(R617:FC617,FI617:FQ617),"")</f>
        <v/>
      </c>
      <c r="F617" s="98" t="str">
        <f>IF(H617=1,COUNT(X617:BN617,BP617:BX617,BZ617:CF617,CH617:FC617,FI617:FQ617),"")</f>
        <v/>
      </c>
      <c r="G617" s="98" t="str">
        <f>IF($B617&gt;=1,$M617,"")</f>
        <v/>
      </c>
      <c r="H617" s="199" t="str">
        <f>IF(AND(M617&gt;0,M617&lt;=STATS!$C$22),1,"")</f>
        <v/>
      </c>
      <c r="J617" s="34">
        <v>616</v>
      </c>
      <c r="K617"/>
      <c r="L617"/>
      <c r="R617" s="17"/>
      <c r="S617" s="17"/>
      <c r="T617" s="17"/>
      <c r="U617" s="17"/>
      <c r="V617" s="17"/>
      <c r="W617" s="17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FD617" s="195"/>
      <c r="FE617" s="195"/>
      <c r="FF617" s="195"/>
      <c r="FG617" s="195"/>
      <c r="FH617" s="195"/>
    </row>
    <row r="618" spans="2:164" x14ac:dyDescent="0.2">
      <c r="B618" s="98">
        <f>COUNT(R618:FC618,FI618:FQ618)</f>
        <v>0</v>
      </c>
      <c r="C618" s="98" t="str">
        <f>IF(COUNT(R618:FC618,FI618:FQ618)&gt;0,COUNT(R618:FC618,FI618:FQ618),"")</f>
        <v/>
      </c>
      <c r="D618" s="98" t="str">
        <f>IF(COUNT(X618:BN618,BP618:BX618,BZ618:CF618,CH618:FC618,FI618:FQ618)&gt;0,COUNT(X618:BN618,BP618:BX618,BZ618:CF618,CH618:FC618,FI618:FQ618),"")</f>
        <v/>
      </c>
      <c r="E618" s="98" t="str">
        <f>IF(H618=1,COUNT(R618:FC618,FI618:FQ618),"")</f>
        <v/>
      </c>
      <c r="F618" s="98" t="str">
        <f>IF(H618=1,COUNT(X618:BN618,BP618:BX618,BZ618:CF618,CH618:FC618,FI618:FQ618),"")</f>
        <v/>
      </c>
      <c r="G618" s="98" t="str">
        <f>IF($B618&gt;=1,$M618,"")</f>
        <v/>
      </c>
      <c r="H618" s="199" t="str">
        <f>IF(AND(M618&gt;0,M618&lt;=STATS!$C$22),1,"")</f>
        <v/>
      </c>
      <c r="J618" s="34">
        <v>617</v>
      </c>
      <c r="K618"/>
      <c r="L618"/>
      <c r="R618" s="17"/>
      <c r="S618" s="17"/>
      <c r="T618" s="17"/>
      <c r="U618" s="17"/>
      <c r="V618" s="17"/>
      <c r="W618" s="17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FD618" s="195"/>
      <c r="FE618" s="195"/>
      <c r="FF618" s="195"/>
      <c r="FG618" s="195"/>
      <c r="FH618" s="195"/>
    </row>
    <row r="619" spans="2:164" x14ac:dyDescent="0.2">
      <c r="B619" s="98">
        <f>COUNT(R619:FC619,FI619:FQ619)</f>
        <v>0</v>
      </c>
      <c r="C619" s="98" t="str">
        <f>IF(COUNT(R619:FC619,FI619:FQ619)&gt;0,COUNT(R619:FC619,FI619:FQ619),"")</f>
        <v/>
      </c>
      <c r="D619" s="98" t="str">
        <f>IF(COUNT(X619:BN619,BP619:BX619,BZ619:CF619,CH619:FC619,FI619:FQ619)&gt;0,COUNT(X619:BN619,BP619:BX619,BZ619:CF619,CH619:FC619,FI619:FQ619),"")</f>
        <v/>
      </c>
      <c r="E619" s="98" t="str">
        <f>IF(H619=1,COUNT(R619:FC619,FI619:FQ619),"")</f>
        <v/>
      </c>
      <c r="F619" s="98" t="str">
        <f>IF(H619=1,COUNT(X619:BN619,BP619:BX619,BZ619:CF619,CH619:FC619,FI619:FQ619),"")</f>
        <v/>
      </c>
      <c r="G619" s="98" t="str">
        <f>IF($B619&gt;=1,$M619,"")</f>
        <v/>
      </c>
      <c r="H619" s="199" t="str">
        <f>IF(AND(M619&gt;0,M619&lt;=STATS!$C$22),1,"")</f>
        <v/>
      </c>
      <c r="J619" s="34">
        <v>618</v>
      </c>
      <c r="K619"/>
      <c r="L619"/>
      <c r="R619" s="17"/>
      <c r="S619" s="17"/>
      <c r="T619" s="17"/>
      <c r="U619" s="17"/>
      <c r="V619" s="17"/>
      <c r="W619" s="17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FD619" s="195"/>
      <c r="FE619" s="195"/>
      <c r="FF619" s="195"/>
      <c r="FG619" s="195"/>
      <c r="FH619" s="195"/>
    </row>
    <row r="620" spans="2:164" x14ac:dyDescent="0.2">
      <c r="B620" s="98">
        <f>COUNT(R620:FC620,FI620:FQ620)</f>
        <v>0</v>
      </c>
      <c r="C620" s="98" t="str">
        <f>IF(COUNT(R620:FC620,FI620:FQ620)&gt;0,COUNT(R620:FC620,FI620:FQ620),"")</f>
        <v/>
      </c>
      <c r="D620" s="98" t="str">
        <f>IF(COUNT(X620:BN620,BP620:BX620,BZ620:CF620,CH620:FC620,FI620:FQ620)&gt;0,COUNT(X620:BN620,BP620:BX620,BZ620:CF620,CH620:FC620,FI620:FQ620),"")</f>
        <v/>
      </c>
      <c r="E620" s="98" t="str">
        <f>IF(H620=1,COUNT(R620:FC620,FI620:FQ620),"")</f>
        <v/>
      </c>
      <c r="F620" s="98" t="str">
        <f>IF(H620=1,COUNT(X620:BN620,BP620:BX620,BZ620:CF620,CH620:FC620,FI620:FQ620),"")</f>
        <v/>
      </c>
      <c r="G620" s="98" t="str">
        <f>IF($B620&gt;=1,$M620,"")</f>
        <v/>
      </c>
      <c r="H620" s="199" t="str">
        <f>IF(AND(M620&gt;0,M620&lt;=STATS!$C$22),1,"")</f>
        <v/>
      </c>
      <c r="J620" s="34">
        <v>619</v>
      </c>
      <c r="K620"/>
      <c r="L620"/>
      <c r="R620" s="17"/>
      <c r="S620" s="17"/>
      <c r="T620" s="17"/>
      <c r="U620" s="17"/>
      <c r="V620" s="17"/>
      <c r="W620" s="17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FD620" s="195"/>
      <c r="FE620" s="195"/>
      <c r="FF620" s="195"/>
      <c r="FG620" s="195"/>
      <c r="FH620" s="195"/>
    </row>
    <row r="621" spans="2:164" x14ac:dyDescent="0.2">
      <c r="B621" s="98">
        <f>COUNT(R621:FC621,FI621:FQ621)</f>
        <v>0</v>
      </c>
      <c r="C621" s="98" t="str">
        <f>IF(COUNT(R621:FC621,FI621:FQ621)&gt;0,COUNT(R621:FC621,FI621:FQ621),"")</f>
        <v/>
      </c>
      <c r="D621" s="98" t="str">
        <f>IF(COUNT(X621:BN621,BP621:BX621,BZ621:CF621,CH621:FC621,FI621:FQ621)&gt;0,COUNT(X621:BN621,BP621:BX621,BZ621:CF621,CH621:FC621,FI621:FQ621),"")</f>
        <v/>
      </c>
      <c r="E621" s="98" t="str">
        <f>IF(H621=1,COUNT(R621:FC621,FI621:FQ621),"")</f>
        <v/>
      </c>
      <c r="F621" s="98" t="str">
        <f>IF(H621=1,COUNT(X621:BN621,BP621:BX621,BZ621:CF621,CH621:FC621,FI621:FQ621),"")</f>
        <v/>
      </c>
      <c r="G621" s="98" t="str">
        <f>IF($B621&gt;=1,$M621,"")</f>
        <v/>
      </c>
      <c r="H621" s="199" t="str">
        <f>IF(AND(M621&gt;0,M621&lt;=STATS!$C$22),1,"")</f>
        <v/>
      </c>
      <c r="J621" s="34">
        <v>620</v>
      </c>
      <c r="K621"/>
      <c r="L621"/>
      <c r="R621" s="17"/>
      <c r="S621" s="17"/>
      <c r="T621" s="17"/>
      <c r="U621" s="17"/>
      <c r="V621" s="17"/>
      <c r="W621" s="17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FD621" s="195"/>
      <c r="FE621" s="195"/>
      <c r="FF621" s="195"/>
      <c r="FG621" s="195"/>
      <c r="FH621" s="195"/>
    </row>
    <row r="622" spans="2:164" x14ac:dyDescent="0.2">
      <c r="B622" s="98">
        <f>COUNT(R622:FC622,FI622:FQ622)</f>
        <v>0</v>
      </c>
      <c r="C622" s="98" t="str">
        <f>IF(COUNT(R622:FC622,FI622:FQ622)&gt;0,COUNT(R622:FC622,FI622:FQ622),"")</f>
        <v/>
      </c>
      <c r="D622" s="98" t="str">
        <f>IF(COUNT(X622:BN622,BP622:BX622,BZ622:CF622,CH622:FC622,FI622:FQ622)&gt;0,COUNT(X622:BN622,BP622:BX622,BZ622:CF622,CH622:FC622,FI622:FQ622),"")</f>
        <v/>
      </c>
      <c r="E622" s="98" t="str">
        <f>IF(H622=1,COUNT(R622:FC622,FI622:FQ622),"")</f>
        <v/>
      </c>
      <c r="F622" s="98" t="str">
        <f>IF(H622=1,COUNT(X622:BN622,BP622:BX622,BZ622:CF622,CH622:FC622,FI622:FQ622),"")</f>
        <v/>
      </c>
      <c r="G622" s="98" t="str">
        <f>IF($B622&gt;=1,$M622,"")</f>
        <v/>
      </c>
      <c r="H622" s="199" t="str">
        <f>IF(AND(M622&gt;0,M622&lt;=STATS!$C$22),1,"")</f>
        <v/>
      </c>
      <c r="J622" s="34">
        <v>621</v>
      </c>
      <c r="K622"/>
      <c r="L622"/>
      <c r="R622" s="17"/>
      <c r="S622" s="17"/>
      <c r="T622" s="17"/>
      <c r="U622" s="17"/>
      <c r="V622" s="17"/>
      <c r="W622" s="17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FD622" s="195"/>
      <c r="FE622" s="195"/>
      <c r="FF622" s="195"/>
      <c r="FG622" s="195"/>
      <c r="FH622" s="195"/>
    </row>
    <row r="623" spans="2:164" x14ac:dyDescent="0.2">
      <c r="B623" s="98">
        <f>COUNT(R623:FC623,FI623:FQ623)</f>
        <v>0</v>
      </c>
      <c r="C623" s="98" t="str">
        <f>IF(COUNT(R623:FC623,FI623:FQ623)&gt;0,COUNT(R623:FC623,FI623:FQ623),"")</f>
        <v/>
      </c>
      <c r="D623" s="98" t="str">
        <f>IF(COUNT(X623:BN623,BP623:BX623,BZ623:CF623,CH623:FC623,FI623:FQ623)&gt;0,COUNT(X623:BN623,BP623:BX623,BZ623:CF623,CH623:FC623,FI623:FQ623),"")</f>
        <v/>
      </c>
      <c r="E623" s="98" t="str">
        <f>IF(H623=1,COUNT(R623:FC623,FI623:FQ623),"")</f>
        <v/>
      </c>
      <c r="F623" s="98" t="str">
        <f>IF(H623=1,COUNT(X623:BN623,BP623:BX623,BZ623:CF623,CH623:FC623,FI623:FQ623),"")</f>
        <v/>
      </c>
      <c r="G623" s="98" t="str">
        <f>IF($B623&gt;=1,$M623,"")</f>
        <v/>
      </c>
      <c r="H623" s="199" t="str">
        <f>IF(AND(M623&gt;0,M623&lt;=STATS!$C$22),1,"")</f>
        <v/>
      </c>
      <c r="J623" s="34">
        <v>622</v>
      </c>
      <c r="K623"/>
      <c r="L623"/>
      <c r="R623" s="17"/>
      <c r="S623" s="17"/>
      <c r="T623" s="17"/>
      <c r="U623" s="17"/>
      <c r="V623" s="17"/>
      <c r="W623" s="17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FD623" s="195"/>
      <c r="FE623" s="195"/>
      <c r="FF623" s="195"/>
      <c r="FG623" s="195"/>
      <c r="FH623" s="195"/>
    </row>
    <row r="624" spans="2:164" x14ac:dyDescent="0.2">
      <c r="B624" s="98">
        <f>COUNT(R624:FC624,FI624:FQ624)</f>
        <v>0</v>
      </c>
      <c r="C624" s="98" t="str">
        <f>IF(COUNT(R624:FC624,FI624:FQ624)&gt;0,COUNT(R624:FC624,FI624:FQ624),"")</f>
        <v/>
      </c>
      <c r="D624" s="98" t="str">
        <f>IF(COUNT(X624:BN624,BP624:BX624,BZ624:CF624,CH624:FC624,FI624:FQ624)&gt;0,COUNT(X624:BN624,BP624:BX624,BZ624:CF624,CH624:FC624,FI624:FQ624),"")</f>
        <v/>
      </c>
      <c r="E624" s="98" t="str">
        <f>IF(H624=1,COUNT(R624:FC624,FI624:FQ624),"")</f>
        <v/>
      </c>
      <c r="F624" s="98" t="str">
        <f>IF(H624=1,COUNT(X624:BN624,BP624:BX624,BZ624:CF624,CH624:FC624,FI624:FQ624),"")</f>
        <v/>
      </c>
      <c r="G624" s="98" t="str">
        <f>IF($B624&gt;=1,$M624,"")</f>
        <v/>
      </c>
      <c r="H624" s="199" t="str">
        <f>IF(AND(M624&gt;0,M624&lt;=STATS!$C$22),1,"")</f>
        <v/>
      </c>
      <c r="J624" s="34">
        <v>623</v>
      </c>
      <c r="K624"/>
      <c r="L624"/>
      <c r="R624" s="17"/>
      <c r="S624" s="17"/>
      <c r="T624" s="17"/>
      <c r="U624" s="17"/>
      <c r="V624" s="17"/>
      <c r="W624" s="17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FD624" s="195"/>
      <c r="FE624" s="195"/>
      <c r="FF624" s="195"/>
      <c r="FG624" s="195"/>
      <c r="FH624" s="195"/>
    </row>
    <row r="625" spans="2:164" x14ac:dyDescent="0.2">
      <c r="B625" s="98">
        <f>COUNT(R625:FC625,FI625:FQ625)</f>
        <v>0</v>
      </c>
      <c r="C625" s="98" t="str">
        <f>IF(COUNT(R625:FC625,FI625:FQ625)&gt;0,COUNT(R625:FC625,FI625:FQ625),"")</f>
        <v/>
      </c>
      <c r="D625" s="98" t="str">
        <f>IF(COUNT(X625:BN625,BP625:BX625,BZ625:CF625,CH625:FC625,FI625:FQ625)&gt;0,COUNT(X625:BN625,BP625:BX625,BZ625:CF625,CH625:FC625,FI625:FQ625),"")</f>
        <v/>
      </c>
      <c r="E625" s="98" t="str">
        <f>IF(H625=1,COUNT(R625:FC625,FI625:FQ625),"")</f>
        <v/>
      </c>
      <c r="F625" s="98" t="str">
        <f>IF(H625=1,COUNT(X625:BN625,BP625:BX625,BZ625:CF625,CH625:FC625,FI625:FQ625),"")</f>
        <v/>
      </c>
      <c r="G625" s="98" t="str">
        <f>IF($B625&gt;=1,$M625,"")</f>
        <v/>
      </c>
      <c r="H625" s="199" t="str">
        <f>IF(AND(M625&gt;0,M625&lt;=STATS!$C$22),1,"")</f>
        <v/>
      </c>
      <c r="J625" s="34">
        <v>624</v>
      </c>
      <c r="K625"/>
      <c r="L625"/>
      <c r="R625" s="17"/>
      <c r="S625" s="17"/>
      <c r="T625" s="17"/>
      <c r="U625" s="17"/>
      <c r="V625" s="17"/>
      <c r="W625" s="17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FD625" s="195"/>
      <c r="FE625" s="195"/>
      <c r="FF625" s="195"/>
      <c r="FG625" s="195"/>
      <c r="FH625" s="195"/>
    </row>
    <row r="626" spans="2:164" x14ac:dyDescent="0.2">
      <c r="B626" s="98">
        <f>COUNT(R626:FC626,FI626:FQ626)</f>
        <v>0</v>
      </c>
      <c r="C626" s="98" t="str">
        <f>IF(COUNT(R626:FC626,FI626:FQ626)&gt;0,COUNT(R626:FC626,FI626:FQ626),"")</f>
        <v/>
      </c>
      <c r="D626" s="98" t="str">
        <f>IF(COUNT(X626:BN626,BP626:BX626,BZ626:CF626,CH626:FC626,FI626:FQ626)&gt;0,COUNT(X626:BN626,BP626:BX626,BZ626:CF626,CH626:FC626,FI626:FQ626),"")</f>
        <v/>
      </c>
      <c r="E626" s="98" t="str">
        <f>IF(H626=1,COUNT(R626:FC626,FI626:FQ626),"")</f>
        <v/>
      </c>
      <c r="F626" s="98" t="str">
        <f>IF(H626=1,COUNT(X626:BN626,BP626:BX626,BZ626:CF626,CH626:FC626,FI626:FQ626),"")</f>
        <v/>
      </c>
      <c r="G626" s="98" t="str">
        <f>IF($B626&gt;=1,$M626,"")</f>
        <v/>
      </c>
      <c r="H626" s="199" t="str">
        <f>IF(AND(M626&gt;0,M626&lt;=STATS!$C$22),1,"")</f>
        <v/>
      </c>
      <c r="J626" s="34">
        <v>625</v>
      </c>
      <c r="K626"/>
      <c r="L626"/>
      <c r="R626" s="17"/>
      <c r="S626" s="17"/>
      <c r="T626" s="17"/>
      <c r="U626" s="17"/>
      <c r="V626" s="17"/>
      <c r="W626" s="17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FD626" s="195"/>
      <c r="FE626" s="195"/>
      <c r="FF626" s="195"/>
      <c r="FG626" s="195"/>
      <c r="FH626" s="195"/>
    </row>
    <row r="627" spans="2:164" x14ac:dyDescent="0.2">
      <c r="B627" s="98">
        <f>COUNT(R627:FC627,FI627:FQ627)</f>
        <v>0</v>
      </c>
      <c r="C627" s="98" t="str">
        <f>IF(COUNT(R627:FC627,FI627:FQ627)&gt;0,COUNT(R627:FC627,FI627:FQ627),"")</f>
        <v/>
      </c>
      <c r="D627" s="98" t="str">
        <f>IF(COUNT(X627:BN627,BP627:BX627,BZ627:CF627,CH627:FC627,FI627:FQ627)&gt;0,COUNT(X627:BN627,BP627:BX627,BZ627:CF627,CH627:FC627,FI627:FQ627),"")</f>
        <v/>
      </c>
      <c r="E627" s="98" t="str">
        <f>IF(H627=1,COUNT(R627:FC627,FI627:FQ627),"")</f>
        <v/>
      </c>
      <c r="F627" s="98" t="str">
        <f>IF(H627=1,COUNT(X627:BN627,BP627:BX627,BZ627:CF627,CH627:FC627,FI627:FQ627),"")</f>
        <v/>
      </c>
      <c r="G627" s="98" t="str">
        <f>IF($B627&gt;=1,$M627,"")</f>
        <v/>
      </c>
      <c r="H627" s="199" t="str">
        <f>IF(AND(M627&gt;0,M627&lt;=STATS!$C$22),1,"")</f>
        <v/>
      </c>
      <c r="J627" s="34">
        <v>626</v>
      </c>
      <c r="K627"/>
      <c r="L627"/>
      <c r="R627" s="17"/>
      <c r="S627" s="17"/>
      <c r="T627" s="17"/>
      <c r="U627" s="17"/>
      <c r="V627" s="17"/>
      <c r="W627" s="17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FD627" s="195"/>
      <c r="FE627" s="195"/>
      <c r="FF627" s="195"/>
      <c r="FG627" s="195"/>
      <c r="FH627" s="195"/>
    </row>
    <row r="628" spans="2:164" x14ac:dyDescent="0.2">
      <c r="B628" s="98">
        <f>COUNT(R628:FC628,FI628:FQ628)</f>
        <v>0</v>
      </c>
      <c r="C628" s="98" t="str">
        <f>IF(COUNT(R628:FC628,FI628:FQ628)&gt;0,COUNT(R628:FC628,FI628:FQ628),"")</f>
        <v/>
      </c>
      <c r="D628" s="98" t="str">
        <f>IF(COUNT(X628:BN628,BP628:BX628,BZ628:CF628,CH628:FC628,FI628:FQ628)&gt;0,COUNT(X628:BN628,BP628:BX628,BZ628:CF628,CH628:FC628,FI628:FQ628),"")</f>
        <v/>
      </c>
      <c r="E628" s="98" t="str">
        <f>IF(H628=1,COUNT(R628:FC628,FI628:FQ628),"")</f>
        <v/>
      </c>
      <c r="F628" s="98" t="str">
        <f>IF(H628=1,COUNT(X628:BN628,BP628:BX628,BZ628:CF628,CH628:FC628,FI628:FQ628),"")</f>
        <v/>
      </c>
      <c r="G628" s="98" t="str">
        <f>IF($B628&gt;=1,$M628,"")</f>
        <v/>
      </c>
      <c r="H628" s="199" t="str">
        <f>IF(AND(M628&gt;0,M628&lt;=STATS!$C$22),1,"")</f>
        <v/>
      </c>
      <c r="J628" s="34">
        <v>627</v>
      </c>
      <c r="K628"/>
      <c r="L628"/>
      <c r="R628" s="17"/>
      <c r="S628" s="17"/>
      <c r="T628" s="17"/>
      <c r="U628" s="17"/>
      <c r="V628" s="17"/>
      <c r="W628" s="17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FD628" s="195"/>
      <c r="FE628" s="195"/>
      <c r="FF628" s="195"/>
      <c r="FG628" s="195"/>
      <c r="FH628" s="195"/>
    </row>
    <row r="629" spans="2:164" x14ac:dyDescent="0.2">
      <c r="B629" s="98">
        <f>COUNT(R629:FC629,FI629:FQ629)</f>
        <v>0</v>
      </c>
      <c r="C629" s="98" t="str">
        <f>IF(COUNT(R629:FC629,FI629:FQ629)&gt;0,COUNT(R629:FC629,FI629:FQ629),"")</f>
        <v/>
      </c>
      <c r="D629" s="98" t="str">
        <f>IF(COUNT(X629:BN629,BP629:BX629,BZ629:CF629,CH629:FC629,FI629:FQ629)&gt;0,COUNT(X629:BN629,BP629:BX629,BZ629:CF629,CH629:FC629,FI629:FQ629),"")</f>
        <v/>
      </c>
      <c r="E629" s="98" t="str">
        <f>IF(H629=1,COUNT(R629:FC629,FI629:FQ629),"")</f>
        <v/>
      </c>
      <c r="F629" s="98" t="str">
        <f>IF(H629=1,COUNT(X629:BN629,BP629:BX629,BZ629:CF629,CH629:FC629,FI629:FQ629),"")</f>
        <v/>
      </c>
      <c r="G629" s="98" t="str">
        <f>IF($B629&gt;=1,$M629,"")</f>
        <v/>
      </c>
      <c r="H629" s="199" t="str">
        <f>IF(AND(M629&gt;0,M629&lt;=STATS!$C$22),1,"")</f>
        <v/>
      </c>
      <c r="J629" s="34">
        <v>628</v>
      </c>
      <c r="K629"/>
      <c r="L629"/>
      <c r="R629" s="17"/>
      <c r="S629" s="17"/>
      <c r="T629" s="17"/>
      <c r="U629" s="17"/>
      <c r="V629" s="17"/>
      <c r="W629" s="17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FD629" s="195"/>
      <c r="FE629" s="195"/>
      <c r="FF629" s="195"/>
      <c r="FG629" s="195"/>
      <c r="FH629" s="195"/>
    </row>
    <row r="630" spans="2:164" x14ac:dyDescent="0.2">
      <c r="B630" s="98">
        <f>COUNT(R630:FC630,FI630:FQ630)</f>
        <v>0</v>
      </c>
      <c r="C630" s="98" t="str">
        <f>IF(COUNT(R630:FC630,FI630:FQ630)&gt;0,COUNT(R630:FC630,FI630:FQ630),"")</f>
        <v/>
      </c>
      <c r="D630" s="98" t="str">
        <f>IF(COUNT(X630:BN630,BP630:BX630,BZ630:CF630,CH630:FC630,FI630:FQ630)&gt;0,COUNT(X630:BN630,BP630:BX630,BZ630:CF630,CH630:FC630,FI630:FQ630),"")</f>
        <v/>
      </c>
      <c r="E630" s="98" t="str">
        <f>IF(H630=1,COUNT(R630:FC630,FI630:FQ630),"")</f>
        <v/>
      </c>
      <c r="F630" s="98" t="str">
        <f>IF(H630=1,COUNT(X630:BN630,BP630:BX630,BZ630:CF630,CH630:FC630,FI630:FQ630),"")</f>
        <v/>
      </c>
      <c r="G630" s="98" t="str">
        <f>IF($B630&gt;=1,$M630,"")</f>
        <v/>
      </c>
      <c r="H630" s="199" t="str">
        <f>IF(AND(M630&gt;0,M630&lt;=STATS!$C$22),1,"")</f>
        <v/>
      </c>
      <c r="J630" s="34">
        <v>629</v>
      </c>
      <c r="K630"/>
      <c r="L630"/>
      <c r="R630" s="17"/>
      <c r="S630" s="17"/>
      <c r="T630" s="17"/>
      <c r="U630" s="17"/>
      <c r="V630" s="17"/>
      <c r="W630" s="17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FD630" s="195"/>
      <c r="FE630" s="195"/>
      <c r="FF630" s="195"/>
      <c r="FG630" s="195"/>
      <c r="FH630" s="195"/>
    </row>
    <row r="631" spans="2:164" x14ac:dyDescent="0.2">
      <c r="B631" s="98">
        <f>COUNT(R631:FC631,FI631:FQ631)</f>
        <v>0</v>
      </c>
      <c r="C631" s="98" t="str">
        <f>IF(COUNT(R631:FC631,FI631:FQ631)&gt;0,COUNT(R631:FC631,FI631:FQ631),"")</f>
        <v/>
      </c>
      <c r="D631" s="98" t="str">
        <f>IF(COUNT(X631:BN631,BP631:BX631,BZ631:CF631,CH631:FC631,FI631:FQ631)&gt;0,COUNT(X631:BN631,BP631:BX631,BZ631:CF631,CH631:FC631,FI631:FQ631),"")</f>
        <v/>
      </c>
      <c r="E631" s="98" t="str">
        <f>IF(H631=1,COUNT(R631:FC631,FI631:FQ631),"")</f>
        <v/>
      </c>
      <c r="F631" s="98" t="str">
        <f>IF(H631=1,COUNT(X631:BN631,BP631:BX631,BZ631:CF631,CH631:FC631,FI631:FQ631),"")</f>
        <v/>
      </c>
      <c r="G631" s="98" t="str">
        <f>IF($B631&gt;=1,$M631,"")</f>
        <v/>
      </c>
      <c r="H631" s="199" t="str">
        <f>IF(AND(M631&gt;0,M631&lt;=STATS!$C$22),1,"")</f>
        <v/>
      </c>
      <c r="J631" s="34">
        <v>630</v>
      </c>
      <c r="K631"/>
      <c r="L631"/>
      <c r="R631" s="17"/>
      <c r="S631" s="17"/>
      <c r="T631" s="17"/>
      <c r="U631" s="17"/>
      <c r="V631" s="17"/>
      <c r="W631" s="17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FD631" s="195"/>
      <c r="FE631" s="195"/>
      <c r="FF631" s="195"/>
      <c r="FG631" s="195"/>
      <c r="FH631" s="195"/>
    </row>
    <row r="632" spans="2:164" x14ac:dyDescent="0.2">
      <c r="B632" s="98">
        <f>COUNT(R632:FC632,FI632:FQ632)</f>
        <v>0</v>
      </c>
      <c r="C632" s="98" t="str">
        <f>IF(COUNT(R632:FC632,FI632:FQ632)&gt;0,COUNT(R632:FC632,FI632:FQ632),"")</f>
        <v/>
      </c>
      <c r="D632" s="98" t="str">
        <f>IF(COUNT(X632:BN632,BP632:BX632,BZ632:CF632,CH632:FC632,FI632:FQ632)&gt;0,COUNT(X632:BN632,BP632:BX632,BZ632:CF632,CH632:FC632,FI632:FQ632),"")</f>
        <v/>
      </c>
      <c r="E632" s="98" t="str">
        <f>IF(H632=1,COUNT(R632:FC632,FI632:FQ632),"")</f>
        <v/>
      </c>
      <c r="F632" s="98" t="str">
        <f>IF(H632=1,COUNT(X632:BN632,BP632:BX632,BZ632:CF632,CH632:FC632,FI632:FQ632),"")</f>
        <v/>
      </c>
      <c r="G632" s="98" t="str">
        <f>IF($B632&gt;=1,$M632,"")</f>
        <v/>
      </c>
      <c r="H632" s="199" t="str">
        <f>IF(AND(M632&gt;0,M632&lt;=STATS!$C$22),1,"")</f>
        <v/>
      </c>
      <c r="J632" s="34">
        <v>631</v>
      </c>
      <c r="K632"/>
      <c r="L632"/>
      <c r="R632" s="17"/>
      <c r="S632" s="17"/>
      <c r="T632" s="17"/>
      <c r="U632" s="17"/>
      <c r="V632" s="17"/>
      <c r="W632" s="17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FD632" s="195"/>
      <c r="FE632" s="195"/>
      <c r="FF632" s="195"/>
      <c r="FG632" s="195"/>
      <c r="FH632" s="195"/>
    </row>
    <row r="633" spans="2:164" x14ac:dyDescent="0.2">
      <c r="B633" s="98">
        <f>COUNT(R633:FC633,FI633:FQ633)</f>
        <v>0</v>
      </c>
      <c r="C633" s="98" t="str">
        <f>IF(COUNT(R633:FC633,FI633:FQ633)&gt;0,COUNT(R633:FC633,FI633:FQ633),"")</f>
        <v/>
      </c>
      <c r="D633" s="98" t="str">
        <f>IF(COUNT(X633:BN633,BP633:BX633,BZ633:CF633,CH633:FC633,FI633:FQ633)&gt;0,COUNT(X633:BN633,BP633:BX633,BZ633:CF633,CH633:FC633,FI633:FQ633),"")</f>
        <v/>
      </c>
      <c r="E633" s="98" t="str">
        <f>IF(H633=1,COUNT(R633:FC633,FI633:FQ633),"")</f>
        <v/>
      </c>
      <c r="F633" s="98" t="str">
        <f>IF(H633=1,COUNT(X633:BN633,BP633:BX633,BZ633:CF633,CH633:FC633,FI633:FQ633),"")</f>
        <v/>
      </c>
      <c r="G633" s="98" t="str">
        <f>IF($B633&gt;=1,$M633,"")</f>
        <v/>
      </c>
      <c r="H633" s="199" t="str">
        <f>IF(AND(M633&gt;0,M633&lt;=STATS!$C$22),1,"")</f>
        <v/>
      </c>
      <c r="J633" s="34">
        <v>632</v>
      </c>
      <c r="K633"/>
      <c r="L633"/>
      <c r="R633" s="17"/>
      <c r="S633" s="17"/>
      <c r="T633" s="17"/>
      <c r="U633" s="17"/>
      <c r="V633" s="17"/>
      <c r="W633" s="17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FD633" s="195"/>
      <c r="FE633" s="195"/>
      <c r="FF633" s="195"/>
      <c r="FG633" s="195"/>
      <c r="FH633" s="195"/>
    </row>
    <row r="634" spans="2:164" x14ac:dyDescent="0.2">
      <c r="B634" s="98">
        <f>COUNT(R634:FC634,FI634:FQ634)</f>
        <v>0</v>
      </c>
      <c r="C634" s="98" t="str">
        <f>IF(COUNT(R634:FC634,FI634:FQ634)&gt;0,COUNT(R634:FC634,FI634:FQ634),"")</f>
        <v/>
      </c>
      <c r="D634" s="98" t="str">
        <f>IF(COUNT(X634:BN634,BP634:BX634,BZ634:CF634,CH634:FC634,FI634:FQ634)&gt;0,COUNT(X634:BN634,BP634:BX634,BZ634:CF634,CH634:FC634,FI634:FQ634),"")</f>
        <v/>
      </c>
      <c r="E634" s="98" t="str">
        <f>IF(H634=1,COUNT(R634:FC634,FI634:FQ634),"")</f>
        <v/>
      </c>
      <c r="F634" s="98" t="str">
        <f>IF(H634=1,COUNT(X634:BN634,BP634:BX634,BZ634:CF634,CH634:FC634,FI634:FQ634),"")</f>
        <v/>
      </c>
      <c r="G634" s="98" t="str">
        <f>IF($B634&gt;=1,$M634,"")</f>
        <v/>
      </c>
      <c r="H634" s="199" t="str">
        <f>IF(AND(M634&gt;0,M634&lt;=STATS!$C$22),1,"")</f>
        <v/>
      </c>
      <c r="J634" s="34">
        <v>633</v>
      </c>
      <c r="K634"/>
      <c r="L634"/>
      <c r="R634" s="17"/>
      <c r="S634" s="17"/>
      <c r="T634" s="17"/>
      <c r="U634" s="17"/>
      <c r="V634" s="17"/>
      <c r="W634" s="17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FD634" s="195"/>
      <c r="FE634" s="195"/>
      <c r="FF634" s="195"/>
      <c r="FG634" s="195"/>
      <c r="FH634" s="195"/>
    </row>
    <row r="635" spans="2:164" x14ac:dyDescent="0.2">
      <c r="B635" s="98">
        <f>COUNT(R635:FC635,FI635:FQ635)</f>
        <v>0</v>
      </c>
      <c r="C635" s="98" t="str">
        <f>IF(COUNT(R635:FC635,FI635:FQ635)&gt;0,COUNT(R635:FC635,FI635:FQ635),"")</f>
        <v/>
      </c>
      <c r="D635" s="98" t="str">
        <f>IF(COUNT(X635:BN635,BP635:BX635,BZ635:CF635,CH635:FC635,FI635:FQ635)&gt;0,COUNT(X635:BN635,BP635:BX635,BZ635:CF635,CH635:FC635,FI635:FQ635),"")</f>
        <v/>
      </c>
      <c r="E635" s="98" t="str">
        <f>IF(H635=1,COUNT(R635:FC635,FI635:FQ635),"")</f>
        <v/>
      </c>
      <c r="F635" s="98" t="str">
        <f>IF(H635=1,COUNT(X635:BN635,BP635:BX635,BZ635:CF635,CH635:FC635,FI635:FQ635),"")</f>
        <v/>
      </c>
      <c r="G635" s="98" t="str">
        <f>IF($B635&gt;=1,$M635,"")</f>
        <v/>
      </c>
      <c r="H635" s="199" t="str">
        <f>IF(AND(M635&gt;0,M635&lt;=STATS!$C$22),1,"")</f>
        <v/>
      </c>
      <c r="J635" s="34">
        <v>634</v>
      </c>
      <c r="K635"/>
      <c r="L635"/>
      <c r="R635" s="17"/>
      <c r="S635" s="17"/>
      <c r="T635" s="17"/>
      <c r="U635" s="17"/>
      <c r="V635" s="17"/>
      <c r="W635" s="17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FD635" s="195"/>
      <c r="FE635" s="195"/>
      <c r="FF635" s="195"/>
      <c r="FG635" s="195"/>
      <c r="FH635" s="195"/>
    </row>
    <row r="636" spans="2:164" x14ac:dyDescent="0.2">
      <c r="B636" s="98">
        <f>COUNT(R636:FC636,FI636:FQ636)</f>
        <v>0</v>
      </c>
      <c r="C636" s="98" t="str">
        <f>IF(COUNT(R636:FC636,FI636:FQ636)&gt;0,COUNT(R636:FC636,FI636:FQ636),"")</f>
        <v/>
      </c>
      <c r="D636" s="98" t="str">
        <f>IF(COUNT(X636:BN636,BP636:BX636,BZ636:CF636,CH636:FC636,FI636:FQ636)&gt;0,COUNT(X636:BN636,BP636:BX636,BZ636:CF636,CH636:FC636,FI636:FQ636),"")</f>
        <v/>
      </c>
      <c r="E636" s="98" t="str">
        <f>IF(H636=1,COUNT(R636:FC636,FI636:FQ636),"")</f>
        <v/>
      </c>
      <c r="F636" s="98" t="str">
        <f>IF(H636=1,COUNT(X636:BN636,BP636:BX636,BZ636:CF636,CH636:FC636,FI636:FQ636),"")</f>
        <v/>
      </c>
      <c r="G636" s="98" t="str">
        <f>IF($B636&gt;=1,$M636,"")</f>
        <v/>
      </c>
      <c r="H636" s="199" t="str">
        <f>IF(AND(M636&gt;0,M636&lt;=STATS!$C$22),1,"")</f>
        <v/>
      </c>
      <c r="J636" s="34">
        <v>635</v>
      </c>
      <c r="K636"/>
      <c r="L636"/>
      <c r="R636" s="17"/>
      <c r="S636" s="17"/>
      <c r="T636" s="17"/>
      <c r="U636" s="17"/>
      <c r="V636" s="17"/>
      <c r="W636" s="17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FD636" s="195"/>
      <c r="FE636" s="195"/>
      <c r="FF636" s="195"/>
      <c r="FG636" s="195"/>
      <c r="FH636" s="195"/>
    </row>
    <row r="637" spans="2:164" x14ac:dyDescent="0.2">
      <c r="B637" s="98">
        <f>COUNT(R637:FC637,FI637:FQ637)</f>
        <v>0</v>
      </c>
      <c r="C637" s="98" t="str">
        <f>IF(COUNT(R637:FC637,FI637:FQ637)&gt;0,COUNT(R637:FC637,FI637:FQ637),"")</f>
        <v/>
      </c>
      <c r="D637" s="98" t="str">
        <f>IF(COUNT(X637:BN637,BP637:BX637,BZ637:CF637,CH637:FC637,FI637:FQ637)&gt;0,COUNT(X637:BN637,BP637:BX637,BZ637:CF637,CH637:FC637,FI637:FQ637),"")</f>
        <v/>
      </c>
      <c r="E637" s="98" t="str">
        <f>IF(H637=1,COUNT(R637:FC637,FI637:FQ637),"")</f>
        <v/>
      </c>
      <c r="F637" s="98" t="str">
        <f>IF(H637=1,COUNT(X637:BN637,BP637:BX637,BZ637:CF637,CH637:FC637,FI637:FQ637),"")</f>
        <v/>
      </c>
      <c r="G637" s="98" t="str">
        <f>IF($B637&gt;=1,$M637,"")</f>
        <v/>
      </c>
      <c r="H637" s="199" t="str">
        <f>IF(AND(M637&gt;0,M637&lt;=STATS!$C$22),1,"")</f>
        <v/>
      </c>
      <c r="J637" s="34">
        <v>636</v>
      </c>
      <c r="K637"/>
      <c r="L637"/>
      <c r="R637" s="17"/>
      <c r="S637" s="17"/>
      <c r="T637" s="17"/>
      <c r="U637" s="17"/>
      <c r="V637" s="17"/>
      <c r="W637" s="17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FD637" s="195"/>
      <c r="FE637" s="195"/>
      <c r="FF637" s="195"/>
      <c r="FG637" s="195"/>
      <c r="FH637" s="195"/>
    </row>
    <row r="638" spans="2:164" x14ac:dyDescent="0.2">
      <c r="B638" s="98">
        <f>COUNT(R638:FC638,FI638:FQ638)</f>
        <v>0</v>
      </c>
      <c r="C638" s="98" t="str">
        <f>IF(COUNT(R638:FC638,FI638:FQ638)&gt;0,COUNT(R638:FC638,FI638:FQ638),"")</f>
        <v/>
      </c>
      <c r="D638" s="98" t="str">
        <f>IF(COUNT(X638:BN638,BP638:BX638,BZ638:CF638,CH638:FC638,FI638:FQ638)&gt;0,COUNT(X638:BN638,BP638:BX638,BZ638:CF638,CH638:FC638,FI638:FQ638),"")</f>
        <v/>
      </c>
      <c r="E638" s="98" t="str">
        <f>IF(H638=1,COUNT(R638:FC638,FI638:FQ638),"")</f>
        <v/>
      </c>
      <c r="F638" s="98" t="str">
        <f>IF(H638=1,COUNT(X638:BN638,BP638:BX638,BZ638:CF638,CH638:FC638,FI638:FQ638),"")</f>
        <v/>
      </c>
      <c r="G638" s="98" t="str">
        <f>IF($B638&gt;=1,$M638,"")</f>
        <v/>
      </c>
      <c r="H638" s="199" t="str">
        <f>IF(AND(M638&gt;0,M638&lt;=STATS!$C$22),1,"")</f>
        <v/>
      </c>
      <c r="J638" s="34">
        <v>637</v>
      </c>
      <c r="K638"/>
      <c r="L638"/>
      <c r="R638" s="17"/>
      <c r="S638" s="17"/>
      <c r="T638" s="17"/>
      <c r="U638" s="17"/>
      <c r="V638" s="17"/>
      <c r="W638" s="17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FD638" s="195"/>
      <c r="FE638" s="195"/>
      <c r="FF638" s="195"/>
      <c r="FG638" s="195"/>
      <c r="FH638" s="195"/>
    </row>
    <row r="639" spans="2:164" x14ac:dyDescent="0.2">
      <c r="B639" s="98">
        <f>COUNT(R639:FC639,FI639:FQ639)</f>
        <v>0</v>
      </c>
      <c r="C639" s="98" t="str">
        <f>IF(COUNT(R639:FC639,FI639:FQ639)&gt;0,COUNT(R639:FC639,FI639:FQ639),"")</f>
        <v/>
      </c>
      <c r="D639" s="98" t="str">
        <f>IF(COUNT(X639:BN639,BP639:BX639,BZ639:CF639,CH639:FC639,FI639:FQ639)&gt;0,COUNT(X639:BN639,BP639:BX639,BZ639:CF639,CH639:FC639,FI639:FQ639),"")</f>
        <v/>
      </c>
      <c r="E639" s="98" t="str">
        <f>IF(H639=1,COUNT(R639:FC639,FI639:FQ639),"")</f>
        <v/>
      </c>
      <c r="F639" s="98" t="str">
        <f>IF(H639=1,COUNT(X639:BN639,BP639:BX639,BZ639:CF639,CH639:FC639,FI639:FQ639),"")</f>
        <v/>
      </c>
      <c r="G639" s="98" t="str">
        <f>IF($B639&gt;=1,$M639,"")</f>
        <v/>
      </c>
      <c r="H639" s="199" t="str">
        <f>IF(AND(M639&gt;0,M639&lt;=STATS!$C$22),1,"")</f>
        <v/>
      </c>
      <c r="J639" s="34">
        <v>638</v>
      </c>
      <c r="K639"/>
      <c r="L639"/>
      <c r="R639" s="17"/>
      <c r="S639" s="17"/>
      <c r="T639" s="17"/>
      <c r="U639" s="17"/>
      <c r="V639" s="17"/>
      <c r="W639" s="17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FD639" s="195"/>
      <c r="FE639" s="195"/>
      <c r="FF639" s="195"/>
      <c r="FG639" s="195"/>
      <c r="FH639" s="195"/>
    </row>
    <row r="640" spans="2:164" x14ac:dyDescent="0.2">
      <c r="B640" s="98">
        <f>COUNT(R640:FC640,FI640:FQ640)</f>
        <v>0</v>
      </c>
      <c r="C640" s="98" t="str">
        <f>IF(COUNT(R640:FC640,FI640:FQ640)&gt;0,COUNT(R640:FC640,FI640:FQ640),"")</f>
        <v/>
      </c>
      <c r="D640" s="98" t="str">
        <f>IF(COUNT(X640:BN640,BP640:BX640,BZ640:CF640,CH640:FC640,FI640:FQ640)&gt;0,COUNT(X640:BN640,BP640:BX640,BZ640:CF640,CH640:FC640,FI640:FQ640),"")</f>
        <v/>
      </c>
      <c r="E640" s="98" t="str">
        <f>IF(H640=1,COUNT(R640:FC640,FI640:FQ640),"")</f>
        <v/>
      </c>
      <c r="F640" s="98" t="str">
        <f>IF(H640=1,COUNT(X640:BN640,BP640:BX640,BZ640:CF640,CH640:FC640,FI640:FQ640),"")</f>
        <v/>
      </c>
      <c r="G640" s="98" t="str">
        <f>IF($B640&gt;=1,$M640,"")</f>
        <v/>
      </c>
      <c r="H640" s="199" t="str">
        <f>IF(AND(M640&gt;0,M640&lt;=STATS!$C$22),1,"")</f>
        <v/>
      </c>
      <c r="J640" s="34">
        <v>639</v>
      </c>
      <c r="K640"/>
      <c r="L640"/>
      <c r="R640" s="17"/>
      <c r="S640" s="17"/>
      <c r="T640" s="17"/>
      <c r="U640" s="17"/>
      <c r="V640" s="17"/>
      <c r="W640" s="17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FD640" s="195"/>
      <c r="FE640" s="195"/>
      <c r="FF640" s="195"/>
      <c r="FG640" s="195"/>
      <c r="FH640" s="195"/>
    </row>
    <row r="641" spans="2:164" x14ac:dyDescent="0.2">
      <c r="B641" s="98">
        <f>COUNT(R641:FC641,FI641:FQ641)</f>
        <v>0</v>
      </c>
      <c r="C641" s="98" t="str">
        <f>IF(COUNT(R641:FC641,FI641:FQ641)&gt;0,COUNT(R641:FC641,FI641:FQ641),"")</f>
        <v/>
      </c>
      <c r="D641" s="98" t="str">
        <f>IF(COUNT(X641:BN641,BP641:BX641,BZ641:CF641,CH641:FC641,FI641:FQ641)&gt;0,COUNT(X641:BN641,BP641:BX641,BZ641:CF641,CH641:FC641,FI641:FQ641),"")</f>
        <v/>
      </c>
      <c r="E641" s="98" t="str">
        <f>IF(H641=1,COUNT(R641:FC641,FI641:FQ641),"")</f>
        <v/>
      </c>
      <c r="F641" s="98" t="str">
        <f>IF(H641=1,COUNT(X641:BN641,BP641:BX641,BZ641:CF641,CH641:FC641,FI641:FQ641),"")</f>
        <v/>
      </c>
      <c r="G641" s="98" t="str">
        <f>IF($B641&gt;=1,$M641,"")</f>
        <v/>
      </c>
      <c r="H641" s="199" t="str">
        <f>IF(AND(M641&gt;0,M641&lt;=STATS!$C$22),1,"")</f>
        <v/>
      </c>
      <c r="J641" s="34">
        <v>640</v>
      </c>
      <c r="K641"/>
      <c r="L641"/>
      <c r="R641" s="17"/>
      <c r="S641" s="17"/>
      <c r="T641" s="17"/>
      <c r="U641" s="17"/>
      <c r="V641" s="17"/>
      <c r="W641" s="17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FD641" s="195"/>
      <c r="FE641" s="195"/>
      <c r="FF641" s="195"/>
      <c r="FG641" s="195"/>
      <c r="FH641" s="195"/>
    </row>
    <row r="642" spans="2:164" x14ac:dyDescent="0.2">
      <c r="B642" s="98">
        <f>COUNT(R642:FC642,FI642:FQ642)</f>
        <v>0</v>
      </c>
      <c r="C642" s="98" t="str">
        <f>IF(COUNT(R642:FC642,FI642:FQ642)&gt;0,COUNT(R642:FC642,FI642:FQ642),"")</f>
        <v/>
      </c>
      <c r="D642" s="98" t="str">
        <f>IF(COUNT(X642:BN642,BP642:BX642,BZ642:CF642,CH642:FC642,FI642:FQ642)&gt;0,COUNT(X642:BN642,BP642:BX642,BZ642:CF642,CH642:FC642,FI642:FQ642),"")</f>
        <v/>
      </c>
      <c r="E642" s="98" t="str">
        <f>IF(H642=1,COUNT(R642:FC642,FI642:FQ642),"")</f>
        <v/>
      </c>
      <c r="F642" s="98" t="str">
        <f>IF(H642=1,COUNT(X642:BN642,BP642:BX642,BZ642:CF642,CH642:FC642,FI642:FQ642),"")</f>
        <v/>
      </c>
      <c r="G642" s="98" t="str">
        <f>IF($B642&gt;=1,$M642,"")</f>
        <v/>
      </c>
      <c r="H642" s="199" t="str">
        <f>IF(AND(M642&gt;0,M642&lt;=STATS!$C$22),1,"")</f>
        <v/>
      </c>
      <c r="J642" s="34">
        <v>641</v>
      </c>
      <c r="K642"/>
      <c r="L642"/>
      <c r="R642" s="17"/>
      <c r="S642" s="17"/>
      <c r="T642" s="17"/>
      <c r="U642" s="17"/>
      <c r="V642" s="17"/>
      <c r="W642" s="17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FD642" s="195"/>
      <c r="FE642" s="195"/>
      <c r="FF642" s="195"/>
      <c r="FG642" s="195"/>
      <c r="FH642" s="195"/>
    </row>
    <row r="643" spans="2:164" x14ac:dyDescent="0.2">
      <c r="B643" s="98">
        <f>COUNT(R643:FC643,FI643:FQ643)</f>
        <v>0</v>
      </c>
      <c r="C643" s="98" t="str">
        <f>IF(COUNT(R643:FC643,FI643:FQ643)&gt;0,COUNT(R643:FC643,FI643:FQ643),"")</f>
        <v/>
      </c>
      <c r="D643" s="98" t="str">
        <f>IF(COUNT(X643:BN643,BP643:BX643,BZ643:CF643,CH643:FC643,FI643:FQ643)&gt;0,COUNT(X643:BN643,BP643:BX643,BZ643:CF643,CH643:FC643,FI643:FQ643),"")</f>
        <v/>
      </c>
      <c r="E643" s="98" t="str">
        <f>IF(H643=1,COUNT(R643:FC643,FI643:FQ643),"")</f>
        <v/>
      </c>
      <c r="F643" s="98" t="str">
        <f>IF(H643=1,COUNT(X643:BN643,BP643:BX643,BZ643:CF643,CH643:FC643,FI643:FQ643),"")</f>
        <v/>
      </c>
      <c r="G643" s="98" t="str">
        <f>IF($B643&gt;=1,$M643,"")</f>
        <v/>
      </c>
      <c r="H643" s="199" t="str">
        <f>IF(AND(M643&gt;0,M643&lt;=STATS!$C$22),1,"")</f>
        <v/>
      </c>
      <c r="J643" s="34">
        <v>642</v>
      </c>
      <c r="K643"/>
      <c r="L643"/>
      <c r="R643" s="17"/>
      <c r="S643" s="17"/>
      <c r="T643" s="17"/>
      <c r="U643" s="17"/>
      <c r="V643" s="17"/>
      <c r="W643" s="17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FD643" s="195"/>
      <c r="FE643" s="195"/>
      <c r="FF643" s="195"/>
      <c r="FG643" s="195"/>
      <c r="FH643" s="195"/>
    </row>
    <row r="644" spans="2:164" x14ac:dyDescent="0.2">
      <c r="B644" s="98">
        <f>COUNT(R644:FC644,FI644:FQ644)</f>
        <v>0</v>
      </c>
      <c r="C644" s="98" t="str">
        <f>IF(COUNT(R644:FC644,FI644:FQ644)&gt;0,COUNT(R644:FC644,FI644:FQ644),"")</f>
        <v/>
      </c>
      <c r="D644" s="98" t="str">
        <f>IF(COUNT(X644:BN644,BP644:BX644,BZ644:CF644,CH644:FC644,FI644:FQ644)&gt;0,COUNT(X644:BN644,BP644:BX644,BZ644:CF644,CH644:FC644,FI644:FQ644),"")</f>
        <v/>
      </c>
      <c r="E644" s="98" t="str">
        <f>IF(H644=1,COUNT(R644:FC644,FI644:FQ644),"")</f>
        <v/>
      </c>
      <c r="F644" s="98" t="str">
        <f>IF(H644=1,COUNT(X644:BN644,BP644:BX644,BZ644:CF644,CH644:FC644,FI644:FQ644),"")</f>
        <v/>
      </c>
      <c r="G644" s="98" t="str">
        <f>IF($B644&gt;=1,$M644,"")</f>
        <v/>
      </c>
      <c r="H644" s="199" t="str">
        <f>IF(AND(M644&gt;0,M644&lt;=STATS!$C$22),1,"")</f>
        <v/>
      </c>
      <c r="J644" s="34">
        <v>643</v>
      </c>
      <c r="K644"/>
      <c r="L644"/>
      <c r="R644" s="17"/>
      <c r="S644" s="17"/>
      <c r="T644" s="17"/>
      <c r="U644" s="17"/>
      <c r="V644" s="17"/>
      <c r="W644" s="17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FD644" s="195"/>
      <c r="FE644" s="195"/>
      <c r="FF644" s="195"/>
      <c r="FG644" s="195"/>
      <c r="FH644" s="195"/>
    </row>
    <row r="645" spans="2:164" x14ac:dyDescent="0.2">
      <c r="B645" s="98">
        <f>COUNT(R645:FC645,FI645:FQ645)</f>
        <v>0</v>
      </c>
      <c r="C645" s="98" t="str">
        <f>IF(COUNT(R645:FC645,FI645:FQ645)&gt;0,COUNT(R645:FC645,FI645:FQ645),"")</f>
        <v/>
      </c>
      <c r="D645" s="98" t="str">
        <f>IF(COUNT(X645:BN645,BP645:BX645,BZ645:CF645,CH645:FC645,FI645:FQ645)&gt;0,COUNT(X645:BN645,BP645:BX645,BZ645:CF645,CH645:FC645,FI645:FQ645),"")</f>
        <v/>
      </c>
      <c r="E645" s="98" t="str">
        <f>IF(H645=1,COUNT(R645:FC645,FI645:FQ645),"")</f>
        <v/>
      </c>
      <c r="F645" s="98" t="str">
        <f>IF(H645=1,COUNT(X645:BN645,BP645:BX645,BZ645:CF645,CH645:FC645,FI645:FQ645),"")</f>
        <v/>
      </c>
      <c r="G645" s="98" t="str">
        <f>IF($B645&gt;=1,$M645,"")</f>
        <v/>
      </c>
      <c r="H645" s="199" t="str">
        <f>IF(AND(M645&gt;0,M645&lt;=STATS!$C$22),1,"")</f>
        <v/>
      </c>
      <c r="J645" s="34">
        <v>644</v>
      </c>
      <c r="K645"/>
      <c r="L645"/>
      <c r="R645" s="17"/>
      <c r="S645" s="17"/>
      <c r="T645" s="17"/>
      <c r="U645" s="17"/>
      <c r="V645" s="17"/>
      <c r="W645" s="17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FD645" s="195"/>
      <c r="FE645" s="195"/>
      <c r="FF645" s="195"/>
      <c r="FG645" s="195"/>
      <c r="FH645" s="195"/>
    </row>
    <row r="646" spans="2:164" x14ac:dyDescent="0.2">
      <c r="B646" s="98">
        <f>COUNT(R646:FC646,FI646:FQ646)</f>
        <v>0</v>
      </c>
      <c r="C646" s="98" t="str">
        <f>IF(COUNT(R646:FC646,FI646:FQ646)&gt;0,COUNT(R646:FC646,FI646:FQ646),"")</f>
        <v/>
      </c>
      <c r="D646" s="98" t="str">
        <f>IF(COUNT(X646:BN646,BP646:BX646,BZ646:CF646,CH646:FC646,FI646:FQ646)&gt;0,COUNT(X646:BN646,BP646:BX646,BZ646:CF646,CH646:FC646,FI646:FQ646),"")</f>
        <v/>
      </c>
      <c r="E646" s="98" t="str">
        <f>IF(H646=1,COUNT(R646:FC646,FI646:FQ646),"")</f>
        <v/>
      </c>
      <c r="F646" s="98" t="str">
        <f>IF(H646=1,COUNT(X646:BN646,BP646:BX646,BZ646:CF646,CH646:FC646,FI646:FQ646),"")</f>
        <v/>
      </c>
      <c r="G646" s="98" t="str">
        <f>IF($B646&gt;=1,$M646,"")</f>
        <v/>
      </c>
      <c r="H646" s="199" t="str">
        <f>IF(AND(M646&gt;0,M646&lt;=STATS!$C$22),1,"")</f>
        <v/>
      </c>
      <c r="J646" s="34">
        <v>645</v>
      </c>
      <c r="K646"/>
      <c r="L646"/>
      <c r="R646" s="17"/>
      <c r="S646" s="17"/>
      <c r="T646" s="17"/>
      <c r="U646" s="17"/>
      <c r="V646" s="17"/>
      <c r="W646" s="17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FD646" s="195"/>
      <c r="FE646" s="195"/>
      <c r="FF646" s="195"/>
      <c r="FG646" s="195"/>
      <c r="FH646" s="195"/>
    </row>
    <row r="647" spans="2:164" x14ac:dyDescent="0.2">
      <c r="B647" s="98">
        <f>COUNT(R647:FC647,FI647:FQ647)</f>
        <v>0</v>
      </c>
      <c r="C647" s="98" t="str">
        <f>IF(COUNT(R647:FC647,FI647:FQ647)&gt;0,COUNT(R647:FC647,FI647:FQ647),"")</f>
        <v/>
      </c>
      <c r="D647" s="98" t="str">
        <f>IF(COUNT(X647:BN647,BP647:BX647,BZ647:CF647,CH647:FC647,FI647:FQ647)&gt;0,COUNT(X647:BN647,BP647:BX647,BZ647:CF647,CH647:FC647,FI647:FQ647),"")</f>
        <v/>
      </c>
      <c r="E647" s="98" t="str">
        <f>IF(H647=1,COUNT(R647:FC647,FI647:FQ647),"")</f>
        <v/>
      </c>
      <c r="F647" s="98" t="str">
        <f>IF(H647=1,COUNT(X647:BN647,BP647:BX647,BZ647:CF647,CH647:FC647,FI647:FQ647),"")</f>
        <v/>
      </c>
      <c r="G647" s="98" t="str">
        <f>IF($B647&gt;=1,$M647,"")</f>
        <v/>
      </c>
      <c r="H647" s="199" t="str">
        <f>IF(AND(M647&gt;0,M647&lt;=STATS!$C$22),1,"")</f>
        <v/>
      </c>
      <c r="J647" s="34">
        <v>646</v>
      </c>
      <c r="K647"/>
      <c r="L647"/>
      <c r="R647" s="17"/>
      <c r="S647" s="17"/>
      <c r="T647" s="17"/>
      <c r="U647" s="17"/>
      <c r="V647" s="17"/>
      <c r="W647" s="17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FD647" s="195"/>
      <c r="FE647" s="195"/>
      <c r="FF647" s="195"/>
      <c r="FG647" s="195"/>
      <c r="FH647" s="195"/>
    </row>
    <row r="648" spans="2:164" x14ac:dyDescent="0.2">
      <c r="B648" s="98">
        <f>COUNT(R648:FC648,FI648:FQ648)</f>
        <v>0</v>
      </c>
      <c r="C648" s="98" t="str">
        <f>IF(COUNT(R648:FC648,FI648:FQ648)&gt;0,COUNT(R648:FC648,FI648:FQ648),"")</f>
        <v/>
      </c>
      <c r="D648" s="98" t="str">
        <f>IF(COUNT(X648:BN648,BP648:BX648,BZ648:CF648,CH648:FC648,FI648:FQ648)&gt;0,COUNT(X648:BN648,BP648:BX648,BZ648:CF648,CH648:FC648,FI648:FQ648),"")</f>
        <v/>
      </c>
      <c r="E648" s="98" t="str">
        <f>IF(H648=1,COUNT(R648:FC648,FI648:FQ648),"")</f>
        <v/>
      </c>
      <c r="F648" s="98" t="str">
        <f>IF(H648=1,COUNT(X648:BN648,BP648:BX648,BZ648:CF648,CH648:FC648,FI648:FQ648),"")</f>
        <v/>
      </c>
      <c r="G648" s="98" t="str">
        <f>IF($B648&gt;=1,$M648,"")</f>
        <v/>
      </c>
      <c r="H648" s="199" t="str">
        <f>IF(AND(M648&gt;0,M648&lt;=STATS!$C$22),1,"")</f>
        <v/>
      </c>
      <c r="J648" s="34">
        <v>647</v>
      </c>
      <c r="K648"/>
      <c r="L648"/>
      <c r="R648" s="17"/>
      <c r="S648" s="17"/>
      <c r="T648" s="17"/>
      <c r="U648" s="17"/>
      <c r="V648" s="17"/>
      <c r="W648" s="17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FD648" s="195"/>
      <c r="FE648" s="195"/>
      <c r="FF648" s="195"/>
      <c r="FG648" s="195"/>
      <c r="FH648" s="195"/>
    </row>
    <row r="649" spans="2:164" x14ac:dyDescent="0.2">
      <c r="B649" s="98">
        <f>COUNT(R649:FC649,FI649:FQ649)</f>
        <v>0</v>
      </c>
      <c r="C649" s="98" t="str">
        <f>IF(COUNT(R649:FC649,FI649:FQ649)&gt;0,COUNT(R649:FC649,FI649:FQ649),"")</f>
        <v/>
      </c>
      <c r="D649" s="98" t="str">
        <f>IF(COUNT(X649:BN649,BP649:BX649,BZ649:CF649,CH649:FC649,FI649:FQ649)&gt;0,COUNT(X649:BN649,BP649:BX649,BZ649:CF649,CH649:FC649,FI649:FQ649),"")</f>
        <v/>
      </c>
      <c r="E649" s="98" t="str">
        <f>IF(H649=1,COUNT(R649:FC649,FI649:FQ649),"")</f>
        <v/>
      </c>
      <c r="F649" s="98" t="str">
        <f>IF(H649=1,COUNT(X649:BN649,BP649:BX649,BZ649:CF649,CH649:FC649,FI649:FQ649),"")</f>
        <v/>
      </c>
      <c r="G649" s="98" t="str">
        <f>IF($B649&gt;=1,$M649,"")</f>
        <v/>
      </c>
      <c r="H649" s="199" t="str">
        <f>IF(AND(M649&gt;0,M649&lt;=STATS!$C$22),1,"")</f>
        <v/>
      </c>
      <c r="J649" s="34">
        <v>648</v>
      </c>
      <c r="K649"/>
      <c r="L649"/>
      <c r="R649" s="17"/>
      <c r="S649" s="17"/>
      <c r="T649" s="17"/>
      <c r="U649" s="17"/>
      <c r="V649" s="17"/>
      <c r="W649" s="17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FD649" s="195"/>
      <c r="FE649" s="195"/>
      <c r="FF649" s="195"/>
      <c r="FG649" s="195"/>
      <c r="FH649" s="195"/>
    </row>
    <row r="650" spans="2:164" x14ac:dyDescent="0.2">
      <c r="B650" s="98">
        <f>COUNT(R650:FC650,FI650:FQ650)</f>
        <v>0</v>
      </c>
      <c r="C650" s="98" t="str">
        <f>IF(COUNT(R650:FC650,FI650:FQ650)&gt;0,COUNT(R650:FC650,FI650:FQ650),"")</f>
        <v/>
      </c>
      <c r="D650" s="98" t="str">
        <f>IF(COUNT(X650:BN650,BP650:BX650,BZ650:CF650,CH650:FC650,FI650:FQ650)&gt;0,COUNT(X650:BN650,BP650:BX650,BZ650:CF650,CH650:FC650,FI650:FQ650),"")</f>
        <v/>
      </c>
      <c r="E650" s="98" t="str">
        <f>IF(H650=1,COUNT(R650:FC650,FI650:FQ650),"")</f>
        <v/>
      </c>
      <c r="F650" s="98" t="str">
        <f>IF(H650=1,COUNT(X650:BN650,BP650:BX650,BZ650:CF650,CH650:FC650,FI650:FQ650),"")</f>
        <v/>
      </c>
      <c r="G650" s="98" t="str">
        <f>IF($B650&gt;=1,$M650,"")</f>
        <v/>
      </c>
      <c r="H650" s="199" t="str">
        <f>IF(AND(M650&gt;0,M650&lt;=STATS!$C$22),1,"")</f>
        <v/>
      </c>
      <c r="J650" s="34">
        <v>649</v>
      </c>
      <c r="K650"/>
      <c r="L650"/>
      <c r="R650" s="17"/>
      <c r="S650" s="17"/>
      <c r="T650" s="17"/>
      <c r="U650" s="17"/>
      <c r="V650" s="17"/>
      <c r="W650" s="17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FD650" s="195"/>
      <c r="FE650" s="195"/>
      <c r="FF650" s="195"/>
      <c r="FG650" s="195"/>
      <c r="FH650" s="195"/>
    </row>
    <row r="651" spans="2:164" x14ac:dyDescent="0.2">
      <c r="B651" s="98">
        <f>COUNT(R651:FC651,FI651:FQ651)</f>
        <v>0</v>
      </c>
      <c r="C651" s="98" t="str">
        <f>IF(COUNT(R651:FC651,FI651:FQ651)&gt;0,COUNT(R651:FC651,FI651:FQ651),"")</f>
        <v/>
      </c>
      <c r="D651" s="98" t="str">
        <f>IF(COUNT(X651:BN651,BP651:BX651,BZ651:CF651,CH651:FC651,FI651:FQ651)&gt;0,COUNT(X651:BN651,BP651:BX651,BZ651:CF651,CH651:FC651,FI651:FQ651),"")</f>
        <v/>
      </c>
      <c r="E651" s="98" t="str">
        <f>IF(H651=1,COUNT(R651:FC651,FI651:FQ651),"")</f>
        <v/>
      </c>
      <c r="F651" s="98" t="str">
        <f>IF(H651=1,COUNT(X651:BN651,BP651:BX651,BZ651:CF651,CH651:FC651,FI651:FQ651),"")</f>
        <v/>
      </c>
      <c r="G651" s="98" t="str">
        <f>IF($B651&gt;=1,$M651,"")</f>
        <v/>
      </c>
      <c r="H651" s="199" t="str">
        <f>IF(AND(M651&gt;0,M651&lt;=STATS!$C$22),1,"")</f>
        <v/>
      </c>
      <c r="J651" s="34">
        <v>650</v>
      </c>
      <c r="K651"/>
      <c r="L651"/>
      <c r="R651" s="17"/>
      <c r="S651" s="17"/>
      <c r="T651" s="17"/>
      <c r="U651" s="17"/>
      <c r="V651" s="17"/>
      <c r="W651" s="17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FD651" s="195"/>
      <c r="FE651" s="195"/>
      <c r="FF651" s="195"/>
      <c r="FG651" s="195"/>
      <c r="FH651" s="195"/>
    </row>
    <row r="652" spans="2:164" x14ac:dyDescent="0.2">
      <c r="B652" s="98">
        <f>COUNT(R652:FC652,FI652:FQ652)</f>
        <v>0</v>
      </c>
      <c r="C652" s="98" t="str">
        <f>IF(COUNT(R652:FC652,FI652:FQ652)&gt;0,COUNT(R652:FC652,FI652:FQ652),"")</f>
        <v/>
      </c>
      <c r="D652" s="98" t="str">
        <f>IF(COUNT(X652:BN652,BP652:BX652,BZ652:CF652,CH652:FC652,FI652:FQ652)&gt;0,COUNT(X652:BN652,BP652:BX652,BZ652:CF652,CH652:FC652,FI652:FQ652),"")</f>
        <v/>
      </c>
      <c r="E652" s="98" t="str">
        <f>IF(H652=1,COUNT(R652:FC652,FI652:FQ652),"")</f>
        <v/>
      </c>
      <c r="F652" s="98" t="str">
        <f>IF(H652=1,COUNT(X652:BN652,BP652:BX652,BZ652:CF652,CH652:FC652,FI652:FQ652),"")</f>
        <v/>
      </c>
      <c r="G652" s="98" t="str">
        <f>IF($B652&gt;=1,$M652,"")</f>
        <v/>
      </c>
      <c r="H652" s="199" t="str">
        <f>IF(AND(M652&gt;0,M652&lt;=STATS!$C$22),1,"")</f>
        <v/>
      </c>
      <c r="J652" s="34">
        <v>651</v>
      </c>
      <c r="K652"/>
      <c r="L652"/>
      <c r="R652" s="17"/>
      <c r="S652" s="17"/>
      <c r="T652" s="17"/>
      <c r="U652" s="17"/>
      <c r="V652" s="17"/>
      <c r="W652" s="17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FD652" s="195"/>
      <c r="FE652" s="195"/>
      <c r="FF652" s="195"/>
      <c r="FG652" s="195"/>
      <c r="FH652" s="195"/>
    </row>
    <row r="653" spans="2:164" x14ac:dyDescent="0.2">
      <c r="B653" s="98">
        <f>COUNT(R653:FC653,FI653:FQ653)</f>
        <v>0</v>
      </c>
      <c r="C653" s="98" t="str">
        <f>IF(COUNT(R653:FC653,FI653:FQ653)&gt;0,COUNT(R653:FC653,FI653:FQ653),"")</f>
        <v/>
      </c>
      <c r="D653" s="98" t="str">
        <f>IF(COUNT(X653:BN653,BP653:BX653,BZ653:CF653,CH653:FC653,FI653:FQ653)&gt;0,COUNT(X653:BN653,BP653:BX653,BZ653:CF653,CH653:FC653,FI653:FQ653),"")</f>
        <v/>
      </c>
      <c r="E653" s="98" t="str">
        <f>IF(H653=1,COUNT(R653:FC653,FI653:FQ653),"")</f>
        <v/>
      </c>
      <c r="F653" s="98" t="str">
        <f>IF(H653=1,COUNT(X653:BN653,BP653:BX653,BZ653:CF653,CH653:FC653,FI653:FQ653),"")</f>
        <v/>
      </c>
      <c r="G653" s="98" t="str">
        <f>IF($B653&gt;=1,$M653,"")</f>
        <v/>
      </c>
      <c r="H653" s="199" t="str">
        <f>IF(AND(M653&gt;0,M653&lt;=STATS!$C$22),1,"")</f>
        <v/>
      </c>
      <c r="J653" s="34">
        <v>652</v>
      </c>
      <c r="K653"/>
      <c r="L653"/>
      <c r="R653" s="17"/>
      <c r="S653" s="17"/>
      <c r="T653" s="17"/>
      <c r="U653" s="17"/>
      <c r="V653" s="17"/>
      <c r="W653" s="17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FD653" s="195"/>
      <c r="FE653" s="195"/>
      <c r="FF653" s="195"/>
      <c r="FG653" s="195"/>
      <c r="FH653" s="195"/>
    </row>
    <row r="654" spans="2:164" x14ac:dyDescent="0.2">
      <c r="B654" s="98">
        <f>COUNT(R654:FC654,FI654:FQ654)</f>
        <v>0</v>
      </c>
      <c r="C654" s="98" t="str">
        <f>IF(COUNT(R654:FC654,FI654:FQ654)&gt;0,COUNT(R654:FC654,FI654:FQ654),"")</f>
        <v/>
      </c>
      <c r="D654" s="98" t="str">
        <f>IF(COUNT(X654:BN654,BP654:BX654,BZ654:CF654,CH654:FC654,FI654:FQ654)&gt;0,COUNT(X654:BN654,BP654:BX654,BZ654:CF654,CH654:FC654,FI654:FQ654),"")</f>
        <v/>
      </c>
      <c r="E654" s="98" t="str">
        <f>IF(H654=1,COUNT(R654:FC654,FI654:FQ654),"")</f>
        <v/>
      </c>
      <c r="F654" s="98" t="str">
        <f>IF(H654=1,COUNT(X654:BN654,BP654:BX654,BZ654:CF654,CH654:FC654,FI654:FQ654),"")</f>
        <v/>
      </c>
      <c r="G654" s="98" t="str">
        <f>IF($B654&gt;=1,$M654,"")</f>
        <v/>
      </c>
      <c r="H654" s="199" t="str">
        <f>IF(AND(M654&gt;0,M654&lt;=STATS!$C$22),1,"")</f>
        <v/>
      </c>
      <c r="J654" s="34">
        <v>653</v>
      </c>
      <c r="K654"/>
      <c r="L654"/>
      <c r="R654" s="17"/>
      <c r="S654" s="17"/>
      <c r="T654" s="17"/>
      <c r="U654" s="17"/>
      <c r="V654" s="17"/>
      <c r="W654" s="17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FD654" s="195"/>
      <c r="FE654" s="195"/>
      <c r="FF654" s="195"/>
      <c r="FG654" s="195"/>
      <c r="FH654" s="195"/>
    </row>
    <row r="655" spans="2:164" x14ac:dyDescent="0.2">
      <c r="B655" s="98">
        <f>COUNT(R655:FC655,FI655:FQ655)</f>
        <v>0</v>
      </c>
      <c r="C655" s="98" t="str">
        <f>IF(COUNT(R655:FC655,FI655:FQ655)&gt;0,COUNT(R655:FC655,FI655:FQ655),"")</f>
        <v/>
      </c>
      <c r="D655" s="98" t="str">
        <f>IF(COUNT(X655:BN655,BP655:BX655,BZ655:CF655,CH655:FC655,FI655:FQ655)&gt;0,COUNT(X655:BN655,BP655:BX655,BZ655:CF655,CH655:FC655,FI655:FQ655),"")</f>
        <v/>
      </c>
      <c r="E655" s="98" t="str">
        <f>IF(H655=1,COUNT(R655:FC655,FI655:FQ655),"")</f>
        <v/>
      </c>
      <c r="F655" s="98" t="str">
        <f>IF(H655=1,COUNT(X655:BN655,BP655:BX655,BZ655:CF655,CH655:FC655,FI655:FQ655),"")</f>
        <v/>
      </c>
      <c r="G655" s="98" t="str">
        <f>IF($B655&gt;=1,$M655,"")</f>
        <v/>
      </c>
      <c r="H655" s="199" t="str">
        <f>IF(AND(M655&gt;0,M655&lt;=STATS!$C$22),1,"")</f>
        <v/>
      </c>
      <c r="J655" s="34">
        <v>654</v>
      </c>
      <c r="K655"/>
      <c r="L655"/>
      <c r="R655" s="17"/>
      <c r="S655" s="17"/>
      <c r="T655" s="17"/>
      <c r="U655" s="17"/>
      <c r="V655" s="17"/>
      <c r="W655" s="17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FD655" s="195"/>
      <c r="FE655" s="195"/>
      <c r="FF655" s="195"/>
      <c r="FG655" s="195"/>
      <c r="FH655" s="195"/>
    </row>
    <row r="656" spans="2:164" x14ac:dyDescent="0.2">
      <c r="B656" s="98">
        <f>COUNT(R656:FC656,FI656:FQ656)</f>
        <v>0</v>
      </c>
      <c r="C656" s="98" t="str">
        <f>IF(COUNT(R656:FC656,FI656:FQ656)&gt;0,COUNT(R656:FC656,FI656:FQ656),"")</f>
        <v/>
      </c>
      <c r="D656" s="98" t="str">
        <f>IF(COUNT(X656:BN656,BP656:BX656,BZ656:CF656,CH656:FC656,FI656:FQ656)&gt;0,COUNT(X656:BN656,BP656:BX656,BZ656:CF656,CH656:FC656,FI656:FQ656),"")</f>
        <v/>
      </c>
      <c r="E656" s="98" t="str">
        <f>IF(H656=1,COUNT(R656:FC656,FI656:FQ656),"")</f>
        <v/>
      </c>
      <c r="F656" s="98" t="str">
        <f>IF(H656=1,COUNT(X656:BN656,BP656:BX656,BZ656:CF656,CH656:FC656,FI656:FQ656),"")</f>
        <v/>
      </c>
      <c r="G656" s="98" t="str">
        <f>IF($B656&gt;=1,$M656,"")</f>
        <v/>
      </c>
      <c r="H656" s="199" t="str">
        <f>IF(AND(M656&gt;0,M656&lt;=STATS!$C$22),1,"")</f>
        <v/>
      </c>
      <c r="J656" s="34">
        <v>655</v>
      </c>
      <c r="K656"/>
      <c r="L656"/>
      <c r="R656" s="17"/>
      <c r="S656" s="17"/>
      <c r="T656" s="17"/>
      <c r="U656" s="17"/>
      <c r="V656" s="17"/>
      <c r="W656" s="17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FD656" s="195"/>
      <c r="FE656" s="195"/>
      <c r="FF656" s="195"/>
      <c r="FG656" s="195"/>
      <c r="FH656" s="195"/>
    </row>
    <row r="657" spans="2:164" x14ac:dyDescent="0.2">
      <c r="B657" s="98">
        <f>COUNT(R657:FC657,FI657:FQ657)</f>
        <v>0</v>
      </c>
      <c r="C657" s="98" t="str">
        <f>IF(COUNT(R657:FC657,FI657:FQ657)&gt;0,COUNT(R657:FC657,FI657:FQ657),"")</f>
        <v/>
      </c>
      <c r="D657" s="98" t="str">
        <f>IF(COUNT(X657:BN657,BP657:BX657,BZ657:CF657,CH657:FC657,FI657:FQ657)&gt;0,COUNT(X657:BN657,BP657:BX657,BZ657:CF657,CH657:FC657,FI657:FQ657),"")</f>
        <v/>
      </c>
      <c r="E657" s="98" t="str">
        <f>IF(H657=1,COUNT(R657:FC657,FI657:FQ657),"")</f>
        <v/>
      </c>
      <c r="F657" s="98" t="str">
        <f>IF(H657=1,COUNT(X657:BN657,BP657:BX657,BZ657:CF657,CH657:FC657,FI657:FQ657),"")</f>
        <v/>
      </c>
      <c r="G657" s="98" t="str">
        <f>IF($B657&gt;=1,$M657,"")</f>
        <v/>
      </c>
      <c r="H657" s="199" t="str">
        <f>IF(AND(M657&gt;0,M657&lt;=STATS!$C$22),1,"")</f>
        <v/>
      </c>
      <c r="J657" s="34">
        <v>656</v>
      </c>
      <c r="K657"/>
      <c r="L657"/>
      <c r="R657" s="17"/>
      <c r="S657" s="17"/>
      <c r="T657" s="17"/>
      <c r="U657" s="17"/>
      <c r="V657" s="17"/>
      <c r="W657" s="17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FD657" s="195"/>
      <c r="FE657" s="195"/>
      <c r="FF657" s="195"/>
      <c r="FG657" s="195"/>
      <c r="FH657" s="195"/>
    </row>
    <row r="658" spans="2:164" x14ac:dyDescent="0.2">
      <c r="B658" s="98">
        <f>COUNT(R658:FC658,FI658:FQ658)</f>
        <v>0</v>
      </c>
      <c r="C658" s="98" t="str">
        <f>IF(COUNT(R658:FC658,FI658:FQ658)&gt;0,COUNT(R658:FC658,FI658:FQ658),"")</f>
        <v/>
      </c>
      <c r="D658" s="98" t="str">
        <f>IF(COUNT(X658:BN658,BP658:BX658,BZ658:CF658,CH658:FC658,FI658:FQ658)&gt;0,COUNT(X658:BN658,BP658:BX658,BZ658:CF658,CH658:FC658,FI658:FQ658),"")</f>
        <v/>
      </c>
      <c r="E658" s="98" t="str">
        <f>IF(H658=1,COUNT(R658:FC658,FI658:FQ658),"")</f>
        <v/>
      </c>
      <c r="F658" s="98" t="str">
        <f>IF(H658=1,COUNT(X658:BN658,BP658:BX658,BZ658:CF658,CH658:FC658,FI658:FQ658),"")</f>
        <v/>
      </c>
      <c r="G658" s="98" t="str">
        <f>IF($B658&gt;=1,$M658,"")</f>
        <v/>
      </c>
      <c r="H658" s="199" t="str">
        <f>IF(AND(M658&gt;0,M658&lt;=STATS!$C$22),1,"")</f>
        <v/>
      </c>
      <c r="J658" s="34">
        <v>657</v>
      </c>
      <c r="K658"/>
      <c r="L658"/>
      <c r="R658" s="17"/>
      <c r="S658" s="17"/>
      <c r="T658" s="17"/>
      <c r="U658" s="17"/>
      <c r="V658" s="17"/>
      <c r="W658" s="17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FD658" s="195"/>
      <c r="FE658" s="195"/>
      <c r="FF658" s="195"/>
      <c r="FG658" s="195"/>
      <c r="FH658" s="195"/>
    </row>
    <row r="659" spans="2:164" x14ac:dyDescent="0.2">
      <c r="B659" s="98">
        <f>COUNT(R659:FC659,FI659:FQ659)</f>
        <v>0</v>
      </c>
      <c r="C659" s="98" t="str">
        <f>IF(COUNT(R659:FC659,FI659:FQ659)&gt;0,COUNT(R659:FC659,FI659:FQ659),"")</f>
        <v/>
      </c>
      <c r="D659" s="98" t="str">
        <f>IF(COUNT(X659:BN659,BP659:BX659,BZ659:CF659,CH659:FC659,FI659:FQ659)&gt;0,COUNT(X659:BN659,BP659:BX659,BZ659:CF659,CH659:FC659,FI659:FQ659),"")</f>
        <v/>
      </c>
      <c r="E659" s="98" t="str">
        <f>IF(H659=1,COUNT(R659:FC659,FI659:FQ659),"")</f>
        <v/>
      </c>
      <c r="F659" s="98" t="str">
        <f>IF(H659=1,COUNT(X659:BN659,BP659:BX659,BZ659:CF659,CH659:FC659,FI659:FQ659),"")</f>
        <v/>
      </c>
      <c r="G659" s="98" t="str">
        <f>IF($B659&gt;=1,$M659,"")</f>
        <v/>
      </c>
      <c r="H659" s="199" t="str">
        <f>IF(AND(M659&gt;0,M659&lt;=STATS!$C$22),1,"")</f>
        <v/>
      </c>
      <c r="J659" s="34">
        <v>658</v>
      </c>
      <c r="K659"/>
      <c r="L659"/>
      <c r="R659" s="17"/>
      <c r="S659" s="17"/>
      <c r="T659" s="17"/>
      <c r="U659" s="17"/>
      <c r="V659" s="17"/>
      <c r="W659" s="17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FD659" s="195"/>
      <c r="FE659" s="195"/>
      <c r="FF659" s="195"/>
      <c r="FG659" s="195"/>
      <c r="FH659" s="195"/>
    </row>
    <row r="660" spans="2:164" x14ac:dyDescent="0.2">
      <c r="B660" s="98">
        <f>COUNT(R660:FC660,FI660:FQ660)</f>
        <v>0</v>
      </c>
      <c r="C660" s="98" t="str">
        <f>IF(COUNT(R660:FC660,FI660:FQ660)&gt;0,COUNT(R660:FC660,FI660:FQ660),"")</f>
        <v/>
      </c>
      <c r="D660" s="98" t="str">
        <f>IF(COUNT(X660:BN660,BP660:BX660,BZ660:CF660,CH660:FC660,FI660:FQ660)&gt;0,COUNT(X660:BN660,BP660:BX660,BZ660:CF660,CH660:FC660,FI660:FQ660),"")</f>
        <v/>
      </c>
      <c r="E660" s="98" t="str">
        <f>IF(H660=1,COUNT(R660:FC660,FI660:FQ660),"")</f>
        <v/>
      </c>
      <c r="F660" s="98" t="str">
        <f>IF(H660=1,COUNT(X660:BN660,BP660:BX660,BZ660:CF660,CH660:FC660,FI660:FQ660),"")</f>
        <v/>
      </c>
      <c r="G660" s="98" t="str">
        <f>IF($B660&gt;=1,$M660,"")</f>
        <v/>
      </c>
      <c r="H660" s="199" t="str">
        <f>IF(AND(M660&gt;0,M660&lt;=STATS!$C$22),1,"")</f>
        <v/>
      </c>
      <c r="J660" s="34">
        <v>659</v>
      </c>
      <c r="K660"/>
      <c r="L660"/>
      <c r="R660" s="17"/>
      <c r="S660" s="17"/>
      <c r="T660" s="17"/>
      <c r="U660" s="17"/>
      <c r="V660" s="17"/>
      <c r="W660" s="17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FD660" s="195"/>
      <c r="FE660" s="195"/>
      <c r="FF660" s="195"/>
      <c r="FG660" s="195"/>
      <c r="FH660" s="195"/>
    </row>
    <row r="661" spans="2:164" x14ac:dyDescent="0.2">
      <c r="B661" s="98">
        <f>COUNT(R661:FC661,FI661:FQ661)</f>
        <v>0</v>
      </c>
      <c r="C661" s="98" t="str">
        <f>IF(COUNT(R661:FC661,FI661:FQ661)&gt;0,COUNT(R661:FC661,FI661:FQ661),"")</f>
        <v/>
      </c>
      <c r="D661" s="98" t="str">
        <f>IF(COUNT(X661:BN661,BP661:BX661,BZ661:CF661,CH661:FC661,FI661:FQ661)&gt;0,COUNT(X661:BN661,BP661:BX661,BZ661:CF661,CH661:FC661,FI661:FQ661),"")</f>
        <v/>
      </c>
      <c r="E661" s="98" t="str">
        <f>IF(H661=1,COUNT(R661:FC661,FI661:FQ661),"")</f>
        <v/>
      </c>
      <c r="F661" s="98" t="str">
        <f>IF(H661=1,COUNT(X661:BN661,BP661:BX661,BZ661:CF661,CH661:FC661,FI661:FQ661),"")</f>
        <v/>
      </c>
      <c r="G661" s="98" t="str">
        <f>IF($B661&gt;=1,$M661,"")</f>
        <v/>
      </c>
      <c r="H661" s="199" t="str">
        <f>IF(AND(M661&gt;0,M661&lt;=STATS!$C$22),1,"")</f>
        <v/>
      </c>
      <c r="J661" s="34">
        <v>660</v>
      </c>
      <c r="K661"/>
      <c r="L661"/>
      <c r="R661" s="17"/>
      <c r="S661" s="17"/>
      <c r="T661" s="17"/>
      <c r="U661" s="17"/>
      <c r="V661" s="17"/>
      <c r="W661" s="17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FD661" s="195"/>
      <c r="FE661" s="195"/>
      <c r="FF661" s="195"/>
      <c r="FG661" s="195"/>
      <c r="FH661" s="195"/>
    </row>
    <row r="662" spans="2:164" x14ac:dyDescent="0.2">
      <c r="B662" s="98">
        <f>COUNT(R662:FC662,FI662:FQ662)</f>
        <v>0</v>
      </c>
      <c r="C662" s="98" t="str">
        <f>IF(COUNT(R662:FC662,FI662:FQ662)&gt;0,COUNT(R662:FC662,FI662:FQ662),"")</f>
        <v/>
      </c>
      <c r="D662" s="98" t="str">
        <f>IF(COUNT(X662:BN662,BP662:BX662,BZ662:CF662,CH662:FC662,FI662:FQ662)&gt;0,COUNT(X662:BN662,BP662:BX662,BZ662:CF662,CH662:FC662,FI662:FQ662),"")</f>
        <v/>
      </c>
      <c r="E662" s="98" t="str">
        <f>IF(H662=1,COUNT(R662:FC662,FI662:FQ662),"")</f>
        <v/>
      </c>
      <c r="F662" s="98" t="str">
        <f>IF(H662=1,COUNT(X662:BN662,BP662:BX662,BZ662:CF662,CH662:FC662,FI662:FQ662),"")</f>
        <v/>
      </c>
      <c r="G662" s="98" t="str">
        <f>IF($B662&gt;=1,$M662,"")</f>
        <v/>
      </c>
      <c r="H662" s="199" t="str">
        <f>IF(AND(M662&gt;0,M662&lt;=STATS!$C$22),1,"")</f>
        <v/>
      </c>
      <c r="J662" s="34">
        <v>661</v>
      </c>
      <c r="K662"/>
      <c r="L662"/>
      <c r="R662" s="17"/>
      <c r="S662" s="17"/>
      <c r="T662" s="17"/>
      <c r="U662" s="17"/>
      <c r="V662" s="17"/>
      <c r="W662" s="17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FD662" s="195"/>
      <c r="FE662" s="195"/>
      <c r="FF662" s="195"/>
      <c r="FG662" s="195"/>
      <c r="FH662" s="195"/>
    </row>
    <row r="663" spans="2:164" x14ac:dyDescent="0.2">
      <c r="B663" s="98">
        <f>COUNT(R663:FC663,FI663:FQ663)</f>
        <v>0</v>
      </c>
      <c r="C663" s="98" t="str">
        <f>IF(COUNT(R663:FC663,FI663:FQ663)&gt;0,COUNT(R663:FC663,FI663:FQ663),"")</f>
        <v/>
      </c>
      <c r="D663" s="98" t="str">
        <f>IF(COUNT(X663:BN663,BP663:BX663,BZ663:CF663,CH663:FC663,FI663:FQ663)&gt;0,COUNT(X663:BN663,BP663:BX663,BZ663:CF663,CH663:FC663,FI663:FQ663),"")</f>
        <v/>
      </c>
      <c r="E663" s="98" t="str">
        <f>IF(H663=1,COUNT(R663:FC663,FI663:FQ663),"")</f>
        <v/>
      </c>
      <c r="F663" s="98" t="str">
        <f>IF(H663=1,COUNT(X663:BN663,BP663:BX663,BZ663:CF663,CH663:FC663,FI663:FQ663),"")</f>
        <v/>
      </c>
      <c r="G663" s="98" t="str">
        <f>IF($B663&gt;=1,$M663,"")</f>
        <v/>
      </c>
      <c r="H663" s="199" t="str">
        <f>IF(AND(M663&gt;0,M663&lt;=STATS!$C$22),1,"")</f>
        <v/>
      </c>
      <c r="J663" s="34">
        <v>662</v>
      </c>
      <c r="K663"/>
      <c r="L663"/>
      <c r="R663" s="17"/>
      <c r="S663" s="17"/>
      <c r="T663" s="17"/>
      <c r="U663" s="17"/>
      <c r="V663" s="17"/>
      <c r="W663" s="17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FD663" s="195"/>
      <c r="FE663" s="195"/>
      <c r="FF663" s="195"/>
      <c r="FG663" s="195"/>
      <c r="FH663" s="195"/>
    </row>
    <row r="664" spans="2:164" x14ac:dyDescent="0.2">
      <c r="B664" s="98">
        <f>COUNT(R664:FC664,FI664:FQ664)</f>
        <v>0</v>
      </c>
      <c r="C664" s="98" t="str">
        <f>IF(COUNT(R664:FC664,FI664:FQ664)&gt;0,COUNT(R664:FC664,FI664:FQ664),"")</f>
        <v/>
      </c>
      <c r="D664" s="98" t="str">
        <f>IF(COUNT(X664:BN664,BP664:BX664,BZ664:CF664,CH664:FC664,FI664:FQ664)&gt;0,COUNT(X664:BN664,BP664:BX664,BZ664:CF664,CH664:FC664,FI664:FQ664),"")</f>
        <v/>
      </c>
      <c r="E664" s="98" t="str">
        <f>IF(H664=1,COUNT(R664:FC664,FI664:FQ664),"")</f>
        <v/>
      </c>
      <c r="F664" s="98" t="str">
        <f>IF(H664=1,COUNT(X664:BN664,BP664:BX664,BZ664:CF664,CH664:FC664,FI664:FQ664),"")</f>
        <v/>
      </c>
      <c r="G664" s="98" t="str">
        <f>IF($B664&gt;=1,$M664,"")</f>
        <v/>
      </c>
      <c r="H664" s="199" t="str">
        <f>IF(AND(M664&gt;0,M664&lt;=STATS!$C$22),1,"")</f>
        <v/>
      </c>
      <c r="J664" s="34">
        <v>663</v>
      </c>
      <c r="K664"/>
      <c r="L664"/>
      <c r="R664" s="17"/>
      <c r="S664" s="17"/>
      <c r="T664" s="17"/>
      <c r="U664" s="17"/>
      <c r="V664" s="17"/>
      <c r="W664" s="17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FD664" s="195"/>
      <c r="FE664" s="195"/>
      <c r="FF664" s="195"/>
      <c r="FG664" s="195"/>
      <c r="FH664" s="195"/>
    </row>
    <row r="665" spans="2:164" x14ac:dyDescent="0.2">
      <c r="B665" s="98">
        <f>COUNT(R665:FC665,FI665:FQ665)</f>
        <v>0</v>
      </c>
      <c r="C665" s="98" t="str">
        <f>IF(COUNT(R665:FC665,FI665:FQ665)&gt;0,COUNT(R665:FC665,FI665:FQ665),"")</f>
        <v/>
      </c>
      <c r="D665" s="98" t="str">
        <f>IF(COUNT(X665:BN665,BP665:BX665,BZ665:CF665,CH665:FC665,FI665:FQ665)&gt;0,COUNT(X665:BN665,BP665:BX665,BZ665:CF665,CH665:FC665,FI665:FQ665),"")</f>
        <v/>
      </c>
      <c r="E665" s="98" t="str">
        <f>IF(H665=1,COUNT(R665:FC665,FI665:FQ665),"")</f>
        <v/>
      </c>
      <c r="F665" s="98" t="str">
        <f>IF(H665=1,COUNT(X665:BN665,BP665:BX665,BZ665:CF665,CH665:FC665,FI665:FQ665),"")</f>
        <v/>
      </c>
      <c r="G665" s="98" t="str">
        <f>IF($B665&gt;=1,$M665,"")</f>
        <v/>
      </c>
      <c r="H665" s="199" t="str">
        <f>IF(AND(M665&gt;0,M665&lt;=STATS!$C$22),1,"")</f>
        <v/>
      </c>
      <c r="J665" s="34">
        <v>664</v>
      </c>
      <c r="K665"/>
      <c r="L665"/>
      <c r="R665" s="17"/>
      <c r="S665" s="17"/>
      <c r="T665" s="17"/>
      <c r="U665" s="17"/>
      <c r="V665" s="17"/>
      <c r="W665" s="17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FD665" s="195"/>
      <c r="FE665" s="195"/>
      <c r="FF665" s="195"/>
      <c r="FG665" s="195"/>
      <c r="FH665" s="195"/>
    </row>
    <row r="666" spans="2:164" x14ac:dyDescent="0.2">
      <c r="B666" s="98">
        <f>COUNT(R666:FC666,FI666:FQ666)</f>
        <v>0</v>
      </c>
      <c r="C666" s="98" t="str">
        <f>IF(COUNT(R666:FC666,FI666:FQ666)&gt;0,COUNT(R666:FC666,FI666:FQ666),"")</f>
        <v/>
      </c>
      <c r="D666" s="98" t="str">
        <f>IF(COUNT(X666:BN666,BP666:BX666,BZ666:CF666,CH666:FC666,FI666:FQ666)&gt;0,COUNT(X666:BN666,BP666:BX666,BZ666:CF666,CH666:FC666,FI666:FQ666),"")</f>
        <v/>
      </c>
      <c r="E666" s="98" t="str">
        <f>IF(H666=1,COUNT(R666:FC666,FI666:FQ666),"")</f>
        <v/>
      </c>
      <c r="F666" s="98" t="str">
        <f>IF(H666=1,COUNT(X666:BN666,BP666:BX666,BZ666:CF666,CH666:FC666,FI666:FQ666),"")</f>
        <v/>
      </c>
      <c r="G666" s="98" t="str">
        <f>IF($B666&gt;=1,$M666,"")</f>
        <v/>
      </c>
      <c r="H666" s="199" t="str">
        <f>IF(AND(M666&gt;0,M666&lt;=STATS!$C$22),1,"")</f>
        <v/>
      </c>
      <c r="J666" s="34">
        <v>665</v>
      </c>
      <c r="K666"/>
      <c r="L666"/>
      <c r="R666" s="17"/>
      <c r="S666" s="17"/>
      <c r="T666" s="17"/>
      <c r="U666" s="17"/>
      <c r="V666" s="17"/>
      <c r="W666" s="17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FD666" s="195"/>
      <c r="FE666" s="195"/>
      <c r="FF666" s="195"/>
      <c r="FG666" s="195"/>
      <c r="FH666" s="195"/>
    </row>
    <row r="667" spans="2:164" x14ac:dyDescent="0.2">
      <c r="B667" s="98">
        <f>COUNT(R667:FC667,FI667:FQ667)</f>
        <v>0</v>
      </c>
      <c r="C667" s="98" t="str">
        <f>IF(COUNT(R667:FC667,FI667:FQ667)&gt;0,COUNT(R667:FC667,FI667:FQ667),"")</f>
        <v/>
      </c>
      <c r="D667" s="98" t="str">
        <f>IF(COUNT(X667:BN667,BP667:BX667,BZ667:CF667,CH667:FC667,FI667:FQ667)&gt;0,COUNT(X667:BN667,BP667:BX667,BZ667:CF667,CH667:FC667,FI667:FQ667),"")</f>
        <v/>
      </c>
      <c r="E667" s="98" t="str">
        <f>IF(H667=1,COUNT(R667:FC667,FI667:FQ667),"")</f>
        <v/>
      </c>
      <c r="F667" s="98" t="str">
        <f>IF(H667=1,COUNT(X667:BN667,BP667:BX667,BZ667:CF667,CH667:FC667,FI667:FQ667),"")</f>
        <v/>
      </c>
      <c r="G667" s="98" t="str">
        <f>IF($B667&gt;=1,$M667,"")</f>
        <v/>
      </c>
      <c r="H667" s="199" t="str">
        <f>IF(AND(M667&gt;0,M667&lt;=STATS!$C$22),1,"")</f>
        <v/>
      </c>
      <c r="J667" s="34">
        <v>666</v>
      </c>
      <c r="K667"/>
      <c r="L667"/>
      <c r="R667" s="17"/>
      <c r="S667" s="17"/>
      <c r="T667" s="17"/>
      <c r="U667" s="17"/>
      <c r="V667" s="17"/>
      <c r="W667" s="17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FD667" s="195"/>
      <c r="FE667" s="195"/>
      <c r="FF667" s="195"/>
      <c r="FG667" s="195"/>
      <c r="FH667" s="195"/>
    </row>
    <row r="668" spans="2:164" x14ac:dyDescent="0.2">
      <c r="B668" s="98">
        <f>COUNT(R668:FC668,FI668:FQ668)</f>
        <v>0</v>
      </c>
      <c r="C668" s="98" t="str">
        <f>IF(COUNT(R668:FC668,FI668:FQ668)&gt;0,COUNT(R668:FC668,FI668:FQ668),"")</f>
        <v/>
      </c>
      <c r="D668" s="98" t="str">
        <f>IF(COUNT(X668:BN668,BP668:BX668,BZ668:CF668,CH668:FC668,FI668:FQ668)&gt;0,COUNT(X668:BN668,BP668:BX668,BZ668:CF668,CH668:FC668,FI668:FQ668),"")</f>
        <v/>
      </c>
      <c r="E668" s="98" t="str">
        <f>IF(H668=1,COUNT(R668:FC668,FI668:FQ668),"")</f>
        <v/>
      </c>
      <c r="F668" s="98" t="str">
        <f>IF(H668=1,COUNT(X668:BN668,BP668:BX668,BZ668:CF668,CH668:FC668,FI668:FQ668),"")</f>
        <v/>
      </c>
      <c r="G668" s="98" t="str">
        <f>IF($B668&gt;=1,$M668,"")</f>
        <v/>
      </c>
      <c r="H668" s="199" t="str">
        <f>IF(AND(M668&gt;0,M668&lt;=STATS!$C$22),1,"")</f>
        <v/>
      </c>
      <c r="J668" s="34">
        <v>667</v>
      </c>
      <c r="K668"/>
      <c r="L668"/>
      <c r="R668" s="17"/>
      <c r="S668" s="17"/>
      <c r="T668" s="17"/>
      <c r="U668" s="17"/>
      <c r="V668" s="17"/>
      <c r="W668" s="17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FD668" s="195"/>
      <c r="FE668" s="195"/>
      <c r="FF668" s="195"/>
      <c r="FG668" s="195"/>
      <c r="FH668" s="195"/>
    </row>
    <row r="669" spans="2:164" x14ac:dyDescent="0.2">
      <c r="B669" s="98">
        <f>COUNT(R669:FC669,FI669:FQ669)</f>
        <v>0</v>
      </c>
      <c r="C669" s="98" t="str">
        <f>IF(COUNT(R669:FC669,FI669:FQ669)&gt;0,COUNT(R669:FC669,FI669:FQ669),"")</f>
        <v/>
      </c>
      <c r="D669" s="98" t="str">
        <f>IF(COUNT(X669:BN669,BP669:BX669,BZ669:CF669,CH669:FC669,FI669:FQ669)&gt;0,COUNT(X669:BN669,BP669:BX669,BZ669:CF669,CH669:FC669,FI669:FQ669),"")</f>
        <v/>
      </c>
      <c r="E669" s="98" t="str">
        <f>IF(H669=1,COUNT(R669:FC669,FI669:FQ669),"")</f>
        <v/>
      </c>
      <c r="F669" s="98" t="str">
        <f>IF(H669=1,COUNT(X669:BN669,BP669:BX669,BZ669:CF669,CH669:FC669,FI669:FQ669),"")</f>
        <v/>
      </c>
      <c r="G669" s="98" t="str">
        <f>IF($B669&gt;=1,$M669,"")</f>
        <v/>
      </c>
      <c r="H669" s="199" t="str">
        <f>IF(AND(M669&gt;0,M669&lt;=STATS!$C$22),1,"")</f>
        <v/>
      </c>
      <c r="J669" s="34">
        <v>668</v>
      </c>
      <c r="K669"/>
      <c r="L669"/>
      <c r="R669" s="17"/>
      <c r="S669" s="17"/>
      <c r="T669" s="17"/>
      <c r="U669" s="17"/>
      <c r="V669" s="17"/>
      <c r="W669" s="17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FD669" s="195"/>
      <c r="FE669" s="195"/>
      <c r="FF669" s="195"/>
      <c r="FG669" s="195"/>
      <c r="FH669" s="195"/>
    </row>
    <row r="670" spans="2:164" x14ac:dyDescent="0.2">
      <c r="B670" s="98">
        <f>COUNT(R670:FC670,FI670:FQ670)</f>
        <v>0</v>
      </c>
      <c r="C670" s="98" t="str">
        <f>IF(COUNT(R670:FC670,FI670:FQ670)&gt;0,COUNT(R670:FC670,FI670:FQ670),"")</f>
        <v/>
      </c>
      <c r="D670" s="98" t="str">
        <f>IF(COUNT(X670:BN670,BP670:BX670,BZ670:CF670,CH670:FC670,FI670:FQ670)&gt;0,COUNT(X670:BN670,BP670:BX670,BZ670:CF670,CH670:FC670,FI670:FQ670),"")</f>
        <v/>
      </c>
      <c r="E670" s="98" t="str">
        <f>IF(H670=1,COUNT(R670:FC670,FI670:FQ670),"")</f>
        <v/>
      </c>
      <c r="F670" s="98" t="str">
        <f>IF(H670=1,COUNT(X670:BN670,BP670:BX670,BZ670:CF670,CH670:FC670,FI670:FQ670),"")</f>
        <v/>
      </c>
      <c r="G670" s="98" t="str">
        <f>IF($B670&gt;=1,$M670,"")</f>
        <v/>
      </c>
      <c r="H670" s="199" t="str">
        <f>IF(AND(M670&gt;0,M670&lt;=STATS!$C$22),1,"")</f>
        <v/>
      </c>
      <c r="J670" s="34">
        <v>669</v>
      </c>
      <c r="K670"/>
      <c r="L670"/>
      <c r="R670" s="17"/>
      <c r="S670" s="17"/>
      <c r="T670" s="17"/>
      <c r="U670" s="17"/>
      <c r="V670" s="17"/>
      <c r="W670" s="17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FD670" s="195"/>
      <c r="FE670" s="195"/>
      <c r="FF670" s="195"/>
      <c r="FG670" s="195"/>
      <c r="FH670" s="195"/>
    </row>
    <row r="671" spans="2:164" x14ac:dyDescent="0.2">
      <c r="B671" s="98">
        <f>COUNT(R671:FC671,FI671:FQ671)</f>
        <v>0</v>
      </c>
      <c r="C671" s="98" t="str">
        <f>IF(COUNT(R671:FC671,FI671:FQ671)&gt;0,COUNT(R671:FC671,FI671:FQ671),"")</f>
        <v/>
      </c>
      <c r="D671" s="98" t="str">
        <f>IF(COUNT(X671:BN671,BP671:BX671,BZ671:CF671,CH671:FC671,FI671:FQ671)&gt;0,COUNT(X671:BN671,BP671:BX671,BZ671:CF671,CH671:FC671,FI671:FQ671),"")</f>
        <v/>
      </c>
      <c r="E671" s="98" t="str">
        <f>IF(H671=1,COUNT(R671:FC671,FI671:FQ671),"")</f>
        <v/>
      </c>
      <c r="F671" s="98" t="str">
        <f>IF(H671=1,COUNT(X671:BN671,BP671:BX671,BZ671:CF671,CH671:FC671,FI671:FQ671),"")</f>
        <v/>
      </c>
      <c r="G671" s="98" t="str">
        <f>IF($B671&gt;=1,$M671,"")</f>
        <v/>
      </c>
      <c r="H671" s="199" t="str">
        <f>IF(AND(M671&gt;0,M671&lt;=STATS!$C$22),1,"")</f>
        <v/>
      </c>
      <c r="J671" s="34">
        <v>670</v>
      </c>
      <c r="K671"/>
      <c r="L671"/>
      <c r="R671" s="17"/>
      <c r="S671" s="17"/>
      <c r="T671" s="17"/>
      <c r="U671" s="17"/>
      <c r="V671" s="17"/>
      <c r="W671" s="17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FD671" s="195"/>
      <c r="FE671" s="195"/>
      <c r="FF671" s="195"/>
      <c r="FG671" s="195"/>
      <c r="FH671" s="195"/>
    </row>
    <row r="672" spans="2:164" x14ac:dyDescent="0.2">
      <c r="B672" s="98">
        <f>COUNT(R672:FC672,FI672:FQ672)</f>
        <v>0</v>
      </c>
      <c r="C672" s="98" t="str">
        <f>IF(COUNT(R672:FC672,FI672:FQ672)&gt;0,COUNT(R672:FC672,FI672:FQ672),"")</f>
        <v/>
      </c>
      <c r="D672" s="98" t="str">
        <f>IF(COUNT(X672:BN672,BP672:BX672,BZ672:CF672,CH672:FC672,FI672:FQ672)&gt;0,COUNT(X672:BN672,BP672:BX672,BZ672:CF672,CH672:FC672,FI672:FQ672),"")</f>
        <v/>
      </c>
      <c r="E672" s="98" t="str">
        <f>IF(H672=1,COUNT(R672:FC672,FI672:FQ672),"")</f>
        <v/>
      </c>
      <c r="F672" s="98" t="str">
        <f>IF(H672=1,COUNT(X672:BN672,BP672:BX672,BZ672:CF672,CH672:FC672,FI672:FQ672),"")</f>
        <v/>
      </c>
      <c r="G672" s="98" t="str">
        <f>IF($B672&gt;=1,$M672,"")</f>
        <v/>
      </c>
      <c r="H672" s="199" t="str">
        <f>IF(AND(M672&gt;0,M672&lt;=STATS!$C$22),1,"")</f>
        <v/>
      </c>
      <c r="J672" s="34">
        <v>671</v>
      </c>
      <c r="K672"/>
      <c r="L672"/>
      <c r="R672" s="17"/>
      <c r="S672" s="17"/>
      <c r="T672" s="17"/>
      <c r="U672" s="17"/>
      <c r="V672" s="17"/>
      <c r="W672" s="17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FD672" s="195"/>
      <c r="FE672" s="195"/>
      <c r="FF672" s="195"/>
      <c r="FG672" s="195"/>
      <c r="FH672" s="195"/>
    </row>
    <row r="673" spans="2:164" x14ac:dyDescent="0.2">
      <c r="B673" s="98">
        <f>COUNT(R673:FC673,FI673:FQ673)</f>
        <v>0</v>
      </c>
      <c r="C673" s="98" t="str">
        <f>IF(COUNT(R673:FC673,FI673:FQ673)&gt;0,COUNT(R673:FC673,FI673:FQ673),"")</f>
        <v/>
      </c>
      <c r="D673" s="98" t="str">
        <f>IF(COUNT(X673:BN673,BP673:BX673,BZ673:CF673,CH673:FC673,FI673:FQ673)&gt;0,COUNT(X673:BN673,BP673:BX673,BZ673:CF673,CH673:FC673,FI673:FQ673),"")</f>
        <v/>
      </c>
      <c r="E673" s="98" t="str">
        <f>IF(H673=1,COUNT(R673:FC673,FI673:FQ673),"")</f>
        <v/>
      </c>
      <c r="F673" s="98" t="str">
        <f>IF(H673=1,COUNT(X673:BN673,BP673:BX673,BZ673:CF673,CH673:FC673,FI673:FQ673),"")</f>
        <v/>
      </c>
      <c r="G673" s="98" t="str">
        <f>IF($B673&gt;=1,$M673,"")</f>
        <v/>
      </c>
      <c r="H673" s="199" t="str">
        <f>IF(AND(M673&gt;0,M673&lt;=STATS!$C$22),1,"")</f>
        <v/>
      </c>
      <c r="J673" s="34">
        <v>672</v>
      </c>
      <c r="K673"/>
      <c r="L673"/>
      <c r="R673" s="17"/>
      <c r="S673" s="17"/>
      <c r="T673" s="17"/>
      <c r="U673" s="17"/>
      <c r="V673" s="17"/>
      <c r="W673" s="17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FD673" s="195"/>
      <c r="FE673" s="195"/>
      <c r="FF673" s="195"/>
      <c r="FG673" s="195"/>
      <c r="FH673" s="195"/>
    </row>
    <row r="674" spans="2:164" x14ac:dyDescent="0.2">
      <c r="B674" s="98">
        <f>COUNT(R674:FC674,FI674:FQ674)</f>
        <v>0</v>
      </c>
      <c r="C674" s="98" t="str">
        <f>IF(COUNT(R674:FC674,FI674:FQ674)&gt;0,COUNT(R674:FC674,FI674:FQ674),"")</f>
        <v/>
      </c>
      <c r="D674" s="98" t="str">
        <f>IF(COUNT(X674:BN674,BP674:BX674,BZ674:CF674,CH674:FC674,FI674:FQ674)&gt;0,COUNT(X674:BN674,BP674:BX674,BZ674:CF674,CH674:FC674,FI674:FQ674),"")</f>
        <v/>
      </c>
      <c r="E674" s="98" t="str">
        <f>IF(H674=1,COUNT(R674:FC674,FI674:FQ674),"")</f>
        <v/>
      </c>
      <c r="F674" s="98" t="str">
        <f>IF(H674=1,COUNT(X674:BN674,BP674:BX674,BZ674:CF674,CH674:FC674,FI674:FQ674),"")</f>
        <v/>
      </c>
      <c r="G674" s="98" t="str">
        <f>IF($B674&gt;=1,$M674,"")</f>
        <v/>
      </c>
      <c r="H674" s="199" t="str">
        <f>IF(AND(M674&gt;0,M674&lt;=STATS!$C$22),1,"")</f>
        <v/>
      </c>
      <c r="J674" s="34">
        <v>673</v>
      </c>
      <c r="K674"/>
      <c r="L674"/>
      <c r="R674" s="17"/>
      <c r="S674" s="17"/>
      <c r="T674" s="17"/>
      <c r="U674" s="17"/>
      <c r="V674" s="17"/>
      <c r="W674" s="17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FD674" s="195"/>
      <c r="FE674" s="195"/>
      <c r="FF674" s="195"/>
      <c r="FG674" s="195"/>
      <c r="FH674" s="195"/>
    </row>
    <row r="675" spans="2:164" x14ac:dyDescent="0.2">
      <c r="B675" s="98">
        <f>COUNT(R675:FC675,FI675:FQ675)</f>
        <v>0</v>
      </c>
      <c r="C675" s="98" t="str">
        <f>IF(COUNT(R675:FC675,FI675:FQ675)&gt;0,COUNT(R675:FC675,FI675:FQ675),"")</f>
        <v/>
      </c>
      <c r="D675" s="98" t="str">
        <f>IF(COUNT(X675:BN675,BP675:BX675,BZ675:CF675,CH675:FC675,FI675:FQ675)&gt;0,COUNT(X675:BN675,BP675:BX675,BZ675:CF675,CH675:FC675,FI675:FQ675),"")</f>
        <v/>
      </c>
      <c r="E675" s="98" t="str">
        <f>IF(H675=1,COUNT(R675:FC675,FI675:FQ675),"")</f>
        <v/>
      </c>
      <c r="F675" s="98" t="str">
        <f>IF(H675=1,COUNT(X675:BN675,BP675:BX675,BZ675:CF675,CH675:FC675,FI675:FQ675),"")</f>
        <v/>
      </c>
      <c r="G675" s="98" t="str">
        <f>IF($B675&gt;=1,$M675,"")</f>
        <v/>
      </c>
      <c r="H675" s="199" t="str">
        <f>IF(AND(M675&gt;0,M675&lt;=STATS!$C$22),1,"")</f>
        <v/>
      </c>
      <c r="J675" s="34">
        <v>674</v>
      </c>
      <c r="K675"/>
      <c r="L675"/>
      <c r="R675" s="17"/>
      <c r="S675" s="17"/>
      <c r="T675" s="17"/>
      <c r="U675" s="17"/>
      <c r="V675" s="17"/>
      <c r="W675" s="17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FD675" s="195"/>
      <c r="FE675" s="195"/>
      <c r="FF675" s="195"/>
      <c r="FG675" s="195"/>
      <c r="FH675" s="195"/>
    </row>
    <row r="676" spans="2:164" x14ac:dyDescent="0.2">
      <c r="B676" s="98">
        <f>COUNT(R676:FC676,FI676:FQ676)</f>
        <v>0</v>
      </c>
      <c r="C676" s="98" t="str">
        <f>IF(COUNT(R676:FC676,FI676:FQ676)&gt;0,COUNT(R676:FC676,FI676:FQ676),"")</f>
        <v/>
      </c>
      <c r="D676" s="98" t="str">
        <f>IF(COUNT(X676:BN676,BP676:BX676,BZ676:CF676,CH676:FC676,FI676:FQ676)&gt;0,COUNT(X676:BN676,BP676:BX676,BZ676:CF676,CH676:FC676,FI676:FQ676),"")</f>
        <v/>
      </c>
      <c r="E676" s="98" t="str">
        <f>IF(H676=1,COUNT(R676:FC676,FI676:FQ676),"")</f>
        <v/>
      </c>
      <c r="F676" s="98" t="str">
        <f>IF(H676=1,COUNT(X676:BN676,BP676:BX676,BZ676:CF676,CH676:FC676,FI676:FQ676),"")</f>
        <v/>
      </c>
      <c r="G676" s="98" t="str">
        <f>IF($B676&gt;=1,$M676,"")</f>
        <v/>
      </c>
      <c r="H676" s="199" t="str">
        <f>IF(AND(M676&gt;0,M676&lt;=STATS!$C$22),1,"")</f>
        <v/>
      </c>
      <c r="J676" s="34">
        <v>675</v>
      </c>
      <c r="K676"/>
      <c r="L676"/>
      <c r="R676" s="17"/>
      <c r="S676" s="17"/>
      <c r="T676" s="17"/>
      <c r="U676" s="17"/>
      <c r="V676" s="17"/>
      <c r="W676" s="17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FD676" s="195"/>
      <c r="FE676" s="195"/>
      <c r="FF676" s="195"/>
      <c r="FG676" s="195"/>
      <c r="FH676" s="195"/>
    </row>
    <row r="677" spans="2:164" x14ac:dyDescent="0.2">
      <c r="B677" s="98">
        <f>COUNT(R677:FC677,FI677:FQ677)</f>
        <v>0</v>
      </c>
      <c r="C677" s="98" t="str">
        <f>IF(COUNT(R677:FC677,FI677:FQ677)&gt;0,COUNT(R677:FC677,FI677:FQ677),"")</f>
        <v/>
      </c>
      <c r="D677" s="98" t="str">
        <f>IF(COUNT(X677:BN677,BP677:BX677,BZ677:CF677,CH677:FC677,FI677:FQ677)&gt;0,COUNT(X677:BN677,BP677:BX677,BZ677:CF677,CH677:FC677,FI677:FQ677),"")</f>
        <v/>
      </c>
      <c r="E677" s="98" t="str">
        <f>IF(H677=1,COUNT(R677:FC677,FI677:FQ677),"")</f>
        <v/>
      </c>
      <c r="F677" s="98" t="str">
        <f>IF(H677=1,COUNT(X677:BN677,BP677:BX677,BZ677:CF677,CH677:FC677,FI677:FQ677),"")</f>
        <v/>
      </c>
      <c r="G677" s="98" t="str">
        <f>IF($B677&gt;=1,$M677,"")</f>
        <v/>
      </c>
      <c r="H677" s="199" t="str">
        <f>IF(AND(M677&gt;0,M677&lt;=STATS!$C$22),1,"")</f>
        <v/>
      </c>
      <c r="J677" s="34">
        <v>676</v>
      </c>
      <c r="K677"/>
      <c r="L677"/>
      <c r="R677" s="17"/>
      <c r="S677" s="17"/>
      <c r="T677" s="17"/>
      <c r="U677" s="17"/>
      <c r="V677" s="17"/>
      <c r="W677" s="17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FD677" s="195"/>
      <c r="FE677" s="195"/>
      <c r="FF677" s="195"/>
      <c r="FG677" s="195"/>
      <c r="FH677" s="195"/>
    </row>
    <row r="678" spans="2:164" x14ac:dyDescent="0.2">
      <c r="B678" s="98">
        <f>COUNT(R678:FC678,FI678:FQ678)</f>
        <v>0</v>
      </c>
      <c r="C678" s="98" t="str">
        <f>IF(COUNT(R678:FC678,FI678:FQ678)&gt;0,COUNT(R678:FC678,FI678:FQ678),"")</f>
        <v/>
      </c>
      <c r="D678" s="98" t="str">
        <f>IF(COUNT(X678:BN678,BP678:BX678,BZ678:CF678,CH678:FC678,FI678:FQ678)&gt;0,COUNT(X678:BN678,BP678:BX678,BZ678:CF678,CH678:FC678,FI678:FQ678),"")</f>
        <v/>
      </c>
      <c r="E678" s="98" t="str">
        <f>IF(H678=1,COUNT(R678:FC678,FI678:FQ678),"")</f>
        <v/>
      </c>
      <c r="F678" s="98" t="str">
        <f>IF(H678=1,COUNT(X678:BN678,BP678:BX678,BZ678:CF678,CH678:FC678,FI678:FQ678),"")</f>
        <v/>
      </c>
      <c r="G678" s="98" t="str">
        <f>IF($B678&gt;=1,$M678,"")</f>
        <v/>
      </c>
      <c r="H678" s="199" t="str">
        <f>IF(AND(M678&gt;0,M678&lt;=STATS!$C$22),1,"")</f>
        <v/>
      </c>
      <c r="J678" s="34">
        <v>677</v>
      </c>
      <c r="K678"/>
      <c r="L678"/>
      <c r="R678" s="17"/>
      <c r="S678" s="17"/>
      <c r="T678" s="17"/>
      <c r="U678" s="17"/>
      <c r="V678" s="17"/>
      <c r="W678" s="17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FD678" s="195"/>
      <c r="FE678" s="195"/>
      <c r="FF678" s="195"/>
      <c r="FG678" s="195"/>
      <c r="FH678" s="195"/>
    </row>
    <row r="679" spans="2:164" x14ac:dyDescent="0.2">
      <c r="B679" s="98">
        <f>COUNT(R679:FC679,FI679:FQ679)</f>
        <v>0</v>
      </c>
      <c r="C679" s="98" t="str">
        <f>IF(COUNT(R679:FC679,FI679:FQ679)&gt;0,COUNT(R679:FC679,FI679:FQ679),"")</f>
        <v/>
      </c>
      <c r="D679" s="98" t="str">
        <f>IF(COUNT(X679:BN679,BP679:BX679,BZ679:CF679,CH679:FC679,FI679:FQ679)&gt;0,COUNT(X679:BN679,BP679:BX679,BZ679:CF679,CH679:FC679,FI679:FQ679),"")</f>
        <v/>
      </c>
      <c r="E679" s="98" t="str">
        <f>IF(H679=1,COUNT(R679:FC679,FI679:FQ679),"")</f>
        <v/>
      </c>
      <c r="F679" s="98" t="str">
        <f>IF(H679=1,COUNT(X679:BN679,BP679:BX679,BZ679:CF679,CH679:FC679,FI679:FQ679),"")</f>
        <v/>
      </c>
      <c r="G679" s="98" t="str">
        <f>IF($B679&gt;=1,$M679,"")</f>
        <v/>
      </c>
      <c r="H679" s="199" t="str">
        <f>IF(AND(M679&gt;0,M679&lt;=STATS!$C$22),1,"")</f>
        <v/>
      </c>
      <c r="J679" s="34">
        <v>678</v>
      </c>
      <c r="K679"/>
      <c r="L679"/>
      <c r="R679" s="17"/>
      <c r="S679" s="17"/>
      <c r="T679" s="17"/>
      <c r="U679" s="17"/>
      <c r="V679" s="17"/>
      <c r="W679" s="17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FD679" s="195"/>
      <c r="FE679" s="195"/>
      <c r="FF679" s="195"/>
      <c r="FG679" s="195"/>
      <c r="FH679" s="195"/>
    </row>
    <row r="680" spans="2:164" x14ac:dyDescent="0.2">
      <c r="B680" s="98">
        <f>COUNT(R680:FC680,FI680:FQ680)</f>
        <v>0</v>
      </c>
      <c r="C680" s="98" t="str">
        <f>IF(COUNT(R680:FC680,FI680:FQ680)&gt;0,COUNT(R680:FC680,FI680:FQ680),"")</f>
        <v/>
      </c>
      <c r="D680" s="98" t="str">
        <f>IF(COUNT(X680:BN680,BP680:BX680,BZ680:CF680,CH680:FC680,FI680:FQ680)&gt;0,COUNT(X680:BN680,BP680:BX680,BZ680:CF680,CH680:FC680,FI680:FQ680),"")</f>
        <v/>
      </c>
      <c r="E680" s="98" t="str">
        <f>IF(H680=1,COUNT(R680:FC680,FI680:FQ680),"")</f>
        <v/>
      </c>
      <c r="F680" s="98" t="str">
        <f>IF(H680=1,COUNT(X680:BN680,BP680:BX680,BZ680:CF680,CH680:FC680,FI680:FQ680),"")</f>
        <v/>
      </c>
      <c r="G680" s="98" t="str">
        <f>IF($B680&gt;=1,$M680,"")</f>
        <v/>
      </c>
      <c r="H680" s="199" t="str">
        <f>IF(AND(M680&gt;0,M680&lt;=STATS!$C$22),1,"")</f>
        <v/>
      </c>
      <c r="J680" s="34">
        <v>679</v>
      </c>
      <c r="K680"/>
      <c r="L680"/>
      <c r="R680" s="17"/>
      <c r="S680" s="17"/>
      <c r="T680" s="17"/>
      <c r="U680" s="17"/>
      <c r="V680" s="17"/>
      <c r="W680" s="17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FD680" s="195"/>
      <c r="FE680" s="195"/>
      <c r="FF680" s="195"/>
      <c r="FG680" s="195"/>
      <c r="FH680" s="195"/>
    </row>
    <row r="681" spans="2:164" x14ac:dyDescent="0.2">
      <c r="B681" s="98">
        <f>COUNT(R681:FC681,FI681:FQ681)</f>
        <v>0</v>
      </c>
      <c r="C681" s="98" t="str">
        <f>IF(COUNT(R681:FC681,FI681:FQ681)&gt;0,COUNT(R681:FC681,FI681:FQ681),"")</f>
        <v/>
      </c>
      <c r="D681" s="98" t="str">
        <f>IF(COUNT(X681:BN681,BP681:BX681,BZ681:CF681,CH681:FC681,FI681:FQ681)&gt;0,COUNT(X681:BN681,BP681:BX681,BZ681:CF681,CH681:FC681,FI681:FQ681),"")</f>
        <v/>
      </c>
      <c r="E681" s="98" t="str">
        <f>IF(H681=1,COUNT(R681:FC681,FI681:FQ681),"")</f>
        <v/>
      </c>
      <c r="F681" s="98" t="str">
        <f>IF(H681=1,COUNT(X681:BN681,BP681:BX681,BZ681:CF681,CH681:FC681,FI681:FQ681),"")</f>
        <v/>
      </c>
      <c r="G681" s="98" t="str">
        <f>IF($B681&gt;=1,$M681,"")</f>
        <v/>
      </c>
      <c r="H681" s="199" t="str">
        <f>IF(AND(M681&gt;0,M681&lt;=STATS!$C$22),1,"")</f>
        <v/>
      </c>
      <c r="J681" s="34">
        <v>680</v>
      </c>
      <c r="K681"/>
      <c r="L681"/>
      <c r="R681" s="17"/>
      <c r="S681" s="17"/>
      <c r="T681" s="17"/>
      <c r="U681" s="17"/>
      <c r="V681" s="17"/>
      <c r="W681" s="17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FD681" s="195"/>
      <c r="FE681" s="195"/>
      <c r="FF681" s="195"/>
      <c r="FG681" s="195"/>
      <c r="FH681" s="195"/>
    </row>
    <row r="682" spans="2:164" x14ac:dyDescent="0.2">
      <c r="B682" s="98">
        <f>COUNT(R682:FC682,FI682:FQ682)</f>
        <v>0</v>
      </c>
      <c r="C682" s="98" t="str">
        <f>IF(COUNT(R682:FC682,FI682:FQ682)&gt;0,COUNT(R682:FC682,FI682:FQ682),"")</f>
        <v/>
      </c>
      <c r="D682" s="98" t="str">
        <f>IF(COUNT(X682:BN682,BP682:BX682,BZ682:CF682,CH682:FC682,FI682:FQ682)&gt;0,COUNT(X682:BN682,BP682:BX682,BZ682:CF682,CH682:FC682,FI682:FQ682),"")</f>
        <v/>
      </c>
      <c r="E682" s="98" t="str">
        <f>IF(H682=1,COUNT(R682:FC682,FI682:FQ682),"")</f>
        <v/>
      </c>
      <c r="F682" s="98" t="str">
        <f>IF(H682=1,COUNT(X682:BN682,BP682:BX682,BZ682:CF682,CH682:FC682,FI682:FQ682),"")</f>
        <v/>
      </c>
      <c r="G682" s="98" t="str">
        <f>IF($B682&gt;=1,$M682,"")</f>
        <v/>
      </c>
      <c r="H682" s="199" t="str">
        <f>IF(AND(M682&gt;0,M682&lt;=STATS!$C$22),1,"")</f>
        <v/>
      </c>
      <c r="J682" s="34">
        <v>681</v>
      </c>
      <c r="K682"/>
      <c r="L682"/>
      <c r="R682" s="17"/>
      <c r="S682" s="17"/>
      <c r="T682" s="17"/>
      <c r="U682" s="17"/>
      <c r="V682" s="17"/>
      <c r="W682" s="17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FD682" s="195"/>
      <c r="FE682" s="195"/>
      <c r="FF682" s="195"/>
      <c r="FG682" s="195"/>
      <c r="FH682" s="195"/>
    </row>
    <row r="683" spans="2:164" x14ac:dyDescent="0.2">
      <c r="B683" s="98">
        <f>COUNT(R683:FC683,FI683:FQ683)</f>
        <v>0</v>
      </c>
      <c r="C683" s="98" t="str">
        <f>IF(COUNT(R683:FC683,FI683:FQ683)&gt;0,COUNT(R683:FC683,FI683:FQ683),"")</f>
        <v/>
      </c>
      <c r="D683" s="98" t="str">
        <f>IF(COUNT(X683:BN683,BP683:BX683,BZ683:CF683,CH683:FC683,FI683:FQ683)&gt;0,COUNT(X683:BN683,BP683:BX683,BZ683:CF683,CH683:FC683,FI683:FQ683),"")</f>
        <v/>
      </c>
      <c r="E683" s="98" t="str">
        <f>IF(H683=1,COUNT(R683:FC683,FI683:FQ683),"")</f>
        <v/>
      </c>
      <c r="F683" s="98" t="str">
        <f>IF(H683=1,COUNT(X683:BN683,BP683:BX683,BZ683:CF683,CH683:FC683,FI683:FQ683),"")</f>
        <v/>
      </c>
      <c r="G683" s="98" t="str">
        <f>IF($B683&gt;=1,$M683,"")</f>
        <v/>
      </c>
      <c r="H683" s="199" t="str">
        <f>IF(AND(M683&gt;0,M683&lt;=STATS!$C$22),1,"")</f>
        <v/>
      </c>
      <c r="J683" s="34">
        <v>682</v>
      </c>
      <c r="K683"/>
      <c r="L683"/>
      <c r="R683" s="17"/>
      <c r="S683" s="17"/>
      <c r="T683" s="17"/>
      <c r="U683" s="17"/>
      <c r="V683" s="17"/>
      <c r="W683" s="17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FD683" s="195"/>
      <c r="FE683" s="195"/>
      <c r="FF683" s="195"/>
      <c r="FG683" s="195"/>
      <c r="FH683" s="195"/>
    </row>
    <row r="684" spans="2:164" x14ac:dyDescent="0.2">
      <c r="B684" s="98">
        <f>COUNT(R684:FC684,FI684:FQ684)</f>
        <v>0</v>
      </c>
      <c r="C684" s="98" t="str">
        <f>IF(COUNT(R684:FC684,FI684:FQ684)&gt;0,COUNT(R684:FC684,FI684:FQ684),"")</f>
        <v/>
      </c>
      <c r="D684" s="98" t="str">
        <f>IF(COUNT(X684:BN684,BP684:BX684,BZ684:CF684,CH684:FC684,FI684:FQ684)&gt;0,COUNT(X684:BN684,BP684:BX684,BZ684:CF684,CH684:FC684,FI684:FQ684),"")</f>
        <v/>
      </c>
      <c r="E684" s="98" t="str">
        <f>IF(H684=1,COUNT(R684:FC684,FI684:FQ684),"")</f>
        <v/>
      </c>
      <c r="F684" s="98" t="str">
        <f>IF(H684=1,COUNT(X684:BN684,BP684:BX684,BZ684:CF684,CH684:FC684,FI684:FQ684),"")</f>
        <v/>
      </c>
      <c r="G684" s="98" t="str">
        <f>IF($B684&gt;=1,$M684,"")</f>
        <v/>
      </c>
      <c r="H684" s="199" t="str">
        <f>IF(AND(M684&gt;0,M684&lt;=STATS!$C$22),1,"")</f>
        <v/>
      </c>
      <c r="J684" s="34">
        <v>683</v>
      </c>
      <c r="K684"/>
      <c r="L684"/>
      <c r="R684" s="17"/>
      <c r="S684" s="17"/>
      <c r="T684" s="17"/>
      <c r="U684" s="17"/>
      <c r="V684" s="17"/>
      <c r="W684" s="17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FD684" s="195"/>
      <c r="FE684" s="195"/>
      <c r="FF684" s="195"/>
      <c r="FG684" s="195"/>
      <c r="FH684" s="195"/>
    </row>
    <row r="685" spans="2:164" x14ac:dyDescent="0.2">
      <c r="B685" s="98">
        <f>COUNT(R685:FC685,FI685:FQ685)</f>
        <v>0</v>
      </c>
      <c r="C685" s="98" t="str">
        <f>IF(COUNT(R685:FC685,FI685:FQ685)&gt;0,COUNT(R685:FC685,FI685:FQ685),"")</f>
        <v/>
      </c>
      <c r="D685" s="98" t="str">
        <f>IF(COUNT(X685:BN685,BP685:BX685,BZ685:CF685,CH685:FC685,FI685:FQ685)&gt;0,COUNT(X685:BN685,BP685:BX685,BZ685:CF685,CH685:FC685,FI685:FQ685),"")</f>
        <v/>
      </c>
      <c r="E685" s="98" t="str">
        <f>IF(H685=1,COUNT(R685:FC685,FI685:FQ685),"")</f>
        <v/>
      </c>
      <c r="F685" s="98" t="str">
        <f>IF(H685=1,COUNT(X685:BN685,BP685:BX685,BZ685:CF685,CH685:FC685,FI685:FQ685),"")</f>
        <v/>
      </c>
      <c r="G685" s="98" t="str">
        <f>IF($B685&gt;=1,$M685,"")</f>
        <v/>
      </c>
      <c r="H685" s="199" t="str">
        <f>IF(AND(M685&gt;0,M685&lt;=STATS!$C$22),1,"")</f>
        <v/>
      </c>
      <c r="J685" s="34">
        <v>684</v>
      </c>
      <c r="K685"/>
      <c r="L685"/>
      <c r="R685" s="17"/>
      <c r="S685" s="17"/>
      <c r="T685" s="17"/>
      <c r="U685" s="17"/>
      <c r="V685" s="17"/>
      <c r="W685" s="17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FD685" s="195"/>
      <c r="FE685" s="195"/>
      <c r="FF685" s="195"/>
      <c r="FG685" s="195"/>
      <c r="FH685" s="195"/>
    </row>
    <row r="686" spans="2:164" x14ac:dyDescent="0.2">
      <c r="B686" s="98">
        <f>COUNT(R686:FC686,FI686:FQ686)</f>
        <v>0</v>
      </c>
      <c r="C686" s="98" t="str">
        <f>IF(COUNT(R686:FC686,FI686:FQ686)&gt;0,COUNT(R686:FC686,FI686:FQ686),"")</f>
        <v/>
      </c>
      <c r="D686" s="98" t="str">
        <f>IF(COUNT(X686:BN686,BP686:BX686,BZ686:CF686,CH686:FC686,FI686:FQ686)&gt;0,COUNT(X686:BN686,BP686:BX686,BZ686:CF686,CH686:FC686,FI686:FQ686),"")</f>
        <v/>
      </c>
      <c r="E686" s="98" t="str">
        <f>IF(H686=1,COUNT(R686:FC686,FI686:FQ686),"")</f>
        <v/>
      </c>
      <c r="F686" s="98" t="str">
        <f>IF(H686=1,COUNT(X686:BN686,BP686:BX686,BZ686:CF686,CH686:FC686,FI686:FQ686),"")</f>
        <v/>
      </c>
      <c r="G686" s="98" t="str">
        <f>IF($B686&gt;=1,$M686,"")</f>
        <v/>
      </c>
      <c r="H686" s="199" t="str">
        <f>IF(AND(M686&gt;0,M686&lt;=STATS!$C$22),1,"")</f>
        <v/>
      </c>
      <c r="J686" s="34">
        <v>685</v>
      </c>
      <c r="K686"/>
      <c r="L686"/>
      <c r="R686" s="17"/>
      <c r="S686" s="17"/>
      <c r="T686" s="17"/>
      <c r="U686" s="17"/>
      <c r="V686" s="17"/>
      <c r="W686" s="17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FD686" s="195"/>
      <c r="FE686" s="195"/>
      <c r="FF686" s="195"/>
      <c r="FG686" s="195"/>
      <c r="FH686" s="195"/>
    </row>
    <row r="687" spans="2:164" x14ac:dyDescent="0.2">
      <c r="B687" s="98">
        <f>COUNT(R687:FC687,FI687:FQ687)</f>
        <v>0</v>
      </c>
      <c r="C687" s="98" t="str">
        <f>IF(COUNT(R687:FC687,FI687:FQ687)&gt;0,COUNT(R687:FC687,FI687:FQ687),"")</f>
        <v/>
      </c>
      <c r="D687" s="98" t="str">
        <f>IF(COUNT(X687:BN687,BP687:BX687,BZ687:CF687,CH687:FC687,FI687:FQ687)&gt;0,COUNT(X687:BN687,BP687:BX687,BZ687:CF687,CH687:FC687,FI687:FQ687),"")</f>
        <v/>
      </c>
      <c r="E687" s="98" t="str">
        <f>IF(H687=1,COUNT(R687:FC687,FI687:FQ687),"")</f>
        <v/>
      </c>
      <c r="F687" s="98" t="str">
        <f>IF(H687=1,COUNT(X687:BN687,BP687:BX687,BZ687:CF687,CH687:FC687,FI687:FQ687),"")</f>
        <v/>
      </c>
      <c r="G687" s="98" t="str">
        <f>IF($B687&gt;=1,$M687,"")</f>
        <v/>
      </c>
      <c r="H687" s="199" t="str">
        <f>IF(AND(M687&gt;0,M687&lt;=STATS!$C$22),1,"")</f>
        <v/>
      </c>
      <c r="J687" s="34">
        <v>686</v>
      </c>
      <c r="K687"/>
      <c r="L687"/>
      <c r="R687" s="17"/>
      <c r="S687" s="17"/>
      <c r="T687" s="17"/>
      <c r="U687" s="17"/>
      <c r="V687" s="17"/>
      <c r="W687" s="17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FD687" s="195"/>
      <c r="FE687" s="195"/>
      <c r="FF687" s="195"/>
      <c r="FG687" s="195"/>
      <c r="FH687" s="195"/>
    </row>
    <row r="688" spans="2:164" x14ac:dyDescent="0.2">
      <c r="B688" s="98">
        <f>COUNT(R688:FC688,FI688:FQ688)</f>
        <v>0</v>
      </c>
      <c r="C688" s="98" t="str">
        <f>IF(COUNT(R688:FC688,FI688:FQ688)&gt;0,COUNT(R688:FC688,FI688:FQ688),"")</f>
        <v/>
      </c>
      <c r="D688" s="98" t="str">
        <f>IF(COUNT(X688:BN688,BP688:BX688,BZ688:CF688,CH688:FC688,FI688:FQ688)&gt;0,COUNT(X688:BN688,BP688:BX688,BZ688:CF688,CH688:FC688,FI688:FQ688),"")</f>
        <v/>
      </c>
      <c r="E688" s="98" t="str">
        <f>IF(H688=1,COUNT(R688:FC688,FI688:FQ688),"")</f>
        <v/>
      </c>
      <c r="F688" s="98" t="str">
        <f>IF(H688=1,COUNT(X688:BN688,BP688:BX688,BZ688:CF688,CH688:FC688,FI688:FQ688),"")</f>
        <v/>
      </c>
      <c r="G688" s="98" t="str">
        <f>IF($B688&gt;=1,$M688,"")</f>
        <v/>
      </c>
      <c r="H688" s="199" t="str">
        <f>IF(AND(M688&gt;0,M688&lt;=STATS!$C$22),1,"")</f>
        <v/>
      </c>
      <c r="J688" s="34">
        <v>687</v>
      </c>
      <c r="K688"/>
      <c r="L688"/>
      <c r="R688" s="17"/>
      <c r="S688" s="17"/>
      <c r="T688" s="17"/>
      <c r="U688" s="17"/>
      <c r="V688" s="17"/>
      <c r="W688" s="17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FD688" s="195"/>
      <c r="FE688" s="195"/>
      <c r="FF688" s="195"/>
      <c r="FG688" s="195"/>
      <c r="FH688" s="195"/>
    </row>
    <row r="689" spans="2:164" x14ac:dyDescent="0.2">
      <c r="B689" s="98">
        <f>COUNT(R689:FC689,FI689:FQ689)</f>
        <v>0</v>
      </c>
      <c r="C689" s="98" t="str">
        <f>IF(COUNT(R689:FC689,FI689:FQ689)&gt;0,COUNT(R689:FC689,FI689:FQ689),"")</f>
        <v/>
      </c>
      <c r="D689" s="98" t="str">
        <f>IF(COUNT(X689:BN689,BP689:BX689,BZ689:CF689,CH689:FC689,FI689:FQ689)&gt;0,COUNT(X689:BN689,BP689:BX689,BZ689:CF689,CH689:FC689,FI689:FQ689),"")</f>
        <v/>
      </c>
      <c r="E689" s="98" t="str">
        <f>IF(H689=1,COUNT(R689:FC689,FI689:FQ689),"")</f>
        <v/>
      </c>
      <c r="F689" s="98" t="str">
        <f>IF(H689=1,COUNT(X689:BN689,BP689:BX689,BZ689:CF689,CH689:FC689,FI689:FQ689),"")</f>
        <v/>
      </c>
      <c r="G689" s="98" t="str">
        <f>IF($B689&gt;=1,$M689,"")</f>
        <v/>
      </c>
      <c r="H689" s="199" t="str">
        <f>IF(AND(M689&gt;0,M689&lt;=STATS!$C$22),1,"")</f>
        <v/>
      </c>
      <c r="J689" s="34">
        <v>688</v>
      </c>
      <c r="K689"/>
      <c r="L689"/>
      <c r="R689" s="17"/>
      <c r="S689" s="17"/>
      <c r="T689" s="17"/>
      <c r="U689" s="17"/>
      <c r="V689" s="17"/>
      <c r="W689" s="17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FD689" s="195"/>
      <c r="FE689" s="195"/>
      <c r="FF689" s="195"/>
      <c r="FG689" s="195"/>
      <c r="FH689" s="195"/>
    </row>
    <row r="690" spans="2:164" x14ac:dyDescent="0.2">
      <c r="B690" s="98">
        <f>COUNT(R690:FC690,FI690:FQ690)</f>
        <v>0</v>
      </c>
      <c r="C690" s="98" t="str">
        <f>IF(COUNT(R690:FC690,FI690:FQ690)&gt;0,COUNT(R690:FC690,FI690:FQ690),"")</f>
        <v/>
      </c>
      <c r="D690" s="98" t="str">
        <f>IF(COUNT(X690:BN690,BP690:BX690,BZ690:CF690,CH690:FC690,FI690:FQ690)&gt;0,COUNT(X690:BN690,BP690:BX690,BZ690:CF690,CH690:FC690,FI690:FQ690),"")</f>
        <v/>
      </c>
      <c r="E690" s="98" t="str">
        <f>IF(H690=1,COUNT(R690:FC690,FI690:FQ690),"")</f>
        <v/>
      </c>
      <c r="F690" s="98" t="str">
        <f>IF(H690=1,COUNT(X690:BN690,BP690:BX690,BZ690:CF690,CH690:FC690,FI690:FQ690),"")</f>
        <v/>
      </c>
      <c r="G690" s="98" t="str">
        <f>IF($B690&gt;=1,$M690,"")</f>
        <v/>
      </c>
      <c r="H690" s="199" t="str">
        <f>IF(AND(M690&gt;0,M690&lt;=STATS!$C$22),1,"")</f>
        <v/>
      </c>
      <c r="J690" s="34">
        <v>689</v>
      </c>
      <c r="K690"/>
      <c r="L690"/>
      <c r="R690" s="17"/>
      <c r="S690" s="17"/>
      <c r="T690" s="17"/>
      <c r="U690" s="17"/>
      <c r="V690" s="17"/>
      <c r="W690" s="17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FD690" s="195"/>
      <c r="FE690" s="195"/>
      <c r="FF690" s="195"/>
      <c r="FG690" s="195"/>
      <c r="FH690" s="195"/>
    </row>
    <row r="691" spans="2:164" x14ac:dyDescent="0.2">
      <c r="B691" s="98">
        <f>COUNT(R691:FC691,FI691:FQ691)</f>
        <v>0</v>
      </c>
      <c r="C691" s="98" t="str">
        <f>IF(COUNT(R691:FC691,FI691:FQ691)&gt;0,COUNT(R691:FC691,FI691:FQ691),"")</f>
        <v/>
      </c>
      <c r="D691" s="98" t="str">
        <f>IF(COUNT(X691:BN691,BP691:BX691,BZ691:CF691,CH691:FC691,FI691:FQ691)&gt;0,COUNT(X691:BN691,BP691:BX691,BZ691:CF691,CH691:FC691,FI691:FQ691),"")</f>
        <v/>
      </c>
      <c r="E691" s="98" t="str">
        <f>IF(H691=1,COUNT(R691:FC691,FI691:FQ691),"")</f>
        <v/>
      </c>
      <c r="F691" s="98" t="str">
        <f>IF(H691=1,COUNT(X691:BN691,BP691:BX691,BZ691:CF691,CH691:FC691,FI691:FQ691),"")</f>
        <v/>
      </c>
      <c r="G691" s="98" t="str">
        <f>IF($B691&gt;=1,$M691,"")</f>
        <v/>
      </c>
      <c r="H691" s="199" t="str">
        <f>IF(AND(M691&gt;0,M691&lt;=STATS!$C$22),1,"")</f>
        <v/>
      </c>
      <c r="J691" s="34">
        <v>690</v>
      </c>
      <c r="K691"/>
      <c r="L691"/>
      <c r="R691" s="17"/>
      <c r="S691" s="17"/>
      <c r="T691" s="17"/>
      <c r="U691" s="17"/>
      <c r="V691" s="17"/>
      <c r="W691" s="17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FD691" s="195"/>
      <c r="FE691" s="195"/>
      <c r="FF691" s="195"/>
      <c r="FG691" s="195"/>
      <c r="FH691" s="195"/>
    </row>
    <row r="692" spans="2:164" x14ac:dyDescent="0.2">
      <c r="B692" s="98">
        <f>COUNT(R692:FC692,FI692:FQ692)</f>
        <v>0</v>
      </c>
      <c r="C692" s="98" t="str">
        <f>IF(COUNT(R692:FC692,FI692:FQ692)&gt;0,COUNT(R692:FC692,FI692:FQ692),"")</f>
        <v/>
      </c>
      <c r="D692" s="98" t="str">
        <f>IF(COUNT(X692:BN692,BP692:BX692,BZ692:CF692,CH692:FC692,FI692:FQ692)&gt;0,COUNT(X692:BN692,BP692:BX692,BZ692:CF692,CH692:FC692,FI692:FQ692),"")</f>
        <v/>
      </c>
      <c r="E692" s="98" t="str">
        <f>IF(H692=1,COUNT(R692:FC692,FI692:FQ692),"")</f>
        <v/>
      </c>
      <c r="F692" s="98" t="str">
        <f>IF(H692=1,COUNT(X692:BN692,BP692:BX692,BZ692:CF692,CH692:FC692,FI692:FQ692),"")</f>
        <v/>
      </c>
      <c r="G692" s="98" t="str">
        <f>IF($B692&gt;=1,$M692,"")</f>
        <v/>
      </c>
      <c r="H692" s="199" t="str">
        <f>IF(AND(M692&gt;0,M692&lt;=STATS!$C$22),1,"")</f>
        <v/>
      </c>
      <c r="J692" s="34">
        <v>691</v>
      </c>
      <c r="K692"/>
      <c r="L692"/>
      <c r="R692" s="17"/>
      <c r="S692" s="17"/>
      <c r="T692" s="17"/>
      <c r="U692" s="17"/>
      <c r="V692" s="17"/>
      <c r="W692" s="17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FD692" s="195"/>
      <c r="FE692" s="195"/>
      <c r="FF692" s="195"/>
      <c r="FG692" s="195"/>
      <c r="FH692" s="195"/>
    </row>
    <row r="693" spans="2:164" x14ac:dyDescent="0.2">
      <c r="B693" s="98">
        <f>COUNT(R693:FC693,FI693:FQ693)</f>
        <v>0</v>
      </c>
      <c r="C693" s="98" t="str">
        <f>IF(COUNT(R693:FC693,FI693:FQ693)&gt;0,COUNT(R693:FC693,FI693:FQ693),"")</f>
        <v/>
      </c>
      <c r="D693" s="98" t="str">
        <f>IF(COUNT(X693:BN693,BP693:BX693,BZ693:CF693,CH693:FC693,FI693:FQ693)&gt;0,COUNT(X693:BN693,BP693:BX693,BZ693:CF693,CH693:FC693,FI693:FQ693),"")</f>
        <v/>
      </c>
      <c r="E693" s="98" t="str">
        <f>IF(H693=1,COUNT(R693:FC693,FI693:FQ693),"")</f>
        <v/>
      </c>
      <c r="F693" s="98" t="str">
        <f>IF(H693=1,COUNT(X693:BN693,BP693:BX693,BZ693:CF693,CH693:FC693,FI693:FQ693),"")</f>
        <v/>
      </c>
      <c r="G693" s="98" t="str">
        <f>IF($B693&gt;=1,$M693,"")</f>
        <v/>
      </c>
      <c r="H693" s="199" t="str">
        <f>IF(AND(M693&gt;0,M693&lt;=STATS!$C$22),1,"")</f>
        <v/>
      </c>
      <c r="J693" s="34">
        <v>692</v>
      </c>
      <c r="K693"/>
      <c r="L693"/>
      <c r="R693" s="17"/>
      <c r="S693" s="17"/>
      <c r="T693" s="17"/>
      <c r="U693" s="17"/>
      <c r="V693" s="17"/>
      <c r="W693" s="17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FD693" s="195"/>
      <c r="FE693" s="195"/>
      <c r="FF693" s="195"/>
      <c r="FG693" s="195"/>
      <c r="FH693" s="195"/>
    </row>
    <row r="694" spans="2:164" x14ac:dyDescent="0.2">
      <c r="B694" s="98">
        <f>COUNT(R694:FC694,FI694:FQ694)</f>
        <v>0</v>
      </c>
      <c r="C694" s="98" t="str">
        <f>IF(COUNT(R694:FC694,FI694:FQ694)&gt;0,COUNT(R694:FC694,FI694:FQ694),"")</f>
        <v/>
      </c>
      <c r="D694" s="98" t="str">
        <f>IF(COUNT(X694:BN694,BP694:BX694,BZ694:CF694,CH694:FC694,FI694:FQ694)&gt;0,COUNT(X694:BN694,BP694:BX694,BZ694:CF694,CH694:FC694,FI694:FQ694),"")</f>
        <v/>
      </c>
      <c r="E694" s="98" t="str">
        <f>IF(H694=1,COUNT(R694:FC694,FI694:FQ694),"")</f>
        <v/>
      </c>
      <c r="F694" s="98" t="str">
        <f>IF(H694=1,COUNT(X694:BN694,BP694:BX694,BZ694:CF694,CH694:FC694,FI694:FQ694),"")</f>
        <v/>
      </c>
      <c r="G694" s="98" t="str">
        <f>IF($B694&gt;=1,$M694,"")</f>
        <v/>
      </c>
      <c r="H694" s="199" t="str">
        <f>IF(AND(M694&gt;0,M694&lt;=STATS!$C$22),1,"")</f>
        <v/>
      </c>
      <c r="J694" s="34">
        <v>693</v>
      </c>
      <c r="K694"/>
      <c r="L694"/>
      <c r="R694" s="17"/>
      <c r="S694" s="17"/>
      <c r="T694" s="17"/>
      <c r="U694" s="17"/>
      <c r="V694" s="17"/>
      <c r="W694" s="17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FD694" s="195"/>
      <c r="FE694" s="195"/>
      <c r="FF694" s="195"/>
      <c r="FG694" s="195"/>
      <c r="FH694" s="195"/>
    </row>
    <row r="695" spans="2:164" x14ac:dyDescent="0.2">
      <c r="B695" s="98">
        <f>COUNT(R695:FC695,FI695:FQ695)</f>
        <v>0</v>
      </c>
      <c r="C695" s="98" t="str">
        <f>IF(COUNT(R695:FC695,FI695:FQ695)&gt;0,COUNT(R695:FC695,FI695:FQ695),"")</f>
        <v/>
      </c>
      <c r="D695" s="98" t="str">
        <f>IF(COUNT(X695:BN695,BP695:BX695,BZ695:CF695,CH695:FC695,FI695:FQ695)&gt;0,COUNT(X695:BN695,BP695:BX695,BZ695:CF695,CH695:FC695,FI695:FQ695),"")</f>
        <v/>
      </c>
      <c r="E695" s="98" t="str">
        <f>IF(H695=1,COUNT(R695:FC695,FI695:FQ695),"")</f>
        <v/>
      </c>
      <c r="F695" s="98" t="str">
        <f>IF(H695=1,COUNT(X695:BN695,BP695:BX695,BZ695:CF695,CH695:FC695,FI695:FQ695),"")</f>
        <v/>
      </c>
      <c r="G695" s="98" t="str">
        <f>IF($B695&gt;=1,$M695,"")</f>
        <v/>
      </c>
      <c r="H695" s="199" t="str">
        <f>IF(AND(M695&gt;0,M695&lt;=STATS!$C$22),1,"")</f>
        <v/>
      </c>
      <c r="J695" s="34">
        <v>694</v>
      </c>
      <c r="K695"/>
      <c r="L695"/>
      <c r="R695" s="17"/>
      <c r="S695" s="17"/>
      <c r="T695" s="17"/>
      <c r="U695" s="17"/>
      <c r="V695" s="17"/>
      <c r="W695" s="17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FD695" s="195"/>
      <c r="FE695" s="195"/>
      <c r="FF695" s="195"/>
      <c r="FG695" s="195"/>
      <c r="FH695" s="195"/>
    </row>
    <row r="696" spans="2:164" x14ac:dyDescent="0.2">
      <c r="B696" s="98">
        <f>COUNT(R696:FC696,FI696:FQ696)</f>
        <v>0</v>
      </c>
      <c r="C696" s="98" t="str">
        <f>IF(COUNT(R696:FC696,FI696:FQ696)&gt;0,COUNT(R696:FC696,FI696:FQ696),"")</f>
        <v/>
      </c>
      <c r="D696" s="98" t="str">
        <f>IF(COUNT(X696:BN696,BP696:BX696,BZ696:CF696,CH696:FC696,FI696:FQ696)&gt;0,COUNT(X696:BN696,BP696:BX696,BZ696:CF696,CH696:FC696,FI696:FQ696),"")</f>
        <v/>
      </c>
      <c r="E696" s="98" t="str">
        <f>IF(H696=1,COUNT(R696:FC696,FI696:FQ696),"")</f>
        <v/>
      </c>
      <c r="F696" s="98" t="str">
        <f>IF(H696=1,COUNT(X696:BN696,BP696:BX696,BZ696:CF696,CH696:FC696,FI696:FQ696),"")</f>
        <v/>
      </c>
      <c r="G696" s="98" t="str">
        <f>IF($B696&gt;=1,$M696,"")</f>
        <v/>
      </c>
      <c r="H696" s="199" t="str">
        <f>IF(AND(M696&gt;0,M696&lt;=STATS!$C$22),1,"")</f>
        <v/>
      </c>
      <c r="J696" s="34">
        <v>695</v>
      </c>
      <c r="K696"/>
      <c r="L696"/>
      <c r="R696" s="17"/>
      <c r="S696" s="17"/>
      <c r="T696" s="17"/>
      <c r="U696" s="17"/>
      <c r="V696" s="17"/>
      <c r="W696" s="17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FD696" s="195"/>
      <c r="FE696" s="195"/>
      <c r="FF696" s="195"/>
      <c r="FG696" s="195"/>
      <c r="FH696" s="195"/>
    </row>
    <row r="697" spans="2:164" x14ac:dyDescent="0.2">
      <c r="B697" s="98">
        <f>COUNT(R697:FC697,FI697:FQ697)</f>
        <v>0</v>
      </c>
      <c r="C697" s="98" t="str">
        <f>IF(COUNT(R697:FC697,FI697:FQ697)&gt;0,COUNT(R697:FC697,FI697:FQ697),"")</f>
        <v/>
      </c>
      <c r="D697" s="98" t="str">
        <f>IF(COUNT(X697:BN697,BP697:BX697,BZ697:CF697,CH697:FC697,FI697:FQ697)&gt;0,COUNT(X697:BN697,BP697:BX697,BZ697:CF697,CH697:FC697,FI697:FQ697),"")</f>
        <v/>
      </c>
      <c r="E697" s="98" t="str">
        <f>IF(H697=1,COUNT(R697:FC697,FI697:FQ697),"")</f>
        <v/>
      </c>
      <c r="F697" s="98" t="str">
        <f>IF(H697=1,COUNT(X697:BN697,BP697:BX697,BZ697:CF697,CH697:FC697,FI697:FQ697),"")</f>
        <v/>
      </c>
      <c r="G697" s="98" t="str">
        <f>IF($B697&gt;=1,$M697,"")</f>
        <v/>
      </c>
      <c r="H697" s="199" t="str">
        <f>IF(AND(M697&gt;0,M697&lt;=STATS!$C$22),1,"")</f>
        <v/>
      </c>
      <c r="J697" s="34">
        <v>696</v>
      </c>
      <c r="K697"/>
      <c r="L697"/>
      <c r="R697" s="17"/>
      <c r="S697" s="17"/>
      <c r="T697" s="17"/>
      <c r="U697" s="17"/>
      <c r="V697" s="17"/>
      <c r="W697" s="17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FD697" s="195"/>
      <c r="FE697" s="195"/>
      <c r="FF697" s="195"/>
      <c r="FG697" s="195"/>
      <c r="FH697" s="195"/>
    </row>
    <row r="698" spans="2:164" x14ac:dyDescent="0.2">
      <c r="B698" s="98">
        <f>COUNT(R698:FC698,FI698:FQ698)</f>
        <v>0</v>
      </c>
      <c r="C698" s="98" t="str">
        <f>IF(COUNT(R698:FC698,FI698:FQ698)&gt;0,COUNT(R698:FC698,FI698:FQ698),"")</f>
        <v/>
      </c>
      <c r="D698" s="98" t="str">
        <f>IF(COUNT(X698:BN698,BP698:BX698,BZ698:CF698,CH698:FC698,FI698:FQ698)&gt;0,COUNT(X698:BN698,BP698:BX698,BZ698:CF698,CH698:FC698,FI698:FQ698),"")</f>
        <v/>
      </c>
      <c r="E698" s="98" t="str">
        <f>IF(H698=1,COUNT(R698:FC698,FI698:FQ698),"")</f>
        <v/>
      </c>
      <c r="F698" s="98" t="str">
        <f>IF(H698=1,COUNT(X698:BN698,BP698:BX698,BZ698:CF698,CH698:FC698,FI698:FQ698),"")</f>
        <v/>
      </c>
      <c r="G698" s="98" t="str">
        <f>IF($B698&gt;=1,$M698,"")</f>
        <v/>
      </c>
      <c r="H698" s="199" t="str">
        <f>IF(AND(M698&gt;0,M698&lt;=STATS!$C$22),1,"")</f>
        <v/>
      </c>
      <c r="J698" s="34">
        <v>697</v>
      </c>
      <c r="K698"/>
      <c r="L698"/>
      <c r="R698" s="17"/>
      <c r="S698" s="17"/>
      <c r="T698" s="17"/>
      <c r="U698" s="17"/>
      <c r="V698" s="17"/>
      <c r="W698" s="17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FD698" s="195"/>
      <c r="FE698" s="195"/>
      <c r="FF698" s="195"/>
      <c r="FG698" s="195"/>
      <c r="FH698" s="195"/>
    </row>
    <row r="699" spans="2:164" x14ac:dyDescent="0.2">
      <c r="B699" s="98">
        <f>COUNT(R699:FC699,FI699:FQ699)</f>
        <v>0</v>
      </c>
      <c r="C699" s="98" t="str">
        <f>IF(COUNT(R699:FC699,FI699:FQ699)&gt;0,COUNT(R699:FC699,FI699:FQ699),"")</f>
        <v/>
      </c>
      <c r="D699" s="98" t="str">
        <f>IF(COUNT(X699:BN699,BP699:BX699,BZ699:CF699,CH699:FC699,FI699:FQ699)&gt;0,COUNT(X699:BN699,BP699:BX699,BZ699:CF699,CH699:FC699,FI699:FQ699),"")</f>
        <v/>
      </c>
      <c r="E699" s="98" t="str">
        <f>IF(H699=1,COUNT(R699:FC699,FI699:FQ699),"")</f>
        <v/>
      </c>
      <c r="F699" s="98" t="str">
        <f>IF(H699=1,COUNT(X699:BN699,BP699:BX699,BZ699:CF699,CH699:FC699,FI699:FQ699),"")</f>
        <v/>
      </c>
      <c r="G699" s="98" t="str">
        <f>IF($B699&gt;=1,$M699,"")</f>
        <v/>
      </c>
      <c r="H699" s="199" t="str">
        <f>IF(AND(M699&gt;0,M699&lt;=STATS!$C$22),1,"")</f>
        <v/>
      </c>
      <c r="J699" s="34">
        <v>698</v>
      </c>
      <c r="K699"/>
      <c r="L699"/>
      <c r="R699" s="17"/>
      <c r="S699" s="17"/>
      <c r="T699" s="17"/>
      <c r="U699" s="17"/>
      <c r="V699" s="17"/>
      <c r="W699" s="17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FD699" s="195"/>
      <c r="FE699" s="195"/>
      <c r="FF699" s="195"/>
      <c r="FG699" s="195"/>
      <c r="FH699" s="195"/>
    </row>
    <row r="700" spans="2:164" x14ac:dyDescent="0.2">
      <c r="B700" s="98">
        <f>COUNT(R700:FC700,FI700:FQ700)</f>
        <v>0</v>
      </c>
      <c r="C700" s="98" t="str">
        <f>IF(COUNT(R700:FC700,FI700:FQ700)&gt;0,COUNT(R700:FC700,FI700:FQ700),"")</f>
        <v/>
      </c>
      <c r="D700" s="98" t="str">
        <f>IF(COUNT(X700:BN700,BP700:BX700,BZ700:CF700,CH700:FC700,FI700:FQ700)&gt;0,COUNT(X700:BN700,BP700:BX700,BZ700:CF700,CH700:FC700,FI700:FQ700),"")</f>
        <v/>
      </c>
      <c r="E700" s="98" t="str">
        <f>IF(H700=1,COUNT(R700:FC700,FI700:FQ700),"")</f>
        <v/>
      </c>
      <c r="F700" s="98" t="str">
        <f>IF(H700=1,COUNT(X700:BN700,BP700:BX700,BZ700:CF700,CH700:FC700,FI700:FQ700),"")</f>
        <v/>
      </c>
      <c r="G700" s="98" t="str">
        <f>IF($B700&gt;=1,$M700,"")</f>
        <v/>
      </c>
      <c r="H700" s="199" t="str">
        <f>IF(AND(M700&gt;0,M700&lt;=STATS!$C$22),1,"")</f>
        <v/>
      </c>
      <c r="J700" s="34">
        <v>699</v>
      </c>
      <c r="K700"/>
      <c r="L700"/>
      <c r="R700" s="17"/>
      <c r="S700" s="17"/>
      <c r="T700" s="17"/>
      <c r="U700" s="17"/>
      <c r="V700" s="17"/>
      <c r="W700" s="17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FD700" s="195"/>
      <c r="FE700" s="195"/>
      <c r="FF700" s="195"/>
      <c r="FG700" s="195"/>
      <c r="FH700" s="195"/>
    </row>
    <row r="701" spans="2:164" x14ac:dyDescent="0.2">
      <c r="B701" s="98">
        <f>COUNT(R701:FC701,FI701:FQ701)</f>
        <v>0</v>
      </c>
      <c r="C701" s="98" t="str">
        <f>IF(COUNT(R701:FC701,FI701:FQ701)&gt;0,COUNT(R701:FC701,FI701:FQ701),"")</f>
        <v/>
      </c>
      <c r="D701" s="98" t="str">
        <f>IF(COUNT(X701:BN701,BP701:BX701,BZ701:CF701,CH701:FC701,FI701:FQ701)&gt;0,COUNT(X701:BN701,BP701:BX701,BZ701:CF701,CH701:FC701,FI701:FQ701),"")</f>
        <v/>
      </c>
      <c r="E701" s="98" t="str">
        <f>IF(H701=1,COUNT(R701:FC701,FI701:FQ701),"")</f>
        <v/>
      </c>
      <c r="F701" s="98" t="str">
        <f>IF(H701=1,COUNT(X701:BN701,BP701:BX701,BZ701:CF701,CH701:FC701,FI701:FQ701),"")</f>
        <v/>
      </c>
      <c r="G701" s="98" t="str">
        <f>IF($B701&gt;=1,$M701,"")</f>
        <v/>
      </c>
      <c r="H701" s="199" t="str">
        <f>IF(AND(M701&gt;0,M701&lt;=STATS!$C$22),1,"")</f>
        <v/>
      </c>
      <c r="J701" s="34">
        <v>700</v>
      </c>
      <c r="K701"/>
      <c r="L701"/>
      <c r="R701" s="17"/>
      <c r="S701" s="17"/>
      <c r="T701" s="17"/>
      <c r="U701" s="17"/>
      <c r="V701" s="17"/>
      <c r="W701" s="17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FD701" s="195"/>
      <c r="FE701" s="195"/>
      <c r="FF701" s="195"/>
      <c r="FG701" s="195"/>
      <c r="FH701" s="195"/>
    </row>
    <row r="702" spans="2:164" x14ac:dyDescent="0.2">
      <c r="B702" s="98">
        <f>COUNT(R702:FC702,FI702:FQ702)</f>
        <v>0</v>
      </c>
      <c r="C702" s="98" t="str">
        <f>IF(COUNT(R702:FC702,FI702:FQ702)&gt;0,COUNT(R702:FC702,FI702:FQ702),"")</f>
        <v/>
      </c>
      <c r="D702" s="98" t="str">
        <f>IF(COUNT(X702:BN702,BP702:BX702,BZ702:CF702,CH702:FC702,FI702:FQ702)&gt;0,COUNT(X702:BN702,BP702:BX702,BZ702:CF702,CH702:FC702,FI702:FQ702),"")</f>
        <v/>
      </c>
      <c r="E702" s="98" t="str">
        <f>IF(H702=1,COUNT(R702:FC702,FI702:FQ702),"")</f>
        <v/>
      </c>
      <c r="F702" s="98" t="str">
        <f>IF(H702=1,COUNT(X702:BN702,BP702:BX702,BZ702:CF702,CH702:FC702,FI702:FQ702),"")</f>
        <v/>
      </c>
      <c r="G702" s="98" t="str">
        <f>IF($B702&gt;=1,$M702,"")</f>
        <v/>
      </c>
      <c r="H702" s="199" t="str">
        <f>IF(AND(M702&gt;0,M702&lt;=STATS!$C$22),1,"")</f>
        <v/>
      </c>
      <c r="J702" s="34">
        <v>701</v>
      </c>
      <c r="K702"/>
      <c r="L702"/>
      <c r="R702" s="17"/>
      <c r="S702" s="17"/>
      <c r="T702" s="17"/>
      <c r="U702" s="17"/>
      <c r="V702" s="17"/>
      <c r="W702" s="17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FD702" s="195"/>
      <c r="FE702" s="195"/>
      <c r="FF702" s="195"/>
      <c r="FG702" s="195"/>
      <c r="FH702" s="195"/>
    </row>
    <row r="703" spans="2:164" x14ac:dyDescent="0.2">
      <c r="B703" s="98">
        <f>COUNT(R703:FC703,FI703:FQ703)</f>
        <v>0</v>
      </c>
      <c r="C703" s="98" t="str">
        <f>IF(COUNT(R703:FC703,FI703:FQ703)&gt;0,COUNT(R703:FC703,FI703:FQ703),"")</f>
        <v/>
      </c>
      <c r="D703" s="98" t="str">
        <f>IF(COUNT(X703:BN703,BP703:BX703,BZ703:CF703,CH703:FC703,FI703:FQ703)&gt;0,COUNT(X703:BN703,BP703:BX703,BZ703:CF703,CH703:FC703,FI703:FQ703),"")</f>
        <v/>
      </c>
      <c r="E703" s="98" t="str">
        <f>IF(H703=1,COUNT(R703:FC703,FI703:FQ703),"")</f>
        <v/>
      </c>
      <c r="F703" s="98" t="str">
        <f>IF(H703=1,COUNT(X703:BN703,BP703:BX703,BZ703:CF703,CH703:FC703,FI703:FQ703),"")</f>
        <v/>
      </c>
      <c r="G703" s="98" t="str">
        <f>IF($B703&gt;=1,$M703,"")</f>
        <v/>
      </c>
      <c r="H703" s="199" t="str">
        <f>IF(AND(M703&gt;0,M703&lt;=STATS!$C$22),1,"")</f>
        <v/>
      </c>
      <c r="J703" s="34">
        <v>702</v>
      </c>
      <c r="K703"/>
      <c r="L703"/>
      <c r="R703" s="17"/>
      <c r="S703" s="17"/>
      <c r="T703" s="17"/>
      <c r="U703" s="17"/>
      <c r="V703" s="17"/>
      <c r="W703" s="17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FD703" s="195"/>
      <c r="FE703" s="195"/>
      <c r="FF703" s="195"/>
      <c r="FG703" s="195"/>
      <c r="FH703" s="195"/>
    </row>
    <row r="704" spans="2:164" x14ac:dyDescent="0.2">
      <c r="B704" s="98">
        <f>COUNT(R704:FC704,FI704:FQ704)</f>
        <v>0</v>
      </c>
      <c r="C704" s="98" t="str">
        <f>IF(COUNT(R704:FC704,FI704:FQ704)&gt;0,COUNT(R704:FC704,FI704:FQ704),"")</f>
        <v/>
      </c>
      <c r="D704" s="98" t="str">
        <f>IF(COUNT(X704:BN704,BP704:BX704,BZ704:CF704,CH704:FC704,FI704:FQ704)&gt;0,COUNT(X704:BN704,BP704:BX704,BZ704:CF704,CH704:FC704,FI704:FQ704),"")</f>
        <v/>
      </c>
      <c r="E704" s="98" t="str">
        <f>IF(H704=1,COUNT(R704:FC704,FI704:FQ704),"")</f>
        <v/>
      </c>
      <c r="F704" s="98" t="str">
        <f>IF(H704=1,COUNT(X704:BN704,BP704:BX704,BZ704:CF704,CH704:FC704,FI704:FQ704),"")</f>
        <v/>
      </c>
      <c r="G704" s="98" t="str">
        <f>IF($B704&gt;=1,$M704,"")</f>
        <v/>
      </c>
      <c r="H704" s="199" t="str">
        <f>IF(AND(M704&gt;0,M704&lt;=STATS!$C$22),1,"")</f>
        <v/>
      </c>
      <c r="J704" s="34">
        <v>703</v>
      </c>
      <c r="K704"/>
      <c r="L704"/>
      <c r="R704" s="17"/>
      <c r="S704" s="17"/>
      <c r="T704" s="17"/>
      <c r="U704" s="17"/>
      <c r="V704" s="17"/>
      <c r="W704" s="17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FD704" s="195"/>
      <c r="FE704" s="195"/>
      <c r="FF704" s="195"/>
      <c r="FG704" s="195"/>
      <c r="FH704" s="195"/>
    </row>
    <row r="705" spans="2:164" x14ac:dyDescent="0.2">
      <c r="B705" s="98">
        <f>COUNT(R705:FC705,FI705:FQ705)</f>
        <v>0</v>
      </c>
      <c r="C705" s="98" t="str">
        <f>IF(COUNT(R705:FC705,FI705:FQ705)&gt;0,COUNT(R705:FC705,FI705:FQ705),"")</f>
        <v/>
      </c>
      <c r="D705" s="98" t="str">
        <f>IF(COUNT(X705:BN705,BP705:BX705,BZ705:CF705,CH705:FC705,FI705:FQ705)&gt;0,COUNT(X705:BN705,BP705:BX705,BZ705:CF705,CH705:FC705,FI705:FQ705),"")</f>
        <v/>
      </c>
      <c r="E705" s="98" t="str">
        <f>IF(H705=1,COUNT(R705:FC705,FI705:FQ705),"")</f>
        <v/>
      </c>
      <c r="F705" s="98" t="str">
        <f>IF(H705=1,COUNT(X705:BN705,BP705:BX705,BZ705:CF705,CH705:FC705,FI705:FQ705),"")</f>
        <v/>
      </c>
      <c r="G705" s="98" t="str">
        <f>IF($B705&gt;=1,$M705,"")</f>
        <v/>
      </c>
      <c r="H705" s="199" t="str">
        <f>IF(AND(M705&gt;0,M705&lt;=STATS!$C$22),1,"")</f>
        <v/>
      </c>
      <c r="J705" s="34">
        <v>704</v>
      </c>
      <c r="K705"/>
      <c r="L705"/>
      <c r="R705" s="17"/>
      <c r="S705" s="17"/>
      <c r="T705" s="17"/>
      <c r="U705" s="17"/>
      <c r="V705" s="17"/>
      <c r="W705" s="17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FD705" s="195"/>
      <c r="FE705" s="195"/>
      <c r="FF705" s="195"/>
      <c r="FG705" s="195"/>
      <c r="FH705" s="195"/>
    </row>
    <row r="706" spans="2:164" x14ac:dyDescent="0.2">
      <c r="B706" s="98">
        <f>COUNT(R706:FC706,FI706:FQ706)</f>
        <v>0</v>
      </c>
      <c r="C706" s="98" t="str">
        <f>IF(COUNT(R706:FC706,FI706:FQ706)&gt;0,COUNT(R706:FC706,FI706:FQ706),"")</f>
        <v/>
      </c>
      <c r="D706" s="98" t="str">
        <f>IF(COUNT(X706:BN706,BP706:BX706,BZ706:CF706,CH706:FC706,FI706:FQ706)&gt;0,COUNT(X706:BN706,BP706:BX706,BZ706:CF706,CH706:FC706,FI706:FQ706),"")</f>
        <v/>
      </c>
      <c r="E706" s="98" t="str">
        <f>IF(H706=1,COUNT(R706:FC706,FI706:FQ706),"")</f>
        <v/>
      </c>
      <c r="F706" s="98" t="str">
        <f>IF(H706=1,COUNT(X706:BN706,BP706:BX706,BZ706:CF706,CH706:FC706,FI706:FQ706),"")</f>
        <v/>
      </c>
      <c r="G706" s="98" t="str">
        <f>IF($B706&gt;=1,$M706,"")</f>
        <v/>
      </c>
      <c r="H706" s="199" t="str">
        <f>IF(AND(M706&gt;0,M706&lt;=STATS!$C$22),1,"")</f>
        <v/>
      </c>
      <c r="J706" s="34">
        <v>705</v>
      </c>
      <c r="K706"/>
      <c r="L706"/>
      <c r="R706" s="17"/>
      <c r="S706" s="17"/>
      <c r="T706" s="17"/>
      <c r="U706" s="17"/>
      <c r="V706" s="17"/>
      <c r="W706" s="17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FD706" s="195"/>
      <c r="FE706" s="195"/>
      <c r="FF706" s="195"/>
      <c r="FG706" s="195"/>
      <c r="FH706" s="195"/>
    </row>
    <row r="707" spans="2:164" x14ac:dyDescent="0.2">
      <c r="B707" s="98">
        <f>COUNT(R707:FC707,FI707:FQ707)</f>
        <v>0</v>
      </c>
      <c r="C707" s="98" t="str">
        <f>IF(COUNT(R707:FC707,FI707:FQ707)&gt;0,COUNT(R707:FC707,FI707:FQ707),"")</f>
        <v/>
      </c>
      <c r="D707" s="98" t="str">
        <f>IF(COUNT(X707:BN707,BP707:BX707,BZ707:CF707,CH707:FC707,FI707:FQ707)&gt;0,COUNT(X707:BN707,BP707:BX707,BZ707:CF707,CH707:FC707,FI707:FQ707),"")</f>
        <v/>
      </c>
      <c r="E707" s="98" t="str">
        <f>IF(H707=1,COUNT(R707:FC707,FI707:FQ707),"")</f>
        <v/>
      </c>
      <c r="F707" s="98" t="str">
        <f>IF(H707=1,COUNT(X707:BN707,BP707:BX707,BZ707:CF707,CH707:FC707,FI707:FQ707),"")</f>
        <v/>
      </c>
      <c r="G707" s="98" t="str">
        <f>IF($B707&gt;=1,$M707,"")</f>
        <v/>
      </c>
      <c r="H707" s="199" t="str">
        <f>IF(AND(M707&gt;0,M707&lt;=STATS!$C$22),1,"")</f>
        <v/>
      </c>
      <c r="J707" s="34">
        <v>706</v>
      </c>
      <c r="K707"/>
      <c r="L707"/>
      <c r="R707" s="17"/>
      <c r="S707" s="17"/>
      <c r="T707" s="17"/>
      <c r="U707" s="17"/>
      <c r="V707" s="17"/>
      <c r="W707" s="17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FD707" s="195"/>
      <c r="FE707" s="195"/>
      <c r="FF707" s="195"/>
      <c r="FG707" s="195"/>
      <c r="FH707" s="195"/>
    </row>
    <row r="708" spans="2:164" x14ac:dyDescent="0.2">
      <c r="B708" s="98">
        <f>COUNT(R708:FC708,FI708:FQ708)</f>
        <v>0</v>
      </c>
      <c r="C708" s="98" t="str">
        <f>IF(COUNT(R708:FC708,FI708:FQ708)&gt;0,COUNT(R708:FC708,FI708:FQ708),"")</f>
        <v/>
      </c>
      <c r="D708" s="98" t="str">
        <f>IF(COUNT(X708:BN708,BP708:BX708,BZ708:CF708,CH708:FC708,FI708:FQ708)&gt;0,COUNT(X708:BN708,BP708:BX708,BZ708:CF708,CH708:FC708,FI708:FQ708),"")</f>
        <v/>
      </c>
      <c r="E708" s="98" t="str">
        <f>IF(H708=1,COUNT(R708:FC708,FI708:FQ708),"")</f>
        <v/>
      </c>
      <c r="F708" s="98" t="str">
        <f>IF(H708=1,COUNT(X708:BN708,BP708:BX708,BZ708:CF708,CH708:FC708,FI708:FQ708),"")</f>
        <v/>
      </c>
      <c r="G708" s="98" t="str">
        <f>IF($B708&gt;=1,$M708,"")</f>
        <v/>
      </c>
      <c r="H708" s="199" t="str">
        <f>IF(AND(M708&gt;0,M708&lt;=STATS!$C$22),1,"")</f>
        <v/>
      </c>
      <c r="J708" s="34">
        <v>707</v>
      </c>
      <c r="K708"/>
      <c r="L708"/>
      <c r="R708" s="17"/>
      <c r="S708" s="17"/>
      <c r="T708" s="17"/>
      <c r="U708" s="17"/>
      <c r="V708" s="17"/>
      <c r="W708" s="17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FD708" s="195"/>
      <c r="FE708" s="195"/>
      <c r="FF708" s="195"/>
      <c r="FG708" s="195"/>
      <c r="FH708" s="195"/>
    </row>
    <row r="709" spans="2:164" x14ac:dyDescent="0.2">
      <c r="B709" s="98">
        <f>COUNT(R709:FC709,FI709:FQ709)</f>
        <v>0</v>
      </c>
      <c r="C709" s="98" t="str">
        <f>IF(COUNT(R709:FC709,FI709:FQ709)&gt;0,COUNT(R709:FC709,FI709:FQ709),"")</f>
        <v/>
      </c>
      <c r="D709" s="98" t="str">
        <f>IF(COUNT(X709:BN709,BP709:BX709,BZ709:CF709,CH709:FC709,FI709:FQ709)&gt;0,COUNT(X709:BN709,BP709:BX709,BZ709:CF709,CH709:FC709,FI709:FQ709),"")</f>
        <v/>
      </c>
      <c r="E709" s="98" t="str">
        <f>IF(H709=1,COUNT(R709:FC709,FI709:FQ709),"")</f>
        <v/>
      </c>
      <c r="F709" s="98" t="str">
        <f>IF(H709=1,COUNT(X709:BN709,BP709:BX709,BZ709:CF709,CH709:FC709,FI709:FQ709),"")</f>
        <v/>
      </c>
      <c r="G709" s="98" t="str">
        <f>IF($B709&gt;=1,$M709,"")</f>
        <v/>
      </c>
      <c r="H709" s="199" t="str">
        <f>IF(AND(M709&gt;0,M709&lt;=STATS!$C$22),1,"")</f>
        <v/>
      </c>
      <c r="J709" s="34">
        <v>708</v>
      </c>
      <c r="K709"/>
      <c r="L709"/>
      <c r="R709" s="17"/>
      <c r="S709" s="17"/>
      <c r="T709" s="17"/>
      <c r="U709" s="17"/>
      <c r="V709" s="17"/>
      <c r="W709" s="17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FD709" s="195"/>
      <c r="FE709" s="195"/>
      <c r="FF709" s="195"/>
      <c r="FG709" s="195"/>
      <c r="FH709" s="195"/>
    </row>
    <row r="710" spans="2:164" x14ac:dyDescent="0.2">
      <c r="B710" s="98">
        <f>COUNT(R710:FC710,FI710:FQ710)</f>
        <v>0</v>
      </c>
      <c r="C710" s="98" t="str">
        <f>IF(COUNT(R710:FC710,FI710:FQ710)&gt;0,COUNT(R710:FC710,FI710:FQ710),"")</f>
        <v/>
      </c>
      <c r="D710" s="98" t="str">
        <f>IF(COUNT(X710:BN710,BP710:BX710,BZ710:CF710,CH710:FC710,FI710:FQ710)&gt;0,COUNT(X710:BN710,BP710:BX710,BZ710:CF710,CH710:FC710,FI710:FQ710),"")</f>
        <v/>
      </c>
      <c r="E710" s="98" t="str">
        <f>IF(H710=1,COUNT(R710:FC710,FI710:FQ710),"")</f>
        <v/>
      </c>
      <c r="F710" s="98" t="str">
        <f>IF(H710=1,COUNT(X710:BN710,BP710:BX710,BZ710:CF710,CH710:FC710,FI710:FQ710),"")</f>
        <v/>
      </c>
      <c r="G710" s="98" t="str">
        <f>IF($B710&gt;=1,$M710,"")</f>
        <v/>
      </c>
      <c r="H710" s="199" t="str">
        <f>IF(AND(M710&gt;0,M710&lt;=STATS!$C$22),1,"")</f>
        <v/>
      </c>
      <c r="J710" s="34">
        <v>709</v>
      </c>
      <c r="K710"/>
      <c r="L710"/>
      <c r="R710" s="17"/>
      <c r="S710" s="17"/>
      <c r="T710" s="17"/>
      <c r="U710" s="17"/>
      <c r="V710" s="17"/>
      <c r="W710" s="17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FD710" s="195"/>
      <c r="FE710" s="195"/>
      <c r="FF710" s="195"/>
      <c r="FG710" s="195"/>
      <c r="FH710" s="195"/>
    </row>
    <row r="711" spans="2:164" x14ac:dyDescent="0.2">
      <c r="B711" s="98">
        <f>COUNT(R711:FC711,FI711:FQ711)</f>
        <v>0</v>
      </c>
      <c r="C711" s="98" t="str">
        <f>IF(COUNT(R711:FC711,FI711:FQ711)&gt;0,COUNT(R711:FC711,FI711:FQ711),"")</f>
        <v/>
      </c>
      <c r="D711" s="98" t="str">
        <f>IF(COUNT(X711:BN711,BP711:BX711,BZ711:CF711,CH711:FC711,FI711:FQ711)&gt;0,COUNT(X711:BN711,BP711:BX711,BZ711:CF711,CH711:FC711,FI711:FQ711),"")</f>
        <v/>
      </c>
      <c r="E711" s="98" t="str">
        <f>IF(H711=1,COUNT(R711:FC711,FI711:FQ711),"")</f>
        <v/>
      </c>
      <c r="F711" s="98" t="str">
        <f>IF(H711=1,COUNT(X711:BN711,BP711:BX711,BZ711:CF711,CH711:FC711,FI711:FQ711),"")</f>
        <v/>
      </c>
      <c r="G711" s="98" t="str">
        <f>IF($B711&gt;=1,$M711,"")</f>
        <v/>
      </c>
      <c r="H711" s="199" t="str">
        <f>IF(AND(M711&gt;0,M711&lt;=STATS!$C$22),1,"")</f>
        <v/>
      </c>
      <c r="J711" s="34">
        <v>710</v>
      </c>
      <c r="K711"/>
      <c r="L711"/>
      <c r="R711" s="17"/>
      <c r="S711" s="17"/>
      <c r="T711" s="17"/>
      <c r="U711" s="17"/>
      <c r="V711" s="17"/>
      <c r="W711" s="17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FD711" s="195"/>
      <c r="FE711" s="195"/>
      <c r="FF711" s="195"/>
      <c r="FG711" s="195"/>
      <c r="FH711" s="195"/>
    </row>
    <row r="712" spans="2:164" x14ac:dyDescent="0.2">
      <c r="B712" s="98">
        <f>COUNT(R712:FC712,FI712:FQ712)</f>
        <v>0</v>
      </c>
      <c r="C712" s="98" t="str">
        <f>IF(COUNT(R712:FC712,FI712:FQ712)&gt;0,COUNT(R712:FC712,FI712:FQ712),"")</f>
        <v/>
      </c>
      <c r="D712" s="98" t="str">
        <f>IF(COUNT(X712:BN712,BP712:BX712,BZ712:CF712,CH712:FC712,FI712:FQ712)&gt;0,COUNT(X712:BN712,BP712:BX712,BZ712:CF712,CH712:FC712,FI712:FQ712),"")</f>
        <v/>
      </c>
      <c r="E712" s="98" t="str">
        <f>IF(H712=1,COUNT(R712:FC712,FI712:FQ712),"")</f>
        <v/>
      </c>
      <c r="F712" s="98" t="str">
        <f>IF(H712=1,COUNT(X712:BN712,BP712:BX712,BZ712:CF712,CH712:FC712,FI712:FQ712),"")</f>
        <v/>
      </c>
      <c r="G712" s="98" t="str">
        <f>IF($B712&gt;=1,$M712,"")</f>
        <v/>
      </c>
      <c r="H712" s="199" t="str">
        <f>IF(AND(M712&gt;0,M712&lt;=STATS!$C$22),1,"")</f>
        <v/>
      </c>
      <c r="J712" s="34">
        <v>711</v>
      </c>
      <c r="K712"/>
      <c r="L712"/>
      <c r="R712" s="17"/>
      <c r="S712" s="17"/>
      <c r="T712" s="17"/>
      <c r="U712" s="17"/>
      <c r="V712" s="17"/>
      <c r="W712" s="17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FD712" s="195"/>
      <c r="FE712" s="195"/>
      <c r="FF712" s="195"/>
      <c r="FG712" s="195"/>
      <c r="FH712" s="195"/>
    </row>
    <row r="713" spans="2:164" x14ac:dyDescent="0.2">
      <c r="B713" s="98">
        <f>COUNT(R713:FC713,FI713:FQ713)</f>
        <v>0</v>
      </c>
      <c r="C713" s="98" t="str">
        <f>IF(COUNT(R713:FC713,FI713:FQ713)&gt;0,COUNT(R713:FC713,FI713:FQ713),"")</f>
        <v/>
      </c>
      <c r="D713" s="98" t="str">
        <f>IF(COUNT(X713:BN713,BP713:BX713,BZ713:CF713,CH713:FC713,FI713:FQ713)&gt;0,COUNT(X713:BN713,BP713:BX713,BZ713:CF713,CH713:FC713,FI713:FQ713),"")</f>
        <v/>
      </c>
      <c r="E713" s="98" t="str">
        <f>IF(H713=1,COUNT(R713:FC713,FI713:FQ713),"")</f>
        <v/>
      </c>
      <c r="F713" s="98" t="str">
        <f>IF(H713=1,COUNT(X713:BN713,BP713:BX713,BZ713:CF713,CH713:FC713,FI713:FQ713),"")</f>
        <v/>
      </c>
      <c r="G713" s="98" t="str">
        <f>IF($B713&gt;=1,$M713,"")</f>
        <v/>
      </c>
      <c r="H713" s="199" t="str">
        <f>IF(AND(M713&gt;0,M713&lt;=STATS!$C$22),1,"")</f>
        <v/>
      </c>
      <c r="J713" s="34">
        <v>712</v>
      </c>
      <c r="K713"/>
      <c r="L713"/>
      <c r="R713" s="17"/>
      <c r="S713" s="17"/>
      <c r="T713" s="17"/>
      <c r="U713" s="17"/>
      <c r="V713" s="17"/>
      <c r="W713" s="17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FD713" s="195"/>
      <c r="FE713" s="195"/>
      <c r="FF713" s="195"/>
      <c r="FG713" s="195"/>
      <c r="FH713" s="195"/>
    </row>
    <row r="714" spans="2:164" x14ac:dyDescent="0.2">
      <c r="B714" s="98">
        <f>COUNT(R714:FC714,FI714:FQ714)</f>
        <v>0</v>
      </c>
      <c r="C714" s="98" t="str">
        <f>IF(COUNT(R714:FC714,FI714:FQ714)&gt;0,COUNT(R714:FC714,FI714:FQ714),"")</f>
        <v/>
      </c>
      <c r="D714" s="98" t="str">
        <f>IF(COUNT(X714:BN714,BP714:BX714,BZ714:CF714,CH714:FC714,FI714:FQ714)&gt;0,COUNT(X714:BN714,BP714:BX714,BZ714:CF714,CH714:FC714,FI714:FQ714),"")</f>
        <v/>
      </c>
      <c r="E714" s="98" t="str">
        <f>IF(H714=1,COUNT(R714:FC714,FI714:FQ714),"")</f>
        <v/>
      </c>
      <c r="F714" s="98" t="str">
        <f>IF(H714=1,COUNT(X714:BN714,BP714:BX714,BZ714:CF714,CH714:FC714,FI714:FQ714),"")</f>
        <v/>
      </c>
      <c r="G714" s="98" t="str">
        <f>IF($B714&gt;=1,$M714,"")</f>
        <v/>
      </c>
      <c r="H714" s="199" t="str">
        <f>IF(AND(M714&gt;0,M714&lt;=STATS!$C$22),1,"")</f>
        <v/>
      </c>
      <c r="J714" s="34">
        <v>713</v>
      </c>
      <c r="K714"/>
      <c r="L714"/>
      <c r="R714" s="17"/>
      <c r="S714" s="17"/>
      <c r="T714" s="17"/>
      <c r="U714" s="17"/>
      <c r="V714" s="17"/>
      <c r="W714" s="17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FD714" s="195"/>
      <c r="FE714" s="195"/>
      <c r="FF714" s="195"/>
      <c r="FG714" s="195"/>
      <c r="FH714" s="195"/>
    </row>
    <row r="715" spans="2:164" x14ac:dyDescent="0.2">
      <c r="B715" s="98">
        <f>COUNT(R715:FC715,FI715:FQ715)</f>
        <v>0</v>
      </c>
      <c r="C715" s="98" t="str">
        <f>IF(COUNT(R715:FC715,FI715:FQ715)&gt;0,COUNT(R715:FC715,FI715:FQ715),"")</f>
        <v/>
      </c>
      <c r="D715" s="98" t="str">
        <f>IF(COUNT(X715:BN715,BP715:BX715,BZ715:CF715,CH715:FC715,FI715:FQ715)&gt;0,COUNT(X715:BN715,BP715:BX715,BZ715:CF715,CH715:FC715,FI715:FQ715),"")</f>
        <v/>
      </c>
      <c r="E715" s="98" t="str">
        <f>IF(H715=1,COUNT(R715:FC715,FI715:FQ715),"")</f>
        <v/>
      </c>
      <c r="F715" s="98" t="str">
        <f>IF(H715=1,COUNT(X715:BN715,BP715:BX715,BZ715:CF715,CH715:FC715,FI715:FQ715),"")</f>
        <v/>
      </c>
      <c r="G715" s="98" t="str">
        <f>IF($B715&gt;=1,$M715,"")</f>
        <v/>
      </c>
      <c r="H715" s="199" t="str">
        <f>IF(AND(M715&gt;0,M715&lt;=STATS!$C$22),1,"")</f>
        <v/>
      </c>
      <c r="J715" s="34">
        <v>714</v>
      </c>
      <c r="K715"/>
      <c r="L715"/>
      <c r="R715" s="17"/>
      <c r="S715" s="17"/>
      <c r="T715" s="17"/>
      <c r="U715" s="17"/>
      <c r="V715" s="17"/>
      <c r="W715" s="17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FD715" s="195"/>
      <c r="FE715" s="195"/>
      <c r="FF715" s="195"/>
      <c r="FG715" s="195"/>
      <c r="FH715" s="195"/>
    </row>
    <row r="716" spans="2:164" x14ac:dyDescent="0.2">
      <c r="B716" s="98">
        <f>COUNT(R716:FC716,FI716:FQ716)</f>
        <v>0</v>
      </c>
      <c r="C716" s="98" t="str">
        <f>IF(COUNT(R716:FC716,FI716:FQ716)&gt;0,COUNT(R716:FC716,FI716:FQ716),"")</f>
        <v/>
      </c>
      <c r="D716" s="98" t="str">
        <f>IF(COUNT(X716:BN716,BP716:BX716,BZ716:CF716,CH716:FC716,FI716:FQ716)&gt;0,COUNT(X716:BN716,BP716:BX716,BZ716:CF716,CH716:FC716,FI716:FQ716),"")</f>
        <v/>
      </c>
      <c r="E716" s="98" t="str">
        <f>IF(H716=1,COUNT(R716:FC716,FI716:FQ716),"")</f>
        <v/>
      </c>
      <c r="F716" s="98" t="str">
        <f>IF(H716=1,COUNT(X716:BN716,BP716:BX716,BZ716:CF716,CH716:FC716,FI716:FQ716),"")</f>
        <v/>
      </c>
      <c r="G716" s="98" t="str">
        <f>IF($B716&gt;=1,$M716,"")</f>
        <v/>
      </c>
      <c r="H716" s="199" t="str">
        <f>IF(AND(M716&gt;0,M716&lt;=STATS!$C$22),1,"")</f>
        <v/>
      </c>
      <c r="J716" s="34">
        <v>715</v>
      </c>
      <c r="K716"/>
      <c r="L716"/>
      <c r="R716" s="17"/>
      <c r="S716" s="17"/>
      <c r="T716" s="17"/>
      <c r="U716" s="17"/>
      <c r="V716" s="17"/>
      <c r="W716" s="17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FD716" s="195"/>
      <c r="FE716" s="195"/>
      <c r="FF716" s="195"/>
      <c r="FG716" s="195"/>
      <c r="FH716" s="195"/>
    </row>
    <row r="717" spans="2:164" x14ac:dyDescent="0.2">
      <c r="B717" s="98">
        <f>COUNT(R717:FC717,FI717:FQ717)</f>
        <v>0</v>
      </c>
      <c r="C717" s="98" t="str">
        <f>IF(COUNT(R717:FC717,FI717:FQ717)&gt;0,COUNT(R717:FC717,FI717:FQ717),"")</f>
        <v/>
      </c>
      <c r="D717" s="98" t="str">
        <f>IF(COUNT(X717:BN717,BP717:BX717,BZ717:CF717,CH717:FC717,FI717:FQ717)&gt;0,COUNT(X717:BN717,BP717:BX717,BZ717:CF717,CH717:FC717,FI717:FQ717),"")</f>
        <v/>
      </c>
      <c r="E717" s="98" t="str">
        <f>IF(H717=1,COUNT(R717:FC717,FI717:FQ717),"")</f>
        <v/>
      </c>
      <c r="F717" s="98" t="str">
        <f>IF(H717=1,COUNT(X717:BN717,BP717:BX717,BZ717:CF717,CH717:FC717,FI717:FQ717),"")</f>
        <v/>
      </c>
      <c r="G717" s="98" t="str">
        <f>IF($B717&gt;=1,$M717,"")</f>
        <v/>
      </c>
      <c r="H717" s="199" t="str">
        <f>IF(AND(M717&gt;0,M717&lt;=STATS!$C$22),1,"")</f>
        <v/>
      </c>
      <c r="J717" s="34">
        <v>716</v>
      </c>
      <c r="K717"/>
      <c r="L717"/>
      <c r="R717" s="17"/>
      <c r="S717" s="17"/>
      <c r="T717" s="17"/>
      <c r="U717" s="17"/>
      <c r="V717" s="17"/>
      <c r="W717" s="17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FD717" s="195"/>
      <c r="FE717" s="195"/>
      <c r="FF717" s="195"/>
      <c r="FG717" s="195"/>
      <c r="FH717" s="195"/>
    </row>
    <row r="718" spans="2:164" x14ac:dyDescent="0.2">
      <c r="B718" s="98">
        <f>COUNT(R718:FC718,FI718:FQ718)</f>
        <v>0</v>
      </c>
      <c r="C718" s="98" t="str">
        <f>IF(COUNT(R718:FC718,FI718:FQ718)&gt;0,COUNT(R718:FC718,FI718:FQ718),"")</f>
        <v/>
      </c>
      <c r="D718" s="98" t="str">
        <f>IF(COUNT(X718:BN718,BP718:BX718,BZ718:CF718,CH718:FC718,FI718:FQ718)&gt;0,COUNT(X718:BN718,BP718:BX718,BZ718:CF718,CH718:FC718,FI718:FQ718),"")</f>
        <v/>
      </c>
      <c r="E718" s="98" t="str">
        <f>IF(H718=1,COUNT(R718:FC718,FI718:FQ718),"")</f>
        <v/>
      </c>
      <c r="F718" s="98" t="str">
        <f>IF(H718=1,COUNT(X718:BN718,BP718:BX718,BZ718:CF718,CH718:FC718,FI718:FQ718),"")</f>
        <v/>
      </c>
      <c r="G718" s="98" t="str">
        <f>IF($B718&gt;=1,$M718,"")</f>
        <v/>
      </c>
      <c r="H718" s="199" t="str">
        <f>IF(AND(M718&gt;0,M718&lt;=STATS!$C$22),1,"")</f>
        <v/>
      </c>
      <c r="J718" s="34">
        <v>717</v>
      </c>
      <c r="K718"/>
      <c r="L718"/>
      <c r="R718" s="17"/>
      <c r="S718" s="17"/>
      <c r="T718" s="17"/>
      <c r="U718" s="17"/>
      <c r="V718" s="17"/>
      <c r="W718" s="17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FD718" s="195"/>
      <c r="FE718" s="195"/>
      <c r="FF718" s="195"/>
      <c r="FG718" s="195"/>
      <c r="FH718" s="195"/>
    </row>
    <row r="719" spans="2:164" x14ac:dyDescent="0.2">
      <c r="B719" s="98">
        <f>COUNT(R719:FC719,FI719:FQ719)</f>
        <v>0</v>
      </c>
      <c r="C719" s="98" t="str">
        <f>IF(COUNT(R719:FC719,FI719:FQ719)&gt;0,COUNT(R719:FC719,FI719:FQ719),"")</f>
        <v/>
      </c>
      <c r="D719" s="98" t="str">
        <f>IF(COUNT(X719:BN719,BP719:BX719,BZ719:CF719,CH719:FC719,FI719:FQ719)&gt;0,COUNT(X719:BN719,BP719:BX719,BZ719:CF719,CH719:FC719,FI719:FQ719),"")</f>
        <v/>
      </c>
      <c r="E719" s="98" t="str">
        <f>IF(H719=1,COUNT(R719:FC719,FI719:FQ719),"")</f>
        <v/>
      </c>
      <c r="F719" s="98" t="str">
        <f>IF(H719=1,COUNT(X719:BN719,BP719:BX719,BZ719:CF719,CH719:FC719,FI719:FQ719),"")</f>
        <v/>
      </c>
      <c r="G719" s="98" t="str">
        <f>IF($B719&gt;=1,$M719,"")</f>
        <v/>
      </c>
      <c r="H719" s="199" t="str">
        <f>IF(AND(M719&gt;0,M719&lt;=STATS!$C$22),1,"")</f>
        <v/>
      </c>
      <c r="J719" s="34">
        <v>718</v>
      </c>
      <c r="K719"/>
      <c r="L719"/>
      <c r="R719" s="17"/>
      <c r="S719" s="17"/>
      <c r="T719" s="17"/>
      <c r="U719" s="17"/>
      <c r="V719" s="17"/>
      <c r="W719" s="17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FD719" s="195"/>
      <c r="FE719" s="195"/>
      <c r="FF719" s="195"/>
      <c r="FG719" s="195"/>
      <c r="FH719" s="195"/>
    </row>
    <row r="720" spans="2:164" x14ac:dyDescent="0.2">
      <c r="B720" s="98">
        <f>COUNT(R720:FC720,FI720:FQ720)</f>
        <v>0</v>
      </c>
      <c r="C720" s="98" t="str">
        <f>IF(COUNT(R720:FC720,FI720:FQ720)&gt;0,COUNT(R720:FC720,FI720:FQ720),"")</f>
        <v/>
      </c>
      <c r="D720" s="98" t="str">
        <f>IF(COUNT(X720:BN720,BP720:BX720,BZ720:CF720,CH720:FC720,FI720:FQ720)&gt;0,COUNT(X720:BN720,BP720:BX720,BZ720:CF720,CH720:FC720,FI720:FQ720),"")</f>
        <v/>
      </c>
      <c r="E720" s="98" t="str">
        <f>IF(H720=1,COUNT(R720:FC720,FI720:FQ720),"")</f>
        <v/>
      </c>
      <c r="F720" s="98" t="str">
        <f>IF(H720=1,COUNT(X720:BN720,BP720:BX720,BZ720:CF720,CH720:FC720,FI720:FQ720),"")</f>
        <v/>
      </c>
      <c r="G720" s="98" t="str">
        <f>IF($B720&gt;=1,$M720,"")</f>
        <v/>
      </c>
      <c r="H720" s="199" t="str">
        <f>IF(AND(M720&gt;0,M720&lt;=STATS!$C$22),1,"")</f>
        <v/>
      </c>
      <c r="J720" s="34">
        <v>719</v>
      </c>
      <c r="K720"/>
      <c r="L720"/>
      <c r="R720" s="17"/>
      <c r="S720" s="17"/>
      <c r="T720" s="17"/>
      <c r="U720" s="17"/>
      <c r="V720" s="17"/>
      <c r="W720" s="17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FD720" s="195"/>
      <c r="FE720" s="195"/>
      <c r="FF720" s="195"/>
      <c r="FG720" s="195"/>
      <c r="FH720" s="195"/>
    </row>
    <row r="721" spans="2:164" x14ac:dyDescent="0.2">
      <c r="B721" s="98">
        <f>COUNT(R721:FC721,FI721:FQ721)</f>
        <v>0</v>
      </c>
      <c r="C721" s="98" t="str">
        <f>IF(COUNT(R721:FC721,FI721:FQ721)&gt;0,COUNT(R721:FC721,FI721:FQ721),"")</f>
        <v/>
      </c>
      <c r="D721" s="98" t="str">
        <f>IF(COUNT(X721:BN721,BP721:BX721,BZ721:CF721,CH721:FC721,FI721:FQ721)&gt;0,COUNT(X721:BN721,BP721:BX721,BZ721:CF721,CH721:FC721,FI721:FQ721),"")</f>
        <v/>
      </c>
      <c r="E721" s="98" t="str">
        <f>IF(H721=1,COUNT(R721:FC721,FI721:FQ721),"")</f>
        <v/>
      </c>
      <c r="F721" s="98" t="str">
        <f>IF(H721=1,COUNT(X721:BN721,BP721:BX721,BZ721:CF721,CH721:FC721,FI721:FQ721),"")</f>
        <v/>
      </c>
      <c r="G721" s="98" t="str">
        <f>IF($B721&gt;=1,$M721,"")</f>
        <v/>
      </c>
      <c r="H721" s="199" t="str">
        <f>IF(AND(M721&gt;0,M721&lt;=STATS!$C$22),1,"")</f>
        <v/>
      </c>
      <c r="J721" s="34">
        <v>720</v>
      </c>
      <c r="K721"/>
      <c r="L721"/>
      <c r="R721" s="17"/>
      <c r="S721" s="17"/>
      <c r="T721" s="17"/>
      <c r="U721" s="17"/>
      <c r="V721" s="17"/>
      <c r="W721" s="17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FD721" s="195"/>
      <c r="FE721" s="195"/>
      <c r="FF721" s="195"/>
      <c r="FG721" s="195"/>
      <c r="FH721" s="195"/>
    </row>
    <row r="722" spans="2:164" x14ac:dyDescent="0.2">
      <c r="B722" s="98">
        <f>COUNT(R722:FC722,FI722:FQ722)</f>
        <v>0</v>
      </c>
      <c r="C722" s="98" t="str">
        <f>IF(COUNT(R722:FC722,FI722:FQ722)&gt;0,COUNT(R722:FC722,FI722:FQ722),"")</f>
        <v/>
      </c>
      <c r="D722" s="98" t="str">
        <f>IF(COUNT(X722:BN722,BP722:BX722,BZ722:CF722,CH722:FC722,FI722:FQ722)&gt;0,COUNT(X722:BN722,BP722:BX722,BZ722:CF722,CH722:FC722,FI722:FQ722),"")</f>
        <v/>
      </c>
      <c r="E722" s="98" t="str">
        <f>IF(H722=1,COUNT(R722:FC722,FI722:FQ722),"")</f>
        <v/>
      </c>
      <c r="F722" s="98" t="str">
        <f>IF(H722=1,COUNT(X722:BN722,BP722:BX722,BZ722:CF722,CH722:FC722,FI722:FQ722),"")</f>
        <v/>
      </c>
      <c r="G722" s="98" t="str">
        <f>IF($B722&gt;=1,$M722,"")</f>
        <v/>
      </c>
      <c r="H722" s="199" t="str">
        <f>IF(AND(M722&gt;0,M722&lt;=STATS!$C$22),1,"")</f>
        <v/>
      </c>
      <c r="J722" s="34">
        <v>721</v>
      </c>
      <c r="K722"/>
      <c r="L722"/>
      <c r="R722" s="17"/>
      <c r="S722" s="17"/>
      <c r="T722" s="17"/>
      <c r="U722" s="17"/>
      <c r="V722" s="17"/>
      <c r="W722" s="17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FD722" s="195"/>
      <c r="FE722" s="195"/>
      <c r="FF722" s="195"/>
      <c r="FG722" s="195"/>
      <c r="FH722" s="195"/>
    </row>
    <row r="723" spans="2:164" x14ac:dyDescent="0.2">
      <c r="B723" s="98">
        <f>COUNT(R723:FC723,FI723:FQ723)</f>
        <v>0</v>
      </c>
      <c r="C723" s="98" t="str">
        <f>IF(COUNT(R723:FC723,FI723:FQ723)&gt;0,COUNT(R723:FC723,FI723:FQ723),"")</f>
        <v/>
      </c>
      <c r="D723" s="98" t="str">
        <f>IF(COUNT(X723:BN723,BP723:BX723,BZ723:CF723,CH723:FC723,FI723:FQ723)&gt;0,COUNT(X723:BN723,BP723:BX723,BZ723:CF723,CH723:FC723,FI723:FQ723),"")</f>
        <v/>
      </c>
      <c r="E723" s="98" t="str">
        <f>IF(H723=1,COUNT(R723:FC723,FI723:FQ723),"")</f>
        <v/>
      </c>
      <c r="F723" s="98" t="str">
        <f>IF(H723=1,COUNT(X723:BN723,BP723:BX723,BZ723:CF723,CH723:FC723,FI723:FQ723),"")</f>
        <v/>
      </c>
      <c r="G723" s="98" t="str">
        <f>IF($B723&gt;=1,$M723,"")</f>
        <v/>
      </c>
      <c r="H723" s="199" t="str">
        <f>IF(AND(M723&gt;0,M723&lt;=STATS!$C$22),1,"")</f>
        <v/>
      </c>
      <c r="J723" s="34">
        <v>722</v>
      </c>
      <c r="K723"/>
      <c r="L723"/>
      <c r="R723" s="17"/>
      <c r="S723" s="17"/>
      <c r="T723" s="17"/>
      <c r="U723" s="17"/>
      <c r="V723" s="17"/>
      <c r="W723" s="17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FD723" s="195"/>
      <c r="FE723" s="195"/>
      <c r="FF723" s="195"/>
      <c r="FG723" s="195"/>
      <c r="FH723" s="195"/>
    </row>
    <row r="724" spans="2:164" x14ac:dyDescent="0.2">
      <c r="B724" s="98">
        <f>COUNT(R724:FC724,FI724:FQ724)</f>
        <v>0</v>
      </c>
      <c r="C724" s="98" t="str">
        <f>IF(COUNT(R724:FC724,FI724:FQ724)&gt;0,COUNT(R724:FC724,FI724:FQ724),"")</f>
        <v/>
      </c>
      <c r="D724" s="98" t="str">
        <f>IF(COUNT(X724:BN724,BP724:BX724,BZ724:CF724,CH724:FC724,FI724:FQ724)&gt;0,COUNT(X724:BN724,BP724:BX724,BZ724:CF724,CH724:FC724,FI724:FQ724),"")</f>
        <v/>
      </c>
      <c r="E724" s="98" t="str">
        <f>IF(H724=1,COUNT(R724:FC724,FI724:FQ724),"")</f>
        <v/>
      </c>
      <c r="F724" s="98" t="str">
        <f>IF(H724=1,COUNT(X724:BN724,BP724:BX724,BZ724:CF724,CH724:FC724,FI724:FQ724),"")</f>
        <v/>
      </c>
      <c r="G724" s="98" t="str">
        <f>IF($B724&gt;=1,$M724,"")</f>
        <v/>
      </c>
      <c r="H724" s="199" t="str">
        <f>IF(AND(M724&gt;0,M724&lt;=STATS!$C$22),1,"")</f>
        <v/>
      </c>
      <c r="J724" s="34">
        <v>723</v>
      </c>
      <c r="K724"/>
      <c r="L724"/>
      <c r="R724" s="17"/>
      <c r="S724" s="17"/>
      <c r="T724" s="17"/>
      <c r="U724" s="17"/>
      <c r="V724" s="17"/>
      <c r="W724" s="17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FD724" s="195"/>
      <c r="FE724" s="195"/>
      <c r="FF724" s="195"/>
      <c r="FG724" s="195"/>
      <c r="FH724" s="195"/>
    </row>
    <row r="725" spans="2:164" x14ac:dyDescent="0.2">
      <c r="B725" s="98">
        <f>COUNT(R725:FC725,FI725:FQ725)</f>
        <v>0</v>
      </c>
      <c r="C725" s="98" t="str">
        <f>IF(COUNT(R725:FC725,FI725:FQ725)&gt;0,COUNT(R725:FC725,FI725:FQ725),"")</f>
        <v/>
      </c>
      <c r="D725" s="98" t="str">
        <f>IF(COUNT(X725:BN725,BP725:BX725,BZ725:CF725,CH725:FC725,FI725:FQ725)&gt;0,COUNT(X725:BN725,BP725:BX725,BZ725:CF725,CH725:FC725,FI725:FQ725),"")</f>
        <v/>
      </c>
      <c r="E725" s="98" t="str">
        <f>IF(H725=1,COUNT(R725:FC725,FI725:FQ725),"")</f>
        <v/>
      </c>
      <c r="F725" s="98" t="str">
        <f>IF(H725=1,COUNT(X725:BN725,BP725:BX725,BZ725:CF725,CH725:FC725,FI725:FQ725),"")</f>
        <v/>
      </c>
      <c r="G725" s="98" t="str">
        <f>IF($B725&gt;=1,$M725,"")</f>
        <v/>
      </c>
      <c r="H725" s="199" t="str">
        <f>IF(AND(M725&gt;0,M725&lt;=STATS!$C$22),1,"")</f>
        <v/>
      </c>
      <c r="J725" s="34">
        <v>724</v>
      </c>
      <c r="K725"/>
      <c r="L725"/>
      <c r="R725" s="17"/>
      <c r="S725" s="17"/>
      <c r="T725" s="17"/>
      <c r="U725" s="17"/>
      <c r="V725" s="17"/>
      <c r="W725" s="17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FD725" s="195"/>
      <c r="FE725" s="195"/>
      <c r="FF725" s="195"/>
      <c r="FG725" s="195"/>
      <c r="FH725" s="195"/>
    </row>
    <row r="726" spans="2:164" x14ac:dyDescent="0.2">
      <c r="B726" s="98">
        <f>COUNT(R726:FC726,FI726:FQ726)</f>
        <v>0</v>
      </c>
      <c r="C726" s="98" t="str">
        <f>IF(COUNT(R726:FC726,FI726:FQ726)&gt;0,COUNT(R726:FC726,FI726:FQ726),"")</f>
        <v/>
      </c>
      <c r="D726" s="98" t="str">
        <f>IF(COUNT(X726:BN726,BP726:BX726,BZ726:CF726,CH726:FC726,FI726:FQ726)&gt;0,COUNT(X726:BN726,BP726:BX726,BZ726:CF726,CH726:FC726,FI726:FQ726),"")</f>
        <v/>
      </c>
      <c r="E726" s="98" t="str">
        <f>IF(H726=1,COUNT(R726:FC726,FI726:FQ726),"")</f>
        <v/>
      </c>
      <c r="F726" s="98" t="str">
        <f>IF(H726=1,COUNT(X726:BN726,BP726:BX726,BZ726:CF726,CH726:FC726,FI726:FQ726),"")</f>
        <v/>
      </c>
      <c r="G726" s="98" t="str">
        <f>IF($B726&gt;=1,$M726,"")</f>
        <v/>
      </c>
      <c r="H726" s="199" t="str">
        <f>IF(AND(M726&gt;0,M726&lt;=STATS!$C$22),1,"")</f>
        <v/>
      </c>
      <c r="J726" s="34">
        <v>725</v>
      </c>
      <c r="K726"/>
      <c r="L726"/>
      <c r="R726" s="17"/>
      <c r="S726" s="17"/>
      <c r="T726" s="17"/>
      <c r="U726" s="17"/>
      <c r="V726" s="17"/>
      <c r="W726" s="17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FD726" s="195"/>
      <c r="FE726" s="195"/>
      <c r="FF726" s="195"/>
      <c r="FG726" s="195"/>
      <c r="FH726" s="195"/>
    </row>
    <row r="727" spans="2:164" x14ac:dyDescent="0.2">
      <c r="B727" s="98">
        <f>COUNT(R727:FC727,FI727:FQ727)</f>
        <v>0</v>
      </c>
      <c r="C727" s="98" t="str">
        <f>IF(COUNT(R727:FC727,FI727:FQ727)&gt;0,COUNT(R727:FC727,FI727:FQ727),"")</f>
        <v/>
      </c>
      <c r="D727" s="98" t="str">
        <f>IF(COUNT(X727:BN727,BP727:BX727,BZ727:CF727,CH727:FC727,FI727:FQ727)&gt;0,COUNT(X727:BN727,BP727:BX727,BZ727:CF727,CH727:FC727,FI727:FQ727),"")</f>
        <v/>
      </c>
      <c r="E727" s="98" t="str">
        <f>IF(H727=1,COUNT(R727:FC727,FI727:FQ727),"")</f>
        <v/>
      </c>
      <c r="F727" s="98" t="str">
        <f>IF(H727=1,COUNT(X727:BN727,BP727:BX727,BZ727:CF727,CH727:FC727,FI727:FQ727),"")</f>
        <v/>
      </c>
      <c r="G727" s="98" t="str">
        <f>IF($B727&gt;=1,$M727,"")</f>
        <v/>
      </c>
      <c r="H727" s="199" t="str">
        <f>IF(AND(M727&gt;0,M727&lt;=STATS!$C$22),1,"")</f>
        <v/>
      </c>
      <c r="J727" s="34">
        <v>726</v>
      </c>
      <c r="K727"/>
      <c r="L727"/>
      <c r="R727" s="17"/>
      <c r="S727" s="17"/>
      <c r="T727" s="17"/>
      <c r="U727" s="17"/>
      <c r="V727" s="17"/>
      <c r="W727" s="17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FD727" s="195"/>
      <c r="FE727" s="195"/>
      <c r="FF727" s="195"/>
      <c r="FG727" s="195"/>
      <c r="FH727" s="195"/>
    </row>
    <row r="728" spans="2:164" x14ac:dyDescent="0.2">
      <c r="B728" s="98">
        <f>COUNT(R728:FC728,FI728:FQ728)</f>
        <v>0</v>
      </c>
      <c r="C728" s="98" t="str">
        <f>IF(COUNT(R728:FC728,FI728:FQ728)&gt;0,COUNT(R728:FC728,FI728:FQ728),"")</f>
        <v/>
      </c>
      <c r="D728" s="98" t="str">
        <f>IF(COUNT(X728:BN728,BP728:BX728,BZ728:CF728,CH728:FC728,FI728:FQ728)&gt;0,COUNT(X728:BN728,BP728:BX728,BZ728:CF728,CH728:FC728,FI728:FQ728),"")</f>
        <v/>
      </c>
      <c r="E728" s="98" t="str">
        <f>IF(H728=1,COUNT(R728:FC728,FI728:FQ728),"")</f>
        <v/>
      </c>
      <c r="F728" s="98" t="str">
        <f>IF(H728=1,COUNT(X728:BN728,BP728:BX728,BZ728:CF728,CH728:FC728,FI728:FQ728),"")</f>
        <v/>
      </c>
      <c r="G728" s="98" t="str">
        <f>IF($B728&gt;=1,$M728,"")</f>
        <v/>
      </c>
      <c r="H728" s="199" t="str">
        <f>IF(AND(M728&gt;0,M728&lt;=STATS!$C$22),1,"")</f>
        <v/>
      </c>
      <c r="J728" s="34">
        <v>727</v>
      </c>
      <c r="K728"/>
      <c r="L728"/>
      <c r="R728" s="17"/>
      <c r="S728" s="17"/>
      <c r="T728" s="17"/>
      <c r="U728" s="17"/>
      <c r="V728" s="17"/>
      <c r="W728" s="17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FD728" s="195"/>
      <c r="FE728" s="195"/>
      <c r="FF728" s="195"/>
      <c r="FG728" s="195"/>
      <c r="FH728" s="195"/>
    </row>
    <row r="729" spans="2:164" x14ac:dyDescent="0.2">
      <c r="B729" s="98">
        <f>COUNT(R729:FC729,FI729:FQ729)</f>
        <v>0</v>
      </c>
      <c r="C729" s="98" t="str">
        <f>IF(COUNT(R729:FC729,FI729:FQ729)&gt;0,COUNT(R729:FC729,FI729:FQ729),"")</f>
        <v/>
      </c>
      <c r="D729" s="98" t="str">
        <f>IF(COUNT(X729:BN729,BP729:BX729,BZ729:CF729,CH729:FC729,FI729:FQ729)&gt;0,COUNT(X729:BN729,BP729:BX729,BZ729:CF729,CH729:FC729,FI729:FQ729),"")</f>
        <v/>
      </c>
      <c r="E729" s="98" t="str">
        <f>IF(H729=1,COUNT(R729:FC729,FI729:FQ729),"")</f>
        <v/>
      </c>
      <c r="F729" s="98" t="str">
        <f>IF(H729=1,COUNT(X729:BN729,BP729:BX729,BZ729:CF729,CH729:FC729,FI729:FQ729),"")</f>
        <v/>
      </c>
      <c r="G729" s="98" t="str">
        <f>IF($B729&gt;=1,$M729,"")</f>
        <v/>
      </c>
      <c r="H729" s="199" t="str">
        <f>IF(AND(M729&gt;0,M729&lt;=STATS!$C$22),1,"")</f>
        <v/>
      </c>
      <c r="J729" s="34">
        <v>728</v>
      </c>
      <c r="K729"/>
      <c r="L729"/>
      <c r="R729" s="17"/>
      <c r="S729" s="17"/>
      <c r="T729" s="17"/>
      <c r="U729" s="17"/>
      <c r="V729" s="17"/>
      <c r="W729" s="17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FD729" s="195"/>
      <c r="FE729" s="195"/>
      <c r="FF729" s="195"/>
      <c r="FG729" s="195"/>
      <c r="FH729" s="195"/>
    </row>
    <row r="730" spans="2:164" x14ac:dyDescent="0.2">
      <c r="B730" s="98">
        <f>COUNT(R730:FC730,FI730:FQ730)</f>
        <v>0</v>
      </c>
      <c r="C730" s="98" t="str">
        <f>IF(COUNT(R730:FC730,FI730:FQ730)&gt;0,COUNT(R730:FC730,FI730:FQ730),"")</f>
        <v/>
      </c>
      <c r="D730" s="98" t="str">
        <f>IF(COUNT(X730:BN730,BP730:BX730,BZ730:CF730,CH730:FC730,FI730:FQ730)&gt;0,COUNT(X730:BN730,BP730:BX730,BZ730:CF730,CH730:FC730,FI730:FQ730),"")</f>
        <v/>
      </c>
      <c r="E730" s="98" t="str">
        <f>IF(H730=1,COUNT(R730:FC730,FI730:FQ730),"")</f>
        <v/>
      </c>
      <c r="F730" s="98" t="str">
        <f>IF(H730=1,COUNT(X730:BN730,BP730:BX730,BZ730:CF730,CH730:FC730,FI730:FQ730),"")</f>
        <v/>
      </c>
      <c r="G730" s="98" t="str">
        <f>IF($B730&gt;=1,$M730,"")</f>
        <v/>
      </c>
      <c r="H730" s="199" t="str">
        <f>IF(AND(M730&gt;0,M730&lt;=STATS!$C$22),1,"")</f>
        <v/>
      </c>
      <c r="J730" s="34">
        <v>729</v>
      </c>
      <c r="K730"/>
      <c r="L730"/>
      <c r="R730" s="17"/>
      <c r="S730" s="17"/>
      <c r="T730" s="17"/>
      <c r="U730" s="17"/>
      <c r="V730" s="17"/>
      <c r="W730" s="17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FD730" s="195"/>
      <c r="FE730" s="195"/>
      <c r="FF730" s="195"/>
      <c r="FG730" s="195"/>
      <c r="FH730" s="195"/>
    </row>
    <row r="731" spans="2:164" x14ac:dyDescent="0.2">
      <c r="B731" s="98">
        <f>COUNT(R731:FC731,FI731:FQ731)</f>
        <v>0</v>
      </c>
      <c r="C731" s="98" t="str">
        <f>IF(COUNT(R731:FC731,FI731:FQ731)&gt;0,COUNT(R731:FC731,FI731:FQ731),"")</f>
        <v/>
      </c>
      <c r="D731" s="98" t="str">
        <f>IF(COUNT(X731:BN731,BP731:BX731,BZ731:CF731,CH731:FC731,FI731:FQ731)&gt;0,COUNT(X731:BN731,BP731:BX731,BZ731:CF731,CH731:FC731,FI731:FQ731),"")</f>
        <v/>
      </c>
      <c r="E731" s="98" t="str">
        <f>IF(H731=1,COUNT(R731:FC731,FI731:FQ731),"")</f>
        <v/>
      </c>
      <c r="F731" s="98" t="str">
        <f>IF(H731=1,COUNT(X731:BN731,BP731:BX731,BZ731:CF731,CH731:FC731,FI731:FQ731),"")</f>
        <v/>
      </c>
      <c r="G731" s="98" t="str">
        <f>IF($B731&gt;=1,$M731,"")</f>
        <v/>
      </c>
      <c r="H731" s="199" t="str">
        <f>IF(AND(M731&gt;0,M731&lt;=STATS!$C$22),1,"")</f>
        <v/>
      </c>
      <c r="J731" s="34">
        <v>730</v>
      </c>
      <c r="K731"/>
      <c r="L731"/>
      <c r="R731" s="17"/>
      <c r="S731" s="17"/>
      <c r="T731" s="17"/>
      <c r="U731" s="17"/>
      <c r="V731" s="17"/>
      <c r="W731" s="17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FD731" s="195"/>
      <c r="FE731" s="195"/>
      <c r="FF731" s="195"/>
      <c r="FG731" s="195"/>
      <c r="FH731" s="195"/>
    </row>
    <row r="732" spans="2:164" x14ac:dyDescent="0.2">
      <c r="B732" s="98">
        <f>COUNT(R732:FC732,FI732:FQ732)</f>
        <v>0</v>
      </c>
      <c r="C732" s="98" t="str">
        <f>IF(COUNT(R732:FC732,FI732:FQ732)&gt;0,COUNT(R732:FC732,FI732:FQ732),"")</f>
        <v/>
      </c>
      <c r="D732" s="98" t="str">
        <f>IF(COUNT(X732:BN732,BP732:BX732,BZ732:CF732,CH732:FC732,FI732:FQ732)&gt;0,COUNT(X732:BN732,BP732:BX732,BZ732:CF732,CH732:FC732,FI732:FQ732),"")</f>
        <v/>
      </c>
      <c r="E732" s="98" t="str">
        <f>IF(H732=1,COUNT(R732:FC732,FI732:FQ732),"")</f>
        <v/>
      </c>
      <c r="F732" s="98" t="str">
        <f>IF(H732=1,COUNT(X732:BN732,BP732:BX732,BZ732:CF732,CH732:FC732,FI732:FQ732),"")</f>
        <v/>
      </c>
      <c r="G732" s="98" t="str">
        <f>IF($B732&gt;=1,$M732,"")</f>
        <v/>
      </c>
      <c r="H732" s="199" t="str">
        <f>IF(AND(M732&gt;0,M732&lt;=STATS!$C$22),1,"")</f>
        <v/>
      </c>
      <c r="J732" s="34">
        <v>731</v>
      </c>
      <c r="K732"/>
      <c r="L732"/>
      <c r="R732" s="17"/>
      <c r="S732" s="17"/>
      <c r="T732" s="17"/>
      <c r="U732" s="17"/>
      <c r="V732" s="17"/>
      <c r="W732" s="17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FD732" s="195"/>
      <c r="FE732" s="195"/>
      <c r="FF732" s="195"/>
      <c r="FG732" s="195"/>
      <c r="FH732" s="195"/>
    </row>
    <row r="733" spans="2:164" x14ac:dyDescent="0.2">
      <c r="B733" s="98">
        <f>COUNT(R733:FC733,FI733:FQ733)</f>
        <v>0</v>
      </c>
      <c r="C733" s="98" t="str">
        <f>IF(COUNT(R733:FC733,FI733:FQ733)&gt;0,COUNT(R733:FC733,FI733:FQ733),"")</f>
        <v/>
      </c>
      <c r="D733" s="98" t="str">
        <f>IF(COUNT(X733:BN733,BP733:BX733,BZ733:CF733,CH733:FC733,FI733:FQ733)&gt;0,COUNT(X733:BN733,BP733:BX733,BZ733:CF733,CH733:FC733,FI733:FQ733),"")</f>
        <v/>
      </c>
      <c r="E733" s="98" t="str">
        <f>IF(H733=1,COUNT(R733:FC733,FI733:FQ733),"")</f>
        <v/>
      </c>
      <c r="F733" s="98" t="str">
        <f>IF(H733=1,COUNT(X733:BN733,BP733:BX733,BZ733:CF733,CH733:FC733,FI733:FQ733),"")</f>
        <v/>
      </c>
      <c r="G733" s="98" t="str">
        <f>IF($B733&gt;=1,$M733,"")</f>
        <v/>
      </c>
      <c r="H733" s="199" t="str">
        <f>IF(AND(M733&gt;0,M733&lt;=STATS!$C$22),1,"")</f>
        <v/>
      </c>
      <c r="J733" s="34">
        <v>732</v>
      </c>
      <c r="K733"/>
      <c r="L733"/>
      <c r="R733" s="17"/>
      <c r="S733" s="17"/>
      <c r="T733" s="17"/>
      <c r="U733" s="17"/>
      <c r="V733" s="17"/>
      <c r="W733" s="17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FD733" s="195"/>
      <c r="FE733" s="195"/>
      <c r="FF733" s="195"/>
      <c r="FG733" s="195"/>
      <c r="FH733" s="195"/>
    </row>
    <row r="734" spans="2:164" x14ac:dyDescent="0.2">
      <c r="B734" s="98">
        <f>COUNT(R734:FC734,FI734:FQ734)</f>
        <v>0</v>
      </c>
      <c r="C734" s="98" t="str">
        <f>IF(COUNT(R734:FC734,FI734:FQ734)&gt;0,COUNT(R734:FC734,FI734:FQ734),"")</f>
        <v/>
      </c>
      <c r="D734" s="98" t="str">
        <f>IF(COUNT(X734:BN734,BP734:BX734,BZ734:CF734,CH734:FC734,FI734:FQ734)&gt;0,COUNT(X734:BN734,BP734:BX734,BZ734:CF734,CH734:FC734,FI734:FQ734),"")</f>
        <v/>
      </c>
      <c r="E734" s="98" t="str">
        <f>IF(H734=1,COUNT(R734:FC734,FI734:FQ734),"")</f>
        <v/>
      </c>
      <c r="F734" s="98" t="str">
        <f>IF(H734=1,COUNT(X734:BN734,BP734:BX734,BZ734:CF734,CH734:FC734,FI734:FQ734),"")</f>
        <v/>
      </c>
      <c r="G734" s="98" t="str">
        <f>IF($B734&gt;=1,$M734,"")</f>
        <v/>
      </c>
      <c r="H734" s="199" t="str">
        <f>IF(AND(M734&gt;0,M734&lt;=STATS!$C$22),1,"")</f>
        <v/>
      </c>
      <c r="J734" s="34">
        <v>733</v>
      </c>
      <c r="K734"/>
      <c r="L734"/>
      <c r="R734" s="17"/>
      <c r="S734" s="17"/>
      <c r="T734" s="17"/>
      <c r="U734" s="17"/>
      <c r="V734" s="17"/>
      <c r="W734" s="17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FD734" s="195"/>
      <c r="FE734" s="195"/>
      <c r="FF734" s="195"/>
      <c r="FG734" s="195"/>
      <c r="FH734" s="195"/>
    </row>
    <row r="735" spans="2:164" x14ac:dyDescent="0.2">
      <c r="B735" s="98">
        <f>COUNT(R735:FC735,FI735:FQ735)</f>
        <v>0</v>
      </c>
      <c r="C735" s="98" t="str">
        <f>IF(COUNT(R735:FC735,FI735:FQ735)&gt;0,COUNT(R735:FC735,FI735:FQ735),"")</f>
        <v/>
      </c>
      <c r="D735" s="98" t="str">
        <f>IF(COUNT(X735:BN735,BP735:BX735,BZ735:CF735,CH735:FC735,FI735:FQ735)&gt;0,COUNT(X735:BN735,BP735:BX735,BZ735:CF735,CH735:FC735,FI735:FQ735),"")</f>
        <v/>
      </c>
      <c r="E735" s="98" t="str">
        <f>IF(H735=1,COUNT(R735:FC735,FI735:FQ735),"")</f>
        <v/>
      </c>
      <c r="F735" s="98" t="str">
        <f>IF(H735=1,COUNT(X735:BN735,BP735:BX735,BZ735:CF735,CH735:FC735,FI735:FQ735),"")</f>
        <v/>
      </c>
      <c r="G735" s="98" t="str">
        <f>IF($B735&gt;=1,$M735,"")</f>
        <v/>
      </c>
      <c r="H735" s="199" t="str">
        <f>IF(AND(M735&gt;0,M735&lt;=STATS!$C$22),1,"")</f>
        <v/>
      </c>
      <c r="J735" s="34">
        <v>734</v>
      </c>
      <c r="K735"/>
      <c r="L735"/>
      <c r="R735" s="17"/>
      <c r="S735" s="17"/>
      <c r="T735" s="17"/>
      <c r="U735" s="17"/>
      <c r="V735" s="17"/>
      <c r="W735" s="17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FD735" s="195"/>
      <c r="FE735" s="195"/>
      <c r="FF735" s="195"/>
      <c r="FG735" s="195"/>
      <c r="FH735" s="195"/>
    </row>
    <row r="736" spans="2:164" x14ac:dyDescent="0.2">
      <c r="B736" s="98">
        <f>COUNT(R736:FC736,FI736:FQ736)</f>
        <v>0</v>
      </c>
      <c r="C736" s="98" t="str">
        <f>IF(COUNT(R736:FC736,FI736:FQ736)&gt;0,COUNT(R736:FC736,FI736:FQ736),"")</f>
        <v/>
      </c>
      <c r="D736" s="98" t="str">
        <f>IF(COUNT(X736:BN736,BP736:BX736,BZ736:CF736,CH736:FC736,FI736:FQ736)&gt;0,COUNT(X736:BN736,BP736:BX736,BZ736:CF736,CH736:FC736,FI736:FQ736),"")</f>
        <v/>
      </c>
      <c r="E736" s="98" t="str">
        <f>IF(H736=1,COUNT(R736:FC736,FI736:FQ736),"")</f>
        <v/>
      </c>
      <c r="F736" s="98" t="str">
        <f>IF(H736=1,COUNT(X736:BN736,BP736:BX736,BZ736:CF736,CH736:FC736,FI736:FQ736),"")</f>
        <v/>
      </c>
      <c r="G736" s="98" t="str">
        <f>IF($B736&gt;=1,$M736,"")</f>
        <v/>
      </c>
      <c r="H736" s="199" t="str">
        <f>IF(AND(M736&gt;0,M736&lt;=STATS!$C$22),1,"")</f>
        <v/>
      </c>
      <c r="J736" s="34">
        <v>735</v>
      </c>
      <c r="K736"/>
      <c r="L736"/>
      <c r="R736" s="17"/>
      <c r="S736" s="17"/>
      <c r="T736" s="17"/>
      <c r="U736" s="17"/>
      <c r="V736" s="17"/>
      <c r="W736" s="17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FD736" s="195"/>
      <c r="FE736" s="195"/>
      <c r="FF736" s="195"/>
      <c r="FG736" s="195"/>
      <c r="FH736" s="195"/>
    </row>
    <row r="737" spans="2:164" x14ac:dyDescent="0.2">
      <c r="B737" s="98">
        <f>COUNT(R737:FC737,FI737:FQ737)</f>
        <v>0</v>
      </c>
      <c r="C737" s="98" t="str">
        <f>IF(COUNT(R737:FC737,FI737:FQ737)&gt;0,COUNT(R737:FC737,FI737:FQ737),"")</f>
        <v/>
      </c>
      <c r="D737" s="98" t="str">
        <f>IF(COUNT(X737:BN737,BP737:BX737,BZ737:CF737,CH737:FC737,FI737:FQ737)&gt;0,COUNT(X737:BN737,BP737:BX737,BZ737:CF737,CH737:FC737,FI737:FQ737),"")</f>
        <v/>
      </c>
      <c r="E737" s="98" t="str">
        <f>IF(H737=1,COUNT(R737:FC737,FI737:FQ737),"")</f>
        <v/>
      </c>
      <c r="F737" s="98" t="str">
        <f>IF(H737=1,COUNT(X737:BN737,BP737:BX737,BZ737:CF737,CH737:FC737,FI737:FQ737),"")</f>
        <v/>
      </c>
      <c r="G737" s="98" t="str">
        <f>IF($B737&gt;=1,$M737,"")</f>
        <v/>
      </c>
      <c r="H737" s="199" t="str">
        <f>IF(AND(M737&gt;0,M737&lt;=STATS!$C$22),1,"")</f>
        <v/>
      </c>
      <c r="J737" s="34">
        <v>736</v>
      </c>
      <c r="K737"/>
      <c r="L737"/>
      <c r="R737" s="17"/>
      <c r="S737" s="17"/>
      <c r="T737" s="17"/>
      <c r="U737" s="17"/>
      <c r="V737" s="17"/>
      <c r="W737" s="17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FD737" s="195"/>
      <c r="FE737" s="195"/>
      <c r="FF737" s="195"/>
      <c r="FG737" s="195"/>
      <c r="FH737" s="195"/>
    </row>
    <row r="738" spans="2:164" x14ac:dyDescent="0.2">
      <c r="B738" s="98">
        <f>COUNT(R738:FC738,FI738:FQ738)</f>
        <v>0</v>
      </c>
      <c r="C738" s="98" t="str">
        <f>IF(COUNT(R738:FC738,FI738:FQ738)&gt;0,COUNT(R738:FC738,FI738:FQ738),"")</f>
        <v/>
      </c>
      <c r="D738" s="98" t="str">
        <f>IF(COUNT(X738:BN738,BP738:BX738,BZ738:CF738,CH738:FC738,FI738:FQ738)&gt;0,COUNT(X738:BN738,BP738:BX738,BZ738:CF738,CH738:FC738,FI738:FQ738),"")</f>
        <v/>
      </c>
      <c r="E738" s="98" t="str">
        <f>IF(H738=1,COUNT(R738:FC738,FI738:FQ738),"")</f>
        <v/>
      </c>
      <c r="F738" s="98" t="str">
        <f>IF(H738=1,COUNT(X738:BN738,BP738:BX738,BZ738:CF738,CH738:FC738,FI738:FQ738),"")</f>
        <v/>
      </c>
      <c r="G738" s="98" t="str">
        <f>IF($B738&gt;=1,$M738,"")</f>
        <v/>
      </c>
      <c r="H738" s="199" t="str">
        <f>IF(AND(M738&gt;0,M738&lt;=STATS!$C$22),1,"")</f>
        <v/>
      </c>
      <c r="J738" s="34">
        <v>737</v>
      </c>
      <c r="K738"/>
      <c r="L738"/>
      <c r="R738" s="17"/>
      <c r="S738" s="17"/>
      <c r="T738" s="17"/>
      <c r="U738" s="17"/>
      <c r="V738" s="17"/>
      <c r="W738" s="17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FD738" s="195"/>
      <c r="FE738" s="195"/>
      <c r="FF738" s="195"/>
      <c r="FG738" s="195"/>
      <c r="FH738" s="195"/>
    </row>
    <row r="739" spans="2:164" x14ac:dyDescent="0.2">
      <c r="B739" s="98">
        <f>COUNT(R739:FC739,FI739:FQ739)</f>
        <v>0</v>
      </c>
      <c r="C739" s="98" t="str">
        <f>IF(COUNT(R739:FC739,FI739:FQ739)&gt;0,COUNT(R739:FC739,FI739:FQ739),"")</f>
        <v/>
      </c>
      <c r="D739" s="98" t="str">
        <f>IF(COUNT(X739:BN739,BP739:BX739,BZ739:CF739,CH739:FC739,FI739:FQ739)&gt;0,COUNT(X739:BN739,BP739:BX739,BZ739:CF739,CH739:FC739,FI739:FQ739),"")</f>
        <v/>
      </c>
      <c r="E739" s="98" t="str">
        <f>IF(H739=1,COUNT(R739:FC739,FI739:FQ739),"")</f>
        <v/>
      </c>
      <c r="F739" s="98" t="str">
        <f>IF(H739=1,COUNT(X739:BN739,BP739:BX739,BZ739:CF739,CH739:FC739,FI739:FQ739),"")</f>
        <v/>
      </c>
      <c r="G739" s="98" t="str">
        <f>IF($B739&gt;=1,$M739,"")</f>
        <v/>
      </c>
      <c r="H739" s="199" t="str">
        <f>IF(AND(M739&gt;0,M739&lt;=STATS!$C$22),1,"")</f>
        <v/>
      </c>
      <c r="J739" s="34">
        <v>738</v>
      </c>
      <c r="K739"/>
      <c r="L739"/>
      <c r="R739" s="17"/>
      <c r="S739" s="17"/>
      <c r="T739" s="17"/>
      <c r="U739" s="17"/>
      <c r="V739" s="17"/>
      <c r="W739" s="17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FD739" s="195"/>
      <c r="FE739" s="195"/>
      <c r="FF739" s="195"/>
      <c r="FG739" s="195"/>
      <c r="FH739" s="195"/>
    </row>
    <row r="740" spans="2:164" x14ac:dyDescent="0.2">
      <c r="B740" s="98">
        <f>COUNT(R740:FC740,FI740:FQ740)</f>
        <v>0</v>
      </c>
      <c r="C740" s="98" t="str">
        <f>IF(COUNT(R740:FC740,FI740:FQ740)&gt;0,COUNT(R740:FC740,FI740:FQ740),"")</f>
        <v/>
      </c>
      <c r="D740" s="98" t="str">
        <f>IF(COUNT(X740:BN740,BP740:BX740,BZ740:CF740,CH740:FC740,FI740:FQ740)&gt;0,COUNT(X740:BN740,BP740:BX740,BZ740:CF740,CH740:FC740,FI740:FQ740),"")</f>
        <v/>
      </c>
      <c r="E740" s="98" t="str">
        <f>IF(H740=1,COUNT(R740:FC740,FI740:FQ740),"")</f>
        <v/>
      </c>
      <c r="F740" s="98" t="str">
        <f>IF(H740=1,COUNT(X740:BN740,BP740:BX740,BZ740:CF740,CH740:FC740,FI740:FQ740),"")</f>
        <v/>
      </c>
      <c r="G740" s="98" t="str">
        <f>IF($B740&gt;=1,$M740,"")</f>
        <v/>
      </c>
      <c r="H740" s="199" t="str">
        <f>IF(AND(M740&gt;0,M740&lt;=STATS!$C$22),1,"")</f>
        <v/>
      </c>
      <c r="J740" s="34">
        <v>739</v>
      </c>
      <c r="K740"/>
      <c r="L740"/>
      <c r="R740" s="17"/>
      <c r="S740" s="17"/>
      <c r="T740" s="17"/>
      <c r="U740" s="17"/>
      <c r="V740" s="17"/>
      <c r="W740" s="17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FD740" s="195"/>
      <c r="FE740" s="195"/>
      <c r="FF740" s="195"/>
      <c r="FG740" s="195"/>
      <c r="FH740" s="195"/>
    </row>
    <row r="741" spans="2:164" x14ac:dyDescent="0.2">
      <c r="B741" s="98">
        <f>COUNT(R741:FC741,FI741:FQ741)</f>
        <v>0</v>
      </c>
      <c r="C741" s="98" t="str">
        <f>IF(COUNT(R741:FC741,FI741:FQ741)&gt;0,COUNT(R741:FC741,FI741:FQ741),"")</f>
        <v/>
      </c>
      <c r="D741" s="98" t="str">
        <f>IF(COUNT(X741:BN741,BP741:BX741,BZ741:CF741,CH741:FC741,FI741:FQ741)&gt;0,COUNT(X741:BN741,BP741:BX741,BZ741:CF741,CH741:FC741,FI741:FQ741),"")</f>
        <v/>
      </c>
      <c r="E741" s="98" t="str">
        <f>IF(H741=1,COUNT(R741:FC741,FI741:FQ741),"")</f>
        <v/>
      </c>
      <c r="F741" s="98" t="str">
        <f>IF(H741=1,COUNT(X741:BN741,BP741:BX741,BZ741:CF741,CH741:FC741,FI741:FQ741),"")</f>
        <v/>
      </c>
      <c r="G741" s="98" t="str">
        <f>IF($B741&gt;=1,$M741,"")</f>
        <v/>
      </c>
      <c r="H741" s="199" t="str">
        <f>IF(AND(M741&gt;0,M741&lt;=STATS!$C$22),1,"")</f>
        <v/>
      </c>
      <c r="J741" s="34">
        <v>740</v>
      </c>
      <c r="K741"/>
      <c r="L741"/>
      <c r="R741" s="17"/>
      <c r="S741" s="17"/>
      <c r="T741" s="17"/>
      <c r="U741" s="17"/>
      <c r="V741" s="17"/>
      <c r="W741" s="17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FD741" s="195"/>
      <c r="FE741" s="195"/>
      <c r="FF741" s="195"/>
      <c r="FG741" s="195"/>
      <c r="FH741" s="195"/>
    </row>
    <row r="742" spans="2:164" x14ac:dyDescent="0.2">
      <c r="B742" s="98">
        <f>COUNT(R742:FC742,FI742:FQ742)</f>
        <v>0</v>
      </c>
      <c r="C742" s="98" t="str">
        <f>IF(COUNT(R742:FC742,FI742:FQ742)&gt;0,COUNT(R742:FC742,FI742:FQ742),"")</f>
        <v/>
      </c>
      <c r="D742" s="98" t="str">
        <f>IF(COUNT(X742:BN742,BP742:BX742,BZ742:CF742,CH742:FC742,FI742:FQ742)&gt;0,COUNT(X742:BN742,BP742:BX742,BZ742:CF742,CH742:FC742,FI742:FQ742),"")</f>
        <v/>
      </c>
      <c r="E742" s="98" t="str">
        <f>IF(H742=1,COUNT(R742:FC742,FI742:FQ742),"")</f>
        <v/>
      </c>
      <c r="F742" s="98" t="str">
        <f>IF(H742=1,COUNT(X742:BN742,BP742:BX742,BZ742:CF742,CH742:FC742,FI742:FQ742),"")</f>
        <v/>
      </c>
      <c r="G742" s="98" t="str">
        <f>IF($B742&gt;=1,$M742,"")</f>
        <v/>
      </c>
      <c r="H742" s="199" t="str">
        <f>IF(AND(M742&gt;0,M742&lt;=STATS!$C$22),1,"")</f>
        <v/>
      </c>
      <c r="J742" s="34">
        <v>741</v>
      </c>
      <c r="K742"/>
      <c r="L742"/>
      <c r="R742" s="17"/>
      <c r="S742" s="17"/>
      <c r="T742" s="17"/>
      <c r="U742" s="17"/>
      <c r="V742" s="17"/>
      <c r="W742" s="17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FD742" s="195"/>
      <c r="FE742" s="195"/>
      <c r="FF742" s="195"/>
      <c r="FG742" s="195"/>
      <c r="FH742" s="195"/>
    </row>
    <row r="743" spans="2:164" x14ac:dyDescent="0.2">
      <c r="B743" s="98">
        <f>COUNT(R743:FC743,FI743:FQ743)</f>
        <v>0</v>
      </c>
      <c r="C743" s="98" t="str">
        <f>IF(COUNT(R743:FC743,FI743:FQ743)&gt;0,COUNT(R743:FC743,FI743:FQ743),"")</f>
        <v/>
      </c>
      <c r="D743" s="98" t="str">
        <f>IF(COUNT(X743:BN743,BP743:BX743,BZ743:CF743,CH743:FC743,FI743:FQ743)&gt;0,COUNT(X743:BN743,BP743:BX743,BZ743:CF743,CH743:FC743,FI743:FQ743),"")</f>
        <v/>
      </c>
      <c r="E743" s="98" t="str">
        <f>IF(H743=1,COUNT(R743:FC743,FI743:FQ743),"")</f>
        <v/>
      </c>
      <c r="F743" s="98" t="str">
        <f>IF(H743=1,COUNT(X743:BN743,BP743:BX743,BZ743:CF743,CH743:FC743,FI743:FQ743),"")</f>
        <v/>
      </c>
      <c r="G743" s="98" t="str">
        <f>IF($B743&gt;=1,$M743,"")</f>
        <v/>
      </c>
      <c r="H743" s="199" t="str">
        <f>IF(AND(M743&gt;0,M743&lt;=STATS!$C$22),1,"")</f>
        <v/>
      </c>
      <c r="J743" s="34">
        <v>742</v>
      </c>
      <c r="K743"/>
      <c r="L743"/>
      <c r="R743" s="17"/>
      <c r="S743" s="17"/>
      <c r="T743" s="17"/>
      <c r="U743" s="17"/>
      <c r="V743" s="17"/>
      <c r="W743" s="17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FD743" s="195"/>
      <c r="FE743" s="195"/>
      <c r="FF743" s="195"/>
      <c r="FG743" s="195"/>
      <c r="FH743" s="195"/>
    </row>
    <row r="744" spans="2:164" x14ac:dyDescent="0.2">
      <c r="B744" s="98">
        <f>COUNT(R744:FC744,FI744:FQ744)</f>
        <v>0</v>
      </c>
      <c r="C744" s="98" t="str">
        <f>IF(COUNT(R744:FC744,FI744:FQ744)&gt;0,COUNT(R744:FC744,FI744:FQ744),"")</f>
        <v/>
      </c>
      <c r="D744" s="98" t="str">
        <f>IF(COUNT(X744:BN744,BP744:BX744,BZ744:CF744,CH744:FC744,FI744:FQ744)&gt;0,COUNT(X744:BN744,BP744:BX744,BZ744:CF744,CH744:FC744,FI744:FQ744),"")</f>
        <v/>
      </c>
      <c r="E744" s="98" t="str">
        <f>IF(H744=1,COUNT(R744:FC744,FI744:FQ744),"")</f>
        <v/>
      </c>
      <c r="F744" s="98" t="str">
        <f>IF(H744=1,COUNT(X744:BN744,BP744:BX744,BZ744:CF744,CH744:FC744,FI744:FQ744),"")</f>
        <v/>
      </c>
      <c r="G744" s="98" t="str">
        <f>IF($B744&gt;=1,$M744,"")</f>
        <v/>
      </c>
      <c r="H744" s="199" t="str">
        <f>IF(AND(M744&gt;0,M744&lt;=STATS!$C$22),1,"")</f>
        <v/>
      </c>
      <c r="J744" s="34">
        <v>743</v>
      </c>
      <c r="K744"/>
      <c r="L744"/>
      <c r="R744" s="17"/>
      <c r="S744" s="17"/>
      <c r="T744" s="17"/>
      <c r="U744" s="17"/>
      <c r="V744" s="17"/>
      <c r="W744" s="17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FD744" s="195"/>
      <c r="FE744" s="195"/>
      <c r="FF744" s="195"/>
      <c r="FG744" s="195"/>
      <c r="FH744" s="195"/>
    </row>
    <row r="745" spans="2:164" x14ac:dyDescent="0.2">
      <c r="B745" s="98">
        <f>COUNT(R745:FC745,FI745:FQ745)</f>
        <v>0</v>
      </c>
      <c r="C745" s="98" t="str">
        <f>IF(COUNT(R745:FC745,FI745:FQ745)&gt;0,COUNT(R745:FC745,FI745:FQ745),"")</f>
        <v/>
      </c>
      <c r="D745" s="98" t="str">
        <f>IF(COUNT(X745:BN745,BP745:BX745,BZ745:CF745,CH745:FC745,FI745:FQ745)&gt;0,COUNT(X745:BN745,BP745:BX745,BZ745:CF745,CH745:FC745,FI745:FQ745),"")</f>
        <v/>
      </c>
      <c r="E745" s="98" t="str">
        <f>IF(H745=1,COUNT(R745:FC745,FI745:FQ745),"")</f>
        <v/>
      </c>
      <c r="F745" s="98" t="str">
        <f>IF(H745=1,COUNT(X745:BN745,BP745:BX745,BZ745:CF745,CH745:FC745,FI745:FQ745),"")</f>
        <v/>
      </c>
      <c r="G745" s="98" t="str">
        <f>IF($B745&gt;=1,$M745,"")</f>
        <v/>
      </c>
      <c r="H745" s="199" t="str">
        <f>IF(AND(M745&gt;0,M745&lt;=STATS!$C$22),1,"")</f>
        <v/>
      </c>
      <c r="J745" s="34">
        <v>744</v>
      </c>
      <c r="K745"/>
      <c r="L745"/>
      <c r="R745" s="17"/>
      <c r="S745" s="17"/>
      <c r="T745" s="17"/>
      <c r="U745" s="17"/>
      <c r="V745" s="17"/>
      <c r="W745" s="17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FD745" s="195"/>
      <c r="FE745" s="195"/>
      <c r="FF745" s="195"/>
      <c r="FG745" s="195"/>
      <c r="FH745" s="195"/>
    </row>
    <row r="746" spans="2:164" x14ac:dyDescent="0.2">
      <c r="B746" s="98">
        <f>COUNT(R746:FC746,FI746:FQ746)</f>
        <v>0</v>
      </c>
      <c r="C746" s="98" t="str">
        <f>IF(COUNT(R746:FC746,FI746:FQ746)&gt;0,COUNT(R746:FC746,FI746:FQ746),"")</f>
        <v/>
      </c>
      <c r="D746" s="98" t="str">
        <f>IF(COUNT(X746:BN746,BP746:BX746,BZ746:CF746,CH746:FC746,FI746:FQ746)&gt;0,COUNT(X746:BN746,BP746:BX746,BZ746:CF746,CH746:FC746,FI746:FQ746),"")</f>
        <v/>
      </c>
      <c r="E746" s="98" t="str">
        <f>IF(H746=1,COUNT(R746:FC746,FI746:FQ746),"")</f>
        <v/>
      </c>
      <c r="F746" s="98" t="str">
        <f>IF(H746=1,COUNT(X746:BN746,BP746:BX746,BZ746:CF746,CH746:FC746,FI746:FQ746),"")</f>
        <v/>
      </c>
      <c r="G746" s="98" t="str">
        <f>IF($B746&gt;=1,$M746,"")</f>
        <v/>
      </c>
      <c r="H746" s="199" t="str">
        <f>IF(AND(M746&gt;0,M746&lt;=STATS!$C$22),1,"")</f>
        <v/>
      </c>
      <c r="J746" s="34">
        <v>745</v>
      </c>
      <c r="K746"/>
      <c r="L746"/>
      <c r="R746" s="17"/>
      <c r="S746" s="17"/>
      <c r="T746" s="17"/>
      <c r="U746" s="17"/>
      <c r="V746" s="17"/>
      <c r="W746" s="17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FD746" s="195"/>
      <c r="FE746" s="195"/>
      <c r="FF746" s="195"/>
      <c r="FG746" s="195"/>
      <c r="FH746" s="195"/>
    </row>
    <row r="747" spans="2:164" x14ac:dyDescent="0.2">
      <c r="B747" s="98">
        <f>COUNT(R747:FC747,FI747:FQ747)</f>
        <v>0</v>
      </c>
      <c r="C747" s="98" t="str">
        <f>IF(COUNT(R747:FC747,FI747:FQ747)&gt;0,COUNT(R747:FC747,FI747:FQ747),"")</f>
        <v/>
      </c>
      <c r="D747" s="98" t="str">
        <f>IF(COUNT(X747:BN747,BP747:BX747,BZ747:CF747,CH747:FC747,FI747:FQ747)&gt;0,COUNT(X747:BN747,BP747:BX747,BZ747:CF747,CH747:FC747,FI747:FQ747),"")</f>
        <v/>
      </c>
      <c r="E747" s="98" t="str">
        <f>IF(H747=1,COUNT(R747:FC747,FI747:FQ747),"")</f>
        <v/>
      </c>
      <c r="F747" s="98" t="str">
        <f>IF(H747=1,COUNT(X747:BN747,BP747:BX747,BZ747:CF747,CH747:FC747,FI747:FQ747),"")</f>
        <v/>
      </c>
      <c r="G747" s="98" t="str">
        <f>IF($B747&gt;=1,$M747,"")</f>
        <v/>
      </c>
      <c r="H747" s="199" t="str">
        <f>IF(AND(M747&gt;0,M747&lt;=STATS!$C$22),1,"")</f>
        <v/>
      </c>
      <c r="J747" s="34">
        <v>746</v>
      </c>
      <c r="K747"/>
      <c r="L747"/>
      <c r="R747" s="17"/>
      <c r="S747" s="17"/>
      <c r="T747" s="17"/>
      <c r="U747" s="17"/>
      <c r="V747" s="17"/>
      <c r="W747" s="17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FD747" s="195"/>
      <c r="FE747" s="195"/>
      <c r="FF747" s="195"/>
      <c r="FG747" s="195"/>
      <c r="FH747" s="195"/>
    </row>
    <row r="748" spans="2:164" x14ac:dyDescent="0.2">
      <c r="B748" s="98">
        <f>COUNT(R748:FC748,FI748:FQ748)</f>
        <v>0</v>
      </c>
      <c r="C748" s="98" t="str">
        <f>IF(COUNT(R748:FC748,FI748:FQ748)&gt;0,COUNT(R748:FC748,FI748:FQ748),"")</f>
        <v/>
      </c>
      <c r="D748" s="98" t="str">
        <f>IF(COUNT(X748:BN748,BP748:BX748,BZ748:CF748,CH748:FC748,FI748:FQ748)&gt;0,COUNT(X748:BN748,BP748:BX748,BZ748:CF748,CH748:FC748,FI748:FQ748),"")</f>
        <v/>
      </c>
      <c r="E748" s="98" t="str">
        <f>IF(H748=1,COUNT(R748:FC748,FI748:FQ748),"")</f>
        <v/>
      </c>
      <c r="F748" s="98" t="str">
        <f>IF(H748=1,COUNT(X748:BN748,BP748:BX748,BZ748:CF748,CH748:FC748,FI748:FQ748),"")</f>
        <v/>
      </c>
      <c r="G748" s="98" t="str">
        <f>IF($B748&gt;=1,$M748,"")</f>
        <v/>
      </c>
      <c r="H748" s="199" t="str">
        <f>IF(AND(M748&gt;0,M748&lt;=STATS!$C$22),1,"")</f>
        <v/>
      </c>
      <c r="J748" s="34">
        <v>747</v>
      </c>
      <c r="K748"/>
      <c r="L748"/>
      <c r="R748" s="17"/>
      <c r="S748" s="17"/>
      <c r="T748" s="17"/>
      <c r="U748" s="17"/>
      <c r="V748" s="17"/>
      <c r="W748" s="17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FD748" s="195"/>
      <c r="FE748" s="195"/>
      <c r="FF748" s="195"/>
      <c r="FG748" s="195"/>
      <c r="FH748" s="195"/>
    </row>
    <row r="749" spans="2:164" x14ac:dyDescent="0.2">
      <c r="B749" s="98">
        <f>COUNT(R749:FC749,FI749:FQ749)</f>
        <v>0</v>
      </c>
      <c r="C749" s="98" t="str">
        <f>IF(COUNT(R749:FC749,FI749:FQ749)&gt;0,COUNT(R749:FC749,FI749:FQ749),"")</f>
        <v/>
      </c>
      <c r="D749" s="98" t="str">
        <f>IF(COUNT(X749:BN749,BP749:BX749,BZ749:CF749,CH749:FC749,FI749:FQ749)&gt;0,COUNT(X749:BN749,BP749:BX749,BZ749:CF749,CH749:FC749,FI749:FQ749),"")</f>
        <v/>
      </c>
      <c r="E749" s="98" t="str">
        <f>IF(H749=1,COUNT(R749:FC749,FI749:FQ749),"")</f>
        <v/>
      </c>
      <c r="F749" s="98" t="str">
        <f>IF(H749=1,COUNT(X749:BN749,BP749:BX749,BZ749:CF749,CH749:FC749,FI749:FQ749),"")</f>
        <v/>
      </c>
      <c r="G749" s="98" t="str">
        <f>IF($B749&gt;=1,$M749,"")</f>
        <v/>
      </c>
      <c r="H749" s="199" t="str">
        <f>IF(AND(M749&gt;0,M749&lt;=STATS!$C$22),1,"")</f>
        <v/>
      </c>
      <c r="J749" s="34">
        <v>748</v>
      </c>
      <c r="K749"/>
      <c r="L749"/>
      <c r="R749" s="17"/>
      <c r="S749" s="17"/>
      <c r="T749" s="17"/>
      <c r="U749" s="17"/>
      <c r="V749" s="17"/>
      <c r="W749" s="17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FD749" s="195"/>
      <c r="FE749" s="195"/>
      <c r="FF749" s="195"/>
      <c r="FG749" s="195"/>
      <c r="FH749" s="195"/>
    </row>
    <row r="750" spans="2:164" x14ac:dyDescent="0.2">
      <c r="B750" s="98">
        <f>COUNT(R750:FC750,FI750:FQ750)</f>
        <v>0</v>
      </c>
      <c r="C750" s="98" t="str">
        <f>IF(COUNT(R750:FC750,FI750:FQ750)&gt;0,COUNT(R750:FC750,FI750:FQ750),"")</f>
        <v/>
      </c>
      <c r="D750" s="98" t="str">
        <f>IF(COUNT(X750:BN750,BP750:BX750,BZ750:CF750,CH750:FC750,FI750:FQ750)&gt;0,COUNT(X750:BN750,BP750:BX750,BZ750:CF750,CH750:FC750,FI750:FQ750),"")</f>
        <v/>
      </c>
      <c r="E750" s="98" t="str">
        <f>IF(H750=1,COUNT(R750:FC750,FI750:FQ750),"")</f>
        <v/>
      </c>
      <c r="F750" s="98" t="str">
        <f>IF(H750=1,COUNT(X750:BN750,BP750:BX750,BZ750:CF750,CH750:FC750,FI750:FQ750),"")</f>
        <v/>
      </c>
      <c r="G750" s="98" t="str">
        <f>IF($B750&gt;=1,$M750,"")</f>
        <v/>
      </c>
      <c r="H750" s="199" t="str">
        <f>IF(AND(M750&gt;0,M750&lt;=STATS!$C$22),1,"")</f>
        <v/>
      </c>
      <c r="J750" s="34">
        <v>749</v>
      </c>
      <c r="K750"/>
      <c r="L750"/>
      <c r="R750" s="17"/>
      <c r="S750" s="17"/>
      <c r="T750" s="17"/>
      <c r="U750" s="17"/>
      <c r="V750" s="17"/>
      <c r="W750" s="17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FD750" s="195"/>
      <c r="FE750" s="195"/>
      <c r="FF750" s="195"/>
      <c r="FG750" s="195"/>
      <c r="FH750" s="195"/>
    </row>
    <row r="751" spans="2:164" x14ac:dyDescent="0.2">
      <c r="B751" s="98">
        <f>COUNT(R751:FC751,FI751:FQ751)</f>
        <v>0</v>
      </c>
      <c r="C751" s="98" t="str">
        <f>IF(COUNT(R751:FC751,FI751:FQ751)&gt;0,COUNT(R751:FC751,FI751:FQ751),"")</f>
        <v/>
      </c>
      <c r="D751" s="98" t="str">
        <f>IF(COUNT(X751:BN751,BP751:BX751,BZ751:CF751,CH751:FC751,FI751:FQ751)&gt;0,COUNT(X751:BN751,BP751:BX751,BZ751:CF751,CH751:FC751,FI751:FQ751),"")</f>
        <v/>
      </c>
      <c r="E751" s="98" t="str">
        <f>IF(H751=1,COUNT(R751:FC751,FI751:FQ751),"")</f>
        <v/>
      </c>
      <c r="F751" s="98" t="str">
        <f>IF(H751=1,COUNT(X751:BN751,BP751:BX751,BZ751:CF751,CH751:FC751,FI751:FQ751),"")</f>
        <v/>
      </c>
      <c r="G751" s="98" t="str">
        <f>IF($B751&gt;=1,$M751,"")</f>
        <v/>
      </c>
      <c r="H751" s="199" t="str">
        <f>IF(AND(M751&gt;0,M751&lt;=STATS!$C$22),1,"")</f>
        <v/>
      </c>
      <c r="J751" s="34">
        <v>750</v>
      </c>
      <c r="K751"/>
      <c r="L751"/>
      <c r="R751" s="17"/>
      <c r="S751" s="17"/>
      <c r="T751" s="17"/>
      <c r="U751" s="17"/>
      <c r="V751" s="17"/>
      <c r="W751" s="17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FD751" s="195"/>
      <c r="FE751" s="195"/>
      <c r="FF751" s="195"/>
      <c r="FG751" s="195"/>
      <c r="FH751" s="195"/>
    </row>
    <row r="752" spans="2:164" x14ac:dyDescent="0.2">
      <c r="B752" s="98">
        <f>COUNT(R752:FC752,FI752:FQ752)</f>
        <v>0</v>
      </c>
      <c r="C752" s="98" t="str">
        <f>IF(COUNT(R752:FC752,FI752:FQ752)&gt;0,COUNT(R752:FC752,FI752:FQ752),"")</f>
        <v/>
      </c>
      <c r="D752" s="98" t="str">
        <f>IF(COUNT(X752:BN752,BP752:BX752,BZ752:CF752,CH752:FC752,FI752:FQ752)&gt;0,COUNT(X752:BN752,BP752:BX752,BZ752:CF752,CH752:FC752,FI752:FQ752),"")</f>
        <v/>
      </c>
      <c r="E752" s="98" t="str">
        <f>IF(H752=1,COUNT(R752:FC752,FI752:FQ752),"")</f>
        <v/>
      </c>
      <c r="F752" s="98" t="str">
        <f>IF(H752=1,COUNT(X752:BN752,BP752:BX752,BZ752:CF752,CH752:FC752,FI752:FQ752),"")</f>
        <v/>
      </c>
      <c r="G752" s="98" t="str">
        <f>IF($B752&gt;=1,$M752,"")</f>
        <v/>
      </c>
      <c r="H752" s="199" t="str">
        <f>IF(AND(M752&gt;0,M752&lt;=STATS!$C$22),1,"")</f>
        <v/>
      </c>
      <c r="J752" s="34">
        <v>751</v>
      </c>
      <c r="K752"/>
      <c r="L752"/>
      <c r="R752" s="17"/>
      <c r="S752" s="17"/>
      <c r="T752" s="17"/>
      <c r="U752" s="17"/>
      <c r="V752" s="17"/>
      <c r="W752" s="17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FD752" s="195"/>
      <c r="FE752" s="195"/>
      <c r="FF752" s="195"/>
      <c r="FG752" s="195"/>
      <c r="FH752" s="195"/>
    </row>
    <row r="753" spans="2:164" x14ac:dyDescent="0.2">
      <c r="B753" s="98">
        <f>COUNT(R753:FC753,FI753:FQ753)</f>
        <v>0</v>
      </c>
      <c r="C753" s="98" t="str">
        <f>IF(COUNT(R753:FC753,FI753:FQ753)&gt;0,COUNT(R753:FC753,FI753:FQ753),"")</f>
        <v/>
      </c>
      <c r="D753" s="98" t="str">
        <f>IF(COUNT(X753:BN753,BP753:BX753,BZ753:CF753,CH753:FC753,FI753:FQ753)&gt;0,COUNT(X753:BN753,BP753:BX753,BZ753:CF753,CH753:FC753,FI753:FQ753),"")</f>
        <v/>
      </c>
      <c r="E753" s="98" t="str">
        <f>IF(H753=1,COUNT(R753:FC753,FI753:FQ753),"")</f>
        <v/>
      </c>
      <c r="F753" s="98" t="str">
        <f>IF(H753=1,COUNT(X753:BN753,BP753:BX753,BZ753:CF753,CH753:FC753,FI753:FQ753),"")</f>
        <v/>
      </c>
      <c r="G753" s="98" t="str">
        <f>IF($B753&gt;=1,$M753,"")</f>
        <v/>
      </c>
      <c r="H753" s="199" t="str">
        <f>IF(AND(M753&gt;0,M753&lt;=STATS!$C$22),1,"")</f>
        <v/>
      </c>
      <c r="J753" s="34">
        <v>752</v>
      </c>
      <c r="K753"/>
      <c r="L753"/>
      <c r="R753" s="17"/>
      <c r="S753" s="17"/>
      <c r="T753" s="17"/>
      <c r="U753" s="17"/>
      <c r="V753" s="17"/>
      <c r="W753" s="17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FD753" s="195"/>
      <c r="FE753" s="195"/>
      <c r="FF753" s="195"/>
      <c r="FG753" s="195"/>
      <c r="FH753" s="195"/>
    </row>
    <row r="754" spans="2:164" x14ac:dyDescent="0.2">
      <c r="B754" s="98">
        <f>COUNT(R754:FC754,FI754:FQ754)</f>
        <v>0</v>
      </c>
      <c r="C754" s="98" t="str">
        <f>IF(COUNT(R754:FC754,FI754:FQ754)&gt;0,COUNT(R754:FC754,FI754:FQ754),"")</f>
        <v/>
      </c>
      <c r="D754" s="98" t="str">
        <f>IF(COUNT(X754:BN754,BP754:BX754,BZ754:CF754,CH754:FC754,FI754:FQ754)&gt;0,COUNT(X754:BN754,BP754:BX754,BZ754:CF754,CH754:FC754,FI754:FQ754),"")</f>
        <v/>
      </c>
      <c r="E754" s="98" t="str">
        <f>IF(H754=1,COUNT(R754:FC754,FI754:FQ754),"")</f>
        <v/>
      </c>
      <c r="F754" s="98" t="str">
        <f>IF(H754=1,COUNT(X754:BN754,BP754:BX754,BZ754:CF754,CH754:FC754,FI754:FQ754),"")</f>
        <v/>
      </c>
      <c r="G754" s="98" t="str">
        <f>IF($B754&gt;=1,$M754,"")</f>
        <v/>
      </c>
      <c r="H754" s="199" t="str">
        <f>IF(AND(M754&gt;0,M754&lt;=STATS!$C$22),1,"")</f>
        <v/>
      </c>
      <c r="J754" s="34">
        <v>753</v>
      </c>
      <c r="K754"/>
      <c r="L754"/>
      <c r="R754" s="17"/>
      <c r="S754" s="17"/>
      <c r="T754" s="17"/>
      <c r="U754" s="17"/>
      <c r="V754" s="17"/>
      <c r="W754" s="17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FD754" s="195"/>
      <c r="FE754" s="195"/>
      <c r="FF754" s="195"/>
      <c r="FG754" s="195"/>
      <c r="FH754" s="195"/>
    </row>
    <row r="755" spans="2:164" x14ac:dyDescent="0.2">
      <c r="B755" s="98">
        <f>COUNT(R755:FC755,FI755:FQ755)</f>
        <v>0</v>
      </c>
      <c r="C755" s="98" t="str">
        <f>IF(COUNT(R755:FC755,FI755:FQ755)&gt;0,COUNT(R755:FC755,FI755:FQ755),"")</f>
        <v/>
      </c>
      <c r="D755" s="98" t="str">
        <f>IF(COUNT(X755:BN755,BP755:BX755,BZ755:CF755,CH755:FC755,FI755:FQ755)&gt;0,COUNT(X755:BN755,BP755:BX755,BZ755:CF755,CH755:FC755,FI755:FQ755),"")</f>
        <v/>
      </c>
      <c r="E755" s="98" t="str">
        <f>IF(H755=1,COUNT(R755:FC755,FI755:FQ755),"")</f>
        <v/>
      </c>
      <c r="F755" s="98" t="str">
        <f>IF(H755=1,COUNT(X755:BN755,BP755:BX755,BZ755:CF755,CH755:FC755,FI755:FQ755),"")</f>
        <v/>
      </c>
      <c r="G755" s="98" t="str">
        <f>IF($B755&gt;=1,$M755,"")</f>
        <v/>
      </c>
      <c r="H755" s="199" t="str">
        <f>IF(AND(M755&gt;0,M755&lt;=STATS!$C$22),1,"")</f>
        <v/>
      </c>
      <c r="J755" s="34">
        <v>754</v>
      </c>
      <c r="K755"/>
      <c r="L755"/>
      <c r="R755" s="17"/>
      <c r="S755" s="17"/>
      <c r="T755" s="17"/>
      <c r="U755" s="17"/>
      <c r="V755" s="17"/>
      <c r="W755" s="17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FD755" s="195"/>
      <c r="FE755" s="195"/>
      <c r="FF755" s="195"/>
      <c r="FG755" s="195"/>
      <c r="FH755" s="195"/>
    </row>
    <row r="756" spans="2:164" x14ac:dyDescent="0.2">
      <c r="B756" s="98">
        <f>COUNT(R756:FC756,FI756:FQ756)</f>
        <v>0</v>
      </c>
      <c r="C756" s="98" t="str">
        <f>IF(COUNT(R756:FC756,FI756:FQ756)&gt;0,COUNT(R756:FC756,FI756:FQ756),"")</f>
        <v/>
      </c>
      <c r="D756" s="98" t="str">
        <f>IF(COUNT(X756:BN756,BP756:BX756,BZ756:CF756,CH756:FC756,FI756:FQ756)&gt;0,COUNT(X756:BN756,BP756:BX756,BZ756:CF756,CH756:FC756,FI756:FQ756),"")</f>
        <v/>
      </c>
      <c r="E756" s="98" t="str">
        <f>IF(H756=1,COUNT(R756:FC756,FI756:FQ756),"")</f>
        <v/>
      </c>
      <c r="F756" s="98" t="str">
        <f>IF(H756=1,COUNT(X756:BN756,BP756:BX756,BZ756:CF756,CH756:FC756,FI756:FQ756),"")</f>
        <v/>
      </c>
      <c r="G756" s="98" t="str">
        <f>IF($B756&gt;=1,$M756,"")</f>
        <v/>
      </c>
      <c r="H756" s="199" t="str">
        <f>IF(AND(M756&gt;0,M756&lt;=STATS!$C$22),1,"")</f>
        <v/>
      </c>
      <c r="J756" s="34">
        <v>755</v>
      </c>
      <c r="K756"/>
      <c r="L756"/>
      <c r="R756" s="17"/>
      <c r="S756" s="17"/>
      <c r="T756" s="17"/>
      <c r="U756" s="17"/>
      <c r="V756" s="17"/>
      <c r="W756" s="17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FD756" s="195"/>
      <c r="FE756" s="195"/>
      <c r="FF756" s="195"/>
      <c r="FG756" s="195"/>
      <c r="FH756" s="195"/>
    </row>
    <row r="757" spans="2:164" x14ac:dyDescent="0.2">
      <c r="B757" s="98">
        <f>COUNT(R757:FC757,FI757:FQ757)</f>
        <v>0</v>
      </c>
      <c r="C757" s="98" t="str">
        <f>IF(COUNT(R757:FC757,FI757:FQ757)&gt;0,COUNT(R757:FC757,FI757:FQ757),"")</f>
        <v/>
      </c>
      <c r="D757" s="98" t="str">
        <f>IF(COUNT(X757:BN757,BP757:BX757,BZ757:CF757,CH757:FC757,FI757:FQ757)&gt;0,COUNT(X757:BN757,BP757:BX757,BZ757:CF757,CH757:FC757,FI757:FQ757),"")</f>
        <v/>
      </c>
      <c r="E757" s="98" t="str">
        <f>IF(H757=1,COUNT(R757:FC757,FI757:FQ757),"")</f>
        <v/>
      </c>
      <c r="F757" s="98" t="str">
        <f>IF(H757=1,COUNT(X757:BN757,BP757:BX757,BZ757:CF757,CH757:FC757,FI757:FQ757),"")</f>
        <v/>
      </c>
      <c r="G757" s="98" t="str">
        <f>IF($B757&gt;=1,$M757,"")</f>
        <v/>
      </c>
      <c r="H757" s="199" t="str">
        <f>IF(AND(M757&gt;0,M757&lt;=STATS!$C$22),1,"")</f>
        <v/>
      </c>
      <c r="J757" s="34">
        <v>756</v>
      </c>
      <c r="K757"/>
      <c r="L757"/>
      <c r="R757" s="17"/>
      <c r="S757" s="17"/>
      <c r="T757" s="17"/>
      <c r="U757" s="17"/>
      <c r="V757" s="17"/>
      <c r="W757" s="17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FD757" s="195"/>
      <c r="FE757" s="195"/>
      <c r="FF757" s="195"/>
      <c r="FG757" s="195"/>
      <c r="FH757" s="195"/>
    </row>
    <row r="758" spans="2:164" x14ac:dyDescent="0.2">
      <c r="B758" s="98">
        <f>COUNT(R758:FC758,FI758:FQ758)</f>
        <v>0</v>
      </c>
      <c r="C758" s="98" t="str">
        <f>IF(COUNT(R758:FC758,FI758:FQ758)&gt;0,COUNT(R758:FC758,FI758:FQ758),"")</f>
        <v/>
      </c>
      <c r="D758" s="98" t="str">
        <f>IF(COUNT(X758:BN758,BP758:BX758,BZ758:CF758,CH758:FC758,FI758:FQ758)&gt;0,COUNT(X758:BN758,BP758:BX758,BZ758:CF758,CH758:FC758,FI758:FQ758),"")</f>
        <v/>
      </c>
      <c r="E758" s="98" t="str">
        <f>IF(H758=1,COUNT(R758:FC758,FI758:FQ758),"")</f>
        <v/>
      </c>
      <c r="F758" s="98" t="str">
        <f>IF(H758=1,COUNT(X758:BN758,BP758:BX758,BZ758:CF758,CH758:FC758,FI758:FQ758),"")</f>
        <v/>
      </c>
      <c r="G758" s="98" t="str">
        <f>IF($B758&gt;=1,$M758,"")</f>
        <v/>
      </c>
      <c r="H758" s="199" t="str">
        <f>IF(AND(M758&gt;0,M758&lt;=STATS!$C$22),1,"")</f>
        <v/>
      </c>
      <c r="J758" s="34">
        <v>757</v>
      </c>
      <c r="K758"/>
      <c r="L758"/>
      <c r="R758" s="17"/>
      <c r="S758" s="17"/>
      <c r="T758" s="17"/>
      <c r="U758" s="17"/>
      <c r="V758" s="17"/>
      <c r="W758" s="17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FD758" s="195"/>
      <c r="FE758" s="195"/>
      <c r="FF758" s="195"/>
      <c r="FG758" s="195"/>
      <c r="FH758" s="195"/>
    </row>
    <row r="759" spans="2:164" x14ac:dyDescent="0.2">
      <c r="B759" s="98">
        <f>COUNT(R759:FC759,FI759:FQ759)</f>
        <v>0</v>
      </c>
      <c r="C759" s="98" t="str">
        <f>IF(COUNT(R759:FC759,FI759:FQ759)&gt;0,COUNT(R759:FC759,FI759:FQ759),"")</f>
        <v/>
      </c>
      <c r="D759" s="98" t="str">
        <f>IF(COUNT(X759:BN759,BP759:BX759,BZ759:CF759,CH759:FC759,FI759:FQ759)&gt;0,COUNT(X759:BN759,BP759:BX759,BZ759:CF759,CH759:FC759,FI759:FQ759),"")</f>
        <v/>
      </c>
      <c r="E759" s="98" t="str">
        <f>IF(H759=1,COUNT(R759:FC759,FI759:FQ759),"")</f>
        <v/>
      </c>
      <c r="F759" s="98" t="str">
        <f>IF(H759=1,COUNT(X759:BN759,BP759:BX759,BZ759:CF759,CH759:FC759,FI759:FQ759),"")</f>
        <v/>
      </c>
      <c r="G759" s="98" t="str">
        <f>IF($B759&gt;=1,$M759,"")</f>
        <v/>
      </c>
      <c r="H759" s="199" t="str">
        <f>IF(AND(M759&gt;0,M759&lt;=STATS!$C$22),1,"")</f>
        <v/>
      </c>
      <c r="J759" s="34">
        <v>758</v>
      </c>
      <c r="K759"/>
      <c r="L759"/>
      <c r="R759" s="17"/>
      <c r="S759" s="17"/>
      <c r="T759" s="17"/>
      <c r="U759" s="17"/>
      <c r="V759" s="17"/>
      <c r="W759" s="17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FD759" s="195"/>
      <c r="FE759" s="195"/>
      <c r="FF759" s="195"/>
      <c r="FG759" s="195"/>
      <c r="FH759" s="195"/>
    </row>
    <row r="760" spans="2:164" x14ac:dyDescent="0.2">
      <c r="B760" s="98">
        <f>COUNT(R760:FC760,FI760:FQ760)</f>
        <v>0</v>
      </c>
      <c r="C760" s="98" t="str">
        <f>IF(COUNT(R760:FC760,FI760:FQ760)&gt;0,COUNT(R760:FC760,FI760:FQ760),"")</f>
        <v/>
      </c>
      <c r="D760" s="98" t="str">
        <f>IF(COUNT(X760:BN760,BP760:BX760,BZ760:CF760,CH760:FC760,FI760:FQ760)&gt;0,COUNT(X760:BN760,BP760:BX760,BZ760:CF760,CH760:FC760,FI760:FQ760),"")</f>
        <v/>
      </c>
      <c r="E760" s="98" t="str">
        <f>IF(H760=1,COUNT(R760:FC760,FI760:FQ760),"")</f>
        <v/>
      </c>
      <c r="F760" s="98" t="str">
        <f>IF(H760=1,COUNT(X760:BN760,BP760:BX760,BZ760:CF760,CH760:FC760,FI760:FQ760),"")</f>
        <v/>
      </c>
      <c r="G760" s="98" t="str">
        <f>IF($B760&gt;=1,$M760,"")</f>
        <v/>
      </c>
      <c r="H760" s="199" t="str">
        <f>IF(AND(M760&gt;0,M760&lt;=STATS!$C$22),1,"")</f>
        <v/>
      </c>
      <c r="J760" s="34">
        <v>759</v>
      </c>
      <c r="K760"/>
      <c r="L760"/>
      <c r="R760" s="17"/>
      <c r="S760" s="17"/>
      <c r="T760" s="17"/>
      <c r="U760" s="17"/>
      <c r="V760" s="17"/>
      <c r="W760" s="17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FD760" s="195"/>
      <c r="FE760" s="195"/>
      <c r="FF760" s="195"/>
      <c r="FG760" s="195"/>
      <c r="FH760" s="195"/>
    </row>
    <row r="761" spans="2:164" x14ac:dyDescent="0.2">
      <c r="B761" s="98">
        <f>COUNT(R761:FC761,FI761:FQ761)</f>
        <v>0</v>
      </c>
      <c r="C761" s="98" t="str">
        <f>IF(COUNT(R761:FC761,FI761:FQ761)&gt;0,COUNT(R761:FC761,FI761:FQ761),"")</f>
        <v/>
      </c>
      <c r="D761" s="98" t="str">
        <f>IF(COUNT(X761:BN761,BP761:BX761,BZ761:CF761,CH761:FC761,FI761:FQ761)&gt;0,COUNT(X761:BN761,BP761:BX761,BZ761:CF761,CH761:FC761,FI761:FQ761),"")</f>
        <v/>
      </c>
      <c r="E761" s="98" t="str">
        <f>IF(H761=1,COUNT(R761:FC761,FI761:FQ761),"")</f>
        <v/>
      </c>
      <c r="F761" s="98" t="str">
        <f>IF(H761=1,COUNT(X761:BN761,BP761:BX761,BZ761:CF761,CH761:FC761,FI761:FQ761),"")</f>
        <v/>
      </c>
      <c r="G761" s="98" t="str">
        <f>IF($B761&gt;=1,$M761,"")</f>
        <v/>
      </c>
      <c r="H761" s="199" t="str">
        <f>IF(AND(M761&gt;0,M761&lt;=STATS!$C$22),1,"")</f>
        <v/>
      </c>
      <c r="J761" s="34">
        <v>760</v>
      </c>
      <c r="K761"/>
      <c r="L761"/>
      <c r="R761" s="17"/>
      <c r="S761" s="17"/>
      <c r="T761" s="17"/>
      <c r="U761" s="17"/>
      <c r="V761" s="17"/>
      <c r="W761" s="17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FD761" s="195"/>
      <c r="FE761" s="195"/>
      <c r="FF761" s="195"/>
      <c r="FG761" s="195"/>
      <c r="FH761" s="195"/>
    </row>
    <row r="762" spans="2:164" x14ac:dyDescent="0.2">
      <c r="B762" s="98">
        <f>COUNT(R762:FC762,FI762:FQ762)</f>
        <v>0</v>
      </c>
      <c r="C762" s="98" t="str">
        <f>IF(COUNT(R762:FC762,FI762:FQ762)&gt;0,COUNT(R762:FC762,FI762:FQ762),"")</f>
        <v/>
      </c>
      <c r="D762" s="98" t="str">
        <f>IF(COUNT(X762:BN762,BP762:BX762,BZ762:CF762,CH762:FC762,FI762:FQ762)&gt;0,COUNT(X762:BN762,BP762:BX762,BZ762:CF762,CH762:FC762,FI762:FQ762),"")</f>
        <v/>
      </c>
      <c r="E762" s="98" t="str">
        <f>IF(H762=1,COUNT(R762:FC762,FI762:FQ762),"")</f>
        <v/>
      </c>
      <c r="F762" s="98" t="str">
        <f>IF(H762=1,COUNT(X762:BN762,BP762:BX762,BZ762:CF762,CH762:FC762,FI762:FQ762),"")</f>
        <v/>
      </c>
      <c r="G762" s="98" t="str">
        <f>IF($B762&gt;=1,$M762,"")</f>
        <v/>
      </c>
      <c r="H762" s="199" t="str">
        <f>IF(AND(M762&gt;0,M762&lt;=STATS!$C$22),1,"")</f>
        <v/>
      </c>
      <c r="J762" s="34">
        <v>761</v>
      </c>
      <c r="K762"/>
      <c r="L762"/>
      <c r="R762" s="17"/>
      <c r="S762" s="17"/>
      <c r="T762" s="17"/>
      <c r="U762" s="17"/>
      <c r="V762" s="17"/>
      <c r="W762" s="17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FD762" s="195"/>
      <c r="FE762" s="195"/>
      <c r="FF762" s="195"/>
      <c r="FG762" s="195"/>
      <c r="FH762" s="195"/>
    </row>
    <row r="763" spans="2:164" x14ac:dyDescent="0.2">
      <c r="B763" s="98">
        <f>COUNT(R763:FC763,FI763:FQ763)</f>
        <v>0</v>
      </c>
      <c r="C763" s="98" t="str">
        <f>IF(COUNT(R763:FC763,FI763:FQ763)&gt;0,COUNT(R763:FC763,FI763:FQ763),"")</f>
        <v/>
      </c>
      <c r="D763" s="98" t="str">
        <f>IF(COUNT(X763:BN763,BP763:BX763,BZ763:CF763,CH763:FC763,FI763:FQ763)&gt;0,COUNT(X763:BN763,BP763:BX763,BZ763:CF763,CH763:FC763,FI763:FQ763),"")</f>
        <v/>
      </c>
      <c r="E763" s="98" t="str">
        <f>IF(H763=1,COUNT(R763:FC763,FI763:FQ763),"")</f>
        <v/>
      </c>
      <c r="F763" s="98" t="str">
        <f>IF(H763=1,COUNT(X763:BN763,BP763:BX763,BZ763:CF763,CH763:FC763,FI763:FQ763),"")</f>
        <v/>
      </c>
      <c r="G763" s="98" t="str">
        <f>IF($B763&gt;=1,$M763,"")</f>
        <v/>
      </c>
      <c r="H763" s="199" t="str">
        <f>IF(AND(M763&gt;0,M763&lt;=STATS!$C$22),1,"")</f>
        <v/>
      </c>
      <c r="J763" s="34">
        <v>762</v>
      </c>
      <c r="K763"/>
      <c r="L763"/>
      <c r="R763" s="17"/>
      <c r="S763" s="17"/>
      <c r="T763" s="17"/>
      <c r="U763" s="17"/>
      <c r="V763" s="17"/>
      <c r="W763" s="17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FD763" s="195"/>
      <c r="FE763" s="195"/>
      <c r="FF763" s="195"/>
      <c r="FG763" s="195"/>
      <c r="FH763" s="195"/>
    </row>
    <row r="764" spans="2:164" x14ac:dyDescent="0.2">
      <c r="B764" s="98">
        <f>COUNT(R764:FC764,FI764:FQ764)</f>
        <v>0</v>
      </c>
      <c r="C764" s="98" t="str">
        <f>IF(COUNT(R764:FC764,FI764:FQ764)&gt;0,COUNT(R764:FC764,FI764:FQ764),"")</f>
        <v/>
      </c>
      <c r="D764" s="98" t="str">
        <f>IF(COUNT(X764:BN764,BP764:BX764,BZ764:CF764,CH764:FC764,FI764:FQ764)&gt;0,COUNT(X764:BN764,BP764:BX764,BZ764:CF764,CH764:FC764,FI764:FQ764),"")</f>
        <v/>
      </c>
      <c r="E764" s="98" t="str">
        <f>IF(H764=1,COUNT(R764:FC764,FI764:FQ764),"")</f>
        <v/>
      </c>
      <c r="F764" s="98" t="str">
        <f>IF(H764=1,COUNT(X764:BN764,BP764:BX764,BZ764:CF764,CH764:FC764,FI764:FQ764),"")</f>
        <v/>
      </c>
      <c r="G764" s="98" t="str">
        <f>IF($B764&gt;=1,$M764,"")</f>
        <v/>
      </c>
      <c r="H764" s="199" t="str">
        <f>IF(AND(M764&gt;0,M764&lt;=STATS!$C$22),1,"")</f>
        <v/>
      </c>
      <c r="J764" s="34">
        <v>763</v>
      </c>
      <c r="K764"/>
      <c r="L764"/>
      <c r="R764" s="17"/>
      <c r="S764" s="17"/>
      <c r="T764" s="17"/>
      <c r="U764" s="17"/>
      <c r="V764" s="17"/>
      <c r="W764" s="17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FD764" s="195"/>
      <c r="FE764" s="195"/>
      <c r="FF764" s="195"/>
      <c r="FG764" s="195"/>
      <c r="FH764" s="195"/>
    </row>
    <row r="765" spans="2:164" x14ac:dyDescent="0.2">
      <c r="B765" s="98">
        <f>COUNT(R765:FC765,FI765:FQ765)</f>
        <v>0</v>
      </c>
      <c r="C765" s="98" t="str">
        <f>IF(COUNT(R765:FC765,FI765:FQ765)&gt;0,COUNT(R765:FC765,FI765:FQ765),"")</f>
        <v/>
      </c>
      <c r="D765" s="98" t="str">
        <f>IF(COUNT(X765:BN765,BP765:BX765,BZ765:CF765,CH765:FC765,FI765:FQ765)&gt;0,COUNT(X765:BN765,BP765:BX765,BZ765:CF765,CH765:FC765,FI765:FQ765),"")</f>
        <v/>
      </c>
      <c r="E765" s="98" t="str">
        <f>IF(H765=1,COUNT(R765:FC765,FI765:FQ765),"")</f>
        <v/>
      </c>
      <c r="F765" s="98" t="str">
        <f>IF(H765=1,COUNT(X765:BN765,BP765:BX765,BZ765:CF765,CH765:FC765,FI765:FQ765),"")</f>
        <v/>
      </c>
      <c r="G765" s="98" t="str">
        <f>IF($B765&gt;=1,$M765,"")</f>
        <v/>
      </c>
      <c r="H765" s="199" t="str">
        <f>IF(AND(M765&gt;0,M765&lt;=STATS!$C$22),1,"")</f>
        <v/>
      </c>
      <c r="J765" s="34">
        <v>764</v>
      </c>
      <c r="K765"/>
      <c r="L765"/>
      <c r="R765" s="17"/>
      <c r="S765" s="17"/>
      <c r="T765" s="17"/>
      <c r="U765" s="17"/>
      <c r="V765" s="17"/>
      <c r="W765" s="17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FD765" s="195"/>
      <c r="FE765" s="195"/>
      <c r="FF765" s="195"/>
      <c r="FG765" s="195"/>
      <c r="FH765" s="195"/>
    </row>
    <row r="766" spans="2:164" x14ac:dyDescent="0.2">
      <c r="B766" s="98">
        <f>COUNT(R766:FC766,FI766:FQ766)</f>
        <v>0</v>
      </c>
      <c r="C766" s="98" t="str">
        <f>IF(COUNT(R766:FC766,FI766:FQ766)&gt;0,COUNT(R766:FC766,FI766:FQ766),"")</f>
        <v/>
      </c>
      <c r="D766" s="98" t="str">
        <f>IF(COUNT(X766:BN766,BP766:BX766,BZ766:CF766,CH766:FC766,FI766:FQ766)&gt;0,COUNT(X766:BN766,BP766:BX766,BZ766:CF766,CH766:FC766,FI766:FQ766),"")</f>
        <v/>
      </c>
      <c r="E766" s="98" t="str">
        <f>IF(H766=1,COUNT(R766:FC766,FI766:FQ766),"")</f>
        <v/>
      </c>
      <c r="F766" s="98" t="str">
        <f>IF(H766=1,COUNT(X766:BN766,BP766:BX766,BZ766:CF766,CH766:FC766,FI766:FQ766),"")</f>
        <v/>
      </c>
      <c r="G766" s="98" t="str">
        <f>IF($B766&gt;=1,$M766,"")</f>
        <v/>
      </c>
      <c r="H766" s="199" t="str">
        <f>IF(AND(M766&gt;0,M766&lt;=STATS!$C$22),1,"")</f>
        <v/>
      </c>
      <c r="J766" s="34">
        <v>765</v>
      </c>
      <c r="K766"/>
      <c r="L766"/>
      <c r="R766" s="17"/>
      <c r="S766" s="17"/>
      <c r="T766" s="17"/>
      <c r="U766" s="17"/>
      <c r="V766" s="17"/>
      <c r="W766" s="17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FD766" s="195"/>
      <c r="FE766" s="195"/>
      <c r="FF766" s="195"/>
      <c r="FG766" s="195"/>
      <c r="FH766" s="195"/>
    </row>
    <row r="767" spans="2:164" x14ac:dyDescent="0.2">
      <c r="B767" s="98">
        <f>COUNT(R767:FC767,FI767:FQ767)</f>
        <v>0</v>
      </c>
      <c r="C767" s="98" t="str">
        <f>IF(COUNT(R767:FC767,FI767:FQ767)&gt;0,COUNT(R767:FC767,FI767:FQ767),"")</f>
        <v/>
      </c>
      <c r="D767" s="98" t="str">
        <f>IF(COUNT(X767:BN767,BP767:BX767,BZ767:CF767,CH767:FC767,FI767:FQ767)&gt;0,COUNT(X767:BN767,BP767:BX767,BZ767:CF767,CH767:FC767,FI767:FQ767),"")</f>
        <v/>
      </c>
      <c r="E767" s="98" t="str">
        <f>IF(H767=1,COUNT(R767:FC767,FI767:FQ767),"")</f>
        <v/>
      </c>
      <c r="F767" s="98" t="str">
        <f>IF(H767=1,COUNT(X767:BN767,BP767:BX767,BZ767:CF767,CH767:FC767,FI767:FQ767),"")</f>
        <v/>
      </c>
      <c r="G767" s="98" t="str">
        <f>IF($B767&gt;=1,$M767,"")</f>
        <v/>
      </c>
      <c r="H767" s="199" t="str">
        <f>IF(AND(M767&gt;0,M767&lt;=STATS!$C$22),1,"")</f>
        <v/>
      </c>
      <c r="J767" s="34">
        <v>766</v>
      </c>
      <c r="K767"/>
      <c r="L767"/>
      <c r="R767" s="17"/>
      <c r="S767" s="17"/>
      <c r="T767" s="17"/>
      <c r="U767" s="17"/>
      <c r="V767" s="17"/>
      <c r="W767" s="17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FD767" s="195"/>
      <c r="FE767" s="195"/>
      <c r="FF767" s="195"/>
      <c r="FG767" s="195"/>
      <c r="FH767" s="195"/>
    </row>
    <row r="768" spans="2:164" x14ac:dyDescent="0.2">
      <c r="B768" s="98">
        <f>COUNT(R768:FC768,FI768:FQ768)</f>
        <v>0</v>
      </c>
      <c r="C768" s="98" t="str">
        <f>IF(COUNT(R768:FC768,FI768:FQ768)&gt;0,COUNT(R768:FC768,FI768:FQ768),"")</f>
        <v/>
      </c>
      <c r="D768" s="98" t="str">
        <f>IF(COUNT(X768:BN768,BP768:BX768,BZ768:CF768,CH768:FC768,FI768:FQ768)&gt;0,COUNT(X768:BN768,BP768:BX768,BZ768:CF768,CH768:FC768,FI768:FQ768),"")</f>
        <v/>
      </c>
      <c r="E768" s="98" t="str">
        <f>IF(H768=1,COUNT(R768:FC768,FI768:FQ768),"")</f>
        <v/>
      </c>
      <c r="F768" s="98" t="str">
        <f>IF(H768=1,COUNT(X768:BN768,BP768:BX768,BZ768:CF768,CH768:FC768,FI768:FQ768),"")</f>
        <v/>
      </c>
      <c r="G768" s="98" t="str">
        <f>IF($B768&gt;=1,$M768,"")</f>
        <v/>
      </c>
      <c r="H768" s="199" t="str">
        <f>IF(AND(M768&gt;0,M768&lt;=STATS!$C$22),1,"")</f>
        <v/>
      </c>
      <c r="J768" s="34">
        <v>767</v>
      </c>
      <c r="K768"/>
      <c r="L768"/>
      <c r="R768" s="17"/>
      <c r="S768" s="17"/>
      <c r="T768" s="17"/>
      <c r="U768" s="17"/>
      <c r="V768" s="17"/>
      <c r="W768" s="17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FD768" s="195"/>
      <c r="FE768" s="195"/>
      <c r="FF768" s="195"/>
      <c r="FG768" s="195"/>
      <c r="FH768" s="195"/>
    </row>
    <row r="769" spans="2:164" x14ac:dyDescent="0.2">
      <c r="B769" s="98">
        <f>COUNT(R769:FC769,FI769:FQ769)</f>
        <v>0</v>
      </c>
      <c r="C769" s="98" t="str">
        <f>IF(COUNT(R769:FC769,FI769:FQ769)&gt;0,COUNT(R769:FC769,FI769:FQ769),"")</f>
        <v/>
      </c>
      <c r="D769" s="98" t="str">
        <f>IF(COUNT(X769:BN769,BP769:BX769,BZ769:CF769,CH769:FC769,FI769:FQ769)&gt;0,COUNT(X769:BN769,BP769:BX769,BZ769:CF769,CH769:FC769,FI769:FQ769),"")</f>
        <v/>
      </c>
      <c r="E769" s="98" t="str">
        <f>IF(H769=1,COUNT(R769:FC769,FI769:FQ769),"")</f>
        <v/>
      </c>
      <c r="F769" s="98" t="str">
        <f>IF(H769=1,COUNT(X769:BN769,BP769:BX769,BZ769:CF769,CH769:FC769,FI769:FQ769),"")</f>
        <v/>
      </c>
      <c r="G769" s="98" t="str">
        <f>IF($B769&gt;=1,$M769,"")</f>
        <v/>
      </c>
      <c r="H769" s="199" t="str">
        <f>IF(AND(M769&gt;0,M769&lt;=STATS!$C$22),1,"")</f>
        <v/>
      </c>
      <c r="J769" s="34">
        <v>768</v>
      </c>
      <c r="K769"/>
      <c r="L769"/>
      <c r="R769" s="17"/>
      <c r="S769" s="17"/>
      <c r="T769" s="17"/>
      <c r="U769" s="17"/>
      <c r="V769" s="17"/>
      <c r="W769" s="17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FD769" s="195"/>
      <c r="FE769" s="195"/>
      <c r="FF769" s="195"/>
      <c r="FG769" s="195"/>
      <c r="FH769" s="195"/>
    </row>
    <row r="770" spans="2:164" x14ac:dyDescent="0.2">
      <c r="B770" s="98">
        <f>COUNT(R770:FC770,FI770:FQ770)</f>
        <v>0</v>
      </c>
      <c r="C770" s="98" t="str">
        <f>IF(COUNT(R770:FC770,FI770:FQ770)&gt;0,COUNT(R770:FC770,FI770:FQ770),"")</f>
        <v/>
      </c>
      <c r="D770" s="98" t="str">
        <f>IF(COUNT(X770:BN770,BP770:BX770,BZ770:CF770,CH770:FC770,FI770:FQ770)&gt;0,COUNT(X770:BN770,BP770:BX770,BZ770:CF770,CH770:FC770,FI770:FQ770),"")</f>
        <v/>
      </c>
      <c r="E770" s="98" t="str">
        <f>IF(H770=1,COUNT(R770:FC770,FI770:FQ770),"")</f>
        <v/>
      </c>
      <c r="F770" s="98" t="str">
        <f>IF(H770=1,COUNT(X770:BN770,BP770:BX770,BZ770:CF770,CH770:FC770,FI770:FQ770),"")</f>
        <v/>
      </c>
      <c r="G770" s="98" t="str">
        <f>IF($B770&gt;=1,$M770,"")</f>
        <v/>
      </c>
      <c r="H770" s="199" t="str">
        <f>IF(AND(M770&gt;0,M770&lt;=STATS!$C$22),1,"")</f>
        <v/>
      </c>
      <c r="J770" s="34">
        <v>769</v>
      </c>
      <c r="K770"/>
      <c r="L770"/>
      <c r="R770" s="17"/>
      <c r="S770" s="17"/>
      <c r="T770" s="17"/>
      <c r="U770" s="17"/>
      <c r="V770" s="17"/>
      <c r="W770" s="17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FD770" s="195"/>
      <c r="FE770" s="195"/>
      <c r="FF770" s="195"/>
      <c r="FG770" s="195"/>
      <c r="FH770" s="195"/>
    </row>
    <row r="771" spans="2:164" x14ac:dyDescent="0.2">
      <c r="B771" s="98">
        <f>COUNT(R771:FC771,FI771:FQ771)</f>
        <v>0</v>
      </c>
      <c r="C771" s="98" t="str">
        <f>IF(COUNT(R771:FC771,FI771:FQ771)&gt;0,COUNT(R771:FC771,FI771:FQ771),"")</f>
        <v/>
      </c>
      <c r="D771" s="98" t="str">
        <f>IF(COUNT(X771:BN771,BP771:BX771,BZ771:CF771,CH771:FC771,FI771:FQ771)&gt;0,COUNT(X771:BN771,BP771:BX771,BZ771:CF771,CH771:FC771,FI771:FQ771),"")</f>
        <v/>
      </c>
      <c r="E771" s="98" t="str">
        <f>IF(H771=1,COUNT(R771:FC771,FI771:FQ771),"")</f>
        <v/>
      </c>
      <c r="F771" s="98" t="str">
        <f>IF(H771=1,COUNT(X771:BN771,BP771:BX771,BZ771:CF771,CH771:FC771,FI771:FQ771),"")</f>
        <v/>
      </c>
      <c r="G771" s="98" t="str">
        <f>IF($B771&gt;=1,$M771,"")</f>
        <v/>
      </c>
      <c r="H771" s="199" t="str">
        <f>IF(AND(M771&gt;0,M771&lt;=STATS!$C$22),1,"")</f>
        <v/>
      </c>
      <c r="J771" s="34">
        <v>770</v>
      </c>
      <c r="K771"/>
      <c r="L771"/>
      <c r="R771" s="17"/>
      <c r="S771" s="17"/>
      <c r="T771" s="17"/>
      <c r="U771" s="17"/>
      <c r="V771" s="17"/>
      <c r="W771" s="17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FD771" s="195"/>
      <c r="FE771" s="195"/>
      <c r="FF771" s="195"/>
      <c r="FG771" s="195"/>
      <c r="FH771" s="195"/>
    </row>
    <row r="772" spans="2:164" x14ac:dyDescent="0.2">
      <c r="B772" s="98">
        <f>COUNT(R772:FC772,FI772:FQ772)</f>
        <v>0</v>
      </c>
      <c r="C772" s="98" t="str">
        <f>IF(COUNT(R772:FC772,FI772:FQ772)&gt;0,COUNT(R772:FC772,FI772:FQ772),"")</f>
        <v/>
      </c>
      <c r="D772" s="98" t="str">
        <f>IF(COUNT(X772:BN772,BP772:BX772,BZ772:CF772,CH772:FC772,FI772:FQ772)&gt;0,COUNT(X772:BN772,BP772:BX772,BZ772:CF772,CH772:FC772,FI772:FQ772),"")</f>
        <v/>
      </c>
      <c r="E772" s="98" t="str">
        <f>IF(H772=1,COUNT(R772:FC772,FI772:FQ772),"")</f>
        <v/>
      </c>
      <c r="F772" s="98" t="str">
        <f>IF(H772=1,COUNT(X772:BN772,BP772:BX772,BZ772:CF772,CH772:FC772,FI772:FQ772),"")</f>
        <v/>
      </c>
      <c r="G772" s="98" t="str">
        <f>IF($B772&gt;=1,$M772,"")</f>
        <v/>
      </c>
      <c r="H772" s="199" t="str">
        <f>IF(AND(M772&gt;0,M772&lt;=STATS!$C$22),1,"")</f>
        <v/>
      </c>
      <c r="J772" s="34">
        <v>771</v>
      </c>
      <c r="K772"/>
      <c r="L772"/>
      <c r="R772" s="17"/>
      <c r="S772" s="17"/>
      <c r="T772" s="17"/>
      <c r="U772" s="17"/>
      <c r="V772" s="17"/>
      <c r="W772" s="17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FD772" s="195"/>
      <c r="FE772" s="195"/>
      <c r="FF772" s="195"/>
      <c r="FG772" s="195"/>
      <c r="FH772" s="195"/>
    </row>
    <row r="773" spans="2:164" x14ac:dyDescent="0.2">
      <c r="B773" s="98">
        <f>COUNT(R773:FC773,FI773:FQ773)</f>
        <v>0</v>
      </c>
      <c r="C773" s="98" t="str">
        <f>IF(COUNT(R773:FC773,FI773:FQ773)&gt;0,COUNT(R773:FC773,FI773:FQ773),"")</f>
        <v/>
      </c>
      <c r="D773" s="98" t="str">
        <f>IF(COUNT(X773:BN773,BP773:BX773,BZ773:CF773,CH773:FC773,FI773:FQ773)&gt;0,COUNT(X773:BN773,BP773:BX773,BZ773:CF773,CH773:FC773,FI773:FQ773),"")</f>
        <v/>
      </c>
      <c r="E773" s="98" t="str">
        <f>IF(H773=1,COUNT(R773:FC773,FI773:FQ773),"")</f>
        <v/>
      </c>
      <c r="F773" s="98" t="str">
        <f>IF(H773=1,COUNT(X773:BN773,BP773:BX773,BZ773:CF773,CH773:FC773,FI773:FQ773),"")</f>
        <v/>
      </c>
      <c r="G773" s="98" t="str">
        <f>IF($B773&gt;=1,$M773,"")</f>
        <v/>
      </c>
      <c r="H773" s="199" t="str">
        <f>IF(AND(M773&gt;0,M773&lt;=STATS!$C$22),1,"")</f>
        <v/>
      </c>
      <c r="J773" s="34">
        <v>772</v>
      </c>
      <c r="K773"/>
      <c r="L773"/>
      <c r="R773" s="17"/>
      <c r="S773" s="17"/>
      <c r="T773" s="17"/>
      <c r="U773" s="17"/>
      <c r="V773" s="17"/>
      <c r="W773" s="17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FD773" s="195"/>
      <c r="FE773" s="195"/>
      <c r="FF773" s="195"/>
      <c r="FG773" s="195"/>
      <c r="FH773" s="195"/>
    </row>
    <row r="774" spans="2:164" x14ac:dyDescent="0.2">
      <c r="B774" s="98">
        <f>COUNT(R774:FC774,FI774:FQ774)</f>
        <v>0</v>
      </c>
      <c r="C774" s="98" t="str">
        <f>IF(COUNT(R774:FC774,FI774:FQ774)&gt;0,COUNT(R774:FC774,FI774:FQ774),"")</f>
        <v/>
      </c>
      <c r="D774" s="98" t="str">
        <f>IF(COUNT(X774:BN774,BP774:BX774,BZ774:CF774,CH774:FC774,FI774:FQ774)&gt;0,COUNT(X774:BN774,BP774:BX774,BZ774:CF774,CH774:FC774,FI774:FQ774),"")</f>
        <v/>
      </c>
      <c r="E774" s="98" t="str">
        <f>IF(H774=1,COUNT(R774:FC774,FI774:FQ774),"")</f>
        <v/>
      </c>
      <c r="F774" s="98" t="str">
        <f>IF(H774=1,COUNT(X774:BN774,BP774:BX774,BZ774:CF774,CH774:FC774,FI774:FQ774),"")</f>
        <v/>
      </c>
      <c r="G774" s="98" t="str">
        <f>IF($B774&gt;=1,$M774,"")</f>
        <v/>
      </c>
      <c r="H774" s="199" t="str">
        <f>IF(AND(M774&gt;0,M774&lt;=STATS!$C$22),1,"")</f>
        <v/>
      </c>
      <c r="J774" s="34">
        <v>773</v>
      </c>
      <c r="K774"/>
      <c r="L774"/>
      <c r="R774" s="17"/>
      <c r="S774" s="17"/>
      <c r="T774" s="17"/>
      <c r="U774" s="17"/>
      <c r="V774" s="17"/>
      <c r="W774" s="17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FD774" s="195"/>
      <c r="FE774" s="195"/>
      <c r="FF774" s="195"/>
      <c r="FG774" s="195"/>
      <c r="FH774" s="195"/>
    </row>
    <row r="775" spans="2:164" x14ac:dyDescent="0.2">
      <c r="B775" s="98">
        <f>COUNT(R775:FC775,FI775:FQ775)</f>
        <v>0</v>
      </c>
      <c r="C775" s="98" t="str">
        <f>IF(COUNT(R775:FC775,FI775:FQ775)&gt;0,COUNT(R775:FC775,FI775:FQ775),"")</f>
        <v/>
      </c>
      <c r="D775" s="98" t="str">
        <f>IF(COUNT(X775:BN775,BP775:BX775,BZ775:CF775,CH775:FC775,FI775:FQ775)&gt;0,COUNT(X775:BN775,BP775:BX775,BZ775:CF775,CH775:FC775,FI775:FQ775),"")</f>
        <v/>
      </c>
      <c r="E775" s="98" t="str">
        <f>IF(H775=1,COUNT(R775:FC775,FI775:FQ775),"")</f>
        <v/>
      </c>
      <c r="F775" s="98" t="str">
        <f>IF(H775=1,COUNT(X775:BN775,BP775:BX775,BZ775:CF775,CH775:FC775,FI775:FQ775),"")</f>
        <v/>
      </c>
      <c r="G775" s="98" t="str">
        <f>IF($B775&gt;=1,$M775,"")</f>
        <v/>
      </c>
      <c r="H775" s="199" t="str">
        <f>IF(AND(M775&gt;0,M775&lt;=STATS!$C$22),1,"")</f>
        <v/>
      </c>
      <c r="J775" s="34">
        <v>774</v>
      </c>
      <c r="K775"/>
      <c r="L775"/>
      <c r="R775" s="17"/>
      <c r="S775" s="17"/>
      <c r="T775" s="17"/>
      <c r="U775" s="17"/>
      <c r="V775" s="17"/>
      <c r="W775" s="17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FD775" s="195"/>
      <c r="FE775" s="195"/>
      <c r="FF775" s="195"/>
      <c r="FG775" s="195"/>
      <c r="FH775" s="195"/>
    </row>
    <row r="776" spans="2:164" x14ac:dyDescent="0.2">
      <c r="B776" s="98">
        <f>COUNT(R776:FC776,FI776:FQ776)</f>
        <v>0</v>
      </c>
      <c r="C776" s="98" t="str">
        <f>IF(COUNT(R776:FC776,FI776:FQ776)&gt;0,COUNT(R776:FC776,FI776:FQ776),"")</f>
        <v/>
      </c>
      <c r="D776" s="98" t="str">
        <f>IF(COUNT(X776:BN776,BP776:BX776,BZ776:CF776,CH776:FC776,FI776:FQ776)&gt;0,COUNT(X776:BN776,BP776:BX776,BZ776:CF776,CH776:FC776,FI776:FQ776),"")</f>
        <v/>
      </c>
      <c r="E776" s="98" t="str">
        <f>IF(H776=1,COUNT(R776:FC776,FI776:FQ776),"")</f>
        <v/>
      </c>
      <c r="F776" s="98" t="str">
        <f>IF(H776=1,COUNT(X776:BN776,BP776:BX776,BZ776:CF776,CH776:FC776,FI776:FQ776),"")</f>
        <v/>
      </c>
      <c r="G776" s="98" t="str">
        <f>IF($B776&gt;=1,$M776,"")</f>
        <v/>
      </c>
      <c r="H776" s="199" t="str">
        <f>IF(AND(M776&gt;0,M776&lt;=STATS!$C$22),1,"")</f>
        <v/>
      </c>
      <c r="J776" s="34">
        <v>775</v>
      </c>
      <c r="K776"/>
      <c r="L776"/>
      <c r="R776" s="17"/>
      <c r="S776" s="17"/>
      <c r="T776" s="17"/>
      <c r="U776" s="17"/>
      <c r="V776" s="17"/>
      <c r="W776" s="17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FD776" s="195"/>
      <c r="FE776" s="195"/>
      <c r="FF776" s="195"/>
      <c r="FG776" s="195"/>
      <c r="FH776" s="195"/>
    </row>
    <row r="777" spans="2:164" x14ac:dyDescent="0.2">
      <c r="B777" s="98">
        <f>COUNT(R777:FC777,FI777:FQ777)</f>
        <v>0</v>
      </c>
      <c r="C777" s="98" t="str">
        <f>IF(COUNT(R777:FC777,FI777:FQ777)&gt;0,COUNT(R777:FC777,FI777:FQ777),"")</f>
        <v/>
      </c>
      <c r="D777" s="98" t="str">
        <f>IF(COUNT(X777:BN777,BP777:BX777,BZ777:CF777,CH777:FC777,FI777:FQ777)&gt;0,COUNT(X777:BN777,BP777:BX777,BZ777:CF777,CH777:FC777,FI777:FQ777),"")</f>
        <v/>
      </c>
      <c r="E777" s="98" t="str">
        <f>IF(H777=1,COUNT(R777:FC777,FI777:FQ777),"")</f>
        <v/>
      </c>
      <c r="F777" s="98" t="str">
        <f>IF(H777=1,COUNT(X777:BN777,BP777:BX777,BZ777:CF777,CH777:FC777,FI777:FQ777),"")</f>
        <v/>
      </c>
      <c r="G777" s="98" t="str">
        <f>IF($B777&gt;=1,$M777,"")</f>
        <v/>
      </c>
      <c r="H777" s="199" t="str">
        <f>IF(AND(M777&gt;0,M777&lt;=STATS!$C$22),1,"")</f>
        <v/>
      </c>
      <c r="J777" s="34">
        <v>776</v>
      </c>
      <c r="K777"/>
      <c r="L777"/>
      <c r="R777" s="17"/>
      <c r="S777" s="17"/>
      <c r="T777" s="17"/>
      <c r="U777" s="17"/>
      <c r="V777" s="17"/>
      <c r="W777" s="17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FD777" s="195"/>
      <c r="FE777" s="195"/>
      <c r="FF777" s="195"/>
      <c r="FG777" s="195"/>
      <c r="FH777" s="195"/>
    </row>
    <row r="778" spans="2:164" x14ac:dyDescent="0.2">
      <c r="B778" s="98">
        <f>COUNT(R778:FC778,FI778:FQ778)</f>
        <v>0</v>
      </c>
      <c r="C778" s="98" t="str">
        <f>IF(COUNT(R778:FC778,FI778:FQ778)&gt;0,COUNT(R778:FC778,FI778:FQ778),"")</f>
        <v/>
      </c>
      <c r="D778" s="98" t="str">
        <f>IF(COUNT(X778:BN778,BP778:BX778,BZ778:CF778,CH778:FC778,FI778:FQ778)&gt;0,COUNT(X778:BN778,BP778:BX778,BZ778:CF778,CH778:FC778,FI778:FQ778),"")</f>
        <v/>
      </c>
      <c r="E778" s="98" t="str">
        <f>IF(H778=1,COUNT(R778:FC778,FI778:FQ778),"")</f>
        <v/>
      </c>
      <c r="F778" s="98" t="str">
        <f>IF(H778=1,COUNT(X778:BN778,BP778:BX778,BZ778:CF778,CH778:FC778,FI778:FQ778),"")</f>
        <v/>
      </c>
      <c r="G778" s="98" t="str">
        <f>IF($B778&gt;=1,$M778,"")</f>
        <v/>
      </c>
      <c r="H778" s="199" t="str">
        <f>IF(AND(M778&gt;0,M778&lt;=STATS!$C$22),1,"")</f>
        <v/>
      </c>
      <c r="J778" s="34">
        <v>777</v>
      </c>
      <c r="K778"/>
      <c r="L778"/>
      <c r="R778" s="17"/>
      <c r="S778" s="17"/>
      <c r="T778" s="17"/>
      <c r="U778" s="17"/>
      <c r="V778" s="17"/>
      <c r="W778" s="17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FD778" s="195"/>
      <c r="FE778" s="195"/>
      <c r="FF778" s="195"/>
      <c r="FG778" s="195"/>
      <c r="FH778" s="195"/>
    </row>
    <row r="779" spans="2:164" x14ac:dyDescent="0.2">
      <c r="B779" s="98">
        <f>COUNT(R779:FC779,FI779:FQ779)</f>
        <v>0</v>
      </c>
      <c r="C779" s="98" t="str">
        <f>IF(COUNT(R779:FC779,FI779:FQ779)&gt;0,COUNT(R779:FC779,FI779:FQ779),"")</f>
        <v/>
      </c>
      <c r="D779" s="98" t="str">
        <f>IF(COUNT(X779:BN779,BP779:BX779,BZ779:CF779,CH779:FC779,FI779:FQ779)&gt;0,COUNT(X779:BN779,BP779:BX779,BZ779:CF779,CH779:FC779,FI779:FQ779),"")</f>
        <v/>
      </c>
      <c r="E779" s="98" t="str">
        <f>IF(H779=1,COUNT(R779:FC779,FI779:FQ779),"")</f>
        <v/>
      </c>
      <c r="F779" s="98" t="str">
        <f>IF(H779=1,COUNT(X779:BN779,BP779:BX779,BZ779:CF779,CH779:FC779,FI779:FQ779),"")</f>
        <v/>
      </c>
      <c r="G779" s="98" t="str">
        <f>IF($B779&gt;=1,$M779,"")</f>
        <v/>
      </c>
      <c r="H779" s="199" t="str">
        <f>IF(AND(M779&gt;0,M779&lt;=STATS!$C$22),1,"")</f>
        <v/>
      </c>
      <c r="J779" s="34">
        <v>778</v>
      </c>
      <c r="K779"/>
      <c r="L779"/>
      <c r="R779" s="17"/>
      <c r="S779" s="17"/>
      <c r="T779" s="17"/>
      <c r="U779" s="17"/>
      <c r="V779" s="17"/>
      <c r="W779" s="17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FD779" s="195"/>
      <c r="FE779" s="195"/>
      <c r="FF779" s="195"/>
      <c r="FG779" s="195"/>
      <c r="FH779" s="195"/>
    </row>
    <row r="780" spans="2:164" x14ac:dyDescent="0.2">
      <c r="B780" s="98">
        <f>COUNT(R780:FC780,FI780:FQ780)</f>
        <v>0</v>
      </c>
      <c r="C780" s="98" t="str">
        <f>IF(COUNT(R780:FC780,FI780:FQ780)&gt;0,COUNT(R780:FC780,FI780:FQ780),"")</f>
        <v/>
      </c>
      <c r="D780" s="98" t="str">
        <f>IF(COUNT(X780:BN780,BP780:BX780,BZ780:CF780,CH780:FC780,FI780:FQ780)&gt;0,COUNT(X780:BN780,BP780:BX780,BZ780:CF780,CH780:FC780,FI780:FQ780),"")</f>
        <v/>
      </c>
      <c r="E780" s="98" t="str">
        <f>IF(H780=1,COUNT(R780:FC780,FI780:FQ780),"")</f>
        <v/>
      </c>
      <c r="F780" s="98" t="str">
        <f>IF(H780=1,COUNT(X780:BN780,BP780:BX780,BZ780:CF780,CH780:FC780,FI780:FQ780),"")</f>
        <v/>
      </c>
      <c r="G780" s="98" t="str">
        <f>IF($B780&gt;=1,$M780,"")</f>
        <v/>
      </c>
      <c r="H780" s="199" t="str">
        <f>IF(AND(M780&gt;0,M780&lt;=STATS!$C$22),1,"")</f>
        <v/>
      </c>
      <c r="J780" s="34">
        <v>779</v>
      </c>
      <c r="K780"/>
      <c r="L780"/>
      <c r="R780" s="17"/>
      <c r="S780" s="17"/>
      <c r="T780" s="17"/>
      <c r="U780" s="17"/>
      <c r="V780" s="17"/>
      <c r="W780" s="17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FD780" s="195"/>
      <c r="FE780" s="195"/>
      <c r="FF780" s="195"/>
      <c r="FG780" s="195"/>
      <c r="FH780" s="195"/>
    </row>
    <row r="781" spans="2:164" x14ac:dyDescent="0.2">
      <c r="B781" s="98">
        <f>COUNT(R781:FC781,FI781:FQ781)</f>
        <v>0</v>
      </c>
      <c r="C781" s="98" t="str">
        <f>IF(COUNT(R781:FC781,FI781:FQ781)&gt;0,COUNT(R781:FC781,FI781:FQ781),"")</f>
        <v/>
      </c>
      <c r="D781" s="98" t="str">
        <f>IF(COUNT(X781:BN781,BP781:BX781,BZ781:CF781,CH781:FC781,FI781:FQ781)&gt;0,COUNT(X781:BN781,BP781:BX781,BZ781:CF781,CH781:FC781,FI781:FQ781),"")</f>
        <v/>
      </c>
      <c r="E781" s="98" t="str">
        <f>IF(H781=1,COUNT(R781:FC781,FI781:FQ781),"")</f>
        <v/>
      </c>
      <c r="F781" s="98" t="str">
        <f>IF(H781=1,COUNT(X781:BN781,BP781:BX781,BZ781:CF781,CH781:FC781,FI781:FQ781),"")</f>
        <v/>
      </c>
      <c r="G781" s="98" t="str">
        <f>IF($B781&gt;=1,$M781,"")</f>
        <v/>
      </c>
      <c r="H781" s="199" t="str">
        <f>IF(AND(M781&gt;0,M781&lt;=STATS!$C$22),1,"")</f>
        <v/>
      </c>
      <c r="J781" s="34">
        <v>780</v>
      </c>
      <c r="K781"/>
      <c r="L781"/>
      <c r="R781" s="17"/>
      <c r="S781" s="17"/>
      <c r="T781" s="17"/>
      <c r="U781" s="17"/>
      <c r="V781" s="17"/>
      <c r="W781" s="17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FD781" s="195"/>
      <c r="FE781" s="195"/>
      <c r="FF781" s="195"/>
      <c r="FG781" s="195"/>
      <c r="FH781" s="195"/>
    </row>
    <row r="782" spans="2:164" x14ac:dyDescent="0.2">
      <c r="B782" s="98">
        <f>COUNT(R782:FC782,FI782:FQ782)</f>
        <v>0</v>
      </c>
      <c r="C782" s="98" t="str">
        <f>IF(COUNT(R782:FC782,FI782:FQ782)&gt;0,COUNT(R782:FC782,FI782:FQ782),"")</f>
        <v/>
      </c>
      <c r="D782" s="98" t="str">
        <f>IF(COUNT(X782:BN782,BP782:BX782,BZ782:CF782,CH782:FC782,FI782:FQ782)&gt;0,COUNT(X782:BN782,BP782:BX782,BZ782:CF782,CH782:FC782,FI782:FQ782),"")</f>
        <v/>
      </c>
      <c r="E782" s="98" t="str">
        <f>IF(H782=1,COUNT(R782:FC782,FI782:FQ782),"")</f>
        <v/>
      </c>
      <c r="F782" s="98" t="str">
        <f>IF(H782=1,COUNT(X782:BN782,BP782:BX782,BZ782:CF782,CH782:FC782,FI782:FQ782),"")</f>
        <v/>
      </c>
      <c r="G782" s="98" t="str">
        <f>IF($B782&gt;=1,$M782,"")</f>
        <v/>
      </c>
      <c r="H782" s="199" t="str">
        <f>IF(AND(M782&gt;0,M782&lt;=STATS!$C$22),1,"")</f>
        <v/>
      </c>
      <c r="J782" s="34">
        <v>781</v>
      </c>
      <c r="K782"/>
      <c r="L782"/>
      <c r="R782" s="17"/>
      <c r="S782" s="17"/>
      <c r="T782" s="17"/>
      <c r="U782" s="17"/>
      <c r="V782" s="17"/>
      <c r="W782" s="17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FD782" s="195"/>
      <c r="FE782" s="195"/>
      <c r="FF782" s="195"/>
      <c r="FG782" s="195"/>
      <c r="FH782" s="195"/>
    </row>
    <row r="783" spans="2:164" x14ac:dyDescent="0.2">
      <c r="B783" s="98">
        <f>COUNT(R783:FC783,FI783:FQ783)</f>
        <v>0</v>
      </c>
      <c r="C783" s="98" t="str">
        <f>IF(COUNT(R783:FC783,FI783:FQ783)&gt;0,COUNT(R783:FC783,FI783:FQ783),"")</f>
        <v/>
      </c>
      <c r="D783" s="98" t="str">
        <f>IF(COUNT(X783:BN783,BP783:BX783,BZ783:CF783,CH783:FC783,FI783:FQ783)&gt;0,COUNT(X783:BN783,BP783:BX783,BZ783:CF783,CH783:FC783,FI783:FQ783),"")</f>
        <v/>
      </c>
      <c r="E783" s="98" t="str">
        <f>IF(H783=1,COUNT(R783:FC783,FI783:FQ783),"")</f>
        <v/>
      </c>
      <c r="F783" s="98" t="str">
        <f>IF(H783=1,COUNT(X783:BN783,BP783:BX783,BZ783:CF783,CH783:FC783,FI783:FQ783),"")</f>
        <v/>
      </c>
      <c r="G783" s="98" t="str">
        <f>IF($B783&gt;=1,$M783,"")</f>
        <v/>
      </c>
      <c r="H783" s="199" t="str">
        <f>IF(AND(M783&gt;0,M783&lt;=STATS!$C$22),1,"")</f>
        <v/>
      </c>
      <c r="J783" s="34">
        <v>782</v>
      </c>
      <c r="K783"/>
      <c r="L783"/>
      <c r="R783" s="17"/>
      <c r="S783" s="17"/>
      <c r="T783" s="17"/>
      <c r="U783" s="17"/>
      <c r="V783" s="17"/>
      <c r="W783" s="17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FD783" s="195"/>
      <c r="FE783" s="195"/>
      <c r="FF783" s="195"/>
      <c r="FG783" s="195"/>
      <c r="FH783" s="195"/>
    </row>
    <row r="784" spans="2:164" x14ac:dyDescent="0.2">
      <c r="B784" s="98">
        <f>COUNT(R784:FC784,FI784:FQ784)</f>
        <v>0</v>
      </c>
      <c r="C784" s="98" t="str">
        <f>IF(COUNT(R784:FC784,FI784:FQ784)&gt;0,COUNT(R784:FC784,FI784:FQ784),"")</f>
        <v/>
      </c>
      <c r="D784" s="98" t="str">
        <f>IF(COUNT(X784:BN784,BP784:BX784,BZ784:CF784,CH784:FC784,FI784:FQ784)&gt;0,COUNT(X784:BN784,BP784:BX784,BZ784:CF784,CH784:FC784,FI784:FQ784),"")</f>
        <v/>
      </c>
      <c r="E784" s="98" t="str">
        <f>IF(H784=1,COUNT(R784:FC784,FI784:FQ784),"")</f>
        <v/>
      </c>
      <c r="F784" s="98" t="str">
        <f>IF(H784=1,COUNT(X784:BN784,BP784:BX784,BZ784:CF784,CH784:FC784,FI784:FQ784),"")</f>
        <v/>
      </c>
      <c r="G784" s="98" t="str">
        <f>IF($B784&gt;=1,$M784,"")</f>
        <v/>
      </c>
      <c r="H784" s="199" t="str">
        <f>IF(AND(M784&gt;0,M784&lt;=STATS!$C$22),1,"")</f>
        <v/>
      </c>
      <c r="J784" s="34">
        <v>783</v>
      </c>
      <c r="K784"/>
      <c r="L784"/>
      <c r="R784" s="17"/>
      <c r="S784" s="17"/>
      <c r="T784" s="17"/>
      <c r="U784" s="17"/>
      <c r="V784" s="17"/>
      <c r="W784" s="17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FD784" s="195"/>
      <c r="FE784" s="195"/>
      <c r="FF784" s="195"/>
      <c r="FG784" s="195"/>
      <c r="FH784" s="195"/>
    </row>
    <row r="785" spans="2:164" x14ac:dyDescent="0.2">
      <c r="B785" s="98">
        <f>COUNT(R785:FC785,FI785:FQ785)</f>
        <v>0</v>
      </c>
      <c r="C785" s="98" t="str">
        <f>IF(COUNT(R785:FC785,FI785:FQ785)&gt;0,COUNT(R785:FC785,FI785:FQ785),"")</f>
        <v/>
      </c>
      <c r="D785" s="98" t="str">
        <f>IF(COUNT(X785:BN785,BP785:BX785,BZ785:CF785,CH785:FC785,FI785:FQ785)&gt;0,COUNT(X785:BN785,BP785:BX785,BZ785:CF785,CH785:FC785,FI785:FQ785),"")</f>
        <v/>
      </c>
      <c r="E785" s="98" t="str">
        <f>IF(H785=1,COUNT(R785:FC785,FI785:FQ785),"")</f>
        <v/>
      </c>
      <c r="F785" s="98" t="str">
        <f>IF(H785=1,COUNT(X785:BN785,BP785:BX785,BZ785:CF785,CH785:FC785,FI785:FQ785),"")</f>
        <v/>
      </c>
      <c r="G785" s="98" t="str">
        <f>IF($B785&gt;=1,$M785,"")</f>
        <v/>
      </c>
      <c r="H785" s="199" t="str">
        <f>IF(AND(M785&gt;0,M785&lt;=STATS!$C$22),1,"")</f>
        <v/>
      </c>
      <c r="J785" s="34">
        <v>784</v>
      </c>
      <c r="K785"/>
      <c r="L785"/>
      <c r="R785" s="17"/>
      <c r="S785" s="17"/>
      <c r="T785" s="17"/>
      <c r="U785" s="17"/>
      <c r="V785" s="17"/>
      <c r="W785" s="17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FD785" s="195"/>
      <c r="FE785" s="195"/>
      <c r="FF785" s="195"/>
      <c r="FG785" s="195"/>
      <c r="FH785" s="195"/>
    </row>
    <row r="786" spans="2:164" x14ac:dyDescent="0.2">
      <c r="B786" s="98">
        <f>COUNT(R786:FC786,FI786:FQ786)</f>
        <v>0</v>
      </c>
      <c r="C786" s="98" t="str">
        <f>IF(COUNT(R786:FC786,FI786:FQ786)&gt;0,COUNT(R786:FC786,FI786:FQ786),"")</f>
        <v/>
      </c>
      <c r="D786" s="98" t="str">
        <f>IF(COUNT(X786:BN786,BP786:BX786,BZ786:CF786,CH786:FC786,FI786:FQ786)&gt;0,COUNT(X786:BN786,BP786:BX786,BZ786:CF786,CH786:FC786,FI786:FQ786),"")</f>
        <v/>
      </c>
      <c r="E786" s="98" t="str">
        <f>IF(H786=1,COUNT(R786:FC786,FI786:FQ786),"")</f>
        <v/>
      </c>
      <c r="F786" s="98" t="str">
        <f>IF(H786=1,COUNT(X786:BN786,BP786:BX786,BZ786:CF786,CH786:FC786,FI786:FQ786),"")</f>
        <v/>
      </c>
      <c r="G786" s="98" t="str">
        <f>IF($B786&gt;=1,$M786,"")</f>
        <v/>
      </c>
      <c r="H786" s="199" t="str">
        <f>IF(AND(M786&gt;0,M786&lt;=STATS!$C$22),1,"")</f>
        <v/>
      </c>
      <c r="J786" s="34">
        <v>785</v>
      </c>
      <c r="K786"/>
      <c r="L786"/>
      <c r="R786" s="17"/>
      <c r="S786" s="17"/>
      <c r="T786" s="17"/>
      <c r="U786" s="17"/>
      <c r="V786" s="17"/>
      <c r="W786" s="17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FD786" s="195"/>
      <c r="FE786" s="195"/>
      <c r="FF786" s="195"/>
      <c r="FG786" s="195"/>
      <c r="FH786" s="195"/>
    </row>
    <row r="787" spans="2:164" x14ac:dyDescent="0.2">
      <c r="B787" s="98">
        <f>COUNT(R787:FC787,FI787:FQ787)</f>
        <v>0</v>
      </c>
      <c r="C787" s="98" t="str">
        <f>IF(COUNT(R787:FC787,FI787:FQ787)&gt;0,COUNT(R787:FC787,FI787:FQ787),"")</f>
        <v/>
      </c>
      <c r="D787" s="98" t="str">
        <f>IF(COUNT(X787:BN787,BP787:BX787,BZ787:CF787,CH787:FC787,FI787:FQ787)&gt;0,COUNT(X787:BN787,BP787:BX787,BZ787:CF787,CH787:FC787,FI787:FQ787),"")</f>
        <v/>
      </c>
      <c r="E787" s="98" t="str">
        <f>IF(H787=1,COUNT(R787:FC787,FI787:FQ787),"")</f>
        <v/>
      </c>
      <c r="F787" s="98" t="str">
        <f>IF(H787=1,COUNT(X787:BN787,BP787:BX787,BZ787:CF787,CH787:FC787,FI787:FQ787),"")</f>
        <v/>
      </c>
      <c r="G787" s="98" t="str">
        <f>IF($B787&gt;=1,$M787,"")</f>
        <v/>
      </c>
      <c r="H787" s="199" t="str">
        <f>IF(AND(M787&gt;0,M787&lt;=STATS!$C$22),1,"")</f>
        <v/>
      </c>
      <c r="J787" s="34">
        <v>786</v>
      </c>
      <c r="K787"/>
      <c r="L787"/>
      <c r="R787" s="17"/>
      <c r="S787" s="17"/>
      <c r="T787" s="17"/>
      <c r="U787" s="17"/>
      <c r="V787" s="17"/>
      <c r="W787" s="17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FD787" s="195"/>
      <c r="FE787" s="195"/>
      <c r="FF787" s="195"/>
      <c r="FG787" s="195"/>
      <c r="FH787" s="195"/>
    </row>
    <row r="788" spans="2:164" x14ac:dyDescent="0.2">
      <c r="B788" s="98">
        <f>COUNT(R788:FC788,FI788:FQ788)</f>
        <v>0</v>
      </c>
      <c r="C788" s="98" t="str">
        <f>IF(COUNT(R788:FC788,FI788:FQ788)&gt;0,COUNT(R788:FC788,FI788:FQ788),"")</f>
        <v/>
      </c>
      <c r="D788" s="98" t="str">
        <f>IF(COUNT(X788:BN788,BP788:BX788,BZ788:CF788,CH788:FC788,FI788:FQ788)&gt;0,COUNT(X788:BN788,BP788:BX788,BZ788:CF788,CH788:FC788,FI788:FQ788),"")</f>
        <v/>
      </c>
      <c r="E788" s="98" t="str">
        <f>IF(H788=1,COUNT(R788:FC788,FI788:FQ788),"")</f>
        <v/>
      </c>
      <c r="F788" s="98" t="str">
        <f>IF(H788=1,COUNT(X788:BN788,BP788:BX788,BZ788:CF788,CH788:FC788,FI788:FQ788),"")</f>
        <v/>
      </c>
      <c r="G788" s="98" t="str">
        <f>IF($B788&gt;=1,$M788,"")</f>
        <v/>
      </c>
      <c r="H788" s="199" t="str">
        <f>IF(AND(M788&gt;0,M788&lt;=STATS!$C$22),1,"")</f>
        <v/>
      </c>
      <c r="J788" s="34">
        <v>787</v>
      </c>
      <c r="K788"/>
      <c r="L788"/>
      <c r="R788" s="17"/>
      <c r="S788" s="17"/>
      <c r="T788" s="17"/>
      <c r="U788" s="17"/>
      <c r="V788" s="17"/>
      <c r="W788" s="17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FD788" s="195"/>
      <c r="FE788" s="195"/>
      <c r="FF788" s="195"/>
      <c r="FG788" s="195"/>
      <c r="FH788" s="195"/>
    </row>
    <row r="789" spans="2:164" x14ac:dyDescent="0.2">
      <c r="B789" s="98">
        <f>COUNT(R789:FC789,FI789:FQ789)</f>
        <v>0</v>
      </c>
      <c r="C789" s="98" t="str">
        <f>IF(COUNT(R789:FC789,FI789:FQ789)&gt;0,COUNT(R789:FC789,FI789:FQ789),"")</f>
        <v/>
      </c>
      <c r="D789" s="98" t="str">
        <f>IF(COUNT(X789:BN789,BP789:BX789,BZ789:CF789,CH789:FC789,FI789:FQ789)&gt;0,COUNT(X789:BN789,BP789:BX789,BZ789:CF789,CH789:FC789,FI789:FQ789),"")</f>
        <v/>
      </c>
      <c r="E789" s="98" t="str">
        <f>IF(H789=1,COUNT(R789:FC789,FI789:FQ789),"")</f>
        <v/>
      </c>
      <c r="F789" s="98" t="str">
        <f>IF(H789=1,COUNT(X789:BN789,BP789:BX789,BZ789:CF789,CH789:FC789,FI789:FQ789),"")</f>
        <v/>
      </c>
      <c r="G789" s="98" t="str">
        <f>IF($B789&gt;=1,$M789,"")</f>
        <v/>
      </c>
      <c r="H789" s="199" t="str">
        <f>IF(AND(M789&gt;0,M789&lt;=STATS!$C$22),1,"")</f>
        <v/>
      </c>
      <c r="J789" s="34">
        <v>788</v>
      </c>
      <c r="K789"/>
      <c r="L789"/>
      <c r="R789" s="17"/>
      <c r="S789" s="17"/>
      <c r="T789" s="17"/>
      <c r="U789" s="17"/>
      <c r="V789" s="17"/>
      <c r="W789" s="17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FD789" s="195"/>
      <c r="FE789" s="195"/>
      <c r="FF789" s="195"/>
      <c r="FG789" s="195"/>
      <c r="FH789" s="195"/>
    </row>
    <row r="790" spans="2:164" x14ac:dyDescent="0.2">
      <c r="B790" s="98">
        <f>COUNT(R790:FC790,FI790:FQ790)</f>
        <v>0</v>
      </c>
      <c r="C790" s="98" t="str">
        <f>IF(COUNT(R790:FC790,FI790:FQ790)&gt;0,COUNT(R790:FC790,FI790:FQ790),"")</f>
        <v/>
      </c>
      <c r="D790" s="98" t="str">
        <f>IF(COUNT(X790:BN790,BP790:BX790,BZ790:CF790,CH790:FC790,FI790:FQ790)&gt;0,COUNT(X790:BN790,BP790:BX790,BZ790:CF790,CH790:FC790,FI790:FQ790),"")</f>
        <v/>
      </c>
      <c r="E790" s="98" t="str">
        <f>IF(H790=1,COUNT(R790:FC790,FI790:FQ790),"")</f>
        <v/>
      </c>
      <c r="F790" s="98" t="str">
        <f>IF(H790=1,COUNT(X790:BN790,BP790:BX790,BZ790:CF790,CH790:FC790,FI790:FQ790),"")</f>
        <v/>
      </c>
      <c r="G790" s="98" t="str">
        <f>IF($B790&gt;=1,$M790,"")</f>
        <v/>
      </c>
      <c r="H790" s="199" t="str">
        <f>IF(AND(M790&gt;0,M790&lt;=STATS!$C$22),1,"")</f>
        <v/>
      </c>
      <c r="J790" s="34">
        <v>789</v>
      </c>
      <c r="K790"/>
      <c r="L790"/>
      <c r="R790" s="17"/>
      <c r="S790" s="17"/>
      <c r="T790" s="17"/>
      <c r="U790" s="17"/>
      <c r="V790" s="17"/>
      <c r="W790" s="17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FD790" s="195"/>
      <c r="FE790" s="195"/>
      <c r="FF790" s="195"/>
      <c r="FG790" s="195"/>
      <c r="FH790" s="195"/>
    </row>
    <row r="791" spans="2:164" x14ac:dyDescent="0.2">
      <c r="B791" s="98">
        <f>COUNT(R791:FC791,FI791:FQ791)</f>
        <v>0</v>
      </c>
      <c r="C791" s="98" t="str">
        <f>IF(COUNT(R791:FC791,FI791:FQ791)&gt;0,COUNT(R791:FC791,FI791:FQ791),"")</f>
        <v/>
      </c>
      <c r="D791" s="98" t="str">
        <f>IF(COUNT(X791:BN791,BP791:BX791,BZ791:CF791,CH791:FC791,FI791:FQ791)&gt;0,COUNT(X791:BN791,BP791:BX791,BZ791:CF791,CH791:FC791,FI791:FQ791),"")</f>
        <v/>
      </c>
      <c r="E791" s="98" t="str">
        <f>IF(H791=1,COUNT(R791:FC791,FI791:FQ791),"")</f>
        <v/>
      </c>
      <c r="F791" s="98" t="str">
        <f>IF(H791=1,COUNT(X791:BN791,BP791:BX791,BZ791:CF791,CH791:FC791,FI791:FQ791),"")</f>
        <v/>
      </c>
      <c r="G791" s="98" t="str">
        <f>IF($B791&gt;=1,$M791,"")</f>
        <v/>
      </c>
      <c r="H791" s="199" t="str">
        <f>IF(AND(M791&gt;0,M791&lt;=STATS!$C$22),1,"")</f>
        <v/>
      </c>
      <c r="J791" s="34">
        <v>790</v>
      </c>
      <c r="K791"/>
      <c r="L791"/>
      <c r="R791" s="17"/>
      <c r="S791" s="17"/>
      <c r="T791" s="17"/>
      <c r="U791" s="17"/>
      <c r="V791" s="17"/>
      <c r="W791" s="17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FD791" s="195"/>
      <c r="FE791" s="195"/>
      <c r="FF791" s="195"/>
      <c r="FG791" s="195"/>
      <c r="FH791" s="195"/>
    </row>
    <row r="792" spans="2:164" x14ac:dyDescent="0.2">
      <c r="B792" s="98">
        <f>COUNT(R792:FC792,FI792:FQ792)</f>
        <v>0</v>
      </c>
      <c r="C792" s="98" t="str">
        <f>IF(COUNT(R792:FC792,FI792:FQ792)&gt;0,COUNT(R792:FC792,FI792:FQ792),"")</f>
        <v/>
      </c>
      <c r="D792" s="98" t="str">
        <f>IF(COUNT(X792:BN792,BP792:BX792,BZ792:CF792,CH792:FC792,FI792:FQ792)&gt;0,COUNT(X792:BN792,BP792:BX792,BZ792:CF792,CH792:FC792,FI792:FQ792),"")</f>
        <v/>
      </c>
      <c r="E792" s="98" t="str">
        <f>IF(H792=1,COUNT(R792:FC792,FI792:FQ792),"")</f>
        <v/>
      </c>
      <c r="F792" s="98" t="str">
        <f>IF(H792=1,COUNT(X792:BN792,BP792:BX792,BZ792:CF792,CH792:FC792,FI792:FQ792),"")</f>
        <v/>
      </c>
      <c r="G792" s="98" t="str">
        <f>IF($B792&gt;=1,$M792,"")</f>
        <v/>
      </c>
      <c r="H792" s="199" t="str">
        <f>IF(AND(M792&gt;0,M792&lt;=STATS!$C$22),1,"")</f>
        <v/>
      </c>
      <c r="J792" s="34">
        <v>791</v>
      </c>
      <c r="K792"/>
      <c r="L792"/>
      <c r="R792" s="17"/>
      <c r="S792" s="17"/>
      <c r="T792" s="17"/>
      <c r="U792" s="17"/>
      <c r="V792" s="17"/>
      <c r="W792" s="17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FD792" s="195"/>
      <c r="FE792" s="195"/>
      <c r="FF792" s="195"/>
      <c r="FG792" s="195"/>
      <c r="FH792" s="195"/>
    </row>
    <row r="793" spans="2:164" x14ac:dyDescent="0.2">
      <c r="B793" s="98">
        <f>COUNT(R793:FC793,FI793:FQ793)</f>
        <v>0</v>
      </c>
      <c r="C793" s="98" t="str">
        <f>IF(COUNT(R793:FC793,FI793:FQ793)&gt;0,COUNT(R793:FC793,FI793:FQ793),"")</f>
        <v/>
      </c>
      <c r="D793" s="98" t="str">
        <f>IF(COUNT(X793:BN793,BP793:BX793,BZ793:CF793,CH793:FC793,FI793:FQ793)&gt;0,COUNT(X793:BN793,BP793:BX793,BZ793:CF793,CH793:FC793,FI793:FQ793),"")</f>
        <v/>
      </c>
      <c r="E793" s="98" t="str">
        <f>IF(H793=1,COUNT(R793:FC793,FI793:FQ793),"")</f>
        <v/>
      </c>
      <c r="F793" s="98" t="str">
        <f>IF(H793=1,COUNT(X793:BN793,BP793:BX793,BZ793:CF793,CH793:FC793,FI793:FQ793),"")</f>
        <v/>
      </c>
      <c r="G793" s="98" t="str">
        <f>IF($B793&gt;=1,$M793,"")</f>
        <v/>
      </c>
      <c r="H793" s="199" t="str">
        <f>IF(AND(M793&gt;0,M793&lt;=STATS!$C$22),1,"")</f>
        <v/>
      </c>
      <c r="J793" s="34">
        <v>792</v>
      </c>
      <c r="K793"/>
      <c r="L793"/>
      <c r="R793" s="17"/>
      <c r="S793" s="17"/>
      <c r="T793" s="17"/>
      <c r="U793" s="17"/>
      <c r="V793" s="17"/>
      <c r="W793" s="17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FD793" s="195"/>
      <c r="FE793" s="195"/>
      <c r="FF793" s="195"/>
      <c r="FG793" s="195"/>
      <c r="FH793" s="195"/>
    </row>
    <row r="794" spans="2:164" x14ac:dyDescent="0.2">
      <c r="B794" s="98">
        <f>COUNT(R794:FC794,FI794:FQ794)</f>
        <v>0</v>
      </c>
      <c r="C794" s="98" t="str">
        <f>IF(COUNT(R794:FC794,FI794:FQ794)&gt;0,COUNT(R794:FC794,FI794:FQ794),"")</f>
        <v/>
      </c>
      <c r="D794" s="98" t="str">
        <f>IF(COUNT(X794:BN794,BP794:BX794,BZ794:CF794,CH794:FC794,FI794:FQ794)&gt;0,COUNT(X794:BN794,BP794:BX794,BZ794:CF794,CH794:FC794,FI794:FQ794),"")</f>
        <v/>
      </c>
      <c r="E794" s="98" t="str">
        <f>IF(H794=1,COUNT(R794:FC794,FI794:FQ794),"")</f>
        <v/>
      </c>
      <c r="F794" s="98" t="str">
        <f>IF(H794=1,COUNT(X794:BN794,BP794:BX794,BZ794:CF794,CH794:FC794,FI794:FQ794),"")</f>
        <v/>
      </c>
      <c r="G794" s="98" t="str">
        <f>IF($B794&gt;=1,$M794,"")</f>
        <v/>
      </c>
      <c r="H794" s="199" t="str">
        <f>IF(AND(M794&gt;0,M794&lt;=STATS!$C$22),1,"")</f>
        <v/>
      </c>
      <c r="J794" s="34">
        <v>793</v>
      </c>
      <c r="K794"/>
      <c r="L794"/>
      <c r="R794" s="17"/>
      <c r="S794" s="17"/>
      <c r="T794" s="17"/>
      <c r="U794" s="17"/>
      <c r="V794" s="17"/>
      <c r="W794" s="17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FD794" s="195"/>
      <c r="FE794" s="195"/>
      <c r="FF794" s="195"/>
      <c r="FG794" s="195"/>
      <c r="FH794" s="195"/>
    </row>
    <row r="795" spans="2:164" x14ac:dyDescent="0.2">
      <c r="B795" s="98">
        <f>COUNT(R795:FC795,FI795:FQ795)</f>
        <v>0</v>
      </c>
      <c r="C795" s="98" t="str">
        <f>IF(COUNT(R795:FC795,FI795:FQ795)&gt;0,COUNT(R795:FC795,FI795:FQ795),"")</f>
        <v/>
      </c>
      <c r="D795" s="98" t="str">
        <f>IF(COUNT(X795:BN795,BP795:BX795,BZ795:CF795,CH795:FC795,FI795:FQ795)&gt;0,COUNT(X795:BN795,BP795:BX795,BZ795:CF795,CH795:FC795,FI795:FQ795),"")</f>
        <v/>
      </c>
      <c r="E795" s="98" t="str">
        <f>IF(H795=1,COUNT(R795:FC795,FI795:FQ795),"")</f>
        <v/>
      </c>
      <c r="F795" s="98" t="str">
        <f>IF(H795=1,COUNT(X795:BN795,BP795:BX795,BZ795:CF795,CH795:FC795,FI795:FQ795),"")</f>
        <v/>
      </c>
      <c r="G795" s="98" t="str">
        <f>IF($B795&gt;=1,$M795,"")</f>
        <v/>
      </c>
      <c r="H795" s="199" t="str">
        <f>IF(AND(M795&gt;0,M795&lt;=STATS!$C$22),1,"")</f>
        <v/>
      </c>
      <c r="J795" s="34">
        <v>794</v>
      </c>
      <c r="K795"/>
      <c r="L795"/>
      <c r="R795" s="17"/>
      <c r="S795" s="17"/>
      <c r="T795" s="17"/>
      <c r="U795" s="17"/>
      <c r="V795" s="17"/>
      <c r="W795" s="17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FD795" s="195"/>
      <c r="FE795" s="195"/>
      <c r="FF795" s="195"/>
      <c r="FG795" s="195"/>
      <c r="FH795" s="195"/>
    </row>
    <row r="796" spans="2:164" x14ac:dyDescent="0.2">
      <c r="B796" s="98">
        <f>COUNT(R796:FC796,FI796:FQ796)</f>
        <v>0</v>
      </c>
      <c r="C796" s="98" t="str">
        <f>IF(COUNT(R796:FC796,FI796:FQ796)&gt;0,COUNT(R796:FC796,FI796:FQ796),"")</f>
        <v/>
      </c>
      <c r="D796" s="98" t="str">
        <f>IF(COUNT(X796:BN796,BP796:BX796,BZ796:CF796,CH796:FC796,FI796:FQ796)&gt;0,COUNT(X796:BN796,BP796:BX796,BZ796:CF796,CH796:FC796,FI796:FQ796),"")</f>
        <v/>
      </c>
      <c r="E796" s="98" t="str">
        <f>IF(H796=1,COUNT(R796:FC796,FI796:FQ796),"")</f>
        <v/>
      </c>
      <c r="F796" s="98" t="str">
        <f>IF(H796=1,COUNT(X796:BN796,BP796:BX796,BZ796:CF796,CH796:FC796,FI796:FQ796),"")</f>
        <v/>
      </c>
      <c r="G796" s="98" t="str">
        <f>IF($B796&gt;=1,$M796,"")</f>
        <v/>
      </c>
      <c r="H796" s="199" t="str">
        <f>IF(AND(M796&gt;0,M796&lt;=STATS!$C$22),1,"")</f>
        <v/>
      </c>
      <c r="J796" s="34">
        <v>795</v>
      </c>
      <c r="K796"/>
      <c r="L796"/>
      <c r="R796" s="17"/>
      <c r="S796" s="17"/>
      <c r="T796" s="17"/>
      <c r="U796" s="17"/>
      <c r="V796" s="17"/>
      <c r="W796" s="17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FD796" s="195"/>
      <c r="FE796" s="195"/>
      <c r="FF796" s="195"/>
      <c r="FG796" s="195"/>
      <c r="FH796" s="195"/>
    </row>
    <row r="797" spans="2:164" x14ac:dyDescent="0.2">
      <c r="B797" s="98">
        <f>COUNT(R797:FC797,FI797:FQ797)</f>
        <v>0</v>
      </c>
      <c r="C797" s="98" t="str">
        <f>IF(COUNT(R797:FC797,FI797:FQ797)&gt;0,COUNT(R797:FC797,FI797:FQ797),"")</f>
        <v/>
      </c>
      <c r="D797" s="98" t="str">
        <f>IF(COUNT(X797:BN797,BP797:BX797,BZ797:CF797,CH797:FC797,FI797:FQ797)&gt;0,COUNT(X797:BN797,BP797:BX797,BZ797:CF797,CH797:FC797,FI797:FQ797),"")</f>
        <v/>
      </c>
      <c r="E797" s="98" t="str">
        <f>IF(H797=1,COUNT(R797:FC797,FI797:FQ797),"")</f>
        <v/>
      </c>
      <c r="F797" s="98" t="str">
        <f>IF(H797=1,COUNT(X797:BN797,BP797:BX797,BZ797:CF797,CH797:FC797,FI797:FQ797),"")</f>
        <v/>
      </c>
      <c r="G797" s="98" t="str">
        <f>IF($B797&gt;=1,$M797,"")</f>
        <v/>
      </c>
      <c r="H797" s="199" t="str">
        <f>IF(AND(M797&gt;0,M797&lt;=STATS!$C$22),1,"")</f>
        <v/>
      </c>
      <c r="J797" s="34">
        <v>796</v>
      </c>
      <c r="K797"/>
      <c r="L797"/>
      <c r="R797" s="17"/>
      <c r="S797" s="17"/>
      <c r="T797" s="17"/>
      <c r="U797" s="17"/>
      <c r="V797" s="17"/>
      <c r="W797" s="17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FD797" s="195"/>
      <c r="FE797" s="195"/>
      <c r="FF797" s="195"/>
      <c r="FG797" s="195"/>
      <c r="FH797" s="195"/>
    </row>
    <row r="798" spans="2:164" x14ac:dyDescent="0.2">
      <c r="B798" s="98">
        <f>COUNT(R798:FC798,FI798:FQ798)</f>
        <v>0</v>
      </c>
      <c r="C798" s="98" t="str">
        <f>IF(COUNT(R798:FC798,FI798:FQ798)&gt;0,COUNT(R798:FC798,FI798:FQ798),"")</f>
        <v/>
      </c>
      <c r="D798" s="98" t="str">
        <f>IF(COUNT(X798:BN798,BP798:BX798,BZ798:CF798,CH798:FC798,FI798:FQ798)&gt;0,COUNT(X798:BN798,BP798:BX798,BZ798:CF798,CH798:FC798,FI798:FQ798),"")</f>
        <v/>
      </c>
      <c r="E798" s="98" t="str">
        <f>IF(H798=1,COUNT(R798:FC798,FI798:FQ798),"")</f>
        <v/>
      </c>
      <c r="F798" s="98" t="str">
        <f>IF(H798=1,COUNT(X798:BN798,BP798:BX798,BZ798:CF798,CH798:FC798,FI798:FQ798),"")</f>
        <v/>
      </c>
      <c r="G798" s="98" t="str">
        <f>IF($B798&gt;=1,$M798,"")</f>
        <v/>
      </c>
      <c r="H798" s="199" t="str">
        <f>IF(AND(M798&gt;0,M798&lt;=STATS!$C$22),1,"")</f>
        <v/>
      </c>
      <c r="J798" s="34">
        <v>797</v>
      </c>
      <c r="K798"/>
      <c r="L798"/>
      <c r="R798" s="17"/>
      <c r="S798" s="17"/>
      <c r="T798" s="17"/>
      <c r="U798" s="17"/>
      <c r="V798" s="17"/>
      <c r="W798" s="17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FD798" s="195"/>
      <c r="FE798" s="195"/>
      <c r="FF798" s="195"/>
      <c r="FG798" s="195"/>
      <c r="FH798" s="195"/>
    </row>
    <row r="799" spans="2:164" x14ac:dyDescent="0.2">
      <c r="B799" s="98">
        <f>COUNT(R799:FC799,FI799:FQ799)</f>
        <v>0</v>
      </c>
      <c r="C799" s="98" t="str">
        <f>IF(COUNT(R799:FC799,FI799:FQ799)&gt;0,COUNT(R799:FC799,FI799:FQ799),"")</f>
        <v/>
      </c>
      <c r="D799" s="98" t="str">
        <f>IF(COUNT(X799:BN799,BP799:BX799,BZ799:CF799,CH799:FC799,FI799:FQ799)&gt;0,COUNT(X799:BN799,BP799:BX799,BZ799:CF799,CH799:FC799,FI799:FQ799),"")</f>
        <v/>
      </c>
      <c r="E799" s="98" t="str">
        <f>IF(H799=1,COUNT(R799:FC799,FI799:FQ799),"")</f>
        <v/>
      </c>
      <c r="F799" s="98" t="str">
        <f>IF(H799=1,COUNT(X799:BN799,BP799:BX799,BZ799:CF799,CH799:FC799,FI799:FQ799),"")</f>
        <v/>
      </c>
      <c r="G799" s="98" t="str">
        <f>IF($B799&gt;=1,$M799,"")</f>
        <v/>
      </c>
      <c r="H799" s="199" t="str">
        <f>IF(AND(M799&gt;0,M799&lt;=STATS!$C$22),1,"")</f>
        <v/>
      </c>
      <c r="J799" s="34">
        <v>798</v>
      </c>
      <c r="K799"/>
      <c r="L799"/>
      <c r="R799" s="17"/>
      <c r="S799" s="17"/>
      <c r="T799" s="17"/>
      <c r="U799" s="17"/>
      <c r="V799" s="17"/>
      <c r="W799" s="17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FD799" s="195"/>
      <c r="FE799" s="195"/>
      <c r="FF799" s="195"/>
      <c r="FG799" s="195"/>
      <c r="FH799" s="195"/>
    </row>
    <row r="800" spans="2:164" x14ac:dyDescent="0.2">
      <c r="B800" s="98">
        <f>COUNT(R800:FC800,FI800:FQ800)</f>
        <v>0</v>
      </c>
      <c r="C800" s="98" t="str">
        <f>IF(COUNT(R800:FC800,FI800:FQ800)&gt;0,COUNT(R800:FC800,FI800:FQ800),"")</f>
        <v/>
      </c>
      <c r="D800" s="98" t="str">
        <f>IF(COUNT(X800:BN800,BP800:BX800,BZ800:CF800,CH800:FC800,FI800:FQ800)&gt;0,COUNT(X800:BN800,BP800:BX800,BZ800:CF800,CH800:FC800,FI800:FQ800),"")</f>
        <v/>
      </c>
      <c r="E800" s="98" t="str">
        <f>IF(H800=1,COUNT(R800:FC800,FI800:FQ800),"")</f>
        <v/>
      </c>
      <c r="F800" s="98" t="str">
        <f>IF(H800=1,COUNT(X800:BN800,BP800:BX800,BZ800:CF800,CH800:FC800,FI800:FQ800),"")</f>
        <v/>
      </c>
      <c r="G800" s="98" t="str">
        <f>IF($B800&gt;=1,$M800,"")</f>
        <v/>
      </c>
      <c r="H800" s="199" t="str">
        <f>IF(AND(M800&gt;0,M800&lt;=STATS!$C$22),1,"")</f>
        <v/>
      </c>
      <c r="J800" s="34">
        <v>799</v>
      </c>
      <c r="K800"/>
      <c r="L800"/>
      <c r="R800" s="17"/>
      <c r="S800" s="17"/>
      <c r="T800" s="17"/>
      <c r="U800" s="17"/>
      <c r="V800" s="17"/>
      <c r="W800" s="17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FD800" s="195"/>
      <c r="FE800" s="195"/>
      <c r="FF800" s="195"/>
      <c r="FG800" s="195"/>
      <c r="FH800" s="195"/>
    </row>
    <row r="801" spans="2:164" x14ac:dyDescent="0.2">
      <c r="B801" s="98">
        <f>COUNT(R801:FC801,FI801:FQ801)</f>
        <v>0</v>
      </c>
      <c r="C801" s="98" t="str">
        <f>IF(COUNT(R801:FC801,FI801:FQ801)&gt;0,COUNT(R801:FC801,FI801:FQ801),"")</f>
        <v/>
      </c>
      <c r="D801" s="98" t="str">
        <f>IF(COUNT(X801:BN801,BP801:BX801,BZ801:CF801,CH801:FC801,FI801:FQ801)&gt;0,COUNT(X801:BN801,BP801:BX801,BZ801:CF801,CH801:FC801,FI801:FQ801),"")</f>
        <v/>
      </c>
      <c r="E801" s="98" t="str">
        <f>IF(H801=1,COUNT(R801:FC801,FI801:FQ801),"")</f>
        <v/>
      </c>
      <c r="F801" s="98" t="str">
        <f>IF(H801=1,COUNT(X801:BN801,BP801:BX801,BZ801:CF801,CH801:FC801,FI801:FQ801),"")</f>
        <v/>
      </c>
      <c r="G801" s="98" t="str">
        <f>IF($B801&gt;=1,$M801,"")</f>
        <v/>
      </c>
      <c r="H801" s="199" t="str">
        <f>IF(AND(M801&gt;0,M801&lt;=STATS!$C$22),1,"")</f>
        <v/>
      </c>
      <c r="J801" s="34">
        <v>800</v>
      </c>
      <c r="K801"/>
      <c r="L801"/>
      <c r="R801" s="17"/>
      <c r="S801" s="17"/>
      <c r="T801" s="17"/>
      <c r="U801" s="17"/>
      <c r="V801" s="17"/>
      <c r="W801" s="17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FD801" s="195"/>
      <c r="FE801" s="195"/>
      <c r="FF801" s="195"/>
      <c r="FG801" s="195"/>
      <c r="FH801" s="195"/>
    </row>
    <row r="802" spans="2:164" x14ac:dyDescent="0.2">
      <c r="B802" s="98">
        <f>COUNT(R802:FC802,FI802:FQ802)</f>
        <v>0</v>
      </c>
      <c r="C802" s="98" t="str">
        <f>IF(COUNT(R802:FC802,FI802:FQ802)&gt;0,COUNT(R802:FC802,FI802:FQ802),"")</f>
        <v/>
      </c>
      <c r="D802" s="98" t="str">
        <f>IF(COUNT(X802:BN802,BP802:BX802,BZ802:CF802,CH802:FC802,FI802:FQ802)&gt;0,COUNT(X802:BN802,BP802:BX802,BZ802:CF802,CH802:FC802,FI802:FQ802),"")</f>
        <v/>
      </c>
      <c r="E802" s="98" t="str">
        <f>IF(H802=1,COUNT(R802:FC802,FI802:FQ802),"")</f>
        <v/>
      </c>
      <c r="F802" s="98" t="str">
        <f>IF(H802=1,COUNT(X802:BN802,BP802:BX802,BZ802:CF802,CH802:FC802,FI802:FQ802),"")</f>
        <v/>
      </c>
      <c r="G802" s="98" t="str">
        <f>IF($B802&gt;=1,$M802,"")</f>
        <v/>
      </c>
      <c r="H802" s="199" t="str">
        <f>IF(AND(M802&gt;0,M802&lt;=STATS!$C$22),1,"")</f>
        <v/>
      </c>
      <c r="J802" s="34">
        <v>801</v>
      </c>
      <c r="K802"/>
      <c r="L802"/>
      <c r="R802" s="17"/>
      <c r="S802" s="17"/>
      <c r="T802" s="17"/>
      <c r="U802" s="17"/>
      <c r="V802" s="17"/>
      <c r="W802" s="17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FD802" s="195"/>
      <c r="FE802" s="195"/>
      <c r="FF802" s="195"/>
      <c r="FG802" s="195"/>
      <c r="FH802" s="195"/>
    </row>
    <row r="803" spans="2:164" x14ac:dyDescent="0.2">
      <c r="B803" s="98">
        <f>COUNT(R803:FC803,FI803:FQ803)</f>
        <v>0</v>
      </c>
      <c r="C803" s="98" t="str">
        <f>IF(COUNT(R803:FC803,FI803:FQ803)&gt;0,COUNT(R803:FC803,FI803:FQ803),"")</f>
        <v/>
      </c>
      <c r="D803" s="98" t="str">
        <f>IF(COUNT(X803:BN803,BP803:BX803,BZ803:CF803,CH803:FC803,FI803:FQ803)&gt;0,COUNT(X803:BN803,BP803:BX803,BZ803:CF803,CH803:FC803,FI803:FQ803),"")</f>
        <v/>
      </c>
      <c r="E803" s="98" t="str">
        <f>IF(H803=1,COUNT(R803:FC803,FI803:FQ803),"")</f>
        <v/>
      </c>
      <c r="F803" s="98" t="str">
        <f>IF(H803=1,COUNT(X803:BN803,BP803:BX803,BZ803:CF803,CH803:FC803,FI803:FQ803),"")</f>
        <v/>
      </c>
      <c r="G803" s="98" t="str">
        <f>IF($B803&gt;=1,$M803,"")</f>
        <v/>
      </c>
      <c r="H803" s="199" t="str">
        <f>IF(AND(M803&gt;0,M803&lt;=STATS!$C$22),1,"")</f>
        <v/>
      </c>
      <c r="J803" s="34">
        <v>802</v>
      </c>
      <c r="K803"/>
      <c r="L803"/>
      <c r="R803" s="17"/>
      <c r="S803" s="17"/>
      <c r="T803" s="17"/>
      <c r="U803" s="17"/>
      <c r="V803" s="17"/>
      <c r="W803" s="17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FD803" s="195"/>
      <c r="FE803" s="195"/>
      <c r="FF803" s="195"/>
      <c r="FG803" s="195"/>
      <c r="FH803" s="195"/>
    </row>
    <row r="804" spans="2:164" x14ac:dyDescent="0.2">
      <c r="B804" s="98">
        <f>COUNT(R804:FC804,FI804:FQ804)</f>
        <v>0</v>
      </c>
      <c r="C804" s="98" t="str">
        <f>IF(COUNT(R804:FC804,FI804:FQ804)&gt;0,COUNT(R804:FC804,FI804:FQ804),"")</f>
        <v/>
      </c>
      <c r="D804" s="98" t="str">
        <f>IF(COUNT(X804:BN804,BP804:BX804,BZ804:CF804,CH804:FC804,FI804:FQ804)&gt;0,COUNT(X804:BN804,BP804:BX804,BZ804:CF804,CH804:FC804,FI804:FQ804),"")</f>
        <v/>
      </c>
      <c r="E804" s="98" t="str">
        <f>IF(H804=1,COUNT(R804:FC804,FI804:FQ804),"")</f>
        <v/>
      </c>
      <c r="F804" s="98" t="str">
        <f>IF(H804=1,COUNT(X804:BN804,BP804:BX804,BZ804:CF804,CH804:FC804,FI804:FQ804),"")</f>
        <v/>
      </c>
      <c r="G804" s="98" t="str">
        <f>IF($B804&gt;=1,$M804,"")</f>
        <v/>
      </c>
      <c r="H804" s="199" t="str">
        <f>IF(AND(M804&gt;0,M804&lt;=STATS!$C$22),1,"")</f>
        <v/>
      </c>
      <c r="J804" s="34">
        <v>803</v>
      </c>
      <c r="K804"/>
      <c r="L804"/>
      <c r="R804" s="17"/>
      <c r="S804" s="17"/>
      <c r="T804" s="17"/>
      <c r="U804" s="17"/>
      <c r="V804" s="17"/>
      <c r="W804" s="17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FD804" s="195"/>
      <c r="FE804" s="195"/>
      <c r="FF804" s="195"/>
      <c r="FG804" s="195"/>
      <c r="FH804" s="195"/>
    </row>
    <row r="805" spans="2:164" x14ac:dyDescent="0.2">
      <c r="B805" s="98">
        <f>COUNT(R805:FC805,FI805:FQ805)</f>
        <v>0</v>
      </c>
      <c r="C805" s="98" t="str">
        <f>IF(COUNT(R805:FC805,FI805:FQ805)&gt;0,COUNT(R805:FC805,FI805:FQ805),"")</f>
        <v/>
      </c>
      <c r="D805" s="98" t="str">
        <f>IF(COUNT(X805:BN805,BP805:BX805,BZ805:CF805,CH805:FC805,FI805:FQ805)&gt;0,COUNT(X805:BN805,BP805:BX805,BZ805:CF805,CH805:FC805,FI805:FQ805),"")</f>
        <v/>
      </c>
      <c r="E805" s="98" t="str">
        <f>IF(H805=1,COUNT(R805:FC805,FI805:FQ805),"")</f>
        <v/>
      </c>
      <c r="F805" s="98" t="str">
        <f>IF(H805=1,COUNT(X805:BN805,BP805:BX805,BZ805:CF805,CH805:FC805,FI805:FQ805),"")</f>
        <v/>
      </c>
      <c r="G805" s="98" t="str">
        <f>IF($B805&gt;=1,$M805,"")</f>
        <v/>
      </c>
      <c r="H805" s="199" t="str">
        <f>IF(AND(M805&gt;0,M805&lt;=STATS!$C$22),1,"")</f>
        <v/>
      </c>
      <c r="J805" s="34">
        <v>804</v>
      </c>
      <c r="K805"/>
      <c r="L805"/>
      <c r="R805" s="17"/>
      <c r="S805" s="17"/>
      <c r="T805" s="17"/>
      <c r="U805" s="17"/>
      <c r="V805" s="17"/>
      <c r="W805" s="17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FD805" s="195"/>
      <c r="FE805" s="195"/>
      <c r="FF805" s="195"/>
      <c r="FG805" s="195"/>
      <c r="FH805" s="195"/>
    </row>
    <row r="806" spans="2:164" x14ac:dyDescent="0.2">
      <c r="B806" s="98">
        <f>COUNT(R806:FC806,FI806:FQ806)</f>
        <v>0</v>
      </c>
      <c r="C806" s="98" t="str">
        <f>IF(COUNT(R806:FC806,FI806:FQ806)&gt;0,COUNT(R806:FC806,FI806:FQ806),"")</f>
        <v/>
      </c>
      <c r="D806" s="98" t="str">
        <f>IF(COUNT(X806:BN806,BP806:BX806,BZ806:CF806,CH806:FC806,FI806:FQ806)&gt;0,COUNT(X806:BN806,BP806:BX806,BZ806:CF806,CH806:FC806,FI806:FQ806),"")</f>
        <v/>
      </c>
      <c r="E806" s="98" t="str">
        <f>IF(H806=1,COUNT(R806:FC806,FI806:FQ806),"")</f>
        <v/>
      </c>
      <c r="F806" s="98" t="str">
        <f>IF(H806=1,COUNT(X806:BN806,BP806:BX806,BZ806:CF806,CH806:FC806,FI806:FQ806),"")</f>
        <v/>
      </c>
      <c r="G806" s="98" t="str">
        <f>IF($B806&gt;=1,$M806,"")</f>
        <v/>
      </c>
      <c r="H806" s="199" t="str">
        <f>IF(AND(M806&gt;0,M806&lt;=STATS!$C$22),1,"")</f>
        <v/>
      </c>
      <c r="J806" s="34">
        <v>805</v>
      </c>
      <c r="K806"/>
      <c r="L806"/>
      <c r="R806" s="17"/>
      <c r="S806" s="17"/>
      <c r="T806" s="17"/>
      <c r="U806" s="17"/>
      <c r="V806" s="17"/>
      <c r="W806" s="17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FD806" s="195"/>
      <c r="FE806" s="195"/>
      <c r="FF806" s="195"/>
      <c r="FG806" s="195"/>
      <c r="FH806" s="195"/>
    </row>
    <row r="807" spans="2:164" x14ac:dyDescent="0.2">
      <c r="B807" s="98">
        <f>COUNT(R807:FC807,FI807:FQ807)</f>
        <v>0</v>
      </c>
      <c r="C807" s="98" t="str">
        <f>IF(COUNT(R807:FC807,FI807:FQ807)&gt;0,COUNT(R807:FC807,FI807:FQ807),"")</f>
        <v/>
      </c>
      <c r="D807" s="98" t="str">
        <f>IF(COUNT(X807:BN807,BP807:BX807,BZ807:CF807,CH807:FC807,FI807:FQ807)&gt;0,COUNT(X807:BN807,BP807:BX807,BZ807:CF807,CH807:FC807,FI807:FQ807),"")</f>
        <v/>
      </c>
      <c r="E807" s="98" t="str">
        <f>IF(H807=1,COUNT(R807:FC807,FI807:FQ807),"")</f>
        <v/>
      </c>
      <c r="F807" s="98" t="str">
        <f>IF(H807=1,COUNT(X807:BN807,BP807:BX807,BZ807:CF807,CH807:FC807,FI807:FQ807),"")</f>
        <v/>
      </c>
      <c r="G807" s="98" t="str">
        <f>IF($B807&gt;=1,$M807,"")</f>
        <v/>
      </c>
      <c r="H807" s="199" t="str">
        <f>IF(AND(M807&gt;0,M807&lt;=STATS!$C$22),1,"")</f>
        <v/>
      </c>
      <c r="J807" s="34">
        <v>806</v>
      </c>
      <c r="K807"/>
      <c r="L807"/>
      <c r="R807" s="17"/>
      <c r="S807" s="17"/>
      <c r="T807" s="17"/>
      <c r="U807" s="17"/>
      <c r="V807" s="17"/>
      <c r="W807" s="17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FD807" s="195"/>
      <c r="FE807" s="195"/>
      <c r="FF807" s="195"/>
      <c r="FG807" s="195"/>
      <c r="FH807" s="195"/>
    </row>
    <row r="808" spans="2:164" x14ac:dyDescent="0.2">
      <c r="B808" s="98">
        <f>COUNT(R808:FC808,FI808:FQ808)</f>
        <v>0</v>
      </c>
      <c r="C808" s="98" t="str">
        <f>IF(COUNT(R808:FC808,FI808:FQ808)&gt;0,COUNT(R808:FC808,FI808:FQ808),"")</f>
        <v/>
      </c>
      <c r="D808" s="98" t="str">
        <f>IF(COUNT(X808:BN808,BP808:BX808,BZ808:CF808,CH808:FC808,FI808:FQ808)&gt;0,COUNT(X808:BN808,BP808:BX808,BZ808:CF808,CH808:FC808,FI808:FQ808),"")</f>
        <v/>
      </c>
      <c r="E808" s="98" t="str">
        <f>IF(H808=1,COUNT(R808:FC808,FI808:FQ808),"")</f>
        <v/>
      </c>
      <c r="F808" s="98" t="str">
        <f>IF(H808=1,COUNT(X808:BN808,BP808:BX808,BZ808:CF808,CH808:FC808,FI808:FQ808),"")</f>
        <v/>
      </c>
      <c r="G808" s="98" t="str">
        <f>IF($B808&gt;=1,$M808,"")</f>
        <v/>
      </c>
      <c r="H808" s="199" t="str">
        <f>IF(AND(M808&gt;0,M808&lt;=STATS!$C$22),1,"")</f>
        <v/>
      </c>
      <c r="J808" s="34">
        <v>807</v>
      </c>
      <c r="K808"/>
      <c r="L808"/>
      <c r="R808" s="17"/>
      <c r="S808" s="17"/>
      <c r="T808" s="17"/>
      <c r="U808" s="17"/>
      <c r="V808" s="17"/>
      <c r="W808" s="17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FD808" s="195"/>
      <c r="FE808" s="195"/>
      <c r="FF808" s="195"/>
      <c r="FG808" s="195"/>
      <c r="FH808" s="195"/>
    </row>
    <row r="809" spans="2:164" x14ac:dyDescent="0.2">
      <c r="B809" s="98">
        <f>COUNT(R809:FC809,FI809:FQ809)</f>
        <v>0</v>
      </c>
      <c r="C809" s="98" t="str">
        <f>IF(COUNT(R809:FC809,FI809:FQ809)&gt;0,COUNT(R809:FC809,FI809:FQ809),"")</f>
        <v/>
      </c>
      <c r="D809" s="98" t="str">
        <f>IF(COUNT(X809:BN809,BP809:BX809,BZ809:CF809,CH809:FC809,FI809:FQ809)&gt;0,COUNT(X809:BN809,BP809:BX809,BZ809:CF809,CH809:FC809,FI809:FQ809),"")</f>
        <v/>
      </c>
      <c r="E809" s="98" t="str">
        <f>IF(H809=1,COUNT(R809:FC809,FI809:FQ809),"")</f>
        <v/>
      </c>
      <c r="F809" s="98" t="str">
        <f>IF(H809=1,COUNT(X809:BN809,BP809:BX809,BZ809:CF809,CH809:FC809,FI809:FQ809),"")</f>
        <v/>
      </c>
      <c r="G809" s="98" t="str">
        <f>IF($B809&gt;=1,$M809,"")</f>
        <v/>
      </c>
      <c r="H809" s="199" t="str">
        <f>IF(AND(M809&gt;0,M809&lt;=STATS!$C$22),1,"")</f>
        <v/>
      </c>
      <c r="J809" s="34">
        <v>808</v>
      </c>
      <c r="K809"/>
      <c r="L809"/>
      <c r="R809" s="17"/>
      <c r="S809" s="17"/>
      <c r="T809" s="17"/>
      <c r="U809" s="17"/>
      <c r="V809" s="17"/>
      <c r="W809" s="17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FD809" s="195"/>
      <c r="FE809" s="195"/>
      <c r="FF809" s="195"/>
      <c r="FG809" s="195"/>
      <c r="FH809" s="195"/>
    </row>
    <row r="810" spans="2:164" x14ac:dyDescent="0.2">
      <c r="B810" s="98">
        <f>COUNT(R810:FC810,FI810:FQ810)</f>
        <v>0</v>
      </c>
      <c r="C810" s="98" t="str">
        <f>IF(COUNT(R810:FC810,FI810:FQ810)&gt;0,COUNT(R810:FC810,FI810:FQ810),"")</f>
        <v/>
      </c>
      <c r="D810" s="98" t="str">
        <f>IF(COUNT(X810:BN810,BP810:BX810,BZ810:CF810,CH810:FC810,FI810:FQ810)&gt;0,COUNT(X810:BN810,BP810:BX810,BZ810:CF810,CH810:FC810,FI810:FQ810),"")</f>
        <v/>
      </c>
      <c r="E810" s="98" t="str">
        <f>IF(H810=1,COUNT(R810:FC810,FI810:FQ810),"")</f>
        <v/>
      </c>
      <c r="F810" s="98" t="str">
        <f>IF(H810=1,COUNT(X810:BN810,BP810:BX810,BZ810:CF810,CH810:FC810,FI810:FQ810),"")</f>
        <v/>
      </c>
      <c r="G810" s="98" t="str">
        <f>IF($B810&gt;=1,$M810,"")</f>
        <v/>
      </c>
      <c r="H810" s="199" t="str">
        <f>IF(AND(M810&gt;0,M810&lt;=STATS!$C$22),1,"")</f>
        <v/>
      </c>
      <c r="J810" s="34">
        <v>809</v>
      </c>
      <c r="K810"/>
      <c r="L810"/>
      <c r="R810" s="17"/>
      <c r="S810" s="17"/>
      <c r="T810" s="17"/>
      <c r="U810" s="17"/>
      <c r="V810" s="17"/>
      <c r="W810" s="17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FD810" s="195"/>
      <c r="FE810" s="195"/>
      <c r="FF810" s="195"/>
      <c r="FG810" s="195"/>
      <c r="FH810" s="195"/>
    </row>
    <row r="811" spans="2:164" x14ac:dyDescent="0.2">
      <c r="B811" s="98">
        <f>COUNT(R811:FC811,FI811:FQ811)</f>
        <v>0</v>
      </c>
      <c r="C811" s="98" t="str">
        <f>IF(COUNT(R811:FC811,FI811:FQ811)&gt;0,COUNT(R811:FC811,FI811:FQ811),"")</f>
        <v/>
      </c>
      <c r="D811" s="98" t="str">
        <f>IF(COUNT(X811:BN811,BP811:BX811,BZ811:CF811,CH811:FC811,FI811:FQ811)&gt;0,COUNT(X811:BN811,BP811:BX811,BZ811:CF811,CH811:FC811,FI811:FQ811),"")</f>
        <v/>
      </c>
      <c r="E811" s="98" t="str">
        <f>IF(H811=1,COUNT(R811:FC811,FI811:FQ811),"")</f>
        <v/>
      </c>
      <c r="F811" s="98" t="str">
        <f>IF(H811=1,COUNT(X811:BN811,BP811:BX811,BZ811:CF811,CH811:FC811,FI811:FQ811),"")</f>
        <v/>
      </c>
      <c r="G811" s="98" t="str">
        <f>IF($B811&gt;=1,$M811,"")</f>
        <v/>
      </c>
      <c r="H811" s="199" t="str">
        <f>IF(AND(M811&gt;0,M811&lt;=STATS!$C$22),1,"")</f>
        <v/>
      </c>
      <c r="J811" s="34">
        <v>810</v>
      </c>
      <c r="K811"/>
      <c r="L811"/>
      <c r="R811" s="17"/>
      <c r="S811" s="17"/>
      <c r="T811" s="17"/>
      <c r="U811" s="17"/>
      <c r="V811" s="17"/>
      <c r="W811" s="17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FD811" s="195"/>
      <c r="FE811" s="195"/>
      <c r="FF811" s="195"/>
      <c r="FG811" s="195"/>
      <c r="FH811" s="195"/>
    </row>
    <row r="812" spans="2:164" x14ac:dyDescent="0.2">
      <c r="B812" s="98">
        <f>COUNT(R812:FC812,FI812:FQ812)</f>
        <v>0</v>
      </c>
      <c r="C812" s="98" t="str">
        <f>IF(COUNT(R812:FC812,FI812:FQ812)&gt;0,COUNT(R812:FC812,FI812:FQ812),"")</f>
        <v/>
      </c>
      <c r="D812" s="98" t="str">
        <f>IF(COUNT(X812:BN812,BP812:BX812,BZ812:CF812,CH812:FC812,FI812:FQ812)&gt;0,COUNT(X812:BN812,BP812:BX812,BZ812:CF812,CH812:FC812,FI812:FQ812),"")</f>
        <v/>
      </c>
      <c r="E812" s="98" t="str">
        <f>IF(H812=1,COUNT(R812:FC812,FI812:FQ812),"")</f>
        <v/>
      </c>
      <c r="F812" s="98" t="str">
        <f>IF(H812=1,COUNT(X812:BN812,BP812:BX812,BZ812:CF812,CH812:FC812,FI812:FQ812),"")</f>
        <v/>
      </c>
      <c r="G812" s="98" t="str">
        <f>IF($B812&gt;=1,$M812,"")</f>
        <v/>
      </c>
      <c r="H812" s="199" t="str">
        <f>IF(AND(M812&gt;0,M812&lt;=STATS!$C$22),1,"")</f>
        <v/>
      </c>
      <c r="J812" s="34">
        <v>811</v>
      </c>
      <c r="K812"/>
      <c r="L812"/>
      <c r="R812" s="17"/>
      <c r="S812" s="17"/>
      <c r="T812" s="17"/>
      <c r="U812" s="17"/>
      <c r="V812" s="17"/>
      <c r="W812" s="17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FD812" s="195"/>
      <c r="FE812" s="195"/>
      <c r="FF812" s="195"/>
      <c r="FG812" s="195"/>
      <c r="FH812" s="195"/>
    </row>
    <row r="813" spans="2:164" x14ac:dyDescent="0.2">
      <c r="B813" s="98">
        <f>COUNT(R813:FC813,FI813:FQ813)</f>
        <v>0</v>
      </c>
      <c r="C813" s="98" t="str">
        <f>IF(COUNT(R813:FC813,FI813:FQ813)&gt;0,COUNT(R813:FC813,FI813:FQ813),"")</f>
        <v/>
      </c>
      <c r="D813" s="98" t="str">
        <f>IF(COUNT(X813:BN813,BP813:BX813,BZ813:CF813,CH813:FC813,FI813:FQ813)&gt;0,COUNT(X813:BN813,BP813:BX813,BZ813:CF813,CH813:FC813,FI813:FQ813),"")</f>
        <v/>
      </c>
      <c r="E813" s="98" t="str">
        <f>IF(H813=1,COUNT(R813:FC813,FI813:FQ813),"")</f>
        <v/>
      </c>
      <c r="F813" s="98" t="str">
        <f>IF(H813=1,COUNT(X813:BN813,BP813:BX813,BZ813:CF813,CH813:FC813,FI813:FQ813),"")</f>
        <v/>
      </c>
      <c r="G813" s="98" t="str">
        <f>IF($B813&gt;=1,$M813,"")</f>
        <v/>
      </c>
      <c r="H813" s="199" t="str">
        <f>IF(AND(M813&gt;0,M813&lt;=STATS!$C$22),1,"")</f>
        <v/>
      </c>
      <c r="J813" s="34">
        <v>812</v>
      </c>
      <c r="K813"/>
      <c r="L813"/>
      <c r="R813" s="17"/>
      <c r="S813" s="17"/>
      <c r="T813" s="17"/>
      <c r="U813" s="17"/>
      <c r="V813" s="17"/>
      <c r="W813" s="17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FD813" s="195"/>
      <c r="FE813" s="195"/>
      <c r="FF813" s="195"/>
      <c r="FG813" s="195"/>
      <c r="FH813" s="195"/>
    </row>
    <row r="814" spans="2:164" x14ac:dyDescent="0.2">
      <c r="B814" s="98">
        <f>COUNT(R814:FC814,FI814:FQ814)</f>
        <v>0</v>
      </c>
      <c r="C814" s="98" t="str">
        <f>IF(COUNT(R814:FC814,FI814:FQ814)&gt;0,COUNT(R814:FC814,FI814:FQ814),"")</f>
        <v/>
      </c>
      <c r="D814" s="98" t="str">
        <f>IF(COUNT(X814:BN814,BP814:BX814,BZ814:CF814,CH814:FC814,FI814:FQ814)&gt;0,COUNT(X814:BN814,BP814:BX814,BZ814:CF814,CH814:FC814,FI814:FQ814),"")</f>
        <v/>
      </c>
      <c r="E814" s="98" t="str">
        <f>IF(H814=1,COUNT(R814:FC814,FI814:FQ814),"")</f>
        <v/>
      </c>
      <c r="F814" s="98" t="str">
        <f>IF(H814=1,COUNT(X814:BN814,BP814:BX814,BZ814:CF814,CH814:FC814,FI814:FQ814),"")</f>
        <v/>
      </c>
      <c r="G814" s="98" t="str">
        <f>IF($B814&gt;=1,$M814,"")</f>
        <v/>
      </c>
      <c r="H814" s="199" t="str">
        <f>IF(AND(M814&gt;0,M814&lt;=STATS!$C$22),1,"")</f>
        <v/>
      </c>
      <c r="J814" s="34">
        <v>813</v>
      </c>
      <c r="K814"/>
      <c r="L814"/>
      <c r="R814" s="17"/>
      <c r="S814" s="17"/>
      <c r="T814" s="17"/>
      <c r="U814" s="17"/>
      <c r="V814" s="17"/>
      <c r="W814" s="17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FD814" s="195"/>
      <c r="FE814" s="195"/>
      <c r="FF814" s="195"/>
      <c r="FG814" s="195"/>
      <c r="FH814" s="195"/>
    </row>
    <row r="815" spans="2:164" x14ac:dyDescent="0.2">
      <c r="B815" s="98">
        <f>COUNT(R815:FC815,FI815:FQ815)</f>
        <v>0</v>
      </c>
      <c r="C815" s="98" t="str">
        <f>IF(COUNT(R815:FC815,FI815:FQ815)&gt;0,COUNT(R815:FC815,FI815:FQ815),"")</f>
        <v/>
      </c>
      <c r="D815" s="98" t="str">
        <f>IF(COUNT(X815:BN815,BP815:BX815,BZ815:CF815,CH815:FC815,FI815:FQ815)&gt;0,COUNT(X815:BN815,BP815:BX815,BZ815:CF815,CH815:FC815,FI815:FQ815),"")</f>
        <v/>
      </c>
      <c r="E815" s="98" t="str">
        <f>IF(H815=1,COUNT(R815:FC815,FI815:FQ815),"")</f>
        <v/>
      </c>
      <c r="F815" s="98" t="str">
        <f>IF(H815=1,COUNT(X815:BN815,BP815:BX815,BZ815:CF815,CH815:FC815,FI815:FQ815),"")</f>
        <v/>
      </c>
      <c r="G815" s="98" t="str">
        <f>IF($B815&gt;=1,$M815,"")</f>
        <v/>
      </c>
      <c r="H815" s="199" t="str">
        <f>IF(AND(M815&gt;0,M815&lt;=STATS!$C$22),1,"")</f>
        <v/>
      </c>
      <c r="J815" s="34">
        <v>814</v>
      </c>
      <c r="K815"/>
      <c r="L815"/>
      <c r="R815" s="17"/>
      <c r="S815" s="17"/>
      <c r="T815" s="17"/>
      <c r="U815" s="17"/>
      <c r="V815" s="17"/>
      <c r="W815" s="17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FD815" s="195"/>
      <c r="FE815" s="195"/>
      <c r="FF815" s="195"/>
      <c r="FG815" s="195"/>
      <c r="FH815" s="195"/>
    </row>
    <row r="816" spans="2:164" x14ac:dyDescent="0.2">
      <c r="B816" s="98">
        <f>COUNT(R816:FC816,FI816:FQ816)</f>
        <v>0</v>
      </c>
      <c r="C816" s="98" t="str">
        <f>IF(COUNT(R816:FC816,FI816:FQ816)&gt;0,COUNT(R816:FC816,FI816:FQ816),"")</f>
        <v/>
      </c>
      <c r="D816" s="98" t="str">
        <f>IF(COUNT(X816:BN816,BP816:BX816,BZ816:CF816,CH816:FC816,FI816:FQ816)&gt;0,COUNT(X816:BN816,BP816:BX816,BZ816:CF816,CH816:FC816,FI816:FQ816),"")</f>
        <v/>
      </c>
      <c r="E816" s="98" t="str">
        <f>IF(H816=1,COUNT(R816:FC816,FI816:FQ816),"")</f>
        <v/>
      </c>
      <c r="F816" s="98" t="str">
        <f>IF(H816=1,COUNT(X816:BN816,BP816:BX816,BZ816:CF816,CH816:FC816,FI816:FQ816),"")</f>
        <v/>
      </c>
      <c r="G816" s="98" t="str">
        <f>IF($B816&gt;=1,$M816,"")</f>
        <v/>
      </c>
      <c r="H816" s="199" t="str">
        <f>IF(AND(M816&gt;0,M816&lt;=STATS!$C$22),1,"")</f>
        <v/>
      </c>
      <c r="J816" s="34">
        <v>815</v>
      </c>
      <c r="K816"/>
      <c r="L816"/>
      <c r="R816" s="17"/>
      <c r="S816" s="17"/>
      <c r="T816" s="17"/>
      <c r="U816" s="17"/>
      <c r="V816" s="17"/>
      <c r="W816" s="17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FD816" s="195"/>
      <c r="FE816" s="195"/>
      <c r="FF816" s="195"/>
      <c r="FG816" s="195"/>
      <c r="FH816" s="195"/>
    </row>
    <row r="817" spans="2:164" x14ac:dyDescent="0.2">
      <c r="B817" s="98">
        <f>COUNT(R817:FC817,FI817:FQ817)</f>
        <v>0</v>
      </c>
      <c r="C817" s="98" t="str">
        <f>IF(COUNT(R817:FC817,FI817:FQ817)&gt;0,COUNT(R817:FC817,FI817:FQ817),"")</f>
        <v/>
      </c>
      <c r="D817" s="98" t="str">
        <f>IF(COUNT(X817:BN817,BP817:BX817,BZ817:CF817,CH817:FC817,FI817:FQ817)&gt;0,COUNT(X817:BN817,BP817:BX817,BZ817:CF817,CH817:FC817,FI817:FQ817),"")</f>
        <v/>
      </c>
      <c r="E817" s="98" t="str">
        <f>IF(H817=1,COUNT(R817:FC817,FI817:FQ817),"")</f>
        <v/>
      </c>
      <c r="F817" s="98" t="str">
        <f>IF(H817=1,COUNT(X817:BN817,BP817:BX817,BZ817:CF817,CH817:FC817,FI817:FQ817),"")</f>
        <v/>
      </c>
      <c r="G817" s="98" t="str">
        <f>IF($B817&gt;=1,$M817,"")</f>
        <v/>
      </c>
      <c r="H817" s="199" t="str">
        <f>IF(AND(M817&gt;0,M817&lt;=STATS!$C$22),1,"")</f>
        <v/>
      </c>
      <c r="J817" s="34">
        <v>816</v>
      </c>
      <c r="K817"/>
      <c r="L817"/>
      <c r="R817" s="17"/>
      <c r="S817" s="17"/>
      <c r="T817" s="17"/>
      <c r="U817" s="17"/>
      <c r="V817" s="17"/>
      <c r="W817" s="17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FD817" s="195"/>
      <c r="FE817" s="195"/>
      <c r="FF817" s="195"/>
      <c r="FG817" s="195"/>
      <c r="FH817" s="195"/>
    </row>
    <row r="818" spans="2:164" x14ac:dyDescent="0.2">
      <c r="B818" s="98">
        <f>COUNT(R818:FC818,FI818:FQ818)</f>
        <v>0</v>
      </c>
      <c r="C818" s="98" t="str">
        <f>IF(COUNT(R818:FC818,FI818:FQ818)&gt;0,COUNT(R818:FC818,FI818:FQ818),"")</f>
        <v/>
      </c>
      <c r="D818" s="98" t="str">
        <f>IF(COUNT(X818:BN818,BP818:BX818,BZ818:CF818,CH818:FC818,FI818:FQ818)&gt;0,COUNT(X818:BN818,BP818:BX818,BZ818:CF818,CH818:FC818,FI818:FQ818),"")</f>
        <v/>
      </c>
      <c r="E818" s="98" t="str">
        <f>IF(H818=1,COUNT(R818:FC818,FI818:FQ818),"")</f>
        <v/>
      </c>
      <c r="F818" s="98" t="str">
        <f>IF(H818=1,COUNT(X818:BN818,BP818:BX818,BZ818:CF818,CH818:FC818,FI818:FQ818),"")</f>
        <v/>
      </c>
      <c r="G818" s="98" t="str">
        <f>IF($B818&gt;=1,$M818,"")</f>
        <v/>
      </c>
      <c r="H818" s="199" t="str">
        <f>IF(AND(M818&gt;0,M818&lt;=STATS!$C$22),1,"")</f>
        <v/>
      </c>
      <c r="J818" s="34">
        <v>817</v>
      </c>
      <c r="K818"/>
      <c r="L818"/>
      <c r="R818" s="17"/>
      <c r="S818" s="17"/>
      <c r="T818" s="17"/>
      <c r="U818" s="17"/>
      <c r="V818" s="17"/>
      <c r="W818" s="17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FD818" s="195"/>
      <c r="FE818" s="195"/>
      <c r="FF818" s="195"/>
      <c r="FG818" s="195"/>
      <c r="FH818" s="195"/>
    </row>
    <row r="819" spans="2:164" x14ac:dyDescent="0.2">
      <c r="B819" s="98">
        <f>COUNT(R819:FC819,FI819:FQ819)</f>
        <v>0</v>
      </c>
      <c r="C819" s="98" t="str">
        <f>IF(COUNT(R819:FC819,FI819:FQ819)&gt;0,COUNT(R819:FC819,FI819:FQ819),"")</f>
        <v/>
      </c>
      <c r="D819" s="98" t="str">
        <f>IF(COUNT(X819:BN819,BP819:BX819,BZ819:CF819,CH819:FC819,FI819:FQ819)&gt;0,COUNT(X819:BN819,BP819:BX819,BZ819:CF819,CH819:FC819,FI819:FQ819),"")</f>
        <v/>
      </c>
      <c r="E819" s="98" t="str">
        <f>IF(H819=1,COUNT(R819:FC819,FI819:FQ819),"")</f>
        <v/>
      </c>
      <c r="F819" s="98" t="str">
        <f>IF(H819=1,COUNT(X819:BN819,BP819:BX819,BZ819:CF819,CH819:FC819,FI819:FQ819),"")</f>
        <v/>
      </c>
      <c r="G819" s="98" t="str">
        <f>IF($B819&gt;=1,$M819,"")</f>
        <v/>
      </c>
      <c r="H819" s="199" t="str">
        <f>IF(AND(M819&gt;0,M819&lt;=STATS!$C$22),1,"")</f>
        <v/>
      </c>
      <c r="J819" s="34">
        <v>818</v>
      </c>
      <c r="K819"/>
      <c r="L819"/>
      <c r="R819" s="17"/>
      <c r="S819" s="17"/>
      <c r="T819" s="17"/>
      <c r="U819" s="17"/>
      <c r="V819" s="17"/>
      <c r="W819" s="17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FD819" s="195"/>
      <c r="FE819" s="195"/>
      <c r="FF819" s="195"/>
      <c r="FG819" s="195"/>
      <c r="FH819" s="195"/>
    </row>
    <row r="820" spans="2:164" x14ac:dyDescent="0.2">
      <c r="B820" s="98">
        <f>COUNT(R820:FC820,FI820:FQ820)</f>
        <v>0</v>
      </c>
      <c r="C820" s="98" t="str">
        <f>IF(COUNT(R820:FC820,FI820:FQ820)&gt;0,COUNT(R820:FC820,FI820:FQ820),"")</f>
        <v/>
      </c>
      <c r="D820" s="98" t="str">
        <f>IF(COUNT(X820:BN820,BP820:BX820,BZ820:CF820,CH820:FC820,FI820:FQ820)&gt;0,COUNT(X820:BN820,BP820:BX820,BZ820:CF820,CH820:FC820,FI820:FQ820),"")</f>
        <v/>
      </c>
      <c r="E820" s="98" t="str">
        <f>IF(H820=1,COUNT(R820:FC820,FI820:FQ820),"")</f>
        <v/>
      </c>
      <c r="F820" s="98" t="str">
        <f>IF(H820=1,COUNT(X820:BN820,BP820:BX820,BZ820:CF820,CH820:FC820,FI820:FQ820),"")</f>
        <v/>
      </c>
      <c r="G820" s="98" t="str">
        <f>IF($B820&gt;=1,$M820,"")</f>
        <v/>
      </c>
      <c r="H820" s="199" t="str">
        <f>IF(AND(M820&gt;0,M820&lt;=STATS!$C$22),1,"")</f>
        <v/>
      </c>
      <c r="J820" s="34">
        <v>819</v>
      </c>
      <c r="K820"/>
      <c r="L820"/>
      <c r="R820" s="17"/>
      <c r="S820" s="17"/>
      <c r="T820" s="17"/>
      <c r="U820" s="17"/>
      <c r="V820" s="17"/>
      <c r="W820" s="17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FD820" s="195"/>
      <c r="FE820" s="195"/>
      <c r="FF820" s="195"/>
      <c r="FG820" s="195"/>
      <c r="FH820" s="195"/>
    </row>
    <row r="821" spans="2:164" x14ac:dyDescent="0.2">
      <c r="B821" s="98">
        <f>COUNT(R821:FC821,FI821:FQ821)</f>
        <v>0</v>
      </c>
      <c r="C821" s="98" t="str">
        <f>IF(COUNT(R821:FC821,FI821:FQ821)&gt;0,COUNT(R821:FC821,FI821:FQ821),"")</f>
        <v/>
      </c>
      <c r="D821" s="98" t="str">
        <f>IF(COUNT(X821:BN821,BP821:BX821,BZ821:CF821,CH821:FC821,FI821:FQ821)&gt;0,COUNT(X821:BN821,BP821:BX821,BZ821:CF821,CH821:FC821,FI821:FQ821),"")</f>
        <v/>
      </c>
      <c r="E821" s="98" t="str">
        <f>IF(H821=1,COUNT(R821:FC821,FI821:FQ821),"")</f>
        <v/>
      </c>
      <c r="F821" s="98" t="str">
        <f>IF(H821=1,COUNT(X821:BN821,BP821:BX821,BZ821:CF821,CH821:FC821,FI821:FQ821),"")</f>
        <v/>
      </c>
      <c r="G821" s="98" t="str">
        <f>IF($B821&gt;=1,$M821,"")</f>
        <v/>
      </c>
      <c r="H821" s="199" t="str">
        <f>IF(AND(M821&gt;0,M821&lt;=STATS!$C$22),1,"")</f>
        <v/>
      </c>
      <c r="J821" s="34">
        <v>820</v>
      </c>
      <c r="K821"/>
      <c r="L821"/>
      <c r="R821" s="17"/>
      <c r="S821" s="17"/>
      <c r="T821" s="17"/>
      <c r="U821" s="17"/>
      <c r="V821" s="17"/>
      <c r="W821" s="17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FD821" s="195"/>
      <c r="FE821" s="195"/>
      <c r="FF821" s="195"/>
      <c r="FG821" s="195"/>
      <c r="FH821" s="195"/>
    </row>
    <row r="822" spans="2:164" x14ac:dyDescent="0.2">
      <c r="B822" s="98">
        <f>COUNT(R822:FC822,FI822:FQ822)</f>
        <v>0</v>
      </c>
      <c r="C822" s="98" t="str">
        <f>IF(COUNT(R822:FC822,FI822:FQ822)&gt;0,COUNT(R822:FC822,FI822:FQ822),"")</f>
        <v/>
      </c>
      <c r="D822" s="98" t="str">
        <f>IF(COUNT(X822:BN822,BP822:BX822,BZ822:CF822,CH822:FC822,FI822:FQ822)&gt;0,COUNT(X822:BN822,BP822:BX822,BZ822:CF822,CH822:FC822,FI822:FQ822),"")</f>
        <v/>
      </c>
      <c r="E822" s="98" t="str">
        <f>IF(H822=1,COUNT(R822:FC822,FI822:FQ822),"")</f>
        <v/>
      </c>
      <c r="F822" s="98" t="str">
        <f>IF(H822=1,COUNT(X822:BN822,BP822:BX822,BZ822:CF822,CH822:FC822,FI822:FQ822),"")</f>
        <v/>
      </c>
      <c r="G822" s="98" t="str">
        <f>IF($B822&gt;=1,$M822,"")</f>
        <v/>
      </c>
      <c r="H822" s="199" t="str">
        <f>IF(AND(M822&gt;0,M822&lt;=STATS!$C$22),1,"")</f>
        <v/>
      </c>
      <c r="J822" s="34">
        <v>821</v>
      </c>
      <c r="K822"/>
      <c r="L822"/>
      <c r="R822" s="17"/>
      <c r="S822" s="17"/>
      <c r="T822" s="17"/>
      <c r="U822" s="17"/>
      <c r="V822" s="17"/>
      <c r="W822" s="17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FD822" s="195"/>
      <c r="FE822" s="195"/>
      <c r="FF822" s="195"/>
      <c r="FG822" s="195"/>
      <c r="FH822" s="195"/>
    </row>
    <row r="823" spans="2:164" x14ac:dyDescent="0.2">
      <c r="B823" s="98">
        <f>COUNT(R823:FC823,FI823:FQ823)</f>
        <v>0</v>
      </c>
      <c r="C823" s="98" t="str">
        <f>IF(COUNT(R823:FC823,FI823:FQ823)&gt;0,COUNT(R823:FC823,FI823:FQ823),"")</f>
        <v/>
      </c>
      <c r="D823" s="98" t="str">
        <f>IF(COUNT(X823:BN823,BP823:BX823,BZ823:CF823,CH823:FC823,FI823:FQ823)&gt;0,COUNT(X823:BN823,BP823:BX823,BZ823:CF823,CH823:FC823,FI823:FQ823),"")</f>
        <v/>
      </c>
      <c r="E823" s="98" t="str">
        <f>IF(H823=1,COUNT(R823:FC823,FI823:FQ823),"")</f>
        <v/>
      </c>
      <c r="F823" s="98" t="str">
        <f>IF(H823=1,COUNT(X823:BN823,BP823:BX823,BZ823:CF823,CH823:FC823,FI823:FQ823),"")</f>
        <v/>
      </c>
      <c r="G823" s="98" t="str">
        <f>IF($B823&gt;=1,$M823,"")</f>
        <v/>
      </c>
      <c r="H823" s="199" t="str">
        <f>IF(AND(M823&gt;0,M823&lt;=STATS!$C$22),1,"")</f>
        <v/>
      </c>
      <c r="J823" s="34">
        <v>822</v>
      </c>
      <c r="K823"/>
      <c r="L823"/>
      <c r="R823" s="17"/>
      <c r="S823" s="17"/>
      <c r="T823" s="17"/>
      <c r="U823" s="17"/>
      <c r="V823" s="17"/>
      <c r="W823" s="17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FD823" s="195"/>
      <c r="FE823" s="195"/>
      <c r="FF823" s="195"/>
      <c r="FG823" s="195"/>
      <c r="FH823" s="195"/>
    </row>
    <row r="824" spans="2:164" x14ac:dyDescent="0.2">
      <c r="B824" s="98">
        <f>COUNT(R824:FC824,FI824:FQ824)</f>
        <v>0</v>
      </c>
      <c r="C824" s="98" t="str">
        <f>IF(COUNT(R824:FC824,FI824:FQ824)&gt;0,COUNT(R824:FC824,FI824:FQ824),"")</f>
        <v/>
      </c>
      <c r="D824" s="98" t="str">
        <f>IF(COUNT(X824:BN824,BP824:BX824,BZ824:CF824,CH824:FC824,FI824:FQ824)&gt;0,COUNT(X824:BN824,BP824:BX824,BZ824:CF824,CH824:FC824,FI824:FQ824),"")</f>
        <v/>
      </c>
      <c r="E824" s="98" t="str">
        <f>IF(H824=1,COUNT(R824:FC824,FI824:FQ824),"")</f>
        <v/>
      </c>
      <c r="F824" s="98" t="str">
        <f>IF(H824=1,COUNT(X824:BN824,BP824:BX824,BZ824:CF824,CH824:FC824,FI824:FQ824),"")</f>
        <v/>
      </c>
      <c r="G824" s="98" t="str">
        <f>IF($B824&gt;=1,$M824,"")</f>
        <v/>
      </c>
      <c r="H824" s="199" t="str">
        <f>IF(AND(M824&gt;0,M824&lt;=STATS!$C$22),1,"")</f>
        <v/>
      </c>
      <c r="J824" s="34">
        <v>823</v>
      </c>
      <c r="K824"/>
      <c r="L824"/>
      <c r="R824" s="17"/>
      <c r="S824" s="17"/>
      <c r="T824" s="17"/>
      <c r="U824" s="17"/>
      <c r="V824" s="17"/>
      <c r="W824" s="17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FD824" s="195"/>
      <c r="FE824" s="195"/>
      <c r="FF824" s="195"/>
      <c r="FG824" s="195"/>
      <c r="FH824" s="195"/>
    </row>
    <row r="825" spans="2:164" x14ac:dyDescent="0.2">
      <c r="B825" s="98">
        <f>COUNT(R825:FC825,FI825:FQ825)</f>
        <v>0</v>
      </c>
      <c r="C825" s="98" t="str">
        <f>IF(COUNT(R825:FC825,FI825:FQ825)&gt;0,COUNT(R825:FC825,FI825:FQ825),"")</f>
        <v/>
      </c>
      <c r="D825" s="98" t="str">
        <f>IF(COUNT(X825:BN825,BP825:BX825,BZ825:CF825,CH825:FC825,FI825:FQ825)&gt;0,COUNT(X825:BN825,BP825:BX825,BZ825:CF825,CH825:FC825,FI825:FQ825),"")</f>
        <v/>
      </c>
      <c r="E825" s="98" t="str">
        <f>IF(H825=1,COUNT(R825:FC825,FI825:FQ825),"")</f>
        <v/>
      </c>
      <c r="F825" s="98" t="str">
        <f>IF(H825=1,COUNT(X825:BN825,BP825:BX825,BZ825:CF825,CH825:FC825,FI825:FQ825),"")</f>
        <v/>
      </c>
      <c r="G825" s="98" t="str">
        <f>IF($B825&gt;=1,$M825,"")</f>
        <v/>
      </c>
      <c r="H825" s="199" t="str">
        <f>IF(AND(M825&gt;0,M825&lt;=STATS!$C$22),1,"")</f>
        <v/>
      </c>
      <c r="J825" s="34">
        <v>824</v>
      </c>
      <c r="K825"/>
      <c r="L825"/>
      <c r="R825" s="17"/>
      <c r="S825" s="17"/>
      <c r="T825" s="17"/>
      <c r="U825" s="17"/>
      <c r="V825" s="17"/>
      <c r="W825" s="17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FD825" s="195"/>
      <c r="FE825" s="195"/>
      <c r="FF825" s="195"/>
      <c r="FG825" s="195"/>
      <c r="FH825" s="195"/>
    </row>
    <row r="826" spans="2:164" x14ac:dyDescent="0.2">
      <c r="B826" s="98">
        <f>COUNT(R826:FC826,FI826:FQ826)</f>
        <v>0</v>
      </c>
      <c r="C826" s="98" t="str">
        <f>IF(COUNT(R826:FC826,FI826:FQ826)&gt;0,COUNT(R826:FC826,FI826:FQ826),"")</f>
        <v/>
      </c>
      <c r="D826" s="98" t="str">
        <f>IF(COUNT(X826:BN826,BP826:BX826,BZ826:CF826,CH826:FC826,FI826:FQ826)&gt;0,COUNT(X826:BN826,BP826:BX826,BZ826:CF826,CH826:FC826,FI826:FQ826),"")</f>
        <v/>
      </c>
      <c r="E826" s="98" t="str">
        <f>IF(H826=1,COUNT(R826:FC826,FI826:FQ826),"")</f>
        <v/>
      </c>
      <c r="F826" s="98" t="str">
        <f>IF(H826=1,COUNT(X826:BN826,BP826:BX826,BZ826:CF826,CH826:FC826,FI826:FQ826),"")</f>
        <v/>
      </c>
      <c r="G826" s="98" t="str">
        <f>IF($B826&gt;=1,$M826,"")</f>
        <v/>
      </c>
      <c r="H826" s="199" t="str">
        <f>IF(AND(M826&gt;0,M826&lt;=STATS!$C$22),1,"")</f>
        <v/>
      </c>
      <c r="J826" s="34">
        <v>825</v>
      </c>
      <c r="K826"/>
      <c r="L826"/>
      <c r="R826" s="17"/>
      <c r="S826" s="17"/>
      <c r="T826" s="17"/>
      <c r="U826" s="17"/>
      <c r="V826" s="17"/>
      <c r="W826" s="17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FD826" s="195"/>
      <c r="FE826" s="195"/>
      <c r="FF826" s="195"/>
      <c r="FG826" s="195"/>
      <c r="FH826" s="195"/>
    </row>
    <row r="827" spans="2:164" x14ac:dyDescent="0.2">
      <c r="B827" s="98">
        <f>COUNT(R827:FC827,FI827:FQ827)</f>
        <v>0</v>
      </c>
      <c r="C827" s="98" t="str">
        <f>IF(COUNT(R827:FC827,FI827:FQ827)&gt;0,COUNT(R827:FC827,FI827:FQ827),"")</f>
        <v/>
      </c>
      <c r="D827" s="98" t="str">
        <f>IF(COUNT(X827:BN827,BP827:BX827,BZ827:CF827,CH827:FC827,FI827:FQ827)&gt;0,COUNT(X827:BN827,BP827:BX827,BZ827:CF827,CH827:FC827,FI827:FQ827),"")</f>
        <v/>
      </c>
      <c r="E827" s="98" t="str">
        <f>IF(H827=1,COUNT(R827:FC827,FI827:FQ827),"")</f>
        <v/>
      </c>
      <c r="F827" s="98" t="str">
        <f>IF(H827=1,COUNT(X827:BN827,BP827:BX827,BZ827:CF827,CH827:FC827,FI827:FQ827),"")</f>
        <v/>
      </c>
      <c r="G827" s="98" t="str">
        <f>IF($B827&gt;=1,$M827,"")</f>
        <v/>
      </c>
      <c r="H827" s="199" t="str">
        <f>IF(AND(M827&gt;0,M827&lt;=STATS!$C$22),1,"")</f>
        <v/>
      </c>
      <c r="J827" s="34">
        <v>826</v>
      </c>
      <c r="K827"/>
      <c r="L827"/>
      <c r="R827" s="17"/>
      <c r="S827" s="17"/>
      <c r="T827" s="17"/>
      <c r="U827" s="17"/>
      <c r="V827" s="17"/>
      <c r="W827" s="17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FD827" s="195"/>
      <c r="FE827" s="195"/>
      <c r="FF827" s="195"/>
      <c r="FG827" s="195"/>
      <c r="FH827" s="195"/>
    </row>
    <row r="828" spans="2:164" x14ac:dyDescent="0.2">
      <c r="B828" s="98">
        <f>COUNT(R828:FC828,FI828:FQ828)</f>
        <v>0</v>
      </c>
      <c r="C828" s="98" t="str">
        <f>IF(COUNT(R828:FC828,FI828:FQ828)&gt;0,COUNT(R828:FC828,FI828:FQ828),"")</f>
        <v/>
      </c>
      <c r="D828" s="98" t="str">
        <f>IF(COUNT(X828:BN828,BP828:BX828,BZ828:CF828,CH828:FC828,FI828:FQ828)&gt;0,COUNT(X828:BN828,BP828:BX828,BZ828:CF828,CH828:FC828,FI828:FQ828),"")</f>
        <v/>
      </c>
      <c r="E828" s="98" t="str">
        <f>IF(H828=1,COUNT(R828:FC828,FI828:FQ828),"")</f>
        <v/>
      </c>
      <c r="F828" s="98" t="str">
        <f>IF(H828=1,COUNT(X828:BN828,BP828:BX828,BZ828:CF828,CH828:FC828,FI828:FQ828),"")</f>
        <v/>
      </c>
      <c r="G828" s="98" t="str">
        <f>IF($B828&gt;=1,$M828,"")</f>
        <v/>
      </c>
      <c r="H828" s="199" t="str">
        <f>IF(AND(M828&gt;0,M828&lt;=STATS!$C$22),1,"")</f>
        <v/>
      </c>
      <c r="J828" s="34">
        <v>827</v>
      </c>
      <c r="K828"/>
      <c r="L828"/>
      <c r="R828" s="17"/>
      <c r="S828" s="17"/>
      <c r="T828" s="17"/>
      <c r="U828" s="17"/>
      <c r="V828" s="17"/>
      <c r="W828" s="17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FD828" s="195"/>
      <c r="FE828" s="195"/>
      <c r="FF828" s="195"/>
      <c r="FG828" s="195"/>
      <c r="FH828" s="195"/>
    </row>
    <row r="829" spans="2:164" x14ac:dyDescent="0.2">
      <c r="B829" s="98">
        <f>COUNT(R829:FC829,FI829:FQ829)</f>
        <v>0</v>
      </c>
      <c r="C829" s="98" t="str">
        <f>IF(COUNT(R829:FC829,FI829:FQ829)&gt;0,COUNT(R829:FC829,FI829:FQ829),"")</f>
        <v/>
      </c>
      <c r="D829" s="98" t="str">
        <f>IF(COUNT(X829:BN829,BP829:BX829,BZ829:CF829,CH829:FC829,FI829:FQ829)&gt;0,COUNT(X829:BN829,BP829:BX829,BZ829:CF829,CH829:FC829,FI829:FQ829),"")</f>
        <v/>
      </c>
      <c r="E829" s="98" t="str">
        <f>IF(H829=1,COUNT(R829:FC829,FI829:FQ829),"")</f>
        <v/>
      </c>
      <c r="F829" s="98" t="str">
        <f>IF(H829=1,COUNT(X829:BN829,BP829:BX829,BZ829:CF829,CH829:FC829,FI829:FQ829),"")</f>
        <v/>
      </c>
      <c r="G829" s="98" t="str">
        <f>IF($B829&gt;=1,$M829,"")</f>
        <v/>
      </c>
      <c r="H829" s="199" t="str">
        <f>IF(AND(M829&gt;0,M829&lt;=STATS!$C$22),1,"")</f>
        <v/>
      </c>
      <c r="J829" s="34">
        <v>828</v>
      </c>
      <c r="K829"/>
      <c r="L829"/>
      <c r="R829" s="17"/>
      <c r="S829" s="17"/>
      <c r="T829" s="17"/>
      <c r="U829" s="17"/>
      <c r="V829" s="17"/>
      <c r="W829" s="17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FD829" s="195"/>
      <c r="FE829" s="195"/>
      <c r="FF829" s="195"/>
      <c r="FG829" s="195"/>
      <c r="FH829" s="195"/>
    </row>
    <row r="830" spans="2:164" x14ac:dyDescent="0.2">
      <c r="B830" s="98">
        <f>COUNT(R830:FC830,FI830:FQ830)</f>
        <v>0</v>
      </c>
      <c r="C830" s="98" t="str">
        <f>IF(COUNT(R830:FC830,FI830:FQ830)&gt;0,COUNT(R830:FC830,FI830:FQ830),"")</f>
        <v/>
      </c>
      <c r="D830" s="98" t="str">
        <f>IF(COUNT(X830:BN830,BP830:BX830,BZ830:CF830,CH830:FC830,FI830:FQ830)&gt;0,COUNT(X830:BN830,BP830:BX830,BZ830:CF830,CH830:FC830,FI830:FQ830),"")</f>
        <v/>
      </c>
      <c r="E830" s="98" t="str">
        <f>IF(H830=1,COUNT(R830:FC830,FI830:FQ830),"")</f>
        <v/>
      </c>
      <c r="F830" s="98" t="str">
        <f>IF(H830=1,COUNT(X830:BN830,BP830:BX830,BZ830:CF830,CH830:FC830,FI830:FQ830),"")</f>
        <v/>
      </c>
      <c r="G830" s="98" t="str">
        <f>IF($B830&gt;=1,$M830,"")</f>
        <v/>
      </c>
      <c r="H830" s="199" t="str">
        <f>IF(AND(M830&gt;0,M830&lt;=STATS!$C$22),1,"")</f>
        <v/>
      </c>
      <c r="J830" s="34">
        <v>829</v>
      </c>
      <c r="K830"/>
      <c r="L830"/>
      <c r="R830" s="17"/>
      <c r="S830" s="17"/>
      <c r="T830" s="17"/>
      <c r="U830" s="17"/>
      <c r="V830" s="17"/>
      <c r="W830" s="17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FD830" s="195"/>
      <c r="FE830" s="195"/>
      <c r="FF830" s="195"/>
      <c r="FG830" s="195"/>
      <c r="FH830" s="195"/>
    </row>
    <row r="831" spans="2:164" x14ac:dyDescent="0.2">
      <c r="B831" s="98">
        <f>COUNT(R831:FC831,FI831:FQ831)</f>
        <v>0</v>
      </c>
      <c r="C831" s="98" t="str">
        <f>IF(COUNT(R831:FC831,FI831:FQ831)&gt;0,COUNT(R831:FC831,FI831:FQ831),"")</f>
        <v/>
      </c>
      <c r="D831" s="98" t="str">
        <f>IF(COUNT(X831:BN831,BP831:BX831,BZ831:CF831,CH831:FC831,FI831:FQ831)&gt;0,COUNT(X831:BN831,BP831:BX831,BZ831:CF831,CH831:FC831,FI831:FQ831),"")</f>
        <v/>
      </c>
      <c r="E831" s="98" t="str">
        <f>IF(H831=1,COUNT(R831:FC831,FI831:FQ831),"")</f>
        <v/>
      </c>
      <c r="F831" s="98" t="str">
        <f>IF(H831=1,COUNT(X831:BN831,BP831:BX831,BZ831:CF831,CH831:FC831,FI831:FQ831),"")</f>
        <v/>
      </c>
      <c r="G831" s="98" t="str">
        <f>IF($B831&gt;=1,$M831,"")</f>
        <v/>
      </c>
      <c r="H831" s="199" t="str">
        <f>IF(AND(M831&gt;0,M831&lt;=STATS!$C$22),1,"")</f>
        <v/>
      </c>
      <c r="J831" s="34">
        <v>830</v>
      </c>
      <c r="K831"/>
      <c r="L831"/>
      <c r="R831" s="17"/>
      <c r="S831" s="17"/>
      <c r="T831" s="17"/>
      <c r="U831" s="17"/>
      <c r="V831" s="17"/>
      <c r="W831" s="17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FD831" s="195"/>
      <c r="FE831" s="195"/>
      <c r="FF831" s="195"/>
      <c r="FG831" s="195"/>
      <c r="FH831" s="195"/>
    </row>
    <row r="832" spans="2:164" x14ac:dyDescent="0.2">
      <c r="B832" s="98">
        <f>COUNT(R832:FC832,FI832:FQ832)</f>
        <v>0</v>
      </c>
      <c r="C832" s="98" t="str">
        <f>IF(COUNT(R832:FC832,FI832:FQ832)&gt;0,COUNT(R832:FC832,FI832:FQ832),"")</f>
        <v/>
      </c>
      <c r="D832" s="98" t="str">
        <f>IF(COUNT(X832:BN832,BP832:BX832,BZ832:CF832,CH832:FC832,FI832:FQ832)&gt;0,COUNT(X832:BN832,BP832:BX832,BZ832:CF832,CH832:FC832,FI832:FQ832),"")</f>
        <v/>
      </c>
      <c r="E832" s="98" t="str">
        <f>IF(H832=1,COUNT(R832:FC832,FI832:FQ832),"")</f>
        <v/>
      </c>
      <c r="F832" s="98" t="str">
        <f>IF(H832=1,COUNT(X832:BN832,BP832:BX832,BZ832:CF832,CH832:FC832,FI832:FQ832),"")</f>
        <v/>
      </c>
      <c r="G832" s="98" t="str">
        <f>IF($B832&gt;=1,$M832,"")</f>
        <v/>
      </c>
      <c r="H832" s="199" t="str">
        <f>IF(AND(M832&gt;0,M832&lt;=STATS!$C$22),1,"")</f>
        <v/>
      </c>
      <c r="J832" s="34">
        <v>831</v>
      </c>
      <c r="K832"/>
      <c r="L832"/>
      <c r="R832" s="17"/>
      <c r="S832" s="17"/>
      <c r="T832" s="17"/>
      <c r="U832" s="17"/>
      <c r="V832" s="17"/>
      <c r="W832" s="17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FD832" s="195"/>
      <c r="FE832" s="195"/>
      <c r="FF832" s="195"/>
      <c r="FG832" s="195"/>
      <c r="FH832" s="195"/>
    </row>
    <row r="833" spans="2:164" x14ac:dyDescent="0.2">
      <c r="B833" s="98">
        <f>COUNT(R833:FC833,FI833:FQ833)</f>
        <v>0</v>
      </c>
      <c r="C833" s="98" t="str">
        <f>IF(COUNT(R833:FC833,FI833:FQ833)&gt;0,COUNT(R833:FC833,FI833:FQ833),"")</f>
        <v/>
      </c>
      <c r="D833" s="98" t="str">
        <f>IF(COUNT(X833:BN833,BP833:BX833,BZ833:CF833,CH833:FC833,FI833:FQ833)&gt;0,COUNT(X833:BN833,BP833:BX833,BZ833:CF833,CH833:FC833,FI833:FQ833),"")</f>
        <v/>
      </c>
      <c r="E833" s="98" t="str">
        <f>IF(H833=1,COUNT(R833:FC833,FI833:FQ833),"")</f>
        <v/>
      </c>
      <c r="F833" s="98" t="str">
        <f>IF(H833=1,COUNT(X833:BN833,BP833:BX833,BZ833:CF833,CH833:FC833,FI833:FQ833),"")</f>
        <v/>
      </c>
      <c r="G833" s="98" t="str">
        <f>IF($B833&gt;=1,$M833,"")</f>
        <v/>
      </c>
      <c r="H833" s="199" t="str">
        <f>IF(AND(M833&gt;0,M833&lt;=STATS!$C$22),1,"")</f>
        <v/>
      </c>
      <c r="J833" s="34">
        <v>832</v>
      </c>
      <c r="K833"/>
      <c r="L833"/>
      <c r="R833" s="17"/>
      <c r="S833" s="17"/>
      <c r="T833" s="17"/>
      <c r="U833" s="17"/>
      <c r="V833" s="17"/>
      <c r="W833" s="17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FD833" s="195"/>
      <c r="FE833" s="195"/>
      <c r="FF833" s="195"/>
      <c r="FG833" s="195"/>
      <c r="FH833" s="195"/>
    </row>
    <row r="834" spans="2:164" x14ac:dyDescent="0.2">
      <c r="B834" s="98">
        <f>COUNT(R834:FC834,FI834:FQ834)</f>
        <v>0</v>
      </c>
      <c r="C834" s="98" t="str">
        <f>IF(COUNT(R834:FC834,FI834:FQ834)&gt;0,COUNT(R834:FC834,FI834:FQ834),"")</f>
        <v/>
      </c>
      <c r="D834" s="98" t="str">
        <f>IF(COUNT(X834:BN834,BP834:BX834,BZ834:CF834,CH834:FC834,FI834:FQ834)&gt;0,COUNT(X834:BN834,BP834:BX834,BZ834:CF834,CH834:FC834,FI834:FQ834),"")</f>
        <v/>
      </c>
      <c r="E834" s="98" t="str">
        <f>IF(H834=1,COUNT(R834:FC834,FI834:FQ834),"")</f>
        <v/>
      </c>
      <c r="F834" s="98" t="str">
        <f>IF(H834=1,COUNT(X834:BN834,BP834:BX834,BZ834:CF834,CH834:FC834,FI834:FQ834),"")</f>
        <v/>
      </c>
      <c r="G834" s="98" t="str">
        <f>IF($B834&gt;=1,$M834,"")</f>
        <v/>
      </c>
      <c r="H834" s="199" t="str">
        <f>IF(AND(M834&gt;0,M834&lt;=STATS!$C$22),1,"")</f>
        <v/>
      </c>
      <c r="J834" s="34">
        <v>833</v>
      </c>
      <c r="K834"/>
      <c r="L834"/>
      <c r="R834" s="17"/>
      <c r="S834" s="17"/>
      <c r="T834" s="17"/>
      <c r="U834" s="17"/>
      <c r="V834" s="17"/>
      <c r="W834" s="17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FD834" s="195"/>
      <c r="FE834" s="195"/>
      <c r="FF834" s="195"/>
      <c r="FG834" s="195"/>
      <c r="FH834" s="195"/>
    </row>
    <row r="835" spans="2:164" x14ac:dyDescent="0.2">
      <c r="B835" s="98">
        <f>COUNT(R835:FC835,FI835:FQ835)</f>
        <v>0</v>
      </c>
      <c r="C835" s="98" t="str">
        <f>IF(COUNT(R835:FC835,FI835:FQ835)&gt;0,COUNT(R835:FC835,FI835:FQ835),"")</f>
        <v/>
      </c>
      <c r="D835" s="98" t="str">
        <f>IF(COUNT(X835:BN835,BP835:BX835,BZ835:CF835,CH835:FC835,FI835:FQ835)&gt;0,COUNT(X835:BN835,BP835:BX835,BZ835:CF835,CH835:FC835,FI835:FQ835),"")</f>
        <v/>
      </c>
      <c r="E835" s="98" t="str">
        <f>IF(H835=1,COUNT(R835:FC835,FI835:FQ835),"")</f>
        <v/>
      </c>
      <c r="F835" s="98" t="str">
        <f>IF(H835=1,COUNT(X835:BN835,BP835:BX835,BZ835:CF835,CH835:FC835,FI835:FQ835),"")</f>
        <v/>
      </c>
      <c r="G835" s="98" t="str">
        <f>IF($B835&gt;=1,$M835,"")</f>
        <v/>
      </c>
      <c r="H835" s="199" t="str">
        <f>IF(AND(M835&gt;0,M835&lt;=STATS!$C$22),1,"")</f>
        <v/>
      </c>
      <c r="J835" s="34">
        <v>834</v>
      </c>
      <c r="K835"/>
      <c r="L835"/>
      <c r="R835" s="17"/>
      <c r="S835" s="17"/>
      <c r="T835" s="17"/>
      <c r="U835" s="17"/>
      <c r="V835" s="17"/>
      <c r="W835" s="17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FD835" s="195"/>
      <c r="FE835" s="195"/>
      <c r="FF835" s="195"/>
      <c r="FG835" s="195"/>
      <c r="FH835" s="195"/>
    </row>
    <row r="836" spans="2:164" x14ac:dyDescent="0.2">
      <c r="B836" s="98">
        <f>COUNT(R836:FC836,FI836:FQ836)</f>
        <v>0</v>
      </c>
      <c r="C836" s="98" t="str">
        <f>IF(COUNT(R836:FC836,FI836:FQ836)&gt;0,COUNT(R836:FC836,FI836:FQ836),"")</f>
        <v/>
      </c>
      <c r="D836" s="98" t="str">
        <f>IF(COUNT(X836:BN836,BP836:BX836,BZ836:CF836,CH836:FC836,FI836:FQ836)&gt;0,COUNT(X836:BN836,BP836:BX836,BZ836:CF836,CH836:FC836,FI836:FQ836),"")</f>
        <v/>
      </c>
      <c r="E836" s="98" t="str">
        <f>IF(H836=1,COUNT(R836:FC836,FI836:FQ836),"")</f>
        <v/>
      </c>
      <c r="F836" s="98" t="str">
        <f>IF(H836=1,COUNT(X836:BN836,BP836:BX836,BZ836:CF836,CH836:FC836,FI836:FQ836),"")</f>
        <v/>
      </c>
      <c r="G836" s="98" t="str">
        <f>IF($B836&gt;=1,$M836,"")</f>
        <v/>
      </c>
      <c r="H836" s="199" t="str">
        <f>IF(AND(M836&gt;0,M836&lt;=STATS!$C$22),1,"")</f>
        <v/>
      </c>
      <c r="J836" s="34">
        <v>835</v>
      </c>
      <c r="K836"/>
      <c r="L836"/>
      <c r="R836" s="17"/>
      <c r="S836" s="17"/>
      <c r="T836" s="17"/>
      <c r="U836" s="17"/>
      <c r="V836" s="17"/>
      <c r="W836" s="17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FD836" s="195"/>
      <c r="FE836" s="195"/>
      <c r="FF836" s="195"/>
      <c r="FG836" s="195"/>
      <c r="FH836" s="195"/>
    </row>
    <row r="837" spans="2:164" x14ac:dyDescent="0.2">
      <c r="B837" s="98">
        <f>COUNT(R837:FC837,FI837:FQ837)</f>
        <v>0</v>
      </c>
      <c r="C837" s="98" t="str">
        <f>IF(COUNT(R837:FC837,FI837:FQ837)&gt;0,COUNT(R837:FC837,FI837:FQ837),"")</f>
        <v/>
      </c>
      <c r="D837" s="98" t="str">
        <f>IF(COUNT(X837:BN837,BP837:BX837,BZ837:CF837,CH837:FC837,FI837:FQ837)&gt;0,COUNT(X837:BN837,BP837:BX837,BZ837:CF837,CH837:FC837,FI837:FQ837),"")</f>
        <v/>
      </c>
      <c r="E837" s="98" t="str">
        <f>IF(H837=1,COUNT(R837:FC837,FI837:FQ837),"")</f>
        <v/>
      </c>
      <c r="F837" s="98" t="str">
        <f>IF(H837=1,COUNT(X837:BN837,BP837:BX837,BZ837:CF837,CH837:FC837,FI837:FQ837),"")</f>
        <v/>
      </c>
      <c r="G837" s="98" t="str">
        <f>IF($B837&gt;=1,$M837,"")</f>
        <v/>
      </c>
      <c r="H837" s="199" t="str">
        <f>IF(AND(M837&gt;0,M837&lt;=STATS!$C$22),1,"")</f>
        <v/>
      </c>
      <c r="J837" s="34">
        <v>836</v>
      </c>
      <c r="K837"/>
      <c r="L837"/>
      <c r="R837" s="17"/>
      <c r="S837" s="17"/>
      <c r="T837" s="17"/>
      <c r="U837" s="17"/>
      <c r="V837" s="17"/>
      <c r="W837" s="17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FD837" s="195"/>
      <c r="FE837" s="195"/>
      <c r="FF837" s="195"/>
      <c r="FG837" s="195"/>
      <c r="FH837" s="195"/>
    </row>
    <row r="838" spans="2:164" x14ac:dyDescent="0.2">
      <c r="B838" s="98">
        <f>COUNT(R838:FC838,FI838:FQ838)</f>
        <v>0</v>
      </c>
      <c r="C838" s="98" t="str">
        <f>IF(COUNT(R838:FC838,FI838:FQ838)&gt;0,COUNT(R838:FC838,FI838:FQ838),"")</f>
        <v/>
      </c>
      <c r="D838" s="98" t="str">
        <f>IF(COUNT(X838:BN838,BP838:BX838,BZ838:CF838,CH838:FC838,FI838:FQ838)&gt;0,COUNT(X838:BN838,BP838:BX838,BZ838:CF838,CH838:FC838,FI838:FQ838),"")</f>
        <v/>
      </c>
      <c r="E838" s="98" t="str">
        <f>IF(H838=1,COUNT(R838:FC838,FI838:FQ838),"")</f>
        <v/>
      </c>
      <c r="F838" s="98" t="str">
        <f>IF(H838=1,COUNT(X838:BN838,BP838:BX838,BZ838:CF838,CH838:FC838,FI838:FQ838),"")</f>
        <v/>
      </c>
      <c r="G838" s="98" t="str">
        <f>IF($B838&gt;=1,$M838,"")</f>
        <v/>
      </c>
      <c r="H838" s="199" t="str">
        <f>IF(AND(M838&gt;0,M838&lt;=STATS!$C$22),1,"")</f>
        <v/>
      </c>
      <c r="J838" s="34">
        <v>837</v>
      </c>
      <c r="K838"/>
      <c r="L838"/>
      <c r="R838" s="17"/>
      <c r="S838" s="17"/>
      <c r="T838" s="17"/>
      <c r="U838" s="17"/>
      <c r="V838" s="17"/>
      <c r="W838" s="17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FD838" s="195"/>
      <c r="FE838" s="195"/>
      <c r="FF838" s="195"/>
      <c r="FG838" s="195"/>
      <c r="FH838" s="195"/>
    </row>
    <row r="839" spans="2:164" x14ac:dyDescent="0.2">
      <c r="B839" s="98">
        <f>COUNT(R839:FC839,FI839:FQ839)</f>
        <v>0</v>
      </c>
      <c r="C839" s="98" t="str">
        <f>IF(COUNT(R839:FC839,FI839:FQ839)&gt;0,COUNT(R839:FC839,FI839:FQ839),"")</f>
        <v/>
      </c>
      <c r="D839" s="98" t="str">
        <f>IF(COUNT(X839:BN839,BP839:BX839,BZ839:CF839,CH839:FC839,FI839:FQ839)&gt;0,COUNT(X839:BN839,BP839:BX839,BZ839:CF839,CH839:FC839,FI839:FQ839),"")</f>
        <v/>
      </c>
      <c r="E839" s="98" t="str">
        <f>IF(H839=1,COUNT(R839:FC839,FI839:FQ839),"")</f>
        <v/>
      </c>
      <c r="F839" s="98" t="str">
        <f>IF(H839=1,COUNT(X839:BN839,BP839:BX839,BZ839:CF839,CH839:FC839,FI839:FQ839),"")</f>
        <v/>
      </c>
      <c r="G839" s="98" t="str">
        <f>IF($B839&gt;=1,$M839,"")</f>
        <v/>
      </c>
      <c r="H839" s="199" t="str">
        <f>IF(AND(M839&gt;0,M839&lt;=STATS!$C$22),1,"")</f>
        <v/>
      </c>
      <c r="J839" s="34">
        <v>838</v>
      </c>
      <c r="K839"/>
      <c r="L839"/>
      <c r="R839" s="17"/>
      <c r="S839" s="17"/>
      <c r="T839" s="17"/>
      <c r="U839" s="17"/>
      <c r="V839" s="17"/>
      <c r="W839" s="17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FD839" s="195"/>
      <c r="FE839" s="195"/>
      <c r="FF839" s="195"/>
      <c r="FG839" s="195"/>
      <c r="FH839" s="195"/>
    </row>
    <row r="840" spans="2:164" x14ac:dyDescent="0.2">
      <c r="B840" s="98">
        <f>COUNT(R840:FC840,FI840:FQ840)</f>
        <v>0</v>
      </c>
      <c r="C840" s="98" t="str">
        <f>IF(COUNT(R840:FC840,FI840:FQ840)&gt;0,COUNT(R840:FC840,FI840:FQ840),"")</f>
        <v/>
      </c>
      <c r="D840" s="98" t="str">
        <f>IF(COUNT(X840:BN840,BP840:BX840,BZ840:CF840,CH840:FC840,FI840:FQ840)&gt;0,COUNT(X840:BN840,BP840:BX840,BZ840:CF840,CH840:FC840,FI840:FQ840),"")</f>
        <v/>
      </c>
      <c r="E840" s="98" t="str">
        <f>IF(H840=1,COUNT(R840:FC840,FI840:FQ840),"")</f>
        <v/>
      </c>
      <c r="F840" s="98" t="str">
        <f>IF(H840=1,COUNT(X840:BN840,BP840:BX840,BZ840:CF840,CH840:FC840,FI840:FQ840),"")</f>
        <v/>
      </c>
      <c r="G840" s="98" t="str">
        <f>IF($B840&gt;=1,$M840,"")</f>
        <v/>
      </c>
      <c r="H840" s="199" t="str">
        <f>IF(AND(M840&gt;0,M840&lt;=STATS!$C$22),1,"")</f>
        <v/>
      </c>
      <c r="J840" s="34">
        <v>839</v>
      </c>
      <c r="K840"/>
      <c r="L840"/>
      <c r="R840" s="17"/>
      <c r="S840" s="17"/>
      <c r="T840" s="17"/>
      <c r="U840" s="17"/>
      <c r="V840" s="17"/>
      <c r="W840" s="17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FD840" s="195"/>
      <c r="FE840" s="195"/>
      <c r="FF840" s="195"/>
      <c r="FG840" s="195"/>
      <c r="FH840" s="195"/>
    </row>
    <row r="841" spans="2:164" x14ac:dyDescent="0.2">
      <c r="B841" s="98">
        <f>COUNT(R841:FC841,FI841:FQ841)</f>
        <v>0</v>
      </c>
      <c r="C841" s="98" t="str">
        <f>IF(COUNT(R841:FC841,FI841:FQ841)&gt;0,COUNT(R841:FC841,FI841:FQ841),"")</f>
        <v/>
      </c>
      <c r="D841" s="98" t="str">
        <f>IF(COUNT(X841:BN841,BP841:BX841,BZ841:CF841,CH841:FC841,FI841:FQ841)&gt;0,COUNT(X841:BN841,BP841:BX841,BZ841:CF841,CH841:FC841,FI841:FQ841),"")</f>
        <v/>
      </c>
      <c r="E841" s="98" t="str">
        <f>IF(H841=1,COUNT(R841:FC841,FI841:FQ841),"")</f>
        <v/>
      </c>
      <c r="F841" s="98" t="str">
        <f>IF(H841=1,COUNT(X841:BN841,BP841:BX841,BZ841:CF841,CH841:FC841,FI841:FQ841),"")</f>
        <v/>
      </c>
      <c r="G841" s="98" t="str">
        <f>IF($B841&gt;=1,$M841,"")</f>
        <v/>
      </c>
      <c r="H841" s="199" t="str">
        <f>IF(AND(M841&gt;0,M841&lt;=STATS!$C$22),1,"")</f>
        <v/>
      </c>
      <c r="J841" s="34">
        <v>840</v>
      </c>
      <c r="K841"/>
      <c r="L841"/>
      <c r="R841" s="17"/>
      <c r="S841" s="17"/>
      <c r="T841" s="17"/>
      <c r="U841" s="17"/>
      <c r="V841" s="17"/>
      <c r="W841" s="17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FD841" s="195"/>
      <c r="FE841" s="195"/>
      <c r="FF841" s="195"/>
      <c r="FG841" s="195"/>
      <c r="FH841" s="195"/>
    </row>
    <row r="842" spans="2:164" x14ac:dyDescent="0.2">
      <c r="B842" s="98">
        <f>COUNT(R842:FC842,FI842:FQ842)</f>
        <v>0</v>
      </c>
      <c r="C842" s="98" t="str">
        <f>IF(COUNT(R842:FC842,FI842:FQ842)&gt;0,COUNT(R842:FC842,FI842:FQ842),"")</f>
        <v/>
      </c>
      <c r="D842" s="98" t="str">
        <f>IF(COUNT(X842:BN842,BP842:BX842,BZ842:CF842,CH842:FC842,FI842:FQ842)&gt;0,COUNT(X842:BN842,BP842:BX842,BZ842:CF842,CH842:FC842,FI842:FQ842),"")</f>
        <v/>
      </c>
      <c r="E842" s="98" t="str">
        <f>IF(H842=1,COUNT(R842:FC842,FI842:FQ842),"")</f>
        <v/>
      </c>
      <c r="F842" s="98" t="str">
        <f>IF(H842=1,COUNT(X842:BN842,BP842:BX842,BZ842:CF842,CH842:FC842,FI842:FQ842),"")</f>
        <v/>
      </c>
      <c r="G842" s="98" t="str">
        <f>IF($B842&gt;=1,$M842,"")</f>
        <v/>
      </c>
      <c r="H842" s="199" t="str">
        <f>IF(AND(M842&gt;0,M842&lt;=STATS!$C$22),1,"")</f>
        <v/>
      </c>
      <c r="J842" s="34">
        <v>841</v>
      </c>
      <c r="K842"/>
      <c r="L842"/>
      <c r="R842" s="17"/>
      <c r="S842" s="17"/>
      <c r="T842" s="17"/>
      <c r="U842" s="17"/>
      <c r="V842" s="17"/>
      <c r="W842" s="17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FD842" s="195"/>
      <c r="FE842" s="195"/>
      <c r="FF842" s="195"/>
      <c r="FG842" s="195"/>
      <c r="FH842" s="195"/>
    </row>
    <row r="843" spans="2:164" x14ac:dyDescent="0.2">
      <c r="B843" s="98">
        <f>COUNT(R843:FC843,FI843:FQ843)</f>
        <v>0</v>
      </c>
      <c r="C843" s="98" t="str">
        <f>IF(COUNT(R843:FC843,FI843:FQ843)&gt;0,COUNT(R843:FC843,FI843:FQ843),"")</f>
        <v/>
      </c>
      <c r="D843" s="98" t="str">
        <f>IF(COUNT(X843:BN843,BP843:BX843,BZ843:CF843,CH843:FC843,FI843:FQ843)&gt;0,COUNT(X843:BN843,BP843:BX843,BZ843:CF843,CH843:FC843,FI843:FQ843),"")</f>
        <v/>
      </c>
      <c r="E843" s="98" t="str">
        <f>IF(H843=1,COUNT(R843:FC843,FI843:FQ843),"")</f>
        <v/>
      </c>
      <c r="F843" s="98" t="str">
        <f>IF(H843=1,COUNT(X843:BN843,BP843:BX843,BZ843:CF843,CH843:FC843,FI843:FQ843),"")</f>
        <v/>
      </c>
      <c r="G843" s="98" t="str">
        <f>IF($B843&gt;=1,$M843,"")</f>
        <v/>
      </c>
      <c r="H843" s="199" t="str">
        <f>IF(AND(M843&gt;0,M843&lt;=STATS!$C$22),1,"")</f>
        <v/>
      </c>
      <c r="J843" s="34">
        <v>842</v>
      </c>
      <c r="K843"/>
      <c r="L843"/>
      <c r="R843" s="17"/>
      <c r="S843" s="17"/>
      <c r="T843" s="17"/>
      <c r="U843" s="17"/>
      <c r="V843" s="17"/>
      <c r="W843" s="17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FD843" s="195"/>
      <c r="FE843" s="195"/>
      <c r="FF843" s="195"/>
      <c r="FG843" s="195"/>
      <c r="FH843" s="195"/>
    </row>
    <row r="844" spans="2:164" x14ac:dyDescent="0.2">
      <c r="B844" s="98">
        <f>COUNT(R844:FC844,FI844:FQ844)</f>
        <v>0</v>
      </c>
      <c r="C844" s="98" t="str">
        <f>IF(COUNT(R844:FC844,FI844:FQ844)&gt;0,COUNT(R844:FC844,FI844:FQ844),"")</f>
        <v/>
      </c>
      <c r="D844" s="98" t="str">
        <f>IF(COUNT(X844:BN844,BP844:BX844,BZ844:CF844,CH844:FC844,FI844:FQ844)&gt;0,COUNT(X844:BN844,BP844:BX844,BZ844:CF844,CH844:FC844,FI844:FQ844),"")</f>
        <v/>
      </c>
      <c r="E844" s="98" t="str">
        <f>IF(H844=1,COUNT(R844:FC844,FI844:FQ844),"")</f>
        <v/>
      </c>
      <c r="F844" s="98" t="str">
        <f>IF(H844=1,COUNT(X844:BN844,BP844:BX844,BZ844:CF844,CH844:FC844,FI844:FQ844),"")</f>
        <v/>
      </c>
      <c r="G844" s="98" t="str">
        <f>IF($B844&gt;=1,$M844,"")</f>
        <v/>
      </c>
      <c r="H844" s="199" t="str">
        <f>IF(AND(M844&gt;0,M844&lt;=STATS!$C$22),1,"")</f>
        <v/>
      </c>
      <c r="J844" s="34">
        <v>843</v>
      </c>
      <c r="K844"/>
      <c r="L844"/>
      <c r="R844" s="17"/>
      <c r="S844" s="17"/>
      <c r="T844" s="17"/>
      <c r="U844" s="17"/>
      <c r="V844" s="17"/>
      <c r="W844" s="17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FD844" s="195"/>
      <c r="FE844" s="195"/>
      <c r="FF844" s="195"/>
      <c r="FG844" s="195"/>
      <c r="FH844" s="195"/>
    </row>
    <row r="845" spans="2:164" x14ac:dyDescent="0.2">
      <c r="B845" s="98">
        <f>COUNT(R845:FC845,FI845:FQ845)</f>
        <v>0</v>
      </c>
      <c r="C845" s="98" t="str">
        <f>IF(COUNT(R845:FC845,FI845:FQ845)&gt;0,COUNT(R845:FC845,FI845:FQ845),"")</f>
        <v/>
      </c>
      <c r="D845" s="98" t="str">
        <f>IF(COUNT(X845:BN845,BP845:BX845,BZ845:CF845,CH845:FC845,FI845:FQ845)&gt;0,COUNT(X845:BN845,BP845:BX845,BZ845:CF845,CH845:FC845,FI845:FQ845),"")</f>
        <v/>
      </c>
      <c r="E845" s="98" t="str">
        <f>IF(H845=1,COUNT(R845:FC845,FI845:FQ845),"")</f>
        <v/>
      </c>
      <c r="F845" s="98" t="str">
        <f>IF(H845=1,COUNT(X845:BN845,BP845:BX845,BZ845:CF845,CH845:FC845,FI845:FQ845),"")</f>
        <v/>
      </c>
      <c r="G845" s="98" t="str">
        <f>IF($B845&gt;=1,$M845,"")</f>
        <v/>
      </c>
      <c r="H845" s="199" t="str">
        <f>IF(AND(M845&gt;0,M845&lt;=STATS!$C$22),1,"")</f>
        <v/>
      </c>
      <c r="J845" s="34">
        <v>844</v>
      </c>
      <c r="K845"/>
      <c r="L845"/>
      <c r="R845" s="17"/>
      <c r="S845" s="17"/>
      <c r="T845" s="17"/>
      <c r="U845" s="17"/>
      <c r="V845" s="17"/>
      <c r="W845" s="17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FD845" s="195"/>
      <c r="FE845" s="195"/>
      <c r="FF845" s="195"/>
      <c r="FG845" s="195"/>
      <c r="FH845" s="195"/>
    </row>
    <row r="846" spans="2:164" x14ac:dyDescent="0.2">
      <c r="B846" s="98">
        <f>COUNT(R846:FC846,FI846:FQ846)</f>
        <v>0</v>
      </c>
      <c r="C846" s="98" t="str">
        <f>IF(COUNT(R846:FC846,FI846:FQ846)&gt;0,COUNT(R846:FC846,FI846:FQ846),"")</f>
        <v/>
      </c>
      <c r="D846" s="98" t="str">
        <f>IF(COUNT(X846:BN846,BP846:BX846,BZ846:CF846,CH846:FC846,FI846:FQ846)&gt;0,COUNT(X846:BN846,BP846:BX846,BZ846:CF846,CH846:FC846,FI846:FQ846),"")</f>
        <v/>
      </c>
      <c r="E846" s="98" t="str">
        <f>IF(H846=1,COUNT(R846:FC846,FI846:FQ846),"")</f>
        <v/>
      </c>
      <c r="F846" s="98" t="str">
        <f>IF(H846=1,COUNT(X846:BN846,BP846:BX846,BZ846:CF846,CH846:FC846,FI846:FQ846),"")</f>
        <v/>
      </c>
      <c r="G846" s="98" t="str">
        <f>IF($B846&gt;=1,$M846,"")</f>
        <v/>
      </c>
      <c r="H846" s="199" t="str">
        <f>IF(AND(M846&gt;0,M846&lt;=STATS!$C$22),1,"")</f>
        <v/>
      </c>
      <c r="J846" s="34">
        <v>845</v>
      </c>
      <c r="K846"/>
      <c r="L846"/>
      <c r="R846" s="17"/>
      <c r="S846" s="17"/>
      <c r="T846" s="17"/>
      <c r="U846" s="17"/>
      <c r="V846" s="17"/>
      <c r="W846" s="17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FD846" s="195"/>
      <c r="FE846" s="195"/>
      <c r="FF846" s="195"/>
      <c r="FG846" s="195"/>
      <c r="FH846" s="195"/>
    </row>
    <row r="847" spans="2:164" x14ac:dyDescent="0.2">
      <c r="B847" s="98">
        <f>COUNT(R847:FC847,FI847:FQ847)</f>
        <v>0</v>
      </c>
      <c r="C847" s="98" t="str">
        <f>IF(COUNT(R847:FC847,FI847:FQ847)&gt;0,COUNT(R847:FC847,FI847:FQ847),"")</f>
        <v/>
      </c>
      <c r="D847" s="98" t="str">
        <f>IF(COUNT(X847:BN847,BP847:BX847,BZ847:CF847,CH847:FC847,FI847:FQ847)&gt;0,COUNT(X847:BN847,BP847:BX847,BZ847:CF847,CH847:FC847,FI847:FQ847),"")</f>
        <v/>
      </c>
      <c r="E847" s="98" t="str">
        <f>IF(H847=1,COUNT(R847:FC847,FI847:FQ847),"")</f>
        <v/>
      </c>
      <c r="F847" s="98" t="str">
        <f>IF(H847=1,COUNT(X847:BN847,BP847:BX847,BZ847:CF847,CH847:FC847,FI847:FQ847),"")</f>
        <v/>
      </c>
      <c r="G847" s="98" t="str">
        <f>IF($B847&gt;=1,$M847,"")</f>
        <v/>
      </c>
      <c r="H847" s="199" t="str">
        <f>IF(AND(M847&gt;0,M847&lt;=STATS!$C$22),1,"")</f>
        <v/>
      </c>
      <c r="J847" s="34">
        <v>846</v>
      </c>
      <c r="K847"/>
      <c r="L847"/>
      <c r="R847" s="17"/>
      <c r="S847" s="17"/>
      <c r="T847" s="17"/>
      <c r="U847" s="17"/>
      <c r="V847" s="17"/>
      <c r="W847" s="17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FD847" s="195"/>
      <c r="FE847" s="195"/>
      <c r="FF847" s="195"/>
      <c r="FG847" s="195"/>
      <c r="FH847" s="195"/>
    </row>
    <row r="848" spans="2:164" x14ac:dyDescent="0.2">
      <c r="B848" s="98">
        <f>COUNT(R848:FC848,FI848:FQ848)</f>
        <v>0</v>
      </c>
      <c r="C848" s="98" t="str">
        <f>IF(COUNT(R848:FC848,FI848:FQ848)&gt;0,COUNT(R848:FC848,FI848:FQ848),"")</f>
        <v/>
      </c>
      <c r="D848" s="98" t="str">
        <f>IF(COUNT(X848:BN848,BP848:BX848,BZ848:CF848,CH848:FC848,FI848:FQ848)&gt;0,COUNT(X848:BN848,BP848:BX848,BZ848:CF848,CH848:FC848,FI848:FQ848),"")</f>
        <v/>
      </c>
      <c r="E848" s="98" t="str">
        <f>IF(H848=1,COUNT(R848:FC848,FI848:FQ848),"")</f>
        <v/>
      </c>
      <c r="F848" s="98" t="str">
        <f>IF(H848=1,COUNT(X848:BN848,BP848:BX848,BZ848:CF848,CH848:FC848,FI848:FQ848),"")</f>
        <v/>
      </c>
      <c r="G848" s="98" t="str">
        <f>IF($B848&gt;=1,$M848,"")</f>
        <v/>
      </c>
      <c r="H848" s="199" t="str">
        <f>IF(AND(M848&gt;0,M848&lt;=STATS!$C$22),1,"")</f>
        <v/>
      </c>
      <c r="J848" s="34">
        <v>847</v>
      </c>
      <c r="K848"/>
      <c r="L848"/>
      <c r="R848" s="17"/>
      <c r="S848" s="17"/>
      <c r="T848" s="17"/>
      <c r="U848" s="17"/>
      <c r="V848" s="17"/>
      <c r="W848" s="17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FD848" s="195"/>
      <c r="FE848" s="195"/>
      <c r="FF848" s="195"/>
      <c r="FG848" s="195"/>
      <c r="FH848" s="195"/>
    </row>
    <row r="849" spans="2:164" x14ac:dyDescent="0.2">
      <c r="B849" s="98">
        <f>COUNT(R849:FC849,FI849:FQ849)</f>
        <v>0</v>
      </c>
      <c r="C849" s="98" t="str">
        <f>IF(COUNT(R849:FC849,FI849:FQ849)&gt;0,COUNT(R849:FC849,FI849:FQ849),"")</f>
        <v/>
      </c>
      <c r="D849" s="98" t="str">
        <f>IF(COUNT(X849:BN849,BP849:BX849,BZ849:CF849,CH849:FC849,FI849:FQ849)&gt;0,COUNT(X849:BN849,BP849:BX849,BZ849:CF849,CH849:FC849,FI849:FQ849),"")</f>
        <v/>
      </c>
      <c r="E849" s="98" t="str">
        <f>IF(H849=1,COUNT(R849:FC849,FI849:FQ849),"")</f>
        <v/>
      </c>
      <c r="F849" s="98" t="str">
        <f>IF(H849=1,COUNT(X849:BN849,BP849:BX849,BZ849:CF849,CH849:FC849,FI849:FQ849),"")</f>
        <v/>
      </c>
      <c r="G849" s="98" t="str">
        <f>IF($B849&gt;=1,$M849,"")</f>
        <v/>
      </c>
      <c r="H849" s="199" t="str">
        <f>IF(AND(M849&gt;0,M849&lt;=STATS!$C$22),1,"")</f>
        <v/>
      </c>
      <c r="J849" s="34">
        <v>848</v>
      </c>
      <c r="K849"/>
      <c r="L849"/>
      <c r="R849" s="17"/>
      <c r="S849" s="17"/>
      <c r="T849" s="17"/>
      <c r="U849" s="17"/>
      <c r="V849" s="17"/>
      <c r="W849" s="17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FD849" s="195"/>
      <c r="FE849" s="195"/>
      <c r="FF849" s="195"/>
      <c r="FG849" s="195"/>
      <c r="FH849" s="195"/>
    </row>
    <row r="850" spans="2:164" x14ac:dyDescent="0.2">
      <c r="B850" s="98">
        <f>COUNT(R850:FC850,FI850:FQ850)</f>
        <v>0</v>
      </c>
      <c r="C850" s="98" t="str">
        <f>IF(COUNT(R850:FC850,FI850:FQ850)&gt;0,COUNT(R850:FC850,FI850:FQ850),"")</f>
        <v/>
      </c>
      <c r="D850" s="98" t="str">
        <f>IF(COUNT(X850:BN850,BP850:BX850,BZ850:CF850,CH850:FC850,FI850:FQ850)&gt;0,COUNT(X850:BN850,BP850:BX850,BZ850:CF850,CH850:FC850,FI850:FQ850),"")</f>
        <v/>
      </c>
      <c r="E850" s="98" t="str">
        <f>IF(H850=1,COUNT(R850:FC850,FI850:FQ850),"")</f>
        <v/>
      </c>
      <c r="F850" s="98" t="str">
        <f>IF(H850=1,COUNT(X850:BN850,BP850:BX850,BZ850:CF850,CH850:FC850,FI850:FQ850),"")</f>
        <v/>
      </c>
      <c r="G850" s="98" t="str">
        <f>IF($B850&gt;=1,$M850,"")</f>
        <v/>
      </c>
      <c r="H850" s="199" t="str">
        <f>IF(AND(M850&gt;0,M850&lt;=STATS!$C$22),1,"")</f>
        <v/>
      </c>
      <c r="J850" s="34">
        <v>849</v>
      </c>
      <c r="K850"/>
      <c r="L850"/>
      <c r="R850" s="17"/>
      <c r="S850" s="17"/>
      <c r="T850" s="17"/>
      <c r="U850" s="17"/>
      <c r="V850" s="17"/>
      <c r="W850" s="17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FD850" s="195"/>
      <c r="FE850" s="195"/>
      <c r="FF850" s="195"/>
      <c r="FG850" s="195"/>
      <c r="FH850" s="195"/>
    </row>
    <row r="851" spans="2:164" x14ac:dyDescent="0.2">
      <c r="B851" s="98">
        <f>COUNT(R851:FC851,FI851:FQ851)</f>
        <v>0</v>
      </c>
      <c r="C851" s="98" t="str">
        <f>IF(COUNT(R851:FC851,FI851:FQ851)&gt;0,COUNT(R851:FC851,FI851:FQ851),"")</f>
        <v/>
      </c>
      <c r="D851" s="98" t="str">
        <f>IF(COUNT(X851:BN851,BP851:BX851,BZ851:CF851,CH851:FC851,FI851:FQ851)&gt;0,COUNT(X851:BN851,BP851:BX851,BZ851:CF851,CH851:FC851,FI851:FQ851),"")</f>
        <v/>
      </c>
      <c r="E851" s="98" t="str">
        <f>IF(H851=1,COUNT(R851:FC851,FI851:FQ851),"")</f>
        <v/>
      </c>
      <c r="F851" s="98" t="str">
        <f>IF(H851=1,COUNT(X851:BN851,BP851:BX851,BZ851:CF851,CH851:FC851,FI851:FQ851),"")</f>
        <v/>
      </c>
      <c r="G851" s="98" t="str">
        <f>IF($B851&gt;=1,$M851,"")</f>
        <v/>
      </c>
      <c r="H851" s="199" t="str">
        <f>IF(AND(M851&gt;0,M851&lt;=STATS!$C$22),1,"")</f>
        <v/>
      </c>
      <c r="J851" s="34">
        <v>850</v>
      </c>
      <c r="K851"/>
      <c r="L851"/>
      <c r="R851" s="17"/>
      <c r="S851" s="17"/>
      <c r="T851" s="17"/>
      <c r="U851" s="17"/>
      <c r="V851" s="17"/>
      <c r="W851" s="17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FD851" s="195"/>
      <c r="FE851" s="195"/>
      <c r="FF851" s="195"/>
      <c r="FG851" s="195"/>
      <c r="FH851" s="195"/>
    </row>
    <row r="852" spans="2:164" x14ac:dyDescent="0.2">
      <c r="B852" s="98">
        <f>COUNT(R852:FC852,FI852:FQ852)</f>
        <v>0</v>
      </c>
      <c r="C852" s="98" t="str">
        <f>IF(COUNT(R852:FC852,FI852:FQ852)&gt;0,COUNT(R852:FC852,FI852:FQ852),"")</f>
        <v/>
      </c>
      <c r="D852" s="98" t="str">
        <f>IF(COUNT(X852:BN852,BP852:BX852,BZ852:CF852,CH852:FC852,FI852:FQ852)&gt;0,COUNT(X852:BN852,BP852:BX852,BZ852:CF852,CH852:FC852,FI852:FQ852),"")</f>
        <v/>
      </c>
      <c r="E852" s="98" t="str">
        <f>IF(H852=1,COUNT(R852:FC852,FI852:FQ852),"")</f>
        <v/>
      </c>
      <c r="F852" s="98" t="str">
        <f>IF(H852=1,COUNT(X852:BN852,BP852:BX852,BZ852:CF852,CH852:FC852,FI852:FQ852),"")</f>
        <v/>
      </c>
      <c r="G852" s="98" t="str">
        <f>IF($B852&gt;=1,$M852,"")</f>
        <v/>
      </c>
      <c r="H852" s="199" t="str">
        <f>IF(AND(M852&gt;0,M852&lt;=STATS!$C$22),1,"")</f>
        <v/>
      </c>
      <c r="J852" s="34">
        <v>851</v>
      </c>
      <c r="K852"/>
      <c r="L852"/>
      <c r="R852" s="17"/>
      <c r="S852" s="17"/>
      <c r="T852" s="17"/>
      <c r="U852" s="17"/>
      <c r="V852" s="17"/>
      <c r="W852" s="17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FD852" s="195"/>
      <c r="FE852" s="195"/>
      <c r="FF852" s="195"/>
      <c r="FG852" s="195"/>
      <c r="FH852" s="195"/>
    </row>
    <row r="853" spans="2:164" x14ac:dyDescent="0.2">
      <c r="B853" s="98">
        <f>COUNT(R853:FC853,FI853:FQ853)</f>
        <v>0</v>
      </c>
      <c r="C853" s="98" t="str">
        <f>IF(COUNT(R853:FC853,FI853:FQ853)&gt;0,COUNT(R853:FC853,FI853:FQ853),"")</f>
        <v/>
      </c>
      <c r="D853" s="98" t="str">
        <f>IF(COUNT(X853:BN853,BP853:BX853,BZ853:CF853,CH853:FC853,FI853:FQ853)&gt;0,COUNT(X853:BN853,BP853:BX853,BZ853:CF853,CH853:FC853,FI853:FQ853),"")</f>
        <v/>
      </c>
      <c r="E853" s="98" t="str">
        <f>IF(H853=1,COUNT(R853:FC853,FI853:FQ853),"")</f>
        <v/>
      </c>
      <c r="F853" s="98" t="str">
        <f>IF(H853=1,COUNT(X853:BN853,BP853:BX853,BZ853:CF853,CH853:FC853,FI853:FQ853),"")</f>
        <v/>
      </c>
      <c r="G853" s="98" t="str">
        <f>IF($B853&gt;=1,$M853,"")</f>
        <v/>
      </c>
      <c r="H853" s="199" t="str">
        <f>IF(AND(M853&gt;0,M853&lt;=STATS!$C$22),1,"")</f>
        <v/>
      </c>
      <c r="J853" s="34">
        <v>852</v>
      </c>
      <c r="K853"/>
      <c r="L853"/>
      <c r="R853" s="17"/>
      <c r="S853" s="17"/>
      <c r="T853" s="17"/>
      <c r="U853" s="17"/>
      <c r="V853" s="17"/>
      <c r="W853" s="17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FD853" s="195"/>
      <c r="FE853" s="195"/>
      <c r="FF853" s="195"/>
      <c r="FG853" s="195"/>
      <c r="FH853" s="195"/>
    </row>
    <row r="854" spans="2:164" x14ac:dyDescent="0.2">
      <c r="B854" s="98">
        <f>COUNT(R854:FC854,FI854:FQ854)</f>
        <v>0</v>
      </c>
      <c r="C854" s="98" t="str">
        <f>IF(COUNT(R854:FC854,FI854:FQ854)&gt;0,COUNT(R854:FC854,FI854:FQ854),"")</f>
        <v/>
      </c>
      <c r="D854" s="98" t="str">
        <f>IF(COUNT(X854:BN854,BP854:BX854,BZ854:CF854,CH854:FC854,FI854:FQ854)&gt;0,COUNT(X854:BN854,BP854:BX854,BZ854:CF854,CH854:FC854,FI854:FQ854),"")</f>
        <v/>
      </c>
      <c r="E854" s="98" t="str">
        <f>IF(H854=1,COUNT(R854:FC854,FI854:FQ854),"")</f>
        <v/>
      </c>
      <c r="F854" s="98" t="str">
        <f>IF(H854=1,COUNT(X854:BN854,BP854:BX854,BZ854:CF854,CH854:FC854,FI854:FQ854),"")</f>
        <v/>
      </c>
      <c r="G854" s="98" t="str">
        <f>IF($B854&gt;=1,$M854,"")</f>
        <v/>
      </c>
      <c r="H854" s="199" t="str">
        <f>IF(AND(M854&gt;0,M854&lt;=STATS!$C$22),1,"")</f>
        <v/>
      </c>
      <c r="J854" s="34">
        <v>853</v>
      </c>
      <c r="K854"/>
      <c r="L854"/>
      <c r="R854" s="17"/>
      <c r="S854" s="17"/>
      <c r="T854" s="17"/>
      <c r="U854" s="17"/>
      <c r="V854" s="17"/>
      <c r="W854" s="17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FD854" s="195"/>
      <c r="FE854" s="195"/>
      <c r="FF854" s="195"/>
      <c r="FG854" s="195"/>
      <c r="FH854" s="195"/>
    </row>
    <row r="855" spans="2:164" x14ac:dyDescent="0.2">
      <c r="B855" s="98">
        <f>COUNT(R855:FC855,FI855:FQ855)</f>
        <v>0</v>
      </c>
      <c r="C855" s="98" t="str">
        <f>IF(COUNT(R855:FC855,FI855:FQ855)&gt;0,COUNT(R855:FC855,FI855:FQ855),"")</f>
        <v/>
      </c>
      <c r="D855" s="98" t="str">
        <f>IF(COUNT(X855:BN855,BP855:BX855,BZ855:CF855,CH855:FC855,FI855:FQ855)&gt;0,COUNT(X855:BN855,BP855:BX855,BZ855:CF855,CH855:FC855,FI855:FQ855),"")</f>
        <v/>
      </c>
      <c r="E855" s="98" t="str">
        <f>IF(H855=1,COUNT(R855:FC855,FI855:FQ855),"")</f>
        <v/>
      </c>
      <c r="F855" s="98" t="str">
        <f>IF(H855=1,COUNT(X855:BN855,BP855:BX855,BZ855:CF855,CH855:FC855,FI855:FQ855),"")</f>
        <v/>
      </c>
      <c r="G855" s="98" t="str">
        <f>IF($B855&gt;=1,$M855,"")</f>
        <v/>
      </c>
      <c r="H855" s="199" t="str">
        <f>IF(AND(M855&gt;0,M855&lt;=STATS!$C$22),1,"")</f>
        <v/>
      </c>
      <c r="J855" s="34">
        <v>854</v>
      </c>
      <c r="K855"/>
      <c r="L855"/>
      <c r="R855" s="17"/>
      <c r="S855" s="17"/>
      <c r="T855" s="17"/>
      <c r="U855" s="17"/>
      <c r="V855" s="17"/>
      <c r="W855" s="17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FD855" s="195"/>
      <c r="FE855" s="195"/>
      <c r="FF855" s="195"/>
      <c r="FG855" s="195"/>
      <c r="FH855" s="195"/>
    </row>
    <row r="856" spans="2:164" x14ac:dyDescent="0.2">
      <c r="B856" s="98">
        <f>COUNT(R856:FC856,FI856:FQ856)</f>
        <v>0</v>
      </c>
      <c r="C856" s="98" t="str">
        <f>IF(COUNT(R856:FC856,FI856:FQ856)&gt;0,COUNT(R856:FC856,FI856:FQ856),"")</f>
        <v/>
      </c>
      <c r="D856" s="98" t="str">
        <f>IF(COUNT(X856:BN856,BP856:BX856,BZ856:CF856,CH856:FC856,FI856:FQ856)&gt;0,COUNT(X856:BN856,BP856:BX856,BZ856:CF856,CH856:FC856,FI856:FQ856),"")</f>
        <v/>
      </c>
      <c r="E856" s="98" t="str">
        <f>IF(H856=1,COUNT(R856:FC856,FI856:FQ856),"")</f>
        <v/>
      </c>
      <c r="F856" s="98" t="str">
        <f>IF(H856=1,COUNT(X856:BN856,BP856:BX856,BZ856:CF856,CH856:FC856,FI856:FQ856),"")</f>
        <v/>
      </c>
      <c r="G856" s="98" t="str">
        <f>IF($B856&gt;=1,$M856,"")</f>
        <v/>
      </c>
      <c r="H856" s="199" t="str">
        <f>IF(AND(M856&gt;0,M856&lt;=STATS!$C$22),1,"")</f>
        <v/>
      </c>
      <c r="J856" s="34">
        <v>855</v>
      </c>
      <c r="K856"/>
      <c r="L856"/>
      <c r="R856" s="17"/>
      <c r="S856" s="17"/>
      <c r="T856" s="17"/>
      <c r="U856" s="17"/>
      <c r="V856" s="17"/>
      <c r="W856" s="17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FD856" s="195"/>
      <c r="FE856" s="195"/>
      <c r="FF856" s="195"/>
      <c r="FG856" s="195"/>
      <c r="FH856" s="195"/>
    </row>
    <row r="857" spans="2:164" x14ac:dyDescent="0.2">
      <c r="B857" s="98">
        <f>COUNT(R857:FC857,FI857:FQ857)</f>
        <v>0</v>
      </c>
      <c r="C857" s="98" t="str">
        <f>IF(COUNT(R857:FC857,FI857:FQ857)&gt;0,COUNT(R857:FC857,FI857:FQ857),"")</f>
        <v/>
      </c>
      <c r="D857" s="98" t="str">
        <f>IF(COUNT(X857:BN857,BP857:BX857,BZ857:CF857,CH857:FC857,FI857:FQ857)&gt;0,COUNT(X857:BN857,BP857:BX857,BZ857:CF857,CH857:FC857,FI857:FQ857),"")</f>
        <v/>
      </c>
      <c r="E857" s="98" t="str">
        <f>IF(H857=1,COUNT(R857:FC857,FI857:FQ857),"")</f>
        <v/>
      </c>
      <c r="F857" s="98" t="str">
        <f>IF(H857=1,COUNT(X857:BN857,BP857:BX857,BZ857:CF857,CH857:FC857,FI857:FQ857),"")</f>
        <v/>
      </c>
      <c r="G857" s="98" t="str">
        <f>IF($B857&gt;=1,$M857,"")</f>
        <v/>
      </c>
      <c r="H857" s="199" t="str">
        <f>IF(AND(M857&gt;0,M857&lt;=STATS!$C$22),1,"")</f>
        <v/>
      </c>
      <c r="J857" s="34">
        <v>856</v>
      </c>
      <c r="K857"/>
      <c r="L857"/>
      <c r="R857" s="17"/>
      <c r="S857" s="17"/>
      <c r="T857" s="17"/>
      <c r="U857" s="17"/>
      <c r="V857" s="17"/>
      <c r="W857" s="17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FD857" s="195"/>
      <c r="FE857" s="195"/>
      <c r="FF857" s="195"/>
      <c r="FG857" s="195"/>
      <c r="FH857" s="195"/>
    </row>
    <row r="858" spans="2:164" x14ac:dyDescent="0.2">
      <c r="B858" s="98">
        <f>COUNT(R858:FC858,FI858:FQ858)</f>
        <v>0</v>
      </c>
      <c r="C858" s="98" t="str">
        <f>IF(COUNT(R858:FC858,FI858:FQ858)&gt;0,COUNT(R858:FC858,FI858:FQ858),"")</f>
        <v/>
      </c>
      <c r="D858" s="98" t="str">
        <f>IF(COUNT(X858:BN858,BP858:BX858,BZ858:CF858,CH858:FC858,FI858:FQ858)&gt;0,COUNT(X858:BN858,BP858:BX858,BZ858:CF858,CH858:FC858,FI858:FQ858),"")</f>
        <v/>
      </c>
      <c r="E858" s="98" t="str">
        <f>IF(H858=1,COUNT(R858:FC858,FI858:FQ858),"")</f>
        <v/>
      </c>
      <c r="F858" s="98" t="str">
        <f>IF(H858=1,COUNT(X858:BN858,BP858:BX858,BZ858:CF858,CH858:FC858,FI858:FQ858),"")</f>
        <v/>
      </c>
      <c r="G858" s="98" t="str">
        <f>IF($B858&gt;=1,$M858,"")</f>
        <v/>
      </c>
      <c r="H858" s="199" t="str">
        <f>IF(AND(M858&gt;0,M858&lt;=STATS!$C$22),1,"")</f>
        <v/>
      </c>
      <c r="J858" s="34">
        <v>857</v>
      </c>
      <c r="K858"/>
      <c r="L858"/>
      <c r="R858" s="17"/>
      <c r="S858" s="17"/>
      <c r="T858" s="17"/>
      <c r="U858" s="17"/>
      <c r="V858" s="17"/>
      <c r="W858" s="17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FD858" s="195"/>
      <c r="FE858" s="195"/>
      <c r="FF858" s="195"/>
      <c r="FG858" s="195"/>
      <c r="FH858" s="195"/>
    </row>
    <row r="859" spans="2:164" x14ac:dyDescent="0.2">
      <c r="B859" s="98">
        <f>COUNT(R859:FC859,FI859:FQ859)</f>
        <v>0</v>
      </c>
      <c r="C859" s="98" t="str">
        <f>IF(COUNT(R859:FC859,FI859:FQ859)&gt;0,COUNT(R859:FC859,FI859:FQ859),"")</f>
        <v/>
      </c>
      <c r="D859" s="98" t="str">
        <f>IF(COUNT(X859:BN859,BP859:BX859,BZ859:CF859,CH859:FC859,FI859:FQ859)&gt;0,COUNT(X859:BN859,BP859:BX859,BZ859:CF859,CH859:FC859,FI859:FQ859),"")</f>
        <v/>
      </c>
      <c r="E859" s="98" t="str">
        <f>IF(H859=1,COUNT(R859:FC859,FI859:FQ859),"")</f>
        <v/>
      </c>
      <c r="F859" s="98" t="str">
        <f>IF(H859=1,COUNT(X859:BN859,BP859:BX859,BZ859:CF859,CH859:FC859,FI859:FQ859),"")</f>
        <v/>
      </c>
      <c r="G859" s="98" t="str">
        <f>IF($B859&gt;=1,$M859,"")</f>
        <v/>
      </c>
      <c r="H859" s="199" t="str">
        <f>IF(AND(M859&gt;0,M859&lt;=STATS!$C$22),1,"")</f>
        <v/>
      </c>
      <c r="J859" s="34">
        <v>858</v>
      </c>
      <c r="K859"/>
      <c r="L859"/>
      <c r="R859" s="17"/>
      <c r="S859" s="17"/>
      <c r="T859" s="17"/>
      <c r="U859" s="17"/>
      <c r="V859" s="17"/>
      <c r="W859" s="17"/>
      <c r="X859" s="36"/>
      <c r="Y859" s="36"/>
      <c r="Z859" s="36"/>
      <c r="AA859" s="36"/>
      <c r="FD859" s="195"/>
      <c r="FE859" s="195"/>
      <c r="FF859" s="195"/>
      <c r="FG859" s="195"/>
      <c r="FH859" s="195"/>
    </row>
    <row r="860" spans="2:164" x14ac:dyDescent="0.2">
      <c r="B860" s="98">
        <f>COUNT(R860:FC860,FI860:FQ860)</f>
        <v>0</v>
      </c>
      <c r="C860" s="98" t="str">
        <f>IF(COUNT(R860:FC860,FI860:FQ860)&gt;0,COUNT(R860:FC860,FI860:FQ860),"")</f>
        <v/>
      </c>
      <c r="D860" s="98" t="str">
        <f>IF(COUNT(X860:BN860,BP860:BX860,BZ860:CF860,CH860:FC860,FI860:FQ860)&gt;0,COUNT(X860:BN860,BP860:BX860,BZ860:CF860,CH860:FC860,FI860:FQ860),"")</f>
        <v/>
      </c>
      <c r="E860" s="98" t="str">
        <f>IF(H860=1,COUNT(R860:FC860,FI860:FQ860),"")</f>
        <v/>
      </c>
      <c r="F860" s="98" t="str">
        <f>IF(H860=1,COUNT(X860:BN860,BP860:BX860,BZ860:CF860,CH860:FC860,FI860:FQ860),"")</f>
        <v/>
      </c>
      <c r="G860" s="98" t="str">
        <f>IF($B860&gt;=1,$M860,"")</f>
        <v/>
      </c>
      <c r="H860" s="199" t="str">
        <f>IF(AND(M860&gt;0,M860&lt;=STATS!$C$22),1,"")</f>
        <v/>
      </c>
      <c r="J860" s="34">
        <v>859</v>
      </c>
      <c r="K860"/>
      <c r="L860"/>
      <c r="R860" s="17"/>
      <c r="S860" s="17"/>
      <c r="T860" s="17"/>
      <c r="U860" s="17"/>
      <c r="V860" s="17"/>
      <c r="W860" s="17"/>
      <c r="X860" s="36"/>
      <c r="Y860" s="36"/>
      <c r="Z860" s="36"/>
      <c r="AA860" s="36"/>
      <c r="FD860" s="195"/>
      <c r="FE860" s="195"/>
      <c r="FF860" s="195"/>
      <c r="FG860" s="195"/>
      <c r="FH860" s="195"/>
    </row>
    <row r="861" spans="2:164" x14ac:dyDescent="0.2">
      <c r="B861" s="98">
        <f>COUNT(R861:FC861,FI861:FQ861)</f>
        <v>0</v>
      </c>
      <c r="C861" s="98" t="str">
        <f>IF(COUNT(R861:FC861,FI861:FQ861)&gt;0,COUNT(R861:FC861,FI861:FQ861),"")</f>
        <v/>
      </c>
      <c r="D861" s="98" t="str">
        <f>IF(COUNT(X861:BN861,BP861:BX861,BZ861:CF861,CH861:FC861,FI861:FQ861)&gt;0,COUNT(X861:BN861,BP861:BX861,BZ861:CF861,CH861:FC861,FI861:FQ861),"")</f>
        <v/>
      </c>
      <c r="E861" s="98" t="str">
        <f>IF(H861=1,COUNT(R861:FC861,FI861:FQ861),"")</f>
        <v/>
      </c>
      <c r="F861" s="98" t="str">
        <f>IF(H861=1,COUNT(X861:BN861,BP861:BX861,BZ861:CF861,CH861:FC861,FI861:FQ861),"")</f>
        <v/>
      </c>
      <c r="G861" s="98" t="str">
        <f>IF($B861&gt;=1,$M861,"")</f>
        <v/>
      </c>
      <c r="H861" s="199" t="str">
        <f>IF(AND(M861&gt;0,M861&lt;=STATS!$C$22),1,"")</f>
        <v/>
      </c>
      <c r="J861" s="34">
        <v>860</v>
      </c>
      <c r="K861"/>
      <c r="L861"/>
      <c r="R861" s="17"/>
      <c r="S861" s="17"/>
      <c r="T861" s="17"/>
      <c r="U861" s="17"/>
      <c r="V861" s="17"/>
      <c r="W861" s="17"/>
      <c r="X861" s="36"/>
      <c r="Y861" s="36"/>
      <c r="Z861" s="36"/>
      <c r="AA861" s="36"/>
      <c r="FD861" s="195"/>
      <c r="FE861" s="195"/>
      <c r="FF861" s="195"/>
      <c r="FG861" s="195"/>
      <c r="FH861" s="195"/>
    </row>
    <row r="862" spans="2:164" x14ac:dyDescent="0.2">
      <c r="B862" s="98">
        <f>COUNT(R862:FC862,FI862:FQ862)</f>
        <v>0</v>
      </c>
      <c r="C862" s="98" t="str">
        <f>IF(COUNT(R862:FC862,FI862:FQ862)&gt;0,COUNT(R862:FC862,FI862:FQ862),"")</f>
        <v/>
      </c>
      <c r="D862" s="98" t="str">
        <f>IF(COUNT(X862:BN862,BP862:BX862,BZ862:CF862,CH862:FC862,FI862:FQ862)&gt;0,COUNT(X862:BN862,BP862:BX862,BZ862:CF862,CH862:FC862,FI862:FQ862),"")</f>
        <v/>
      </c>
      <c r="E862" s="98" t="str">
        <f>IF(H862=1,COUNT(R862:FC862,FI862:FQ862),"")</f>
        <v/>
      </c>
      <c r="F862" s="98" t="str">
        <f>IF(H862=1,COUNT(X862:BN862,BP862:BX862,BZ862:CF862,CH862:FC862,FI862:FQ862),"")</f>
        <v/>
      </c>
      <c r="G862" s="98" t="str">
        <f>IF($B862&gt;=1,$M862,"")</f>
        <v/>
      </c>
      <c r="H862" s="199" t="str">
        <f>IF(AND(M862&gt;0,M862&lt;=STATS!$C$22),1,"")</f>
        <v/>
      </c>
      <c r="J862" s="34">
        <v>861</v>
      </c>
      <c r="K862"/>
      <c r="L862"/>
      <c r="R862" s="17"/>
      <c r="S862" s="17"/>
      <c r="T862" s="17"/>
      <c r="U862" s="17"/>
      <c r="V862" s="17"/>
      <c r="W862" s="17"/>
      <c r="X862" s="36"/>
      <c r="Y862" s="36"/>
      <c r="Z862" s="36"/>
      <c r="AA862" s="36"/>
      <c r="FD862" s="195"/>
      <c r="FE862" s="195"/>
      <c r="FF862" s="195"/>
      <c r="FG862" s="195"/>
      <c r="FH862" s="195"/>
    </row>
    <row r="863" spans="2:164" x14ac:dyDescent="0.2">
      <c r="B863" s="98">
        <f>COUNT(R863:FC863,FI863:FQ863)</f>
        <v>0</v>
      </c>
      <c r="C863" s="98" t="str">
        <f>IF(COUNT(R863:FC863,FI863:FQ863)&gt;0,COUNT(R863:FC863,FI863:FQ863),"")</f>
        <v/>
      </c>
      <c r="D863" s="98" t="str">
        <f>IF(COUNT(X863:BN863,BP863:BX863,BZ863:CF863,CH863:FC863,FI863:FQ863)&gt;0,COUNT(X863:BN863,BP863:BX863,BZ863:CF863,CH863:FC863,FI863:FQ863),"")</f>
        <v/>
      </c>
      <c r="E863" s="98" t="str">
        <f>IF(H863=1,COUNT(R863:FC863,FI863:FQ863),"")</f>
        <v/>
      </c>
      <c r="F863" s="98" t="str">
        <f>IF(H863=1,COUNT(X863:BN863,BP863:BX863,BZ863:CF863,CH863:FC863,FI863:FQ863),"")</f>
        <v/>
      </c>
      <c r="G863" s="98" t="str">
        <f>IF($B863&gt;=1,$M863,"")</f>
        <v/>
      </c>
      <c r="H863" s="199" t="str">
        <f>IF(AND(M863&gt;0,M863&lt;=STATS!$C$22),1,"")</f>
        <v/>
      </c>
      <c r="J863" s="34">
        <v>862</v>
      </c>
      <c r="K863"/>
      <c r="L863"/>
      <c r="R863" s="17"/>
      <c r="S863" s="17"/>
      <c r="T863" s="17"/>
      <c r="U863" s="17"/>
      <c r="V863" s="17"/>
      <c r="W863" s="17"/>
      <c r="X863" s="36"/>
      <c r="Y863" s="36"/>
      <c r="Z863" s="36"/>
      <c r="AA863" s="36"/>
      <c r="FD863" s="195"/>
      <c r="FE863" s="195"/>
      <c r="FF863" s="195"/>
      <c r="FG863" s="195"/>
      <c r="FH863" s="195"/>
    </row>
    <row r="864" spans="2:164" x14ac:dyDescent="0.2">
      <c r="B864" s="98">
        <f>COUNT(R864:FC864,FI864:FQ864)</f>
        <v>0</v>
      </c>
      <c r="C864" s="98" t="str">
        <f>IF(COUNT(R864:FC864,FI864:FQ864)&gt;0,COUNT(R864:FC864,FI864:FQ864),"")</f>
        <v/>
      </c>
      <c r="D864" s="98" t="str">
        <f>IF(COUNT(X864:BN864,BP864:BX864,BZ864:CF864,CH864:FC864,FI864:FQ864)&gt;0,COUNT(X864:BN864,BP864:BX864,BZ864:CF864,CH864:FC864,FI864:FQ864),"")</f>
        <v/>
      </c>
      <c r="E864" s="98" t="str">
        <f>IF(H864=1,COUNT(R864:FC864,FI864:FQ864),"")</f>
        <v/>
      </c>
      <c r="F864" s="98" t="str">
        <f>IF(H864=1,COUNT(X864:BN864,BP864:BX864,BZ864:CF864,CH864:FC864,FI864:FQ864),"")</f>
        <v/>
      </c>
      <c r="G864" s="98" t="str">
        <f>IF($B864&gt;=1,$M864,"")</f>
        <v/>
      </c>
      <c r="H864" s="199" t="str">
        <f>IF(AND(M864&gt;0,M864&lt;=STATS!$C$22),1,"")</f>
        <v/>
      </c>
      <c r="J864" s="34">
        <v>863</v>
      </c>
      <c r="K864"/>
      <c r="L864"/>
      <c r="R864" s="17"/>
      <c r="S864" s="17"/>
      <c r="T864" s="17"/>
      <c r="U864" s="17"/>
      <c r="V864" s="17"/>
      <c r="W864" s="17"/>
      <c r="X864" s="36"/>
      <c r="Y864" s="36"/>
      <c r="Z864" s="36"/>
      <c r="AA864" s="36"/>
      <c r="FD864" s="195"/>
      <c r="FE864" s="195"/>
      <c r="FF864" s="195"/>
      <c r="FG864" s="195"/>
      <c r="FH864" s="195"/>
    </row>
    <row r="865" spans="2:164" x14ac:dyDescent="0.2">
      <c r="B865" s="98">
        <f>COUNT(R865:FC865,FI865:FQ865)</f>
        <v>0</v>
      </c>
      <c r="C865" s="98" t="str">
        <f>IF(COUNT(R865:FC865,FI865:FQ865)&gt;0,COUNT(R865:FC865,FI865:FQ865),"")</f>
        <v/>
      </c>
      <c r="D865" s="98" t="str">
        <f>IF(COUNT(X865:BN865,BP865:BX865,BZ865:CF865,CH865:FC865,FI865:FQ865)&gt;0,COUNT(X865:BN865,BP865:BX865,BZ865:CF865,CH865:FC865,FI865:FQ865),"")</f>
        <v/>
      </c>
      <c r="E865" s="98" t="str">
        <f>IF(H865=1,COUNT(R865:FC865,FI865:FQ865),"")</f>
        <v/>
      </c>
      <c r="F865" s="98" t="str">
        <f>IF(H865=1,COUNT(X865:BN865,BP865:BX865,BZ865:CF865,CH865:FC865,FI865:FQ865),"")</f>
        <v/>
      </c>
      <c r="G865" s="98" t="str">
        <f>IF($B865&gt;=1,$M865,"")</f>
        <v/>
      </c>
      <c r="H865" s="199" t="str">
        <f>IF(AND(M865&gt;0,M865&lt;=STATS!$C$22),1,"")</f>
        <v/>
      </c>
      <c r="J865" s="34">
        <v>864</v>
      </c>
      <c r="K865"/>
      <c r="L865"/>
      <c r="R865" s="17"/>
      <c r="S865" s="17"/>
      <c r="T865" s="17"/>
      <c r="U865" s="17"/>
      <c r="V865" s="17"/>
      <c r="W865" s="17"/>
      <c r="X865" s="36"/>
      <c r="Y865" s="36"/>
      <c r="Z865" s="36"/>
      <c r="AA865" s="36"/>
      <c r="FD865" s="195"/>
      <c r="FE865" s="195"/>
      <c r="FF865" s="195"/>
      <c r="FG865" s="195"/>
      <c r="FH865" s="195"/>
    </row>
    <row r="866" spans="2:164" x14ac:dyDescent="0.2">
      <c r="B866" s="98">
        <f>COUNT(R866:FC866,FI866:FQ866)</f>
        <v>0</v>
      </c>
      <c r="C866" s="98" t="str">
        <f>IF(COUNT(R866:FC866,FI866:FQ866)&gt;0,COUNT(R866:FC866,FI866:FQ866),"")</f>
        <v/>
      </c>
      <c r="D866" s="98" t="str">
        <f>IF(COUNT(X866:BN866,BP866:BX866,BZ866:CF866,CH866:FC866,FI866:FQ866)&gt;0,COUNT(X866:BN866,BP866:BX866,BZ866:CF866,CH866:FC866,FI866:FQ866),"")</f>
        <v/>
      </c>
      <c r="E866" s="98" t="str">
        <f>IF(H866=1,COUNT(R866:FC866,FI866:FQ866),"")</f>
        <v/>
      </c>
      <c r="F866" s="98" t="str">
        <f>IF(H866=1,COUNT(X866:BN866,BP866:BX866,BZ866:CF866,CH866:FC866,FI866:FQ866),"")</f>
        <v/>
      </c>
      <c r="G866" s="98" t="str">
        <f>IF($B866&gt;=1,$M866,"")</f>
        <v/>
      </c>
      <c r="H866" s="199" t="str">
        <f>IF(AND(M866&gt;0,M866&lt;=STATS!$C$22),1,"")</f>
        <v/>
      </c>
      <c r="J866" s="34">
        <v>865</v>
      </c>
      <c r="K866"/>
      <c r="L866"/>
      <c r="R866" s="17"/>
      <c r="S866" s="17"/>
      <c r="T866" s="17"/>
      <c r="U866" s="17"/>
      <c r="V866" s="17"/>
      <c r="W866" s="17"/>
      <c r="X866" s="36"/>
      <c r="Y866" s="36"/>
      <c r="Z866" s="36"/>
      <c r="AA866" s="36"/>
      <c r="FD866" s="195"/>
      <c r="FE866" s="195"/>
      <c r="FF866" s="195"/>
      <c r="FG866" s="195"/>
      <c r="FH866" s="195"/>
    </row>
    <row r="867" spans="2:164" x14ac:dyDescent="0.2">
      <c r="B867" s="98">
        <f>COUNT(R867:FC867,FI867:FQ867)</f>
        <v>0</v>
      </c>
      <c r="C867" s="98" t="str">
        <f>IF(COUNT(R867:FC867,FI867:FQ867)&gt;0,COUNT(R867:FC867,FI867:FQ867),"")</f>
        <v/>
      </c>
      <c r="D867" s="98" t="str">
        <f>IF(COUNT(X867:BN867,BP867:BX867,BZ867:CF867,CH867:FC867,FI867:FQ867)&gt;0,COUNT(X867:BN867,BP867:BX867,BZ867:CF867,CH867:FC867,FI867:FQ867),"")</f>
        <v/>
      </c>
      <c r="E867" s="98" t="str">
        <f>IF(H867=1,COUNT(R867:FC867,FI867:FQ867),"")</f>
        <v/>
      </c>
      <c r="F867" s="98" t="str">
        <f>IF(H867=1,COUNT(X867:BN867,BP867:BX867,BZ867:CF867,CH867:FC867,FI867:FQ867),"")</f>
        <v/>
      </c>
      <c r="G867" s="98" t="str">
        <f>IF($B867&gt;=1,$M867,"")</f>
        <v/>
      </c>
      <c r="H867" s="199" t="str">
        <f>IF(AND(M867&gt;0,M867&lt;=STATS!$C$22),1,"")</f>
        <v/>
      </c>
      <c r="J867" s="34">
        <v>866</v>
      </c>
      <c r="K867"/>
      <c r="L867"/>
      <c r="R867" s="17"/>
      <c r="S867" s="17"/>
      <c r="T867" s="17"/>
      <c r="U867" s="17"/>
      <c r="V867" s="17"/>
      <c r="W867" s="17"/>
      <c r="X867" s="36"/>
      <c r="Y867" s="36"/>
      <c r="Z867" s="36"/>
      <c r="AA867" s="36"/>
      <c r="FD867" s="195"/>
      <c r="FE867" s="195"/>
      <c r="FF867" s="195"/>
      <c r="FG867" s="195"/>
      <c r="FH867" s="195"/>
    </row>
    <row r="868" spans="2:164" x14ac:dyDescent="0.2">
      <c r="B868" s="98">
        <f>COUNT(R868:FC868,FI868:FQ868)</f>
        <v>0</v>
      </c>
      <c r="C868" s="98" t="str">
        <f>IF(COUNT(R868:FC868,FI868:FQ868)&gt;0,COUNT(R868:FC868,FI868:FQ868),"")</f>
        <v/>
      </c>
      <c r="D868" s="98" t="str">
        <f>IF(COUNT(X868:BN868,BP868:BX868,BZ868:CF868,CH868:FC868,FI868:FQ868)&gt;0,COUNT(X868:BN868,BP868:BX868,BZ868:CF868,CH868:FC868,FI868:FQ868),"")</f>
        <v/>
      </c>
      <c r="E868" s="98" t="str">
        <f>IF(H868=1,COUNT(R868:FC868,FI868:FQ868),"")</f>
        <v/>
      </c>
      <c r="F868" s="98" t="str">
        <f>IF(H868=1,COUNT(X868:BN868,BP868:BX868,BZ868:CF868,CH868:FC868,FI868:FQ868),"")</f>
        <v/>
      </c>
      <c r="G868" s="98" t="str">
        <f>IF($B868&gt;=1,$M868,"")</f>
        <v/>
      </c>
      <c r="H868" s="199" t="str">
        <f>IF(AND(M868&gt;0,M868&lt;=STATS!$C$22),1,"")</f>
        <v/>
      </c>
      <c r="J868" s="34">
        <v>867</v>
      </c>
      <c r="K868"/>
      <c r="L868"/>
      <c r="R868" s="17"/>
      <c r="S868" s="17"/>
      <c r="T868" s="17"/>
      <c r="U868" s="17"/>
      <c r="V868" s="17"/>
      <c r="W868" s="17"/>
      <c r="X868" s="36"/>
      <c r="Y868" s="36"/>
      <c r="Z868" s="36"/>
      <c r="AA868" s="36"/>
      <c r="FD868" s="195"/>
      <c r="FE868" s="195"/>
      <c r="FF868" s="195"/>
      <c r="FG868" s="195"/>
      <c r="FH868" s="195"/>
    </row>
    <row r="869" spans="2:164" x14ac:dyDescent="0.2">
      <c r="B869" s="98">
        <f>COUNT(R869:FC869,FI869:FQ869)</f>
        <v>0</v>
      </c>
      <c r="C869" s="98" t="str">
        <f>IF(COUNT(R869:FC869,FI869:FQ869)&gt;0,COUNT(R869:FC869,FI869:FQ869),"")</f>
        <v/>
      </c>
      <c r="D869" s="98" t="str">
        <f>IF(COUNT(X869:BN869,BP869:BX869,BZ869:CF869,CH869:FC869,FI869:FQ869)&gt;0,COUNT(X869:BN869,BP869:BX869,BZ869:CF869,CH869:FC869,FI869:FQ869),"")</f>
        <v/>
      </c>
      <c r="E869" s="98" t="str">
        <f>IF(H869=1,COUNT(R869:FC869,FI869:FQ869),"")</f>
        <v/>
      </c>
      <c r="F869" s="98" t="str">
        <f>IF(H869=1,COUNT(X869:BN869,BP869:BX869,BZ869:CF869,CH869:FC869,FI869:FQ869),"")</f>
        <v/>
      </c>
      <c r="G869" s="98" t="str">
        <f>IF($B869&gt;=1,$M869,"")</f>
        <v/>
      </c>
      <c r="H869" s="199" t="str">
        <f>IF(AND(M869&gt;0,M869&lt;=STATS!$C$22),1,"")</f>
        <v/>
      </c>
      <c r="J869" s="34">
        <v>868</v>
      </c>
      <c r="K869"/>
      <c r="L869"/>
      <c r="R869" s="17"/>
      <c r="S869" s="17"/>
      <c r="T869" s="17"/>
      <c r="U869" s="17"/>
      <c r="V869" s="17"/>
      <c r="W869" s="17"/>
      <c r="X869" s="36"/>
      <c r="Y869" s="36"/>
      <c r="Z869" s="36"/>
      <c r="AA869" s="36"/>
      <c r="FD869" s="195"/>
      <c r="FE869" s="195"/>
      <c r="FF869" s="195"/>
      <c r="FG869" s="195"/>
      <c r="FH869" s="195"/>
    </row>
    <row r="870" spans="2:164" x14ac:dyDescent="0.2">
      <c r="B870" s="98">
        <f>COUNT(R870:FC870,FI870:FQ870)</f>
        <v>0</v>
      </c>
      <c r="C870" s="98" t="str">
        <f>IF(COUNT(R870:FC870,FI870:FQ870)&gt;0,COUNT(R870:FC870,FI870:FQ870),"")</f>
        <v/>
      </c>
      <c r="D870" s="98" t="str">
        <f>IF(COUNT(X870:BN870,BP870:BX870,BZ870:CF870,CH870:FC870,FI870:FQ870)&gt;0,COUNT(X870:BN870,BP870:BX870,BZ870:CF870,CH870:FC870,FI870:FQ870),"")</f>
        <v/>
      </c>
      <c r="E870" s="98" t="str">
        <f>IF(H870=1,COUNT(R870:FC870,FI870:FQ870),"")</f>
        <v/>
      </c>
      <c r="F870" s="98" t="str">
        <f>IF(H870=1,COUNT(X870:BN870,BP870:BX870,BZ870:CF870,CH870:FC870,FI870:FQ870),"")</f>
        <v/>
      </c>
      <c r="G870" s="98" t="str">
        <f>IF($B870&gt;=1,$M870,"")</f>
        <v/>
      </c>
      <c r="H870" s="199" t="str">
        <f>IF(AND(M870&gt;0,M870&lt;=STATS!$C$22),1,"")</f>
        <v/>
      </c>
      <c r="J870" s="34">
        <v>869</v>
      </c>
      <c r="K870"/>
      <c r="L870"/>
      <c r="R870" s="17"/>
      <c r="S870" s="17"/>
      <c r="T870" s="17"/>
      <c r="U870" s="17"/>
      <c r="V870" s="17"/>
      <c r="W870" s="17"/>
      <c r="X870" s="36"/>
      <c r="Y870" s="36"/>
      <c r="Z870" s="36"/>
      <c r="AA870" s="36"/>
      <c r="FD870" s="195"/>
      <c r="FE870" s="195"/>
      <c r="FF870" s="195"/>
      <c r="FG870" s="195"/>
      <c r="FH870" s="195"/>
    </row>
    <row r="871" spans="2:164" x14ac:dyDescent="0.2">
      <c r="B871" s="98">
        <f>COUNT(R871:FC871,FI871:FQ871)</f>
        <v>0</v>
      </c>
      <c r="C871" s="98" t="str">
        <f>IF(COUNT(R871:FC871,FI871:FQ871)&gt;0,COUNT(R871:FC871,FI871:FQ871),"")</f>
        <v/>
      </c>
      <c r="D871" s="98" t="str">
        <f>IF(COUNT(X871:BN871,BP871:BX871,BZ871:CF871,CH871:FC871,FI871:FQ871)&gt;0,COUNT(X871:BN871,BP871:BX871,BZ871:CF871,CH871:FC871,FI871:FQ871),"")</f>
        <v/>
      </c>
      <c r="E871" s="98" t="str">
        <f>IF(H871=1,COUNT(R871:FC871,FI871:FQ871),"")</f>
        <v/>
      </c>
      <c r="F871" s="98" t="str">
        <f>IF(H871=1,COUNT(X871:BN871,BP871:BX871,BZ871:CF871,CH871:FC871,FI871:FQ871),"")</f>
        <v/>
      </c>
      <c r="G871" s="98" t="str">
        <f>IF($B871&gt;=1,$M871,"")</f>
        <v/>
      </c>
      <c r="H871" s="199" t="str">
        <f>IF(AND(M871&gt;0,M871&lt;=STATS!$C$22),1,"")</f>
        <v/>
      </c>
      <c r="J871" s="34">
        <v>870</v>
      </c>
      <c r="K871"/>
      <c r="L871"/>
      <c r="R871" s="17"/>
      <c r="S871" s="17"/>
      <c r="T871" s="17"/>
      <c r="U871" s="17"/>
      <c r="V871" s="17"/>
      <c r="W871" s="17"/>
      <c r="X871" s="36"/>
      <c r="Y871" s="36"/>
      <c r="Z871" s="36"/>
      <c r="AA871" s="36"/>
      <c r="FD871" s="195"/>
      <c r="FE871" s="195"/>
      <c r="FF871" s="195"/>
      <c r="FG871" s="195"/>
      <c r="FH871" s="195"/>
    </row>
    <row r="872" spans="2:164" x14ac:dyDescent="0.2">
      <c r="B872" s="98">
        <f>COUNT(R872:FC872,FI872:FQ872)</f>
        <v>0</v>
      </c>
      <c r="C872" s="98" t="str">
        <f>IF(COUNT(R872:FC872,FI872:FQ872)&gt;0,COUNT(R872:FC872,FI872:FQ872),"")</f>
        <v/>
      </c>
      <c r="D872" s="98" t="str">
        <f>IF(COUNT(X872:BN872,BP872:BX872,BZ872:CF872,CH872:FC872,FI872:FQ872)&gt;0,COUNT(X872:BN872,BP872:BX872,BZ872:CF872,CH872:FC872,FI872:FQ872),"")</f>
        <v/>
      </c>
      <c r="E872" s="98" t="str">
        <f>IF(H872=1,COUNT(R872:FC872,FI872:FQ872),"")</f>
        <v/>
      </c>
      <c r="F872" s="98" t="str">
        <f>IF(H872=1,COUNT(X872:BN872,BP872:BX872,BZ872:CF872,CH872:FC872,FI872:FQ872),"")</f>
        <v/>
      </c>
      <c r="G872" s="98" t="str">
        <f>IF($B872&gt;=1,$M872,"")</f>
        <v/>
      </c>
      <c r="H872" s="199" t="str">
        <f>IF(AND(M872&gt;0,M872&lt;=STATS!$C$22),1,"")</f>
        <v/>
      </c>
      <c r="J872" s="34">
        <v>871</v>
      </c>
      <c r="K872"/>
      <c r="L872"/>
      <c r="R872" s="17"/>
      <c r="S872" s="17"/>
      <c r="T872" s="17"/>
      <c r="U872" s="17"/>
      <c r="V872" s="17"/>
      <c r="W872" s="17"/>
      <c r="X872" s="36"/>
      <c r="Y872" s="36"/>
      <c r="Z872" s="36"/>
      <c r="AA872" s="36"/>
      <c r="FD872" s="195"/>
      <c r="FE872" s="195"/>
      <c r="FF872" s="195"/>
      <c r="FG872" s="195"/>
      <c r="FH872" s="195"/>
    </row>
    <row r="873" spans="2:164" x14ac:dyDescent="0.2">
      <c r="B873" s="98">
        <f>COUNT(R873:FC873,FI873:FQ873)</f>
        <v>0</v>
      </c>
      <c r="C873" s="98" t="str">
        <f>IF(COUNT(R873:FC873,FI873:FQ873)&gt;0,COUNT(R873:FC873,FI873:FQ873),"")</f>
        <v/>
      </c>
      <c r="D873" s="98" t="str">
        <f>IF(COUNT(X873:BN873,BP873:BX873,BZ873:CF873,CH873:FC873,FI873:FQ873)&gt;0,COUNT(X873:BN873,BP873:BX873,BZ873:CF873,CH873:FC873,FI873:FQ873),"")</f>
        <v/>
      </c>
      <c r="E873" s="98" t="str">
        <f>IF(H873=1,COUNT(R873:FC873,FI873:FQ873),"")</f>
        <v/>
      </c>
      <c r="F873" s="98" t="str">
        <f>IF(H873=1,COUNT(X873:BN873,BP873:BX873,BZ873:CF873,CH873:FC873,FI873:FQ873),"")</f>
        <v/>
      </c>
      <c r="G873" s="98" t="str">
        <f>IF($B873&gt;=1,$M873,"")</f>
        <v/>
      </c>
      <c r="H873" s="199" t="str">
        <f>IF(AND(M873&gt;0,M873&lt;=STATS!$C$22),1,"")</f>
        <v/>
      </c>
      <c r="J873" s="34">
        <v>872</v>
      </c>
      <c r="R873" s="17"/>
      <c r="S873" s="17"/>
      <c r="T873" s="17"/>
      <c r="U873" s="17"/>
      <c r="V873" s="17"/>
      <c r="W873" s="17"/>
      <c r="X873" s="36"/>
      <c r="Y873" s="36"/>
      <c r="Z873" s="36"/>
      <c r="AA873" s="36"/>
      <c r="FD873" s="195"/>
      <c r="FE873" s="195"/>
      <c r="FF873" s="195"/>
      <c r="FG873" s="195"/>
      <c r="FH873" s="195"/>
    </row>
    <row r="874" spans="2:164" x14ac:dyDescent="0.2">
      <c r="B874" s="98">
        <f>COUNT(R874:FC874,FI874:FQ874)</f>
        <v>0</v>
      </c>
      <c r="C874" s="98" t="str">
        <f>IF(COUNT(R874:FC874,FI874:FQ874)&gt;0,COUNT(R874:FC874,FI874:FQ874),"")</f>
        <v/>
      </c>
      <c r="D874" s="98" t="str">
        <f>IF(COUNT(X874:BN874,BP874:BX874,BZ874:CF874,CH874:FC874,FI874:FQ874)&gt;0,COUNT(X874:BN874,BP874:BX874,BZ874:CF874,CH874:FC874,FI874:FQ874),"")</f>
        <v/>
      </c>
      <c r="E874" s="98" t="str">
        <f>IF(H874=1,COUNT(R874:FC874,FI874:FQ874),"")</f>
        <v/>
      </c>
      <c r="F874" s="98" t="str">
        <f>IF(H874=1,COUNT(X874:BN874,BP874:BX874,BZ874:CF874,CH874:FC874,FI874:FQ874),"")</f>
        <v/>
      </c>
      <c r="G874" s="98" t="str">
        <f>IF($B874&gt;=1,$M874,"")</f>
        <v/>
      </c>
      <c r="H874" s="199" t="str">
        <f>IF(AND(M874&gt;0,M874&lt;=STATS!$C$22),1,"")</f>
        <v/>
      </c>
      <c r="J874" s="34">
        <v>873</v>
      </c>
      <c r="R874" s="17"/>
      <c r="S874" s="17"/>
      <c r="T874" s="17"/>
      <c r="U874" s="17"/>
      <c r="V874" s="17"/>
      <c r="W874" s="17"/>
      <c r="X874" s="36"/>
      <c r="Y874" s="36"/>
      <c r="Z874" s="36"/>
      <c r="AA874" s="36"/>
      <c r="FD874" s="195"/>
      <c r="FE874" s="195"/>
      <c r="FF874" s="195"/>
      <c r="FG874" s="195"/>
      <c r="FH874" s="195"/>
    </row>
    <row r="875" spans="2:164" x14ac:dyDescent="0.2">
      <c r="B875" s="98">
        <f>COUNT(R875:FC875,FI875:FQ875)</f>
        <v>0</v>
      </c>
      <c r="C875" s="98" t="str">
        <f>IF(COUNT(R875:FC875,FI875:FQ875)&gt;0,COUNT(R875:FC875,FI875:FQ875),"")</f>
        <v/>
      </c>
      <c r="D875" s="98" t="str">
        <f>IF(COUNT(X875:BN875,BP875:BX875,BZ875:CF875,CH875:FC875,FI875:FQ875)&gt;0,COUNT(X875:BN875,BP875:BX875,BZ875:CF875,CH875:FC875,FI875:FQ875),"")</f>
        <v/>
      </c>
      <c r="E875" s="98" t="str">
        <f>IF(H875=1,COUNT(R875:FC875,FI875:FQ875),"")</f>
        <v/>
      </c>
      <c r="F875" s="98" t="str">
        <f>IF(H875=1,COUNT(X875:BN875,BP875:BX875,BZ875:CF875,CH875:FC875,FI875:FQ875),"")</f>
        <v/>
      </c>
      <c r="G875" s="98" t="str">
        <f>IF($B875&gt;=1,$M875,"")</f>
        <v/>
      </c>
      <c r="H875" s="199" t="str">
        <f>IF(AND(M875&gt;0,M875&lt;=STATS!$C$22),1,"")</f>
        <v/>
      </c>
      <c r="J875" s="34">
        <v>874</v>
      </c>
      <c r="R875" s="17"/>
      <c r="S875" s="17"/>
      <c r="T875" s="17"/>
      <c r="U875" s="17"/>
      <c r="V875" s="17"/>
      <c r="W875" s="17"/>
      <c r="X875" s="36"/>
      <c r="Y875" s="36"/>
      <c r="Z875" s="36"/>
      <c r="AA875" s="36"/>
      <c r="FD875" s="195"/>
      <c r="FE875" s="195"/>
      <c r="FF875" s="195"/>
      <c r="FG875" s="195"/>
      <c r="FH875" s="195"/>
    </row>
    <row r="876" spans="2:164" x14ac:dyDescent="0.2">
      <c r="B876" s="98">
        <f>COUNT(R876:FC876,FI876:FQ876)</f>
        <v>0</v>
      </c>
      <c r="C876" s="98" t="str">
        <f>IF(COUNT(R876:FC876,FI876:FQ876)&gt;0,COUNT(R876:FC876,FI876:FQ876),"")</f>
        <v/>
      </c>
      <c r="D876" s="98" t="str">
        <f>IF(COUNT(X876:BN876,BP876:BX876,BZ876:CF876,CH876:FC876,FI876:FQ876)&gt;0,COUNT(X876:BN876,BP876:BX876,BZ876:CF876,CH876:FC876,FI876:FQ876),"")</f>
        <v/>
      </c>
      <c r="E876" s="98" t="str">
        <f>IF(H876=1,COUNT(R876:FC876,FI876:FQ876),"")</f>
        <v/>
      </c>
      <c r="F876" s="98" t="str">
        <f>IF(H876=1,COUNT(X876:BN876,BP876:BX876,BZ876:CF876,CH876:FC876,FI876:FQ876),"")</f>
        <v/>
      </c>
      <c r="G876" s="98" t="str">
        <f>IF($B876&gt;=1,$M876,"")</f>
        <v/>
      </c>
      <c r="H876" s="199" t="str">
        <f>IF(AND(M876&gt;0,M876&lt;=STATS!$C$22),1,"")</f>
        <v/>
      </c>
      <c r="J876" s="34">
        <v>875</v>
      </c>
      <c r="R876" s="17"/>
      <c r="S876" s="17"/>
      <c r="T876" s="17"/>
      <c r="U876" s="17"/>
      <c r="V876" s="17"/>
      <c r="W876" s="17"/>
      <c r="X876" s="36"/>
      <c r="Y876" s="36"/>
      <c r="Z876" s="36"/>
      <c r="AA876" s="36"/>
      <c r="FD876" s="195"/>
      <c r="FE876" s="195"/>
      <c r="FF876" s="195"/>
      <c r="FG876" s="195"/>
      <c r="FH876" s="195"/>
    </row>
    <row r="877" spans="2:164" x14ac:dyDescent="0.2">
      <c r="B877" s="98">
        <f>COUNT(R877:FC877,FI877:FQ877)</f>
        <v>0</v>
      </c>
      <c r="C877" s="98" t="str">
        <f>IF(COUNT(R877:FC877,FI877:FQ877)&gt;0,COUNT(R877:FC877,FI877:FQ877),"")</f>
        <v/>
      </c>
      <c r="D877" s="98" t="str">
        <f>IF(COUNT(X877:BN877,BP877:BX877,BZ877:CF877,CH877:FC877,FI877:FQ877)&gt;0,COUNT(X877:BN877,BP877:BX877,BZ877:CF877,CH877:FC877,FI877:FQ877),"")</f>
        <v/>
      </c>
      <c r="E877" s="98" t="str">
        <f>IF(H877=1,COUNT(R877:FC877,FI877:FQ877),"")</f>
        <v/>
      </c>
      <c r="F877" s="98" t="str">
        <f>IF(H877=1,COUNT(X877:BN877,BP877:BX877,BZ877:CF877,CH877:FC877,FI877:FQ877),"")</f>
        <v/>
      </c>
      <c r="G877" s="98" t="str">
        <f>IF($B877&gt;=1,$M877,"")</f>
        <v/>
      </c>
      <c r="H877" s="199" t="str">
        <f>IF(AND(M877&gt;0,M877&lt;=STATS!$C$22),1,"")</f>
        <v/>
      </c>
      <c r="J877" s="34">
        <v>876</v>
      </c>
      <c r="R877" s="17"/>
      <c r="S877" s="17"/>
      <c r="T877" s="17"/>
      <c r="U877" s="17"/>
      <c r="V877" s="17"/>
      <c r="W877" s="17"/>
      <c r="X877" s="36"/>
      <c r="Y877" s="36"/>
      <c r="Z877" s="36"/>
      <c r="AA877" s="36"/>
      <c r="FD877" s="195"/>
      <c r="FE877" s="195"/>
      <c r="FF877" s="195"/>
      <c r="FG877" s="195"/>
      <c r="FH877" s="195"/>
    </row>
    <row r="878" spans="2:164" x14ac:dyDescent="0.2">
      <c r="B878" s="98">
        <f>COUNT(R878:FC878,FI878:FQ878)</f>
        <v>0</v>
      </c>
      <c r="C878" s="98" t="str">
        <f>IF(COUNT(R878:FC878,FI878:FQ878)&gt;0,COUNT(R878:FC878,FI878:FQ878),"")</f>
        <v/>
      </c>
      <c r="D878" s="98" t="str">
        <f>IF(COUNT(X878:BN878,BP878:BX878,BZ878:CF878,CH878:FC878,FI878:FQ878)&gt;0,COUNT(X878:BN878,BP878:BX878,BZ878:CF878,CH878:FC878,FI878:FQ878),"")</f>
        <v/>
      </c>
      <c r="E878" s="98" t="str">
        <f>IF(H878=1,COUNT(R878:FC878,FI878:FQ878),"")</f>
        <v/>
      </c>
      <c r="F878" s="98" t="str">
        <f>IF(H878=1,COUNT(X878:BN878,BP878:BX878,BZ878:CF878,CH878:FC878,FI878:FQ878),"")</f>
        <v/>
      </c>
      <c r="G878" s="98" t="str">
        <f>IF($B878&gt;=1,$M878,"")</f>
        <v/>
      </c>
      <c r="H878" s="199" t="str">
        <f>IF(AND(M878&gt;0,M878&lt;=STATS!$C$22),1,"")</f>
        <v/>
      </c>
      <c r="J878" s="34">
        <v>877</v>
      </c>
      <c r="R878" s="17"/>
      <c r="S878" s="17"/>
      <c r="T878" s="17"/>
      <c r="U878" s="17"/>
      <c r="V878" s="17"/>
      <c r="W878" s="17"/>
      <c r="X878" s="36"/>
      <c r="Y878" s="36"/>
      <c r="Z878" s="36"/>
      <c r="AA878" s="36"/>
      <c r="FD878" s="195"/>
      <c r="FE878" s="195"/>
      <c r="FF878" s="195"/>
      <c r="FG878" s="195"/>
      <c r="FH878" s="195"/>
    </row>
    <row r="879" spans="2:164" x14ac:dyDescent="0.2">
      <c r="B879" s="98">
        <f>COUNT(R879:FC879,FI879:FQ879)</f>
        <v>0</v>
      </c>
      <c r="C879" s="98" t="str">
        <f>IF(COUNT(R879:FC879,FI879:FQ879)&gt;0,COUNT(R879:FC879,FI879:FQ879),"")</f>
        <v/>
      </c>
      <c r="D879" s="98" t="str">
        <f>IF(COUNT(X879:BN879,BP879:BX879,BZ879:CF879,CH879:FC879,FI879:FQ879)&gt;0,COUNT(X879:BN879,BP879:BX879,BZ879:CF879,CH879:FC879,FI879:FQ879),"")</f>
        <v/>
      </c>
      <c r="E879" s="98" t="str">
        <f>IF(H879=1,COUNT(R879:FC879,FI879:FQ879),"")</f>
        <v/>
      </c>
      <c r="F879" s="98" t="str">
        <f>IF(H879=1,COUNT(X879:BN879,BP879:BX879,BZ879:CF879,CH879:FC879,FI879:FQ879),"")</f>
        <v/>
      </c>
      <c r="G879" s="98" t="str">
        <f>IF($B879&gt;=1,$M879,"")</f>
        <v/>
      </c>
      <c r="H879" s="199" t="str">
        <f>IF(AND(M879&gt;0,M879&lt;=STATS!$C$22),1,"")</f>
        <v/>
      </c>
      <c r="J879" s="34">
        <v>878</v>
      </c>
      <c r="R879" s="17"/>
      <c r="S879" s="17"/>
      <c r="T879" s="17"/>
      <c r="U879" s="17"/>
      <c r="V879" s="17"/>
      <c r="W879" s="17"/>
      <c r="X879" s="36"/>
      <c r="Y879" s="36"/>
      <c r="Z879" s="36"/>
      <c r="AA879" s="36"/>
      <c r="FD879" s="195"/>
      <c r="FE879" s="195"/>
      <c r="FF879" s="195"/>
      <c r="FG879" s="195"/>
      <c r="FH879" s="195"/>
    </row>
    <row r="880" spans="2:164" x14ac:dyDescent="0.2">
      <c r="B880" s="98">
        <f>COUNT(R880:FC880,FI880:FQ880)</f>
        <v>0</v>
      </c>
      <c r="C880" s="98" t="str">
        <f>IF(COUNT(R880:FC880,FI880:FQ880)&gt;0,COUNT(R880:FC880,FI880:FQ880),"")</f>
        <v/>
      </c>
      <c r="D880" s="98" t="str">
        <f>IF(COUNT(X880:BN880,BP880:BX880,BZ880:CF880,CH880:FC880,FI880:FQ880)&gt;0,COUNT(X880:BN880,BP880:BX880,BZ880:CF880,CH880:FC880,FI880:FQ880),"")</f>
        <v/>
      </c>
      <c r="E880" s="98" t="str">
        <f>IF(H880=1,COUNT(R880:FC880,FI880:FQ880),"")</f>
        <v/>
      </c>
      <c r="F880" s="98" t="str">
        <f>IF(H880=1,COUNT(X880:BN880,BP880:BX880,BZ880:CF880,CH880:FC880,FI880:FQ880),"")</f>
        <v/>
      </c>
      <c r="G880" s="98" t="str">
        <f>IF($B880&gt;=1,$M880,"")</f>
        <v/>
      </c>
      <c r="H880" s="199" t="str">
        <f>IF(AND(M880&gt;0,M880&lt;=STATS!$C$22),1,"")</f>
        <v/>
      </c>
      <c r="J880" s="34">
        <v>879</v>
      </c>
      <c r="R880" s="17"/>
      <c r="S880" s="17"/>
      <c r="T880" s="17"/>
      <c r="U880" s="17"/>
      <c r="V880" s="17"/>
      <c r="W880" s="17"/>
      <c r="X880" s="36"/>
      <c r="Y880" s="36"/>
      <c r="Z880" s="36"/>
      <c r="AA880" s="36"/>
      <c r="FD880" s="195"/>
      <c r="FE880" s="195"/>
      <c r="FF880" s="195"/>
      <c r="FG880" s="195"/>
      <c r="FH880" s="195"/>
    </row>
    <row r="881" spans="2:164" x14ac:dyDescent="0.2">
      <c r="B881" s="98">
        <f>COUNT(R881:FC881,FI881:FQ881)</f>
        <v>0</v>
      </c>
      <c r="C881" s="98" t="str">
        <f>IF(COUNT(R881:FC881,FI881:FQ881)&gt;0,COUNT(R881:FC881,FI881:FQ881),"")</f>
        <v/>
      </c>
      <c r="D881" s="98" t="str">
        <f>IF(COUNT(X881:BN881,BP881:BX881,BZ881:CF881,CH881:FC881,FI881:FQ881)&gt;0,COUNT(X881:BN881,BP881:BX881,BZ881:CF881,CH881:FC881,FI881:FQ881),"")</f>
        <v/>
      </c>
      <c r="E881" s="98" t="str">
        <f>IF(H881=1,COUNT(R881:FC881,FI881:FQ881),"")</f>
        <v/>
      </c>
      <c r="F881" s="98" t="str">
        <f>IF(H881=1,COUNT(X881:BN881,BP881:BX881,BZ881:CF881,CH881:FC881,FI881:FQ881),"")</f>
        <v/>
      </c>
      <c r="G881" s="98" t="str">
        <f>IF($B881&gt;=1,$M881,"")</f>
        <v/>
      </c>
      <c r="H881" s="199" t="str">
        <f>IF(AND(M881&gt;0,M881&lt;=STATS!$C$22),1,"")</f>
        <v/>
      </c>
      <c r="J881" s="34">
        <v>880</v>
      </c>
      <c r="R881" s="17"/>
      <c r="S881" s="17"/>
      <c r="T881" s="17"/>
      <c r="U881" s="17"/>
      <c r="V881" s="17"/>
      <c r="W881" s="17"/>
      <c r="X881" s="36"/>
      <c r="Y881" s="36"/>
      <c r="Z881" s="36"/>
      <c r="AA881" s="36"/>
      <c r="FD881" s="195"/>
      <c r="FE881" s="195"/>
      <c r="FF881" s="195"/>
      <c r="FG881" s="195"/>
      <c r="FH881" s="195"/>
    </row>
    <row r="882" spans="2:164" x14ac:dyDescent="0.2">
      <c r="B882" s="98">
        <f>COUNT(R882:FC882,FI882:FQ882)</f>
        <v>0</v>
      </c>
      <c r="C882" s="98" t="str">
        <f>IF(COUNT(R882:FC882,FI882:FQ882)&gt;0,COUNT(R882:FC882,FI882:FQ882),"")</f>
        <v/>
      </c>
      <c r="D882" s="98" t="str">
        <f>IF(COUNT(X882:BN882,BP882:BX882,BZ882:CF882,CH882:FC882,FI882:FQ882)&gt;0,COUNT(X882:BN882,BP882:BX882,BZ882:CF882,CH882:FC882,FI882:FQ882),"")</f>
        <v/>
      </c>
      <c r="E882" s="98" t="str">
        <f>IF(H882=1,COUNT(R882:FC882,FI882:FQ882),"")</f>
        <v/>
      </c>
      <c r="F882" s="98" t="str">
        <f>IF(H882=1,COUNT(X882:BN882,BP882:BX882,BZ882:CF882,CH882:FC882,FI882:FQ882),"")</f>
        <v/>
      </c>
      <c r="G882" s="98" t="str">
        <f>IF($B882&gt;=1,$M882,"")</f>
        <v/>
      </c>
      <c r="H882" s="199" t="str">
        <f>IF(AND(M882&gt;0,M882&lt;=STATS!$C$22),1,"")</f>
        <v/>
      </c>
      <c r="J882" s="34">
        <v>881</v>
      </c>
      <c r="R882" s="17"/>
      <c r="S882" s="17"/>
      <c r="T882" s="17"/>
      <c r="U882" s="17"/>
      <c r="V882" s="17"/>
      <c r="W882" s="17"/>
      <c r="X882" s="36"/>
      <c r="Y882" s="36"/>
      <c r="Z882" s="36"/>
      <c r="AA882" s="36"/>
      <c r="FD882" s="195"/>
      <c r="FE882" s="195"/>
      <c r="FF882" s="195"/>
      <c r="FG882" s="195"/>
      <c r="FH882" s="195"/>
    </row>
    <row r="883" spans="2:164" x14ac:dyDescent="0.2">
      <c r="B883" s="98">
        <f>COUNT(R883:FC883,FI883:FQ883)</f>
        <v>0</v>
      </c>
      <c r="C883" s="98" t="str">
        <f>IF(COUNT(R883:FC883,FI883:FQ883)&gt;0,COUNT(R883:FC883,FI883:FQ883),"")</f>
        <v/>
      </c>
      <c r="D883" s="98" t="str">
        <f>IF(COUNT(X883:BN883,BP883:BX883,BZ883:CF883,CH883:FC883,FI883:FQ883)&gt;0,COUNT(X883:BN883,BP883:BX883,BZ883:CF883,CH883:FC883,FI883:FQ883),"")</f>
        <v/>
      </c>
      <c r="E883" s="98" t="str">
        <f>IF(H883=1,COUNT(R883:FC883,FI883:FQ883),"")</f>
        <v/>
      </c>
      <c r="F883" s="98" t="str">
        <f>IF(H883=1,COUNT(X883:BN883,BP883:BX883,BZ883:CF883,CH883:FC883,FI883:FQ883),"")</f>
        <v/>
      </c>
      <c r="G883" s="98" t="str">
        <f>IF($B883&gt;=1,$M883,"")</f>
        <v/>
      </c>
      <c r="H883" s="199" t="str">
        <f>IF(AND(M883&gt;0,M883&lt;=STATS!$C$22),1,"")</f>
        <v/>
      </c>
      <c r="J883" s="34">
        <v>882</v>
      </c>
      <c r="R883" s="17"/>
      <c r="S883" s="17"/>
      <c r="T883" s="17"/>
      <c r="U883" s="17"/>
      <c r="V883" s="17"/>
      <c r="W883" s="17"/>
      <c r="X883" s="36"/>
      <c r="Y883" s="36"/>
      <c r="Z883" s="36"/>
      <c r="AA883" s="36"/>
      <c r="FD883" s="195"/>
      <c r="FE883" s="195"/>
      <c r="FF883" s="195"/>
      <c r="FG883" s="195"/>
      <c r="FH883" s="195"/>
    </row>
    <row r="884" spans="2:164" x14ac:dyDescent="0.2">
      <c r="B884" s="98">
        <f>COUNT(R884:FC884,FI884:FQ884)</f>
        <v>0</v>
      </c>
      <c r="C884" s="98" t="str">
        <f>IF(COUNT(R884:FC884,FI884:FQ884)&gt;0,COUNT(R884:FC884,FI884:FQ884),"")</f>
        <v/>
      </c>
      <c r="D884" s="98" t="str">
        <f>IF(COUNT(X884:BN884,BP884:BX884,BZ884:CF884,CH884:FC884,FI884:FQ884)&gt;0,COUNT(X884:BN884,BP884:BX884,BZ884:CF884,CH884:FC884,FI884:FQ884),"")</f>
        <v/>
      </c>
      <c r="E884" s="98" t="str">
        <f>IF(H884=1,COUNT(R884:FC884,FI884:FQ884),"")</f>
        <v/>
      </c>
      <c r="F884" s="98" t="str">
        <f>IF(H884=1,COUNT(X884:BN884,BP884:BX884,BZ884:CF884,CH884:FC884,FI884:FQ884),"")</f>
        <v/>
      </c>
      <c r="G884" s="98" t="str">
        <f>IF($B884&gt;=1,$M884,"")</f>
        <v/>
      </c>
      <c r="H884" s="199" t="str">
        <f>IF(AND(M884&gt;0,M884&lt;=STATS!$C$22),1,"")</f>
        <v/>
      </c>
      <c r="J884" s="34">
        <v>883</v>
      </c>
      <c r="R884" s="17"/>
      <c r="S884" s="17"/>
      <c r="T884" s="17"/>
      <c r="U884" s="17"/>
      <c r="V884" s="17"/>
      <c r="W884" s="17"/>
      <c r="X884" s="36"/>
      <c r="Y884" s="36"/>
      <c r="Z884" s="36"/>
      <c r="AA884" s="36"/>
      <c r="FD884" s="195"/>
      <c r="FE884" s="195"/>
      <c r="FF884" s="195"/>
      <c r="FG884" s="195"/>
      <c r="FH884" s="195"/>
    </row>
    <row r="885" spans="2:164" x14ac:dyDescent="0.2">
      <c r="B885" s="98">
        <f>COUNT(R885:FC885,FI885:FQ885)</f>
        <v>0</v>
      </c>
      <c r="C885" s="98" t="str">
        <f>IF(COUNT(R885:FC885,FI885:FQ885)&gt;0,COUNT(R885:FC885,FI885:FQ885),"")</f>
        <v/>
      </c>
      <c r="D885" s="98" t="str">
        <f>IF(COUNT(X885:BN885,BP885:BX885,BZ885:CF885,CH885:FC885,FI885:FQ885)&gt;0,COUNT(X885:BN885,BP885:BX885,BZ885:CF885,CH885:FC885,FI885:FQ885),"")</f>
        <v/>
      </c>
      <c r="E885" s="98" t="str">
        <f>IF(H885=1,COUNT(R885:FC885,FI885:FQ885),"")</f>
        <v/>
      </c>
      <c r="F885" s="98" t="str">
        <f>IF(H885=1,COUNT(X885:BN885,BP885:BX885,BZ885:CF885,CH885:FC885,FI885:FQ885),"")</f>
        <v/>
      </c>
      <c r="G885" s="98" t="str">
        <f>IF($B885&gt;=1,$M885,"")</f>
        <v/>
      </c>
      <c r="H885" s="199" t="str">
        <f>IF(AND(M885&gt;0,M885&lt;=STATS!$C$22),1,"")</f>
        <v/>
      </c>
      <c r="J885" s="34">
        <v>884</v>
      </c>
      <c r="R885" s="17"/>
      <c r="S885" s="17"/>
      <c r="T885" s="17"/>
      <c r="U885" s="17"/>
      <c r="V885" s="17"/>
      <c r="W885" s="17"/>
      <c r="X885" s="36"/>
      <c r="Y885" s="36"/>
      <c r="Z885" s="36"/>
      <c r="AA885" s="36"/>
      <c r="FD885" s="195"/>
      <c r="FE885" s="195"/>
      <c r="FF885" s="195"/>
      <c r="FG885" s="195"/>
      <c r="FH885" s="195"/>
    </row>
    <row r="886" spans="2:164" x14ac:dyDescent="0.2">
      <c r="B886" s="98">
        <f>COUNT(R886:FC886,FI886:FQ886)</f>
        <v>0</v>
      </c>
      <c r="C886" s="98" t="str">
        <f>IF(COUNT(R886:FC886,FI886:FQ886)&gt;0,COUNT(R886:FC886,FI886:FQ886),"")</f>
        <v/>
      </c>
      <c r="D886" s="98" t="str">
        <f>IF(COUNT(X886:BN886,BP886:BX886,BZ886:CF886,CH886:FC886,FI886:FQ886)&gt;0,COUNT(X886:BN886,BP886:BX886,BZ886:CF886,CH886:FC886,FI886:FQ886),"")</f>
        <v/>
      </c>
      <c r="E886" s="98" t="str">
        <f>IF(H886=1,COUNT(R886:FC886,FI886:FQ886),"")</f>
        <v/>
      </c>
      <c r="F886" s="98" t="str">
        <f>IF(H886=1,COUNT(X886:BN886,BP886:BX886,BZ886:CF886,CH886:FC886,FI886:FQ886),"")</f>
        <v/>
      </c>
      <c r="G886" s="98" t="str">
        <f>IF($B886&gt;=1,$M886,"")</f>
        <v/>
      </c>
      <c r="H886" s="199" t="str">
        <f>IF(AND(M886&gt;0,M886&lt;=STATS!$C$22),1,"")</f>
        <v/>
      </c>
      <c r="J886" s="34">
        <v>885</v>
      </c>
      <c r="R886" s="17"/>
      <c r="S886" s="17"/>
      <c r="T886" s="17"/>
      <c r="U886" s="17"/>
      <c r="V886" s="17"/>
      <c r="W886" s="17"/>
      <c r="X886" s="36"/>
      <c r="Y886" s="36"/>
      <c r="Z886" s="36"/>
      <c r="AA886" s="36"/>
      <c r="FD886" s="195"/>
      <c r="FE886" s="195"/>
      <c r="FF886" s="195"/>
      <c r="FG886" s="195"/>
      <c r="FH886" s="195"/>
    </row>
    <row r="887" spans="2:164" x14ac:dyDescent="0.2">
      <c r="B887" s="98">
        <f>COUNT(R887:FC887,FI887:FQ887)</f>
        <v>0</v>
      </c>
      <c r="C887" s="98" t="str">
        <f>IF(COUNT(R887:FC887,FI887:FQ887)&gt;0,COUNT(R887:FC887,FI887:FQ887),"")</f>
        <v/>
      </c>
      <c r="D887" s="98" t="str">
        <f>IF(COUNT(X887:BN887,BP887:BX887,BZ887:CF887,CH887:FC887,FI887:FQ887)&gt;0,COUNT(X887:BN887,BP887:BX887,BZ887:CF887,CH887:FC887,FI887:FQ887),"")</f>
        <v/>
      </c>
      <c r="E887" s="98" t="str">
        <f>IF(H887=1,COUNT(R887:FC887,FI887:FQ887),"")</f>
        <v/>
      </c>
      <c r="F887" s="98" t="str">
        <f>IF(H887=1,COUNT(X887:BN887,BP887:BX887,BZ887:CF887,CH887:FC887,FI887:FQ887),"")</f>
        <v/>
      </c>
      <c r="G887" s="98" t="str">
        <f>IF($B887&gt;=1,$M887,"")</f>
        <v/>
      </c>
      <c r="H887" s="199" t="str">
        <f>IF(AND(M887&gt;0,M887&lt;=STATS!$C$22),1,"")</f>
        <v/>
      </c>
      <c r="J887" s="34">
        <v>886</v>
      </c>
      <c r="R887" s="17"/>
      <c r="S887" s="17"/>
      <c r="T887" s="17"/>
      <c r="U887" s="17"/>
      <c r="V887" s="17"/>
      <c r="W887" s="17"/>
      <c r="X887" s="36"/>
      <c r="Y887" s="36"/>
      <c r="Z887" s="36"/>
      <c r="AA887" s="36"/>
      <c r="FD887" s="195"/>
      <c r="FE887" s="195"/>
      <c r="FF887" s="195"/>
      <c r="FG887" s="195"/>
      <c r="FH887" s="195"/>
    </row>
    <row r="888" spans="2:164" x14ac:dyDescent="0.2">
      <c r="B888" s="98">
        <f>COUNT(R888:FC888,FI888:FQ888)</f>
        <v>0</v>
      </c>
      <c r="C888" s="98" t="str">
        <f>IF(COUNT(R888:FC888,FI888:FQ888)&gt;0,COUNT(R888:FC888,FI888:FQ888),"")</f>
        <v/>
      </c>
      <c r="D888" s="98" t="str">
        <f>IF(COUNT(X888:BN888,BP888:BX888,BZ888:CF888,CH888:FC888,FI888:FQ888)&gt;0,COUNT(X888:BN888,BP888:BX888,BZ888:CF888,CH888:FC888,FI888:FQ888),"")</f>
        <v/>
      </c>
      <c r="E888" s="98" t="str">
        <f>IF(H888=1,COUNT(R888:FC888,FI888:FQ888),"")</f>
        <v/>
      </c>
      <c r="F888" s="98" t="str">
        <f>IF(H888=1,COUNT(X888:BN888,BP888:BX888,BZ888:CF888,CH888:FC888,FI888:FQ888),"")</f>
        <v/>
      </c>
      <c r="G888" s="98" t="str">
        <f>IF($B888&gt;=1,$M888,"")</f>
        <v/>
      </c>
      <c r="H888" s="199" t="str">
        <f>IF(AND(M888&gt;0,M888&lt;=STATS!$C$22),1,"")</f>
        <v/>
      </c>
      <c r="J888" s="34">
        <v>887</v>
      </c>
      <c r="R888" s="17"/>
      <c r="S888" s="17"/>
      <c r="T888" s="17"/>
      <c r="U888" s="17"/>
      <c r="V888" s="17"/>
      <c r="W888" s="17"/>
      <c r="X888" s="36"/>
      <c r="Y888" s="36"/>
      <c r="Z888" s="36"/>
      <c r="AA888" s="36"/>
      <c r="FD888" s="195"/>
      <c r="FE888" s="195"/>
      <c r="FF888" s="195"/>
      <c r="FG888" s="195"/>
      <c r="FH888" s="195"/>
    </row>
    <row r="889" spans="2:164" x14ac:dyDescent="0.2">
      <c r="B889" s="98">
        <f>COUNT(R889:FC889,FI889:FQ889)</f>
        <v>0</v>
      </c>
      <c r="C889" s="98" t="str">
        <f>IF(COUNT(R889:FC889,FI889:FQ889)&gt;0,COUNT(R889:FC889,FI889:FQ889),"")</f>
        <v/>
      </c>
      <c r="D889" s="98" t="str">
        <f>IF(COUNT(X889:BN889,BP889:BX889,BZ889:CF889,CH889:FC889,FI889:FQ889)&gt;0,COUNT(X889:BN889,BP889:BX889,BZ889:CF889,CH889:FC889,FI889:FQ889),"")</f>
        <v/>
      </c>
      <c r="E889" s="98" t="str">
        <f>IF(H889=1,COUNT(R889:FC889,FI889:FQ889),"")</f>
        <v/>
      </c>
      <c r="F889" s="98" t="str">
        <f>IF(H889=1,COUNT(X889:BN889,BP889:BX889,BZ889:CF889,CH889:FC889,FI889:FQ889),"")</f>
        <v/>
      </c>
      <c r="G889" s="98" t="str">
        <f>IF($B889&gt;=1,$M889,"")</f>
        <v/>
      </c>
      <c r="H889" s="199" t="str">
        <f>IF(AND(M889&gt;0,M889&lt;=STATS!$C$22),1,"")</f>
        <v/>
      </c>
      <c r="J889" s="34">
        <v>888</v>
      </c>
      <c r="R889" s="17"/>
      <c r="S889" s="17"/>
      <c r="T889" s="17"/>
      <c r="U889" s="17"/>
      <c r="V889" s="17"/>
      <c r="W889" s="17"/>
      <c r="X889" s="36"/>
      <c r="Y889" s="36"/>
      <c r="Z889" s="36"/>
      <c r="AA889" s="36"/>
      <c r="FD889" s="195"/>
      <c r="FE889" s="195"/>
      <c r="FF889" s="195"/>
      <c r="FG889" s="195"/>
      <c r="FH889" s="195"/>
    </row>
    <row r="890" spans="2:164" x14ac:dyDescent="0.2">
      <c r="B890" s="98">
        <f>COUNT(R890:FC890,FI890:FQ890)</f>
        <v>0</v>
      </c>
      <c r="C890" s="98" t="str">
        <f>IF(COUNT(R890:FC890,FI890:FQ890)&gt;0,COUNT(R890:FC890,FI890:FQ890),"")</f>
        <v/>
      </c>
      <c r="D890" s="98" t="str">
        <f>IF(COUNT(X890:BN890,BP890:BX890,BZ890:CF890,CH890:FC890,FI890:FQ890)&gt;0,COUNT(X890:BN890,BP890:BX890,BZ890:CF890,CH890:FC890,FI890:FQ890),"")</f>
        <v/>
      </c>
      <c r="E890" s="98" t="str">
        <f>IF(H890=1,COUNT(R890:FC890,FI890:FQ890),"")</f>
        <v/>
      </c>
      <c r="F890" s="98" t="str">
        <f>IF(H890=1,COUNT(X890:BN890,BP890:BX890,BZ890:CF890,CH890:FC890,FI890:FQ890),"")</f>
        <v/>
      </c>
      <c r="G890" s="98" t="str">
        <f>IF($B890&gt;=1,$M890,"")</f>
        <v/>
      </c>
      <c r="H890" s="199" t="str">
        <f>IF(AND(M890&gt;0,M890&lt;=STATS!$C$22),1,"")</f>
        <v/>
      </c>
      <c r="J890" s="34">
        <v>889</v>
      </c>
      <c r="R890" s="17"/>
      <c r="S890" s="17"/>
      <c r="T890" s="17"/>
      <c r="U890" s="17"/>
      <c r="V890" s="17"/>
      <c r="W890" s="17"/>
      <c r="X890" s="36"/>
      <c r="Y890" s="36"/>
      <c r="Z890" s="36"/>
      <c r="AA890" s="36"/>
      <c r="FD890" s="195"/>
      <c r="FE890" s="195"/>
      <c r="FF890" s="195"/>
      <c r="FG890" s="195"/>
      <c r="FH890" s="195"/>
    </row>
    <row r="891" spans="2:164" x14ac:dyDescent="0.2">
      <c r="B891" s="98">
        <f>COUNT(R891:FC891,FI891:FQ891)</f>
        <v>0</v>
      </c>
      <c r="C891" s="98" t="str">
        <f>IF(COUNT(R891:FC891,FI891:FQ891)&gt;0,COUNT(R891:FC891,FI891:FQ891),"")</f>
        <v/>
      </c>
      <c r="D891" s="98" t="str">
        <f>IF(COUNT(X891:BN891,BP891:BX891,BZ891:CF891,CH891:FC891,FI891:FQ891)&gt;0,COUNT(X891:BN891,BP891:BX891,BZ891:CF891,CH891:FC891,FI891:FQ891),"")</f>
        <v/>
      </c>
      <c r="E891" s="98" t="str">
        <f>IF(H891=1,COUNT(R891:FC891,FI891:FQ891),"")</f>
        <v/>
      </c>
      <c r="F891" s="98" t="str">
        <f>IF(H891=1,COUNT(X891:BN891,BP891:BX891,BZ891:CF891,CH891:FC891,FI891:FQ891),"")</f>
        <v/>
      </c>
      <c r="G891" s="98" t="str">
        <f>IF($B891&gt;=1,$M891,"")</f>
        <v/>
      </c>
      <c r="H891" s="199" t="str">
        <f>IF(AND(M891&gt;0,M891&lt;=STATS!$C$22),1,"")</f>
        <v/>
      </c>
      <c r="J891" s="34">
        <v>890</v>
      </c>
      <c r="R891" s="17"/>
      <c r="S891" s="17"/>
      <c r="T891" s="17"/>
      <c r="U891" s="17"/>
      <c r="V891" s="17"/>
      <c r="W891" s="17"/>
      <c r="X891" s="36"/>
      <c r="Y891" s="36"/>
      <c r="Z891" s="36"/>
      <c r="AA891" s="36"/>
      <c r="FD891" s="195"/>
      <c r="FE891" s="195"/>
      <c r="FF891" s="195"/>
      <c r="FG891" s="195"/>
      <c r="FH891" s="195"/>
    </row>
    <row r="892" spans="2:164" x14ac:dyDescent="0.2">
      <c r="B892" s="98">
        <f>COUNT(R892:FC892,FI892:FQ892)</f>
        <v>0</v>
      </c>
      <c r="C892" s="98" t="str">
        <f>IF(COUNT(R892:FC892,FI892:FQ892)&gt;0,COUNT(R892:FC892,FI892:FQ892),"")</f>
        <v/>
      </c>
      <c r="D892" s="98" t="str">
        <f>IF(COUNT(X892:BN892,BP892:BX892,BZ892:CF892,CH892:FC892,FI892:FQ892)&gt;0,COUNT(X892:BN892,BP892:BX892,BZ892:CF892,CH892:FC892,FI892:FQ892),"")</f>
        <v/>
      </c>
      <c r="E892" s="98" t="str">
        <f>IF(H892=1,COUNT(R892:FC892,FI892:FQ892),"")</f>
        <v/>
      </c>
      <c r="F892" s="98" t="str">
        <f>IF(H892=1,COUNT(X892:BN892,BP892:BX892,BZ892:CF892,CH892:FC892,FI892:FQ892),"")</f>
        <v/>
      </c>
      <c r="G892" s="98" t="str">
        <f>IF($B892&gt;=1,$M892,"")</f>
        <v/>
      </c>
      <c r="H892" s="199" t="str">
        <f>IF(AND(M892&gt;0,M892&lt;=STATS!$C$22),1,"")</f>
        <v/>
      </c>
      <c r="J892" s="34">
        <v>891</v>
      </c>
      <c r="R892" s="17"/>
      <c r="S892" s="17"/>
      <c r="T892" s="17"/>
      <c r="U892" s="17"/>
      <c r="V892" s="17"/>
      <c r="W892" s="17"/>
      <c r="X892" s="36"/>
      <c r="Y892" s="36"/>
      <c r="Z892" s="36"/>
      <c r="AA892" s="36"/>
      <c r="FD892" s="195"/>
      <c r="FE892" s="195"/>
      <c r="FF892" s="195"/>
      <c r="FG892" s="195"/>
      <c r="FH892" s="195"/>
    </row>
    <row r="893" spans="2:164" x14ac:dyDescent="0.2">
      <c r="B893" s="98">
        <f>COUNT(R893:FC893,FI893:FQ893)</f>
        <v>0</v>
      </c>
      <c r="C893" s="98" t="str">
        <f>IF(COUNT(R893:FC893,FI893:FQ893)&gt;0,COUNT(R893:FC893,FI893:FQ893),"")</f>
        <v/>
      </c>
      <c r="D893" s="98" t="str">
        <f>IF(COUNT(X893:BN893,BP893:BX893,BZ893:CF893,CH893:FC893,FI893:FQ893)&gt;0,COUNT(X893:BN893,BP893:BX893,BZ893:CF893,CH893:FC893,FI893:FQ893),"")</f>
        <v/>
      </c>
      <c r="E893" s="98" t="str">
        <f>IF(H893=1,COUNT(R893:FC893,FI893:FQ893),"")</f>
        <v/>
      </c>
      <c r="F893" s="98" t="str">
        <f>IF(H893=1,COUNT(X893:BN893,BP893:BX893,BZ893:CF893,CH893:FC893,FI893:FQ893),"")</f>
        <v/>
      </c>
      <c r="G893" s="98" t="str">
        <f>IF($B893&gt;=1,$M893,"")</f>
        <v/>
      </c>
      <c r="H893" s="199" t="str">
        <f>IF(AND(M893&gt;0,M893&lt;=STATS!$C$22),1,"")</f>
        <v/>
      </c>
      <c r="J893" s="34">
        <v>892</v>
      </c>
      <c r="R893" s="17"/>
      <c r="S893" s="17"/>
      <c r="T893" s="17"/>
      <c r="U893" s="17"/>
      <c r="V893" s="17"/>
      <c r="W893" s="17"/>
      <c r="X893" s="36"/>
      <c r="Y893" s="36"/>
      <c r="Z893" s="36"/>
      <c r="AA893" s="36"/>
      <c r="FD893" s="195"/>
      <c r="FE893" s="195"/>
      <c r="FF893" s="195"/>
      <c r="FG893" s="195"/>
      <c r="FH893" s="195"/>
    </row>
    <row r="894" spans="2:164" x14ac:dyDescent="0.2">
      <c r="B894" s="98">
        <f>COUNT(R894:FC894,FI894:FQ894)</f>
        <v>0</v>
      </c>
      <c r="C894" s="98" t="str">
        <f>IF(COUNT(R894:FC894,FI894:FQ894)&gt;0,COUNT(R894:FC894,FI894:FQ894),"")</f>
        <v/>
      </c>
      <c r="D894" s="98" t="str">
        <f>IF(COUNT(X894:BN894,BP894:BX894,BZ894:CF894,CH894:FC894,FI894:FQ894)&gt;0,COUNT(X894:BN894,BP894:BX894,BZ894:CF894,CH894:FC894,FI894:FQ894),"")</f>
        <v/>
      </c>
      <c r="E894" s="98" t="str">
        <f>IF(H894=1,COUNT(R894:FC894,FI894:FQ894),"")</f>
        <v/>
      </c>
      <c r="F894" s="98" t="str">
        <f>IF(H894=1,COUNT(X894:BN894,BP894:BX894,BZ894:CF894,CH894:FC894,FI894:FQ894),"")</f>
        <v/>
      </c>
      <c r="G894" s="98" t="str">
        <f>IF($B894&gt;=1,$M894,"")</f>
        <v/>
      </c>
      <c r="H894" s="199" t="str">
        <f>IF(AND(M894&gt;0,M894&lt;=STATS!$C$22),1,"")</f>
        <v/>
      </c>
      <c r="J894" s="34">
        <v>893</v>
      </c>
      <c r="R894" s="17"/>
      <c r="S894" s="17"/>
      <c r="T894" s="17"/>
      <c r="U894" s="17"/>
      <c r="V894" s="17"/>
      <c r="W894" s="17"/>
      <c r="X894" s="36"/>
      <c r="Y894" s="36"/>
      <c r="Z894" s="36"/>
      <c r="AA894" s="36"/>
      <c r="FD894" s="195"/>
      <c r="FE894" s="195"/>
      <c r="FF894" s="195"/>
      <c r="FG894" s="195"/>
      <c r="FH894" s="195"/>
    </row>
    <row r="895" spans="2:164" x14ac:dyDescent="0.2">
      <c r="B895" s="98">
        <f>COUNT(R895:FC895,FI895:FQ895)</f>
        <v>0</v>
      </c>
      <c r="C895" s="98" t="str">
        <f>IF(COUNT(R895:FC895,FI895:FQ895)&gt;0,COUNT(R895:FC895,FI895:FQ895),"")</f>
        <v/>
      </c>
      <c r="D895" s="98" t="str">
        <f>IF(COUNT(X895:BN895,BP895:BX895,BZ895:CF895,CH895:FC895,FI895:FQ895)&gt;0,COUNT(X895:BN895,BP895:BX895,BZ895:CF895,CH895:FC895,FI895:FQ895),"")</f>
        <v/>
      </c>
      <c r="E895" s="98" t="str">
        <f>IF(H895=1,COUNT(R895:FC895,FI895:FQ895),"")</f>
        <v/>
      </c>
      <c r="F895" s="98" t="str">
        <f>IF(H895=1,COUNT(X895:BN895,BP895:BX895,BZ895:CF895,CH895:FC895,FI895:FQ895),"")</f>
        <v/>
      </c>
      <c r="G895" s="98" t="str">
        <f>IF($B895&gt;=1,$M895,"")</f>
        <v/>
      </c>
      <c r="H895" s="199" t="str">
        <f>IF(AND(M895&gt;0,M895&lt;=STATS!$C$22),1,"")</f>
        <v/>
      </c>
      <c r="J895" s="34">
        <v>894</v>
      </c>
      <c r="R895" s="17"/>
      <c r="S895" s="17"/>
      <c r="T895" s="17"/>
      <c r="U895" s="17"/>
      <c r="V895" s="17"/>
      <c r="W895" s="17"/>
      <c r="X895" s="36"/>
      <c r="Y895" s="36"/>
      <c r="Z895" s="36"/>
      <c r="AA895" s="36"/>
      <c r="FD895" s="195"/>
      <c r="FE895" s="195"/>
      <c r="FF895" s="195"/>
      <c r="FG895" s="195"/>
      <c r="FH895" s="195"/>
    </row>
    <row r="896" spans="2:164" x14ac:dyDescent="0.2">
      <c r="B896" s="98">
        <f>COUNT(R896:FC896,FI896:FQ896)</f>
        <v>0</v>
      </c>
      <c r="C896" s="98" t="str">
        <f>IF(COUNT(R896:FC896,FI896:FQ896)&gt;0,COUNT(R896:FC896,FI896:FQ896),"")</f>
        <v/>
      </c>
      <c r="D896" s="98" t="str">
        <f>IF(COUNT(X896:BN896,BP896:BX896,BZ896:CF896,CH896:FC896,FI896:FQ896)&gt;0,COUNT(X896:BN896,BP896:BX896,BZ896:CF896,CH896:FC896,FI896:FQ896),"")</f>
        <v/>
      </c>
      <c r="E896" s="98" t="str">
        <f>IF(H896=1,COUNT(R896:FC896,FI896:FQ896),"")</f>
        <v/>
      </c>
      <c r="F896" s="98" t="str">
        <f>IF(H896=1,COUNT(X896:BN896,BP896:BX896,BZ896:CF896,CH896:FC896,FI896:FQ896),"")</f>
        <v/>
      </c>
      <c r="G896" s="98" t="str">
        <f>IF($B896&gt;=1,$M896,"")</f>
        <v/>
      </c>
      <c r="H896" s="199" t="str">
        <f>IF(AND(M896&gt;0,M896&lt;=STATS!$C$22),1,"")</f>
        <v/>
      </c>
      <c r="J896" s="34">
        <v>895</v>
      </c>
      <c r="R896" s="17"/>
      <c r="S896" s="17"/>
      <c r="T896" s="17"/>
      <c r="U896" s="17"/>
      <c r="V896" s="17"/>
      <c r="W896" s="17"/>
      <c r="X896" s="36"/>
      <c r="Y896" s="36"/>
      <c r="Z896" s="36"/>
      <c r="AA896" s="36"/>
      <c r="FD896" s="195"/>
      <c r="FE896" s="195"/>
      <c r="FF896" s="195"/>
      <c r="FG896" s="195"/>
      <c r="FH896" s="195"/>
    </row>
    <row r="897" spans="2:164" x14ac:dyDescent="0.2">
      <c r="B897" s="98">
        <f>COUNT(R897:FC897,FI897:FQ897)</f>
        <v>0</v>
      </c>
      <c r="C897" s="98" t="str">
        <f>IF(COUNT(R897:FC897,FI897:FQ897)&gt;0,COUNT(R897:FC897,FI897:FQ897),"")</f>
        <v/>
      </c>
      <c r="D897" s="98" t="str">
        <f>IF(COUNT(X897:BN897,BP897:BX897,BZ897:CF897,CH897:FC897,FI897:FQ897)&gt;0,COUNT(X897:BN897,BP897:BX897,BZ897:CF897,CH897:FC897,FI897:FQ897),"")</f>
        <v/>
      </c>
      <c r="E897" s="98" t="str">
        <f>IF(H897=1,COUNT(R897:FC897,FI897:FQ897),"")</f>
        <v/>
      </c>
      <c r="F897" s="98" t="str">
        <f>IF(H897=1,COUNT(X897:BN897,BP897:BX897,BZ897:CF897,CH897:FC897,FI897:FQ897),"")</f>
        <v/>
      </c>
      <c r="G897" s="98" t="str">
        <f>IF($B897&gt;=1,$M897,"")</f>
        <v/>
      </c>
      <c r="H897" s="199" t="str">
        <f>IF(AND(M897&gt;0,M897&lt;=STATS!$C$22),1,"")</f>
        <v/>
      </c>
      <c r="J897" s="34">
        <v>896</v>
      </c>
      <c r="R897" s="17"/>
      <c r="S897" s="17"/>
      <c r="T897" s="17"/>
      <c r="U897" s="17"/>
      <c r="V897" s="17"/>
      <c r="W897" s="17"/>
      <c r="X897" s="36"/>
      <c r="Y897" s="36"/>
      <c r="Z897" s="36"/>
      <c r="AA897" s="36"/>
      <c r="FD897" s="195"/>
      <c r="FE897" s="195"/>
      <c r="FF897" s="195"/>
      <c r="FG897" s="195"/>
      <c r="FH897" s="195"/>
    </row>
    <row r="898" spans="2:164" x14ac:dyDescent="0.2">
      <c r="B898" s="98">
        <f>COUNT(R898:FC898,FI898:FQ898)</f>
        <v>0</v>
      </c>
      <c r="C898" s="98" t="str">
        <f>IF(COUNT(R898:FC898,FI898:FQ898)&gt;0,COUNT(R898:FC898,FI898:FQ898),"")</f>
        <v/>
      </c>
      <c r="D898" s="98" t="str">
        <f>IF(COUNT(X898:BN898,BP898:BX898,BZ898:CF898,CH898:FC898,FI898:FQ898)&gt;0,COUNT(X898:BN898,BP898:BX898,BZ898:CF898,CH898:FC898,FI898:FQ898),"")</f>
        <v/>
      </c>
      <c r="E898" s="98" t="str">
        <f>IF(H898=1,COUNT(R898:FC898,FI898:FQ898),"")</f>
        <v/>
      </c>
      <c r="F898" s="98" t="str">
        <f>IF(H898=1,COUNT(X898:BN898,BP898:BX898,BZ898:CF898,CH898:FC898,FI898:FQ898),"")</f>
        <v/>
      </c>
      <c r="G898" s="98" t="str">
        <f>IF($B898&gt;=1,$M898,"")</f>
        <v/>
      </c>
      <c r="H898" s="199" t="str">
        <f>IF(AND(M898&gt;0,M898&lt;=STATS!$C$22),1,"")</f>
        <v/>
      </c>
      <c r="J898" s="34">
        <v>897</v>
      </c>
      <c r="R898" s="17"/>
      <c r="S898" s="17"/>
      <c r="T898" s="17"/>
      <c r="U898" s="17"/>
      <c r="V898" s="17"/>
      <c r="W898" s="17"/>
      <c r="X898" s="36"/>
      <c r="Y898" s="36"/>
      <c r="Z898" s="36"/>
      <c r="AA898" s="36"/>
      <c r="FD898" s="195"/>
      <c r="FE898" s="195"/>
      <c r="FF898" s="195"/>
      <c r="FG898" s="195"/>
      <c r="FH898" s="195"/>
    </row>
    <row r="899" spans="2:164" x14ac:dyDescent="0.2">
      <c r="B899" s="98">
        <f>COUNT(R899:FC899,FI899:FQ899)</f>
        <v>0</v>
      </c>
      <c r="C899" s="98" t="str">
        <f>IF(COUNT(R899:FC899,FI899:FQ899)&gt;0,COUNT(R899:FC899,FI899:FQ899),"")</f>
        <v/>
      </c>
      <c r="D899" s="98" t="str">
        <f>IF(COUNT(X899:BN899,BP899:BX899,BZ899:CF899,CH899:FC899,FI899:FQ899)&gt;0,COUNT(X899:BN899,BP899:BX899,BZ899:CF899,CH899:FC899,FI899:FQ899),"")</f>
        <v/>
      </c>
      <c r="E899" s="98" t="str">
        <f>IF(H899=1,COUNT(R899:FC899,FI899:FQ899),"")</f>
        <v/>
      </c>
      <c r="F899" s="98" t="str">
        <f>IF(H899=1,COUNT(X899:BN899,BP899:BX899,BZ899:CF899,CH899:FC899,FI899:FQ899),"")</f>
        <v/>
      </c>
      <c r="G899" s="98" t="str">
        <f>IF($B899&gt;=1,$M899,"")</f>
        <v/>
      </c>
      <c r="H899" s="199" t="str">
        <f>IF(AND(M899&gt;0,M899&lt;=STATS!$C$22),1,"")</f>
        <v/>
      </c>
      <c r="J899" s="34">
        <v>898</v>
      </c>
      <c r="R899" s="17"/>
      <c r="S899" s="17"/>
      <c r="T899" s="17"/>
      <c r="U899" s="17"/>
      <c r="V899" s="17"/>
      <c r="W899" s="17"/>
      <c r="X899" s="36"/>
      <c r="Y899" s="36"/>
      <c r="Z899" s="36"/>
      <c r="AA899" s="36"/>
      <c r="FD899" s="195"/>
      <c r="FE899" s="195"/>
      <c r="FF899" s="195"/>
      <c r="FG899" s="195"/>
      <c r="FH899" s="195"/>
    </row>
    <row r="900" spans="2:164" x14ac:dyDescent="0.2">
      <c r="B900" s="98">
        <f>COUNT(R900:FC900,FI900:FQ900)</f>
        <v>0</v>
      </c>
      <c r="C900" s="98" t="str">
        <f>IF(COUNT(R900:FC900,FI900:FQ900)&gt;0,COUNT(R900:FC900,FI900:FQ900),"")</f>
        <v/>
      </c>
      <c r="D900" s="98" t="str">
        <f>IF(COUNT(X900:BN900,BP900:BX900,BZ900:CF900,CH900:FC900,FI900:FQ900)&gt;0,COUNT(X900:BN900,BP900:BX900,BZ900:CF900,CH900:FC900,FI900:FQ900),"")</f>
        <v/>
      </c>
      <c r="E900" s="98" t="str">
        <f>IF(H900=1,COUNT(R900:FC900,FI900:FQ900),"")</f>
        <v/>
      </c>
      <c r="F900" s="98" t="str">
        <f>IF(H900=1,COUNT(X900:BN900,BP900:BX900,BZ900:CF900,CH900:FC900,FI900:FQ900),"")</f>
        <v/>
      </c>
      <c r="G900" s="98" t="str">
        <f>IF($B900&gt;=1,$M900,"")</f>
        <v/>
      </c>
      <c r="H900" s="199" t="str">
        <f>IF(AND(M900&gt;0,M900&lt;=STATS!$C$22),1,"")</f>
        <v/>
      </c>
      <c r="J900" s="34">
        <v>899</v>
      </c>
      <c r="R900" s="17"/>
      <c r="S900" s="17"/>
      <c r="T900" s="17"/>
      <c r="U900" s="17"/>
      <c r="V900" s="17"/>
      <c r="W900" s="17"/>
      <c r="X900" s="36"/>
      <c r="Y900" s="36"/>
      <c r="Z900" s="36"/>
      <c r="AA900" s="36"/>
      <c r="FD900" s="195"/>
      <c r="FE900" s="195"/>
      <c r="FF900" s="195"/>
      <c r="FG900" s="195"/>
      <c r="FH900" s="195"/>
    </row>
    <row r="901" spans="2:164" x14ac:dyDescent="0.2">
      <c r="B901" s="98">
        <f>COUNT(R901:FC901,FI901:FQ901)</f>
        <v>0</v>
      </c>
      <c r="C901" s="98" t="str">
        <f>IF(COUNT(R901:FC901,FI901:FQ901)&gt;0,COUNT(R901:FC901,FI901:FQ901),"")</f>
        <v/>
      </c>
      <c r="D901" s="98" t="str">
        <f>IF(COUNT(X901:BN901,BP901:BX901,BZ901:CF901,CH901:FC901,FI901:FQ901)&gt;0,COUNT(X901:BN901,BP901:BX901,BZ901:CF901,CH901:FC901,FI901:FQ901),"")</f>
        <v/>
      </c>
      <c r="E901" s="98" t="str">
        <f>IF(H901=1,COUNT(R901:FC901,FI901:FQ901),"")</f>
        <v/>
      </c>
      <c r="F901" s="98" t="str">
        <f>IF(H901=1,COUNT(X901:BN901,BP901:BX901,BZ901:CF901,CH901:FC901,FI901:FQ901),"")</f>
        <v/>
      </c>
      <c r="G901" s="98" t="str">
        <f>IF($B901&gt;=1,$M901,"")</f>
        <v/>
      </c>
      <c r="H901" s="199" t="str">
        <f>IF(AND(M901&gt;0,M901&lt;=STATS!$C$22),1,"")</f>
        <v/>
      </c>
      <c r="J901" s="34">
        <v>900</v>
      </c>
      <c r="R901" s="17"/>
      <c r="S901" s="17"/>
      <c r="T901" s="17"/>
      <c r="U901" s="17"/>
      <c r="V901" s="17"/>
      <c r="W901" s="17"/>
      <c r="X901" s="36"/>
      <c r="Y901" s="36"/>
      <c r="Z901" s="36"/>
      <c r="AA901" s="36"/>
      <c r="FD901" s="195"/>
      <c r="FE901" s="195"/>
      <c r="FF901" s="195"/>
      <c r="FG901" s="195"/>
      <c r="FH901" s="195"/>
    </row>
    <row r="902" spans="2:164" x14ac:dyDescent="0.2">
      <c r="B902" s="98">
        <f>COUNT(R902:FC902,FI902:FQ902)</f>
        <v>0</v>
      </c>
      <c r="C902" s="98" t="str">
        <f>IF(COUNT(R902:FC902,FI902:FQ902)&gt;0,COUNT(R902:FC902,FI902:FQ902),"")</f>
        <v/>
      </c>
      <c r="D902" s="98" t="str">
        <f>IF(COUNT(X902:BN902,BP902:BX902,BZ902:CF902,CH902:FC902,FI902:FQ902)&gt;0,COUNT(X902:BN902,BP902:BX902,BZ902:CF902,CH902:FC902,FI902:FQ902),"")</f>
        <v/>
      </c>
      <c r="E902" s="98" t="str">
        <f>IF(H902=1,COUNT(R902:FC902,FI902:FQ902),"")</f>
        <v/>
      </c>
      <c r="F902" s="98" t="str">
        <f>IF(H902=1,COUNT(X902:BN902,BP902:BX902,BZ902:CF902,CH902:FC902,FI902:FQ902),"")</f>
        <v/>
      </c>
      <c r="G902" s="98" t="str">
        <f>IF($B902&gt;=1,$M902,"")</f>
        <v/>
      </c>
      <c r="H902" s="199" t="str">
        <f>IF(AND(M902&gt;0,M902&lt;=STATS!$C$22),1,"")</f>
        <v/>
      </c>
      <c r="J902" s="34">
        <v>901</v>
      </c>
      <c r="R902" s="17"/>
      <c r="S902" s="17"/>
      <c r="T902" s="17"/>
      <c r="U902" s="17"/>
      <c r="V902" s="17"/>
      <c r="W902" s="17"/>
      <c r="X902" s="36"/>
      <c r="Y902" s="36"/>
      <c r="Z902" s="36"/>
      <c r="AA902" s="36"/>
      <c r="FD902" s="195"/>
      <c r="FE902" s="195"/>
      <c r="FF902" s="195"/>
      <c r="FG902" s="195"/>
      <c r="FH902" s="195"/>
    </row>
    <row r="903" spans="2:164" x14ac:dyDescent="0.2">
      <c r="B903" s="98">
        <f>COUNT(R903:FC903,FI903:FQ903)</f>
        <v>0</v>
      </c>
      <c r="C903" s="98" t="str">
        <f>IF(COUNT(R903:FC903,FI903:FQ903)&gt;0,COUNT(R903:FC903,FI903:FQ903),"")</f>
        <v/>
      </c>
      <c r="D903" s="98" t="str">
        <f>IF(COUNT(X903:BN903,BP903:BX903,BZ903:CF903,CH903:FC903,FI903:FQ903)&gt;0,COUNT(X903:BN903,BP903:BX903,BZ903:CF903,CH903:FC903,FI903:FQ903),"")</f>
        <v/>
      </c>
      <c r="E903" s="98" t="str">
        <f>IF(H903=1,COUNT(R903:FC903,FI903:FQ903),"")</f>
        <v/>
      </c>
      <c r="F903" s="98" t="str">
        <f>IF(H903=1,COUNT(X903:BN903,BP903:BX903,BZ903:CF903,CH903:FC903,FI903:FQ903),"")</f>
        <v/>
      </c>
      <c r="G903" s="98" t="str">
        <f>IF($B903&gt;=1,$M903,"")</f>
        <v/>
      </c>
      <c r="H903" s="199" t="str">
        <f>IF(AND(M903&gt;0,M903&lt;=STATS!$C$22),1,"")</f>
        <v/>
      </c>
      <c r="J903" s="34">
        <v>902</v>
      </c>
      <c r="R903" s="17"/>
      <c r="S903" s="17"/>
      <c r="T903" s="17"/>
      <c r="U903" s="17"/>
      <c r="V903" s="17"/>
      <c r="W903" s="17"/>
      <c r="X903" s="36"/>
      <c r="Y903" s="36"/>
      <c r="Z903" s="36"/>
      <c r="AA903" s="36"/>
      <c r="FD903" s="195"/>
      <c r="FE903" s="195"/>
      <c r="FF903" s="195"/>
      <c r="FG903" s="195"/>
      <c r="FH903" s="195"/>
    </row>
    <row r="904" spans="2:164" x14ac:dyDescent="0.2">
      <c r="B904" s="98">
        <f>COUNT(R904:FC904,FI904:FQ904)</f>
        <v>0</v>
      </c>
      <c r="C904" s="98" t="str">
        <f>IF(COUNT(R904:FC904,FI904:FQ904)&gt;0,COUNT(R904:FC904,FI904:FQ904),"")</f>
        <v/>
      </c>
      <c r="D904" s="98" t="str">
        <f>IF(COUNT(X904:BN904,BP904:BX904,BZ904:CF904,CH904:FC904,FI904:FQ904)&gt;0,COUNT(X904:BN904,BP904:BX904,BZ904:CF904,CH904:FC904,FI904:FQ904),"")</f>
        <v/>
      </c>
      <c r="E904" s="98" t="str">
        <f>IF(H904=1,COUNT(R904:FC904,FI904:FQ904),"")</f>
        <v/>
      </c>
      <c r="F904" s="98" t="str">
        <f>IF(H904=1,COUNT(X904:BN904,BP904:BX904,BZ904:CF904,CH904:FC904,FI904:FQ904),"")</f>
        <v/>
      </c>
      <c r="G904" s="98" t="str">
        <f>IF($B904&gt;=1,$M904,"")</f>
        <v/>
      </c>
      <c r="H904" s="199" t="str">
        <f>IF(AND(M904&gt;0,M904&lt;=STATS!$C$22),1,"")</f>
        <v/>
      </c>
      <c r="J904" s="34">
        <v>903</v>
      </c>
      <c r="R904" s="17"/>
      <c r="S904" s="17"/>
      <c r="T904" s="17"/>
      <c r="U904" s="17"/>
      <c r="V904" s="17"/>
      <c r="W904" s="17"/>
      <c r="X904" s="36"/>
      <c r="Y904" s="36"/>
      <c r="Z904" s="36"/>
      <c r="AA904" s="36"/>
      <c r="FD904" s="195"/>
      <c r="FE904" s="195"/>
      <c r="FF904" s="195"/>
      <c r="FG904" s="195"/>
      <c r="FH904" s="195"/>
    </row>
    <row r="905" spans="2:164" x14ac:dyDescent="0.2">
      <c r="B905" s="98">
        <f>COUNT(R905:FC905,FI905:FQ905)</f>
        <v>0</v>
      </c>
      <c r="C905" s="98" t="str">
        <f>IF(COUNT(R905:FC905,FI905:FQ905)&gt;0,COUNT(R905:FC905,FI905:FQ905),"")</f>
        <v/>
      </c>
      <c r="D905" s="98" t="str">
        <f>IF(COUNT(X905:BN905,BP905:BX905,BZ905:CF905,CH905:FC905,FI905:FQ905)&gt;0,COUNT(X905:BN905,BP905:BX905,BZ905:CF905,CH905:FC905,FI905:FQ905),"")</f>
        <v/>
      </c>
      <c r="E905" s="98" t="str">
        <f>IF(H905=1,COUNT(R905:FC905,FI905:FQ905),"")</f>
        <v/>
      </c>
      <c r="F905" s="98" t="str">
        <f>IF(H905=1,COUNT(X905:BN905,BP905:BX905,BZ905:CF905,CH905:FC905,FI905:FQ905),"")</f>
        <v/>
      </c>
      <c r="G905" s="98" t="str">
        <f>IF($B905&gt;=1,$M905,"")</f>
        <v/>
      </c>
      <c r="H905" s="199" t="str">
        <f>IF(AND(M905&gt;0,M905&lt;=STATS!$C$22),1,"")</f>
        <v/>
      </c>
      <c r="J905" s="34">
        <v>904</v>
      </c>
      <c r="R905" s="17"/>
      <c r="S905" s="17"/>
      <c r="T905" s="17"/>
      <c r="U905" s="17"/>
      <c r="V905" s="17"/>
      <c r="W905" s="17"/>
      <c r="X905" s="36"/>
      <c r="Y905" s="36"/>
      <c r="Z905" s="36"/>
      <c r="AA905" s="36"/>
      <c r="FD905" s="195"/>
      <c r="FE905" s="195"/>
      <c r="FF905" s="195"/>
      <c r="FG905" s="195"/>
      <c r="FH905" s="195"/>
    </row>
    <row r="906" spans="2:164" x14ac:dyDescent="0.2">
      <c r="B906" s="98">
        <f>COUNT(R906:FC906,FI906:FQ906)</f>
        <v>0</v>
      </c>
      <c r="C906" s="98" t="str">
        <f>IF(COUNT(R906:FC906,FI906:FQ906)&gt;0,COUNT(R906:FC906,FI906:FQ906),"")</f>
        <v/>
      </c>
      <c r="D906" s="98" t="str">
        <f>IF(COUNT(X906:BN906,BP906:BX906,BZ906:CF906,CH906:FC906,FI906:FQ906)&gt;0,COUNT(X906:BN906,BP906:BX906,BZ906:CF906,CH906:FC906,FI906:FQ906),"")</f>
        <v/>
      </c>
      <c r="E906" s="98" t="str">
        <f>IF(H906=1,COUNT(R906:FC906,FI906:FQ906),"")</f>
        <v/>
      </c>
      <c r="F906" s="98" t="str">
        <f>IF(H906=1,COUNT(X906:BN906,BP906:BX906,BZ906:CF906,CH906:FC906,FI906:FQ906),"")</f>
        <v/>
      </c>
      <c r="G906" s="98" t="str">
        <f>IF($B906&gt;=1,$M906,"")</f>
        <v/>
      </c>
      <c r="H906" s="199" t="str">
        <f>IF(AND(M906&gt;0,M906&lt;=STATS!$C$22),1,"")</f>
        <v/>
      </c>
      <c r="J906" s="34">
        <v>905</v>
      </c>
      <c r="R906" s="17"/>
      <c r="S906" s="17"/>
      <c r="T906" s="17"/>
      <c r="U906" s="17"/>
      <c r="V906" s="17"/>
      <c r="W906" s="17"/>
      <c r="X906" s="36"/>
      <c r="Y906" s="36"/>
      <c r="Z906" s="36"/>
      <c r="AA906" s="36"/>
      <c r="FD906" s="195"/>
      <c r="FE906" s="195"/>
      <c r="FF906" s="195"/>
      <c r="FG906" s="195"/>
      <c r="FH906" s="195"/>
    </row>
    <row r="907" spans="2:164" x14ac:dyDescent="0.2">
      <c r="B907" s="98">
        <f>COUNT(R907:FC907,FI907:FQ907)</f>
        <v>0</v>
      </c>
      <c r="C907" s="98" t="str">
        <f>IF(COUNT(R907:FC907,FI907:FQ907)&gt;0,COUNT(R907:FC907,FI907:FQ907),"")</f>
        <v/>
      </c>
      <c r="D907" s="98" t="str">
        <f>IF(COUNT(X907:BN907,BP907:BX907,BZ907:CF907,CH907:FC907,FI907:FQ907)&gt;0,COUNT(X907:BN907,BP907:BX907,BZ907:CF907,CH907:FC907,FI907:FQ907),"")</f>
        <v/>
      </c>
      <c r="E907" s="98" t="str">
        <f>IF(H907=1,COUNT(R907:FC907,FI907:FQ907),"")</f>
        <v/>
      </c>
      <c r="F907" s="98" t="str">
        <f>IF(H907=1,COUNT(X907:BN907,BP907:BX907,BZ907:CF907,CH907:FC907,FI907:FQ907),"")</f>
        <v/>
      </c>
      <c r="G907" s="98" t="str">
        <f>IF($B907&gt;=1,$M907,"")</f>
        <v/>
      </c>
      <c r="H907" s="199" t="str">
        <f>IF(AND(M907&gt;0,M907&lt;=STATS!$C$22),1,"")</f>
        <v/>
      </c>
      <c r="J907" s="34">
        <v>906</v>
      </c>
      <c r="R907" s="17"/>
      <c r="S907" s="17"/>
      <c r="T907" s="17"/>
      <c r="U907" s="17"/>
      <c r="V907" s="17"/>
      <c r="W907" s="17"/>
      <c r="X907" s="36"/>
      <c r="Y907" s="36"/>
      <c r="Z907" s="36"/>
      <c r="AA907" s="36"/>
      <c r="FD907" s="195"/>
      <c r="FE907" s="195"/>
      <c r="FF907" s="195"/>
      <c r="FG907" s="195"/>
      <c r="FH907" s="195"/>
    </row>
    <row r="908" spans="2:164" x14ac:dyDescent="0.2">
      <c r="B908" s="98">
        <f>COUNT(R908:FC908,FI908:FQ908)</f>
        <v>0</v>
      </c>
      <c r="C908" s="98" t="str">
        <f>IF(COUNT(R908:FC908,FI908:FQ908)&gt;0,COUNT(R908:FC908,FI908:FQ908),"")</f>
        <v/>
      </c>
      <c r="D908" s="98" t="str">
        <f>IF(COUNT(X908:BN908,BP908:BX908,BZ908:CF908,CH908:FC908,FI908:FQ908)&gt;0,COUNT(X908:BN908,BP908:BX908,BZ908:CF908,CH908:FC908,FI908:FQ908),"")</f>
        <v/>
      </c>
      <c r="E908" s="98" t="str">
        <f>IF(H908=1,COUNT(R908:FC908,FI908:FQ908),"")</f>
        <v/>
      </c>
      <c r="F908" s="98" t="str">
        <f>IF(H908=1,COUNT(X908:BN908,BP908:BX908,BZ908:CF908,CH908:FC908,FI908:FQ908),"")</f>
        <v/>
      </c>
      <c r="G908" s="98" t="str">
        <f>IF($B908&gt;=1,$M908,"")</f>
        <v/>
      </c>
      <c r="H908" s="199" t="str">
        <f>IF(AND(M908&gt;0,M908&lt;=STATS!$C$22),1,"")</f>
        <v/>
      </c>
      <c r="J908" s="34">
        <v>907</v>
      </c>
      <c r="R908" s="17"/>
      <c r="S908" s="17"/>
      <c r="T908" s="17"/>
      <c r="U908" s="17"/>
      <c r="V908" s="17"/>
      <c r="W908" s="17"/>
      <c r="X908" s="36"/>
      <c r="Y908" s="36"/>
      <c r="Z908" s="36"/>
      <c r="AA908" s="36"/>
      <c r="FD908" s="195"/>
      <c r="FE908" s="195"/>
      <c r="FF908" s="195"/>
      <c r="FG908" s="195"/>
      <c r="FH908" s="195"/>
    </row>
    <row r="909" spans="2:164" x14ac:dyDescent="0.2">
      <c r="B909" s="98">
        <f>COUNT(R909:FC909,FI909:FQ909)</f>
        <v>0</v>
      </c>
      <c r="C909" s="98" t="str">
        <f>IF(COUNT(R909:FC909,FI909:FQ909)&gt;0,COUNT(R909:FC909,FI909:FQ909),"")</f>
        <v/>
      </c>
      <c r="D909" s="98" t="str">
        <f>IF(COUNT(X909:BN909,BP909:BX909,BZ909:CF909,CH909:FC909,FI909:FQ909)&gt;0,COUNT(X909:BN909,BP909:BX909,BZ909:CF909,CH909:FC909,FI909:FQ909),"")</f>
        <v/>
      </c>
      <c r="E909" s="98" t="str">
        <f>IF(H909=1,COUNT(R909:FC909,FI909:FQ909),"")</f>
        <v/>
      </c>
      <c r="F909" s="98" t="str">
        <f>IF(H909=1,COUNT(X909:BN909,BP909:BX909,BZ909:CF909,CH909:FC909,FI909:FQ909),"")</f>
        <v/>
      </c>
      <c r="G909" s="98" t="str">
        <f>IF($B909&gt;=1,$M909,"")</f>
        <v/>
      </c>
      <c r="H909" s="199" t="str">
        <f>IF(AND(M909&gt;0,M909&lt;=STATS!$C$22),1,"")</f>
        <v/>
      </c>
      <c r="J909" s="34">
        <v>908</v>
      </c>
      <c r="R909" s="17"/>
      <c r="S909" s="17"/>
      <c r="T909" s="17"/>
      <c r="U909" s="17"/>
      <c r="V909" s="17"/>
      <c r="W909" s="17"/>
      <c r="X909" s="36"/>
      <c r="Y909" s="36"/>
      <c r="Z909" s="36"/>
      <c r="AA909" s="36"/>
      <c r="FD909" s="195"/>
      <c r="FE909" s="195"/>
      <c r="FF909" s="195"/>
      <c r="FG909" s="195"/>
      <c r="FH909" s="195"/>
    </row>
    <row r="910" spans="2:164" x14ac:dyDescent="0.2">
      <c r="B910" s="98">
        <f>COUNT(R910:FC910,FI910:FQ910)</f>
        <v>0</v>
      </c>
      <c r="C910" s="98" t="str">
        <f>IF(COUNT(R910:FC910,FI910:FQ910)&gt;0,COUNT(R910:FC910,FI910:FQ910),"")</f>
        <v/>
      </c>
      <c r="D910" s="98" t="str">
        <f>IF(COUNT(X910:BN910,BP910:BX910,BZ910:CF910,CH910:FC910,FI910:FQ910)&gt;0,COUNT(X910:BN910,BP910:BX910,BZ910:CF910,CH910:FC910,FI910:FQ910),"")</f>
        <v/>
      </c>
      <c r="E910" s="98" t="str">
        <f>IF(H910=1,COUNT(R910:FC910,FI910:FQ910),"")</f>
        <v/>
      </c>
      <c r="F910" s="98" t="str">
        <f>IF(H910=1,COUNT(X910:BN910,BP910:BX910,BZ910:CF910,CH910:FC910,FI910:FQ910),"")</f>
        <v/>
      </c>
      <c r="G910" s="98" t="str">
        <f>IF($B910&gt;=1,$M910,"")</f>
        <v/>
      </c>
      <c r="H910" s="199" t="str">
        <f>IF(AND(M910&gt;0,M910&lt;=STATS!$C$22),1,"")</f>
        <v/>
      </c>
      <c r="J910" s="34">
        <v>909</v>
      </c>
      <c r="R910" s="17"/>
      <c r="S910" s="17"/>
      <c r="T910" s="17"/>
      <c r="U910" s="17"/>
      <c r="V910" s="17"/>
      <c r="W910" s="17"/>
      <c r="X910" s="36"/>
      <c r="Y910" s="36"/>
      <c r="Z910" s="36"/>
      <c r="AA910" s="36"/>
      <c r="FD910" s="195"/>
      <c r="FE910" s="195"/>
      <c r="FF910" s="195"/>
      <c r="FG910" s="195"/>
      <c r="FH910" s="195"/>
    </row>
    <row r="911" spans="2:164" x14ac:dyDescent="0.2">
      <c r="B911" s="98">
        <f>COUNT(R911:FC911,FI911:FQ911)</f>
        <v>0</v>
      </c>
      <c r="C911" s="98" t="str">
        <f>IF(COUNT(R911:FC911,FI911:FQ911)&gt;0,COUNT(R911:FC911,FI911:FQ911),"")</f>
        <v/>
      </c>
      <c r="D911" s="98" t="str">
        <f>IF(COUNT(X911:BN911,BP911:BX911,BZ911:CF911,CH911:FC911,FI911:FQ911)&gt;0,COUNT(X911:BN911,BP911:BX911,BZ911:CF911,CH911:FC911,FI911:FQ911),"")</f>
        <v/>
      </c>
      <c r="E911" s="98" t="str">
        <f>IF(H911=1,COUNT(R911:FC911,FI911:FQ911),"")</f>
        <v/>
      </c>
      <c r="F911" s="98" t="str">
        <f>IF(H911=1,COUNT(X911:BN911,BP911:BX911,BZ911:CF911,CH911:FC911,FI911:FQ911),"")</f>
        <v/>
      </c>
      <c r="G911" s="98" t="str">
        <f>IF($B911&gt;=1,$M911,"")</f>
        <v/>
      </c>
      <c r="H911" s="199" t="str">
        <f>IF(AND(M911&gt;0,M911&lt;=STATS!$C$22),1,"")</f>
        <v/>
      </c>
      <c r="J911" s="34">
        <v>910</v>
      </c>
      <c r="R911" s="17"/>
      <c r="S911" s="17"/>
      <c r="T911" s="17"/>
      <c r="U911" s="17"/>
      <c r="V911" s="17"/>
      <c r="W911" s="17"/>
      <c r="X911" s="36"/>
      <c r="Y911" s="36"/>
      <c r="Z911" s="36"/>
      <c r="AA911" s="36"/>
      <c r="FD911" s="195"/>
      <c r="FE911" s="195"/>
      <c r="FF911" s="195"/>
      <c r="FG911" s="195"/>
      <c r="FH911" s="195"/>
    </row>
    <row r="912" spans="2:164" x14ac:dyDescent="0.2">
      <c r="B912" s="98">
        <f>COUNT(R912:FC912,FI912:FQ912)</f>
        <v>0</v>
      </c>
      <c r="C912" s="98" t="str">
        <f>IF(COUNT(R912:FC912,FI912:FQ912)&gt;0,COUNT(R912:FC912,FI912:FQ912),"")</f>
        <v/>
      </c>
      <c r="D912" s="98" t="str">
        <f>IF(COUNT(X912:BN912,BP912:BX912,BZ912:CF912,CH912:FC912,FI912:FQ912)&gt;0,COUNT(X912:BN912,BP912:BX912,BZ912:CF912,CH912:FC912,FI912:FQ912),"")</f>
        <v/>
      </c>
      <c r="E912" s="98" t="str">
        <f>IF(H912=1,COUNT(R912:FC912,FI912:FQ912),"")</f>
        <v/>
      </c>
      <c r="F912" s="98" t="str">
        <f>IF(H912=1,COUNT(X912:BN912,BP912:BX912,BZ912:CF912,CH912:FC912,FI912:FQ912),"")</f>
        <v/>
      </c>
      <c r="G912" s="98" t="str">
        <f>IF($B912&gt;=1,$M912,"")</f>
        <v/>
      </c>
      <c r="H912" s="199" t="str">
        <f>IF(AND(M912&gt;0,M912&lt;=STATS!$C$22),1,"")</f>
        <v/>
      </c>
      <c r="J912" s="34">
        <v>911</v>
      </c>
      <c r="R912" s="17"/>
      <c r="S912" s="17"/>
      <c r="T912" s="17"/>
      <c r="U912" s="17"/>
      <c r="V912" s="17"/>
      <c r="W912" s="17"/>
      <c r="X912" s="36"/>
      <c r="Y912" s="36"/>
      <c r="Z912" s="36"/>
      <c r="AA912" s="36"/>
      <c r="FD912" s="195"/>
      <c r="FE912" s="195"/>
      <c r="FF912" s="195"/>
      <c r="FG912" s="195"/>
      <c r="FH912" s="195"/>
    </row>
    <row r="913" spans="2:164" x14ac:dyDescent="0.2">
      <c r="B913" s="98">
        <f>COUNT(R913:FC913,FI913:FQ913)</f>
        <v>0</v>
      </c>
      <c r="C913" s="98" t="str">
        <f>IF(COUNT(R913:FC913,FI913:FQ913)&gt;0,COUNT(R913:FC913,FI913:FQ913),"")</f>
        <v/>
      </c>
      <c r="D913" s="98" t="str">
        <f>IF(COUNT(X913:BN913,BP913:BX913,BZ913:CF913,CH913:FC913,FI913:FQ913)&gt;0,COUNT(X913:BN913,BP913:BX913,BZ913:CF913,CH913:FC913,FI913:FQ913),"")</f>
        <v/>
      </c>
      <c r="E913" s="98" t="str">
        <f>IF(H913=1,COUNT(R913:FC913,FI913:FQ913),"")</f>
        <v/>
      </c>
      <c r="F913" s="98" t="str">
        <f>IF(H913=1,COUNT(X913:BN913,BP913:BX913,BZ913:CF913,CH913:FC913,FI913:FQ913),"")</f>
        <v/>
      </c>
      <c r="G913" s="98" t="str">
        <f>IF($B913&gt;=1,$M913,"")</f>
        <v/>
      </c>
      <c r="H913" s="199" t="str">
        <f>IF(AND(M913&gt;0,M913&lt;=STATS!$C$22),1,"")</f>
        <v/>
      </c>
      <c r="J913" s="34">
        <v>912</v>
      </c>
      <c r="R913" s="17"/>
      <c r="S913" s="17"/>
      <c r="T913" s="17"/>
      <c r="U913" s="17"/>
      <c r="V913" s="17"/>
      <c r="W913" s="17"/>
      <c r="X913" s="36"/>
      <c r="Y913" s="36"/>
      <c r="Z913" s="36"/>
      <c r="AA913" s="36"/>
      <c r="FD913" s="195"/>
      <c r="FE913" s="195"/>
      <c r="FF913" s="195"/>
      <c r="FG913" s="195"/>
      <c r="FH913" s="195"/>
    </row>
    <row r="914" spans="2:164" x14ac:dyDescent="0.2">
      <c r="B914" s="98">
        <f>COUNT(R914:FC914,FI914:FQ914)</f>
        <v>0</v>
      </c>
      <c r="C914" s="98" t="str">
        <f>IF(COUNT(R914:FC914,FI914:FQ914)&gt;0,COUNT(R914:FC914,FI914:FQ914),"")</f>
        <v/>
      </c>
      <c r="D914" s="98" t="str">
        <f>IF(COUNT(X914:BN914,BP914:BX914,BZ914:CF914,CH914:FC914,FI914:FQ914)&gt;0,COUNT(X914:BN914,BP914:BX914,BZ914:CF914,CH914:FC914,FI914:FQ914),"")</f>
        <v/>
      </c>
      <c r="E914" s="98" t="str">
        <f>IF(H914=1,COUNT(R914:FC914,FI914:FQ914),"")</f>
        <v/>
      </c>
      <c r="F914" s="98" t="str">
        <f>IF(H914=1,COUNT(X914:BN914,BP914:BX914,BZ914:CF914,CH914:FC914,FI914:FQ914),"")</f>
        <v/>
      </c>
      <c r="G914" s="98" t="str">
        <f>IF($B914&gt;=1,$M914,"")</f>
        <v/>
      </c>
      <c r="H914" s="199" t="str">
        <f>IF(AND(M914&gt;0,M914&lt;=STATS!$C$22),1,"")</f>
        <v/>
      </c>
      <c r="J914" s="34">
        <v>913</v>
      </c>
      <c r="R914" s="17"/>
      <c r="S914" s="17"/>
      <c r="T914" s="17"/>
      <c r="U914" s="17"/>
      <c r="V914" s="17"/>
      <c r="W914" s="17"/>
      <c r="X914" s="36"/>
      <c r="Y914" s="36"/>
      <c r="Z914" s="36"/>
      <c r="AA914" s="36"/>
      <c r="FD914" s="195"/>
      <c r="FE914" s="195"/>
      <c r="FF914" s="195"/>
      <c r="FG914" s="195"/>
      <c r="FH914" s="195"/>
    </row>
    <row r="915" spans="2:164" x14ac:dyDescent="0.2">
      <c r="B915" s="98">
        <f>COUNT(R915:FC915,FI915:FQ915)</f>
        <v>0</v>
      </c>
      <c r="C915" s="98" t="str">
        <f>IF(COUNT(R915:FC915,FI915:FQ915)&gt;0,COUNT(R915:FC915,FI915:FQ915),"")</f>
        <v/>
      </c>
      <c r="D915" s="98" t="str">
        <f>IF(COUNT(X915:BN915,BP915:BX915,BZ915:CF915,CH915:FC915,FI915:FQ915)&gt;0,COUNT(X915:BN915,BP915:BX915,BZ915:CF915,CH915:FC915,FI915:FQ915),"")</f>
        <v/>
      </c>
      <c r="E915" s="98" t="str">
        <f>IF(H915=1,COUNT(R915:FC915,FI915:FQ915),"")</f>
        <v/>
      </c>
      <c r="F915" s="98" t="str">
        <f>IF(H915=1,COUNT(X915:BN915,BP915:BX915,BZ915:CF915,CH915:FC915,FI915:FQ915),"")</f>
        <v/>
      </c>
      <c r="G915" s="98" t="str">
        <f>IF($B915&gt;=1,$M915,"")</f>
        <v/>
      </c>
      <c r="H915" s="199" t="str">
        <f>IF(AND(M915&gt;0,M915&lt;=STATS!$C$22),1,"")</f>
        <v/>
      </c>
      <c r="J915" s="34">
        <v>914</v>
      </c>
      <c r="R915" s="17"/>
      <c r="S915" s="17"/>
      <c r="T915" s="17"/>
      <c r="U915" s="17"/>
      <c r="V915" s="17"/>
      <c r="W915" s="17"/>
      <c r="X915" s="36"/>
      <c r="Y915" s="36"/>
      <c r="Z915" s="36"/>
      <c r="AA915" s="36"/>
      <c r="FD915" s="195"/>
      <c r="FE915" s="195"/>
      <c r="FF915" s="195"/>
      <c r="FG915" s="195"/>
      <c r="FH915" s="195"/>
    </row>
    <row r="916" spans="2:164" x14ac:dyDescent="0.2">
      <c r="B916" s="98">
        <f>COUNT(R916:FC916,FI916:FQ916)</f>
        <v>0</v>
      </c>
      <c r="C916" s="98" t="str">
        <f>IF(COUNT(R916:FC916,FI916:FQ916)&gt;0,COUNT(R916:FC916,FI916:FQ916),"")</f>
        <v/>
      </c>
      <c r="D916" s="98" t="str">
        <f>IF(COUNT(X916:BN916,BP916:BX916,BZ916:CF916,CH916:FC916,FI916:FQ916)&gt;0,COUNT(X916:BN916,BP916:BX916,BZ916:CF916,CH916:FC916,FI916:FQ916),"")</f>
        <v/>
      </c>
      <c r="E916" s="98" t="str">
        <f>IF(H916=1,COUNT(R916:FC916,FI916:FQ916),"")</f>
        <v/>
      </c>
      <c r="F916" s="98" t="str">
        <f>IF(H916=1,COUNT(X916:BN916,BP916:BX916,BZ916:CF916,CH916:FC916,FI916:FQ916),"")</f>
        <v/>
      </c>
      <c r="G916" s="98" t="str">
        <f>IF($B916&gt;=1,$M916,"")</f>
        <v/>
      </c>
      <c r="H916" s="199" t="str">
        <f>IF(AND(M916&gt;0,M916&lt;=STATS!$C$22),1,"")</f>
        <v/>
      </c>
      <c r="J916" s="34">
        <v>915</v>
      </c>
      <c r="R916" s="17"/>
      <c r="S916" s="17"/>
      <c r="T916" s="17"/>
      <c r="U916" s="17"/>
      <c r="V916" s="17"/>
      <c r="W916" s="17"/>
      <c r="X916" s="36"/>
      <c r="Y916" s="36"/>
      <c r="Z916" s="36"/>
      <c r="AA916" s="36"/>
      <c r="FD916" s="195"/>
      <c r="FE916" s="195"/>
      <c r="FF916" s="195"/>
      <c r="FG916" s="195"/>
      <c r="FH916" s="195"/>
    </row>
    <row r="917" spans="2:164" x14ac:dyDescent="0.2">
      <c r="B917" s="98">
        <f>COUNT(R917:FC917,FI917:FQ917)</f>
        <v>0</v>
      </c>
      <c r="C917" s="98" t="str">
        <f>IF(COUNT(R917:FC917,FI917:FQ917)&gt;0,COUNT(R917:FC917,FI917:FQ917),"")</f>
        <v/>
      </c>
      <c r="D917" s="98" t="str">
        <f>IF(COUNT(X917:BN917,BP917:BX917,BZ917:CF917,CH917:FC917,FI917:FQ917)&gt;0,COUNT(X917:BN917,BP917:BX917,BZ917:CF917,CH917:FC917,FI917:FQ917),"")</f>
        <v/>
      </c>
      <c r="E917" s="98" t="str">
        <f>IF(H917=1,COUNT(R917:FC917,FI917:FQ917),"")</f>
        <v/>
      </c>
      <c r="F917" s="98" t="str">
        <f>IF(H917=1,COUNT(X917:BN917,BP917:BX917,BZ917:CF917,CH917:FC917,FI917:FQ917),"")</f>
        <v/>
      </c>
      <c r="G917" s="98" t="str">
        <f>IF($B917&gt;=1,$M917,"")</f>
        <v/>
      </c>
      <c r="H917" s="199" t="str">
        <f>IF(AND(M917&gt;0,M917&lt;=STATS!$C$22),1,"")</f>
        <v/>
      </c>
      <c r="J917" s="34">
        <v>916</v>
      </c>
      <c r="R917" s="17"/>
      <c r="S917" s="17"/>
      <c r="T917" s="17"/>
      <c r="U917" s="17"/>
      <c r="V917" s="17"/>
      <c r="W917" s="17"/>
      <c r="X917" s="36"/>
      <c r="Y917" s="36"/>
      <c r="Z917" s="36"/>
      <c r="AA917" s="36"/>
      <c r="FD917" s="195"/>
      <c r="FE917" s="195"/>
      <c r="FF917" s="195"/>
      <c r="FG917" s="195"/>
      <c r="FH917" s="195"/>
    </row>
    <row r="918" spans="2:164" x14ac:dyDescent="0.2">
      <c r="B918" s="98">
        <f>COUNT(R918:FC918,FI918:FQ918)</f>
        <v>0</v>
      </c>
      <c r="C918" s="98" t="str">
        <f>IF(COUNT(R918:FC918,FI918:FQ918)&gt;0,COUNT(R918:FC918,FI918:FQ918),"")</f>
        <v/>
      </c>
      <c r="D918" s="98" t="str">
        <f>IF(COUNT(X918:BN918,BP918:BX918,BZ918:CF918,CH918:FC918,FI918:FQ918)&gt;0,COUNT(X918:BN918,BP918:BX918,BZ918:CF918,CH918:FC918,FI918:FQ918),"")</f>
        <v/>
      </c>
      <c r="E918" s="98" t="str">
        <f>IF(H918=1,COUNT(R918:FC918,FI918:FQ918),"")</f>
        <v/>
      </c>
      <c r="F918" s="98" t="str">
        <f>IF(H918=1,COUNT(X918:BN918,BP918:BX918,BZ918:CF918,CH918:FC918,FI918:FQ918),"")</f>
        <v/>
      </c>
      <c r="G918" s="98" t="str">
        <f>IF($B918&gt;=1,$M918,"")</f>
        <v/>
      </c>
      <c r="H918" s="199" t="str">
        <f>IF(AND(M918&gt;0,M918&lt;=STATS!$C$22),1,"")</f>
        <v/>
      </c>
      <c r="J918" s="34">
        <v>917</v>
      </c>
      <c r="R918" s="17"/>
      <c r="S918" s="17"/>
      <c r="T918" s="17"/>
      <c r="U918" s="17"/>
      <c r="V918" s="17"/>
      <c r="W918" s="17"/>
      <c r="X918" s="36"/>
      <c r="Y918" s="36"/>
      <c r="Z918" s="36"/>
      <c r="AA918" s="36"/>
      <c r="FD918" s="195"/>
      <c r="FE918" s="195"/>
      <c r="FF918" s="195"/>
      <c r="FG918" s="195"/>
      <c r="FH918" s="195"/>
    </row>
    <row r="919" spans="2:164" x14ac:dyDescent="0.2">
      <c r="B919" s="98">
        <f>COUNT(R919:FC919,FI919:FQ919)</f>
        <v>0</v>
      </c>
      <c r="C919" s="98" t="str">
        <f>IF(COUNT(R919:FC919,FI919:FQ919)&gt;0,COUNT(R919:FC919,FI919:FQ919),"")</f>
        <v/>
      </c>
      <c r="D919" s="98" t="str">
        <f>IF(COUNT(X919:BN919,BP919:BX919,BZ919:CF919,CH919:FC919,FI919:FQ919)&gt;0,COUNT(X919:BN919,BP919:BX919,BZ919:CF919,CH919:FC919,FI919:FQ919),"")</f>
        <v/>
      </c>
      <c r="E919" s="98" t="str">
        <f>IF(H919=1,COUNT(R919:FC919,FI919:FQ919),"")</f>
        <v/>
      </c>
      <c r="F919" s="98" t="str">
        <f>IF(H919=1,COUNT(X919:BN919,BP919:BX919,BZ919:CF919,CH919:FC919,FI919:FQ919),"")</f>
        <v/>
      </c>
      <c r="G919" s="98" t="str">
        <f>IF($B919&gt;=1,$M919,"")</f>
        <v/>
      </c>
      <c r="H919" s="199" t="str">
        <f>IF(AND(M919&gt;0,M919&lt;=STATS!$C$22),1,"")</f>
        <v/>
      </c>
      <c r="J919" s="34">
        <v>918</v>
      </c>
      <c r="R919" s="17"/>
      <c r="S919" s="17"/>
      <c r="T919" s="17"/>
      <c r="U919" s="17"/>
      <c r="V919" s="17"/>
      <c r="W919" s="17"/>
      <c r="X919" s="36"/>
      <c r="Y919" s="36"/>
      <c r="Z919" s="36"/>
      <c r="AA919" s="36"/>
      <c r="FD919" s="195"/>
      <c r="FE919" s="195"/>
      <c r="FF919" s="195"/>
      <c r="FG919" s="195"/>
      <c r="FH919" s="195"/>
    </row>
    <row r="920" spans="2:164" x14ac:dyDescent="0.2">
      <c r="B920" s="98">
        <f>COUNT(R920:FC920,FI920:FQ920)</f>
        <v>0</v>
      </c>
      <c r="C920" s="98" t="str">
        <f>IF(COUNT(R920:FC920,FI920:FQ920)&gt;0,COUNT(R920:FC920,FI920:FQ920),"")</f>
        <v/>
      </c>
      <c r="D920" s="98" t="str">
        <f>IF(COUNT(X920:BN920,BP920:BX920,BZ920:CF920,CH920:FC920,FI920:FQ920)&gt;0,COUNT(X920:BN920,BP920:BX920,BZ920:CF920,CH920:FC920,FI920:FQ920),"")</f>
        <v/>
      </c>
      <c r="E920" s="98" t="str">
        <f>IF(H920=1,COUNT(R920:FC920,FI920:FQ920),"")</f>
        <v/>
      </c>
      <c r="F920" s="98" t="str">
        <f>IF(H920=1,COUNT(X920:BN920,BP920:BX920,BZ920:CF920,CH920:FC920,FI920:FQ920),"")</f>
        <v/>
      </c>
      <c r="G920" s="98" t="str">
        <f>IF($B920&gt;=1,$M920,"")</f>
        <v/>
      </c>
      <c r="H920" s="199" t="str">
        <f>IF(AND(M920&gt;0,M920&lt;=STATS!$C$22),1,"")</f>
        <v/>
      </c>
      <c r="J920" s="34">
        <v>919</v>
      </c>
      <c r="R920" s="17"/>
      <c r="S920" s="17"/>
      <c r="T920" s="17"/>
      <c r="U920" s="17"/>
      <c r="V920" s="17"/>
      <c r="W920" s="17"/>
      <c r="X920" s="36"/>
      <c r="Y920" s="36"/>
      <c r="Z920" s="36"/>
      <c r="AA920" s="36"/>
      <c r="FD920" s="195"/>
      <c r="FE920" s="195"/>
      <c r="FF920" s="195"/>
      <c r="FG920" s="195"/>
      <c r="FH920" s="195"/>
    </row>
    <row r="921" spans="2:164" x14ac:dyDescent="0.2">
      <c r="B921" s="98">
        <f>COUNT(R921:FC921,FI921:FQ921)</f>
        <v>0</v>
      </c>
      <c r="C921" s="98" t="str">
        <f>IF(COUNT(R921:FC921,FI921:FQ921)&gt;0,COUNT(R921:FC921,FI921:FQ921),"")</f>
        <v/>
      </c>
      <c r="D921" s="98" t="str">
        <f>IF(COUNT(X921:BN921,BP921:BX921,BZ921:CF921,CH921:FC921,FI921:FQ921)&gt;0,COUNT(X921:BN921,BP921:BX921,BZ921:CF921,CH921:FC921,FI921:FQ921),"")</f>
        <v/>
      </c>
      <c r="E921" s="98" t="str">
        <f>IF(H921=1,COUNT(R921:FC921,FI921:FQ921),"")</f>
        <v/>
      </c>
      <c r="F921" s="98" t="str">
        <f>IF(H921=1,COUNT(X921:BN921,BP921:BX921,BZ921:CF921,CH921:FC921,FI921:FQ921),"")</f>
        <v/>
      </c>
      <c r="G921" s="98" t="str">
        <f>IF($B921&gt;=1,$M921,"")</f>
        <v/>
      </c>
      <c r="H921" s="199" t="str">
        <f>IF(AND(M921&gt;0,M921&lt;=STATS!$C$22),1,"")</f>
        <v/>
      </c>
      <c r="J921" s="34">
        <v>920</v>
      </c>
      <c r="R921" s="17"/>
      <c r="S921" s="17"/>
      <c r="T921" s="17"/>
      <c r="U921" s="17"/>
      <c r="V921" s="17"/>
      <c r="W921" s="17"/>
      <c r="X921" s="36"/>
      <c r="Y921" s="36"/>
      <c r="Z921" s="36"/>
      <c r="AA921" s="36"/>
      <c r="FD921" s="195"/>
      <c r="FE921" s="195"/>
      <c r="FF921" s="195"/>
      <c r="FG921" s="195"/>
      <c r="FH921" s="195"/>
    </row>
    <row r="922" spans="2:164" x14ac:dyDescent="0.2">
      <c r="B922" s="98">
        <f>COUNT(R922:FC922,FI922:FQ922)</f>
        <v>0</v>
      </c>
      <c r="C922" s="98" t="str">
        <f>IF(COUNT(R922:FC922,FI922:FQ922)&gt;0,COUNT(R922:FC922,FI922:FQ922),"")</f>
        <v/>
      </c>
      <c r="D922" s="98" t="str">
        <f>IF(COUNT(X922:BN922,BP922:BX922,BZ922:CF922,CH922:FC922,FI922:FQ922)&gt;0,COUNT(X922:BN922,BP922:BX922,BZ922:CF922,CH922:FC922,FI922:FQ922),"")</f>
        <v/>
      </c>
      <c r="E922" s="98" t="str">
        <f>IF(H922=1,COUNT(R922:FC922,FI922:FQ922),"")</f>
        <v/>
      </c>
      <c r="F922" s="98" t="str">
        <f>IF(H922=1,COUNT(X922:BN922,BP922:BX922,BZ922:CF922,CH922:FC922,FI922:FQ922),"")</f>
        <v/>
      </c>
      <c r="G922" s="98" t="str">
        <f>IF($B922&gt;=1,$M922,"")</f>
        <v/>
      </c>
      <c r="H922" s="199" t="str">
        <f>IF(AND(M922&gt;0,M922&lt;=STATS!$C$22),1,"")</f>
        <v/>
      </c>
      <c r="J922" s="34">
        <v>921</v>
      </c>
      <c r="R922" s="17"/>
      <c r="S922" s="17"/>
      <c r="T922" s="17"/>
      <c r="U922" s="17"/>
      <c r="V922" s="17"/>
      <c r="W922" s="17"/>
      <c r="X922" s="36"/>
      <c r="Y922" s="36"/>
      <c r="Z922" s="36"/>
      <c r="AA922" s="36"/>
      <c r="FD922" s="195"/>
      <c r="FE922" s="195"/>
      <c r="FF922" s="195"/>
      <c r="FG922" s="195"/>
      <c r="FH922" s="195"/>
    </row>
    <row r="923" spans="2:164" x14ac:dyDescent="0.2">
      <c r="B923" s="98">
        <f>COUNT(R923:FC923,FI923:FQ923)</f>
        <v>0</v>
      </c>
      <c r="C923" s="98" t="str">
        <f>IF(COUNT(R923:FC923,FI923:FQ923)&gt;0,COUNT(R923:FC923,FI923:FQ923),"")</f>
        <v/>
      </c>
      <c r="D923" s="98" t="str">
        <f>IF(COUNT(X923:BN923,BP923:BX923,BZ923:CF923,CH923:FC923,FI923:FQ923)&gt;0,COUNT(X923:BN923,BP923:BX923,BZ923:CF923,CH923:FC923,FI923:FQ923),"")</f>
        <v/>
      </c>
      <c r="E923" s="98" t="str">
        <f>IF(H923=1,COUNT(R923:FC923,FI923:FQ923),"")</f>
        <v/>
      </c>
      <c r="F923" s="98" t="str">
        <f>IF(H923=1,COUNT(X923:BN923,BP923:BX923,BZ923:CF923,CH923:FC923,FI923:FQ923),"")</f>
        <v/>
      </c>
      <c r="G923" s="98" t="str">
        <f>IF($B923&gt;=1,$M923,"")</f>
        <v/>
      </c>
      <c r="H923" s="199" t="str">
        <f>IF(AND(M923&gt;0,M923&lt;=STATS!$C$22),1,"")</f>
        <v/>
      </c>
      <c r="J923" s="34">
        <v>922</v>
      </c>
      <c r="R923" s="17"/>
      <c r="S923" s="17"/>
      <c r="T923" s="17"/>
      <c r="U923" s="17"/>
      <c r="V923" s="17"/>
      <c r="W923" s="17"/>
      <c r="X923" s="36"/>
      <c r="Y923" s="36"/>
      <c r="Z923" s="36"/>
      <c r="AA923" s="36"/>
      <c r="FD923" s="195"/>
      <c r="FE923" s="195"/>
      <c r="FF923" s="195"/>
      <c r="FG923" s="195"/>
      <c r="FH923" s="195"/>
    </row>
    <row r="924" spans="2:164" x14ac:dyDescent="0.2">
      <c r="B924" s="98">
        <f>COUNT(R924:FC924,FI924:FQ924)</f>
        <v>0</v>
      </c>
      <c r="C924" s="98" t="str">
        <f>IF(COUNT(R924:FC924,FI924:FQ924)&gt;0,COUNT(R924:FC924,FI924:FQ924),"")</f>
        <v/>
      </c>
      <c r="D924" s="98" t="str">
        <f>IF(COUNT(X924:BN924,BP924:BX924,BZ924:CF924,CH924:FC924,FI924:FQ924)&gt;0,COUNT(X924:BN924,BP924:BX924,BZ924:CF924,CH924:FC924,FI924:FQ924),"")</f>
        <v/>
      </c>
      <c r="E924" s="98" t="str">
        <f>IF(H924=1,COUNT(R924:FC924,FI924:FQ924),"")</f>
        <v/>
      </c>
      <c r="F924" s="98" t="str">
        <f>IF(H924=1,COUNT(X924:BN924,BP924:BX924,BZ924:CF924,CH924:FC924,FI924:FQ924),"")</f>
        <v/>
      </c>
      <c r="G924" s="98" t="str">
        <f>IF($B924&gt;=1,$M924,"")</f>
        <v/>
      </c>
      <c r="H924" s="199" t="str">
        <f>IF(AND(M924&gt;0,M924&lt;=STATS!$C$22),1,"")</f>
        <v/>
      </c>
      <c r="J924" s="34">
        <v>923</v>
      </c>
      <c r="R924" s="17"/>
      <c r="S924" s="17"/>
      <c r="T924" s="17"/>
      <c r="U924" s="17"/>
      <c r="V924" s="17"/>
      <c r="W924" s="17"/>
      <c r="X924" s="36"/>
      <c r="Y924" s="36"/>
      <c r="Z924" s="36"/>
      <c r="AA924" s="36"/>
      <c r="FD924" s="195"/>
      <c r="FE924" s="195"/>
      <c r="FF924" s="195"/>
      <c r="FG924" s="195"/>
      <c r="FH924" s="195"/>
    </row>
    <row r="925" spans="2:164" x14ac:dyDescent="0.2">
      <c r="B925" s="98">
        <f>COUNT(R925:FC925,FI925:FQ925)</f>
        <v>0</v>
      </c>
      <c r="C925" s="98" t="str">
        <f>IF(COUNT(R925:FC925,FI925:FQ925)&gt;0,COUNT(R925:FC925,FI925:FQ925),"")</f>
        <v/>
      </c>
      <c r="D925" s="98" t="str">
        <f>IF(COUNT(X925:BN925,BP925:BX925,BZ925:CF925,CH925:FC925,FI925:FQ925)&gt;0,COUNT(X925:BN925,BP925:BX925,BZ925:CF925,CH925:FC925,FI925:FQ925),"")</f>
        <v/>
      </c>
      <c r="E925" s="98" t="str">
        <f>IF(H925=1,COUNT(R925:FC925,FI925:FQ925),"")</f>
        <v/>
      </c>
      <c r="F925" s="98" t="str">
        <f>IF(H925=1,COUNT(X925:BN925,BP925:BX925,BZ925:CF925,CH925:FC925,FI925:FQ925),"")</f>
        <v/>
      </c>
      <c r="G925" s="98" t="str">
        <f>IF($B925&gt;=1,$M925,"")</f>
        <v/>
      </c>
      <c r="H925" s="199" t="str">
        <f>IF(AND(M925&gt;0,M925&lt;=STATS!$C$22),1,"")</f>
        <v/>
      </c>
      <c r="J925" s="34">
        <v>924</v>
      </c>
      <c r="R925" s="17"/>
      <c r="S925" s="17"/>
      <c r="T925" s="17"/>
      <c r="U925" s="17"/>
      <c r="V925" s="17"/>
      <c r="W925" s="17"/>
      <c r="X925" s="36"/>
      <c r="Y925" s="36"/>
      <c r="Z925" s="36"/>
      <c r="AA925" s="36"/>
      <c r="FD925" s="195"/>
      <c r="FE925" s="195"/>
      <c r="FF925" s="195"/>
      <c r="FG925" s="195"/>
      <c r="FH925" s="195"/>
    </row>
    <row r="926" spans="2:164" x14ac:dyDescent="0.2">
      <c r="B926" s="98">
        <f>COUNT(R926:FC926,FI926:FQ926)</f>
        <v>0</v>
      </c>
      <c r="C926" s="98" t="str">
        <f>IF(COUNT(R926:FC926,FI926:FQ926)&gt;0,COUNT(R926:FC926,FI926:FQ926),"")</f>
        <v/>
      </c>
      <c r="D926" s="98" t="str">
        <f>IF(COUNT(X926:BN926,BP926:BX926,BZ926:CF926,CH926:FC926,FI926:FQ926)&gt;0,COUNT(X926:BN926,BP926:BX926,BZ926:CF926,CH926:FC926,FI926:FQ926),"")</f>
        <v/>
      </c>
      <c r="E926" s="98" t="str">
        <f>IF(H926=1,COUNT(R926:FC926,FI926:FQ926),"")</f>
        <v/>
      </c>
      <c r="F926" s="98" t="str">
        <f>IF(H926=1,COUNT(X926:BN926,BP926:BX926,BZ926:CF926,CH926:FC926,FI926:FQ926),"")</f>
        <v/>
      </c>
      <c r="G926" s="98" t="str">
        <f>IF($B926&gt;=1,$M926,"")</f>
        <v/>
      </c>
      <c r="H926" s="199" t="str">
        <f>IF(AND(M926&gt;0,M926&lt;=STATS!$C$22),1,"")</f>
        <v/>
      </c>
      <c r="J926" s="34">
        <v>925</v>
      </c>
      <c r="R926" s="17"/>
      <c r="S926" s="17"/>
      <c r="T926" s="17"/>
      <c r="U926" s="17"/>
      <c r="V926" s="17"/>
      <c r="W926" s="17"/>
      <c r="X926" s="36"/>
      <c r="Y926" s="36"/>
      <c r="Z926" s="36"/>
      <c r="AA926" s="36"/>
      <c r="FD926" s="195"/>
      <c r="FE926" s="195"/>
      <c r="FF926" s="195"/>
      <c r="FG926" s="195"/>
      <c r="FH926" s="195"/>
    </row>
    <row r="927" spans="2:164" x14ac:dyDescent="0.2">
      <c r="B927" s="98">
        <f>COUNT(R927:FC927,FI927:FQ927)</f>
        <v>0</v>
      </c>
      <c r="C927" s="98" t="str">
        <f>IF(COUNT(R927:FC927,FI927:FQ927)&gt;0,COUNT(R927:FC927,FI927:FQ927),"")</f>
        <v/>
      </c>
      <c r="D927" s="98" t="str">
        <f>IF(COUNT(X927:BN927,BP927:BX927,BZ927:CF927,CH927:FC927,FI927:FQ927)&gt;0,COUNT(X927:BN927,BP927:BX927,BZ927:CF927,CH927:FC927,FI927:FQ927),"")</f>
        <v/>
      </c>
      <c r="E927" s="98" t="str">
        <f>IF(H927=1,COUNT(R927:FC927,FI927:FQ927),"")</f>
        <v/>
      </c>
      <c r="F927" s="98" t="str">
        <f>IF(H927=1,COUNT(X927:BN927,BP927:BX927,BZ927:CF927,CH927:FC927,FI927:FQ927),"")</f>
        <v/>
      </c>
      <c r="G927" s="98" t="str">
        <f>IF($B927&gt;=1,$M927,"")</f>
        <v/>
      </c>
      <c r="H927" s="199" t="str">
        <f>IF(AND(M927&gt;0,M927&lt;=STATS!$C$22),1,"")</f>
        <v/>
      </c>
      <c r="J927" s="34">
        <v>926</v>
      </c>
      <c r="R927" s="17"/>
      <c r="S927" s="17"/>
      <c r="T927" s="17"/>
      <c r="U927" s="17"/>
      <c r="V927" s="17"/>
      <c r="W927" s="17"/>
      <c r="X927" s="36"/>
      <c r="Y927" s="36"/>
      <c r="Z927" s="36"/>
      <c r="AA927" s="36"/>
      <c r="FD927" s="195"/>
      <c r="FE927" s="195"/>
      <c r="FF927" s="195"/>
      <c r="FG927" s="195"/>
      <c r="FH927" s="195"/>
    </row>
    <row r="928" spans="2:164" x14ac:dyDescent="0.2">
      <c r="B928" s="98">
        <f>COUNT(R928:FC928,FI928:FQ928)</f>
        <v>0</v>
      </c>
      <c r="C928" s="98" t="str">
        <f>IF(COUNT(R928:FC928,FI928:FQ928)&gt;0,COUNT(R928:FC928,FI928:FQ928),"")</f>
        <v/>
      </c>
      <c r="D928" s="98" t="str">
        <f>IF(COUNT(X928:BN928,BP928:BX928,BZ928:CF928,CH928:FC928,FI928:FQ928)&gt;0,COUNT(X928:BN928,BP928:BX928,BZ928:CF928,CH928:FC928,FI928:FQ928),"")</f>
        <v/>
      </c>
      <c r="E928" s="98" t="str">
        <f>IF(H928=1,COUNT(R928:FC928,FI928:FQ928),"")</f>
        <v/>
      </c>
      <c r="F928" s="98" t="str">
        <f>IF(H928=1,COUNT(X928:BN928,BP928:BX928,BZ928:CF928,CH928:FC928,FI928:FQ928),"")</f>
        <v/>
      </c>
      <c r="G928" s="98" t="str">
        <f>IF($B928&gt;=1,$M928,"")</f>
        <v/>
      </c>
      <c r="H928" s="199" t="str">
        <f>IF(AND(M928&gt;0,M928&lt;=STATS!$C$22),1,"")</f>
        <v/>
      </c>
      <c r="J928" s="34">
        <v>927</v>
      </c>
      <c r="R928" s="17"/>
      <c r="S928" s="17"/>
      <c r="T928" s="17"/>
      <c r="U928" s="17"/>
      <c r="V928" s="17"/>
      <c r="W928" s="17"/>
      <c r="X928" s="36"/>
      <c r="Y928" s="36"/>
      <c r="Z928" s="36"/>
      <c r="AA928" s="36"/>
      <c r="FD928" s="195"/>
      <c r="FE928" s="195"/>
      <c r="FF928" s="195"/>
      <c r="FG928" s="195"/>
      <c r="FH928" s="195"/>
    </row>
    <row r="929" spans="2:164" x14ac:dyDescent="0.2">
      <c r="B929" s="98">
        <f>COUNT(R929:FC929,FI929:FQ929)</f>
        <v>0</v>
      </c>
      <c r="C929" s="98" t="str">
        <f>IF(COUNT(R929:FC929,FI929:FQ929)&gt;0,COUNT(R929:FC929,FI929:FQ929),"")</f>
        <v/>
      </c>
      <c r="D929" s="98" t="str">
        <f>IF(COUNT(X929:BN929,BP929:BX929,BZ929:CF929,CH929:FC929,FI929:FQ929)&gt;0,COUNT(X929:BN929,BP929:BX929,BZ929:CF929,CH929:FC929,FI929:FQ929),"")</f>
        <v/>
      </c>
      <c r="E929" s="98" t="str">
        <f>IF(H929=1,COUNT(R929:FC929,FI929:FQ929),"")</f>
        <v/>
      </c>
      <c r="F929" s="98" t="str">
        <f>IF(H929=1,COUNT(X929:BN929,BP929:BX929,BZ929:CF929,CH929:FC929,FI929:FQ929),"")</f>
        <v/>
      </c>
      <c r="G929" s="98" t="str">
        <f>IF($B929&gt;=1,$M929,"")</f>
        <v/>
      </c>
      <c r="H929" s="199" t="str">
        <f>IF(AND(M929&gt;0,M929&lt;=STATS!$C$22),1,"")</f>
        <v/>
      </c>
      <c r="J929" s="34">
        <v>928</v>
      </c>
      <c r="R929" s="17"/>
      <c r="S929" s="17"/>
      <c r="T929" s="17"/>
      <c r="U929" s="17"/>
      <c r="V929" s="17"/>
      <c r="W929" s="17"/>
      <c r="X929" s="36"/>
      <c r="Y929" s="36"/>
      <c r="Z929" s="36"/>
      <c r="AA929" s="36"/>
      <c r="FD929" s="195"/>
      <c r="FE929" s="195"/>
      <c r="FF929" s="195"/>
      <c r="FG929" s="195"/>
      <c r="FH929" s="195"/>
    </row>
    <row r="930" spans="2:164" x14ac:dyDescent="0.2">
      <c r="B930" s="98">
        <f>COUNT(R930:FC930,FI930:FQ930)</f>
        <v>0</v>
      </c>
      <c r="C930" s="98" t="str">
        <f>IF(COUNT(R930:FC930,FI930:FQ930)&gt;0,COUNT(R930:FC930,FI930:FQ930),"")</f>
        <v/>
      </c>
      <c r="D930" s="98" t="str">
        <f>IF(COUNT(X930:BN930,BP930:BX930,BZ930:CF930,CH930:FC930,FI930:FQ930)&gt;0,COUNT(X930:BN930,BP930:BX930,BZ930:CF930,CH930:FC930,FI930:FQ930),"")</f>
        <v/>
      </c>
      <c r="E930" s="98" t="str">
        <f>IF(H930=1,COUNT(R930:FC930,FI930:FQ930),"")</f>
        <v/>
      </c>
      <c r="F930" s="98" t="str">
        <f>IF(H930=1,COUNT(X930:BN930,BP930:BX930,BZ930:CF930,CH930:FC930,FI930:FQ930),"")</f>
        <v/>
      </c>
      <c r="G930" s="98" t="str">
        <f>IF($B930&gt;=1,$M930,"")</f>
        <v/>
      </c>
      <c r="H930" s="199" t="str">
        <f>IF(AND(M930&gt;0,M930&lt;=STATS!$C$22),1,"")</f>
        <v/>
      </c>
      <c r="J930" s="34">
        <v>929</v>
      </c>
      <c r="R930" s="17"/>
      <c r="S930" s="17"/>
      <c r="T930" s="17"/>
      <c r="U930" s="17"/>
      <c r="V930" s="17"/>
      <c r="W930" s="17"/>
      <c r="X930" s="36"/>
      <c r="Y930" s="36"/>
      <c r="Z930" s="36"/>
      <c r="AA930" s="36"/>
      <c r="FD930" s="195"/>
      <c r="FE930" s="195"/>
      <c r="FF930" s="195"/>
      <c r="FG930" s="195"/>
      <c r="FH930" s="195"/>
    </row>
    <row r="931" spans="2:164" x14ac:dyDescent="0.2">
      <c r="B931" s="98">
        <f>COUNT(R931:FC931,FI931:FQ931)</f>
        <v>0</v>
      </c>
      <c r="C931" s="98" t="str">
        <f>IF(COUNT(R931:FC931,FI931:FQ931)&gt;0,COUNT(R931:FC931,FI931:FQ931),"")</f>
        <v/>
      </c>
      <c r="D931" s="98" t="str">
        <f>IF(COUNT(X931:BN931,BP931:BX931,BZ931:CF931,CH931:FC931,FI931:FQ931)&gt;0,COUNT(X931:BN931,BP931:BX931,BZ931:CF931,CH931:FC931,FI931:FQ931),"")</f>
        <v/>
      </c>
      <c r="E931" s="98" t="str">
        <f>IF(H931=1,COUNT(R931:FC931,FI931:FQ931),"")</f>
        <v/>
      </c>
      <c r="F931" s="98" t="str">
        <f>IF(H931=1,COUNT(X931:BN931,BP931:BX931,BZ931:CF931,CH931:FC931,FI931:FQ931),"")</f>
        <v/>
      </c>
      <c r="G931" s="98" t="str">
        <f>IF($B931&gt;=1,$M931,"")</f>
        <v/>
      </c>
      <c r="H931" s="199" t="str">
        <f>IF(AND(M931&gt;0,M931&lt;=STATS!$C$22),1,"")</f>
        <v/>
      </c>
      <c r="J931" s="34">
        <v>930</v>
      </c>
      <c r="R931" s="17"/>
      <c r="S931" s="17"/>
      <c r="T931" s="17"/>
      <c r="U931" s="17"/>
      <c r="V931" s="17"/>
      <c r="W931" s="17"/>
      <c r="X931" s="36"/>
      <c r="Y931" s="36"/>
      <c r="Z931" s="36"/>
      <c r="AA931" s="36"/>
      <c r="FD931" s="195"/>
      <c r="FE931" s="195"/>
      <c r="FF931" s="195"/>
      <c r="FG931" s="195"/>
      <c r="FH931" s="195"/>
    </row>
    <row r="932" spans="2:164" x14ac:dyDescent="0.2">
      <c r="B932" s="98">
        <f>COUNT(R932:FC932,FI932:FQ932)</f>
        <v>0</v>
      </c>
      <c r="C932" s="98" t="str">
        <f>IF(COUNT(R932:FC932,FI932:FQ932)&gt;0,COUNT(R932:FC932,FI932:FQ932),"")</f>
        <v/>
      </c>
      <c r="D932" s="98" t="str">
        <f>IF(COUNT(X932:BN932,BP932:BX932,BZ932:CF932,CH932:FC932,FI932:FQ932)&gt;0,COUNT(X932:BN932,BP932:BX932,BZ932:CF932,CH932:FC932,FI932:FQ932),"")</f>
        <v/>
      </c>
      <c r="E932" s="98" t="str">
        <f>IF(H932=1,COUNT(R932:FC932,FI932:FQ932),"")</f>
        <v/>
      </c>
      <c r="F932" s="98" t="str">
        <f>IF(H932=1,COUNT(X932:BN932,BP932:BX932,BZ932:CF932,CH932:FC932,FI932:FQ932),"")</f>
        <v/>
      </c>
      <c r="G932" s="98" t="str">
        <f>IF($B932&gt;=1,$M932,"")</f>
        <v/>
      </c>
      <c r="H932" s="199" t="str">
        <f>IF(AND(M932&gt;0,M932&lt;=STATS!$C$22),1,"")</f>
        <v/>
      </c>
      <c r="J932" s="34">
        <v>931</v>
      </c>
      <c r="R932" s="17"/>
      <c r="S932" s="17"/>
      <c r="T932" s="17"/>
      <c r="U932" s="17"/>
      <c r="V932" s="17"/>
      <c r="W932" s="17"/>
      <c r="X932" s="36"/>
      <c r="Y932" s="36"/>
      <c r="Z932" s="36"/>
      <c r="AA932" s="36"/>
      <c r="FD932" s="195"/>
      <c r="FE932" s="195"/>
      <c r="FF932" s="195"/>
      <c r="FG932" s="195"/>
      <c r="FH932" s="195"/>
    </row>
    <row r="933" spans="2:164" x14ac:dyDescent="0.2">
      <c r="B933" s="98">
        <f>COUNT(R933:FC933,FI933:FQ933)</f>
        <v>0</v>
      </c>
      <c r="C933" s="98" t="str">
        <f>IF(COUNT(R933:FC933,FI933:FQ933)&gt;0,COUNT(R933:FC933,FI933:FQ933),"")</f>
        <v/>
      </c>
      <c r="D933" s="98" t="str">
        <f>IF(COUNT(X933:BN933,BP933:BX933,BZ933:CF933,CH933:FC933,FI933:FQ933)&gt;0,COUNT(X933:BN933,BP933:BX933,BZ933:CF933,CH933:FC933,FI933:FQ933),"")</f>
        <v/>
      </c>
      <c r="E933" s="98" t="str">
        <f>IF(H933=1,COUNT(R933:FC933,FI933:FQ933),"")</f>
        <v/>
      </c>
      <c r="F933" s="98" t="str">
        <f>IF(H933=1,COUNT(X933:BN933,BP933:BX933,BZ933:CF933,CH933:FC933,FI933:FQ933),"")</f>
        <v/>
      </c>
      <c r="G933" s="98" t="str">
        <f>IF($B933&gt;=1,$M933,"")</f>
        <v/>
      </c>
      <c r="H933" s="199" t="str">
        <f>IF(AND(M933&gt;0,M933&lt;=STATS!$C$22),1,"")</f>
        <v/>
      </c>
      <c r="J933" s="34">
        <v>932</v>
      </c>
      <c r="R933" s="17"/>
      <c r="S933" s="17"/>
      <c r="T933" s="17"/>
      <c r="U933" s="17"/>
      <c r="V933" s="17"/>
      <c r="W933" s="17"/>
      <c r="X933" s="36"/>
      <c r="Y933" s="36"/>
      <c r="Z933" s="36"/>
      <c r="AA933" s="36"/>
      <c r="FD933" s="195"/>
      <c r="FE933" s="195"/>
      <c r="FF933" s="195"/>
      <c r="FG933" s="195"/>
      <c r="FH933" s="195"/>
    </row>
    <row r="934" spans="2:164" x14ac:dyDescent="0.2">
      <c r="B934" s="98">
        <f>COUNT(R934:FC934,FI934:FQ934)</f>
        <v>0</v>
      </c>
      <c r="C934" s="98" t="str">
        <f>IF(COUNT(R934:FC934,FI934:FQ934)&gt;0,COUNT(R934:FC934,FI934:FQ934),"")</f>
        <v/>
      </c>
      <c r="D934" s="98" t="str">
        <f>IF(COUNT(X934:BN934,BP934:BX934,BZ934:CF934,CH934:FC934,FI934:FQ934)&gt;0,COUNT(X934:BN934,BP934:BX934,BZ934:CF934,CH934:FC934,FI934:FQ934),"")</f>
        <v/>
      </c>
      <c r="E934" s="98" t="str">
        <f>IF(H934=1,COUNT(R934:FC934,FI934:FQ934),"")</f>
        <v/>
      </c>
      <c r="F934" s="98" t="str">
        <f>IF(H934=1,COUNT(X934:BN934,BP934:BX934,BZ934:CF934,CH934:FC934,FI934:FQ934),"")</f>
        <v/>
      </c>
      <c r="G934" s="98" t="str">
        <f>IF($B934&gt;=1,$M934,"")</f>
        <v/>
      </c>
      <c r="H934" s="199" t="str">
        <f>IF(AND(M934&gt;0,M934&lt;=STATS!$C$22),1,"")</f>
        <v/>
      </c>
      <c r="J934" s="34">
        <v>933</v>
      </c>
      <c r="R934" s="17"/>
      <c r="S934" s="17"/>
      <c r="T934" s="17"/>
      <c r="U934" s="17"/>
      <c r="V934" s="17"/>
      <c r="W934" s="17"/>
      <c r="X934" s="36"/>
      <c r="Y934" s="36"/>
      <c r="Z934" s="36"/>
      <c r="AA934" s="36"/>
      <c r="FD934" s="195"/>
      <c r="FE934" s="195"/>
      <c r="FF934" s="195"/>
      <c r="FG934" s="195"/>
      <c r="FH934" s="195"/>
    </row>
    <row r="935" spans="2:164" x14ac:dyDescent="0.2">
      <c r="B935" s="98">
        <f>COUNT(R935:FC935,FI935:FQ935)</f>
        <v>0</v>
      </c>
      <c r="C935" s="98" t="str">
        <f>IF(COUNT(R935:FC935,FI935:FQ935)&gt;0,COUNT(R935:FC935,FI935:FQ935),"")</f>
        <v/>
      </c>
      <c r="D935" s="98" t="str">
        <f>IF(COUNT(X935:BN935,BP935:BX935,BZ935:CF935,CH935:FC935,FI935:FQ935)&gt;0,COUNT(X935:BN935,BP935:BX935,BZ935:CF935,CH935:FC935,FI935:FQ935),"")</f>
        <v/>
      </c>
      <c r="E935" s="98" t="str">
        <f>IF(H935=1,COUNT(R935:FC935,FI935:FQ935),"")</f>
        <v/>
      </c>
      <c r="F935" s="98" t="str">
        <f>IF(H935=1,COUNT(X935:BN935,BP935:BX935,BZ935:CF935,CH935:FC935,FI935:FQ935),"")</f>
        <v/>
      </c>
      <c r="G935" s="98" t="str">
        <f>IF($B935&gt;=1,$M935,"")</f>
        <v/>
      </c>
      <c r="H935" s="199" t="str">
        <f>IF(AND(M935&gt;0,M935&lt;=STATS!$C$22),1,"")</f>
        <v/>
      </c>
      <c r="J935" s="34">
        <v>934</v>
      </c>
      <c r="R935" s="17"/>
      <c r="S935" s="17"/>
      <c r="T935" s="17"/>
      <c r="U935" s="17"/>
      <c r="V935" s="17"/>
      <c r="W935" s="17"/>
      <c r="X935" s="36"/>
      <c r="Y935" s="36"/>
      <c r="Z935" s="36"/>
      <c r="AA935" s="36"/>
      <c r="FD935" s="195"/>
      <c r="FE935" s="195"/>
      <c r="FF935" s="195"/>
      <c r="FG935" s="195"/>
      <c r="FH935" s="195"/>
    </row>
    <row r="936" spans="2:164" x14ac:dyDescent="0.2">
      <c r="B936" s="98">
        <f>COUNT(R936:FC936,FI936:FQ936)</f>
        <v>0</v>
      </c>
      <c r="C936" s="98" t="str">
        <f>IF(COUNT(R936:FC936,FI936:FQ936)&gt;0,COUNT(R936:FC936,FI936:FQ936),"")</f>
        <v/>
      </c>
      <c r="D936" s="98" t="str">
        <f>IF(COUNT(X936:BN936,BP936:BX936,BZ936:CF936,CH936:FC936,FI936:FQ936)&gt;0,COUNT(X936:BN936,BP936:BX936,BZ936:CF936,CH936:FC936,FI936:FQ936),"")</f>
        <v/>
      </c>
      <c r="E936" s="98" t="str">
        <f>IF(H936=1,COUNT(R936:FC936,FI936:FQ936),"")</f>
        <v/>
      </c>
      <c r="F936" s="98" t="str">
        <f>IF(H936=1,COUNT(X936:BN936,BP936:BX936,BZ936:CF936,CH936:FC936,FI936:FQ936),"")</f>
        <v/>
      </c>
      <c r="G936" s="98" t="str">
        <f>IF($B936&gt;=1,$M936,"")</f>
        <v/>
      </c>
      <c r="H936" s="199" t="str">
        <f>IF(AND(M936&gt;0,M936&lt;=STATS!$C$22),1,"")</f>
        <v/>
      </c>
      <c r="J936" s="34">
        <v>935</v>
      </c>
      <c r="R936" s="17"/>
      <c r="S936" s="17"/>
      <c r="T936" s="17"/>
      <c r="U936" s="17"/>
      <c r="V936" s="17"/>
      <c r="W936" s="17"/>
      <c r="X936" s="36"/>
      <c r="Y936" s="36"/>
      <c r="Z936" s="36"/>
      <c r="AA936" s="36"/>
      <c r="FD936" s="195"/>
      <c r="FE936" s="195"/>
      <c r="FF936" s="195"/>
      <c r="FG936" s="195"/>
      <c r="FH936" s="195"/>
    </row>
    <row r="937" spans="2:164" x14ac:dyDescent="0.2">
      <c r="B937" s="98">
        <f>COUNT(R937:FC937,FI937:FQ937)</f>
        <v>0</v>
      </c>
      <c r="C937" s="98" t="str">
        <f>IF(COUNT(R937:FC937,FI937:FQ937)&gt;0,COUNT(R937:FC937,FI937:FQ937),"")</f>
        <v/>
      </c>
      <c r="D937" s="98" t="str">
        <f>IF(COUNT(X937:BN937,BP937:BX937,BZ937:CF937,CH937:FC937,FI937:FQ937)&gt;0,COUNT(X937:BN937,BP937:BX937,BZ937:CF937,CH937:FC937,FI937:FQ937),"")</f>
        <v/>
      </c>
      <c r="E937" s="98" t="str">
        <f>IF(H937=1,COUNT(R937:FC937,FI937:FQ937),"")</f>
        <v/>
      </c>
      <c r="F937" s="98" t="str">
        <f>IF(H937=1,COUNT(X937:BN937,BP937:BX937,BZ937:CF937,CH937:FC937,FI937:FQ937),"")</f>
        <v/>
      </c>
      <c r="G937" s="98" t="str">
        <f>IF($B937&gt;=1,$M937,"")</f>
        <v/>
      </c>
      <c r="H937" s="199" t="str">
        <f>IF(AND(M937&gt;0,M937&lt;=STATS!$C$22),1,"")</f>
        <v/>
      </c>
      <c r="J937" s="34">
        <v>936</v>
      </c>
      <c r="R937" s="17"/>
      <c r="S937" s="17"/>
      <c r="T937" s="17"/>
      <c r="U937" s="17"/>
      <c r="V937" s="17"/>
      <c r="W937" s="17"/>
      <c r="X937" s="36"/>
      <c r="Y937" s="36"/>
      <c r="Z937" s="36"/>
      <c r="AA937" s="36"/>
      <c r="FD937" s="195"/>
      <c r="FE937" s="195"/>
      <c r="FF937" s="195"/>
      <c r="FG937" s="195"/>
      <c r="FH937" s="195"/>
    </row>
    <row r="938" spans="2:164" x14ac:dyDescent="0.2">
      <c r="B938" s="98">
        <f>COUNT(R938:FC938,FI938:FQ938)</f>
        <v>0</v>
      </c>
      <c r="C938" s="98" t="str">
        <f>IF(COUNT(R938:FC938,FI938:FQ938)&gt;0,COUNT(R938:FC938,FI938:FQ938),"")</f>
        <v/>
      </c>
      <c r="D938" s="98" t="str">
        <f>IF(COUNT(X938:BN938,BP938:BX938,BZ938:CF938,CH938:FC938,FI938:FQ938)&gt;0,COUNT(X938:BN938,BP938:BX938,BZ938:CF938,CH938:FC938,FI938:FQ938),"")</f>
        <v/>
      </c>
      <c r="E938" s="98" t="str">
        <f>IF(H938=1,COUNT(R938:FC938,FI938:FQ938),"")</f>
        <v/>
      </c>
      <c r="F938" s="98" t="str">
        <f>IF(H938=1,COUNT(X938:BN938,BP938:BX938,BZ938:CF938,CH938:FC938,FI938:FQ938),"")</f>
        <v/>
      </c>
      <c r="G938" s="98" t="str">
        <f>IF($B938&gt;=1,$M938,"")</f>
        <v/>
      </c>
      <c r="H938" s="199" t="str">
        <f>IF(AND(M938&gt;0,M938&lt;=STATS!$C$22),1,"")</f>
        <v/>
      </c>
      <c r="J938" s="34">
        <v>937</v>
      </c>
      <c r="R938" s="17"/>
      <c r="S938" s="17"/>
      <c r="T938" s="17"/>
      <c r="U938" s="17"/>
      <c r="V938" s="17"/>
      <c r="W938" s="17"/>
      <c r="X938" s="36"/>
      <c r="Y938" s="36"/>
      <c r="Z938" s="36"/>
      <c r="AA938" s="36"/>
      <c r="FD938" s="195"/>
      <c r="FE938" s="195"/>
      <c r="FF938" s="195"/>
      <c r="FG938" s="195"/>
      <c r="FH938" s="195"/>
    </row>
    <row r="939" spans="2:164" x14ac:dyDescent="0.2">
      <c r="B939" s="98">
        <f>COUNT(R939:FC939,FI939:FQ939)</f>
        <v>0</v>
      </c>
      <c r="C939" s="98" t="str">
        <f>IF(COUNT(R939:FC939,FI939:FQ939)&gt;0,COUNT(R939:FC939,FI939:FQ939),"")</f>
        <v/>
      </c>
      <c r="D939" s="98" t="str">
        <f>IF(COUNT(X939:BN939,BP939:BX939,BZ939:CF939,CH939:FC939,FI939:FQ939)&gt;0,COUNT(X939:BN939,BP939:BX939,BZ939:CF939,CH939:FC939,FI939:FQ939),"")</f>
        <v/>
      </c>
      <c r="E939" s="98" t="str">
        <f>IF(H939=1,COUNT(R939:FC939,FI939:FQ939),"")</f>
        <v/>
      </c>
      <c r="F939" s="98" t="str">
        <f>IF(H939=1,COUNT(X939:BN939,BP939:BX939,BZ939:CF939,CH939:FC939,FI939:FQ939),"")</f>
        <v/>
      </c>
      <c r="G939" s="98" t="str">
        <f>IF($B939&gt;=1,$M939,"")</f>
        <v/>
      </c>
      <c r="H939" s="199" t="str">
        <f>IF(AND(M939&gt;0,M939&lt;=STATS!$C$22),1,"")</f>
        <v/>
      </c>
      <c r="J939" s="34">
        <v>938</v>
      </c>
      <c r="R939" s="17"/>
      <c r="S939" s="17"/>
      <c r="T939" s="17"/>
      <c r="U939" s="17"/>
      <c r="V939" s="17"/>
      <c r="W939" s="17"/>
      <c r="X939" s="36"/>
      <c r="Y939" s="36"/>
      <c r="Z939" s="36"/>
      <c r="AA939" s="36"/>
      <c r="FD939" s="195"/>
      <c r="FE939" s="195"/>
      <c r="FF939" s="195"/>
      <c r="FG939" s="195"/>
      <c r="FH939" s="195"/>
    </row>
    <row r="940" spans="2:164" x14ac:dyDescent="0.2">
      <c r="B940" s="98">
        <f>COUNT(R940:FC940,FI940:FQ940)</f>
        <v>0</v>
      </c>
      <c r="C940" s="98" t="str">
        <f>IF(COUNT(R940:FC940,FI940:FQ940)&gt;0,COUNT(R940:FC940,FI940:FQ940),"")</f>
        <v/>
      </c>
      <c r="D940" s="98" t="str">
        <f>IF(COUNT(X940:BN940,BP940:BX940,BZ940:CF940,CH940:FC940,FI940:FQ940)&gt;0,COUNT(X940:BN940,BP940:BX940,BZ940:CF940,CH940:FC940,FI940:FQ940),"")</f>
        <v/>
      </c>
      <c r="E940" s="98" t="str">
        <f>IF(H940=1,COUNT(R940:FC940,FI940:FQ940),"")</f>
        <v/>
      </c>
      <c r="F940" s="98" t="str">
        <f>IF(H940=1,COUNT(X940:BN940,BP940:BX940,BZ940:CF940,CH940:FC940,FI940:FQ940),"")</f>
        <v/>
      </c>
      <c r="G940" s="98" t="str">
        <f>IF($B940&gt;=1,$M940,"")</f>
        <v/>
      </c>
      <c r="H940" s="199" t="str">
        <f>IF(AND(M940&gt;0,M940&lt;=STATS!$C$22),1,"")</f>
        <v/>
      </c>
      <c r="J940" s="34">
        <v>939</v>
      </c>
      <c r="R940" s="17"/>
      <c r="S940" s="17"/>
      <c r="T940" s="17"/>
      <c r="U940" s="17"/>
      <c r="V940" s="17"/>
      <c r="W940" s="17"/>
      <c r="X940" s="36"/>
      <c r="Y940" s="36"/>
      <c r="Z940" s="36"/>
      <c r="AA940" s="36"/>
      <c r="FD940" s="195"/>
      <c r="FE940" s="195"/>
      <c r="FF940" s="195"/>
      <c r="FG940" s="195"/>
      <c r="FH940" s="195"/>
    </row>
    <row r="941" spans="2:164" x14ac:dyDescent="0.2">
      <c r="B941" s="98">
        <f>COUNT(R941:FC941,FI941:FQ941)</f>
        <v>0</v>
      </c>
      <c r="C941" s="98" t="str">
        <f>IF(COUNT(R941:FC941,FI941:FQ941)&gt;0,COUNT(R941:FC941,FI941:FQ941),"")</f>
        <v/>
      </c>
      <c r="D941" s="98" t="str">
        <f>IF(COUNT(X941:BN941,BP941:BX941,BZ941:CF941,CH941:FC941,FI941:FQ941)&gt;0,COUNT(X941:BN941,BP941:BX941,BZ941:CF941,CH941:FC941,FI941:FQ941),"")</f>
        <v/>
      </c>
      <c r="E941" s="98" t="str">
        <f>IF(H941=1,COUNT(R941:FC941,FI941:FQ941),"")</f>
        <v/>
      </c>
      <c r="F941" s="98" t="str">
        <f>IF(H941=1,COUNT(X941:BN941,BP941:BX941,BZ941:CF941,CH941:FC941,FI941:FQ941),"")</f>
        <v/>
      </c>
      <c r="G941" s="98" t="str">
        <f>IF($B941&gt;=1,$M941,"")</f>
        <v/>
      </c>
      <c r="H941" s="199" t="str">
        <f>IF(AND(M941&gt;0,M941&lt;=STATS!$C$22),1,"")</f>
        <v/>
      </c>
      <c r="J941" s="34">
        <v>940</v>
      </c>
      <c r="R941" s="17"/>
      <c r="S941" s="17"/>
      <c r="T941" s="17"/>
      <c r="U941" s="17"/>
      <c r="V941" s="17"/>
      <c r="W941" s="17"/>
      <c r="X941" s="36"/>
      <c r="Y941" s="36"/>
      <c r="Z941" s="36"/>
      <c r="AA941" s="36"/>
      <c r="FD941" s="195"/>
      <c r="FE941" s="195"/>
      <c r="FF941" s="195"/>
      <c r="FG941" s="195"/>
      <c r="FH941" s="195"/>
    </row>
    <row r="942" spans="2:164" x14ac:dyDescent="0.2">
      <c r="B942" s="98">
        <f>COUNT(R942:FC942,FI942:FQ942)</f>
        <v>0</v>
      </c>
      <c r="C942" s="98" t="str">
        <f>IF(COUNT(R942:FC942,FI942:FQ942)&gt;0,COUNT(R942:FC942,FI942:FQ942),"")</f>
        <v/>
      </c>
      <c r="D942" s="98" t="str">
        <f>IF(COUNT(X942:BN942,BP942:BX942,BZ942:CF942,CH942:FC942,FI942:FQ942)&gt;0,COUNT(X942:BN942,BP942:BX942,BZ942:CF942,CH942:FC942,FI942:FQ942),"")</f>
        <v/>
      </c>
      <c r="E942" s="98" t="str">
        <f>IF(H942=1,COUNT(R942:FC942,FI942:FQ942),"")</f>
        <v/>
      </c>
      <c r="F942" s="98" t="str">
        <f>IF(H942=1,COUNT(X942:BN942,BP942:BX942,BZ942:CF942,CH942:FC942,FI942:FQ942),"")</f>
        <v/>
      </c>
      <c r="G942" s="98" t="str">
        <f>IF($B942&gt;=1,$M942,"")</f>
        <v/>
      </c>
      <c r="H942" s="199" t="str">
        <f>IF(AND(M942&gt;0,M942&lt;=STATS!$C$22),1,"")</f>
        <v/>
      </c>
      <c r="J942" s="34">
        <v>941</v>
      </c>
      <c r="R942" s="17"/>
      <c r="S942" s="17"/>
      <c r="T942" s="17"/>
      <c r="U942" s="17"/>
      <c r="V942" s="17"/>
      <c r="W942" s="17"/>
      <c r="X942" s="36"/>
      <c r="Y942" s="36"/>
      <c r="Z942" s="36"/>
      <c r="AA942" s="36"/>
      <c r="FD942" s="195"/>
      <c r="FE942" s="195"/>
      <c r="FF942" s="195"/>
      <c r="FG942" s="195"/>
      <c r="FH942" s="195"/>
    </row>
    <row r="943" spans="2:164" x14ac:dyDescent="0.2">
      <c r="B943" s="98">
        <f>COUNT(R943:FC943,FI943:FQ943)</f>
        <v>0</v>
      </c>
      <c r="C943" s="98" t="str">
        <f>IF(COUNT(R943:FC943,FI943:FQ943)&gt;0,COUNT(R943:FC943,FI943:FQ943),"")</f>
        <v/>
      </c>
      <c r="D943" s="98" t="str">
        <f>IF(COUNT(X943:BN943,BP943:BX943,BZ943:CF943,CH943:FC943,FI943:FQ943)&gt;0,COUNT(X943:BN943,BP943:BX943,BZ943:CF943,CH943:FC943,FI943:FQ943),"")</f>
        <v/>
      </c>
      <c r="E943" s="98" t="str">
        <f>IF(H943=1,COUNT(R943:FC943,FI943:FQ943),"")</f>
        <v/>
      </c>
      <c r="F943" s="98" t="str">
        <f>IF(H943=1,COUNT(X943:BN943,BP943:BX943,BZ943:CF943,CH943:FC943,FI943:FQ943),"")</f>
        <v/>
      </c>
      <c r="G943" s="98" t="str">
        <f>IF($B943&gt;=1,$M943,"")</f>
        <v/>
      </c>
      <c r="H943" s="199" t="str">
        <f>IF(AND(M943&gt;0,M943&lt;=STATS!$C$22),1,"")</f>
        <v/>
      </c>
      <c r="J943" s="34">
        <v>942</v>
      </c>
      <c r="R943" s="17"/>
      <c r="S943" s="17"/>
      <c r="T943" s="17"/>
      <c r="U943" s="17"/>
      <c r="V943" s="17"/>
      <c r="W943" s="17"/>
      <c r="X943" s="36"/>
      <c r="Y943" s="36"/>
      <c r="Z943" s="36"/>
      <c r="AA943" s="36"/>
      <c r="FD943" s="195"/>
      <c r="FE943" s="195"/>
      <c r="FF943" s="195"/>
      <c r="FG943" s="195"/>
      <c r="FH943" s="195"/>
    </row>
    <row r="944" spans="2:164" x14ac:dyDescent="0.2">
      <c r="B944" s="98">
        <f>COUNT(R944:FC944,FI944:FQ944)</f>
        <v>0</v>
      </c>
      <c r="C944" s="98" t="str">
        <f>IF(COUNT(R944:FC944,FI944:FQ944)&gt;0,COUNT(R944:FC944,FI944:FQ944),"")</f>
        <v/>
      </c>
      <c r="D944" s="98" t="str">
        <f>IF(COUNT(X944:BN944,BP944:BX944,BZ944:CF944,CH944:FC944,FI944:FQ944)&gt;0,COUNT(X944:BN944,BP944:BX944,BZ944:CF944,CH944:FC944,FI944:FQ944),"")</f>
        <v/>
      </c>
      <c r="E944" s="98" t="str">
        <f>IF(H944=1,COUNT(R944:FC944,FI944:FQ944),"")</f>
        <v/>
      </c>
      <c r="F944" s="98" t="str">
        <f>IF(H944=1,COUNT(X944:BN944,BP944:BX944,BZ944:CF944,CH944:FC944,FI944:FQ944),"")</f>
        <v/>
      </c>
      <c r="G944" s="98" t="str">
        <f>IF($B944&gt;=1,$M944,"")</f>
        <v/>
      </c>
      <c r="H944" s="199" t="str">
        <f>IF(AND(M944&gt;0,M944&lt;=STATS!$C$22),1,"")</f>
        <v/>
      </c>
      <c r="J944" s="34">
        <v>943</v>
      </c>
      <c r="R944" s="17"/>
      <c r="S944" s="17"/>
      <c r="T944" s="17"/>
      <c r="U944" s="17"/>
      <c r="V944" s="17"/>
      <c r="W944" s="17"/>
      <c r="X944" s="36"/>
      <c r="Y944" s="36"/>
      <c r="Z944" s="36"/>
      <c r="AA944" s="36"/>
      <c r="FD944" s="195"/>
      <c r="FE944" s="195"/>
      <c r="FF944" s="195"/>
      <c r="FG944" s="195"/>
      <c r="FH944" s="195"/>
    </row>
    <row r="945" spans="2:164" x14ac:dyDescent="0.2">
      <c r="B945" s="98">
        <f>COUNT(R945:FC945,FI945:FQ945)</f>
        <v>0</v>
      </c>
      <c r="C945" s="98" t="str">
        <f>IF(COUNT(R945:FC945,FI945:FQ945)&gt;0,COUNT(R945:FC945,FI945:FQ945),"")</f>
        <v/>
      </c>
      <c r="D945" s="98" t="str">
        <f>IF(COUNT(X945:BN945,BP945:BX945,BZ945:CF945,CH945:FC945,FI945:FQ945)&gt;0,COUNT(X945:BN945,BP945:BX945,BZ945:CF945,CH945:FC945,FI945:FQ945),"")</f>
        <v/>
      </c>
      <c r="E945" s="98" t="str">
        <f>IF(H945=1,COUNT(R945:FC945,FI945:FQ945),"")</f>
        <v/>
      </c>
      <c r="F945" s="98" t="str">
        <f>IF(H945=1,COUNT(X945:BN945,BP945:BX945,BZ945:CF945,CH945:FC945,FI945:FQ945),"")</f>
        <v/>
      </c>
      <c r="G945" s="98" t="str">
        <f>IF($B945&gt;=1,$M945,"")</f>
        <v/>
      </c>
      <c r="H945" s="199" t="str">
        <f>IF(AND(M945&gt;0,M945&lt;=STATS!$C$22),1,"")</f>
        <v/>
      </c>
      <c r="J945" s="34">
        <v>944</v>
      </c>
      <c r="R945" s="17"/>
      <c r="S945" s="17"/>
      <c r="T945" s="17"/>
      <c r="U945" s="17"/>
      <c r="V945" s="17"/>
      <c r="W945" s="17"/>
      <c r="X945" s="36"/>
      <c r="Y945" s="36"/>
      <c r="Z945" s="36"/>
      <c r="AA945" s="36"/>
      <c r="FD945" s="195"/>
      <c r="FE945" s="195"/>
      <c r="FF945" s="195"/>
      <c r="FG945" s="195"/>
      <c r="FH945" s="195"/>
    </row>
    <row r="946" spans="2:164" x14ac:dyDescent="0.2">
      <c r="B946" s="98">
        <f>COUNT(R946:FC946,FI946:FQ946)</f>
        <v>0</v>
      </c>
      <c r="C946" s="98" t="str">
        <f>IF(COUNT(R946:FC946,FI946:FQ946)&gt;0,COUNT(R946:FC946,FI946:FQ946),"")</f>
        <v/>
      </c>
      <c r="D946" s="98" t="str">
        <f>IF(COUNT(X946:BN946,BP946:BX946,BZ946:CF946,CH946:FC946,FI946:FQ946)&gt;0,COUNT(X946:BN946,BP946:BX946,BZ946:CF946,CH946:FC946,FI946:FQ946),"")</f>
        <v/>
      </c>
      <c r="E946" s="98" t="str">
        <f>IF(H946=1,COUNT(R946:FC946,FI946:FQ946),"")</f>
        <v/>
      </c>
      <c r="F946" s="98" t="str">
        <f>IF(H946=1,COUNT(X946:BN946,BP946:BX946,BZ946:CF946,CH946:FC946,FI946:FQ946),"")</f>
        <v/>
      </c>
      <c r="G946" s="98" t="str">
        <f>IF($B946&gt;=1,$M946,"")</f>
        <v/>
      </c>
      <c r="H946" s="199" t="str">
        <f>IF(AND(M946&gt;0,M946&lt;=STATS!$C$22),1,"")</f>
        <v/>
      </c>
      <c r="J946" s="34">
        <v>945</v>
      </c>
      <c r="R946" s="17"/>
      <c r="S946" s="17"/>
      <c r="T946" s="17"/>
      <c r="U946" s="17"/>
      <c r="V946" s="17"/>
      <c r="W946" s="17"/>
      <c r="X946" s="36"/>
      <c r="Y946" s="36"/>
      <c r="Z946" s="36"/>
      <c r="AA946" s="36"/>
      <c r="FD946" s="195"/>
      <c r="FE946" s="195"/>
      <c r="FF946" s="195"/>
      <c r="FG946" s="195"/>
      <c r="FH946" s="195"/>
    </row>
    <row r="947" spans="2:164" x14ac:dyDescent="0.2">
      <c r="B947" s="98">
        <f>COUNT(R947:FC947,FI947:FQ947)</f>
        <v>0</v>
      </c>
      <c r="C947" s="98" t="str">
        <f>IF(COUNT(R947:FC947,FI947:FQ947)&gt;0,COUNT(R947:FC947,FI947:FQ947),"")</f>
        <v/>
      </c>
      <c r="D947" s="98" t="str">
        <f>IF(COUNT(X947:BN947,BP947:BX947,BZ947:CF947,CH947:FC947,FI947:FQ947)&gt;0,COUNT(X947:BN947,BP947:BX947,BZ947:CF947,CH947:FC947,FI947:FQ947),"")</f>
        <v/>
      </c>
      <c r="E947" s="98" t="str">
        <f>IF(H947=1,COUNT(R947:FC947,FI947:FQ947),"")</f>
        <v/>
      </c>
      <c r="F947" s="98" t="str">
        <f>IF(H947=1,COUNT(X947:BN947,BP947:BX947,BZ947:CF947,CH947:FC947,FI947:FQ947),"")</f>
        <v/>
      </c>
      <c r="G947" s="98" t="str">
        <f>IF($B947&gt;=1,$M947,"")</f>
        <v/>
      </c>
      <c r="H947" s="199" t="str">
        <f>IF(AND(M947&gt;0,M947&lt;=STATS!$C$22),1,"")</f>
        <v/>
      </c>
      <c r="J947" s="34">
        <v>946</v>
      </c>
      <c r="R947" s="17"/>
      <c r="S947" s="17"/>
      <c r="T947" s="17"/>
      <c r="U947" s="17"/>
      <c r="V947" s="17"/>
      <c r="W947" s="17"/>
      <c r="X947" s="36"/>
      <c r="Y947" s="36"/>
      <c r="Z947" s="36"/>
      <c r="AA947" s="36"/>
      <c r="FD947" s="195"/>
      <c r="FE947" s="195"/>
      <c r="FF947" s="195"/>
      <c r="FG947" s="195"/>
      <c r="FH947" s="195"/>
    </row>
    <row r="948" spans="2:164" x14ac:dyDescent="0.2">
      <c r="B948" s="98">
        <f>COUNT(R948:FC948,FI948:FQ948)</f>
        <v>0</v>
      </c>
      <c r="C948" s="98" t="str">
        <f>IF(COUNT(R948:FC948,FI948:FQ948)&gt;0,COUNT(R948:FC948,FI948:FQ948),"")</f>
        <v/>
      </c>
      <c r="D948" s="98" t="str">
        <f>IF(COUNT(X948:BN948,BP948:BX948,BZ948:CF948,CH948:FC948,FI948:FQ948)&gt;0,COUNT(X948:BN948,BP948:BX948,BZ948:CF948,CH948:FC948,FI948:FQ948),"")</f>
        <v/>
      </c>
      <c r="E948" s="98" t="str">
        <f>IF(H948=1,COUNT(R948:FC948,FI948:FQ948),"")</f>
        <v/>
      </c>
      <c r="F948" s="98" t="str">
        <f>IF(H948=1,COUNT(X948:BN948,BP948:BX948,BZ948:CF948,CH948:FC948,FI948:FQ948),"")</f>
        <v/>
      </c>
      <c r="G948" s="98" t="str">
        <f>IF($B948&gt;=1,$M948,"")</f>
        <v/>
      </c>
      <c r="H948" s="199" t="str">
        <f>IF(AND(M948&gt;0,M948&lt;=STATS!$C$22),1,"")</f>
        <v/>
      </c>
      <c r="J948" s="34">
        <v>947</v>
      </c>
      <c r="R948" s="17"/>
      <c r="S948" s="17"/>
      <c r="T948" s="17"/>
      <c r="U948" s="17"/>
      <c r="V948" s="17"/>
      <c r="W948" s="17"/>
      <c r="X948" s="36"/>
      <c r="Y948" s="36"/>
      <c r="Z948" s="36"/>
      <c r="AA948" s="36"/>
      <c r="FD948" s="195"/>
      <c r="FE948" s="195"/>
      <c r="FF948" s="195"/>
      <c r="FG948" s="195"/>
      <c r="FH948" s="195"/>
    </row>
    <row r="949" spans="2:164" x14ac:dyDescent="0.2">
      <c r="B949" s="98">
        <f>COUNT(R949:FC949,FI949:FQ949)</f>
        <v>0</v>
      </c>
      <c r="C949" s="98" t="str">
        <f>IF(COUNT(R949:FC949,FI949:FQ949)&gt;0,COUNT(R949:FC949,FI949:FQ949),"")</f>
        <v/>
      </c>
      <c r="D949" s="98" t="str">
        <f>IF(COUNT(X949:BN949,BP949:BX949,BZ949:CF949,CH949:FC949,FI949:FQ949)&gt;0,COUNT(X949:BN949,BP949:BX949,BZ949:CF949,CH949:FC949,FI949:FQ949),"")</f>
        <v/>
      </c>
      <c r="E949" s="98" t="str">
        <f>IF(H949=1,COUNT(R949:FC949,FI949:FQ949),"")</f>
        <v/>
      </c>
      <c r="F949" s="98" t="str">
        <f>IF(H949=1,COUNT(X949:BN949,BP949:BX949,BZ949:CF949,CH949:FC949,FI949:FQ949),"")</f>
        <v/>
      </c>
      <c r="G949" s="98" t="str">
        <f>IF($B949&gt;=1,$M949,"")</f>
        <v/>
      </c>
      <c r="H949" s="199" t="str">
        <f>IF(AND(M949&gt;0,M949&lt;=STATS!$C$22),1,"")</f>
        <v/>
      </c>
      <c r="J949" s="34">
        <v>948</v>
      </c>
      <c r="R949" s="17"/>
      <c r="S949" s="17"/>
      <c r="T949" s="17"/>
      <c r="U949" s="17"/>
      <c r="V949" s="17"/>
      <c r="W949" s="17"/>
      <c r="X949" s="36"/>
      <c r="Y949" s="36"/>
      <c r="Z949" s="36"/>
      <c r="AA949" s="36"/>
      <c r="FD949" s="195"/>
      <c r="FE949" s="195"/>
      <c r="FF949" s="195"/>
      <c r="FG949" s="195"/>
      <c r="FH949" s="195"/>
    </row>
    <row r="950" spans="2:164" x14ac:dyDescent="0.2">
      <c r="B950" s="98">
        <f>COUNT(R950:FC950,FI950:FQ950)</f>
        <v>0</v>
      </c>
      <c r="C950" s="98" t="str">
        <f>IF(COUNT(R950:FC950,FI950:FQ950)&gt;0,COUNT(R950:FC950,FI950:FQ950),"")</f>
        <v/>
      </c>
      <c r="D950" s="98" t="str">
        <f>IF(COUNT(X950:BN950,BP950:BX950,BZ950:CF950,CH950:FC950,FI950:FQ950)&gt;0,COUNT(X950:BN950,BP950:BX950,BZ950:CF950,CH950:FC950,FI950:FQ950),"")</f>
        <v/>
      </c>
      <c r="E950" s="98" t="str">
        <f>IF(H950=1,COUNT(R950:FC950,FI950:FQ950),"")</f>
        <v/>
      </c>
      <c r="F950" s="98" t="str">
        <f>IF(H950=1,COUNT(X950:BN950,BP950:BX950,BZ950:CF950,CH950:FC950,FI950:FQ950),"")</f>
        <v/>
      </c>
      <c r="G950" s="98" t="str">
        <f>IF($B950&gt;=1,$M950,"")</f>
        <v/>
      </c>
      <c r="H950" s="199" t="str">
        <f>IF(AND(M950&gt;0,M950&lt;=STATS!$C$22),1,"")</f>
        <v/>
      </c>
      <c r="J950" s="34">
        <v>949</v>
      </c>
      <c r="R950" s="17"/>
      <c r="S950" s="17"/>
      <c r="T950" s="17"/>
      <c r="U950" s="17"/>
      <c r="V950" s="17"/>
      <c r="W950" s="17"/>
      <c r="X950" s="36"/>
      <c r="Y950" s="36"/>
      <c r="Z950" s="36"/>
      <c r="AA950" s="36"/>
      <c r="FD950" s="195"/>
      <c r="FE950" s="195"/>
      <c r="FF950" s="195"/>
      <c r="FG950" s="195"/>
      <c r="FH950" s="195"/>
    </row>
    <row r="951" spans="2:164" x14ac:dyDescent="0.2">
      <c r="B951" s="98">
        <f>COUNT(R951:FC951,FI951:FQ951)</f>
        <v>0</v>
      </c>
      <c r="C951" s="98" t="str">
        <f>IF(COUNT(R951:FC951,FI951:FQ951)&gt;0,COUNT(R951:FC951,FI951:FQ951),"")</f>
        <v/>
      </c>
      <c r="D951" s="98" t="str">
        <f>IF(COUNT(X951:BN951,BP951:BX951,BZ951:CF951,CH951:FC951,FI951:FQ951)&gt;0,COUNT(X951:BN951,BP951:BX951,BZ951:CF951,CH951:FC951,FI951:FQ951),"")</f>
        <v/>
      </c>
      <c r="E951" s="98" t="str">
        <f>IF(H951=1,COUNT(R951:FC951,FI951:FQ951),"")</f>
        <v/>
      </c>
      <c r="F951" s="98" t="str">
        <f>IF(H951=1,COUNT(X951:BN951,BP951:BX951,BZ951:CF951,CH951:FC951,FI951:FQ951),"")</f>
        <v/>
      </c>
      <c r="G951" s="98" t="str">
        <f>IF($B951&gt;=1,$M951,"")</f>
        <v/>
      </c>
      <c r="H951" s="199" t="str">
        <f>IF(AND(M951&gt;0,M951&lt;=STATS!$C$22),1,"")</f>
        <v/>
      </c>
      <c r="J951" s="34">
        <v>950</v>
      </c>
      <c r="R951" s="17"/>
      <c r="S951" s="17"/>
      <c r="T951" s="17"/>
      <c r="U951" s="17"/>
      <c r="V951" s="17"/>
      <c r="W951" s="17"/>
      <c r="X951" s="36"/>
      <c r="Y951" s="36"/>
      <c r="Z951" s="36"/>
      <c r="AA951" s="36"/>
      <c r="FD951" s="195"/>
      <c r="FE951" s="195"/>
      <c r="FF951" s="195"/>
      <c r="FG951" s="195"/>
      <c r="FH951" s="195"/>
    </row>
    <row r="952" spans="2:164" x14ac:dyDescent="0.2">
      <c r="B952" s="98">
        <f>COUNT(R952:FC952,FI952:FQ952)</f>
        <v>0</v>
      </c>
      <c r="C952" s="98" t="str">
        <f>IF(COUNT(R952:FC952,FI952:FQ952)&gt;0,COUNT(R952:FC952,FI952:FQ952),"")</f>
        <v/>
      </c>
      <c r="D952" s="98" t="str">
        <f>IF(COUNT(X952:BN952,BP952:BX952,BZ952:CF952,CH952:FC952,FI952:FQ952)&gt;0,COUNT(X952:BN952,BP952:BX952,BZ952:CF952,CH952:FC952,FI952:FQ952),"")</f>
        <v/>
      </c>
      <c r="E952" s="98" t="str">
        <f>IF(H952=1,COUNT(R952:FC952,FI952:FQ952),"")</f>
        <v/>
      </c>
      <c r="F952" s="98" t="str">
        <f>IF(H952=1,COUNT(X952:BN952,BP952:BX952,BZ952:CF952,CH952:FC952,FI952:FQ952),"")</f>
        <v/>
      </c>
      <c r="G952" s="98" t="str">
        <f>IF($B952&gt;=1,$M952,"")</f>
        <v/>
      </c>
      <c r="H952" s="199" t="str">
        <f>IF(AND(M952&gt;0,M952&lt;=STATS!$C$22),1,"")</f>
        <v/>
      </c>
      <c r="J952" s="34">
        <v>951</v>
      </c>
      <c r="R952" s="17"/>
      <c r="S952" s="17"/>
      <c r="T952" s="17"/>
      <c r="U952" s="17"/>
      <c r="V952" s="17"/>
      <c r="W952" s="17"/>
      <c r="X952" s="36"/>
      <c r="Y952" s="36"/>
      <c r="Z952" s="36"/>
      <c r="AA952" s="36"/>
      <c r="FD952" s="195"/>
      <c r="FE952" s="195"/>
      <c r="FF952" s="195"/>
      <c r="FG952" s="195"/>
      <c r="FH952" s="195"/>
    </row>
    <row r="953" spans="2:164" x14ac:dyDescent="0.2">
      <c r="B953" s="98">
        <f>COUNT(R953:FC953,FI953:FQ953)</f>
        <v>0</v>
      </c>
      <c r="C953" s="98" t="str">
        <f>IF(COUNT(R953:FC953,FI953:FQ953)&gt;0,COUNT(R953:FC953,FI953:FQ953),"")</f>
        <v/>
      </c>
      <c r="D953" s="98" t="str">
        <f>IF(COUNT(X953:BN953,BP953:BX953,BZ953:CF953,CH953:FC953,FI953:FQ953)&gt;0,COUNT(X953:BN953,BP953:BX953,BZ953:CF953,CH953:FC953,FI953:FQ953),"")</f>
        <v/>
      </c>
      <c r="E953" s="98" t="str">
        <f>IF(H953=1,COUNT(R953:FC953,FI953:FQ953),"")</f>
        <v/>
      </c>
      <c r="F953" s="98" t="str">
        <f>IF(H953=1,COUNT(X953:BN953,BP953:BX953,BZ953:CF953,CH953:FC953,FI953:FQ953),"")</f>
        <v/>
      </c>
      <c r="G953" s="98" t="str">
        <f>IF($B953&gt;=1,$M953,"")</f>
        <v/>
      </c>
      <c r="H953" s="199" t="str">
        <f>IF(AND(M953&gt;0,M953&lt;=STATS!$C$22),1,"")</f>
        <v/>
      </c>
      <c r="J953" s="34">
        <v>952</v>
      </c>
      <c r="R953" s="17"/>
      <c r="S953" s="17"/>
      <c r="T953" s="17"/>
      <c r="U953" s="17"/>
      <c r="V953" s="17"/>
      <c r="W953" s="17"/>
      <c r="X953" s="36"/>
      <c r="Y953" s="36"/>
      <c r="Z953" s="36"/>
      <c r="AA953" s="36"/>
      <c r="FD953" s="195"/>
      <c r="FE953" s="195"/>
      <c r="FF953" s="195"/>
      <c r="FG953" s="195"/>
      <c r="FH953" s="195"/>
    </row>
    <row r="954" spans="2:164" x14ac:dyDescent="0.2">
      <c r="B954" s="98">
        <f>COUNT(R954:FC954,FI954:FQ954)</f>
        <v>0</v>
      </c>
      <c r="C954" s="98" t="str">
        <f>IF(COUNT(R954:FC954,FI954:FQ954)&gt;0,COUNT(R954:FC954,FI954:FQ954),"")</f>
        <v/>
      </c>
      <c r="D954" s="98" t="str">
        <f>IF(COUNT(X954:BN954,BP954:BX954,BZ954:CF954,CH954:FC954,FI954:FQ954)&gt;0,COUNT(X954:BN954,BP954:BX954,BZ954:CF954,CH954:FC954,FI954:FQ954),"")</f>
        <v/>
      </c>
      <c r="E954" s="98" t="str">
        <f>IF(H954=1,COUNT(R954:FC954,FI954:FQ954),"")</f>
        <v/>
      </c>
      <c r="F954" s="98" t="str">
        <f>IF(H954=1,COUNT(X954:BN954,BP954:BX954,BZ954:CF954,CH954:FC954,FI954:FQ954),"")</f>
        <v/>
      </c>
      <c r="G954" s="98" t="str">
        <f>IF($B954&gt;=1,$M954,"")</f>
        <v/>
      </c>
      <c r="H954" s="199" t="str">
        <f>IF(AND(M954&gt;0,M954&lt;=STATS!$C$22),1,"")</f>
        <v/>
      </c>
      <c r="J954" s="34">
        <v>953</v>
      </c>
      <c r="R954" s="17"/>
      <c r="S954" s="17"/>
      <c r="T954" s="17"/>
      <c r="U954" s="17"/>
      <c r="V954" s="17"/>
      <c r="W954" s="17"/>
      <c r="X954" s="36"/>
      <c r="Y954" s="36"/>
      <c r="Z954" s="36"/>
      <c r="AA954" s="36"/>
      <c r="FD954" s="195"/>
      <c r="FE954" s="195"/>
      <c r="FF954" s="195"/>
      <c r="FG954" s="195"/>
      <c r="FH954" s="195"/>
    </row>
    <row r="955" spans="2:164" x14ac:dyDescent="0.2">
      <c r="B955" s="98">
        <f>COUNT(R955:FC955,FI955:FQ955)</f>
        <v>0</v>
      </c>
      <c r="C955" s="98" t="str">
        <f>IF(COUNT(R955:FC955,FI955:FQ955)&gt;0,COUNT(R955:FC955,FI955:FQ955),"")</f>
        <v/>
      </c>
      <c r="D955" s="98" t="str">
        <f>IF(COUNT(X955:BN955,BP955:BX955,BZ955:CF955,CH955:FC955,FI955:FQ955)&gt;0,COUNT(X955:BN955,BP955:BX955,BZ955:CF955,CH955:FC955,FI955:FQ955),"")</f>
        <v/>
      </c>
      <c r="E955" s="98" t="str">
        <f>IF(H955=1,COUNT(R955:FC955,FI955:FQ955),"")</f>
        <v/>
      </c>
      <c r="F955" s="98" t="str">
        <f>IF(H955=1,COUNT(X955:BN955,BP955:BX955,BZ955:CF955,CH955:FC955,FI955:FQ955),"")</f>
        <v/>
      </c>
      <c r="G955" s="98" t="str">
        <f>IF($B955&gt;=1,$M955,"")</f>
        <v/>
      </c>
      <c r="H955" s="199" t="str">
        <f>IF(AND(M955&gt;0,M955&lt;=STATS!$C$22),1,"")</f>
        <v/>
      </c>
      <c r="J955" s="34">
        <v>954</v>
      </c>
      <c r="R955" s="17"/>
      <c r="S955" s="17"/>
      <c r="T955" s="17"/>
      <c r="U955" s="17"/>
      <c r="V955" s="17"/>
      <c r="W955" s="17"/>
      <c r="X955" s="36"/>
      <c r="Y955" s="36"/>
      <c r="Z955" s="36"/>
      <c r="AA955" s="36"/>
      <c r="FD955" s="195"/>
      <c r="FE955" s="195"/>
      <c r="FF955" s="195"/>
      <c r="FG955" s="195"/>
      <c r="FH955" s="195"/>
    </row>
    <row r="956" spans="2:164" x14ac:dyDescent="0.2">
      <c r="B956" s="98">
        <f>COUNT(R956:FC956,FI956:FQ956)</f>
        <v>0</v>
      </c>
      <c r="C956" s="98" t="str">
        <f>IF(COUNT(R956:FC956,FI956:FQ956)&gt;0,COUNT(R956:FC956,FI956:FQ956),"")</f>
        <v/>
      </c>
      <c r="D956" s="98" t="str">
        <f>IF(COUNT(X956:BN956,BP956:BX956,BZ956:CF956,CH956:FC956,FI956:FQ956)&gt;0,COUNT(X956:BN956,BP956:BX956,BZ956:CF956,CH956:FC956,FI956:FQ956),"")</f>
        <v/>
      </c>
      <c r="E956" s="98" t="str">
        <f>IF(H956=1,COUNT(R956:FC956,FI956:FQ956),"")</f>
        <v/>
      </c>
      <c r="F956" s="98" t="str">
        <f>IF(H956=1,COUNT(X956:BN956,BP956:BX956,BZ956:CF956,CH956:FC956,FI956:FQ956),"")</f>
        <v/>
      </c>
      <c r="G956" s="98" t="str">
        <f>IF($B956&gt;=1,$M956,"")</f>
        <v/>
      </c>
      <c r="H956" s="199" t="str">
        <f>IF(AND(M956&gt;0,M956&lt;=STATS!$C$22),1,"")</f>
        <v/>
      </c>
      <c r="J956" s="34">
        <v>955</v>
      </c>
      <c r="R956" s="17"/>
      <c r="S956" s="17"/>
      <c r="T956" s="17"/>
      <c r="U956" s="17"/>
      <c r="V956" s="17"/>
      <c r="W956" s="17"/>
      <c r="X956" s="36"/>
      <c r="Y956" s="36"/>
      <c r="Z956" s="36"/>
      <c r="AA956" s="36"/>
      <c r="FD956" s="195"/>
      <c r="FE956" s="195"/>
      <c r="FF956" s="195"/>
      <c r="FG956" s="195"/>
      <c r="FH956" s="195"/>
    </row>
    <row r="957" spans="2:164" x14ac:dyDescent="0.2">
      <c r="B957" s="98">
        <f>COUNT(R957:FC957,FI957:FQ957)</f>
        <v>0</v>
      </c>
      <c r="C957" s="98" t="str">
        <f>IF(COUNT(R957:FC957,FI957:FQ957)&gt;0,COUNT(R957:FC957,FI957:FQ957),"")</f>
        <v/>
      </c>
      <c r="D957" s="98" t="str">
        <f>IF(COUNT(X957:BN957,BP957:BX957,BZ957:CF957,CH957:FC957,FI957:FQ957)&gt;0,COUNT(X957:BN957,BP957:BX957,BZ957:CF957,CH957:FC957,FI957:FQ957),"")</f>
        <v/>
      </c>
      <c r="E957" s="98" t="str">
        <f>IF(H957=1,COUNT(R957:FC957,FI957:FQ957),"")</f>
        <v/>
      </c>
      <c r="F957" s="98" t="str">
        <f>IF(H957=1,COUNT(X957:BN957,BP957:BX957,BZ957:CF957,CH957:FC957,FI957:FQ957),"")</f>
        <v/>
      </c>
      <c r="G957" s="98" t="str">
        <f>IF($B957&gt;=1,$M957,"")</f>
        <v/>
      </c>
      <c r="H957" s="199" t="str">
        <f>IF(AND(M957&gt;0,M957&lt;=STATS!$C$22),1,"")</f>
        <v/>
      </c>
      <c r="J957" s="34">
        <v>956</v>
      </c>
      <c r="R957" s="17"/>
      <c r="S957" s="17"/>
      <c r="T957" s="17"/>
      <c r="U957" s="17"/>
      <c r="V957" s="17"/>
      <c r="W957" s="17"/>
      <c r="X957" s="36"/>
      <c r="Y957" s="36"/>
      <c r="Z957" s="36"/>
      <c r="AA957" s="36"/>
      <c r="FD957" s="195"/>
      <c r="FE957" s="195"/>
      <c r="FF957" s="195"/>
      <c r="FG957" s="195"/>
      <c r="FH957" s="195"/>
    </row>
    <row r="958" spans="2:164" x14ac:dyDescent="0.2">
      <c r="B958" s="98">
        <f>COUNT(R958:FC958,FI958:FQ958)</f>
        <v>0</v>
      </c>
      <c r="C958" s="98" t="str">
        <f>IF(COUNT(R958:FC958,FI958:FQ958)&gt;0,COUNT(R958:FC958,FI958:FQ958),"")</f>
        <v/>
      </c>
      <c r="D958" s="98" t="str">
        <f>IF(COUNT(X958:BN958,BP958:BX958,BZ958:CF958,CH958:FC958,FI958:FQ958)&gt;0,COUNT(X958:BN958,BP958:BX958,BZ958:CF958,CH958:FC958,FI958:FQ958),"")</f>
        <v/>
      </c>
      <c r="E958" s="98" t="str">
        <f>IF(H958=1,COUNT(R958:FC958,FI958:FQ958),"")</f>
        <v/>
      </c>
      <c r="F958" s="98" t="str">
        <f>IF(H958=1,COUNT(X958:BN958,BP958:BX958,BZ958:CF958,CH958:FC958,FI958:FQ958),"")</f>
        <v/>
      </c>
      <c r="G958" s="98" t="str">
        <f>IF($B958&gt;=1,$M958,"")</f>
        <v/>
      </c>
      <c r="H958" s="199" t="str">
        <f>IF(AND(M958&gt;0,M958&lt;=STATS!$C$22),1,"")</f>
        <v/>
      </c>
      <c r="J958" s="34">
        <v>957</v>
      </c>
      <c r="R958" s="17"/>
      <c r="S958" s="17"/>
      <c r="T958" s="17"/>
      <c r="U958" s="17"/>
      <c r="V958" s="17"/>
      <c r="W958" s="17"/>
      <c r="X958" s="36"/>
      <c r="Y958" s="36"/>
      <c r="Z958" s="36"/>
      <c r="AA958" s="36"/>
      <c r="FD958" s="195"/>
      <c r="FE958" s="195"/>
      <c r="FF958" s="195"/>
      <c r="FG958" s="195"/>
      <c r="FH958" s="195"/>
    </row>
    <row r="959" spans="2:164" x14ac:dyDescent="0.2">
      <c r="B959" s="98">
        <f>COUNT(R959:FC959,FI959:FQ959)</f>
        <v>0</v>
      </c>
      <c r="C959" s="98" t="str">
        <f>IF(COUNT(R959:FC959,FI959:FQ959)&gt;0,COUNT(R959:FC959,FI959:FQ959),"")</f>
        <v/>
      </c>
      <c r="D959" s="98" t="str">
        <f>IF(COUNT(X959:BN959,BP959:BX959,BZ959:CF959,CH959:FC959,FI959:FQ959)&gt;0,COUNT(X959:BN959,BP959:BX959,BZ959:CF959,CH959:FC959,FI959:FQ959),"")</f>
        <v/>
      </c>
      <c r="E959" s="98" t="str">
        <f>IF(H959=1,COUNT(R959:FC959,FI959:FQ959),"")</f>
        <v/>
      </c>
      <c r="F959" s="98" t="str">
        <f>IF(H959=1,COUNT(X959:BN959,BP959:BX959,BZ959:CF959,CH959:FC959,FI959:FQ959),"")</f>
        <v/>
      </c>
      <c r="G959" s="98" t="str">
        <f>IF($B959&gt;=1,$M959,"")</f>
        <v/>
      </c>
      <c r="H959" s="199" t="str">
        <f>IF(AND(M959&gt;0,M959&lt;=STATS!$C$22),1,"")</f>
        <v/>
      </c>
      <c r="J959" s="34">
        <v>958</v>
      </c>
      <c r="R959" s="17"/>
      <c r="S959" s="17"/>
      <c r="T959" s="17"/>
      <c r="U959" s="17"/>
      <c r="V959" s="17"/>
      <c r="W959" s="17"/>
      <c r="X959" s="36"/>
      <c r="Y959" s="36"/>
      <c r="Z959" s="36"/>
      <c r="AA959" s="36"/>
      <c r="FD959" s="195"/>
      <c r="FE959" s="195"/>
      <c r="FF959" s="195"/>
      <c r="FG959" s="195"/>
      <c r="FH959" s="195"/>
    </row>
    <row r="960" spans="2:164" x14ac:dyDescent="0.2">
      <c r="B960" s="98">
        <f>COUNT(R960:FC960,FI960:FQ960)</f>
        <v>0</v>
      </c>
      <c r="C960" s="98" t="str">
        <f>IF(COUNT(R960:FC960,FI960:FQ960)&gt;0,COUNT(R960:FC960,FI960:FQ960),"")</f>
        <v/>
      </c>
      <c r="D960" s="98" t="str">
        <f>IF(COUNT(X960:BN960,BP960:BX960,BZ960:CF960,CH960:FC960,FI960:FQ960)&gt;0,COUNT(X960:BN960,BP960:BX960,BZ960:CF960,CH960:FC960,FI960:FQ960),"")</f>
        <v/>
      </c>
      <c r="E960" s="98" t="str">
        <f>IF(H960=1,COUNT(R960:FC960,FI960:FQ960),"")</f>
        <v/>
      </c>
      <c r="F960" s="98" t="str">
        <f>IF(H960=1,COUNT(X960:BN960,BP960:BX960,BZ960:CF960,CH960:FC960,FI960:FQ960),"")</f>
        <v/>
      </c>
      <c r="G960" s="98" t="str">
        <f>IF($B960&gt;=1,$M960,"")</f>
        <v/>
      </c>
      <c r="H960" s="199" t="str">
        <f>IF(AND(M960&gt;0,M960&lt;=STATS!$C$22),1,"")</f>
        <v/>
      </c>
      <c r="J960" s="34">
        <v>959</v>
      </c>
      <c r="R960" s="17"/>
      <c r="S960" s="17"/>
      <c r="T960" s="17"/>
      <c r="U960" s="17"/>
      <c r="V960" s="17"/>
      <c r="W960" s="17"/>
      <c r="X960" s="36"/>
      <c r="Y960" s="36"/>
      <c r="Z960" s="36"/>
      <c r="AA960" s="36"/>
      <c r="FD960" s="195"/>
      <c r="FE960" s="195"/>
      <c r="FF960" s="195"/>
      <c r="FG960" s="195"/>
      <c r="FH960" s="195"/>
    </row>
    <row r="961" spans="2:164" x14ac:dyDescent="0.2">
      <c r="B961" s="98">
        <f>COUNT(R961:FC961,FI961:FQ961)</f>
        <v>0</v>
      </c>
      <c r="C961" s="98" t="str">
        <f>IF(COUNT(R961:FC961,FI961:FQ961)&gt;0,COUNT(R961:FC961,FI961:FQ961),"")</f>
        <v/>
      </c>
      <c r="D961" s="98" t="str">
        <f>IF(COUNT(X961:BN961,BP961:BX961,BZ961:CF961,CH961:FC961,FI961:FQ961)&gt;0,COUNT(X961:BN961,BP961:BX961,BZ961:CF961,CH961:FC961,FI961:FQ961),"")</f>
        <v/>
      </c>
      <c r="E961" s="98" t="str">
        <f>IF(H961=1,COUNT(R961:FC961,FI961:FQ961),"")</f>
        <v/>
      </c>
      <c r="F961" s="98" t="str">
        <f>IF(H961=1,COUNT(X961:BN961,BP961:BX961,BZ961:CF961,CH961:FC961,FI961:FQ961),"")</f>
        <v/>
      </c>
      <c r="G961" s="98" t="str">
        <f>IF($B961&gt;=1,$M961,"")</f>
        <v/>
      </c>
      <c r="H961" s="199" t="str">
        <f>IF(AND(M961&gt;0,M961&lt;=STATS!$C$22),1,"")</f>
        <v/>
      </c>
      <c r="J961" s="34">
        <v>960</v>
      </c>
      <c r="R961" s="17"/>
      <c r="S961" s="17"/>
      <c r="T961" s="17"/>
      <c r="U961" s="17"/>
      <c r="V961" s="17"/>
      <c r="W961" s="17"/>
      <c r="X961" s="36"/>
      <c r="Y961" s="36"/>
      <c r="Z961" s="36"/>
      <c r="AA961" s="36"/>
      <c r="FD961" s="195"/>
      <c r="FE961" s="195"/>
      <c r="FF961" s="195"/>
      <c r="FG961" s="195"/>
      <c r="FH961" s="195"/>
    </row>
    <row r="962" spans="2:164" x14ac:dyDescent="0.2">
      <c r="B962" s="98">
        <f>COUNT(R962:FC962,FI962:FQ962)</f>
        <v>0</v>
      </c>
      <c r="C962" s="98" t="str">
        <f>IF(COUNT(R962:FC962,FI962:FQ962)&gt;0,COUNT(R962:FC962,FI962:FQ962),"")</f>
        <v/>
      </c>
      <c r="D962" s="98" t="str">
        <f>IF(COUNT(X962:BN962,BP962:BX962,BZ962:CF962,CH962:FC962,FI962:FQ962)&gt;0,COUNT(X962:BN962,BP962:BX962,BZ962:CF962,CH962:FC962,FI962:FQ962),"")</f>
        <v/>
      </c>
      <c r="E962" s="98" t="str">
        <f>IF(H962=1,COUNT(R962:FC962,FI962:FQ962),"")</f>
        <v/>
      </c>
      <c r="F962" s="98" t="str">
        <f>IF(H962=1,COUNT(X962:BN962,BP962:BX962,BZ962:CF962,CH962:FC962,FI962:FQ962),"")</f>
        <v/>
      </c>
      <c r="G962" s="98" t="str">
        <f>IF($B962&gt;=1,$M962,"")</f>
        <v/>
      </c>
      <c r="H962" s="199" t="str">
        <f>IF(AND(M962&gt;0,M962&lt;=STATS!$C$22),1,"")</f>
        <v/>
      </c>
      <c r="J962" s="34">
        <v>961</v>
      </c>
      <c r="R962" s="17"/>
      <c r="S962" s="17"/>
      <c r="T962" s="17"/>
      <c r="U962" s="17"/>
      <c r="V962" s="17"/>
      <c r="W962" s="17"/>
      <c r="X962" s="36"/>
      <c r="Y962" s="36"/>
      <c r="Z962" s="36"/>
      <c r="AA962" s="36"/>
      <c r="FD962" s="195"/>
      <c r="FE962" s="195"/>
      <c r="FF962" s="195"/>
      <c r="FG962" s="195"/>
      <c r="FH962" s="195"/>
    </row>
    <row r="963" spans="2:164" x14ac:dyDescent="0.2">
      <c r="B963" s="98">
        <f>COUNT(R963:FC963,FI963:FQ963)</f>
        <v>0</v>
      </c>
      <c r="C963" s="98" t="str">
        <f>IF(COUNT(R963:FC963,FI963:FQ963)&gt;0,COUNT(R963:FC963,FI963:FQ963),"")</f>
        <v/>
      </c>
      <c r="D963" s="98" t="str">
        <f>IF(COUNT(X963:BN963,BP963:BX963,BZ963:CF963,CH963:FC963,FI963:FQ963)&gt;0,COUNT(X963:BN963,BP963:BX963,BZ963:CF963,CH963:FC963,FI963:FQ963),"")</f>
        <v/>
      </c>
      <c r="E963" s="98" t="str">
        <f>IF(H963=1,COUNT(R963:FC963,FI963:FQ963),"")</f>
        <v/>
      </c>
      <c r="F963" s="98" t="str">
        <f>IF(H963=1,COUNT(X963:BN963,BP963:BX963,BZ963:CF963,CH963:FC963,FI963:FQ963),"")</f>
        <v/>
      </c>
      <c r="G963" s="98" t="str">
        <f>IF($B963&gt;=1,$M963,"")</f>
        <v/>
      </c>
      <c r="H963" s="199" t="str">
        <f>IF(AND(M963&gt;0,M963&lt;=STATS!$C$22),1,"")</f>
        <v/>
      </c>
      <c r="J963" s="34">
        <v>962</v>
      </c>
      <c r="R963" s="17"/>
      <c r="S963" s="17"/>
      <c r="T963" s="17"/>
      <c r="U963" s="17"/>
      <c r="V963" s="17"/>
      <c r="W963" s="17"/>
      <c r="X963" s="36"/>
      <c r="Y963" s="36"/>
      <c r="Z963" s="36"/>
      <c r="AA963" s="36"/>
      <c r="FD963" s="195"/>
      <c r="FE963" s="195"/>
      <c r="FF963" s="195"/>
      <c r="FG963" s="195"/>
      <c r="FH963" s="195"/>
    </row>
    <row r="964" spans="2:164" x14ac:dyDescent="0.2">
      <c r="B964" s="98">
        <f>COUNT(R964:FC964,FI964:FQ964)</f>
        <v>0</v>
      </c>
      <c r="C964" s="98" t="str">
        <f>IF(COUNT(R964:FC964,FI964:FQ964)&gt;0,COUNT(R964:FC964,FI964:FQ964),"")</f>
        <v/>
      </c>
      <c r="D964" s="98" t="str">
        <f>IF(COUNT(X964:BN964,BP964:BX964,BZ964:CF964,CH964:FC964,FI964:FQ964)&gt;0,COUNT(X964:BN964,BP964:BX964,BZ964:CF964,CH964:FC964,FI964:FQ964),"")</f>
        <v/>
      </c>
      <c r="E964" s="98" t="str">
        <f>IF(H964=1,COUNT(R964:FC964,FI964:FQ964),"")</f>
        <v/>
      </c>
      <c r="F964" s="98" t="str">
        <f>IF(H964=1,COUNT(X964:BN964,BP964:BX964,BZ964:CF964,CH964:FC964,FI964:FQ964),"")</f>
        <v/>
      </c>
      <c r="G964" s="98" t="str">
        <f>IF($B964&gt;=1,$M964,"")</f>
        <v/>
      </c>
      <c r="H964" s="199" t="str">
        <f>IF(AND(M964&gt;0,M964&lt;=STATS!$C$22),1,"")</f>
        <v/>
      </c>
      <c r="J964" s="34">
        <v>963</v>
      </c>
      <c r="R964" s="17"/>
      <c r="S964" s="17"/>
      <c r="T964" s="17"/>
      <c r="U964" s="17"/>
      <c r="V964" s="17"/>
      <c r="W964" s="17"/>
      <c r="X964" s="36"/>
      <c r="Y964" s="36"/>
      <c r="Z964" s="36"/>
      <c r="AA964" s="36"/>
      <c r="FD964" s="195"/>
      <c r="FE964" s="195"/>
      <c r="FF964" s="195"/>
      <c r="FG964" s="195"/>
      <c r="FH964" s="195"/>
    </row>
    <row r="965" spans="2:164" x14ac:dyDescent="0.2">
      <c r="B965" s="98">
        <f>COUNT(R965:FC965,FI965:FQ965)</f>
        <v>0</v>
      </c>
      <c r="C965" s="98" t="str">
        <f>IF(COUNT(R965:FC965,FI965:FQ965)&gt;0,COUNT(R965:FC965,FI965:FQ965),"")</f>
        <v/>
      </c>
      <c r="D965" s="98" t="str">
        <f>IF(COUNT(X965:BN965,BP965:BX965,BZ965:CF965,CH965:FC965,FI965:FQ965)&gt;0,COUNT(X965:BN965,BP965:BX965,BZ965:CF965,CH965:FC965,FI965:FQ965),"")</f>
        <v/>
      </c>
      <c r="E965" s="98" t="str">
        <f>IF(H965=1,COUNT(R965:FC965,FI965:FQ965),"")</f>
        <v/>
      </c>
      <c r="F965" s="98" t="str">
        <f>IF(H965=1,COUNT(X965:BN965,BP965:BX965,BZ965:CF965,CH965:FC965,FI965:FQ965),"")</f>
        <v/>
      </c>
      <c r="G965" s="98" t="str">
        <f>IF($B965&gt;=1,$M965,"")</f>
        <v/>
      </c>
      <c r="H965" s="199" t="str">
        <f>IF(AND(M965&gt;0,M965&lt;=STATS!$C$22),1,"")</f>
        <v/>
      </c>
      <c r="J965" s="34">
        <v>964</v>
      </c>
      <c r="R965" s="17"/>
      <c r="S965" s="17"/>
      <c r="T965" s="17"/>
      <c r="U965" s="17"/>
      <c r="V965" s="17"/>
      <c r="W965" s="17"/>
      <c r="X965" s="36"/>
      <c r="Y965" s="36"/>
      <c r="Z965" s="36"/>
      <c r="AA965" s="36"/>
      <c r="FD965" s="195"/>
      <c r="FE965" s="195"/>
      <c r="FF965" s="195"/>
      <c r="FG965" s="195"/>
      <c r="FH965" s="195"/>
    </row>
    <row r="966" spans="2:164" x14ac:dyDescent="0.2">
      <c r="B966" s="98">
        <f>COUNT(R966:FC966,FI966:FQ966)</f>
        <v>0</v>
      </c>
      <c r="C966" s="98" t="str">
        <f>IF(COUNT(R966:FC966,FI966:FQ966)&gt;0,COUNT(R966:FC966,FI966:FQ966),"")</f>
        <v/>
      </c>
      <c r="D966" s="98" t="str">
        <f>IF(COUNT(X966:BN966,BP966:BX966,BZ966:CF966,CH966:FC966,FI966:FQ966)&gt;0,COUNT(X966:BN966,BP966:BX966,BZ966:CF966,CH966:FC966,FI966:FQ966),"")</f>
        <v/>
      </c>
      <c r="E966" s="98" t="str">
        <f>IF(H966=1,COUNT(R966:FC966,FI966:FQ966),"")</f>
        <v/>
      </c>
      <c r="F966" s="98" t="str">
        <f>IF(H966=1,COUNT(X966:BN966,BP966:BX966,BZ966:CF966,CH966:FC966,FI966:FQ966),"")</f>
        <v/>
      </c>
      <c r="G966" s="98" t="str">
        <f>IF($B966&gt;=1,$M966,"")</f>
        <v/>
      </c>
      <c r="H966" s="199" t="str">
        <f>IF(AND(M966&gt;0,M966&lt;=STATS!$C$22),1,"")</f>
        <v/>
      </c>
      <c r="J966" s="34">
        <v>965</v>
      </c>
      <c r="R966" s="17"/>
      <c r="S966" s="17"/>
      <c r="T966" s="17"/>
      <c r="U966" s="17"/>
      <c r="V966" s="17"/>
      <c r="W966" s="17"/>
      <c r="X966" s="36"/>
      <c r="Y966" s="36"/>
      <c r="Z966" s="36"/>
      <c r="AA966" s="36"/>
      <c r="FD966" s="195"/>
      <c r="FE966" s="195"/>
      <c r="FF966" s="195"/>
      <c r="FG966" s="195"/>
      <c r="FH966" s="195"/>
    </row>
    <row r="967" spans="2:164" x14ac:dyDescent="0.2">
      <c r="B967" s="98">
        <f>COUNT(R967:FC967,FI967:FQ967)</f>
        <v>0</v>
      </c>
      <c r="C967" s="98" t="str">
        <f>IF(COUNT(R967:FC967,FI967:FQ967)&gt;0,COUNT(R967:FC967,FI967:FQ967),"")</f>
        <v/>
      </c>
      <c r="D967" s="98" t="str">
        <f>IF(COUNT(X967:BN967,BP967:BX967,BZ967:CF967,CH967:FC967,FI967:FQ967)&gt;0,COUNT(X967:BN967,BP967:BX967,BZ967:CF967,CH967:FC967,FI967:FQ967),"")</f>
        <v/>
      </c>
      <c r="E967" s="98" t="str">
        <f>IF(H967=1,COUNT(R967:FC967,FI967:FQ967),"")</f>
        <v/>
      </c>
      <c r="F967" s="98" t="str">
        <f>IF(H967=1,COUNT(X967:BN967,BP967:BX967,BZ967:CF967,CH967:FC967,FI967:FQ967),"")</f>
        <v/>
      </c>
      <c r="G967" s="98" t="str">
        <f>IF($B967&gt;=1,$M967,"")</f>
        <v/>
      </c>
      <c r="H967" s="199" t="str">
        <f>IF(AND(M967&gt;0,M967&lt;=STATS!$C$22),1,"")</f>
        <v/>
      </c>
      <c r="J967" s="34">
        <v>966</v>
      </c>
      <c r="R967" s="17"/>
      <c r="S967" s="17"/>
      <c r="T967" s="17"/>
      <c r="U967" s="17"/>
      <c r="V967" s="17"/>
      <c r="W967" s="17"/>
      <c r="X967" s="36"/>
      <c r="Y967" s="36"/>
      <c r="Z967" s="36"/>
      <c r="AA967" s="36"/>
      <c r="FD967" s="195"/>
      <c r="FE967" s="195"/>
      <c r="FF967" s="195"/>
      <c r="FG967" s="195"/>
      <c r="FH967" s="195"/>
    </row>
    <row r="968" spans="2:164" x14ac:dyDescent="0.2">
      <c r="B968" s="98">
        <f>COUNT(R968:FC968,FI968:FQ968)</f>
        <v>0</v>
      </c>
      <c r="C968" s="98" t="str">
        <f>IF(COUNT(R968:FC968,FI968:FQ968)&gt;0,COUNT(R968:FC968,FI968:FQ968),"")</f>
        <v/>
      </c>
      <c r="D968" s="98" t="str">
        <f>IF(COUNT(X968:BN968,BP968:BX968,BZ968:CF968,CH968:FC968,FI968:FQ968)&gt;0,COUNT(X968:BN968,BP968:BX968,BZ968:CF968,CH968:FC968,FI968:FQ968),"")</f>
        <v/>
      </c>
      <c r="E968" s="98" t="str">
        <f>IF(H968=1,COUNT(R968:FC968,FI968:FQ968),"")</f>
        <v/>
      </c>
      <c r="F968" s="98" t="str">
        <f>IF(H968=1,COUNT(X968:BN968,BP968:BX968,BZ968:CF968,CH968:FC968,FI968:FQ968),"")</f>
        <v/>
      </c>
      <c r="G968" s="98" t="str">
        <f>IF($B968&gt;=1,$M968,"")</f>
        <v/>
      </c>
      <c r="H968" s="199" t="str">
        <f>IF(AND(M968&gt;0,M968&lt;=STATS!$C$22),1,"")</f>
        <v/>
      </c>
      <c r="J968" s="34">
        <v>967</v>
      </c>
      <c r="R968" s="17"/>
      <c r="S968" s="17"/>
      <c r="T968" s="17"/>
      <c r="U968" s="17"/>
      <c r="V968" s="17"/>
      <c r="W968" s="17"/>
      <c r="X968" s="36"/>
      <c r="Y968" s="36"/>
      <c r="Z968" s="36"/>
      <c r="AA968" s="36"/>
      <c r="FD968" s="195"/>
      <c r="FE968" s="195"/>
      <c r="FF968" s="195"/>
      <c r="FG968" s="195"/>
      <c r="FH968" s="195"/>
    </row>
    <row r="969" spans="2:164" x14ac:dyDescent="0.2">
      <c r="B969" s="98">
        <f>COUNT(R969:FC969,FI969:FQ969)</f>
        <v>0</v>
      </c>
      <c r="C969" s="98" t="str">
        <f>IF(COUNT(R969:FC969,FI969:FQ969)&gt;0,COUNT(R969:FC969,FI969:FQ969),"")</f>
        <v/>
      </c>
      <c r="D969" s="98" t="str">
        <f>IF(COUNT(X969:BN969,BP969:BX969,BZ969:CF969,CH969:FC969,FI969:FQ969)&gt;0,COUNT(X969:BN969,BP969:BX969,BZ969:CF969,CH969:FC969,FI969:FQ969),"")</f>
        <v/>
      </c>
      <c r="E969" s="98" t="str">
        <f>IF(H969=1,COUNT(R969:FC969,FI969:FQ969),"")</f>
        <v/>
      </c>
      <c r="F969" s="98" t="str">
        <f>IF(H969=1,COUNT(X969:BN969,BP969:BX969,BZ969:CF969,CH969:FC969,FI969:FQ969),"")</f>
        <v/>
      </c>
      <c r="G969" s="98" t="str">
        <f>IF($B969&gt;=1,$M969,"")</f>
        <v/>
      </c>
      <c r="H969" s="199" t="str">
        <f>IF(AND(M969&gt;0,M969&lt;=STATS!$C$22),1,"")</f>
        <v/>
      </c>
      <c r="J969" s="34">
        <v>968</v>
      </c>
      <c r="R969" s="17"/>
      <c r="S969" s="17"/>
      <c r="T969" s="17"/>
      <c r="U969" s="17"/>
      <c r="V969" s="17"/>
      <c r="W969" s="17"/>
      <c r="X969" s="36"/>
      <c r="Y969" s="36"/>
      <c r="Z969" s="36"/>
      <c r="AA969" s="36"/>
      <c r="FD969" s="195"/>
      <c r="FE969" s="195"/>
      <c r="FF969" s="195"/>
      <c r="FG969" s="195"/>
      <c r="FH969" s="195"/>
    </row>
    <row r="970" spans="2:164" x14ac:dyDescent="0.2">
      <c r="B970" s="98">
        <f>COUNT(R970:FC970,FI970:FQ970)</f>
        <v>0</v>
      </c>
      <c r="C970" s="98" t="str">
        <f>IF(COUNT(R970:FC970,FI970:FQ970)&gt;0,COUNT(R970:FC970,FI970:FQ970),"")</f>
        <v/>
      </c>
      <c r="D970" s="98" t="str">
        <f>IF(COUNT(X970:BN970,BP970:BX970,BZ970:CF970,CH970:FC970,FI970:FQ970)&gt;0,COUNT(X970:BN970,BP970:BX970,BZ970:CF970,CH970:FC970,FI970:FQ970),"")</f>
        <v/>
      </c>
      <c r="E970" s="98" t="str">
        <f>IF(H970=1,COUNT(R970:FC970,FI970:FQ970),"")</f>
        <v/>
      </c>
      <c r="F970" s="98" t="str">
        <f>IF(H970=1,COUNT(X970:BN970,BP970:BX970,BZ970:CF970,CH970:FC970,FI970:FQ970),"")</f>
        <v/>
      </c>
      <c r="G970" s="98" t="str">
        <f>IF($B970&gt;=1,$M970,"")</f>
        <v/>
      </c>
      <c r="H970" s="199" t="str">
        <f>IF(AND(M970&gt;0,M970&lt;=STATS!$C$22),1,"")</f>
        <v/>
      </c>
      <c r="J970" s="34">
        <v>969</v>
      </c>
      <c r="R970" s="17"/>
      <c r="S970" s="17"/>
      <c r="T970" s="17"/>
      <c r="U970" s="17"/>
      <c r="V970" s="17"/>
      <c r="W970" s="17"/>
      <c r="X970" s="36"/>
      <c r="Y970" s="36"/>
      <c r="Z970" s="36"/>
      <c r="AA970" s="36"/>
      <c r="FD970" s="195"/>
      <c r="FE970" s="195"/>
      <c r="FF970" s="195"/>
      <c r="FG970" s="195"/>
      <c r="FH970" s="195"/>
    </row>
    <row r="971" spans="2:164" x14ac:dyDescent="0.2">
      <c r="B971" s="98">
        <f>COUNT(R971:FC971,FI971:FQ971)</f>
        <v>0</v>
      </c>
      <c r="C971" s="98" t="str">
        <f>IF(COUNT(R971:FC971,FI971:FQ971)&gt;0,COUNT(R971:FC971,FI971:FQ971),"")</f>
        <v/>
      </c>
      <c r="D971" s="98" t="str">
        <f>IF(COUNT(X971:BN971,BP971:BX971,BZ971:CF971,CH971:FC971,FI971:FQ971)&gt;0,COUNT(X971:BN971,BP971:BX971,BZ971:CF971,CH971:FC971,FI971:FQ971),"")</f>
        <v/>
      </c>
      <c r="E971" s="98" t="str">
        <f>IF(H971=1,COUNT(R971:FC971,FI971:FQ971),"")</f>
        <v/>
      </c>
      <c r="F971" s="98" t="str">
        <f>IF(H971=1,COUNT(X971:BN971,BP971:BX971,BZ971:CF971,CH971:FC971,FI971:FQ971),"")</f>
        <v/>
      </c>
      <c r="G971" s="98" t="str">
        <f>IF($B971&gt;=1,$M971,"")</f>
        <v/>
      </c>
      <c r="H971" s="199" t="str">
        <f>IF(AND(M971&gt;0,M971&lt;=STATS!$C$22),1,"")</f>
        <v/>
      </c>
      <c r="J971" s="34">
        <v>970</v>
      </c>
      <c r="R971" s="17"/>
      <c r="S971" s="17"/>
      <c r="T971" s="17"/>
      <c r="U971" s="17"/>
      <c r="V971" s="17"/>
      <c r="W971" s="17"/>
      <c r="X971" s="36"/>
      <c r="Y971" s="36"/>
      <c r="Z971" s="36"/>
      <c r="AA971" s="36"/>
      <c r="FD971" s="195"/>
      <c r="FE971" s="195"/>
      <c r="FF971" s="195"/>
      <c r="FG971" s="195"/>
      <c r="FH971" s="195"/>
    </row>
    <row r="972" spans="2:164" x14ac:dyDescent="0.2">
      <c r="B972" s="98">
        <f>COUNT(R972:FC972,FI972:FQ972)</f>
        <v>0</v>
      </c>
      <c r="C972" s="98" t="str">
        <f>IF(COUNT(R972:FC972,FI972:FQ972)&gt;0,COUNT(R972:FC972,FI972:FQ972),"")</f>
        <v/>
      </c>
      <c r="D972" s="98" t="str">
        <f>IF(COUNT(X972:BN972,BP972:BX972,BZ972:CF972,CH972:FC972,FI972:FQ972)&gt;0,COUNT(X972:BN972,BP972:BX972,BZ972:CF972,CH972:FC972,FI972:FQ972),"")</f>
        <v/>
      </c>
      <c r="E972" s="98" t="str">
        <f>IF(H972=1,COUNT(R972:FC972,FI972:FQ972),"")</f>
        <v/>
      </c>
      <c r="F972" s="98" t="str">
        <f>IF(H972=1,COUNT(X972:BN972,BP972:BX972,BZ972:CF972,CH972:FC972,FI972:FQ972),"")</f>
        <v/>
      </c>
      <c r="G972" s="98" t="str">
        <f>IF($B972&gt;=1,$M972,"")</f>
        <v/>
      </c>
      <c r="H972" s="199" t="str">
        <f>IF(AND(M972&gt;0,M972&lt;=STATS!$C$22),1,"")</f>
        <v/>
      </c>
      <c r="J972" s="34">
        <v>971</v>
      </c>
      <c r="R972" s="17"/>
      <c r="S972" s="17"/>
      <c r="T972" s="17"/>
      <c r="U972" s="17"/>
      <c r="V972" s="17"/>
      <c r="W972" s="17"/>
      <c r="X972" s="36"/>
      <c r="Y972" s="36"/>
      <c r="Z972" s="36"/>
      <c r="AA972" s="36"/>
      <c r="FD972" s="195"/>
      <c r="FE972" s="195"/>
      <c r="FF972" s="195"/>
      <c r="FG972" s="195"/>
      <c r="FH972" s="195"/>
    </row>
    <row r="973" spans="2:164" x14ac:dyDescent="0.2">
      <c r="B973" s="98">
        <f>COUNT(R973:FC973,FI973:FQ973)</f>
        <v>0</v>
      </c>
      <c r="C973" s="98" t="str">
        <f>IF(COUNT(R973:FC973,FI973:FQ973)&gt;0,COUNT(R973:FC973,FI973:FQ973),"")</f>
        <v/>
      </c>
      <c r="D973" s="98" t="str">
        <f>IF(COUNT(X973:BN973,BP973:BX973,BZ973:CF973,CH973:FC973,FI973:FQ973)&gt;0,COUNT(X973:BN973,BP973:BX973,BZ973:CF973,CH973:FC973,FI973:FQ973),"")</f>
        <v/>
      </c>
      <c r="E973" s="98" t="str">
        <f>IF(H973=1,COUNT(R973:FC973,FI973:FQ973),"")</f>
        <v/>
      </c>
      <c r="F973" s="98" t="str">
        <f>IF(H973=1,COUNT(X973:BN973,BP973:BX973,BZ973:CF973,CH973:FC973,FI973:FQ973),"")</f>
        <v/>
      </c>
      <c r="G973" s="98" t="str">
        <f>IF($B973&gt;=1,$M973,"")</f>
        <v/>
      </c>
      <c r="H973" s="199" t="str">
        <f>IF(AND(M973&gt;0,M973&lt;=STATS!$C$22),1,"")</f>
        <v/>
      </c>
      <c r="J973" s="34">
        <v>972</v>
      </c>
      <c r="R973" s="17"/>
      <c r="S973" s="17"/>
      <c r="T973" s="17"/>
      <c r="U973" s="17"/>
      <c r="V973" s="17"/>
      <c r="W973" s="17"/>
      <c r="X973" s="36"/>
      <c r="Y973" s="36"/>
      <c r="Z973" s="36"/>
      <c r="AA973" s="36"/>
      <c r="FD973" s="195"/>
      <c r="FE973" s="195"/>
      <c r="FF973" s="195"/>
      <c r="FG973" s="195"/>
      <c r="FH973" s="195"/>
    </row>
    <row r="974" spans="2:164" x14ac:dyDescent="0.2">
      <c r="B974" s="98">
        <f>COUNT(R974:FC974,FI974:FQ974)</f>
        <v>0</v>
      </c>
      <c r="C974" s="98" t="str">
        <f>IF(COUNT(R974:FC974,FI974:FQ974)&gt;0,COUNT(R974:FC974,FI974:FQ974),"")</f>
        <v/>
      </c>
      <c r="D974" s="98" t="str">
        <f>IF(COUNT(X974:BN974,BP974:BX974,BZ974:CF974,CH974:FC974,FI974:FQ974)&gt;0,COUNT(X974:BN974,BP974:BX974,BZ974:CF974,CH974:FC974,FI974:FQ974),"")</f>
        <v/>
      </c>
      <c r="E974" s="98" t="str">
        <f>IF(H974=1,COUNT(R974:FC974,FI974:FQ974),"")</f>
        <v/>
      </c>
      <c r="F974" s="98" t="str">
        <f>IF(H974=1,COUNT(X974:BN974,BP974:BX974,BZ974:CF974,CH974:FC974,FI974:FQ974),"")</f>
        <v/>
      </c>
      <c r="G974" s="98" t="str">
        <f>IF($B974&gt;=1,$M974,"")</f>
        <v/>
      </c>
      <c r="H974" s="199" t="str">
        <f>IF(AND(M974&gt;0,M974&lt;=STATS!$C$22),1,"")</f>
        <v/>
      </c>
      <c r="J974" s="34">
        <v>973</v>
      </c>
      <c r="R974" s="17"/>
      <c r="S974" s="17"/>
      <c r="T974" s="17"/>
      <c r="U974" s="17"/>
      <c r="V974" s="17"/>
      <c r="W974" s="17"/>
      <c r="X974" s="36"/>
      <c r="Y974" s="36"/>
      <c r="Z974" s="36"/>
      <c r="AA974" s="36"/>
      <c r="FD974" s="195"/>
      <c r="FE974" s="195"/>
      <c r="FF974" s="195"/>
      <c r="FG974" s="195"/>
      <c r="FH974" s="195"/>
    </row>
    <row r="975" spans="2:164" x14ac:dyDescent="0.2">
      <c r="B975" s="98">
        <f>COUNT(R975:FC975,FI975:FQ975)</f>
        <v>0</v>
      </c>
      <c r="C975" s="98" t="str">
        <f>IF(COUNT(R975:FC975,FI975:FQ975)&gt;0,COUNT(R975:FC975,FI975:FQ975),"")</f>
        <v/>
      </c>
      <c r="D975" s="98" t="str">
        <f>IF(COUNT(X975:BN975,BP975:BX975,BZ975:CF975,CH975:FC975,FI975:FQ975)&gt;0,COUNT(X975:BN975,BP975:BX975,BZ975:CF975,CH975:FC975,FI975:FQ975),"")</f>
        <v/>
      </c>
      <c r="E975" s="98" t="str">
        <f>IF(H975=1,COUNT(R975:FC975,FI975:FQ975),"")</f>
        <v/>
      </c>
      <c r="F975" s="98" t="str">
        <f>IF(H975=1,COUNT(X975:BN975,BP975:BX975,BZ975:CF975,CH975:FC975,FI975:FQ975),"")</f>
        <v/>
      </c>
      <c r="G975" s="98" t="str">
        <f>IF($B975&gt;=1,$M975,"")</f>
        <v/>
      </c>
      <c r="H975" s="199" t="str">
        <f>IF(AND(M975&gt;0,M975&lt;=STATS!$C$22),1,"")</f>
        <v/>
      </c>
      <c r="J975" s="34">
        <v>974</v>
      </c>
      <c r="R975" s="17"/>
      <c r="S975" s="17"/>
      <c r="T975" s="17"/>
      <c r="U975" s="17"/>
      <c r="V975" s="17"/>
      <c r="W975" s="17"/>
      <c r="X975" s="36"/>
      <c r="Y975" s="36"/>
      <c r="Z975" s="36"/>
      <c r="AA975" s="36"/>
      <c r="FD975" s="195"/>
      <c r="FE975" s="195"/>
      <c r="FF975" s="195"/>
      <c r="FG975" s="195"/>
      <c r="FH975" s="195"/>
    </row>
    <row r="976" spans="2:164" x14ac:dyDescent="0.2">
      <c r="B976" s="98">
        <f>COUNT(R976:FC976,FI976:FQ976)</f>
        <v>0</v>
      </c>
      <c r="C976" s="98" t="str">
        <f>IF(COUNT(R976:FC976,FI976:FQ976)&gt;0,COUNT(R976:FC976,FI976:FQ976),"")</f>
        <v/>
      </c>
      <c r="D976" s="98" t="str">
        <f>IF(COUNT(X976:BN976,BP976:BX976,BZ976:CF976,CH976:FC976,FI976:FQ976)&gt;0,COUNT(X976:BN976,BP976:BX976,BZ976:CF976,CH976:FC976,FI976:FQ976),"")</f>
        <v/>
      </c>
      <c r="E976" s="98" t="str">
        <f>IF(H976=1,COUNT(R976:FC976,FI976:FQ976),"")</f>
        <v/>
      </c>
      <c r="F976" s="98" t="str">
        <f>IF(H976=1,COUNT(X976:BN976,BP976:BX976,BZ976:CF976,CH976:FC976,FI976:FQ976),"")</f>
        <v/>
      </c>
      <c r="G976" s="98" t="str">
        <f>IF($B976&gt;=1,$M976,"")</f>
        <v/>
      </c>
      <c r="H976" s="199" t="str">
        <f>IF(AND(M976&gt;0,M976&lt;=STATS!$C$22),1,"")</f>
        <v/>
      </c>
      <c r="J976" s="34">
        <v>975</v>
      </c>
      <c r="R976" s="17"/>
      <c r="S976" s="17"/>
      <c r="T976" s="17"/>
      <c r="U976" s="17"/>
      <c r="V976" s="17"/>
      <c r="W976" s="17"/>
      <c r="X976" s="36"/>
      <c r="Y976" s="36"/>
      <c r="Z976" s="36"/>
      <c r="AA976" s="36"/>
      <c r="FD976" s="195"/>
      <c r="FE976" s="195"/>
      <c r="FF976" s="195"/>
      <c r="FG976" s="195"/>
      <c r="FH976" s="195"/>
    </row>
    <row r="977" spans="2:164" x14ac:dyDescent="0.2">
      <c r="B977" s="98">
        <f>COUNT(R977:FC977,FI977:FQ977)</f>
        <v>0</v>
      </c>
      <c r="C977" s="98" t="str">
        <f>IF(COUNT(R977:FC977,FI977:FQ977)&gt;0,COUNT(R977:FC977,FI977:FQ977),"")</f>
        <v/>
      </c>
      <c r="D977" s="98" t="str">
        <f>IF(COUNT(X977:BN977,BP977:BX977,BZ977:CF977,CH977:FC977,FI977:FQ977)&gt;0,COUNT(X977:BN977,BP977:BX977,BZ977:CF977,CH977:FC977,FI977:FQ977),"")</f>
        <v/>
      </c>
      <c r="E977" s="98" t="str">
        <f>IF(H977=1,COUNT(R977:FC977,FI977:FQ977),"")</f>
        <v/>
      </c>
      <c r="F977" s="98" t="str">
        <f>IF(H977=1,COUNT(X977:BN977,BP977:BX977,BZ977:CF977,CH977:FC977,FI977:FQ977),"")</f>
        <v/>
      </c>
      <c r="G977" s="98" t="str">
        <f>IF($B977&gt;=1,$M977,"")</f>
        <v/>
      </c>
      <c r="H977" s="199" t="str">
        <f>IF(AND(M977&gt;0,M977&lt;=STATS!$C$22),1,"")</f>
        <v/>
      </c>
      <c r="J977" s="34">
        <v>976</v>
      </c>
      <c r="R977" s="17"/>
      <c r="S977" s="17"/>
      <c r="T977" s="17"/>
      <c r="U977" s="17"/>
      <c r="V977" s="17"/>
      <c r="W977" s="17"/>
      <c r="X977" s="36"/>
      <c r="Y977" s="36"/>
      <c r="Z977" s="36"/>
      <c r="AA977" s="36"/>
      <c r="FD977" s="195"/>
      <c r="FE977" s="195"/>
      <c r="FF977" s="195"/>
      <c r="FG977" s="195"/>
      <c r="FH977" s="195"/>
    </row>
    <row r="978" spans="2:164" x14ac:dyDescent="0.2">
      <c r="B978" s="98">
        <f>COUNT(R978:FC978,FI978:FQ978)</f>
        <v>0</v>
      </c>
      <c r="C978" s="98" t="str">
        <f>IF(COUNT(R978:FC978,FI978:FQ978)&gt;0,COUNT(R978:FC978,FI978:FQ978),"")</f>
        <v/>
      </c>
      <c r="D978" s="98" t="str">
        <f>IF(COUNT(X978:BN978,BP978:BX978,BZ978:CF978,CH978:FC978,FI978:FQ978)&gt;0,COUNT(X978:BN978,BP978:BX978,BZ978:CF978,CH978:FC978,FI978:FQ978),"")</f>
        <v/>
      </c>
      <c r="E978" s="98" t="str">
        <f>IF(H978=1,COUNT(R978:FC978,FI978:FQ978),"")</f>
        <v/>
      </c>
      <c r="F978" s="98" t="str">
        <f>IF(H978=1,COUNT(X978:BN978,BP978:BX978,BZ978:CF978,CH978:FC978,FI978:FQ978),"")</f>
        <v/>
      </c>
      <c r="G978" s="98" t="str">
        <f>IF($B978&gt;=1,$M978,"")</f>
        <v/>
      </c>
      <c r="H978" s="199" t="str">
        <f>IF(AND(M978&gt;0,M978&lt;=STATS!$C$22),1,"")</f>
        <v/>
      </c>
      <c r="J978" s="34">
        <v>977</v>
      </c>
      <c r="R978" s="17"/>
      <c r="S978" s="17"/>
      <c r="T978" s="17"/>
      <c r="U978" s="17"/>
      <c r="V978" s="17"/>
      <c r="W978" s="17"/>
      <c r="X978" s="36"/>
      <c r="Y978" s="36"/>
      <c r="Z978" s="36"/>
      <c r="AA978" s="36"/>
      <c r="FD978" s="195"/>
      <c r="FE978" s="195"/>
      <c r="FF978" s="195"/>
      <c r="FG978" s="195"/>
      <c r="FH978" s="195"/>
    </row>
    <row r="979" spans="2:164" x14ac:dyDescent="0.2">
      <c r="B979" s="98">
        <f>COUNT(R979:FC979,FI979:FQ979)</f>
        <v>0</v>
      </c>
      <c r="C979" s="98" t="str">
        <f>IF(COUNT(R979:FC979,FI979:FQ979)&gt;0,COUNT(R979:FC979,FI979:FQ979),"")</f>
        <v/>
      </c>
      <c r="D979" s="98" t="str">
        <f>IF(COUNT(X979:BN979,BP979:BX979,BZ979:CF979,CH979:FC979,FI979:FQ979)&gt;0,COUNT(X979:BN979,BP979:BX979,BZ979:CF979,CH979:FC979,FI979:FQ979),"")</f>
        <v/>
      </c>
      <c r="E979" s="98" t="str">
        <f>IF(H979=1,COUNT(R979:FC979,FI979:FQ979),"")</f>
        <v/>
      </c>
      <c r="F979" s="98" t="str">
        <f>IF(H979=1,COUNT(X979:BN979,BP979:BX979,BZ979:CF979,CH979:FC979,FI979:FQ979),"")</f>
        <v/>
      </c>
      <c r="G979" s="98" t="str">
        <f>IF($B979&gt;=1,$M979,"")</f>
        <v/>
      </c>
      <c r="H979" s="199" t="str">
        <f>IF(AND(M979&gt;0,M979&lt;=STATS!$C$22),1,"")</f>
        <v/>
      </c>
      <c r="J979" s="34">
        <v>978</v>
      </c>
      <c r="R979" s="17"/>
      <c r="S979" s="17"/>
      <c r="T979" s="17"/>
      <c r="U979" s="17"/>
      <c r="V979" s="17"/>
      <c r="W979" s="17"/>
      <c r="X979" s="36"/>
      <c r="Y979" s="36"/>
      <c r="Z979" s="36"/>
      <c r="AA979" s="36"/>
      <c r="FD979" s="195"/>
      <c r="FE979" s="195"/>
      <c r="FF979" s="195"/>
      <c r="FG979" s="195"/>
      <c r="FH979" s="195"/>
    </row>
    <row r="980" spans="2:164" x14ac:dyDescent="0.2">
      <c r="B980" s="98">
        <f>COUNT(R980:FC980,FI980:FQ980)</f>
        <v>0</v>
      </c>
      <c r="C980" s="98" t="str">
        <f>IF(COUNT(R980:FC980,FI980:FQ980)&gt;0,COUNT(R980:FC980,FI980:FQ980),"")</f>
        <v/>
      </c>
      <c r="D980" s="98" t="str">
        <f>IF(COUNT(X980:BN980,BP980:BX980,BZ980:CF980,CH980:FC980,FI980:FQ980)&gt;0,COUNT(X980:BN980,BP980:BX980,BZ980:CF980,CH980:FC980,FI980:FQ980),"")</f>
        <v/>
      </c>
      <c r="E980" s="98" t="str">
        <f>IF(H980=1,COUNT(R980:FC980,FI980:FQ980),"")</f>
        <v/>
      </c>
      <c r="F980" s="98" t="str">
        <f>IF(H980=1,COUNT(X980:BN980,BP980:BX980,BZ980:CF980,CH980:FC980,FI980:FQ980),"")</f>
        <v/>
      </c>
      <c r="G980" s="98" t="str">
        <f>IF($B980&gt;=1,$M980,"")</f>
        <v/>
      </c>
      <c r="H980" s="199" t="str">
        <f>IF(AND(M980&gt;0,M980&lt;=STATS!$C$22),1,"")</f>
        <v/>
      </c>
      <c r="J980" s="34">
        <v>979</v>
      </c>
      <c r="R980" s="17"/>
      <c r="S980" s="17"/>
      <c r="T980" s="17"/>
      <c r="U980" s="17"/>
      <c r="V980" s="17"/>
      <c r="W980" s="17"/>
      <c r="X980" s="36"/>
      <c r="Y980" s="36"/>
      <c r="Z980" s="36"/>
      <c r="AA980" s="36"/>
      <c r="FD980" s="195"/>
      <c r="FE980" s="195"/>
      <c r="FF980" s="195"/>
      <c r="FG980" s="195"/>
      <c r="FH980" s="195"/>
    </row>
    <row r="981" spans="2:164" x14ac:dyDescent="0.2">
      <c r="B981" s="98">
        <f>COUNT(R981:FC981,FI981:FQ981)</f>
        <v>0</v>
      </c>
      <c r="C981" s="98" t="str">
        <f>IF(COUNT(R981:FC981,FI981:FQ981)&gt;0,COUNT(R981:FC981,FI981:FQ981),"")</f>
        <v/>
      </c>
      <c r="D981" s="98" t="str">
        <f>IF(COUNT(X981:BN981,BP981:BX981,BZ981:CF981,CH981:FC981,FI981:FQ981)&gt;0,COUNT(X981:BN981,BP981:BX981,BZ981:CF981,CH981:FC981,FI981:FQ981),"")</f>
        <v/>
      </c>
      <c r="E981" s="98" t="str">
        <f>IF(H981=1,COUNT(R981:FC981,FI981:FQ981),"")</f>
        <v/>
      </c>
      <c r="F981" s="98" t="str">
        <f>IF(H981=1,COUNT(X981:BN981,BP981:BX981,BZ981:CF981,CH981:FC981,FI981:FQ981),"")</f>
        <v/>
      </c>
      <c r="G981" s="98" t="str">
        <f>IF($B981&gt;=1,$M981,"")</f>
        <v/>
      </c>
      <c r="H981" s="199" t="str">
        <f>IF(AND(M981&gt;0,M981&lt;=STATS!$C$22),1,"")</f>
        <v/>
      </c>
      <c r="J981" s="34">
        <v>980</v>
      </c>
      <c r="R981" s="17"/>
      <c r="S981" s="17"/>
      <c r="T981" s="17"/>
      <c r="U981" s="17"/>
      <c r="V981" s="17"/>
      <c r="W981" s="17"/>
      <c r="X981" s="36"/>
      <c r="Y981" s="36"/>
      <c r="Z981" s="36"/>
      <c r="AA981" s="36"/>
      <c r="FD981" s="195"/>
      <c r="FE981" s="195"/>
      <c r="FF981" s="195"/>
      <c r="FG981" s="195"/>
      <c r="FH981" s="195"/>
    </row>
    <row r="982" spans="2:164" x14ac:dyDescent="0.2">
      <c r="B982" s="98">
        <f>COUNT(R982:FC982,FI982:FQ982)</f>
        <v>0</v>
      </c>
      <c r="C982" s="98" t="str">
        <f>IF(COUNT(R982:FC982,FI982:FQ982)&gt;0,COUNT(R982:FC982,FI982:FQ982),"")</f>
        <v/>
      </c>
      <c r="D982" s="98" t="str">
        <f>IF(COUNT(X982:BN982,BP982:BX982,BZ982:CF982,CH982:FC982,FI982:FQ982)&gt;0,COUNT(X982:BN982,BP982:BX982,BZ982:CF982,CH982:FC982,FI982:FQ982),"")</f>
        <v/>
      </c>
      <c r="E982" s="98" t="str">
        <f>IF(H982=1,COUNT(R982:FC982,FI982:FQ982),"")</f>
        <v/>
      </c>
      <c r="F982" s="98" t="str">
        <f>IF(H982=1,COUNT(X982:BN982,BP982:BX982,BZ982:CF982,CH982:FC982,FI982:FQ982),"")</f>
        <v/>
      </c>
      <c r="G982" s="98" t="str">
        <f>IF($B982&gt;=1,$M982,"")</f>
        <v/>
      </c>
      <c r="H982" s="199" t="str">
        <f>IF(AND(M982&gt;0,M982&lt;=STATS!$C$22),1,"")</f>
        <v/>
      </c>
      <c r="J982" s="34">
        <v>981</v>
      </c>
      <c r="R982" s="17"/>
      <c r="S982" s="17"/>
      <c r="T982" s="17"/>
      <c r="U982" s="17"/>
      <c r="V982" s="17"/>
      <c r="W982" s="17"/>
      <c r="X982" s="36"/>
      <c r="Y982" s="36"/>
      <c r="Z982" s="36"/>
      <c r="AA982" s="36"/>
      <c r="FD982" s="195"/>
      <c r="FE982" s="195"/>
      <c r="FF982" s="195"/>
      <c r="FG982" s="195"/>
      <c r="FH982" s="195"/>
    </row>
    <row r="983" spans="2:164" x14ac:dyDescent="0.2">
      <c r="B983" s="98">
        <f>COUNT(R983:FC983,FI983:FQ983)</f>
        <v>0</v>
      </c>
      <c r="C983" s="98" t="str">
        <f>IF(COUNT(R983:FC983,FI983:FQ983)&gt;0,COUNT(R983:FC983,FI983:FQ983),"")</f>
        <v/>
      </c>
      <c r="D983" s="98" t="str">
        <f>IF(COUNT(X983:BN983,BP983:BX983,BZ983:CF983,CH983:FC983,FI983:FQ983)&gt;0,COUNT(X983:BN983,BP983:BX983,BZ983:CF983,CH983:FC983,FI983:FQ983),"")</f>
        <v/>
      </c>
      <c r="E983" s="98" t="str">
        <f>IF(H983=1,COUNT(R983:FC983,FI983:FQ983),"")</f>
        <v/>
      </c>
      <c r="F983" s="98" t="str">
        <f>IF(H983=1,COUNT(X983:BN983,BP983:BX983,BZ983:CF983,CH983:FC983,FI983:FQ983),"")</f>
        <v/>
      </c>
      <c r="G983" s="98" t="str">
        <f>IF($B983&gt;=1,$M983,"")</f>
        <v/>
      </c>
      <c r="H983" s="199" t="str">
        <f>IF(AND(M983&gt;0,M983&lt;=STATS!$C$22),1,"")</f>
        <v/>
      </c>
      <c r="J983" s="34">
        <v>982</v>
      </c>
      <c r="R983" s="17"/>
      <c r="S983" s="17"/>
      <c r="T983" s="17"/>
      <c r="U983" s="17"/>
      <c r="V983" s="17"/>
      <c r="W983" s="17"/>
      <c r="X983" s="36"/>
      <c r="Y983" s="36"/>
      <c r="Z983" s="36"/>
      <c r="AA983" s="36"/>
      <c r="FD983" s="195"/>
      <c r="FE983" s="195"/>
      <c r="FF983" s="195"/>
      <c r="FG983" s="195"/>
      <c r="FH983" s="195"/>
    </row>
    <row r="984" spans="2:164" x14ac:dyDescent="0.2">
      <c r="B984" s="98">
        <f>COUNT(R984:FC984,FI984:FQ984)</f>
        <v>0</v>
      </c>
      <c r="C984" s="98" t="str">
        <f>IF(COUNT(R984:FC984,FI984:FQ984)&gt;0,COUNT(R984:FC984,FI984:FQ984),"")</f>
        <v/>
      </c>
      <c r="D984" s="98" t="str">
        <f>IF(COUNT(X984:BN984,BP984:BX984,BZ984:CF984,CH984:FC984,FI984:FQ984)&gt;0,COUNT(X984:BN984,BP984:BX984,BZ984:CF984,CH984:FC984,FI984:FQ984),"")</f>
        <v/>
      </c>
      <c r="E984" s="98" t="str">
        <f>IF(H984=1,COUNT(R984:FC984,FI984:FQ984),"")</f>
        <v/>
      </c>
      <c r="F984" s="98" t="str">
        <f>IF(H984=1,COUNT(X984:BN984,BP984:BX984,BZ984:CF984,CH984:FC984,FI984:FQ984),"")</f>
        <v/>
      </c>
      <c r="G984" s="98" t="str">
        <f>IF($B984&gt;=1,$M984,"")</f>
        <v/>
      </c>
      <c r="H984" s="199" t="str">
        <f>IF(AND(M984&gt;0,M984&lt;=STATS!$C$22),1,"")</f>
        <v/>
      </c>
      <c r="J984" s="34">
        <v>983</v>
      </c>
      <c r="R984" s="17"/>
      <c r="S984" s="17"/>
      <c r="T984" s="17"/>
      <c r="U984" s="17"/>
      <c r="V984" s="17"/>
      <c r="W984" s="17"/>
      <c r="X984" s="36"/>
      <c r="Y984" s="36"/>
      <c r="Z984" s="36"/>
      <c r="AA984" s="36"/>
      <c r="FD984" s="195"/>
      <c r="FE984" s="195"/>
      <c r="FF984" s="195"/>
      <c r="FG984" s="195"/>
      <c r="FH984" s="195"/>
    </row>
    <row r="985" spans="2:164" x14ac:dyDescent="0.2">
      <c r="B985" s="98">
        <f>COUNT(R985:FC985,FI985:FQ985)</f>
        <v>0</v>
      </c>
      <c r="C985" s="98" t="str">
        <f>IF(COUNT(R985:FC985,FI985:FQ985)&gt;0,COUNT(R985:FC985,FI985:FQ985),"")</f>
        <v/>
      </c>
      <c r="D985" s="98" t="str">
        <f>IF(COUNT(X985:BN985,BP985:BX985,BZ985:CF985,CH985:FC985,FI985:FQ985)&gt;0,COUNT(X985:BN985,BP985:BX985,BZ985:CF985,CH985:FC985,FI985:FQ985),"")</f>
        <v/>
      </c>
      <c r="E985" s="98" t="str">
        <f>IF(H985=1,COUNT(R985:FC985,FI985:FQ985),"")</f>
        <v/>
      </c>
      <c r="F985" s="98" t="str">
        <f>IF(H985=1,COUNT(X985:BN985,BP985:BX985,BZ985:CF985,CH985:FC985,FI985:FQ985),"")</f>
        <v/>
      </c>
      <c r="G985" s="98" t="str">
        <f>IF($B985&gt;=1,$M985,"")</f>
        <v/>
      </c>
      <c r="H985" s="199" t="str">
        <f>IF(AND(M985&gt;0,M985&lt;=STATS!$C$22),1,"")</f>
        <v/>
      </c>
      <c r="J985" s="34">
        <v>984</v>
      </c>
      <c r="R985" s="17"/>
      <c r="S985" s="17"/>
      <c r="T985" s="17"/>
      <c r="U985" s="17"/>
      <c r="V985" s="17"/>
      <c r="W985" s="17"/>
      <c r="X985" s="36"/>
      <c r="Y985" s="36"/>
      <c r="Z985" s="36"/>
      <c r="AA985" s="36"/>
      <c r="FD985" s="195"/>
      <c r="FE985" s="195"/>
      <c r="FF985" s="195"/>
      <c r="FG985" s="195"/>
      <c r="FH985" s="195"/>
    </row>
    <row r="986" spans="2:164" x14ac:dyDescent="0.2">
      <c r="B986" s="98">
        <f>COUNT(R986:FC986,FI986:FQ986)</f>
        <v>0</v>
      </c>
      <c r="C986" s="98" t="str">
        <f>IF(COUNT(R986:FC986,FI986:FQ986)&gt;0,COUNT(R986:FC986,FI986:FQ986),"")</f>
        <v/>
      </c>
      <c r="D986" s="98" t="str">
        <f>IF(COUNT(X986:BN986,BP986:BX986,BZ986:CF986,CH986:FC986,FI986:FQ986)&gt;0,COUNT(X986:BN986,BP986:BX986,BZ986:CF986,CH986:FC986,FI986:FQ986),"")</f>
        <v/>
      </c>
      <c r="E986" s="98" t="str">
        <f>IF(H986=1,COUNT(R986:FC986,FI986:FQ986),"")</f>
        <v/>
      </c>
      <c r="F986" s="98" t="str">
        <f>IF(H986=1,COUNT(X986:BN986,BP986:BX986,BZ986:CF986,CH986:FC986,FI986:FQ986),"")</f>
        <v/>
      </c>
      <c r="G986" s="98" t="str">
        <f>IF($B986&gt;=1,$M986,"")</f>
        <v/>
      </c>
      <c r="H986" s="199" t="str">
        <f>IF(AND(M986&gt;0,M986&lt;=STATS!$C$22),1,"")</f>
        <v/>
      </c>
      <c r="J986" s="34">
        <v>985</v>
      </c>
      <c r="R986" s="17"/>
      <c r="S986" s="17"/>
      <c r="T986" s="17"/>
      <c r="U986" s="17"/>
      <c r="V986" s="17"/>
      <c r="W986" s="17"/>
      <c r="X986" s="36"/>
      <c r="Y986" s="36"/>
      <c r="Z986" s="36"/>
      <c r="AA986" s="36"/>
      <c r="FD986" s="195"/>
      <c r="FE986" s="195"/>
      <c r="FF986" s="195"/>
      <c r="FG986" s="195"/>
      <c r="FH986" s="195"/>
    </row>
    <row r="987" spans="2:164" x14ac:dyDescent="0.2">
      <c r="B987" s="98">
        <f>COUNT(R987:FC987,FI987:FQ987)</f>
        <v>0</v>
      </c>
      <c r="C987" s="98" t="str">
        <f>IF(COUNT(R987:FC987,FI987:FQ987)&gt;0,COUNT(R987:FC987,FI987:FQ987),"")</f>
        <v/>
      </c>
      <c r="D987" s="98" t="str">
        <f>IF(COUNT(X987:BN987,BP987:BX987,BZ987:CF987,CH987:FC987,FI987:FQ987)&gt;0,COUNT(X987:BN987,BP987:BX987,BZ987:CF987,CH987:FC987,FI987:FQ987),"")</f>
        <v/>
      </c>
      <c r="E987" s="98" t="str">
        <f>IF(H987=1,COUNT(R987:FC987,FI987:FQ987),"")</f>
        <v/>
      </c>
      <c r="F987" s="98" t="str">
        <f>IF(H987=1,COUNT(X987:BN987,BP987:BX987,BZ987:CF987,CH987:FC987,FI987:FQ987),"")</f>
        <v/>
      </c>
      <c r="G987" s="98" t="str">
        <f>IF($B987&gt;=1,$M987,"")</f>
        <v/>
      </c>
      <c r="H987" s="199" t="str">
        <f>IF(AND(M987&gt;0,M987&lt;=STATS!$C$22),1,"")</f>
        <v/>
      </c>
      <c r="J987" s="34">
        <v>986</v>
      </c>
      <c r="R987" s="17"/>
      <c r="S987" s="17"/>
      <c r="T987" s="17"/>
      <c r="U987" s="17"/>
      <c r="V987" s="17"/>
      <c r="W987" s="17"/>
      <c r="X987" s="36"/>
      <c r="Y987" s="36"/>
      <c r="Z987" s="36"/>
      <c r="AA987" s="36"/>
      <c r="FD987" s="195"/>
      <c r="FE987" s="195"/>
      <c r="FF987" s="195"/>
      <c r="FG987" s="195"/>
      <c r="FH987" s="195"/>
    </row>
    <row r="988" spans="2:164" x14ac:dyDescent="0.2">
      <c r="B988" s="98">
        <f>COUNT(R988:FC988,FI988:FQ988)</f>
        <v>0</v>
      </c>
      <c r="C988" s="98" t="str">
        <f>IF(COUNT(R988:FC988,FI988:FQ988)&gt;0,COUNT(R988:FC988,FI988:FQ988),"")</f>
        <v/>
      </c>
      <c r="D988" s="98" t="str">
        <f>IF(COUNT(X988:BN988,BP988:BX988,BZ988:CF988,CH988:FC988,FI988:FQ988)&gt;0,COUNT(X988:BN988,BP988:BX988,BZ988:CF988,CH988:FC988,FI988:FQ988),"")</f>
        <v/>
      </c>
      <c r="E988" s="98" t="str">
        <f>IF(H988=1,COUNT(R988:FC988,FI988:FQ988),"")</f>
        <v/>
      </c>
      <c r="F988" s="98" t="str">
        <f>IF(H988=1,COUNT(X988:BN988,BP988:BX988,BZ988:CF988,CH988:FC988,FI988:FQ988),"")</f>
        <v/>
      </c>
      <c r="G988" s="98" t="str">
        <f>IF($B988&gt;=1,$M988,"")</f>
        <v/>
      </c>
      <c r="H988" s="199" t="str">
        <f>IF(AND(M988&gt;0,M988&lt;=STATS!$C$22),1,"")</f>
        <v/>
      </c>
      <c r="J988" s="34">
        <v>987</v>
      </c>
      <c r="R988" s="17"/>
      <c r="S988" s="17"/>
      <c r="T988" s="17"/>
      <c r="U988" s="17"/>
      <c r="V988" s="17"/>
      <c r="W988" s="17"/>
      <c r="X988" s="36"/>
      <c r="Y988" s="36"/>
      <c r="Z988" s="36"/>
      <c r="AA988" s="36"/>
      <c r="FD988" s="195"/>
      <c r="FE988" s="195"/>
      <c r="FF988" s="195"/>
      <c r="FG988" s="195"/>
      <c r="FH988" s="195"/>
    </row>
    <row r="989" spans="2:164" x14ac:dyDescent="0.2">
      <c r="B989" s="98">
        <f>COUNT(R989:FC989,FI989:FQ989)</f>
        <v>0</v>
      </c>
      <c r="C989" s="98" t="str">
        <f>IF(COUNT(R989:FC989,FI989:FQ989)&gt;0,COUNT(R989:FC989,FI989:FQ989),"")</f>
        <v/>
      </c>
      <c r="D989" s="98" t="str">
        <f>IF(COUNT(X989:BN989,BP989:BX989,BZ989:CF989,CH989:FC989,FI989:FQ989)&gt;0,COUNT(X989:BN989,BP989:BX989,BZ989:CF989,CH989:FC989,FI989:FQ989),"")</f>
        <v/>
      </c>
      <c r="E989" s="98" t="str">
        <f>IF(H989=1,COUNT(R989:FC989,FI989:FQ989),"")</f>
        <v/>
      </c>
      <c r="F989" s="98" t="str">
        <f>IF(H989=1,COUNT(X989:BN989,BP989:BX989,BZ989:CF989,CH989:FC989,FI989:FQ989),"")</f>
        <v/>
      </c>
      <c r="G989" s="98" t="str">
        <f>IF($B989&gt;=1,$M989,"")</f>
        <v/>
      </c>
      <c r="H989" s="199" t="str">
        <f>IF(AND(M989&gt;0,M989&lt;=STATS!$C$22),1,"")</f>
        <v/>
      </c>
      <c r="J989" s="34">
        <v>988</v>
      </c>
      <c r="R989" s="17"/>
      <c r="S989" s="17"/>
      <c r="T989" s="17"/>
      <c r="U989" s="17"/>
      <c r="V989" s="17"/>
      <c r="W989" s="17"/>
      <c r="X989" s="36"/>
      <c r="Y989" s="36"/>
      <c r="Z989" s="36"/>
      <c r="AA989" s="36"/>
      <c r="FD989" s="195"/>
      <c r="FE989" s="195"/>
      <c r="FF989" s="195"/>
      <c r="FG989" s="195"/>
      <c r="FH989" s="195"/>
    </row>
    <row r="990" spans="2:164" x14ac:dyDescent="0.2">
      <c r="B990" s="98">
        <f>COUNT(R990:FC990,FI990:FQ990)</f>
        <v>0</v>
      </c>
      <c r="C990" s="98" t="str">
        <f>IF(COUNT(R990:FC990,FI990:FQ990)&gt;0,COUNT(R990:FC990,FI990:FQ990),"")</f>
        <v/>
      </c>
      <c r="D990" s="98" t="str">
        <f>IF(COUNT(X990:BN990,BP990:BX990,BZ990:CF990,CH990:FC990,FI990:FQ990)&gt;0,COUNT(X990:BN990,BP990:BX990,BZ990:CF990,CH990:FC990,FI990:FQ990),"")</f>
        <v/>
      </c>
      <c r="E990" s="98" t="str">
        <f>IF(H990=1,COUNT(R990:FC990,FI990:FQ990),"")</f>
        <v/>
      </c>
      <c r="F990" s="98" t="str">
        <f>IF(H990=1,COUNT(X990:BN990,BP990:BX990,BZ990:CF990,CH990:FC990,FI990:FQ990),"")</f>
        <v/>
      </c>
      <c r="G990" s="98" t="str">
        <f>IF($B990&gt;=1,$M990,"")</f>
        <v/>
      </c>
      <c r="H990" s="199" t="str">
        <f>IF(AND(M990&gt;0,M990&lt;=STATS!$C$22),1,"")</f>
        <v/>
      </c>
      <c r="J990" s="34">
        <v>989</v>
      </c>
      <c r="R990" s="17"/>
      <c r="S990" s="17"/>
      <c r="T990" s="17"/>
      <c r="U990" s="17"/>
      <c r="V990" s="17"/>
      <c r="W990" s="17"/>
      <c r="X990" s="36"/>
      <c r="Y990" s="36"/>
      <c r="Z990" s="36"/>
      <c r="AA990" s="36"/>
      <c r="FD990" s="195"/>
      <c r="FE990" s="195"/>
      <c r="FF990" s="195"/>
      <c r="FG990" s="195"/>
      <c r="FH990" s="195"/>
    </row>
    <row r="991" spans="2:164" x14ac:dyDescent="0.2">
      <c r="B991" s="98">
        <f>COUNT(R991:FC991,FI991:FQ991)</f>
        <v>0</v>
      </c>
      <c r="C991" s="98" t="str">
        <f>IF(COUNT(R991:FC991,FI991:FQ991)&gt;0,COUNT(R991:FC991,FI991:FQ991),"")</f>
        <v/>
      </c>
      <c r="D991" s="98" t="str">
        <f>IF(COUNT(X991:BN991,BP991:BX991,BZ991:CF991,CH991:FC991,FI991:FQ991)&gt;0,COUNT(X991:BN991,BP991:BX991,BZ991:CF991,CH991:FC991,FI991:FQ991),"")</f>
        <v/>
      </c>
      <c r="E991" s="98" t="str">
        <f>IF(H991=1,COUNT(R991:FC991,FI991:FQ991),"")</f>
        <v/>
      </c>
      <c r="F991" s="98" t="str">
        <f>IF(H991=1,COUNT(X991:BN991,BP991:BX991,BZ991:CF991,CH991:FC991,FI991:FQ991),"")</f>
        <v/>
      </c>
      <c r="G991" s="98" t="str">
        <f>IF($B991&gt;=1,$M991,"")</f>
        <v/>
      </c>
      <c r="H991" s="199" t="str">
        <f>IF(AND(M991&gt;0,M991&lt;=STATS!$C$22),1,"")</f>
        <v/>
      </c>
      <c r="J991" s="34">
        <v>990</v>
      </c>
      <c r="R991" s="17"/>
      <c r="S991" s="17"/>
      <c r="T991" s="17"/>
      <c r="U991" s="17"/>
      <c r="V991" s="17"/>
      <c r="W991" s="17"/>
      <c r="X991" s="36"/>
      <c r="Y991" s="36"/>
      <c r="Z991" s="36"/>
      <c r="AA991" s="36"/>
      <c r="FD991" s="195"/>
      <c r="FE991" s="195"/>
      <c r="FF991" s="195"/>
      <c r="FG991" s="195"/>
      <c r="FH991" s="195"/>
    </row>
    <row r="992" spans="2:164" x14ac:dyDescent="0.2">
      <c r="B992" s="98">
        <f>COUNT(R992:FC992,FI992:FQ992)</f>
        <v>0</v>
      </c>
      <c r="C992" s="98" t="str">
        <f>IF(COUNT(R992:FC992,FI992:FQ992)&gt;0,COUNT(R992:FC992,FI992:FQ992),"")</f>
        <v/>
      </c>
      <c r="D992" s="98" t="str">
        <f>IF(COUNT(X992:BN992,BP992:BX992,BZ992:CF992,CH992:FC992,FI992:FQ992)&gt;0,COUNT(X992:BN992,BP992:BX992,BZ992:CF992,CH992:FC992,FI992:FQ992),"")</f>
        <v/>
      </c>
      <c r="E992" s="98" t="str">
        <f>IF(H992=1,COUNT(R992:FC992,FI992:FQ992),"")</f>
        <v/>
      </c>
      <c r="F992" s="98" t="str">
        <f>IF(H992=1,COUNT(X992:BN992,BP992:BX992,BZ992:CF992,CH992:FC992,FI992:FQ992),"")</f>
        <v/>
      </c>
      <c r="G992" s="98" t="str">
        <f>IF($B992&gt;=1,$M992,"")</f>
        <v/>
      </c>
      <c r="H992" s="199" t="str">
        <f>IF(AND(M992&gt;0,M992&lt;=STATS!$C$22),1,"")</f>
        <v/>
      </c>
      <c r="J992" s="34">
        <v>991</v>
      </c>
      <c r="R992" s="17"/>
      <c r="S992" s="17"/>
      <c r="T992" s="17"/>
      <c r="U992" s="17"/>
      <c r="V992" s="17"/>
      <c r="W992" s="17"/>
      <c r="X992" s="36"/>
      <c r="Y992" s="36"/>
      <c r="Z992" s="36"/>
      <c r="AA992" s="36"/>
      <c r="FD992" s="195"/>
      <c r="FE992" s="195"/>
      <c r="FF992" s="195"/>
      <c r="FG992" s="195"/>
      <c r="FH992" s="195"/>
    </row>
    <row r="993" spans="2:164" x14ac:dyDescent="0.2">
      <c r="B993" s="98">
        <f>COUNT(R993:FC993,FI993:FQ993)</f>
        <v>0</v>
      </c>
      <c r="C993" s="98" t="str">
        <f>IF(COUNT(R993:FC993,FI993:FQ993)&gt;0,COUNT(R993:FC993,FI993:FQ993),"")</f>
        <v/>
      </c>
      <c r="D993" s="98" t="str">
        <f>IF(COUNT(X993:BN993,BP993:BX993,BZ993:CF993,CH993:FC993,FI993:FQ993)&gt;0,COUNT(X993:BN993,BP993:BX993,BZ993:CF993,CH993:FC993,FI993:FQ993),"")</f>
        <v/>
      </c>
      <c r="E993" s="98" t="str">
        <f>IF(H993=1,COUNT(R993:FC993,FI993:FQ993),"")</f>
        <v/>
      </c>
      <c r="F993" s="98" t="str">
        <f>IF(H993=1,COUNT(X993:BN993,BP993:BX993,BZ993:CF993,CH993:FC993,FI993:FQ993),"")</f>
        <v/>
      </c>
      <c r="G993" s="98" t="str">
        <f>IF($B993&gt;=1,$M993,"")</f>
        <v/>
      </c>
      <c r="H993" s="199" t="str">
        <f>IF(AND(M993&gt;0,M993&lt;=STATS!$C$22),1,"")</f>
        <v/>
      </c>
      <c r="J993" s="34">
        <v>992</v>
      </c>
      <c r="R993" s="17"/>
      <c r="S993" s="17"/>
      <c r="T993" s="17"/>
      <c r="U993" s="17"/>
      <c r="V993" s="17"/>
      <c r="W993" s="17"/>
      <c r="X993" s="36"/>
      <c r="Y993" s="36"/>
      <c r="Z993" s="36"/>
      <c r="AA993" s="36"/>
      <c r="FD993" s="195"/>
      <c r="FE993" s="195"/>
      <c r="FF993" s="195"/>
      <c r="FG993" s="195"/>
      <c r="FH993" s="195"/>
    </row>
    <row r="994" spans="2:164" x14ac:dyDescent="0.2">
      <c r="B994" s="98">
        <f>COUNT(R994:FC994,FI994:FQ994)</f>
        <v>0</v>
      </c>
      <c r="C994" s="98" t="str">
        <f>IF(COUNT(R994:FC994,FI994:FQ994)&gt;0,COUNT(R994:FC994,FI994:FQ994),"")</f>
        <v/>
      </c>
      <c r="D994" s="98" t="str">
        <f>IF(COUNT(X994:BN994,BP994:BX994,BZ994:CF994,CH994:FC994,FI994:FQ994)&gt;0,COUNT(X994:BN994,BP994:BX994,BZ994:CF994,CH994:FC994,FI994:FQ994),"")</f>
        <v/>
      </c>
      <c r="E994" s="98" t="str">
        <f>IF(H994=1,COUNT(R994:FC994,FI994:FQ994),"")</f>
        <v/>
      </c>
      <c r="F994" s="98" t="str">
        <f>IF(H994=1,COUNT(X994:BN994,BP994:BX994,BZ994:CF994,CH994:FC994,FI994:FQ994),"")</f>
        <v/>
      </c>
      <c r="G994" s="98" t="str">
        <f>IF($B994&gt;=1,$M994,"")</f>
        <v/>
      </c>
      <c r="H994" s="199" t="str">
        <f>IF(AND(M994&gt;0,M994&lt;=STATS!$C$22),1,"")</f>
        <v/>
      </c>
      <c r="J994" s="34">
        <v>993</v>
      </c>
      <c r="R994" s="17"/>
      <c r="S994" s="17"/>
      <c r="T994" s="17"/>
      <c r="U994" s="17"/>
      <c r="V994" s="17"/>
      <c r="W994" s="17"/>
      <c r="X994" s="36"/>
      <c r="Y994" s="36"/>
      <c r="Z994" s="36"/>
      <c r="AA994" s="36"/>
      <c r="FD994" s="195"/>
      <c r="FE994" s="195"/>
      <c r="FF994" s="195"/>
      <c r="FG994" s="195"/>
      <c r="FH994" s="195"/>
    </row>
    <row r="995" spans="2:164" x14ac:dyDescent="0.2">
      <c r="B995" s="98">
        <f>COUNT(R995:FC995,FI995:FQ995)</f>
        <v>0</v>
      </c>
      <c r="C995" s="98" t="str">
        <f>IF(COUNT(R995:FC995,FI995:FQ995)&gt;0,COUNT(R995:FC995,FI995:FQ995),"")</f>
        <v/>
      </c>
      <c r="D995" s="98" t="str">
        <f>IF(COUNT(X995:BN995,BP995:BX995,BZ995:CF995,CH995:FC995,FI995:FQ995)&gt;0,COUNT(X995:BN995,BP995:BX995,BZ995:CF995,CH995:FC995,FI995:FQ995),"")</f>
        <v/>
      </c>
      <c r="E995" s="98" t="str">
        <f>IF(H995=1,COUNT(R995:FC995,FI995:FQ995),"")</f>
        <v/>
      </c>
      <c r="F995" s="98" t="str">
        <f>IF(H995=1,COUNT(X995:BN995,BP995:BX995,BZ995:CF995,CH995:FC995,FI995:FQ995),"")</f>
        <v/>
      </c>
      <c r="G995" s="98" t="str">
        <f>IF($B995&gt;=1,$M995,"")</f>
        <v/>
      </c>
      <c r="H995" s="199" t="str">
        <f>IF(AND(M995&gt;0,M995&lt;=STATS!$C$22),1,"")</f>
        <v/>
      </c>
      <c r="J995" s="34">
        <v>994</v>
      </c>
      <c r="R995" s="17"/>
      <c r="S995" s="17"/>
      <c r="T995" s="17"/>
      <c r="U995" s="17"/>
      <c r="V995" s="17"/>
      <c r="W995" s="17"/>
      <c r="X995" s="36"/>
      <c r="Y995" s="36"/>
      <c r="Z995" s="36"/>
      <c r="AA995" s="36"/>
      <c r="FD995" s="195"/>
      <c r="FE995" s="195"/>
      <c r="FF995" s="195"/>
      <c r="FG995" s="195"/>
      <c r="FH995" s="195"/>
    </row>
    <row r="996" spans="2:164" x14ac:dyDescent="0.2">
      <c r="B996" s="98">
        <f>COUNT(R996:FC996,FI996:FQ996)</f>
        <v>0</v>
      </c>
      <c r="C996" s="98" t="str">
        <f>IF(COUNT(R996:FC996,FI996:FQ996)&gt;0,COUNT(R996:FC996,FI996:FQ996),"")</f>
        <v/>
      </c>
      <c r="D996" s="98" t="str">
        <f>IF(COUNT(X996:BN996,BP996:BX996,BZ996:CF996,CH996:FC996,FI996:FQ996)&gt;0,COUNT(X996:BN996,BP996:BX996,BZ996:CF996,CH996:FC996,FI996:FQ996),"")</f>
        <v/>
      </c>
      <c r="E996" s="98" t="str">
        <f>IF(H996=1,COUNT(R996:FC996,FI996:FQ996),"")</f>
        <v/>
      </c>
      <c r="F996" s="98" t="str">
        <f>IF(H996=1,COUNT(X996:BN996,BP996:BX996,BZ996:CF996,CH996:FC996,FI996:FQ996),"")</f>
        <v/>
      </c>
      <c r="G996" s="98" t="str">
        <f>IF($B996&gt;=1,$M996,"")</f>
        <v/>
      </c>
      <c r="H996" s="199" t="str">
        <f>IF(AND(M996&gt;0,M996&lt;=STATS!$C$22),1,"")</f>
        <v/>
      </c>
      <c r="J996" s="34">
        <v>995</v>
      </c>
      <c r="R996" s="17"/>
      <c r="S996" s="17"/>
      <c r="T996" s="17"/>
      <c r="U996" s="17"/>
      <c r="V996" s="17"/>
      <c r="W996" s="17"/>
      <c r="X996" s="36"/>
      <c r="Y996" s="36"/>
      <c r="Z996" s="36"/>
      <c r="AA996" s="36"/>
      <c r="FD996" s="195"/>
      <c r="FE996" s="195"/>
      <c r="FF996" s="195"/>
      <c r="FG996" s="195"/>
      <c r="FH996" s="195"/>
    </row>
    <row r="997" spans="2:164" x14ac:dyDescent="0.2">
      <c r="B997" s="98">
        <f>COUNT(R997:FC997,FI997:FQ997)</f>
        <v>0</v>
      </c>
      <c r="C997" s="98" t="str">
        <f>IF(COUNT(R997:FC997,FI997:FQ997)&gt;0,COUNT(R997:FC997,FI997:FQ997),"")</f>
        <v/>
      </c>
      <c r="D997" s="98" t="str">
        <f>IF(COUNT(X997:BN997,BP997:BX997,BZ997:CF997,CH997:FC997,FI997:FQ997)&gt;0,COUNT(X997:BN997,BP997:BX997,BZ997:CF997,CH997:FC997,FI997:FQ997),"")</f>
        <v/>
      </c>
      <c r="E997" s="98" t="str">
        <f>IF(H997=1,COUNT(R997:FC997,FI997:FQ997),"")</f>
        <v/>
      </c>
      <c r="F997" s="98" t="str">
        <f>IF(H997=1,COUNT(X997:BN997,BP997:BX997,BZ997:CF997,CH997:FC997,FI997:FQ997),"")</f>
        <v/>
      </c>
      <c r="G997" s="98" t="str">
        <f>IF($B997&gt;=1,$M997,"")</f>
        <v/>
      </c>
      <c r="H997" s="199" t="str">
        <f>IF(AND(M997&gt;0,M997&lt;=STATS!$C$22),1,"")</f>
        <v/>
      </c>
      <c r="J997" s="34">
        <v>996</v>
      </c>
      <c r="R997" s="17"/>
      <c r="S997" s="17"/>
      <c r="T997" s="17"/>
      <c r="U997" s="17"/>
      <c r="V997" s="17"/>
      <c r="W997" s="17"/>
      <c r="X997" s="36"/>
      <c r="Y997" s="36"/>
      <c r="Z997" s="36"/>
      <c r="AA997" s="36"/>
      <c r="FD997" s="195"/>
      <c r="FE997" s="195"/>
      <c r="FF997" s="195"/>
      <c r="FG997" s="195"/>
      <c r="FH997" s="195"/>
    </row>
    <row r="998" spans="2:164" x14ac:dyDescent="0.2">
      <c r="B998" s="98">
        <f>COUNT(R998:FC998,FI998:FQ998)</f>
        <v>0</v>
      </c>
      <c r="C998" s="98" t="str">
        <f>IF(COUNT(R998:FC998,FI998:FQ998)&gt;0,COUNT(R998:FC998,FI998:FQ998),"")</f>
        <v/>
      </c>
      <c r="D998" s="98" t="str">
        <f>IF(COUNT(X998:BN998,BP998:BX998,BZ998:CF998,CH998:FC998,FI998:FQ998)&gt;0,COUNT(X998:BN998,BP998:BX998,BZ998:CF998,CH998:FC998,FI998:FQ998),"")</f>
        <v/>
      </c>
      <c r="E998" s="98" t="str">
        <f>IF(H998=1,COUNT(R998:FC998,FI998:FQ998),"")</f>
        <v/>
      </c>
      <c r="F998" s="98" t="str">
        <f>IF(H998=1,COUNT(X998:BN998,BP998:BX998,BZ998:CF998,CH998:FC998,FI998:FQ998),"")</f>
        <v/>
      </c>
      <c r="G998" s="98" t="str">
        <f>IF($B998&gt;=1,$M998,"")</f>
        <v/>
      </c>
      <c r="H998" s="199" t="str">
        <f>IF(AND(M998&gt;0,M998&lt;=STATS!$C$22),1,"")</f>
        <v/>
      </c>
      <c r="J998" s="34">
        <v>997</v>
      </c>
      <c r="R998" s="17"/>
      <c r="S998" s="17"/>
      <c r="T998" s="17"/>
      <c r="U998" s="17"/>
      <c r="V998" s="17"/>
      <c r="W998" s="17"/>
      <c r="X998" s="36"/>
      <c r="Y998" s="36"/>
      <c r="Z998" s="36"/>
      <c r="AA998" s="36"/>
      <c r="FD998" s="195"/>
      <c r="FE998" s="195"/>
      <c r="FF998" s="195"/>
      <c r="FG998" s="195"/>
      <c r="FH998" s="195"/>
    </row>
    <row r="999" spans="2:164" x14ac:dyDescent="0.2">
      <c r="B999" s="98">
        <f>COUNT(R999:FC999,FI999:FQ999)</f>
        <v>0</v>
      </c>
      <c r="C999" s="98" t="str">
        <f>IF(COUNT(R999:FC999,FI999:FQ999)&gt;0,COUNT(R999:FC999,FI999:FQ999),"")</f>
        <v/>
      </c>
      <c r="D999" s="98" t="str">
        <f>IF(COUNT(X999:BN999,BP999:BX999,BZ999:CF999,CH999:FC999,FI999:FQ999)&gt;0,COUNT(X999:BN999,BP999:BX999,BZ999:CF999,CH999:FC999,FI999:FQ999),"")</f>
        <v/>
      </c>
      <c r="E999" s="98" t="str">
        <f>IF(H999=1,COUNT(R999:FC999,FI999:FQ999),"")</f>
        <v/>
      </c>
      <c r="F999" s="98" t="str">
        <f>IF(H999=1,COUNT(X999:BN999,BP999:BX999,BZ999:CF999,CH999:FC999,FI999:FQ999),"")</f>
        <v/>
      </c>
      <c r="G999" s="98" t="str">
        <f>IF($B999&gt;=1,$M999,"")</f>
        <v/>
      </c>
      <c r="H999" s="199" t="str">
        <f>IF(AND(M999&gt;0,M999&lt;=STATS!$C$22),1,"")</f>
        <v/>
      </c>
      <c r="J999" s="34">
        <v>998</v>
      </c>
      <c r="R999" s="17"/>
      <c r="S999" s="17"/>
      <c r="T999" s="17"/>
      <c r="U999" s="17"/>
      <c r="V999" s="17"/>
      <c r="W999" s="17"/>
      <c r="X999" s="36"/>
      <c r="Y999" s="36"/>
      <c r="Z999" s="36"/>
      <c r="AA999" s="36"/>
      <c r="FD999" s="195"/>
      <c r="FE999" s="195"/>
      <c r="FF999" s="195"/>
      <c r="FG999" s="195"/>
      <c r="FH999" s="195"/>
    </row>
    <row r="1000" spans="2:164" x14ac:dyDescent="0.2">
      <c r="B1000" s="98">
        <f>COUNT(R1000:FC1000,FI1000:FQ1000)</f>
        <v>0</v>
      </c>
      <c r="C1000" s="98" t="str">
        <f>IF(COUNT(R1000:FC1000,FI1000:FQ1000)&gt;0,COUNT(R1000:FC1000,FI1000:FQ1000),"")</f>
        <v/>
      </c>
      <c r="D1000" s="98" t="str">
        <f>IF(COUNT(X1000:BN1000,BP1000:BX1000,BZ1000:CF1000,CH1000:FC1000,FI1000:FQ1000)&gt;0,COUNT(X1000:BN1000,BP1000:BX1000,BZ1000:CF1000,CH1000:FC1000,FI1000:FQ1000),"")</f>
        <v/>
      </c>
      <c r="E1000" s="98" t="str">
        <f>IF(H1000=1,COUNT(R1000:FC1000,FI1000:FQ1000),"")</f>
        <v/>
      </c>
      <c r="F1000" s="98" t="str">
        <f>IF(H1000=1,COUNT(X1000:BN1000,BP1000:BX1000,BZ1000:CF1000,CH1000:FC1000,FI1000:FQ1000),"")</f>
        <v/>
      </c>
      <c r="G1000" s="98" t="str">
        <f>IF($B1000&gt;=1,$M1000,"")</f>
        <v/>
      </c>
      <c r="H1000" s="199" t="str">
        <f>IF(AND(M1000&gt;0,M1000&lt;=STATS!$C$22),1,"")</f>
        <v/>
      </c>
      <c r="J1000" s="34">
        <v>999</v>
      </c>
      <c r="R1000" s="17"/>
      <c r="S1000" s="17"/>
      <c r="T1000" s="17"/>
      <c r="U1000" s="17"/>
      <c r="V1000" s="17"/>
      <c r="W1000" s="17"/>
      <c r="X1000" s="36"/>
      <c r="Y1000" s="36"/>
      <c r="Z1000" s="36"/>
      <c r="AA1000" s="36"/>
      <c r="FD1000" s="195"/>
      <c r="FE1000" s="195"/>
      <c r="FF1000" s="195"/>
      <c r="FG1000" s="195"/>
      <c r="FH1000" s="195"/>
    </row>
    <row r="1001" spans="2:164" x14ac:dyDescent="0.2">
      <c r="B1001" s="98">
        <f>COUNT(R1001:FC1001,FI1001:FQ1001)</f>
        <v>0</v>
      </c>
      <c r="C1001" s="98" t="str">
        <f>IF(COUNT(R1001:FC1001,FI1001:FQ1001)&gt;0,COUNT(R1001:FC1001,FI1001:FQ1001),"")</f>
        <v/>
      </c>
      <c r="D1001" s="98" t="str">
        <f>IF(COUNT(X1001:BN1001,BP1001:BX1001,BZ1001:CF1001,CH1001:FC1001,FI1001:FQ1001)&gt;0,COUNT(X1001:BN1001,BP1001:BX1001,BZ1001:CF1001,CH1001:FC1001,FI1001:FQ1001),"")</f>
        <v/>
      </c>
      <c r="E1001" s="98" t="str">
        <f>IF(H1001=1,COUNT(R1001:FC1001,FI1001:FQ1001),"")</f>
        <v/>
      </c>
      <c r="F1001" s="98" t="str">
        <f>IF(H1001=1,COUNT(X1001:BN1001,BP1001:BX1001,BZ1001:CF1001,CH1001:FC1001,FI1001:FQ1001),"")</f>
        <v/>
      </c>
      <c r="G1001" s="98" t="str">
        <f>IF($B1001&gt;=1,$M1001,"")</f>
        <v/>
      </c>
      <c r="H1001" s="199" t="str">
        <f>IF(AND(M1001&gt;0,M1001&lt;=STATS!$C$22),1,"")</f>
        <v/>
      </c>
      <c r="J1001" s="34">
        <v>1000</v>
      </c>
      <c r="R1001" s="17"/>
      <c r="S1001" s="17"/>
      <c r="T1001" s="17"/>
      <c r="U1001" s="17"/>
      <c r="V1001" s="17"/>
      <c r="W1001" s="17"/>
      <c r="X1001" s="36"/>
      <c r="Y1001" s="36"/>
      <c r="Z1001" s="36"/>
      <c r="AA1001" s="36"/>
      <c r="FD1001" s="195"/>
      <c r="FE1001" s="195"/>
      <c r="FF1001" s="195"/>
      <c r="FG1001" s="195"/>
      <c r="FH1001" s="195"/>
    </row>
    <row r="1002" spans="2:164" x14ac:dyDescent="0.2">
      <c r="B1002" s="98">
        <f>COUNT(R1002:FC1002,FI1002:FQ1002)</f>
        <v>0</v>
      </c>
      <c r="C1002" s="98" t="str">
        <f>IF(COUNT(R1002:FC1002,FI1002:FQ1002)&gt;0,COUNT(R1002:FC1002,FI1002:FQ1002),"")</f>
        <v/>
      </c>
      <c r="D1002" s="98" t="str">
        <f>IF(COUNT(X1002:BN1002,BP1002:BX1002,BZ1002:CF1002,CH1002:FC1002,FI1002:FQ1002)&gt;0,COUNT(X1002:BN1002,BP1002:BX1002,BZ1002:CF1002,CH1002:FC1002,FI1002:FQ1002),"")</f>
        <v/>
      </c>
      <c r="E1002" s="98" t="str">
        <f>IF(H1002=1,COUNT(R1002:FC1002,FI1002:FQ1002),"")</f>
        <v/>
      </c>
      <c r="F1002" s="98" t="str">
        <f>IF(H1002=1,COUNT(X1002:BN1002,BP1002:BX1002,BZ1002:CF1002,CH1002:FC1002,FI1002:FQ1002),"")</f>
        <v/>
      </c>
      <c r="G1002" s="98" t="str">
        <f>IF($B1002&gt;=1,$M1002,"")</f>
        <v/>
      </c>
      <c r="H1002" s="199" t="str">
        <f>IF(AND(M1002&gt;0,M1002&lt;=STATS!$C$22),1,"")</f>
        <v/>
      </c>
      <c r="J1002" s="34">
        <v>1001</v>
      </c>
      <c r="R1002" s="17"/>
      <c r="S1002" s="17"/>
      <c r="T1002" s="17"/>
      <c r="U1002" s="17"/>
      <c r="V1002" s="17"/>
      <c r="W1002" s="17"/>
      <c r="X1002" s="36"/>
      <c r="Y1002" s="36"/>
      <c r="Z1002" s="36"/>
      <c r="AA1002" s="36"/>
      <c r="FD1002" s="195"/>
      <c r="FE1002" s="195"/>
      <c r="FF1002" s="195"/>
      <c r="FG1002" s="195"/>
      <c r="FH1002" s="195"/>
    </row>
    <row r="1003" spans="2:164" x14ac:dyDescent="0.2">
      <c r="B1003" s="98">
        <f>COUNT(R1003:FC1003,FI1003:FQ1003)</f>
        <v>0</v>
      </c>
      <c r="C1003" s="98" t="str">
        <f>IF(COUNT(R1003:FC1003,FI1003:FQ1003)&gt;0,COUNT(R1003:FC1003,FI1003:FQ1003),"")</f>
        <v/>
      </c>
      <c r="D1003" s="98" t="str">
        <f>IF(COUNT(X1003:BN1003,BP1003:BX1003,BZ1003:CF1003,CH1003:FC1003,FI1003:FQ1003)&gt;0,COUNT(X1003:BN1003,BP1003:BX1003,BZ1003:CF1003,CH1003:FC1003,FI1003:FQ1003),"")</f>
        <v/>
      </c>
      <c r="E1003" s="98" t="str">
        <f>IF(H1003=1,COUNT(R1003:FC1003,FI1003:FQ1003),"")</f>
        <v/>
      </c>
      <c r="F1003" s="98" t="str">
        <f>IF(H1003=1,COUNT(X1003:BN1003,BP1003:BX1003,BZ1003:CF1003,CH1003:FC1003,FI1003:FQ1003),"")</f>
        <v/>
      </c>
      <c r="G1003" s="98" t="str">
        <f>IF($B1003&gt;=1,$M1003,"")</f>
        <v/>
      </c>
      <c r="H1003" s="199" t="str">
        <f>IF(AND(M1003&gt;0,M1003&lt;=STATS!$C$22),1,"")</f>
        <v/>
      </c>
      <c r="J1003" s="34">
        <v>1002</v>
      </c>
      <c r="R1003" s="17"/>
      <c r="S1003" s="17"/>
      <c r="T1003" s="17"/>
      <c r="U1003" s="17"/>
      <c r="V1003" s="17"/>
      <c r="W1003" s="17"/>
      <c r="X1003" s="36"/>
      <c r="Y1003" s="36"/>
      <c r="Z1003" s="36"/>
      <c r="AA1003" s="36"/>
      <c r="FD1003" s="195"/>
      <c r="FE1003" s="195"/>
      <c r="FF1003" s="195"/>
      <c r="FG1003" s="195"/>
      <c r="FH1003" s="195"/>
    </row>
    <row r="1004" spans="2:164" x14ac:dyDescent="0.2">
      <c r="B1004" s="98">
        <f>COUNT(R1004:FC1004,FI1004:FQ1004)</f>
        <v>0</v>
      </c>
      <c r="C1004" s="98" t="str">
        <f>IF(COUNT(R1004:FC1004,FI1004:FQ1004)&gt;0,COUNT(R1004:FC1004,FI1004:FQ1004),"")</f>
        <v/>
      </c>
      <c r="D1004" s="98" t="str">
        <f>IF(COUNT(X1004:BN1004,BP1004:BX1004,BZ1004:CF1004,CH1004:FC1004,FI1004:FQ1004)&gt;0,COUNT(X1004:BN1004,BP1004:BX1004,BZ1004:CF1004,CH1004:FC1004,FI1004:FQ1004),"")</f>
        <v/>
      </c>
      <c r="E1004" s="98" t="str">
        <f>IF(H1004=1,COUNT(R1004:FC1004,FI1004:FQ1004),"")</f>
        <v/>
      </c>
      <c r="F1004" s="98" t="str">
        <f>IF(H1004=1,COUNT(X1004:BN1004,BP1004:BX1004,BZ1004:CF1004,CH1004:FC1004,FI1004:FQ1004),"")</f>
        <v/>
      </c>
      <c r="G1004" s="98" t="str">
        <f>IF($B1004&gt;=1,$M1004,"")</f>
        <v/>
      </c>
      <c r="H1004" s="199" t="str">
        <f>IF(AND(M1004&gt;0,M1004&lt;=STATS!$C$22),1,"")</f>
        <v/>
      </c>
      <c r="J1004" s="34">
        <v>1003</v>
      </c>
      <c r="R1004" s="17"/>
      <c r="S1004" s="17"/>
      <c r="T1004" s="17"/>
      <c r="U1004" s="17"/>
      <c r="V1004" s="17"/>
      <c r="W1004" s="17"/>
      <c r="X1004" s="36"/>
      <c r="Y1004" s="36"/>
      <c r="Z1004" s="36"/>
      <c r="AA1004" s="36"/>
      <c r="FD1004" s="195"/>
      <c r="FE1004" s="195"/>
      <c r="FF1004" s="195"/>
      <c r="FG1004" s="195"/>
      <c r="FH1004" s="195"/>
    </row>
    <row r="1005" spans="2:164" x14ac:dyDescent="0.2">
      <c r="B1005" s="98">
        <f>COUNT(R1005:FC1005,FI1005:FQ1005)</f>
        <v>0</v>
      </c>
      <c r="C1005" s="98" t="str">
        <f>IF(COUNT(R1005:FC1005,FI1005:FQ1005)&gt;0,COUNT(R1005:FC1005,FI1005:FQ1005),"")</f>
        <v/>
      </c>
      <c r="D1005" s="98" t="str">
        <f>IF(COUNT(X1005:BN1005,BP1005:BX1005,BZ1005:CF1005,CH1005:FC1005,FI1005:FQ1005)&gt;0,COUNT(X1005:BN1005,BP1005:BX1005,BZ1005:CF1005,CH1005:FC1005,FI1005:FQ1005),"")</f>
        <v/>
      </c>
      <c r="E1005" s="98" t="str">
        <f>IF(H1005=1,COUNT(R1005:FC1005,FI1005:FQ1005),"")</f>
        <v/>
      </c>
      <c r="F1005" s="98" t="str">
        <f>IF(H1005=1,COUNT(X1005:BN1005,BP1005:BX1005,BZ1005:CF1005,CH1005:FC1005,FI1005:FQ1005),"")</f>
        <v/>
      </c>
      <c r="G1005" s="98" t="str">
        <f>IF($B1005&gt;=1,$M1005,"")</f>
        <v/>
      </c>
      <c r="H1005" s="199" t="str">
        <f>IF(AND(M1005&gt;0,M1005&lt;=STATS!$C$22),1,"")</f>
        <v/>
      </c>
      <c r="J1005" s="34">
        <v>1004</v>
      </c>
      <c r="R1005" s="17"/>
      <c r="S1005" s="17"/>
      <c r="T1005" s="17"/>
      <c r="U1005" s="17"/>
      <c r="V1005" s="17"/>
      <c r="W1005" s="17"/>
      <c r="X1005" s="36"/>
      <c r="Y1005" s="36"/>
      <c r="Z1005" s="36"/>
      <c r="AA1005" s="36"/>
      <c r="FD1005" s="195"/>
      <c r="FE1005" s="195"/>
      <c r="FF1005" s="195"/>
      <c r="FG1005" s="195"/>
      <c r="FH1005" s="195"/>
    </row>
    <row r="1006" spans="2:164" x14ac:dyDescent="0.2">
      <c r="B1006" s="98">
        <f>COUNT(R1006:FC1006,FI1006:FQ1006)</f>
        <v>0</v>
      </c>
      <c r="C1006" s="98" t="str">
        <f>IF(COUNT(R1006:FC1006,FI1006:FQ1006)&gt;0,COUNT(R1006:FC1006,FI1006:FQ1006),"")</f>
        <v/>
      </c>
      <c r="D1006" s="98" t="str">
        <f>IF(COUNT(X1006:BN1006,BP1006:BX1006,BZ1006:CF1006,CH1006:FC1006,FI1006:FQ1006)&gt;0,COUNT(X1006:BN1006,BP1006:BX1006,BZ1006:CF1006,CH1006:FC1006,FI1006:FQ1006),"")</f>
        <v/>
      </c>
      <c r="E1006" s="98" t="str">
        <f>IF(H1006=1,COUNT(R1006:FC1006,FI1006:FQ1006),"")</f>
        <v/>
      </c>
      <c r="F1006" s="98" t="str">
        <f>IF(H1006=1,COUNT(X1006:BN1006,BP1006:BX1006,BZ1006:CF1006,CH1006:FC1006,FI1006:FQ1006),"")</f>
        <v/>
      </c>
      <c r="G1006" s="98" t="str">
        <f>IF($B1006&gt;=1,$M1006,"")</f>
        <v/>
      </c>
      <c r="H1006" s="199" t="str">
        <f>IF(AND(M1006&gt;0,M1006&lt;=STATS!$C$22),1,"")</f>
        <v/>
      </c>
      <c r="J1006" s="34">
        <v>1005</v>
      </c>
      <c r="R1006" s="17"/>
      <c r="S1006" s="17"/>
      <c r="T1006" s="17"/>
      <c r="U1006" s="17"/>
      <c r="V1006" s="17"/>
      <c r="W1006" s="17"/>
      <c r="X1006" s="36"/>
      <c r="Y1006" s="36"/>
      <c r="Z1006" s="36"/>
      <c r="AA1006" s="36"/>
      <c r="FD1006" s="195"/>
      <c r="FE1006" s="195"/>
      <c r="FF1006" s="195"/>
      <c r="FG1006" s="195"/>
      <c r="FH1006" s="195"/>
    </row>
    <row r="1007" spans="2:164" x14ac:dyDescent="0.2">
      <c r="B1007" s="98">
        <f>COUNT(R1007:FC1007,FI1007:FQ1007)</f>
        <v>0</v>
      </c>
      <c r="C1007" s="98" t="str">
        <f>IF(COUNT(R1007:FC1007,FI1007:FQ1007)&gt;0,COUNT(R1007:FC1007,FI1007:FQ1007),"")</f>
        <v/>
      </c>
      <c r="D1007" s="98" t="str">
        <f>IF(COUNT(X1007:BN1007,BP1007:BX1007,BZ1007:CF1007,CH1007:FC1007,FI1007:FQ1007)&gt;0,COUNT(X1007:BN1007,BP1007:BX1007,BZ1007:CF1007,CH1007:FC1007,FI1007:FQ1007),"")</f>
        <v/>
      </c>
      <c r="E1007" s="98" t="str">
        <f>IF(H1007=1,COUNT(R1007:FC1007,FI1007:FQ1007),"")</f>
        <v/>
      </c>
      <c r="F1007" s="98" t="str">
        <f>IF(H1007=1,COUNT(X1007:BN1007,BP1007:BX1007,BZ1007:CF1007,CH1007:FC1007,FI1007:FQ1007),"")</f>
        <v/>
      </c>
      <c r="G1007" s="98" t="str">
        <f>IF($B1007&gt;=1,$M1007,"")</f>
        <v/>
      </c>
      <c r="H1007" s="199" t="str">
        <f>IF(AND(M1007&gt;0,M1007&lt;=STATS!$C$22),1,"")</f>
        <v/>
      </c>
      <c r="J1007" s="34">
        <v>1006</v>
      </c>
      <c r="R1007" s="17"/>
      <c r="S1007" s="17"/>
      <c r="T1007" s="17"/>
      <c r="U1007" s="17"/>
      <c r="V1007" s="17"/>
      <c r="W1007" s="17"/>
      <c r="X1007" s="36"/>
      <c r="Y1007" s="36"/>
      <c r="Z1007" s="36"/>
      <c r="AA1007" s="36"/>
      <c r="FD1007" s="195"/>
      <c r="FE1007" s="195"/>
      <c r="FF1007" s="195"/>
      <c r="FG1007" s="195"/>
      <c r="FH1007" s="195"/>
    </row>
    <row r="1008" spans="2:164" x14ac:dyDescent="0.2">
      <c r="B1008" s="98">
        <f>COUNT(R1008:FC1008,FI1008:FQ1008)</f>
        <v>0</v>
      </c>
      <c r="C1008" s="98" t="str">
        <f>IF(COUNT(R1008:FC1008,FI1008:FQ1008)&gt;0,COUNT(R1008:FC1008,FI1008:FQ1008),"")</f>
        <v/>
      </c>
      <c r="D1008" s="98" t="str">
        <f>IF(COUNT(X1008:BN1008,BP1008:BX1008,BZ1008:CF1008,CH1008:FC1008,FI1008:FQ1008)&gt;0,COUNT(X1008:BN1008,BP1008:BX1008,BZ1008:CF1008,CH1008:FC1008,FI1008:FQ1008),"")</f>
        <v/>
      </c>
      <c r="E1008" s="98" t="str">
        <f>IF(H1008=1,COUNT(R1008:FC1008,FI1008:FQ1008),"")</f>
        <v/>
      </c>
      <c r="F1008" s="98" t="str">
        <f>IF(H1008=1,COUNT(X1008:BN1008,BP1008:BX1008,BZ1008:CF1008,CH1008:FC1008,FI1008:FQ1008),"")</f>
        <v/>
      </c>
      <c r="G1008" s="98" t="str">
        <f>IF($B1008&gt;=1,$M1008,"")</f>
        <v/>
      </c>
      <c r="H1008" s="199" t="str">
        <f>IF(AND(M1008&gt;0,M1008&lt;=STATS!$C$22),1,"")</f>
        <v/>
      </c>
      <c r="J1008" s="34">
        <v>1007</v>
      </c>
      <c r="R1008" s="17"/>
      <c r="S1008" s="17"/>
      <c r="T1008" s="17"/>
      <c r="U1008" s="17"/>
      <c r="V1008" s="17"/>
      <c r="W1008" s="17"/>
      <c r="X1008" s="36"/>
      <c r="Y1008" s="36"/>
      <c r="Z1008" s="36"/>
      <c r="AA1008" s="36"/>
      <c r="FD1008" s="195"/>
      <c r="FE1008" s="195"/>
      <c r="FF1008" s="195"/>
      <c r="FG1008" s="195"/>
      <c r="FH1008" s="195"/>
    </row>
    <row r="1009" spans="2:164" x14ac:dyDescent="0.2">
      <c r="B1009" s="98">
        <f>COUNT(R1009:FC1009,FI1009:FQ1009)</f>
        <v>0</v>
      </c>
      <c r="C1009" s="98" t="str">
        <f>IF(COUNT(R1009:FC1009,FI1009:FQ1009)&gt;0,COUNT(R1009:FC1009,FI1009:FQ1009),"")</f>
        <v/>
      </c>
      <c r="D1009" s="98" t="str">
        <f>IF(COUNT(X1009:BN1009,BP1009:BX1009,BZ1009:CF1009,CH1009:FC1009,FI1009:FQ1009)&gt;0,COUNT(X1009:BN1009,BP1009:BX1009,BZ1009:CF1009,CH1009:FC1009,FI1009:FQ1009),"")</f>
        <v/>
      </c>
      <c r="E1009" s="98" t="str">
        <f>IF(H1009=1,COUNT(R1009:FC1009,FI1009:FQ1009),"")</f>
        <v/>
      </c>
      <c r="F1009" s="98" t="str">
        <f>IF(H1009=1,COUNT(X1009:BN1009,BP1009:BX1009,BZ1009:CF1009,CH1009:FC1009,FI1009:FQ1009),"")</f>
        <v/>
      </c>
      <c r="G1009" s="98" t="str">
        <f>IF($B1009&gt;=1,$M1009,"")</f>
        <v/>
      </c>
      <c r="H1009" s="199" t="str">
        <f>IF(AND(M1009&gt;0,M1009&lt;=STATS!$C$22),1,"")</f>
        <v/>
      </c>
      <c r="J1009" s="34">
        <v>1008</v>
      </c>
      <c r="R1009" s="17"/>
      <c r="S1009" s="17"/>
      <c r="T1009" s="17"/>
      <c r="U1009" s="17"/>
      <c r="V1009" s="17"/>
      <c r="W1009" s="17"/>
      <c r="X1009" s="36"/>
      <c r="Y1009" s="36"/>
      <c r="Z1009" s="36"/>
      <c r="AA1009" s="36"/>
      <c r="FD1009" s="195"/>
      <c r="FE1009" s="195"/>
      <c r="FF1009" s="195"/>
      <c r="FG1009" s="195"/>
      <c r="FH1009" s="195"/>
    </row>
    <row r="1010" spans="2:164" x14ac:dyDescent="0.2">
      <c r="B1010" s="98">
        <f>COUNT(R1010:FC1010,FI1010:FQ1010)</f>
        <v>0</v>
      </c>
      <c r="C1010" s="98" t="str">
        <f>IF(COUNT(R1010:FC1010,FI1010:FQ1010)&gt;0,COUNT(R1010:FC1010,FI1010:FQ1010),"")</f>
        <v/>
      </c>
      <c r="D1010" s="98" t="str">
        <f>IF(COUNT(X1010:BN1010,BP1010:BX1010,BZ1010:CF1010,CH1010:FC1010,FI1010:FQ1010)&gt;0,COUNT(X1010:BN1010,BP1010:BX1010,BZ1010:CF1010,CH1010:FC1010,FI1010:FQ1010),"")</f>
        <v/>
      </c>
      <c r="E1010" s="98" t="str">
        <f>IF(H1010=1,COUNT(R1010:FC1010,FI1010:FQ1010),"")</f>
        <v/>
      </c>
      <c r="F1010" s="98" t="str">
        <f>IF(H1010=1,COUNT(X1010:BN1010,BP1010:BX1010,BZ1010:CF1010,CH1010:FC1010,FI1010:FQ1010),"")</f>
        <v/>
      </c>
      <c r="G1010" s="98" t="str">
        <f>IF($B1010&gt;=1,$M1010,"")</f>
        <v/>
      </c>
      <c r="H1010" s="199" t="str">
        <f>IF(AND(M1010&gt;0,M1010&lt;=STATS!$C$22),1,"")</f>
        <v/>
      </c>
      <c r="J1010" s="34">
        <v>1009</v>
      </c>
      <c r="R1010" s="17"/>
      <c r="S1010" s="17"/>
      <c r="T1010" s="17"/>
      <c r="U1010" s="17"/>
      <c r="V1010" s="17"/>
      <c r="W1010" s="17"/>
      <c r="X1010" s="36"/>
      <c r="Y1010" s="36"/>
      <c r="Z1010" s="36"/>
      <c r="AA1010" s="36"/>
      <c r="FD1010" s="195"/>
      <c r="FE1010" s="195"/>
      <c r="FF1010" s="195"/>
      <c r="FG1010" s="195"/>
      <c r="FH1010" s="195"/>
    </row>
    <row r="1011" spans="2:164" x14ac:dyDescent="0.2">
      <c r="B1011" s="98">
        <f>COUNT(R1011:FC1011,FI1011:FQ1011)</f>
        <v>0</v>
      </c>
      <c r="C1011" s="98" t="str">
        <f>IF(COUNT(R1011:FC1011,FI1011:FQ1011)&gt;0,COUNT(R1011:FC1011,FI1011:FQ1011),"")</f>
        <v/>
      </c>
      <c r="D1011" s="98" t="str">
        <f>IF(COUNT(X1011:BN1011,BP1011:BX1011,BZ1011:CF1011,CH1011:FC1011,FI1011:FQ1011)&gt;0,COUNT(X1011:BN1011,BP1011:BX1011,BZ1011:CF1011,CH1011:FC1011,FI1011:FQ1011),"")</f>
        <v/>
      </c>
      <c r="E1011" s="98" t="str">
        <f>IF(H1011=1,COUNT(R1011:FC1011,FI1011:FQ1011),"")</f>
        <v/>
      </c>
      <c r="F1011" s="98" t="str">
        <f>IF(H1011=1,COUNT(X1011:BN1011,BP1011:BX1011,BZ1011:CF1011,CH1011:FC1011,FI1011:FQ1011),"")</f>
        <v/>
      </c>
      <c r="G1011" s="98" t="str">
        <f>IF($B1011&gt;=1,$M1011,"")</f>
        <v/>
      </c>
      <c r="H1011" s="199" t="str">
        <f>IF(AND(M1011&gt;0,M1011&lt;=STATS!$C$22),1,"")</f>
        <v/>
      </c>
      <c r="J1011" s="34">
        <v>1010</v>
      </c>
      <c r="R1011" s="17"/>
      <c r="S1011" s="17"/>
      <c r="T1011" s="17"/>
      <c r="U1011" s="17"/>
      <c r="V1011" s="17"/>
      <c r="W1011" s="17"/>
      <c r="X1011" s="36"/>
      <c r="Y1011" s="36"/>
      <c r="Z1011" s="36"/>
      <c r="AA1011" s="36"/>
      <c r="FD1011" s="195"/>
      <c r="FE1011" s="195"/>
      <c r="FF1011" s="195"/>
      <c r="FG1011" s="195"/>
      <c r="FH1011" s="195"/>
    </row>
    <row r="1012" spans="2:164" x14ac:dyDescent="0.2">
      <c r="B1012" s="98">
        <f>COUNT(R1012:FC1012,FI1012:FQ1012)</f>
        <v>0</v>
      </c>
      <c r="C1012" s="98" t="str">
        <f>IF(COUNT(R1012:FC1012,FI1012:FQ1012)&gt;0,COUNT(R1012:FC1012,FI1012:FQ1012),"")</f>
        <v/>
      </c>
      <c r="D1012" s="98" t="str">
        <f>IF(COUNT(X1012:BN1012,BP1012:BX1012,BZ1012:CF1012,CH1012:FC1012,FI1012:FQ1012)&gt;0,COUNT(X1012:BN1012,BP1012:BX1012,BZ1012:CF1012,CH1012:FC1012,FI1012:FQ1012),"")</f>
        <v/>
      </c>
      <c r="E1012" s="98" t="str">
        <f>IF(H1012=1,COUNT(R1012:FC1012,FI1012:FQ1012),"")</f>
        <v/>
      </c>
      <c r="F1012" s="98" t="str">
        <f>IF(H1012=1,COUNT(X1012:BN1012,BP1012:BX1012,BZ1012:CF1012,CH1012:FC1012,FI1012:FQ1012),"")</f>
        <v/>
      </c>
      <c r="G1012" s="98" t="str">
        <f>IF($B1012&gt;=1,$M1012,"")</f>
        <v/>
      </c>
      <c r="H1012" s="199" t="str">
        <f>IF(AND(M1012&gt;0,M1012&lt;=STATS!$C$22),1,"")</f>
        <v/>
      </c>
      <c r="J1012" s="34">
        <v>1011</v>
      </c>
      <c r="R1012" s="17"/>
      <c r="S1012" s="17"/>
      <c r="T1012" s="17"/>
      <c r="U1012" s="17"/>
      <c r="V1012" s="17"/>
      <c r="W1012" s="17"/>
      <c r="X1012" s="36"/>
      <c r="Y1012" s="36"/>
      <c r="Z1012" s="36"/>
      <c r="AA1012" s="36"/>
      <c r="FD1012" s="195"/>
      <c r="FE1012" s="195"/>
      <c r="FF1012" s="195"/>
      <c r="FG1012" s="195"/>
      <c r="FH1012" s="195"/>
    </row>
    <row r="1013" spans="2:164" x14ac:dyDescent="0.2">
      <c r="B1013" s="98">
        <f>COUNT(R1013:FC1013,FI1013:FQ1013)</f>
        <v>0</v>
      </c>
      <c r="C1013" s="98" t="str">
        <f>IF(COUNT(R1013:FC1013,FI1013:FQ1013)&gt;0,COUNT(R1013:FC1013,FI1013:FQ1013),"")</f>
        <v/>
      </c>
      <c r="D1013" s="98" t="str">
        <f>IF(COUNT(X1013:BN1013,BP1013:BX1013,BZ1013:CF1013,CH1013:FC1013,FI1013:FQ1013)&gt;0,COUNT(X1013:BN1013,BP1013:BX1013,BZ1013:CF1013,CH1013:FC1013,FI1013:FQ1013),"")</f>
        <v/>
      </c>
      <c r="E1013" s="98" t="str">
        <f>IF(H1013=1,COUNT(R1013:FC1013,FI1013:FQ1013),"")</f>
        <v/>
      </c>
      <c r="F1013" s="98" t="str">
        <f>IF(H1013=1,COUNT(X1013:BN1013,BP1013:BX1013,BZ1013:CF1013,CH1013:FC1013,FI1013:FQ1013),"")</f>
        <v/>
      </c>
      <c r="G1013" s="98" t="str">
        <f>IF($B1013&gt;=1,$M1013,"")</f>
        <v/>
      </c>
      <c r="H1013" s="199" t="str">
        <f>IF(AND(M1013&gt;0,M1013&lt;=STATS!$C$22),1,"")</f>
        <v/>
      </c>
      <c r="J1013" s="34">
        <v>1012</v>
      </c>
      <c r="R1013" s="17"/>
      <c r="S1013" s="17"/>
      <c r="T1013" s="17"/>
      <c r="U1013" s="17"/>
      <c r="V1013" s="17"/>
      <c r="W1013" s="17"/>
      <c r="X1013" s="36"/>
      <c r="Y1013" s="36"/>
      <c r="Z1013" s="36"/>
      <c r="AA1013" s="36"/>
      <c r="FD1013" s="195"/>
      <c r="FE1013" s="195"/>
      <c r="FF1013" s="195"/>
      <c r="FG1013" s="195"/>
      <c r="FH1013" s="195"/>
    </row>
    <row r="1014" spans="2:164" x14ac:dyDescent="0.2">
      <c r="B1014" s="98">
        <f>COUNT(R1014:FC1014,FI1014:FQ1014)</f>
        <v>0</v>
      </c>
      <c r="C1014" s="98" t="str">
        <f>IF(COUNT(R1014:FC1014,FI1014:FQ1014)&gt;0,COUNT(R1014:FC1014,FI1014:FQ1014),"")</f>
        <v/>
      </c>
      <c r="D1014" s="98" t="str">
        <f>IF(COUNT(X1014:BN1014,BP1014:BX1014,BZ1014:CF1014,CH1014:FC1014,FI1014:FQ1014)&gt;0,COUNT(X1014:BN1014,BP1014:BX1014,BZ1014:CF1014,CH1014:FC1014,FI1014:FQ1014),"")</f>
        <v/>
      </c>
      <c r="E1014" s="98" t="str">
        <f>IF(H1014=1,COUNT(R1014:FC1014,FI1014:FQ1014),"")</f>
        <v/>
      </c>
      <c r="F1014" s="98" t="str">
        <f>IF(H1014=1,COUNT(X1014:BN1014,BP1014:BX1014,BZ1014:CF1014,CH1014:FC1014,FI1014:FQ1014),"")</f>
        <v/>
      </c>
      <c r="G1014" s="98" t="str">
        <f>IF($B1014&gt;=1,$M1014,"")</f>
        <v/>
      </c>
      <c r="H1014" s="199" t="str">
        <f>IF(AND(M1014&gt;0,M1014&lt;=STATS!$C$22),1,"")</f>
        <v/>
      </c>
      <c r="J1014" s="34">
        <v>1013</v>
      </c>
      <c r="R1014" s="17"/>
      <c r="S1014" s="17"/>
      <c r="T1014" s="17"/>
      <c r="U1014" s="17"/>
      <c r="V1014" s="17"/>
      <c r="W1014" s="17"/>
      <c r="X1014" s="36"/>
      <c r="Y1014" s="36"/>
      <c r="Z1014" s="36"/>
      <c r="AA1014" s="36"/>
      <c r="FD1014" s="195"/>
      <c r="FE1014" s="195"/>
      <c r="FF1014" s="195"/>
      <c r="FG1014" s="195"/>
      <c r="FH1014" s="195"/>
    </row>
    <row r="1015" spans="2:164" x14ac:dyDescent="0.2">
      <c r="B1015" s="98">
        <f>COUNT(R1015:FC1015,FI1015:FQ1015)</f>
        <v>0</v>
      </c>
      <c r="C1015" s="98" t="str">
        <f>IF(COUNT(R1015:FC1015,FI1015:FQ1015)&gt;0,COUNT(R1015:FC1015,FI1015:FQ1015),"")</f>
        <v/>
      </c>
      <c r="D1015" s="98" t="str">
        <f>IF(COUNT(X1015:BN1015,BP1015:BX1015,BZ1015:CF1015,CH1015:FC1015,FI1015:FQ1015)&gt;0,COUNT(X1015:BN1015,BP1015:BX1015,BZ1015:CF1015,CH1015:FC1015,FI1015:FQ1015),"")</f>
        <v/>
      </c>
      <c r="E1015" s="98" t="str">
        <f>IF(H1015=1,COUNT(R1015:FC1015,FI1015:FQ1015),"")</f>
        <v/>
      </c>
      <c r="F1015" s="98" t="str">
        <f>IF(H1015=1,COUNT(X1015:BN1015,BP1015:BX1015,BZ1015:CF1015,CH1015:FC1015,FI1015:FQ1015),"")</f>
        <v/>
      </c>
      <c r="G1015" s="98" t="str">
        <f>IF($B1015&gt;=1,$M1015,"")</f>
        <v/>
      </c>
      <c r="H1015" s="199" t="str">
        <f>IF(AND(M1015&gt;0,M1015&lt;=STATS!$C$22),1,"")</f>
        <v/>
      </c>
      <c r="J1015" s="34">
        <v>1014</v>
      </c>
      <c r="R1015" s="17"/>
      <c r="S1015" s="17"/>
      <c r="T1015" s="17"/>
      <c r="U1015" s="17"/>
      <c r="V1015" s="17"/>
      <c r="W1015" s="17"/>
      <c r="X1015" s="36"/>
      <c r="Y1015" s="36"/>
      <c r="Z1015" s="36"/>
      <c r="AA1015" s="36"/>
      <c r="FD1015" s="195"/>
      <c r="FE1015" s="195"/>
      <c r="FF1015" s="195"/>
      <c r="FG1015" s="195"/>
      <c r="FH1015" s="195"/>
    </row>
    <row r="1016" spans="2:164" x14ac:dyDescent="0.2">
      <c r="B1016" s="98">
        <f>COUNT(R1016:FC1016,FI1016:FQ1016)</f>
        <v>0</v>
      </c>
      <c r="C1016" s="98" t="str">
        <f>IF(COUNT(R1016:FC1016,FI1016:FQ1016)&gt;0,COUNT(R1016:FC1016,FI1016:FQ1016),"")</f>
        <v/>
      </c>
      <c r="D1016" s="98" t="str">
        <f>IF(COUNT(X1016:BN1016,BP1016:BX1016,BZ1016:CF1016,CH1016:FC1016,FI1016:FQ1016)&gt;0,COUNT(X1016:BN1016,BP1016:BX1016,BZ1016:CF1016,CH1016:FC1016,FI1016:FQ1016),"")</f>
        <v/>
      </c>
      <c r="E1016" s="98" t="str">
        <f>IF(H1016=1,COUNT(R1016:FC1016,FI1016:FQ1016),"")</f>
        <v/>
      </c>
      <c r="F1016" s="98" t="str">
        <f>IF(H1016=1,COUNT(X1016:BN1016,BP1016:BX1016,BZ1016:CF1016,CH1016:FC1016,FI1016:FQ1016),"")</f>
        <v/>
      </c>
      <c r="G1016" s="98" t="str">
        <f>IF($B1016&gt;=1,$M1016,"")</f>
        <v/>
      </c>
      <c r="H1016" s="199" t="str">
        <f>IF(AND(M1016&gt;0,M1016&lt;=STATS!$C$22),1,"")</f>
        <v/>
      </c>
      <c r="J1016" s="34">
        <v>1015</v>
      </c>
      <c r="R1016" s="17"/>
      <c r="S1016" s="17"/>
      <c r="T1016" s="17"/>
      <c r="U1016" s="17"/>
      <c r="V1016" s="17"/>
      <c r="W1016" s="17"/>
      <c r="X1016" s="36"/>
      <c r="Y1016" s="36"/>
      <c r="Z1016" s="36"/>
      <c r="AA1016" s="36"/>
      <c r="FD1016" s="195"/>
      <c r="FE1016" s="195"/>
      <c r="FF1016" s="195"/>
      <c r="FG1016" s="195"/>
      <c r="FH1016" s="195"/>
    </row>
    <row r="1017" spans="2:164" x14ac:dyDescent="0.2">
      <c r="B1017" s="98">
        <f>COUNT(R1017:FC1017,FI1017:FQ1017)</f>
        <v>0</v>
      </c>
      <c r="C1017" s="98" t="str">
        <f>IF(COUNT(R1017:FC1017,FI1017:FQ1017)&gt;0,COUNT(R1017:FC1017,FI1017:FQ1017),"")</f>
        <v/>
      </c>
      <c r="D1017" s="98" t="str">
        <f>IF(COUNT(X1017:BN1017,BP1017:BX1017,BZ1017:CF1017,CH1017:FC1017,FI1017:FQ1017)&gt;0,COUNT(X1017:BN1017,BP1017:BX1017,BZ1017:CF1017,CH1017:FC1017,FI1017:FQ1017),"")</f>
        <v/>
      </c>
      <c r="E1017" s="98" t="str">
        <f>IF(H1017=1,COUNT(R1017:FC1017,FI1017:FQ1017),"")</f>
        <v/>
      </c>
      <c r="F1017" s="98" t="str">
        <f>IF(H1017=1,COUNT(X1017:BN1017,BP1017:BX1017,BZ1017:CF1017,CH1017:FC1017,FI1017:FQ1017),"")</f>
        <v/>
      </c>
      <c r="G1017" s="98" t="str">
        <f>IF($B1017&gt;=1,$M1017,"")</f>
        <v/>
      </c>
      <c r="H1017" s="199" t="str">
        <f>IF(AND(M1017&gt;0,M1017&lt;=STATS!$C$22),1,"")</f>
        <v/>
      </c>
      <c r="J1017" s="34">
        <v>1016</v>
      </c>
      <c r="R1017" s="17"/>
      <c r="S1017" s="17"/>
      <c r="T1017" s="17"/>
      <c r="U1017" s="17"/>
      <c r="V1017" s="17"/>
      <c r="W1017" s="17"/>
      <c r="X1017" s="36"/>
      <c r="Y1017" s="36"/>
      <c r="Z1017" s="36"/>
      <c r="AA1017" s="36"/>
      <c r="FD1017" s="195"/>
      <c r="FE1017" s="195"/>
      <c r="FF1017" s="195"/>
      <c r="FG1017" s="195"/>
      <c r="FH1017" s="195"/>
    </row>
    <row r="1018" spans="2:164" x14ac:dyDescent="0.2">
      <c r="B1018" s="98">
        <f>COUNT(R1018:FC1018,FI1018:FQ1018)</f>
        <v>0</v>
      </c>
      <c r="C1018" s="98" t="str">
        <f>IF(COUNT(R1018:FC1018,FI1018:FQ1018)&gt;0,COUNT(R1018:FC1018,FI1018:FQ1018),"")</f>
        <v/>
      </c>
      <c r="D1018" s="98" t="str">
        <f>IF(COUNT(X1018:BN1018,BP1018:BX1018,BZ1018:CF1018,CH1018:FC1018,FI1018:FQ1018)&gt;0,COUNT(X1018:BN1018,BP1018:BX1018,BZ1018:CF1018,CH1018:FC1018,FI1018:FQ1018),"")</f>
        <v/>
      </c>
      <c r="E1018" s="98" t="str">
        <f>IF(H1018=1,COUNT(R1018:FC1018,FI1018:FQ1018),"")</f>
        <v/>
      </c>
      <c r="F1018" s="98" t="str">
        <f>IF(H1018=1,COUNT(X1018:BN1018,BP1018:BX1018,BZ1018:CF1018,CH1018:FC1018,FI1018:FQ1018),"")</f>
        <v/>
      </c>
      <c r="G1018" s="98" t="str">
        <f>IF($B1018&gt;=1,$M1018,"")</f>
        <v/>
      </c>
      <c r="H1018" s="199" t="str">
        <f>IF(AND(M1018&gt;0,M1018&lt;=STATS!$C$22),1,"")</f>
        <v/>
      </c>
      <c r="J1018" s="34">
        <v>1017</v>
      </c>
      <c r="R1018" s="17"/>
      <c r="S1018" s="17"/>
      <c r="T1018" s="17"/>
      <c r="U1018" s="17"/>
      <c r="V1018" s="17"/>
      <c r="W1018" s="17"/>
      <c r="X1018" s="36"/>
      <c r="Y1018" s="36"/>
      <c r="Z1018" s="36"/>
      <c r="AA1018" s="36"/>
      <c r="FD1018" s="195"/>
      <c r="FE1018" s="195"/>
      <c r="FF1018" s="195"/>
      <c r="FG1018" s="195"/>
      <c r="FH1018" s="195"/>
    </row>
    <row r="1019" spans="2:164" x14ac:dyDescent="0.2">
      <c r="B1019" s="98">
        <f>COUNT(R1019:FC1019,FI1019:FQ1019)</f>
        <v>0</v>
      </c>
      <c r="C1019" s="98" t="str">
        <f>IF(COUNT(R1019:FC1019,FI1019:FQ1019)&gt;0,COUNT(R1019:FC1019,FI1019:FQ1019),"")</f>
        <v/>
      </c>
      <c r="D1019" s="98" t="str">
        <f>IF(COUNT(X1019:BN1019,BP1019:BX1019,BZ1019:CF1019,CH1019:FC1019,FI1019:FQ1019)&gt;0,COUNT(X1019:BN1019,BP1019:BX1019,BZ1019:CF1019,CH1019:FC1019,FI1019:FQ1019),"")</f>
        <v/>
      </c>
      <c r="E1019" s="98" t="str">
        <f>IF(H1019=1,COUNT(R1019:FC1019,FI1019:FQ1019),"")</f>
        <v/>
      </c>
      <c r="F1019" s="98" t="str">
        <f>IF(H1019=1,COUNT(X1019:BN1019,BP1019:BX1019,BZ1019:CF1019,CH1019:FC1019,FI1019:FQ1019),"")</f>
        <v/>
      </c>
      <c r="G1019" s="98" t="str">
        <f>IF($B1019&gt;=1,$M1019,"")</f>
        <v/>
      </c>
      <c r="H1019" s="199" t="str">
        <f>IF(AND(M1019&gt;0,M1019&lt;=STATS!$C$22),1,"")</f>
        <v/>
      </c>
      <c r="J1019" s="34">
        <v>1018</v>
      </c>
      <c r="R1019" s="17"/>
      <c r="S1019" s="17"/>
      <c r="T1019" s="17"/>
      <c r="U1019" s="17"/>
      <c r="V1019" s="17"/>
      <c r="W1019" s="17"/>
      <c r="X1019" s="36"/>
      <c r="Y1019" s="36"/>
      <c r="Z1019" s="36"/>
      <c r="AA1019" s="36"/>
      <c r="FD1019" s="195"/>
      <c r="FE1019" s="195"/>
      <c r="FF1019" s="195"/>
      <c r="FG1019" s="195"/>
      <c r="FH1019" s="195"/>
    </row>
    <row r="1020" spans="2:164" x14ac:dyDescent="0.2">
      <c r="B1020" s="98">
        <f>COUNT(R1020:FC1020,FI1020:FQ1020)</f>
        <v>0</v>
      </c>
      <c r="C1020" s="98" t="str">
        <f>IF(COUNT(R1020:FC1020,FI1020:FQ1020)&gt;0,COUNT(R1020:FC1020,FI1020:FQ1020),"")</f>
        <v/>
      </c>
      <c r="D1020" s="98" t="str">
        <f>IF(COUNT(X1020:BN1020,BP1020:BX1020,BZ1020:CF1020,CH1020:FC1020,FI1020:FQ1020)&gt;0,COUNT(X1020:BN1020,BP1020:BX1020,BZ1020:CF1020,CH1020:FC1020,FI1020:FQ1020),"")</f>
        <v/>
      </c>
      <c r="E1020" s="98" t="str">
        <f>IF(H1020=1,COUNT(R1020:FC1020,FI1020:FQ1020),"")</f>
        <v/>
      </c>
      <c r="F1020" s="98" t="str">
        <f>IF(H1020=1,COUNT(X1020:BN1020,BP1020:BX1020,BZ1020:CF1020,CH1020:FC1020,FI1020:FQ1020),"")</f>
        <v/>
      </c>
      <c r="G1020" s="98" t="str">
        <f>IF($B1020&gt;=1,$M1020,"")</f>
        <v/>
      </c>
      <c r="H1020" s="199" t="str">
        <f>IF(AND(M1020&gt;0,M1020&lt;=STATS!$C$22),1,"")</f>
        <v/>
      </c>
      <c r="J1020" s="34">
        <v>1019</v>
      </c>
      <c r="R1020" s="17"/>
      <c r="S1020" s="17"/>
      <c r="T1020" s="17"/>
      <c r="U1020" s="17"/>
      <c r="V1020" s="17"/>
      <c r="W1020" s="17"/>
      <c r="X1020" s="36"/>
      <c r="Y1020" s="36"/>
      <c r="Z1020" s="36"/>
      <c r="AA1020" s="36"/>
      <c r="FD1020" s="195"/>
      <c r="FE1020" s="195"/>
      <c r="FF1020" s="195"/>
      <c r="FG1020" s="195"/>
      <c r="FH1020" s="195"/>
    </row>
    <row r="1021" spans="2:164" x14ac:dyDescent="0.2">
      <c r="B1021" s="98">
        <f>COUNT(R1021:FC1021,FI1021:FQ1021)</f>
        <v>0</v>
      </c>
      <c r="C1021" s="98" t="str">
        <f>IF(COUNT(R1021:FC1021,FI1021:FQ1021)&gt;0,COUNT(R1021:FC1021,FI1021:FQ1021),"")</f>
        <v/>
      </c>
      <c r="D1021" s="98" t="str">
        <f>IF(COUNT(X1021:BN1021,BP1021:BX1021,BZ1021:CF1021,CH1021:FC1021,FI1021:FQ1021)&gt;0,COUNT(X1021:BN1021,BP1021:BX1021,BZ1021:CF1021,CH1021:FC1021,FI1021:FQ1021),"")</f>
        <v/>
      </c>
      <c r="E1021" s="98" t="str">
        <f>IF(H1021=1,COUNT(R1021:FC1021,FI1021:FQ1021),"")</f>
        <v/>
      </c>
      <c r="F1021" s="98" t="str">
        <f>IF(H1021=1,COUNT(X1021:BN1021,BP1021:BX1021,BZ1021:CF1021,CH1021:FC1021,FI1021:FQ1021),"")</f>
        <v/>
      </c>
      <c r="G1021" s="98" t="str">
        <f>IF($B1021&gt;=1,$M1021,"")</f>
        <v/>
      </c>
      <c r="H1021" s="199" t="str">
        <f>IF(AND(M1021&gt;0,M1021&lt;=STATS!$C$22),1,"")</f>
        <v/>
      </c>
      <c r="J1021" s="34">
        <v>1020</v>
      </c>
      <c r="R1021" s="17"/>
      <c r="S1021" s="17"/>
      <c r="T1021" s="17"/>
      <c r="U1021" s="17"/>
      <c r="V1021" s="17"/>
      <c r="W1021" s="17"/>
      <c r="X1021" s="36"/>
      <c r="Y1021" s="36"/>
      <c r="Z1021" s="36"/>
      <c r="AA1021" s="36"/>
      <c r="FD1021" s="195"/>
      <c r="FE1021" s="195"/>
      <c r="FF1021" s="195"/>
      <c r="FG1021" s="195"/>
      <c r="FH1021" s="195"/>
    </row>
    <row r="1022" spans="2:164" x14ac:dyDescent="0.2">
      <c r="B1022" s="98">
        <f>COUNT(R1022:FC1022,FI1022:FQ1022)</f>
        <v>0</v>
      </c>
      <c r="C1022" s="98" t="str">
        <f>IF(COUNT(R1022:FC1022,FI1022:FQ1022)&gt;0,COUNT(R1022:FC1022,FI1022:FQ1022),"")</f>
        <v/>
      </c>
      <c r="D1022" s="98" t="str">
        <f>IF(COUNT(X1022:BN1022,BP1022:BX1022,BZ1022:CF1022,CH1022:FC1022,FI1022:FQ1022)&gt;0,COUNT(X1022:BN1022,BP1022:BX1022,BZ1022:CF1022,CH1022:FC1022,FI1022:FQ1022),"")</f>
        <v/>
      </c>
      <c r="E1022" s="98" t="str">
        <f>IF(H1022=1,COUNT(R1022:FC1022,FI1022:FQ1022),"")</f>
        <v/>
      </c>
      <c r="F1022" s="98" t="str">
        <f>IF(H1022=1,COUNT(X1022:BN1022,BP1022:BX1022,BZ1022:CF1022,CH1022:FC1022,FI1022:FQ1022),"")</f>
        <v/>
      </c>
      <c r="G1022" s="98" t="str">
        <f>IF($B1022&gt;=1,$M1022,"")</f>
        <v/>
      </c>
      <c r="H1022" s="199" t="str">
        <f>IF(AND(M1022&gt;0,M1022&lt;=STATS!$C$22),1,"")</f>
        <v/>
      </c>
      <c r="J1022" s="34">
        <v>1021</v>
      </c>
      <c r="R1022" s="17"/>
      <c r="S1022" s="17"/>
      <c r="T1022" s="17"/>
      <c r="U1022" s="17"/>
      <c r="V1022" s="17"/>
      <c r="W1022" s="17"/>
      <c r="X1022" s="36"/>
      <c r="Y1022" s="36"/>
      <c r="Z1022" s="36"/>
      <c r="AA1022" s="36"/>
      <c r="FD1022" s="195"/>
      <c r="FE1022" s="195"/>
      <c r="FF1022" s="195"/>
      <c r="FG1022" s="195"/>
      <c r="FH1022" s="195"/>
    </row>
    <row r="1023" spans="2:164" x14ac:dyDescent="0.2">
      <c r="B1023" s="98">
        <f>COUNT(R1023:FC1023,FI1023:FQ1023)</f>
        <v>0</v>
      </c>
      <c r="C1023" s="98" t="str">
        <f>IF(COUNT(R1023:FC1023,FI1023:FQ1023)&gt;0,COUNT(R1023:FC1023,FI1023:FQ1023),"")</f>
        <v/>
      </c>
      <c r="D1023" s="98" t="str">
        <f>IF(COUNT(X1023:BN1023,BP1023:BX1023,BZ1023:CF1023,CH1023:FC1023,FI1023:FQ1023)&gt;0,COUNT(X1023:BN1023,BP1023:BX1023,BZ1023:CF1023,CH1023:FC1023,FI1023:FQ1023),"")</f>
        <v/>
      </c>
      <c r="E1023" s="98" t="str">
        <f>IF(H1023=1,COUNT(R1023:FC1023,FI1023:FQ1023),"")</f>
        <v/>
      </c>
      <c r="F1023" s="98" t="str">
        <f>IF(H1023=1,COUNT(X1023:BN1023,BP1023:BX1023,BZ1023:CF1023,CH1023:FC1023,FI1023:FQ1023),"")</f>
        <v/>
      </c>
      <c r="G1023" s="98" t="str">
        <f>IF($B1023&gt;=1,$M1023,"")</f>
        <v/>
      </c>
      <c r="H1023" s="199" t="str">
        <f>IF(AND(M1023&gt;0,M1023&lt;=STATS!$C$22),1,"")</f>
        <v/>
      </c>
      <c r="J1023" s="34">
        <v>1022</v>
      </c>
      <c r="R1023" s="17"/>
      <c r="S1023" s="17"/>
      <c r="T1023" s="17"/>
      <c r="U1023" s="17"/>
      <c r="V1023" s="17"/>
      <c r="W1023" s="17"/>
      <c r="X1023" s="36"/>
      <c r="Y1023" s="36"/>
      <c r="Z1023" s="36"/>
      <c r="AA1023" s="36"/>
      <c r="FD1023" s="195"/>
      <c r="FE1023" s="195"/>
      <c r="FF1023" s="195"/>
      <c r="FG1023" s="195"/>
      <c r="FH1023" s="195"/>
    </row>
    <row r="1024" spans="2:164" x14ac:dyDescent="0.2">
      <c r="B1024" s="98">
        <f>COUNT(R1024:FC1024,FI1024:FQ1024)</f>
        <v>0</v>
      </c>
      <c r="C1024" s="98" t="str">
        <f>IF(COUNT(R1024:FC1024,FI1024:FQ1024)&gt;0,COUNT(R1024:FC1024,FI1024:FQ1024),"")</f>
        <v/>
      </c>
      <c r="D1024" s="98" t="str">
        <f>IF(COUNT(X1024:BN1024,BP1024:BX1024,BZ1024:CF1024,CH1024:FC1024,FI1024:FQ1024)&gt;0,COUNT(X1024:BN1024,BP1024:BX1024,BZ1024:CF1024,CH1024:FC1024,FI1024:FQ1024),"")</f>
        <v/>
      </c>
      <c r="E1024" s="98" t="str">
        <f>IF(H1024=1,COUNT(R1024:FC1024,FI1024:FQ1024),"")</f>
        <v/>
      </c>
      <c r="F1024" s="98" t="str">
        <f>IF(H1024=1,COUNT(X1024:BN1024,BP1024:BX1024,BZ1024:CF1024,CH1024:FC1024,FI1024:FQ1024),"")</f>
        <v/>
      </c>
      <c r="G1024" s="98" t="str">
        <f>IF($B1024&gt;=1,$M1024,"")</f>
        <v/>
      </c>
      <c r="H1024" s="199" t="str">
        <f>IF(AND(M1024&gt;0,M1024&lt;=STATS!$C$22),1,"")</f>
        <v/>
      </c>
      <c r="J1024" s="34">
        <v>1023</v>
      </c>
      <c r="R1024" s="17"/>
      <c r="S1024" s="17"/>
      <c r="T1024" s="17"/>
      <c r="U1024" s="17"/>
      <c r="V1024" s="17"/>
      <c r="W1024" s="17"/>
      <c r="X1024" s="36"/>
      <c r="Y1024" s="36"/>
      <c r="Z1024" s="36"/>
      <c r="AA1024" s="36"/>
      <c r="FD1024" s="195"/>
      <c r="FE1024" s="195"/>
      <c r="FF1024" s="195"/>
      <c r="FG1024" s="195"/>
      <c r="FH1024" s="195"/>
    </row>
    <row r="1025" spans="2:164" x14ac:dyDescent="0.2">
      <c r="B1025" s="98">
        <f>COUNT(R1025:FC1025,FI1025:FQ1025)</f>
        <v>0</v>
      </c>
      <c r="C1025" s="98" t="str">
        <f>IF(COUNT(R1025:FC1025,FI1025:FQ1025)&gt;0,COUNT(R1025:FC1025,FI1025:FQ1025),"")</f>
        <v/>
      </c>
      <c r="D1025" s="98" t="str">
        <f>IF(COUNT(X1025:BN1025,BP1025:BX1025,BZ1025:CF1025,CH1025:FC1025,FI1025:FQ1025)&gt;0,COUNT(X1025:BN1025,BP1025:BX1025,BZ1025:CF1025,CH1025:FC1025,FI1025:FQ1025),"")</f>
        <v/>
      </c>
      <c r="E1025" s="98" t="str">
        <f>IF(H1025=1,COUNT(R1025:FC1025,FI1025:FQ1025),"")</f>
        <v/>
      </c>
      <c r="F1025" s="98" t="str">
        <f>IF(H1025=1,COUNT(X1025:BN1025,BP1025:BX1025,BZ1025:CF1025,CH1025:FC1025,FI1025:FQ1025),"")</f>
        <v/>
      </c>
      <c r="G1025" s="98" t="str">
        <f>IF($B1025&gt;=1,$M1025,"")</f>
        <v/>
      </c>
      <c r="H1025" s="199" t="str">
        <f>IF(AND(M1025&gt;0,M1025&lt;=STATS!$C$22),1,"")</f>
        <v/>
      </c>
      <c r="J1025" s="34">
        <v>1024</v>
      </c>
      <c r="R1025" s="17"/>
      <c r="S1025" s="17"/>
      <c r="T1025" s="17"/>
      <c r="U1025" s="17"/>
      <c r="V1025" s="17"/>
      <c r="W1025" s="17"/>
      <c r="X1025" s="36"/>
      <c r="Y1025" s="36"/>
      <c r="Z1025" s="36"/>
      <c r="AA1025" s="36"/>
      <c r="FD1025" s="195"/>
      <c r="FE1025" s="195"/>
      <c r="FF1025" s="195"/>
      <c r="FG1025" s="195"/>
      <c r="FH1025" s="195"/>
    </row>
    <row r="1026" spans="2:164" x14ac:dyDescent="0.2">
      <c r="B1026" s="98">
        <f>COUNT(R1026:FC1026,FI1026:FQ1026)</f>
        <v>0</v>
      </c>
      <c r="C1026" s="98" t="str">
        <f>IF(COUNT(R1026:FC1026,FI1026:FQ1026)&gt;0,COUNT(R1026:FC1026,FI1026:FQ1026),"")</f>
        <v/>
      </c>
      <c r="D1026" s="98" t="str">
        <f>IF(COUNT(X1026:BN1026,BP1026:BX1026,BZ1026:CF1026,CH1026:FC1026,FI1026:FQ1026)&gt;0,COUNT(X1026:BN1026,BP1026:BX1026,BZ1026:CF1026,CH1026:FC1026,FI1026:FQ1026),"")</f>
        <v/>
      </c>
      <c r="E1026" s="98" t="str">
        <f>IF(H1026=1,COUNT(R1026:FC1026,FI1026:FQ1026),"")</f>
        <v/>
      </c>
      <c r="F1026" s="98" t="str">
        <f>IF(H1026=1,COUNT(X1026:BN1026,BP1026:BX1026,BZ1026:CF1026,CH1026:FC1026,FI1026:FQ1026),"")</f>
        <v/>
      </c>
      <c r="G1026" s="98" t="str">
        <f>IF($B1026&gt;=1,$M1026,"")</f>
        <v/>
      </c>
      <c r="H1026" s="199" t="str">
        <f>IF(AND(M1026&gt;0,M1026&lt;=STATS!$C$22),1,"")</f>
        <v/>
      </c>
      <c r="J1026" s="34">
        <v>1025</v>
      </c>
      <c r="R1026" s="17"/>
      <c r="S1026" s="17"/>
      <c r="T1026" s="17"/>
      <c r="U1026" s="17"/>
      <c r="V1026" s="17"/>
      <c r="W1026" s="17"/>
      <c r="X1026" s="36"/>
      <c r="Y1026" s="36"/>
      <c r="Z1026" s="36"/>
      <c r="AA1026" s="36"/>
      <c r="FD1026" s="195"/>
      <c r="FE1026" s="195"/>
      <c r="FF1026" s="195"/>
      <c r="FG1026" s="195"/>
      <c r="FH1026" s="195"/>
    </row>
    <row r="1027" spans="2:164" x14ac:dyDescent="0.2">
      <c r="B1027" s="98">
        <f>COUNT(R1027:FC1027,FI1027:FQ1027)</f>
        <v>0</v>
      </c>
      <c r="C1027" s="98" t="str">
        <f>IF(COUNT(R1027:FC1027,FI1027:FQ1027)&gt;0,COUNT(R1027:FC1027,FI1027:FQ1027),"")</f>
        <v/>
      </c>
      <c r="D1027" s="98" t="str">
        <f>IF(COUNT(X1027:BN1027,BP1027:BX1027,BZ1027:CF1027,CH1027:FC1027,FI1027:FQ1027)&gt;0,COUNT(X1027:BN1027,BP1027:BX1027,BZ1027:CF1027,CH1027:FC1027,FI1027:FQ1027),"")</f>
        <v/>
      </c>
      <c r="E1027" s="98" t="str">
        <f>IF(H1027=1,COUNT(R1027:FC1027,FI1027:FQ1027),"")</f>
        <v/>
      </c>
      <c r="F1027" s="98" t="str">
        <f>IF(H1027=1,COUNT(X1027:BN1027,BP1027:BX1027,BZ1027:CF1027,CH1027:FC1027,FI1027:FQ1027),"")</f>
        <v/>
      </c>
      <c r="G1027" s="98" t="str">
        <f>IF($B1027&gt;=1,$M1027,"")</f>
        <v/>
      </c>
      <c r="H1027" s="199" t="str">
        <f>IF(AND(M1027&gt;0,M1027&lt;=STATS!$C$22),1,"")</f>
        <v/>
      </c>
      <c r="J1027" s="34">
        <v>1026</v>
      </c>
      <c r="R1027" s="17"/>
      <c r="S1027" s="17"/>
      <c r="T1027" s="17"/>
      <c r="U1027" s="17"/>
      <c r="V1027" s="17"/>
      <c r="W1027" s="17"/>
      <c r="X1027" s="36"/>
      <c r="Y1027" s="36"/>
      <c r="Z1027" s="36"/>
      <c r="AA1027" s="36"/>
      <c r="FD1027" s="195"/>
      <c r="FE1027" s="195"/>
      <c r="FF1027" s="195"/>
      <c r="FG1027" s="195"/>
      <c r="FH1027" s="195"/>
    </row>
    <row r="1028" spans="2:164" x14ac:dyDescent="0.2">
      <c r="B1028" s="98">
        <f>COUNT(R1028:FC1028,FI1028:FQ1028)</f>
        <v>0</v>
      </c>
      <c r="C1028" s="98" t="str">
        <f>IF(COUNT(R1028:FC1028,FI1028:FQ1028)&gt;0,COUNT(R1028:FC1028,FI1028:FQ1028),"")</f>
        <v/>
      </c>
      <c r="D1028" s="98" t="str">
        <f>IF(COUNT(X1028:BN1028,BP1028:BX1028,BZ1028:CF1028,CH1028:FC1028,FI1028:FQ1028)&gt;0,COUNT(X1028:BN1028,BP1028:BX1028,BZ1028:CF1028,CH1028:FC1028,FI1028:FQ1028),"")</f>
        <v/>
      </c>
      <c r="E1028" s="98" t="str">
        <f>IF(H1028=1,COUNT(R1028:FC1028,FI1028:FQ1028),"")</f>
        <v/>
      </c>
      <c r="F1028" s="98" t="str">
        <f>IF(H1028=1,COUNT(X1028:BN1028,BP1028:BX1028,BZ1028:CF1028,CH1028:FC1028,FI1028:FQ1028),"")</f>
        <v/>
      </c>
      <c r="G1028" s="98" t="str">
        <f>IF($B1028&gt;=1,$M1028,"")</f>
        <v/>
      </c>
      <c r="H1028" s="199" t="str">
        <f>IF(AND(M1028&gt;0,M1028&lt;=STATS!$C$22),1,"")</f>
        <v/>
      </c>
      <c r="J1028" s="34">
        <v>1027</v>
      </c>
      <c r="R1028" s="17"/>
      <c r="S1028" s="17"/>
      <c r="T1028" s="17"/>
      <c r="U1028" s="17"/>
      <c r="V1028" s="17"/>
      <c r="W1028" s="17"/>
      <c r="X1028" s="36"/>
      <c r="Y1028" s="36"/>
      <c r="Z1028" s="36"/>
      <c r="AA1028" s="36"/>
      <c r="FD1028" s="195"/>
      <c r="FE1028" s="195"/>
      <c r="FF1028" s="195"/>
      <c r="FG1028" s="195"/>
      <c r="FH1028" s="195"/>
    </row>
    <row r="1029" spans="2:164" x14ac:dyDescent="0.2">
      <c r="B1029" s="98">
        <f>COUNT(R1029:FC1029,FI1029:FQ1029)</f>
        <v>0</v>
      </c>
      <c r="C1029" s="98" t="str">
        <f>IF(COUNT(R1029:FC1029,FI1029:FQ1029)&gt;0,COUNT(R1029:FC1029,FI1029:FQ1029),"")</f>
        <v/>
      </c>
      <c r="D1029" s="98" t="str">
        <f>IF(COUNT(X1029:BN1029,BP1029:BX1029,BZ1029:CF1029,CH1029:FC1029,FI1029:FQ1029)&gt;0,COUNT(X1029:BN1029,BP1029:BX1029,BZ1029:CF1029,CH1029:FC1029,FI1029:FQ1029),"")</f>
        <v/>
      </c>
      <c r="E1029" s="98" t="str">
        <f>IF(H1029=1,COUNT(R1029:FC1029,FI1029:FQ1029),"")</f>
        <v/>
      </c>
      <c r="F1029" s="98" t="str">
        <f>IF(H1029=1,COUNT(X1029:BN1029,BP1029:BX1029,BZ1029:CF1029,CH1029:FC1029,FI1029:FQ1029),"")</f>
        <v/>
      </c>
      <c r="G1029" s="98" t="str">
        <f>IF($B1029&gt;=1,$M1029,"")</f>
        <v/>
      </c>
      <c r="H1029" s="199" t="str">
        <f>IF(AND(M1029&gt;0,M1029&lt;=STATS!$C$22),1,"")</f>
        <v/>
      </c>
      <c r="J1029" s="34">
        <v>1028</v>
      </c>
      <c r="R1029" s="17"/>
      <c r="S1029" s="17"/>
      <c r="T1029" s="17"/>
      <c r="U1029" s="17"/>
      <c r="V1029" s="17"/>
      <c r="W1029" s="17"/>
      <c r="X1029" s="36"/>
      <c r="Y1029" s="36"/>
      <c r="Z1029" s="36"/>
      <c r="AA1029" s="36"/>
      <c r="FD1029" s="195"/>
      <c r="FE1029" s="195"/>
      <c r="FF1029" s="195"/>
      <c r="FG1029" s="195"/>
      <c r="FH1029" s="195"/>
    </row>
    <row r="1030" spans="2:164" x14ac:dyDescent="0.2">
      <c r="B1030" s="98">
        <f>COUNT(R1030:FC1030,FI1030:FQ1030)</f>
        <v>0</v>
      </c>
      <c r="C1030" s="98" t="str">
        <f>IF(COUNT(R1030:FC1030,FI1030:FQ1030)&gt;0,COUNT(R1030:FC1030,FI1030:FQ1030),"")</f>
        <v/>
      </c>
      <c r="D1030" s="98" t="str">
        <f>IF(COUNT(X1030:BN1030,BP1030:BX1030,BZ1030:CF1030,CH1030:FC1030,FI1030:FQ1030)&gt;0,COUNT(X1030:BN1030,BP1030:BX1030,BZ1030:CF1030,CH1030:FC1030,FI1030:FQ1030),"")</f>
        <v/>
      </c>
      <c r="E1030" s="98" t="str">
        <f>IF(H1030=1,COUNT(R1030:FC1030,FI1030:FQ1030),"")</f>
        <v/>
      </c>
      <c r="F1030" s="98" t="str">
        <f>IF(H1030=1,COUNT(X1030:BN1030,BP1030:BX1030,BZ1030:CF1030,CH1030:FC1030,FI1030:FQ1030),"")</f>
        <v/>
      </c>
      <c r="G1030" s="98" t="str">
        <f>IF($B1030&gt;=1,$M1030,"")</f>
        <v/>
      </c>
      <c r="H1030" s="199" t="str">
        <f>IF(AND(M1030&gt;0,M1030&lt;=STATS!$C$22),1,"")</f>
        <v/>
      </c>
      <c r="J1030" s="34">
        <v>1029</v>
      </c>
      <c r="R1030" s="17"/>
      <c r="S1030" s="17"/>
      <c r="T1030" s="17"/>
      <c r="U1030" s="17"/>
      <c r="V1030" s="17"/>
      <c r="W1030" s="17"/>
      <c r="X1030" s="36"/>
      <c r="Y1030" s="36"/>
      <c r="Z1030" s="36"/>
      <c r="AA1030" s="36"/>
      <c r="FD1030" s="195"/>
      <c r="FE1030" s="195"/>
      <c r="FF1030" s="195"/>
      <c r="FG1030" s="195"/>
      <c r="FH1030" s="195"/>
    </row>
    <row r="1031" spans="2:164" x14ac:dyDescent="0.2">
      <c r="B1031" s="98">
        <f>COUNT(R1031:FC1031,FI1031:FQ1031)</f>
        <v>0</v>
      </c>
      <c r="C1031" s="98" t="str">
        <f>IF(COUNT(R1031:FC1031,FI1031:FQ1031)&gt;0,COUNT(R1031:FC1031,FI1031:FQ1031),"")</f>
        <v/>
      </c>
      <c r="D1031" s="98" t="str">
        <f>IF(COUNT(X1031:BN1031,BP1031:BX1031,BZ1031:CF1031,CH1031:FC1031,FI1031:FQ1031)&gt;0,COUNT(X1031:BN1031,BP1031:BX1031,BZ1031:CF1031,CH1031:FC1031,FI1031:FQ1031),"")</f>
        <v/>
      </c>
      <c r="E1031" s="98" t="str">
        <f>IF(H1031=1,COUNT(R1031:FC1031,FI1031:FQ1031),"")</f>
        <v/>
      </c>
      <c r="F1031" s="98" t="str">
        <f>IF(H1031=1,COUNT(X1031:BN1031,BP1031:BX1031,BZ1031:CF1031,CH1031:FC1031,FI1031:FQ1031),"")</f>
        <v/>
      </c>
      <c r="G1031" s="98" t="str">
        <f>IF($B1031&gt;=1,$M1031,"")</f>
        <v/>
      </c>
      <c r="H1031" s="199" t="str">
        <f>IF(AND(M1031&gt;0,M1031&lt;=STATS!$C$22),1,"")</f>
        <v/>
      </c>
      <c r="J1031" s="34">
        <v>1030</v>
      </c>
      <c r="R1031" s="17"/>
      <c r="S1031" s="17"/>
      <c r="T1031" s="17"/>
      <c r="U1031" s="17"/>
      <c r="V1031" s="17"/>
      <c r="W1031" s="17"/>
      <c r="X1031" s="36"/>
      <c r="Y1031" s="36"/>
      <c r="Z1031" s="36"/>
      <c r="AA1031" s="36"/>
      <c r="FD1031" s="195"/>
      <c r="FE1031" s="195"/>
      <c r="FF1031" s="195"/>
      <c r="FG1031" s="195"/>
      <c r="FH1031" s="195"/>
    </row>
    <row r="1032" spans="2:164" x14ac:dyDescent="0.2">
      <c r="B1032" s="98">
        <f>COUNT(R1032:FC1032,FI1032:FQ1032)</f>
        <v>0</v>
      </c>
      <c r="C1032" s="98" t="str">
        <f>IF(COUNT(R1032:FC1032,FI1032:FQ1032)&gt;0,COUNT(R1032:FC1032,FI1032:FQ1032),"")</f>
        <v/>
      </c>
      <c r="D1032" s="98" t="str">
        <f>IF(COUNT(X1032:BN1032,BP1032:BX1032,BZ1032:CF1032,CH1032:FC1032,FI1032:FQ1032)&gt;0,COUNT(X1032:BN1032,BP1032:BX1032,BZ1032:CF1032,CH1032:FC1032,FI1032:FQ1032),"")</f>
        <v/>
      </c>
      <c r="E1032" s="98" t="str">
        <f>IF(H1032=1,COUNT(R1032:FC1032,FI1032:FQ1032),"")</f>
        <v/>
      </c>
      <c r="F1032" s="98" t="str">
        <f>IF(H1032=1,COUNT(X1032:BN1032,BP1032:BX1032,BZ1032:CF1032,CH1032:FC1032,FI1032:FQ1032),"")</f>
        <v/>
      </c>
      <c r="G1032" s="98" t="str">
        <f>IF($B1032&gt;=1,$M1032,"")</f>
        <v/>
      </c>
      <c r="H1032" s="199" t="str">
        <f>IF(AND(M1032&gt;0,M1032&lt;=STATS!$C$22),1,"")</f>
        <v/>
      </c>
      <c r="J1032" s="34">
        <v>1031</v>
      </c>
      <c r="R1032" s="17"/>
      <c r="S1032" s="17"/>
      <c r="T1032" s="17"/>
      <c r="U1032" s="17"/>
      <c r="V1032" s="17"/>
      <c r="W1032" s="17"/>
      <c r="X1032" s="36"/>
      <c r="Y1032" s="36"/>
      <c r="Z1032" s="36"/>
      <c r="AA1032" s="36"/>
      <c r="FD1032" s="195"/>
      <c r="FE1032" s="195"/>
      <c r="FF1032" s="195"/>
      <c r="FG1032" s="195"/>
      <c r="FH1032" s="195"/>
    </row>
    <row r="1033" spans="2:164" x14ac:dyDescent="0.2">
      <c r="B1033" s="98">
        <f>COUNT(R1033:FC1033,FI1033:FQ1033)</f>
        <v>0</v>
      </c>
      <c r="C1033" s="98" t="str">
        <f>IF(COUNT(R1033:FC1033,FI1033:FQ1033)&gt;0,COUNT(R1033:FC1033,FI1033:FQ1033),"")</f>
        <v/>
      </c>
      <c r="D1033" s="98" t="str">
        <f>IF(COUNT(X1033:BN1033,BP1033:BX1033,BZ1033:CF1033,CH1033:FC1033,FI1033:FQ1033)&gt;0,COUNT(X1033:BN1033,BP1033:BX1033,BZ1033:CF1033,CH1033:FC1033,FI1033:FQ1033),"")</f>
        <v/>
      </c>
      <c r="E1033" s="98" t="str">
        <f>IF(H1033=1,COUNT(R1033:FC1033,FI1033:FQ1033),"")</f>
        <v/>
      </c>
      <c r="F1033" s="98" t="str">
        <f>IF(H1033=1,COUNT(X1033:BN1033,BP1033:BX1033,BZ1033:CF1033,CH1033:FC1033,FI1033:FQ1033),"")</f>
        <v/>
      </c>
      <c r="G1033" s="98" t="str">
        <f>IF($B1033&gt;=1,$M1033,"")</f>
        <v/>
      </c>
      <c r="H1033" s="199" t="str">
        <f>IF(AND(M1033&gt;0,M1033&lt;=STATS!$C$22),1,"")</f>
        <v/>
      </c>
      <c r="J1033" s="34">
        <v>1032</v>
      </c>
      <c r="R1033" s="17"/>
      <c r="S1033" s="17"/>
      <c r="T1033" s="17"/>
      <c r="U1033" s="17"/>
      <c r="V1033" s="17"/>
      <c r="W1033" s="17"/>
      <c r="X1033" s="36"/>
      <c r="Y1033" s="36"/>
      <c r="Z1033" s="36"/>
      <c r="AA1033" s="36"/>
      <c r="FD1033" s="195"/>
      <c r="FE1033" s="195"/>
      <c r="FF1033" s="195"/>
      <c r="FG1033" s="195"/>
      <c r="FH1033" s="195"/>
    </row>
    <row r="1034" spans="2:164" x14ac:dyDescent="0.2">
      <c r="B1034" s="98">
        <f>COUNT(R1034:FC1034,FI1034:FQ1034)</f>
        <v>0</v>
      </c>
      <c r="C1034" s="98" t="str">
        <f>IF(COUNT(R1034:FC1034,FI1034:FQ1034)&gt;0,COUNT(R1034:FC1034,FI1034:FQ1034),"")</f>
        <v/>
      </c>
      <c r="D1034" s="98" t="str">
        <f>IF(COUNT(X1034:BN1034,BP1034:BX1034,BZ1034:CF1034,CH1034:FC1034,FI1034:FQ1034)&gt;0,COUNT(X1034:BN1034,BP1034:BX1034,BZ1034:CF1034,CH1034:FC1034,FI1034:FQ1034),"")</f>
        <v/>
      </c>
      <c r="E1034" s="98" t="str">
        <f>IF(H1034=1,COUNT(R1034:FC1034,FI1034:FQ1034),"")</f>
        <v/>
      </c>
      <c r="F1034" s="98" t="str">
        <f>IF(H1034=1,COUNT(X1034:BN1034,BP1034:BX1034,BZ1034:CF1034,CH1034:FC1034,FI1034:FQ1034),"")</f>
        <v/>
      </c>
      <c r="G1034" s="98" t="str">
        <f>IF($B1034&gt;=1,$M1034,"")</f>
        <v/>
      </c>
      <c r="H1034" s="199" t="str">
        <f>IF(AND(M1034&gt;0,M1034&lt;=STATS!$C$22),1,"")</f>
        <v/>
      </c>
      <c r="J1034" s="34">
        <v>1033</v>
      </c>
      <c r="R1034" s="17"/>
      <c r="S1034" s="17"/>
      <c r="T1034" s="17"/>
      <c r="U1034" s="17"/>
      <c r="V1034" s="17"/>
      <c r="W1034" s="17"/>
      <c r="X1034" s="36"/>
      <c r="Y1034" s="36"/>
      <c r="Z1034" s="36"/>
      <c r="AA1034" s="36"/>
      <c r="FD1034" s="195"/>
      <c r="FE1034" s="195"/>
      <c r="FF1034" s="195"/>
      <c r="FG1034" s="195"/>
      <c r="FH1034" s="195"/>
    </row>
    <row r="1035" spans="2:164" x14ac:dyDescent="0.2">
      <c r="B1035" s="98">
        <f>COUNT(R1035:FC1035,FI1035:FQ1035)</f>
        <v>0</v>
      </c>
      <c r="C1035" s="98" t="str">
        <f>IF(COUNT(R1035:FC1035,FI1035:FQ1035)&gt;0,COUNT(R1035:FC1035,FI1035:FQ1035),"")</f>
        <v/>
      </c>
      <c r="D1035" s="98" t="str">
        <f>IF(COUNT(X1035:BN1035,BP1035:BX1035,BZ1035:CF1035,CH1035:FC1035,FI1035:FQ1035)&gt;0,COUNT(X1035:BN1035,BP1035:BX1035,BZ1035:CF1035,CH1035:FC1035,FI1035:FQ1035),"")</f>
        <v/>
      </c>
      <c r="E1035" s="98" t="str">
        <f>IF(H1035=1,COUNT(R1035:FC1035,FI1035:FQ1035),"")</f>
        <v/>
      </c>
      <c r="F1035" s="98" t="str">
        <f>IF(H1035=1,COUNT(X1035:BN1035,BP1035:BX1035,BZ1035:CF1035,CH1035:FC1035,FI1035:FQ1035),"")</f>
        <v/>
      </c>
      <c r="G1035" s="98" t="str">
        <f>IF($B1035&gt;=1,$M1035,"")</f>
        <v/>
      </c>
      <c r="H1035" s="199" t="str">
        <f>IF(AND(M1035&gt;0,M1035&lt;=STATS!$C$22),1,"")</f>
        <v/>
      </c>
      <c r="J1035" s="34">
        <v>1034</v>
      </c>
      <c r="R1035" s="17"/>
      <c r="S1035" s="17"/>
      <c r="T1035" s="17"/>
      <c r="U1035" s="17"/>
      <c r="V1035" s="17"/>
      <c r="W1035" s="17"/>
      <c r="X1035" s="36"/>
      <c r="Y1035" s="36"/>
      <c r="Z1035" s="36"/>
      <c r="AA1035" s="36"/>
      <c r="FD1035" s="195"/>
      <c r="FE1035" s="195"/>
      <c r="FF1035" s="195"/>
      <c r="FG1035" s="195"/>
      <c r="FH1035" s="195"/>
    </row>
    <row r="1036" spans="2:164" x14ac:dyDescent="0.2">
      <c r="B1036" s="98">
        <f>COUNT(R1036:FC1036,FI1036:FQ1036)</f>
        <v>0</v>
      </c>
      <c r="C1036" s="98" t="str">
        <f>IF(COUNT(R1036:FC1036,FI1036:FQ1036)&gt;0,COUNT(R1036:FC1036,FI1036:FQ1036),"")</f>
        <v/>
      </c>
      <c r="D1036" s="98" t="str">
        <f>IF(COUNT(X1036:BN1036,BP1036:BX1036,BZ1036:CF1036,CH1036:FC1036,FI1036:FQ1036)&gt;0,COUNT(X1036:BN1036,BP1036:BX1036,BZ1036:CF1036,CH1036:FC1036,FI1036:FQ1036),"")</f>
        <v/>
      </c>
      <c r="E1036" s="98" t="str">
        <f>IF(H1036=1,COUNT(R1036:FC1036,FI1036:FQ1036),"")</f>
        <v/>
      </c>
      <c r="F1036" s="98" t="str">
        <f>IF(H1036=1,COUNT(X1036:BN1036,BP1036:BX1036,BZ1036:CF1036,CH1036:FC1036,FI1036:FQ1036),"")</f>
        <v/>
      </c>
      <c r="G1036" s="98" t="str">
        <f>IF($B1036&gt;=1,$M1036,"")</f>
        <v/>
      </c>
      <c r="H1036" s="199" t="str">
        <f>IF(AND(M1036&gt;0,M1036&lt;=STATS!$C$22),1,"")</f>
        <v/>
      </c>
      <c r="J1036" s="34">
        <v>1035</v>
      </c>
      <c r="R1036" s="17"/>
      <c r="S1036" s="17"/>
      <c r="T1036" s="17"/>
      <c r="U1036" s="17"/>
      <c r="V1036" s="17"/>
      <c r="W1036" s="17"/>
      <c r="X1036" s="36"/>
      <c r="Y1036" s="36"/>
      <c r="Z1036" s="36"/>
      <c r="AA1036" s="36"/>
      <c r="FD1036" s="195"/>
      <c r="FE1036" s="195"/>
      <c r="FF1036" s="195"/>
      <c r="FG1036" s="195"/>
      <c r="FH1036" s="195"/>
    </row>
    <row r="1037" spans="2:164" x14ac:dyDescent="0.2">
      <c r="B1037" s="98">
        <f>COUNT(R1037:FC1037,FI1037:FQ1037)</f>
        <v>0</v>
      </c>
      <c r="C1037" s="98" t="str">
        <f>IF(COUNT(R1037:FC1037,FI1037:FQ1037)&gt;0,COUNT(R1037:FC1037,FI1037:FQ1037),"")</f>
        <v/>
      </c>
      <c r="D1037" s="98" t="str">
        <f>IF(COUNT(X1037:BN1037,BP1037:BX1037,BZ1037:CF1037,CH1037:FC1037,FI1037:FQ1037)&gt;0,COUNT(X1037:BN1037,BP1037:BX1037,BZ1037:CF1037,CH1037:FC1037,FI1037:FQ1037),"")</f>
        <v/>
      </c>
      <c r="E1037" s="98" t="str">
        <f>IF(H1037=1,COUNT(R1037:FC1037,FI1037:FQ1037),"")</f>
        <v/>
      </c>
      <c r="F1037" s="98" t="str">
        <f>IF(H1037=1,COUNT(X1037:BN1037,BP1037:BX1037,BZ1037:CF1037,CH1037:FC1037,FI1037:FQ1037),"")</f>
        <v/>
      </c>
      <c r="G1037" s="98" t="str">
        <f>IF($B1037&gt;=1,$M1037,"")</f>
        <v/>
      </c>
      <c r="H1037" s="199" t="str">
        <f>IF(AND(M1037&gt;0,M1037&lt;=STATS!$C$22),1,"")</f>
        <v/>
      </c>
      <c r="J1037" s="34">
        <v>1036</v>
      </c>
      <c r="R1037" s="17"/>
      <c r="S1037" s="17"/>
      <c r="T1037" s="17"/>
      <c r="U1037" s="17"/>
      <c r="V1037" s="17"/>
      <c r="W1037" s="17"/>
      <c r="X1037" s="36"/>
      <c r="Y1037" s="36"/>
      <c r="Z1037" s="36"/>
      <c r="AA1037" s="36"/>
      <c r="FD1037" s="195"/>
      <c r="FE1037" s="195"/>
      <c r="FF1037" s="195"/>
      <c r="FG1037" s="195"/>
      <c r="FH1037" s="195"/>
    </row>
    <row r="1038" spans="2:164" x14ac:dyDescent="0.2">
      <c r="B1038" s="98">
        <f>COUNT(R1038:FC1038,FI1038:FQ1038)</f>
        <v>0</v>
      </c>
      <c r="C1038" s="98" t="str">
        <f>IF(COUNT(R1038:FC1038,FI1038:FQ1038)&gt;0,COUNT(R1038:FC1038,FI1038:FQ1038),"")</f>
        <v/>
      </c>
      <c r="D1038" s="98" t="str">
        <f>IF(COUNT(X1038:BN1038,BP1038:BX1038,BZ1038:CF1038,CH1038:FC1038,FI1038:FQ1038)&gt;0,COUNT(X1038:BN1038,BP1038:BX1038,BZ1038:CF1038,CH1038:FC1038,FI1038:FQ1038),"")</f>
        <v/>
      </c>
      <c r="E1038" s="98" t="str">
        <f>IF(H1038=1,COUNT(R1038:FC1038,FI1038:FQ1038),"")</f>
        <v/>
      </c>
      <c r="F1038" s="98" t="str">
        <f>IF(H1038=1,COUNT(X1038:BN1038,BP1038:BX1038,BZ1038:CF1038,CH1038:FC1038,FI1038:FQ1038),"")</f>
        <v/>
      </c>
      <c r="G1038" s="98" t="str">
        <f>IF($B1038&gt;=1,$M1038,"")</f>
        <v/>
      </c>
      <c r="H1038" s="199" t="str">
        <f>IF(AND(M1038&gt;0,M1038&lt;=STATS!$C$22),1,"")</f>
        <v/>
      </c>
      <c r="J1038" s="34">
        <v>1037</v>
      </c>
      <c r="R1038" s="17"/>
      <c r="S1038" s="17"/>
      <c r="T1038" s="17"/>
      <c r="U1038" s="17"/>
      <c r="V1038" s="17"/>
      <c r="W1038" s="17"/>
      <c r="X1038" s="36"/>
      <c r="Y1038" s="36"/>
      <c r="Z1038" s="36"/>
      <c r="AA1038" s="36"/>
      <c r="FD1038" s="195"/>
      <c r="FE1038" s="195"/>
      <c r="FF1038" s="195"/>
      <c r="FG1038" s="195"/>
      <c r="FH1038" s="195"/>
    </row>
    <row r="1039" spans="2:164" x14ac:dyDescent="0.2">
      <c r="B1039" s="98">
        <f>COUNT(R1039:FC1039,FI1039:FQ1039)</f>
        <v>0</v>
      </c>
      <c r="C1039" s="98" t="str">
        <f>IF(COUNT(R1039:FC1039,FI1039:FQ1039)&gt;0,COUNT(R1039:FC1039,FI1039:FQ1039),"")</f>
        <v/>
      </c>
      <c r="D1039" s="98" t="str">
        <f>IF(COUNT(X1039:BN1039,BP1039:BX1039,BZ1039:CF1039,CH1039:FC1039,FI1039:FQ1039)&gt;0,COUNT(X1039:BN1039,BP1039:BX1039,BZ1039:CF1039,CH1039:FC1039,FI1039:FQ1039),"")</f>
        <v/>
      </c>
      <c r="E1039" s="98" t="str">
        <f>IF(H1039=1,COUNT(R1039:FC1039,FI1039:FQ1039),"")</f>
        <v/>
      </c>
      <c r="F1039" s="98" t="str">
        <f>IF(H1039=1,COUNT(X1039:BN1039,BP1039:BX1039,BZ1039:CF1039,CH1039:FC1039,FI1039:FQ1039),"")</f>
        <v/>
      </c>
      <c r="G1039" s="98" t="str">
        <f>IF($B1039&gt;=1,$M1039,"")</f>
        <v/>
      </c>
      <c r="H1039" s="199" t="str">
        <f>IF(AND(M1039&gt;0,M1039&lt;=STATS!$C$22),1,"")</f>
        <v/>
      </c>
      <c r="J1039" s="34">
        <v>1038</v>
      </c>
      <c r="R1039" s="17"/>
      <c r="S1039" s="17"/>
      <c r="T1039" s="17"/>
      <c r="U1039" s="17"/>
      <c r="V1039" s="17"/>
      <c r="W1039" s="17"/>
      <c r="X1039" s="36"/>
      <c r="Y1039" s="36"/>
      <c r="Z1039" s="36"/>
      <c r="AA1039" s="36"/>
      <c r="FD1039" s="195"/>
      <c r="FE1039" s="195"/>
      <c r="FF1039" s="195"/>
      <c r="FG1039" s="195"/>
      <c r="FH1039" s="195"/>
    </row>
    <row r="1040" spans="2:164" x14ac:dyDescent="0.2">
      <c r="B1040" s="98">
        <f>COUNT(R1040:FC1040,FI1040:FQ1040)</f>
        <v>0</v>
      </c>
      <c r="C1040" s="98" t="str">
        <f>IF(COUNT(R1040:FC1040,FI1040:FQ1040)&gt;0,COUNT(R1040:FC1040,FI1040:FQ1040),"")</f>
        <v/>
      </c>
      <c r="D1040" s="98" t="str">
        <f>IF(COUNT(X1040:BN1040,BP1040:BX1040,BZ1040:CF1040,CH1040:FC1040,FI1040:FQ1040)&gt;0,COUNT(X1040:BN1040,BP1040:BX1040,BZ1040:CF1040,CH1040:FC1040,FI1040:FQ1040),"")</f>
        <v/>
      </c>
      <c r="E1040" s="98" t="str">
        <f>IF(H1040=1,COUNT(R1040:FC1040,FI1040:FQ1040),"")</f>
        <v/>
      </c>
      <c r="F1040" s="98" t="str">
        <f>IF(H1040=1,COUNT(X1040:BN1040,BP1040:BX1040,BZ1040:CF1040,CH1040:FC1040,FI1040:FQ1040),"")</f>
        <v/>
      </c>
      <c r="G1040" s="98" t="str">
        <f>IF($B1040&gt;=1,$M1040,"")</f>
        <v/>
      </c>
      <c r="H1040" s="199" t="str">
        <f>IF(AND(M1040&gt;0,M1040&lt;=STATS!$C$22),1,"")</f>
        <v/>
      </c>
      <c r="J1040" s="34">
        <v>1039</v>
      </c>
      <c r="R1040" s="17"/>
      <c r="S1040" s="17"/>
      <c r="T1040" s="17"/>
      <c r="U1040" s="17"/>
      <c r="V1040" s="17"/>
      <c r="W1040" s="17"/>
      <c r="X1040" s="36"/>
      <c r="Y1040" s="36"/>
      <c r="Z1040" s="36"/>
      <c r="AA1040" s="36"/>
      <c r="FD1040" s="195"/>
      <c r="FE1040" s="195"/>
      <c r="FF1040" s="195"/>
      <c r="FG1040" s="195"/>
      <c r="FH1040" s="195"/>
    </row>
    <row r="1041" spans="2:164" x14ac:dyDescent="0.2">
      <c r="B1041" s="98">
        <f>COUNT(R1041:FC1041,FI1041:FQ1041)</f>
        <v>0</v>
      </c>
      <c r="C1041" s="98" t="str">
        <f>IF(COUNT(R1041:FC1041,FI1041:FQ1041)&gt;0,COUNT(R1041:FC1041,FI1041:FQ1041),"")</f>
        <v/>
      </c>
      <c r="D1041" s="98" t="str">
        <f>IF(COUNT(X1041:BN1041,BP1041:BX1041,BZ1041:CF1041,CH1041:FC1041,FI1041:FQ1041)&gt;0,COUNT(X1041:BN1041,BP1041:BX1041,BZ1041:CF1041,CH1041:FC1041,FI1041:FQ1041),"")</f>
        <v/>
      </c>
      <c r="E1041" s="98" t="str">
        <f>IF(H1041=1,COUNT(R1041:FC1041,FI1041:FQ1041),"")</f>
        <v/>
      </c>
      <c r="F1041" s="98" t="str">
        <f>IF(H1041=1,COUNT(X1041:BN1041,BP1041:BX1041,BZ1041:CF1041,CH1041:FC1041,FI1041:FQ1041),"")</f>
        <v/>
      </c>
      <c r="G1041" s="98" t="str">
        <f>IF($B1041&gt;=1,$M1041,"")</f>
        <v/>
      </c>
      <c r="H1041" s="199" t="str">
        <f>IF(AND(M1041&gt;0,M1041&lt;=STATS!$C$22),1,"")</f>
        <v/>
      </c>
      <c r="J1041" s="34">
        <v>1040</v>
      </c>
      <c r="R1041" s="17"/>
      <c r="S1041" s="17"/>
      <c r="T1041" s="17"/>
      <c r="U1041" s="17"/>
      <c r="V1041" s="17"/>
      <c r="W1041" s="17"/>
      <c r="X1041" s="36"/>
      <c r="Y1041" s="36"/>
      <c r="Z1041" s="36"/>
      <c r="AA1041" s="36"/>
      <c r="FD1041" s="195"/>
      <c r="FE1041" s="195"/>
      <c r="FF1041" s="195"/>
      <c r="FG1041" s="195"/>
      <c r="FH1041" s="195"/>
    </row>
    <row r="1042" spans="2:164" x14ac:dyDescent="0.2">
      <c r="B1042" s="98">
        <f>COUNT(R1042:FC1042,FI1042:FQ1042)</f>
        <v>0</v>
      </c>
      <c r="C1042" s="98" t="str">
        <f>IF(COUNT(R1042:FC1042,FI1042:FQ1042)&gt;0,COUNT(R1042:FC1042,FI1042:FQ1042),"")</f>
        <v/>
      </c>
      <c r="D1042" s="98" t="str">
        <f>IF(COUNT(X1042:BN1042,BP1042:BX1042,BZ1042:CF1042,CH1042:FC1042,FI1042:FQ1042)&gt;0,COUNT(X1042:BN1042,BP1042:BX1042,BZ1042:CF1042,CH1042:FC1042,FI1042:FQ1042),"")</f>
        <v/>
      </c>
      <c r="E1042" s="98" t="str">
        <f>IF(H1042=1,COUNT(R1042:FC1042,FI1042:FQ1042),"")</f>
        <v/>
      </c>
      <c r="F1042" s="98" t="str">
        <f>IF(H1042=1,COUNT(X1042:BN1042,BP1042:BX1042,BZ1042:CF1042,CH1042:FC1042,FI1042:FQ1042),"")</f>
        <v/>
      </c>
      <c r="G1042" s="98" t="str">
        <f>IF($B1042&gt;=1,$M1042,"")</f>
        <v/>
      </c>
      <c r="H1042" s="199" t="str">
        <f>IF(AND(M1042&gt;0,M1042&lt;=STATS!$C$22),1,"")</f>
        <v/>
      </c>
      <c r="J1042" s="34">
        <v>1041</v>
      </c>
      <c r="R1042" s="17"/>
      <c r="S1042" s="17"/>
      <c r="T1042" s="17"/>
      <c r="U1042" s="17"/>
      <c r="V1042" s="17"/>
      <c r="W1042" s="17"/>
      <c r="X1042" s="36"/>
      <c r="Y1042" s="36"/>
      <c r="Z1042" s="36"/>
      <c r="AA1042" s="36"/>
      <c r="FD1042" s="195"/>
      <c r="FE1042" s="195"/>
      <c r="FF1042" s="195"/>
      <c r="FG1042" s="195"/>
      <c r="FH1042" s="195"/>
    </row>
    <row r="1043" spans="2:164" x14ac:dyDescent="0.2">
      <c r="B1043" s="98">
        <f>COUNT(R1043:FC1043,FI1043:FQ1043)</f>
        <v>0</v>
      </c>
      <c r="C1043" s="98" t="str">
        <f>IF(COUNT(R1043:FC1043,FI1043:FQ1043)&gt;0,COUNT(R1043:FC1043,FI1043:FQ1043),"")</f>
        <v/>
      </c>
      <c r="D1043" s="98" t="str">
        <f>IF(COUNT(X1043:BN1043,BP1043:BX1043,BZ1043:CF1043,CH1043:FC1043,FI1043:FQ1043)&gt;0,COUNT(X1043:BN1043,BP1043:BX1043,BZ1043:CF1043,CH1043:FC1043,FI1043:FQ1043),"")</f>
        <v/>
      </c>
      <c r="E1043" s="98" t="str">
        <f>IF(H1043=1,COUNT(R1043:FC1043,FI1043:FQ1043),"")</f>
        <v/>
      </c>
      <c r="F1043" s="98" t="str">
        <f>IF(H1043=1,COUNT(X1043:BN1043,BP1043:BX1043,BZ1043:CF1043,CH1043:FC1043,FI1043:FQ1043),"")</f>
        <v/>
      </c>
      <c r="G1043" s="98" t="str">
        <f>IF($B1043&gt;=1,$M1043,"")</f>
        <v/>
      </c>
      <c r="H1043" s="199" t="str">
        <f>IF(AND(M1043&gt;0,M1043&lt;=STATS!$C$22),1,"")</f>
        <v/>
      </c>
      <c r="J1043" s="34">
        <v>1042</v>
      </c>
      <c r="R1043" s="17"/>
      <c r="S1043" s="17"/>
      <c r="T1043" s="17"/>
      <c r="U1043" s="17"/>
      <c r="V1043" s="17"/>
      <c r="W1043" s="17"/>
      <c r="X1043" s="36"/>
      <c r="Y1043" s="36"/>
      <c r="Z1043" s="36"/>
      <c r="AA1043" s="36"/>
      <c r="FD1043" s="195"/>
      <c r="FE1043" s="195"/>
      <c r="FF1043" s="195"/>
      <c r="FG1043" s="195"/>
      <c r="FH1043" s="195"/>
    </row>
    <row r="1044" spans="2:164" x14ac:dyDescent="0.2">
      <c r="B1044" s="98">
        <f>COUNT(R1044:FC1044,FI1044:FQ1044)</f>
        <v>0</v>
      </c>
      <c r="C1044" s="98" t="str">
        <f>IF(COUNT(R1044:FC1044,FI1044:FQ1044)&gt;0,COUNT(R1044:FC1044,FI1044:FQ1044),"")</f>
        <v/>
      </c>
      <c r="D1044" s="98" t="str">
        <f>IF(COUNT(X1044:BN1044,BP1044:BX1044,BZ1044:CF1044,CH1044:FC1044,FI1044:FQ1044)&gt;0,COUNT(X1044:BN1044,BP1044:BX1044,BZ1044:CF1044,CH1044:FC1044,FI1044:FQ1044),"")</f>
        <v/>
      </c>
      <c r="E1044" s="98" t="str">
        <f>IF(H1044=1,COUNT(R1044:FC1044,FI1044:FQ1044),"")</f>
        <v/>
      </c>
      <c r="F1044" s="98" t="str">
        <f>IF(H1044=1,COUNT(X1044:BN1044,BP1044:BX1044,BZ1044:CF1044,CH1044:FC1044,FI1044:FQ1044),"")</f>
        <v/>
      </c>
      <c r="G1044" s="98" t="str">
        <f>IF($B1044&gt;=1,$M1044,"")</f>
        <v/>
      </c>
      <c r="H1044" s="199" t="str">
        <f>IF(AND(M1044&gt;0,M1044&lt;=STATS!$C$22),1,"")</f>
        <v/>
      </c>
      <c r="J1044" s="34">
        <v>1043</v>
      </c>
      <c r="R1044" s="17"/>
      <c r="S1044" s="17"/>
      <c r="T1044" s="17"/>
      <c r="U1044" s="17"/>
      <c r="V1044" s="17"/>
      <c r="W1044" s="17"/>
      <c r="X1044" s="36"/>
      <c r="Y1044" s="36"/>
      <c r="Z1044" s="36"/>
      <c r="AA1044" s="36"/>
      <c r="FD1044" s="195"/>
      <c r="FE1044" s="195"/>
      <c r="FF1044" s="195"/>
      <c r="FG1044" s="195"/>
      <c r="FH1044" s="195"/>
    </row>
    <row r="1045" spans="2:164" x14ac:dyDescent="0.2">
      <c r="B1045" s="98">
        <f>COUNT(R1045:FC1045,FI1045:FQ1045)</f>
        <v>0</v>
      </c>
      <c r="C1045" s="98" t="str">
        <f>IF(COUNT(R1045:FC1045,FI1045:FQ1045)&gt;0,COUNT(R1045:FC1045,FI1045:FQ1045),"")</f>
        <v/>
      </c>
      <c r="D1045" s="98" t="str">
        <f>IF(COUNT(X1045:BN1045,BP1045:BX1045,BZ1045:CF1045,CH1045:FC1045,FI1045:FQ1045)&gt;0,COUNT(X1045:BN1045,BP1045:BX1045,BZ1045:CF1045,CH1045:FC1045,FI1045:FQ1045),"")</f>
        <v/>
      </c>
      <c r="E1045" s="98" t="str">
        <f>IF(H1045=1,COUNT(R1045:FC1045,FI1045:FQ1045),"")</f>
        <v/>
      </c>
      <c r="F1045" s="98" t="str">
        <f>IF(H1045=1,COUNT(X1045:BN1045,BP1045:BX1045,BZ1045:CF1045,CH1045:FC1045,FI1045:FQ1045),"")</f>
        <v/>
      </c>
      <c r="G1045" s="98" t="str">
        <f>IF($B1045&gt;=1,$M1045,"")</f>
        <v/>
      </c>
      <c r="H1045" s="199" t="str">
        <f>IF(AND(M1045&gt;0,M1045&lt;=STATS!$C$22),1,"")</f>
        <v/>
      </c>
      <c r="J1045" s="34">
        <v>1044</v>
      </c>
      <c r="R1045" s="17"/>
      <c r="S1045" s="17"/>
      <c r="T1045" s="17"/>
      <c r="U1045" s="17"/>
      <c r="V1045" s="17"/>
      <c r="W1045" s="17"/>
      <c r="X1045" s="36"/>
      <c r="Y1045" s="36"/>
      <c r="Z1045" s="36"/>
      <c r="AA1045" s="36"/>
      <c r="FD1045" s="195"/>
      <c r="FE1045" s="195"/>
      <c r="FF1045" s="195"/>
      <c r="FG1045" s="195"/>
      <c r="FH1045" s="195"/>
    </row>
    <row r="1046" spans="2:164" x14ac:dyDescent="0.2">
      <c r="B1046" s="98">
        <f>COUNT(R1046:FC1046,FI1046:FQ1046)</f>
        <v>0</v>
      </c>
      <c r="C1046" s="98" t="str">
        <f>IF(COUNT(R1046:FC1046,FI1046:FQ1046)&gt;0,COUNT(R1046:FC1046,FI1046:FQ1046),"")</f>
        <v/>
      </c>
      <c r="D1046" s="98" t="str">
        <f>IF(COUNT(X1046:BN1046,BP1046:BX1046,BZ1046:CF1046,CH1046:FC1046,FI1046:FQ1046)&gt;0,COUNT(X1046:BN1046,BP1046:BX1046,BZ1046:CF1046,CH1046:FC1046,FI1046:FQ1046),"")</f>
        <v/>
      </c>
      <c r="E1046" s="98" t="str">
        <f>IF(H1046=1,COUNT(R1046:FC1046,FI1046:FQ1046),"")</f>
        <v/>
      </c>
      <c r="F1046" s="98" t="str">
        <f>IF(H1046=1,COUNT(X1046:BN1046,BP1046:BX1046,BZ1046:CF1046,CH1046:FC1046,FI1046:FQ1046),"")</f>
        <v/>
      </c>
      <c r="G1046" s="98" t="str">
        <f>IF($B1046&gt;=1,$M1046,"")</f>
        <v/>
      </c>
      <c r="H1046" s="199" t="str">
        <f>IF(AND(M1046&gt;0,M1046&lt;=STATS!$C$22),1,"")</f>
        <v/>
      </c>
      <c r="J1046" s="34">
        <v>1045</v>
      </c>
      <c r="R1046" s="17"/>
      <c r="S1046" s="17"/>
      <c r="T1046" s="17"/>
      <c r="U1046" s="17"/>
      <c r="V1046" s="17"/>
      <c r="W1046" s="17"/>
      <c r="X1046" s="36"/>
      <c r="Y1046" s="36"/>
      <c r="Z1046" s="36"/>
      <c r="AA1046" s="36"/>
      <c r="FD1046" s="195"/>
      <c r="FE1046" s="195"/>
      <c r="FF1046" s="195"/>
      <c r="FG1046" s="195"/>
      <c r="FH1046" s="195"/>
    </row>
    <row r="1047" spans="2:164" x14ac:dyDescent="0.2">
      <c r="B1047" s="98">
        <f>COUNT(R1047:FC1047,FI1047:FQ1047)</f>
        <v>0</v>
      </c>
      <c r="C1047" s="98" t="str">
        <f>IF(COUNT(R1047:FC1047,FI1047:FQ1047)&gt;0,COUNT(R1047:FC1047,FI1047:FQ1047),"")</f>
        <v/>
      </c>
      <c r="D1047" s="98" t="str">
        <f>IF(COUNT(X1047:BN1047,BP1047:BX1047,BZ1047:CF1047,CH1047:FC1047,FI1047:FQ1047)&gt;0,COUNT(X1047:BN1047,BP1047:BX1047,BZ1047:CF1047,CH1047:FC1047,FI1047:FQ1047),"")</f>
        <v/>
      </c>
      <c r="E1047" s="98" t="str">
        <f>IF(H1047=1,COUNT(R1047:FC1047,FI1047:FQ1047),"")</f>
        <v/>
      </c>
      <c r="F1047" s="98" t="str">
        <f>IF(H1047=1,COUNT(X1047:BN1047,BP1047:BX1047,BZ1047:CF1047,CH1047:FC1047,FI1047:FQ1047),"")</f>
        <v/>
      </c>
      <c r="G1047" s="98" t="str">
        <f>IF($B1047&gt;=1,$M1047,"")</f>
        <v/>
      </c>
      <c r="H1047" s="199" t="str">
        <f>IF(AND(M1047&gt;0,M1047&lt;=STATS!$C$22),1,"")</f>
        <v/>
      </c>
      <c r="J1047" s="34">
        <v>1046</v>
      </c>
      <c r="R1047" s="17"/>
      <c r="S1047" s="17"/>
      <c r="T1047" s="17"/>
      <c r="U1047" s="17"/>
      <c r="V1047" s="17"/>
      <c r="W1047" s="17"/>
      <c r="X1047" s="36"/>
      <c r="Y1047" s="36"/>
      <c r="Z1047" s="36"/>
      <c r="AA1047" s="36"/>
      <c r="FD1047" s="195"/>
      <c r="FE1047" s="195"/>
      <c r="FF1047" s="195"/>
      <c r="FG1047" s="195"/>
      <c r="FH1047" s="195"/>
    </row>
    <row r="1048" spans="2:164" x14ac:dyDescent="0.2">
      <c r="B1048" s="98">
        <f>COUNT(R1048:FC1048,FI1048:FQ1048)</f>
        <v>0</v>
      </c>
      <c r="C1048" s="98" t="str">
        <f>IF(COUNT(R1048:FC1048,FI1048:FQ1048)&gt;0,COUNT(R1048:FC1048,FI1048:FQ1048),"")</f>
        <v/>
      </c>
      <c r="D1048" s="98" t="str">
        <f>IF(COUNT(X1048:BN1048,BP1048:BX1048,BZ1048:CF1048,CH1048:FC1048,FI1048:FQ1048)&gt;0,COUNT(X1048:BN1048,BP1048:BX1048,BZ1048:CF1048,CH1048:FC1048,FI1048:FQ1048),"")</f>
        <v/>
      </c>
      <c r="E1048" s="98" t="str">
        <f>IF(H1048=1,COUNT(R1048:FC1048,FI1048:FQ1048),"")</f>
        <v/>
      </c>
      <c r="F1048" s="98" t="str">
        <f>IF(H1048=1,COUNT(X1048:BN1048,BP1048:BX1048,BZ1048:CF1048,CH1048:FC1048,FI1048:FQ1048),"")</f>
        <v/>
      </c>
      <c r="G1048" s="98" t="str">
        <f>IF($B1048&gt;=1,$M1048,"")</f>
        <v/>
      </c>
      <c r="H1048" s="199" t="str">
        <f>IF(AND(M1048&gt;0,M1048&lt;=STATS!$C$22),1,"")</f>
        <v/>
      </c>
      <c r="J1048" s="34">
        <v>1047</v>
      </c>
      <c r="R1048" s="17"/>
      <c r="S1048" s="17"/>
      <c r="T1048" s="17"/>
      <c r="U1048" s="17"/>
      <c r="V1048" s="17"/>
      <c r="W1048" s="17"/>
      <c r="X1048" s="36"/>
      <c r="Y1048" s="36"/>
      <c r="Z1048" s="36"/>
      <c r="AA1048" s="36"/>
      <c r="FD1048" s="195"/>
      <c r="FE1048" s="195"/>
      <c r="FF1048" s="195"/>
      <c r="FG1048" s="195"/>
      <c r="FH1048" s="195"/>
    </row>
    <row r="1049" spans="2:164" x14ac:dyDescent="0.2">
      <c r="B1049" s="98">
        <f>COUNT(R1049:FC1049,FI1049:FQ1049)</f>
        <v>0</v>
      </c>
      <c r="C1049" s="98" t="str">
        <f>IF(COUNT(R1049:FC1049,FI1049:FQ1049)&gt;0,COUNT(R1049:FC1049,FI1049:FQ1049),"")</f>
        <v/>
      </c>
      <c r="D1049" s="98" t="str">
        <f>IF(COUNT(X1049:BN1049,BP1049:BX1049,BZ1049:CF1049,CH1049:FC1049,FI1049:FQ1049)&gt;0,COUNT(X1049:BN1049,BP1049:BX1049,BZ1049:CF1049,CH1049:FC1049,FI1049:FQ1049),"")</f>
        <v/>
      </c>
      <c r="E1049" s="98" t="str">
        <f>IF(H1049=1,COUNT(R1049:FC1049,FI1049:FQ1049),"")</f>
        <v/>
      </c>
      <c r="F1049" s="98" t="str">
        <f>IF(H1049=1,COUNT(X1049:BN1049,BP1049:BX1049,BZ1049:CF1049,CH1049:FC1049,FI1049:FQ1049),"")</f>
        <v/>
      </c>
      <c r="G1049" s="98" t="str">
        <f>IF($B1049&gt;=1,$M1049,"")</f>
        <v/>
      </c>
      <c r="H1049" s="199" t="str">
        <f>IF(AND(M1049&gt;0,M1049&lt;=STATS!$C$22),1,"")</f>
        <v/>
      </c>
      <c r="J1049" s="34">
        <v>1048</v>
      </c>
      <c r="R1049" s="17"/>
      <c r="S1049" s="17"/>
      <c r="T1049" s="17"/>
      <c r="U1049" s="17"/>
      <c r="V1049" s="17"/>
      <c r="W1049" s="17"/>
      <c r="X1049" s="36"/>
      <c r="Y1049" s="36"/>
      <c r="Z1049" s="36"/>
      <c r="AA1049" s="36"/>
      <c r="FD1049" s="195"/>
      <c r="FE1049" s="195"/>
      <c r="FF1049" s="195"/>
      <c r="FG1049" s="195"/>
      <c r="FH1049" s="195"/>
    </row>
    <row r="1050" spans="2:164" x14ac:dyDescent="0.2">
      <c r="B1050" s="98">
        <f>COUNT(R1050:FC1050,FI1050:FQ1050)</f>
        <v>0</v>
      </c>
      <c r="C1050" s="98" t="str">
        <f>IF(COUNT(R1050:FC1050,FI1050:FQ1050)&gt;0,COUNT(R1050:FC1050,FI1050:FQ1050),"")</f>
        <v/>
      </c>
      <c r="D1050" s="98" t="str">
        <f>IF(COUNT(X1050:BN1050,BP1050:BX1050,BZ1050:CF1050,CH1050:FC1050,FI1050:FQ1050)&gt;0,COUNT(X1050:BN1050,BP1050:BX1050,BZ1050:CF1050,CH1050:FC1050,FI1050:FQ1050),"")</f>
        <v/>
      </c>
      <c r="E1050" s="98" t="str">
        <f>IF(H1050=1,COUNT(R1050:FC1050,FI1050:FQ1050),"")</f>
        <v/>
      </c>
      <c r="F1050" s="98" t="str">
        <f>IF(H1050=1,COUNT(X1050:BN1050,BP1050:BX1050,BZ1050:CF1050,CH1050:FC1050,FI1050:FQ1050),"")</f>
        <v/>
      </c>
      <c r="G1050" s="98" t="str">
        <f>IF($B1050&gt;=1,$M1050,"")</f>
        <v/>
      </c>
      <c r="H1050" s="199" t="str">
        <f>IF(AND(M1050&gt;0,M1050&lt;=STATS!$C$22),1,"")</f>
        <v/>
      </c>
      <c r="J1050" s="34">
        <v>1049</v>
      </c>
      <c r="R1050" s="17"/>
      <c r="S1050" s="17"/>
      <c r="T1050" s="17"/>
      <c r="U1050" s="17"/>
      <c r="V1050" s="17"/>
      <c r="W1050" s="17"/>
      <c r="X1050" s="36"/>
      <c r="Y1050" s="36"/>
      <c r="Z1050" s="36"/>
      <c r="AA1050" s="36"/>
      <c r="FD1050" s="195"/>
      <c r="FE1050" s="195"/>
      <c r="FF1050" s="195"/>
      <c r="FG1050" s="195"/>
      <c r="FH1050" s="195"/>
    </row>
    <row r="1051" spans="2:164" x14ac:dyDescent="0.2">
      <c r="B1051" s="98">
        <f>COUNT(R1051:FC1051,FI1051:FQ1051)</f>
        <v>0</v>
      </c>
      <c r="C1051" s="98" t="str">
        <f>IF(COUNT(R1051:FC1051,FI1051:FQ1051)&gt;0,COUNT(R1051:FC1051,FI1051:FQ1051),"")</f>
        <v/>
      </c>
      <c r="D1051" s="98" t="str">
        <f>IF(COUNT(X1051:BN1051,BP1051:BX1051,BZ1051:CF1051,CH1051:FC1051,FI1051:FQ1051)&gt;0,COUNT(X1051:BN1051,BP1051:BX1051,BZ1051:CF1051,CH1051:FC1051,FI1051:FQ1051),"")</f>
        <v/>
      </c>
      <c r="E1051" s="98" t="str">
        <f>IF(H1051=1,COUNT(R1051:FC1051,FI1051:FQ1051),"")</f>
        <v/>
      </c>
      <c r="F1051" s="98" t="str">
        <f>IF(H1051=1,COUNT(X1051:BN1051,BP1051:BX1051,BZ1051:CF1051,CH1051:FC1051,FI1051:FQ1051),"")</f>
        <v/>
      </c>
      <c r="G1051" s="98" t="str">
        <f>IF($B1051&gt;=1,$M1051,"")</f>
        <v/>
      </c>
      <c r="H1051" s="199" t="str">
        <f>IF(AND(M1051&gt;0,M1051&lt;=STATS!$C$22),1,"")</f>
        <v/>
      </c>
      <c r="J1051" s="34">
        <v>1050</v>
      </c>
      <c r="R1051" s="17"/>
      <c r="S1051" s="17"/>
      <c r="T1051" s="17"/>
      <c r="U1051" s="17"/>
      <c r="V1051" s="17"/>
      <c r="W1051" s="17"/>
      <c r="X1051" s="36"/>
      <c r="Y1051" s="36"/>
      <c r="Z1051" s="36"/>
      <c r="AA1051" s="36"/>
      <c r="FD1051" s="195"/>
      <c r="FE1051" s="195"/>
      <c r="FF1051" s="195"/>
      <c r="FG1051" s="195"/>
      <c r="FH1051" s="195"/>
    </row>
    <row r="1052" spans="2:164" x14ac:dyDescent="0.2">
      <c r="B1052" s="98">
        <f>COUNT(R1052:FC1052,FI1052:FQ1052)</f>
        <v>0</v>
      </c>
      <c r="C1052" s="98" t="str">
        <f>IF(COUNT(R1052:FC1052,FI1052:FQ1052)&gt;0,COUNT(R1052:FC1052,FI1052:FQ1052),"")</f>
        <v/>
      </c>
      <c r="D1052" s="98" t="str">
        <f>IF(COUNT(X1052:BN1052,BP1052:BX1052,BZ1052:CF1052,CH1052:FC1052,FI1052:FQ1052)&gt;0,COUNT(X1052:BN1052,BP1052:BX1052,BZ1052:CF1052,CH1052:FC1052,FI1052:FQ1052),"")</f>
        <v/>
      </c>
      <c r="E1052" s="98" t="str">
        <f>IF(H1052=1,COUNT(R1052:FC1052,FI1052:FQ1052),"")</f>
        <v/>
      </c>
      <c r="F1052" s="98" t="str">
        <f>IF(H1052=1,COUNT(X1052:BN1052,BP1052:BX1052,BZ1052:CF1052,CH1052:FC1052,FI1052:FQ1052),"")</f>
        <v/>
      </c>
      <c r="G1052" s="98" t="str">
        <f>IF($B1052&gt;=1,$M1052,"")</f>
        <v/>
      </c>
      <c r="H1052" s="199" t="str">
        <f>IF(AND(M1052&gt;0,M1052&lt;=STATS!$C$22),1,"")</f>
        <v/>
      </c>
      <c r="J1052" s="34">
        <v>1051</v>
      </c>
      <c r="R1052" s="17"/>
      <c r="S1052" s="17"/>
      <c r="T1052" s="17"/>
      <c r="U1052" s="17"/>
      <c r="V1052" s="17"/>
      <c r="W1052" s="17"/>
      <c r="X1052" s="36"/>
      <c r="Y1052" s="36"/>
      <c r="Z1052" s="36"/>
      <c r="AA1052" s="36"/>
      <c r="FD1052" s="195"/>
      <c r="FE1052" s="195"/>
      <c r="FF1052" s="195"/>
      <c r="FG1052" s="195"/>
      <c r="FH1052" s="195"/>
    </row>
    <row r="1053" spans="2:164" x14ac:dyDescent="0.2">
      <c r="B1053" s="98">
        <f>COUNT(R1053:FC1053,FI1053:FQ1053)</f>
        <v>0</v>
      </c>
      <c r="C1053" s="98" t="str">
        <f>IF(COUNT(R1053:FC1053,FI1053:FQ1053)&gt;0,COUNT(R1053:FC1053,FI1053:FQ1053),"")</f>
        <v/>
      </c>
      <c r="D1053" s="98" t="str">
        <f>IF(COUNT(X1053:BN1053,BP1053:BX1053,BZ1053:CF1053,CH1053:FC1053,FI1053:FQ1053)&gt;0,COUNT(X1053:BN1053,BP1053:BX1053,BZ1053:CF1053,CH1053:FC1053,FI1053:FQ1053),"")</f>
        <v/>
      </c>
      <c r="E1053" s="98" t="str">
        <f>IF(H1053=1,COUNT(R1053:FC1053,FI1053:FQ1053),"")</f>
        <v/>
      </c>
      <c r="F1053" s="98" t="str">
        <f>IF(H1053=1,COUNT(X1053:BN1053,BP1053:BX1053,BZ1053:CF1053,CH1053:FC1053,FI1053:FQ1053),"")</f>
        <v/>
      </c>
      <c r="G1053" s="98" t="str">
        <f>IF($B1053&gt;=1,$M1053,"")</f>
        <v/>
      </c>
      <c r="H1053" s="199" t="str">
        <f>IF(AND(M1053&gt;0,M1053&lt;=STATS!$C$22),1,"")</f>
        <v/>
      </c>
      <c r="J1053" s="34">
        <v>1052</v>
      </c>
      <c r="R1053" s="17"/>
      <c r="S1053" s="17"/>
      <c r="T1053" s="17"/>
      <c r="U1053" s="17"/>
      <c r="V1053" s="17"/>
      <c r="W1053" s="17"/>
      <c r="X1053" s="36"/>
      <c r="Y1053" s="36"/>
      <c r="Z1053" s="36"/>
      <c r="AA1053" s="36"/>
      <c r="FD1053" s="195"/>
      <c r="FE1053" s="195"/>
      <c r="FF1053" s="195"/>
      <c r="FG1053" s="195"/>
      <c r="FH1053" s="195"/>
    </row>
    <row r="1054" spans="2:164" x14ac:dyDescent="0.2">
      <c r="B1054" s="98">
        <f>COUNT(R1054:FC1054,FI1054:FQ1054)</f>
        <v>0</v>
      </c>
      <c r="C1054" s="98" t="str">
        <f>IF(COUNT(R1054:FC1054,FI1054:FQ1054)&gt;0,COUNT(R1054:FC1054,FI1054:FQ1054),"")</f>
        <v/>
      </c>
      <c r="D1054" s="98" t="str">
        <f>IF(COUNT(X1054:BN1054,BP1054:BX1054,BZ1054:CF1054,CH1054:FC1054,FI1054:FQ1054)&gt;0,COUNT(X1054:BN1054,BP1054:BX1054,BZ1054:CF1054,CH1054:FC1054,FI1054:FQ1054),"")</f>
        <v/>
      </c>
      <c r="E1054" s="98" t="str">
        <f>IF(H1054=1,COUNT(R1054:FC1054,FI1054:FQ1054),"")</f>
        <v/>
      </c>
      <c r="F1054" s="98" t="str">
        <f>IF(H1054=1,COUNT(X1054:BN1054,BP1054:BX1054,BZ1054:CF1054,CH1054:FC1054,FI1054:FQ1054),"")</f>
        <v/>
      </c>
      <c r="G1054" s="98" t="str">
        <f>IF($B1054&gt;=1,$M1054,"")</f>
        <v/>
      </c>
      <c r="H1054" s="199" t="str">
        <f>IF(AND(M1054&gt;0,M1054&lt;=STATS!$C$22),1,"")</f>
        <v/>
      </c>
      <c r="J1054" s="34">
        <v>1053</v>
      </c>
      <c r="R1054" s="17"/>
      <c r="S1054" s="17"/>
      <c r="T1054" s="17"/>
      <c r="U1054" s="17"/>
      <c r="V1054" s="17"/>
      <c r="W1054" s="17"/>
      <c r="X1054" s="36"/>
      <c r="Y1054" s="36"/>
      <c r="Z1054" s="36"/>
      <c r="AA1054" s="36"/>
      <c r="FD1054" s="195"/>
      <c r="FE1054" s="195"/>
      <c r="FF1054" s="195"/>
      <c r="FG1054" s="195"/>
      <c r="FH1054" s="195"/>
    </row>
    <row r="1055" spans="2:164" x14ac:dyDescent="0.2">
      <c r="B1055" s="98">
        <f>COUNT(R1055:FC1055,FI1055:FQ1055)</f>
        <v>0</v>
      </c>
      <c r="C1055" s="98" t="str">
        <f>IF(COUNT(R1055:FC1055,FI1055:FQ1055)&gt;0,COUNT(R1055:FC1055,FI1055:FQ1055),"")</f>
        <v/>
      </c>
      <c r="D1055" s="98" t="str">
        <f>IF(COUNT(X1055:BN1055,BP1055:BX1055,BZ1055:CF1055,CH1055:FC1055,FI1055:FQ1055)&gt;0,COUNT(X1055:BN1055,BP1055:BX1055,BZ1055:CF1055,CH1055:FC1055,FI1055:FQ1055),"")</f>
        <v/>
      </c>
      <c r="E1055" s="98" t="str">
        <f>IF(H1055=1,COUNT(R1055:FC1055,FI1055:FQ1055),"")</f>
        <v/>
      </c>
      <c r="F1055" s="98" t="str">
        <f>IF(H1055=1,COUNT(X1055:BN1055,BP1055:BX1055,BZ1055:CF1055,CH1055:FC1055,FI1055:FQ1055),"")</f>
        <v/>
      </c>
      <c r="G1055" s="98" t="str">
        <f>IF($B1055&gt;=1,$M1055,"")</f>
        <v/>
      </c>
      <c r="H1055" s="199" t="str">
        <f>IF(AND(M1055&gt;0,M1055&lt;=STATS!$C$22),1,"")</f>
        <v/>
      </c>
      <c r="J1055" s="34">
        <v>1054</v>
      </c>
      <c r="R1055" s="17"/>
      <c r="S1055" s="17"/>
      <c r="T1055" s="17"/>
      <c r="U1055" s="17"/>
      <c r="V1055" s="17"/>
      <c r="W1055" s="17"/>
      <c r="X1055" s="36"/>
      <c r="Y1055" s="36"/>
      <c r="Z1055" s="36"/>
      <c r="AA1055" s="36"/>
      <c r="FD1055" s="195"/>
      <c r="FE1055" s="195"/>
      <c r="FF1055" s="195"/>
      <c r="FG1055" s="195"/>
      <c r="FH1055" s="195"/>
    </row>
    <row r="1056" spans="2:164" x14ac:dyDescent="0.2">
      <c r="B1056" s="98">
        <f>COUNT(R1056:FC1056,FI1056:FQ1056)</f>
        <v>0</v>
      </c>
      <c r="C1056" s="98" t="str">
        <f>IF(COUNT(R1056:FC1056,FI1056:FQ1056)&gt;0,COUNT(R1056:FC1056,FI1056:FQ1056),"")</f>
        <v/>
      </c>
      <c r="D1056" s="98" t="str">
        <f>IF(COUNT(X1056:BN1056,BP1056:BX1056,BZ1056:CF1056,CH1056:FC1056,FI1056:FQ1056)&gt;0,COUNT(X1056:BN1056,BP1056:BX1056,BZ1056:CF1056,CH1056:FC1056,FI1056:FQ1056),"")</f>
        <v/>
      </c>
      <c r="E1056" s="98" t="str">
        <f>IF(H1056=1,COUNT(R1056:FC1056,FI1056:FQ1056),"")</f>
        <v/>
      </c>
      <c r="F1056" s="98" t="str">
        <f>IF(H1056=1,COUNT(X1056:BN1056,BP1056:BX1056,BZ1056:CF1056,CH1056:FC1056,FI1056:FQ1056),"")</f>
        <v/>
      </c>
      <c r="G1056" s="98" t="str">
        <f>IF($B1056&gt;=1,$M1056,"")</f>
        <v/>
      </c>
      <c r="H1056" s="199" t="str">
        <f>IF(AND(M1056&gt;0,M1056&lt;=STATS!$C$22),1,"")</f>
        <v/>
      </c>
      <c r="J1056" s="34">
        <v>1055</v>
      </c>
      <c r="R1056" s="17"/>
      <c r="S1056" s="17"/>
      <c r="T1056" s="17"/>
      <c r="U1056" s="17"/>
      <c r="V1056" s="17"/>
      <c r="W1056" s="17"/>
      <c r="X1056" s="36"/>
      <c r="Y1056" s="36"/>
      <c r="Z1056" s="36"/>
      <c r="AA1056" s="36"/>
      <c r="FD1056" s="195"/>
      <c r="FE1056" s="195"/>
      <c r="FF1056" s="195"/>
      <c r="FG1056" s="195"/>
      <c r="FH1056" s="195"/>
    </row>
    <row r="1057" spans="2:164" x14ac:dyDescent="0.2">
      <c r="B1057" s="98">
        <f>COUNT(R1057:FC1057,FI1057:FQ1057)</f>
        <v>0</v>
      </c>
      <c r="C1057" s="98" t="str">
        <f>IF(COUNT(R1057:FC1057,FI1057:FQ1057)&gt;0,COUNT(R1057:FC1057,FI1057:FQ1057),"")</f>
        <v/>
      </c>
      <c r="D1057" s="98" t="str">
        <f>IF(COUNT(X1057:BN1057,BP1057:BX1057,BZ1057:CF1057,CH1057:FC1057,FI1057:FQ1057)&gt;0,COUNT(X1057:BN1057,BP1057:BX1057,BZ1057:CF1057,CH1057:FC1057,FI1057:FQ1057),"")</f>
        <v/>
      </c>
      <c r="E1057" s="98" t="str">
        <f>IF(H1057=1,COUNT(R1057:FC1057,FI1057:FQ1057),"")</f>
        <v/>
      </c>
      <c r="F1057" s="98" t="str">
        <f>IF(H1057=1,COUNT(X1057:BN1057,BP1057:BX1057,BZ1057:CF1057,CH1057:FC1057,FI1057:FQ1057),"")</f>
        <v/>
      </c>
      <c r="G1057" s="98" t="str">
        <f>IF($B1057&gt;=1,$M1057,"")</f>
        <v/>
      </c>
      <c r="H1057" s="199" t="str">
        <f>IF(AND(M1057&gt;0,M1057&lt;=STATS!$C$22),1,"")</f>
        <v/>
      </c>
      <c r="J1057" s="34">
        <v>1056</v>
      </c>
      <c r="R1057" s="17"/>
      <c r="S1057" s="17"/>
      <c r="T1057" s="17"/>
      <c r="U1057" s="17"/>
      <c r="V1057" s="17"/>
      <c r="W1057" s="17"/>
      <c r="X1057" s="36"/>
      <c r="Y1057" s="36"/>
      <c r="Z1057" s="36"/>
      <c r="AA1057" s="36"/>
      <c r="FD1057" s="195"/>
      <c r="FE1057" s="195"/>
      <c r="FF1057" s="195"/>
      <c r="FG1057" s="195"/>
      <c r="FH1057" s="195"/>
    </row>
    <row r="1058" spans="2:164" x14ac:dyDescent="0.2">
      <c r="B1058" s="98">
        <f>COUNT(R1058:FC1058,FI1058:FQ1058)</f>
        <v>0</v>
      </c>
      <c r="C1058" s="98" t="str">
        <f>IF(COUNT(R1058:FC1058,FI1058:FQ1058)&gt;0,COUNT(R1058:FC1058,FI1058:FQ1058),"")</f>
        <v/>
      </c>
      <c r="D1058" s="98" t="str">
        <f>IF(COUNT(X1058:BN1058,BP1058:BX1058,BZ1058:CF1058,CH1058:FC1058,FI1058:FQ1058)&gt;0,COUNT(X1058:BN1058,BP1058:BX1058,BZ1058:CF1058,CH1058:FC1058,FI1058:FQ1058),"")</f>
        <v/>
      </c>
      <c r="E1058" s="98" t="str">
        <f>IF(H1058=1,COUNT(R1058:FC1058,FI1058:FQ1058),"")</f>
        <v/>
      </c>
      <c r="F1058" s="98" t="str">
        <f>IF(H1058=1,COUNT(X1058:BN1058,BP1058:BX1058,BZ1058:CF1058,CH1058:FC1058,FI1058:FQ1058),"")</f>
        <v/>
      </c>
      <c r="G1058" s="98" t="str">
        <f>IF($B1058&gt;=1,$M1058,"")</f>
        <v/>
      </c>
      <c r="H1058" s="199" t="str">
        <f>IF(AND(M1058&gt;0,M1058&lt;=STATS!$C$22),1,"")</f>
        <v/>
      </c>
      <c r="J1058" s="34">
        <v>1057</v>
      </c>
      <c r="R1058" s="17"/>
      <c r="S1058" s="17"/>
      <c r="T1058" s="17"/>
      <c r="U1058" s="17"/>
      <c r="V1058" s="17"/>
      <c r="W1058" s="17"/>
      <c r="X1058" s="36"/>
      <c r="Y1058" s="36"/>
      <c r="Z1058" s="36"/>
      <c r="AA1058" s="36"/>
      <c r="FD1058" s="195"/>
      <c r="FE1058" s="195"/>
      <c r="FF1058" s="195"/>
      <c r="FG1058" s="195"/>
      <c r="FH1058" s="195"/>
    </row>
    <row r="1059" spans="2:164" x14ac:dyDescent="0.2">
      <c r="B1059" s="98">
        <f>COUNT(R1059:FC1059,FI1059:FQ1059)</f>
        <v>0</v>
      </c>
      <c r="C1059" s="98" t="str">
        <f>IF(COUNT(R1059:FC1059,FI1059:FQ1059)&gt;0,COUNT(R1059:FC1059,FI1059:FQ1059),"")</f>
        <v/>
      </c>
      <c r="D1059" s="98" t="str">
        <f>IF(COUNT(X1059:BN1059,BP1059:BX1059,BZ1059:CF1059,CH1059:FC1059,FI1059:FQ1059)&gt;0,COUNT(X1059:BN1059,BP1059:BX1059,BZ1059:CF1059,CH1059:FC1059,FI1059:FQ1059),"")</f>
        <v/>
      </c>
      <c r="E1059" s="98" t="str">
        <f>IF(H1059=1,COUNT(R1059:FC1059,FI1059:FQ1059),"")</f>
        <v/>
      </c>
      <c r="F1059" s="98" t="str">
        <f>IF(H1059=1,COUNT(X1059:BN1059,BP1059:BX1059,BZ1059:CF1059,CH1059:FC1059,FI1059:FQ1059),"")</f>
        <v/>
      </c>
      <c r="G1059" s="98" t="str">
        <f>IF($B1059&gt;=1,$M1059,"")</f>
        <v/>
      </c>
      <c r="H1059" s="199" t="str">
        <f>IF(AND(M1059&gt;0,M1059&lt;=STATS!$C$22),1,"")</f>
        <v/>
      </c>
      <c r="J1059" s="34">
        <v>1058</v>
      </c>
      <c r="R1059" s="17"/>
      <c r="S1059" s="17"/>
      <c r="T1059" s="17"/>
      <c r="U1059" s="17"/>
      <c r="V1059" s="17"/>
      <c r="W1059" s="17"/>
      <c r="X1059" s="36"/>
      <c r="Y1059" s="36"/>
      <c r="Z1059" s="36"/>
      <c r="AA1059" s="36"/>
      <c r="FD1059" s="195"/>
      <c r="FE1059" s="195"/>
      <c r="FF1059" s="195"/>
      <c r="FG1059" s="195"/>
      <c r="FH1059" s="195"/>
    </row>
    <row r="1060" spans="2:164" x14ac:dyDescent="0.2">
      <c r="B1060" s="98">
        <f>COUNT(R1060:FC1060,FI1060:FQ1060)</f>
        <v>0</v>
      </c>
      <c r="C1060" s="98" t="str">
        <f>IF(COUNT(R1060:FC1060,FI1060:FQ1060)&gt;0,COUNT(R1060:FC1060,FI1060:FQ1060),"")</f>
        <v/>
      </c>
      <c r="D1060" s="98" t="str">
        <f>IF(COUNT(X1060:BN1060,BP1060:BX1060,BZ1060:CF1060,CH1060:FC1060,FI1060:FQ1060)&gt;0,COUNT(X1060:BN1060,BP1060:BX1060,BZ1060:CF1060,CH1060:FC1060,FI1060:FQ1060),"")</f>
        <v/>
      </c>
      <c r="E1060" s="98" t="str">
        <f>IF(H1060=1,COUNT(R1060:FC1060,FI1060:FQ1060),"")</f>
        <v/>
      </c>
      <c r="F1060" s="98" t="str">
        <f>IF(H1060=1,COUNT(X1060:BN1060,BP1060:BX1060,BZ1060:CF1060,CH1060:FC1060,FI1060:FQ1060),"")</f>
        <v/>
      </c>
      <c r="G1060" s="98" t="str">
        <f>IF($B1060&gt;=1,$M1060,"")</f>
        <v/>
      </c>
      <c r="H1060" s="199" t="str">
        <f>IF(AND(M1060&gt;0,M1060&lt;=STATS!$C$22),1,"")</f>
        <v/>
      </c>
      <c r="J1060" s="34">
        <v>1059</v>
      </c>
      <c r="R1060" s="17"/>
      <c r="S1060" s="17"/>
      <c r="T1060" s="17"/>
      <c r="U1060" s="17"/>
      <c r="V1060" s="17"/>
      <c r="W1060" s="17"/>
      <c r="X1060" s="36"/>
      <c r="Y1060" s="36"/>
      <c r="Z1060" s="36"/>
      <c r="AA1060" s="36"/>
      <c r="FD1060" s="195"/>
      <c r="FE1060" s="195"/>
      <c r="FF1060" s="195"/>
      <c r="FG1060" s="195"/>
      <c r="FH1060" s="195"/>
    </row>
    <row r="1061" spans="2:164" x14ac:dyDescent="0.2">
      <c r="B1061" s="98">
        <f>COUNT(R1061:FC1061,FI1061:FQ1061)</f>
        <v>0</v>
      </c>
      <c r="C1061" s="98" t="str">
        <f>IF(COUNT(R1061:FC1061,FI1061:FQ1061)&gt;0,COUNT(R1061:FC1061,FI1061:FQ1061),"")</f>
        <v/>
      </c>
      <c r="D1061" s="98" t="str">
        <f>IF(COUNT(X1061:BN1061,BP1061:BX1061,BZ1061:CF1061,CH1061:FC1061,FI1061:FQ1061)&gt;0,COUNT(X1061:BN1061,BP1061:BX1061,BZ1061:CF1061,CH1061:FC1061,FI1061:FQ1061),"")</f>
        <v/>
      </c>
      <c r="E1061" s="98" t="str">
        <f>IF(H1061=1,COUNT(R1061:FC1061,FI1061:FQ1061),"")</f>
        <v/>
      </c>
      <c r="F1061" s="98" t="str">
        <f>IF(H1061=1,COUNT(X1061:BN1061,BP1061:BX1061,BZ1061:CF1061,CH1061:FC1061,FI1061:FQ1061),"")</f>
        <v/>
      </c>
      <c r="G1061" s="98" t="str">
        <f>IF($B1061&gt;=1,$M1061,"")</f>
        <v/>
      </c>
      <c r="H1061" s="199" t="str">
        <f>IF(AND(M1061&gt;0,M1061&lt;=STATS!$C$22),1,"")</f>
        <v/>
      </c>
      <c r="J1061" s="34">
        <v>1060</v>
      </c>
      <c r="R1061" s="17"/>
      <c r="S1061" s="17"/>
      <c r="T1061" s="17"/>
      <c r="U1061" s="17"/>
      <c r="V1061" s="17"/>
      <c r="W1061" s="17"/>
      <c r="X1061" s="36"/>
      <c r="Y1061" s="36"/>
      <c r="Z1061" s="36"/>
      <c r="AA1061" s="36"/>
      <c r="FD1061" s="195"/>
      <c r="FE1061" s="195"/>
      <c r="FF1061" s="195"/>
      <c r="FG1061" s="195"/>
      <c r="FH1061" s="195"/>
    </row>
    <row r="1062" spans="2:164" x14ac:dyDescent="0.2">
      <c r="B1062" s="98">
        <f>COUNT(R1062:FC1062,FI1062:FQ1062)</f>
        <v>0</v>
      </c>
      <c r="C1062" s="98" t="str">
        <f>IF(COUNT(R1062:FC1062,FI1062:FQ1062)&gt;0,COUNT(R1062:FC1062,FI1062:FQ1062),"")</f>
        <v/>
      </c>
      <c r="D1062" s="98" t="str">
        <f>IF(COUNT(X1062:BN1062,BP1062:BX1062,BZ1062:CF1062,CH1062:FC1062,FI1062:FQ1062)&gt;0,COUNT(X1062:BN1062,BP1062:BX1062,BZ1062:CF1062,CH1062:FC1062,FI1062:FQ1062),"")</f>
        <v/>
      </c>
      <c r="E1062" s="98" t="str">
        <f>IF(H1062=1,COUNT(R1062:FC1062,FI1062:FQ1062),"")</f>
        <v/>
      </c>
      <c r="F1062" s="98" t="str">
        <f>IF(H1062=1,COUNT(X1062:BN1062,BP1062:BX1062,BZ1062:CF1062,CH1062:FC1062,FI1062:FQ1062),"")</f>
        <v/>
      </c>
      <c r="G1062" s="98" t="str">
        <f>IF($B1062&gt;=1,$M1062,"")</f>
        <v/>
      </c>
      <c r="H1062" s="199" t="str">
        <f>IF(AND(M1062&gt;0,M1062&lt;=STATS!$C$22),1,"")</f>
        <v/>
      </c>
      <c r="J1062" s="34">
        <v>1061</v>
      </c>
      <c r="R1062" s="17"/>
      <c r="S1062" s="17"/>
      <c r="T1062" s="17"/>
      <c r="U1062" s="17"/>
      <c r="V1062" s="17"/>
      <c r="W1062" s="17"/>
      <c r="X1062" s="36"/>
      <c r="Y1062" s="36"/>
      <c r="Z1062" s="36"/>
      <c r="AA1062" s="36"/>
      <c r="FD1062" s="195"/>
      <c r="FE1062" s="195"/>
      <c r="FF1062" s="195"/>
      <c r="FG1062" s="195"/>
      <c r="FH1062" s="195"/>
    </row>
    <row r="1063" spans="2:164" x14ac:dyDescent="0.2">
      <c r="B1063" s="98">
        <f>COUNT(R1063:FC1063,FI1063:FQ1063)</f>
        <v>0</v>
      </c>
      <c r="C1063" s="98" t="str">
        <f>IF(COUNT(R1063:FC1063,FI1063:FQ1063)&gt;0,COUNT(R1063:FC1063,FI1063:FQ1063),"")</f>
        <v/>
      </c>
      <c r="D1063" s="98" t="str">
        <f>IF(COUNT(X1063:BN1063,BP1063:BX1063,BZ1063:CF1063,CH1063:FC1063,FI1063:FQ1063)&gt;0,COUNT(X1063:BN1063,BP1063:BX1063,BZ1063:CF1063,CH1063:FC1063,FI1063:FQ1063),"")</f>
        <v/>
      </c>
      <c r="E1063" s="98" t="str">
        <f>IF(H1063=1,COUNT(R1063:FC1063,FI1063:FQ1063),"")</f>
        <v/>
      </c>
      <c r="F1063" s="98" t="str">
        <f>IF(H1063=1,COUNT(X1063:BN1063,BP1063:BX1063,BZ1063:CF1063,CH1063:FC1063,FI1063:FQ1063),"")</f>
        <v/>
      </c>
      <c r="G1063" s="98" t="str">
        <f>IF($B1063&gt;=1,$M1063,"")</f>
        <v/>
      </c>
      <c r="H1063" s="199" t="str">
        <f>IF(AND(M1063&gt;0,M1063&lt;=STATS!$C$22),1,"")</f>
        <v/>
      </c>
      <c r="J1063" s="34">
        <v>1062</v>
      </c>
      <c r="R1063" s="17"/>
      <c r="S1063" s="17"/>
      <c r="T1063" s="17"/>
      <c r="U1063" s="17"/>
      <c r="V1063" s="17"/>
      <c r="W1063" s="17"/>
      <c r="X1063" s="36"/>
      <c r="Y1063" s="36"/>
      <c r="Z1063" s="36"/>
      <c r="AA1063" s="36"/>
      <c r="FD1063" s="195"/>
      <c r="FE1063" s="195"/>
      <c r="FF1063" s="195"/>
      <c r="FG1063" s="195"/>
      <c r="FH1063" s="195"/>
    </row>
    <row r="1064" spans="2:164" x14ac:dyDescent="0.2">
      <c r="B1064" s="98">
        <f>COUNT(R1064:FC1064,FI1064:FQ1064)</f>
        <v>0</v>
      </c>
      <c r="C1064" s="98" t="str">
        <f>IF(COUNT(R1064:FC1064,FI1064:FQ1064)&gt;0,COUNT(R1064:FC1064,FI1064:FQ1064),"")</f>
        <v/>
      </c>
      <c r="D1064" s="98" t="str">
        <f>IF(COUNT(X1064:BN1064,BP1064:BX1064,BZ1064:CF1064,CH1064:FC1064,FI1064:FQ1064)&gt;0,COUNT(X1064:BN1064,BP1064:BX1064,BZ1064:CF1064,CH1064:FC1064,FI1064:FQ1064),"")</f>
        <v/>
      </c>
      <c r="E1064" s="98" t="str">
        <f>IF(H1064=1,COUNT(R1064:FC1064,FI1064:FQ1064),"")</f>
        <v/>
      </c>
      <c r="F1064" s="98" t="str">
        <f>IF(H1064=1,COUNT(X1064:BN1064,BP1064:BX1064,BZ1064:CF1064,CH1064:FC1064,FI1064:FQ1064),"")</f>
        <v/>
      </c>
      <c r="G1064" s="98" t="str">
        <f>IF($B1064&gt;=1,$M1064,"")</f>
        <v/>
      </c>
      <c r="H1064" s="199" t="str">
        <f>IF(AND(M1064&gt;0,M1064&lt;=STATS!$C$22),1,"")</f>
        <v/>
      </c>
      <c r="J1064" s="34">
        <v>1063</v>
      </c>
      <c r="R1064" s="17"/>
      <c r="S1064" s="17"/>
      <c r="T1064" s="17"/>
      <c r="U1064" s="17"/>
      <c r="V1064" s="17"/>
      <c r="W1064" s="17"/>
      <c r="X1064" s="36"/>
      <c r="Y1064" s="36"/>
      <c r="Z1064" s="36"/>
      <c r="AA1064" s="36"/>
      <c r="FD1064" s="195"/>
      <c r="FE1064" s="195"/>
      <c r="FF1064" s="195"/>
      <c r="FG1064" s="195"/>
      <c r="FH1064" s="195"/>
    </row>
    <row r="1065" spans="2:164" x14ac:dyDescent="0.2">
      <c r="B1065" s="98">
        <f>COUNT(R1065:FC1065,FI1065:FQ1065)</f>
        <v>0</v>
      </c>
      <c r="C1065" s="98" t="str">
        <f>IF(COUNT(R1065:FC1065,FI1065:FQ1065)&gt;0,COUNT(R1065:FC1065,FI1065:FQ1065),"")</f>
        <v/>
      </c>
      <c r="D1065" s="98" t="str">
        <f>IF(COUNT(X1065:BN1065,BP1065:BX1065,BZ1065:CF1065,CH1065:FC1065,FI1065:FQ1065)&gt;0,COUNT(X1065:BN1065,BP1065:BX1065,BZ1065:CF1065,CH1065:FC1065,FI1065:FQ1065),"")</f>
        <v/>
      </c>
      <c r="E1065" s="98" t="str">
        <f>IF(H1065=1,COUNT(R1065:FC1065,FI1065:FQ1065),"")</f>
        <v/>
      </c>
      <c r="F1065" s="98" t="str">
        <f>IF(H1065=1,COUNT(X1065:BN1065,BP1065:BX1065,BZ1065:CF1065,CH1065:FC1065,FI1065:FQ1065),"")</f>
        <v/>
      </c>
      <c r="G1065" s="98" t="str">
        <f>IF($B1065&gt;=1,$M1065,"")</f>
        <v/>
      </c>
      <c r="H1065" s="199" t="str">
        <f>IF(AND(M1065&gt;0,M1065&lt;=STATS!$C$22),1,"")</f>
        <v/>
      </c>
      <c r="J1065" s="34">
        <v>1064</v>
      </c>
      <c r="R1065" s="17"/>
      <c r="S1065" s="17"/>
      <c r="T1065" s="17"/>
      <c r="U1065" s="17"/>
      <c r="V1065" s="17"/>
      <c r="W1065" s="17"/>
      <c r="X1065" s="36"/>
      <c r="Y1065" s="36"/>
      <c r="Z1065" s="36"/>
      <c r="AA1065" s="36"/>
      <c r="FD1065" s="195"/>
      <c r="FE1065" s="195"/>
      <c r="FF1065" s="195"/>
      <c r="FG1065" s="195"/>
      <c r="FH1065" s="195"/>
    </row>
    <row r="1066" spans="2:164" x14ac:dyDescent="0.2">
      <c r="B1066" s="98">
        <f>COUNT(R1066:FC1066,FI1066:FQ1066)</f>
        <v>0</v>
      </c>
      <c r="C1066" s="98" t="str">
        <f>IF(COUNT(R1066:FC1066,FI1066:FQ1066)&gt;0,COUNT(R1066:FC1066,FI1066:FQ1066),"")</f>
        <v/>
      </c>
      <c r="D1066" s="98" t="str">
        <f>IF(COUNT(X1066:BN1066,BP1066:BX1066,BZ1066:CF1066,CH1066:FC1066,FI1066:FQ1066)&gt;0,COUNT(X1066:BN1066,BP1066:BX1066,BZ1066:CF1066,CH1066:FC1066,FI1066:FQ1066),"")</f>
        <v/>
      </c>
      <c r="E1066" s="98" t="str">
        <f>IF(H1066=1,COUNT(R1066:FC1066,FI1066:FQ1066),"")</f>
        <v/>
      </c>
      <c r="F1066" s="98" t="str">
        <f>IF(H1066=1,COUNT(X1066:BN1066,BP1066:BX1066,BZ1066:CF1066,CH1066:FC1066,FI1066:FQ1066),"")</f>
        <v/>
      </c>
      <c r="G1066" s="98" t="str">
        <f>IF($B1066&gt;=1,$M1066,"")</f>
        <v/>
      </c>
      <c r="H1066" s="199" t="str">
        <f>IF(AND(M1066&gt;0,M1066&lt;=STATS!$C$22),1,"")</f>
        <v/>
      </c>
      <c r="J1066" s="34">
        <v>1065</v>
      </c>
      <c r="R1066" s="17"/>
      <c r="S1066" s="17"/>
      <c r="T1066" s="17"/>
      <c r="U1066" s="17"/>
      <c r="V1066" s="17"/>
      <c r="W1066" s="17"/>
      <c r="X1066" s="36"/>
      <c r="Y1066" s="36"/>
      <c r="Z1066" s="36"/>
      <c r="AA1066" s="36"/>
      <c r="FD1066" s="195"/>
      <c r="FE1066" s="195"/>
      <c r="FF1066" s="195"/>
      <c r="FG1066" s="195"/>
      <c r="FH1066" s="195"/>
    </row>
    <row r="1067" spans="2:164" x14ac:dyDescent="0.2">
      <c r="B1067" s="98">
        <f>COUNT(R1067:FC1067,FI1067:FQ1067)</f>
        <v>0</v>
      </c>
      <c r="C1067" s="98" t="str">
        <f>IF(COUNT(R1067:FC1067,FI1067:FQ1067)&gt;0,COUNT(R1067:FC1067,FI1067:FQ1067),"")</f>
        <v/>
      </c>
      <c r="D1067" s="98" t="str">
        <f>IF(COUNT(X1067:BN1067,BP1067:BX1067,BZ1067:CF1067,CH1067:FC1067,FI1067:FQ1067)&gt;0,COUNT(X1067:BN1067,BP1067:BX1067,BZ1067:CF1067,CH1067:FC1067,FI1067:FQ1067),"")</f>
        <v/>
      </c>
      <c r="E1067" s="98" t="str">
        <f>IF(H1067=1,COUNT(R1067:FC1067,FI1067:FQ1067),"")</f>
        <v/>
      </c>
      <c r="F1067" s="98" t="str">
        <f>IF(H1067=1,COUNT(X1067:BN1067,BP1067:BX1067,BZ1067:CF1067,CH1067:FC1067,FI1067:FQ1067),"")</f>
        <v/>
      </c>
      <c r="G1067" s="98" t="str">
        <f>IF($B1067&gt;=1,$M1067,"")</f>
        <v/>
      </c>
      <c r="H1067" s="199" t="str">
        <f>IF(AND(M1067&gt;0,M1067&lt;=STATS!$C$22),1,"")</f>
        <v/>
      </c>
      <c r="J1067" s="34">
        <v>1066</v>
      </c>
      <c r="R1067" s="17"/>
      <c r="S1067" s="17"/>
      <c r="T1067" s="17"/>
      <c r="U1067" s="17"/>
      <c r="V1067" s="17"/>
      <c r="W1067" s="17"/>
      <c r="X1067" s="36"/>
      <c r="Y1067" s="36"/>
      <c r="Z1067" s="36"/>
      <c r="AA1067" s="36"/>
      <c r="FD1067" s="195"/>
      <c r="FE1067" s="195"/>
      <c r="FF1067" s="195"/>
      <c r="FG1067" s="195"/>
      <c r="FH1067" s="195"/>
    </row>
    <row r="1068" spans="2:164" x14ac:dyDescent="0.2">
      <c r="B1068" s="98">
        <f>COUNT(R1068:FC1068,FI1068:FQ1068)</f>
        <v>0</v>
      </c>
      <c r="C1068" s="98" t="str">
        <f>IF(COUNT(R1068:FC1068,FI1068:FQ1068)&gt;0,COUNT(R1068:FC1068,FI1068:FQ1068),"")</f>
        <v/>
      </c>
      <c r="D1068" s="98" t="str">
        <f>IF(COUNT(X1068:BN1068,BP1068:BX1068,BZ1068:CF1068,CH1068:FC1068,FI1068:FQ1068)&gt;0,COUNT(X1068:BN1068,BP1068:BX1068,BZ1068:CF1068,CH1068:FC1068,FI1068:FQ1068),"")</f>
        <v/>
      </c>
      <c r="E1068" s="98" t="str">
        <f>IF(H1068=1,COUNT(R1068:FC1068,FI1068:FQ1068),"")</f>
        <v/>
      </c>
      <c r="F1068" s="98" t="str">
        <f>IF(H1068=1,COUNT(X1068:BN1068,BP1068:BX1068,BZ1068:CF1068,CH1068:FC1068,FI1068:FQ1068),"")</f>
        <v/>
      </c>
      <c r="G1068" s="98" t="str">
        <f>IF($B1068&gt;=1,$M1068,"")</f>
        <v/>
      </c>
      <c r="H1068" s="199" t="str">
        <f>IF(AND(M1068&gt;0,M1068&lt;=STATS!$C$22),1,"")</f>
        <v/>
      </c>
      <c r="J1068" s="34">
        <v>1067</v>
      </c>
      <c r="R1068" s="17"/>
      <c r="S1068" s="17"/>
      <c r="T1068" s="17"/>
      <c r="U1068" s="17"/>
      <c r="V1068" s="17"/>
      <c r="W1068" s="17"/>
      <c r="X1068" s="36"/>
      <c r="Y1068" s="36"/>
      <c r="Z1068" s="36"/>
      <c r="AA1068" s="36"/>
      <c r="FD1068" s="195"/>
      <c r="FE1068" s="195"/>
      <c r="FF1068" s="195"/>
      <c r="FG1068" s="195"/>
      <c r="FH1068" s="195"/>
    </row>
    <row r="1069" spans="2:164" x14ac:dyDescent="0.2">
      <c r="B1069" s="98">
        <f>COUNT(R1069:FC1069,FI1069:FQ1069)</f>
        <v>0</v>
      </c>
      <c r="C1069" s="98" t="str">
        <f>IF(COUNT(R1069:FC1069,FI1069:FQ1069)&gt;0,COUNT(R1069:FC1069,FI1069:FQ1069),"")</f>
        <v/>
      </c>
      <c r="D1069" s="98" t="str">
        <f>IF(COUNT(X1069:BN1069,BP1069:BX1069,BZ1069:CF1069,CH1069:FC1069,FI1069:FQ1069)&gt;0,COUNT(X1069:BN1069,BP1069:BX1069,BZ1069:CF1069,CH1069:FC1069,FI1069:FQ1069),"")</f>
        <v/>
      </c>
      <c r="E1069" s="98" t="str">
        <f>IF(H1069=1,COUNT(R1069:FC1069,FI1069:FQ1069),"")</f>
        <v/>
      </c>
      <c r="F1069" s="98" t="str">
        <f>IF(H1069=1,COUNT(X1069:BN1069,BP1069:BX1069,BZ1069:CF1069,CH1069:FC1069,FI1069:FQ1069),"")</f>
        <v/>
      </c>
      <c r="G1069" s="98" t="str">
        <f>IF($B1069&gt;=1,$M1069,"")</f>
        <v/>
      </c>
      <c r="H1069" s="199" t="str">
        <f>IF(AND(M1069&gt;0,M1069&lt;=STATS!$C$22),1,"")</f>
        <v/>
      </c>
      <c r="J1069" s="34">
        <v>1068</v>
      </c>
      <c r="R1069" s="17"/>
      <c r="S1069" s="17"/>
      <c r="T1069" s="17"/>
      <c r="U1069" s="17"/>
      <c r="V1069" s="17"/>
      <c r="W1069" s="17"/>
      <c r="X1069" s="36"/>
      <c r="Y1069" s="36"/>
      <c r="Z1069" s="36"/>
      <c r="AA1069" s="36"/>
      <c r="FD1069" s="195"/>
      <c r="FE1069" s="195"/>
      <c r="FF1069" s="195"/>
      <c r="FG1069" s="195"/>
      <c r="FH1069" s="195"/>
    </row>
    <row r="1070" spans="2:164" x14ac:dyDescent="0.2">
      <c r="B1070" s="98">
        <f>COUNT(R1070:FC1070,FI1070:FQ1070)</f>
        <v>0</v>
      </c>
      <c r="C1070" s="98" t="str">
        <f>IF(COUNT(R1070:FC1070,FI1070:FQ1070)&gt;0,COUNT(R1070:FC1070,FI1070:FQ1070),"")</f>
        <v/>
      </c>
      <c r="D1070" s="98" t="str">
        <f>IF(COUNT(X1070:BN1070,BP1070:BX1070,BZ1070:CF1070,CH1070:FC1070,FI1070:FQ1070)&gt;0,COUNT(X1070:BN1070,BP1070:BX1070,BZ1070:CF1070,CH1070:FC1070,FI1070:FQ1070),"")</f>
        <v/>
      </c>
      <c r="E1070" s="98" t="str">
        <f>IF(H1070=1,COUNT(R1070:FC1070,FI1070:FQ1070),"")</f>
        <v/>
      </c>
      <c r="F1070" s="98" t="str">
        <f>IF(H1070=1,COUNT(X1070:BN1070,BP1070:BX1070,BZ1070:CF1070,CH1070:FC1070,FI1070:FQ1070),"")</f>
        <v/>
      </c>
      <c r="G1070" s="98" t="str">
        <f>IF($B1070&gt;=1,$M1070,"")</f>
        <v/>
      </c>
      <c r="H1070" s="199" t="str">
        <f>IF(AND(M1070&gt;0,M1070&lt;=STATS!$C$22),1,"")</f>
        <v/>
      </c>
      <c r="J1070" s="34">
        <v>1069</v>
      </c>
      <c r="R1070" s="17"/>
      <c r="S1070" s="17"/>
      <c r="T1070" s="17"/>
      <c r="U1070" s="17"/>
      <c r="V1070" s="17"/>
      <c r="W1070" s="17"/>
      <c r="X1070" s="36"/>
      <c r="Y1070" s="36"/>
      <c r="Z1070" s="36"/>
      <c r="AA1070" s="36"/>
      <c r="FD1070" s="195"/>
      <c r="FE1070" s="195"/>
      <c r="FF1070" s="195"/>
      <c r="FG1070" s="195"/>
      <c r="FH1070" s="195"/>
    </row>
    <row r="1071" spans="2:164" x14ac:dyDescent="0.2">
      <c r="B1071" s="98">
        <f>COUNT(R1071:FC1071,FI1071:FQ1071)</f>
        <v>0</v>
      </c>
      <c r="C1071" s="98" t="str">
        <f>IF(COUNT(R1071:FC1071,FI1071:FQ1071)&gt;0,COUNT(R1071:FC1071,FI1071:FQ1071),"")</f>
        <v/>
      </c>
      <c r="D1071" s="98" t="str">
        <f>IF(COUNT(X1071:BN1071,BP1071:BX1071,BZ1071:CF1071,CH1071:FC1071,FI1071:FQ1071)&gt;0,COUNT(X1071:BN1071,BP1071:BX1071,BZ1071:CF1071,CH1071:FC1071,FI1071:FQ1071),"")</f>
        <v/>
      </c>
      <c r="E1071" s="98" t="str">
        <f>IF(H1071=1,COUNT(R1071:FC1071,FI1071:FQ1071),"")</f>
        <v/>
      </c>
      <c r="F1071" s="98" t="str">
        <f>IF(H1071=1,COUNT(X1071:BN1071,BP1071:BX1071,BZ1071:CF1071,CH1071:FC1071,FI1071:FQ1071),"")</f>
        <v/>
      </c>
      <c r="G1071" s="98" t="str">
        <f>IF($B1071&gt;=1,$M1071,"")</f>
        <v/>
      </c>
      <c r="H1071" s="199" t="str">
        <f>IF(AND(M1071&gt;0,M1071&lt;=STATS!$C$22),1,"")</f>
        <v/>
      </c>
      <c r="J1071" s="34">
        <v>1070</v>
      </c>
      <c r="R1071" s="17"/>
      <c r="S1071" s="17"/>
      <c r="T1071" s="17"/>
      <c r="U1071" s="17"/>
      <c r="V1071" s="17"/>
      <c r="W1071" s="17"/>
      <c r="X1071" s="36"/>
      <c r="Y1071" s="36"/>
      <c r="Z1071" s="36"/>
      <c r="AA1071" s="36"/>
      <c r="FD1071" s="195"/>
      <c r="FE1071" s="195"/>
      <c r="FF1071" s="195"/>
      <c r="FG1071" s="195"/>
      <c r="FH1071" s="195"/>
    </row>
    <row r="1072" spans="2:164" x14ac:dyDescent="0.2">
      <c r="B1072" s="98">
        <f>COUNT(R1072:FC1072,FI1072:FQ1072)</f>
        <v>0</v>
      </c>
      <c r="C1072" s="98" t="str">
        <f>IF(COUNT(R1072:FC1072,FI1072:FQ1072)&gt;0,COUNT(R1072:FC1072,FI1072:FQ1072),"")</f>
        <v/>
      </c>
      <c r="D1072" s="98" t="str">
        <f>IF(COUNT(X1072:BN1072,BP1072:BX1072,BZ1072:CF1072,CH1072:FC1072,FI1072:FQ1072)&gt;0,COUNT(X1072:BN1072,BP1072:BX1072,BZ1072:CF1072,CH1072:FC1072,FI1072:FQ1072),"")</f>
        <v/>
      </c>
      <c r="E1072" s="98" t="str">
        <f>IF(H1072=1,COUNT(R1072:FC1072,FI1072:FQ1072),"")</f>
        <v/>
      </c>
      <c r="F1072" s="98" t="str">
        <f>IF(H1072=1,COUNT(X1072:BN1072,BP1072:BX1072,BZ1072:CF1072,CH1072:FC1072,FI1072:FQ1072),"")</f>
        <v/>
      </c>
      <c r="G1072" s="98" t="str">
        <f>IF($B1072&gt;=1,$M1072,"")</f>
        <v/>
      </c>
      <c r="H1072" s="199" t="str">
        <f>IF(AND(M1072&gt;0,M1072&lt;=STATS!$C$22),1,"")</f>
        <v/>
      </c>
      <c r="J1072" s="34">
        <v>1071</v>
      </c>
      <c r="R1072" s="17"/>
      <c r="S1072" s="17"/>
      <c r="T1072" s="17"/>
      <c r="U1072" s="17"/>
      <c r="V1072" s="17"/>
      <c r="W1072" s="17"/>
      <c r="X1072" s="36"/>
      <c r="Y1072" s="36"/>
      <c r="Z1072" s="36"/>
      <c r="AA1072" s="36"/>
      <c r="FD1072" s="195"/>
      <c r="FE1072" s="195"/>
      <c r="FF1072" s="195"/>
      <c r="FG1072" s="195"/>
      <c r="FH1072" s="195"/>
    </row>
    <row r="1073" spans="2:164" x14ac:dyDescent="0.2">
      <c r="B1073" s="98">
        <f>COUNT(R1073:FC1073,FI1073:FQ1073)</f>
        <v>0</v>
      </c>
      <c r="C1073" s="98" t="str">
        <f>IF(COUNT(R1073:FC1073,FI1073:FQ1073)&gt;0,COUNT(R1073:FC1073,FI1073:FQ1073),"")</f>
        <v/>
      </c>
      <c r="D1073" s="98" t="str">
        <f>IF(COUNT(X1073:BN1073,BP1073:BX1073,BZ1073:CF1073,CH1073:FC1073,FI1073:FQ1073)&gt;0,COUNT(X1073:BN1073,BP1073:BX1073,BZ1073:CF1073,CH1073:FC1073,FI1073:FQ1073),"")</f>
        <v/>
      </c>
      <c r="E1073" s="98" t="str">
        <f>IF(H1073=1,COUNT(R1073:FC1073,FI1073:FQ1073),"")</f>
        <v/>
      </c>
      <c r="F1073" s="98" t="str">
        <f>IF(H1073=1,COUNT(X1073:BN1073,BP1073:BX1073,BZ1073:CF1073,CH1073:FC1073,FI1073:FQ1073),"")</f>
        <v/>
      </c>
      <c r="G1073" s="98" t="str">
        <f>IF($B1073&gt;=1,$M1073,"")</f>
        <v/>
      </c>
      <c r="H1073" s="199" t="str">
        <f>IF(AND(M1073&gt;0,M1073&lt;=STATS!$C$22),1,"")</f>
        <v/>
      </c>
      <c r="J1073" s="34">
        <v>1072</v>
      </c>
      <c r="R1073" s="17"/>
      <c r="S1073" s="17"/>
      <c r="T1073" s="17"/>
      <c r="U1073" s="17"/>
      <c r="V1073" s="17"/>
      <c r="W1073" s="17"/>
      <c r="X1073" s="36"/>
      <c r="Y1073" s="36"/>
      <c r="Z1073" s="36"/>
      <c r="AA1073" s="36"/>
      <c r="FD1073" s="195"/>
      <c r="FE1073" s="195"/>
      <c r="FF1073" s="195"/>
      <c r="FG1073" s="195"/>
      <c r="FH1073" s="195"/>
    </row>
    <row r="1074" spans="2:164" x14ac:dyDescent="0.2">
      <c r="B1074" s="98">
        <f>COUNT(R1074:FC1074,FI1074:FQ1074)</f>
        <v>0</v>
      </c>
      <c r="C1074" s="98" t="str">
        <f>IF(COUNT(R1074:FC1074,FI1074:FQ1074)&gt;0,COUNT(R1074:FC1074,FI1074:FQ1074),"")</f>
        <v/>
      </c>
      <c r="D1074" s="98" t="str">
        <f>IF(COUNT(X1074:BN1074,BP1074:BX1074,BZ1074:CF1074,CH1074:FC1074,FI1074:FQ1074)&gt;0,COUNT(X1074:BN1074,BP1074:BX1074,BZ1074:CF1074,CH1074:FC1074,FI1074:FQ1074),"")</f>
        <v/>
      </c>
      <c r="E1074" s="98" t="str">
        <f>IF(H1074=1,COUNT(R1074:FC1074,FI1074:FQ1074),"")</f>
        <v/>
      </c>
      <c r="F1074" s="98" t="str">
        <f>IF(H1074=1,COUNT(X1074:BN1074,BP1074:BX1074,BZ1074:CF1074,CH1074:FC1074,FI1074:FQ1074),"")</f>
        <v/>
      </c>
      <c r="G1074" s="98" t="str">
        <f>IF($B1074&gt;=1,$M1074,"")</f>
        <v/>
      </c>
      <c r="H1074" s="199" t="str">
        <f>IF(AND(M1074&gt;0,M1074&lt;=STATS!$C$22),1,"")</f>
        <v/>
      </c>
      <c r="J1074" s="34">
        <v>1073</v>
      </c>
      <c r="R1074" s="17"/>
      <c r="S1074" s="17"/>
      <c r="T1074" s="17"/>
      <c r="U1074" s="17"/>
      <c r="V1074" s="17"/>
      <c r="W1074" s="17"/>
      <c r="X1074" s="36"/>
      <c r="Y1074" s="36"/>
      <c r="Z1074" s="36"/>
      <c r="AA1074" s="36"/>
      <c r="FD1074" s="195"/>
      <c r="FE1074" s="195"/>
      <c r="FF1074" s="195"/>
      <c r="FG1074" s="195"/>
      <c r="FH1074" s="195"/>
    </row>
    <row r="1075" spans="2:164" x14ac:dyDescent="0.2">
      <c r="B1075" s="98">
        <f>COUNT(R1075:FC1075,FI1075:FQ1075)</f>
        <v>0</v>
      </c>
      <c r="C1075" s="98" t="str">
        <f>IF(COUNT(R1075:FC1075,FI1075:FQ1075)&gt;0,COUNT(R1075:FC1075,FI1075:FQ1075),"")</f>
        <v/>
      </c>
      <c r="D1075" s="98" t="str">
        <f>IF(COUNT(X1075:BN1075,BP1075:BX1075,BZ1075:CF1075,CH1075:FC1075,FI1075:FQ1075)&gt;0,COUNT(X1075:BN1075,BP1075:BX1075,BZ1075:CF1075,CH1075:FC1075,FI1075:FQ1075),"")</f>
        <v/>
      </c>
      <c r="E1075" s="98" t="str">
        <f>IF(H1075=1,COUNT(R1075:FC1075,FI1075:FQ1075),"")</f>
        <v/>
      </c>
      <c r="F1075" s="98" t="str">
        <f>IF(H1075=1,COUNT(X1075:BN1075,BP1075:BX1075,BZ1075:CF1075,CH1075:FC1075,FI1075:FQ1075),"")</f>
        <v/>
      </c>
      <c r="G1075" s="98" t="str">
        <f>IF($B1075&gt;=1,$M1075,"")</f>
        <v/>
      </c>
      <c r="H1075" s="199" t="str">
        <f>IF(AND(M1075&gt;0,M1075&lt;=STATS!$C$22),1,"")</f>
        <v/>
      </c>
      <c r="J1075" s="34">
        <v>1074</v>
      </c>
      <c r="R1075" s="17"/>
      <c r="S1075" s="17"/>
      <c r="T1075" s="17"/>
      <c r="U1075" s="17"/>
      <c r="V1075" s="17"/>
      <c r="W1075" s="17"/>
      <c r="X1075" s="36"/>
      <c r="Y1075" s="36"/>
      <c r="Z1075" s="36"/>
      <c r="AA1075" s="36"/>
      <c r="FD1075" s="195"/>
      <c r="FE1075" s="195"/>
      <c r="FF1075" s="195"/>
      <c r="FG1075" s="195"/>
      <c r="FH1075" s="195"/>
    </row>
    <row r="1076" spans="2:164" x14ac:dyDescent="0.2">
      <c r="B1076" s="98">
        <f>COUNT(R1076:FC1076,FI1076:FQ1076)</f>
        <v>0</v>
      </c>
      <c r="C1076" s="98" t="str">
        <f>IF(COUNT(R1076:FC1076,FI1076:FQ1076)&gt;0,COUNT(R1076:FC1076,FI1076:FQ1076),"")</f>
        <v/>
      </c>
      <c r="D1076" s="98" t="str">
        <f>IF(COUNT(X1076:BN1076,BP1076:BX1076,BZ1076:CF1076,CH1076:FC1076,FI1076:FQ1076)&gt;0,COUNT(X1076:BN1076,BP1076:BX1076,BZ1076:CF1076,CH1076:FC1076,FI1076:FQ1076),"")</f>
        <v/>
      </c>
      <c r="E1076" s="98" t="str">
        <f>IF(H1076=1,COUNT(R1076:FC1076,FI1076:FQ1076),"")</f>
        <v/>
      </c>
      <c r="F1076" s="98" t="str">
        <f>IF(H1076=1,COUNT(X1076:BN1076,BP1076:BX1076,BZ1076:CF1076,CH1076:FC1076,FI1076:FQ1076),"")</f>
        <v/>
      </c>
      <c r="G1076" s="98" t="str">
        <f>IF($B1076&gt;=1,$M1076,"")</f>
        <v/>
      </c>
      <c r="H1076" s="199" t="str">
        <f>IF(AND(M1076&gt;0,M1076&lt;=STATS!$C$22),1,"")</f>
        <v/>
      </c>
      <c r="J1076" s="34">
        <v>1075</v>
      </c>
      <c r="R1076" s="17"/>
      <c r="S1076" s="17"/>
      <c r="T1076" s="17"/>
      <c r="U1076" s="17"/>
      <c r="V1076" s="17"/>
      <c r="W1076" s="17"/>
      <c r="X1076" s="36"/>
      <c r="Y1076" s="36"/>
      <c r="Z1076" s="36"/>
      <c r="AA1076" s="36"/>
      <c r="FD1076" s="195"/>
      <c r="FE1076" s="195"/>
      <c r="FF1076" s="195"/>
      <c r="FG1076" s="195"/>
      <c r="FH1076" s="195"/>
    </row>
    <row r="1077" spans="2:164" x14ac:dyDescent="0.2">
      <c r="B1077" s="98">
        <f>COUNT(R1077:FC1077,FI1077:FQ1077)</f>
        <v>0</v>
      </c>
      <c r="C1077" s="98" t="str">
        <f>IF(COUNT(R1077:FC1077,FI1077:FQ1077)&gt;0,COUNT(R1077:FC1077,FI1077:FQ1077),"")</f>
        <v/>
      </c>
      <c r="D1077" s="98" t="str">
        <f>IF(COUNT(X1077:BN1077,BP1077:BX1077,BZ1077:CF1077,CH1077:FC1077,FI1077:FQ1077)&gt;0,COUNT(X1077:BN1077,BP1077:BX1077,BZ1077:CF1077,CH1077:FC1077,FI1077:FQ1077),"")</f>
        <v/>
      </c>
      <c r="E1077" s="98" t="str">
        <f>IF(H1077=1,COUNT(R1077:FC1077,FI1077:FQ1077),"")</f>
        <v/>
      </c>
      <c r="F1077" s="98" t="str">
        <f>IF(H1077=1,COUNT(X1077:BN1077,BP1077:BX1077,BZ1077:CF1077,CH1077:FC1077,FI1077:FQ1077),"")</f>
        <v/>
      </c>
      <c r="G1077" s="98" t="str">
        <f>IF($B1077&gt;=1,$M1077,"")</f>
        <v/>
      </c>
      <c r="H1077" s="199" t="str">
        <f>IF(AND(M1077&gt;0,M1077&lt;=STATS!$C$22),1,"")</f>
        <v/>
      </c>
      <c r="J1077" s="34">
        <v>1076</v>
      </c>
      <c r="R1077" s="17"/>
      <c r="S1077" s="17"/>
      <c r="T1077" s="17"/>
      <c r="U1077" s="17"/>
      <c r="V1077" s="17"/>
      <c r="W1077" s="17"/>
      <c r="X1077" s="36"/>
      <c r="Y1077" s="36"/>
      <c r="Z1077" s="36"/>
      <c r="AA1077" s="36"/>
      <c r="FD1077" s="195"/>
      <c r="FE1077" s="195"/>
      <c r="FF1077" s="195"/>
      <c r="FG1077" s="195"/>
      <c r="FH1077" s="195"/>
    </row>
    <row r="1078" spans="2:164" x14ac:dyDescent="0.2">
      <c r="B1078" s="98">
        <f>COUNT(R1078:FC1078,FI1078:FQ1078)</f>
        <v>0</v>
      </c>
      <c r="C1078" s="98" t="str">
        <f>IF(COUNT(R1078:FC1078,FI1078:FQ1078)&gt;0,COUNT(R1078:FC1078,FI1078:FQ1078),"")</f>
        <v/>
      </c>
      <c r="D1078" s="98" t="str">
        <f>IF(COUNT(X1078:BN1078,BP1078:BX1078,BZ1078:CF1078,CH1078:FC1078,FI1078:FQ1078)&gt;0,COUNT(X1078:BN1078,BP1078:BX1078,BZ1078:CF1078,CH1078:FC1078,FI1078:FQ1078),"")</f>
        <v/>
      </c>
      <c r="E1078" s="98" t="str">
        <f>IF(H1078=1,COUNT(R1078:FC1078,FI1078:FQ1078),"")</f>
        <v/>
      </c>
      <c r="F1078" s="98" t="str">
        <f>IF(H1078=1,COUNT(X1078:BN1078,BP1078:BX1078,BZ1078:CF1078,CH1078:FC1078,FI1078:FQ1078),"")</f>
        <v/>
      </c>
      <c r="G1078" s="98" t="str">
        <f>IF($B1078&gt;=1,$M1078,"")</f>
        <v/>
      </c>
      <c r="H1078" s="199" t="str">
        <f>IF(AND(M1078&gt;0,M1078&lt;=STATS!$C$22),1,"")</f>
        <v/>
      </c>
      <c r="J1078" s="34">
        <v>1077</v>
      </c>
      <c r="R1078" s="17"/>
      <c r="S1078" s="17"/>
      <c r="T1078" s="17"/>
      <c r="U1078" s="17"/>
      <c r="V1078" s="17"/>
      <c r="W1078" s="17"/>
      <c r="X1078" s="36"/>
      <c r="Y1078" s="36"/>
      <c r="Z1078" s="36"/>
      <c r="AA1078" s="36"/>
      <c r="FD1078" s="195"/>
      <c r="FE1078" s="195"/>
      <c r="FF1078" s="195"/>
      <c r="FG1078" s="195"/>
      <c r="FH1078" s="195"/>
    </row>
    <row r="1079" spans="2:164" x14ac:dyDescent="0.2">
      <c r="B1079" s="98">
        <f>COUNT(R1079:FC1079,FI1079:FQ1079)</f>
        <v>0</v>
      </c>
      <c r="C1079" s="98" t="str">
        <f>IF(COUNT(R1079:FC1079,FI1079:FQ1079)&gt;0,COUNT(R1079:FC1079,FI1079:FQ1079),"")</f>
        <v/>
      </c>
      <c r="D1079" s="98" t="str">
        <f>IF(COUNT(X1079:BN1079,BP1079:BX1079,BZ1079:CF1079,CH1079:FC1079,FI1079:FQ1079)&gt;0,COUNT(X1079:BN1079,BP1079:BX1079,BZ1079:CF1079,CH1079:FC1079,FI1079:FQ1079),"")</f>
        <v/>
      </c>
      <c r="E1079" s="98" t="str">
        <f>IF(H1079=1,COUNT(R1079:FC1079,FI1079:FQ1079),"")</f>
        <v/>
      </c>
      <c r="F1079" s="98" t="str">
        <f>IF(H1079=1,COUNT(X1079:BN1079,BP1079:BX1079,BZ1079:CF1079,CH1079:FC1079,FI1079:FQ1079),"")</f>
        <v/>
      </c>
      <c r="G1079" s="98" t="str">
        <f>IF($B1079&gt;=1,$M1079,"")</f>
        <v/>
      </c>
      <c r="H1079" s="199" t="str">
        <f>IF(AND(M1079&gt;0,M1079&lt;=STATS!$C$22),1,"")</f>
        <v/>
      </c>
      <c r="J1079" s="34">
        <v>1078</v>
      </c>
      <c r="R1079" s="17"/>
      <c r="S1079" s="17"/>
      <c r="T1079" s="17"/>
      <c r="U1079" s="17"/>
      <c r="V1079" s="17"/>
      <c r="W1079" s="17"/>
      <c r="X1079" s="36"/>
      <c r="Y1079" s="36"/>
      <c r="Z1079" s="36"/>
      <c r="AA1079" s="36"/>
      <c r="FD1079" s="195"/>
      <c r="FE1079" s="195"/>
      <c r="FF1079" s="195"/>
      <c r="FG1079" s="195"/>
      <c r="FH1079" s="195"/>
    </row>
    <row r="1080" spans="2:164" x14ac:dyDescent="0.2">
      <c r="B1080" s="98">
        <f>COUNT(R1080:FC1080,FI1080:FQ1080)</f>
        <v>0</v>
      </c>
      <c r="C1080" s="98" t="str">
        <f>IF(COUNT(R1080:FC1080,FI1080:FQ1080)&gt;0,COUNT(R1080:FC1080,FI1080:FQ1080),"")</f>
        <v/>
      </c>
      <c r="D1080" s="98" t="str">
        <f>IF(COUNT(X1080:BN1080,BP1080:BX1080,BZ1080:CF1080,CH1080:FC1080,FI1080:FQ1080)&gt;0,COUNT(X1080:BN1080,BP1080:BX1080,BZ1080:CF1080,CH1080:FC1080,FI1080:FQ1080),"")</f>
        <v/>
      </c>
      <c r="E1080" s="98" t="str">
        <f>IF(H1080=1,COUNT(R1080:FC1080,FI1080:FQ1080),"")</f>
        <v/>
      </c>
      <c r="F1080" s="98" t="str">
        <f>IF(H1080=1,COUNT(X1080:BN1080,BP1080:BX1080,BZ1080:CF1080,CH1080:FC1080,FI1080:FQ1080),"")</f>
        <v/>
      </c>
      <c r="G1080" s="98" t="str">
        <f>IF($B1080&gt;=1,$M1080,"")</f>
        <v/>
      </c>
      <c r="H1080" s="199" t="str">
        <f>IF(AND(M1080&gt;0,M1080&lt;=STATS!$C$22),1,"")</f>
        <v/>
      </c>
      <c r="J1080" s="34">
        <v>1079</v>
      </c>
      <c r="R1080" s="17"/>
      <c r="S1080" s="17"/>
      <c r="T1080" s="17"/>
      <c r="U1080" s="17"/>
      <c r="V1080" s="17"/>
      <c r="W1080" s="17"/>
      <c r="X1080" s="36"/>
      <c r="Y1080" s="36"/>
      <c r="Z1080" s="36"/>
      <c r="AA1080" s="36"/>
      <c r="FD1080" s="195"/>
      <c r="FE1080" s="195"/>
      <c r="FF1080" s="195"/>
      <c r="FG1080" s="195"/>
      <c r="FH1080" s="195"/>
    </row>
    <row r="1081" spans="2:164" x14ac:dyDescent="0.2">
      <c r="B1081" s="98">
        <f>COUNT(R1081:FC1081,FI1081:FQ1081)</f>
        <v>0</v>
      </c>
      <c r="C1081" s="98" t="str">
        <f>IF(COUNT(R1081:FC1081,FI1081:FQ1081)&gt;0,COUNT(R1081:FC1081,FI1081:FQ1081),"")</f>
        <v/>
      </c>
      <c r="D1081" s="98" t="str">
        <f>IF(COUNT(X1081:BN1081,BP1081:BX1081,BZ1081:CF1081,CH1081:FC1081,FI1081:FQ1081)&gt;0,COUNT(X1081:BN1081,BP1081:BX1081,BZ1081:CF1081,CH1081:FC1081,FI1081:FQ1081),"")</f>
        <v/>
      </c>
      <c r="E1081" s="98" t="str">
        <f>IF(H1081=1,COUNT(R1081:FC1081,FI1081:FQ1081),"")</f>
        <v/>
      </c>
      <c r="F1081" s="98" t="str">
        <f>IF(H1081=1,COUNT(X1081:BN1081,BP1081:BX1081,BZ1081:CF1081,CH1081:FC1081,FI1081:FQ1081),"")</f>
        <v/>
      </c>
      <c r="G1081" s="98" t="str">
        <f>IF($B1081&gt;=1,$M1081,"")</f>
        <v/>
      </c>
      <c r="H1081" s="199" t="str">
        <f>IF(AND(M1081&gt;0,M1081&lt;=STATS!$C$22),1,"")</f>
        <v/>
      </c>
      <c r="J1081" s="34">
        <v>1080</v>
      </c>
      <c r="R1081" s="17"/>
      <c r="S1081" s="17"/>
      <c r="T1081" s="17"/>
      <c r="U1081" s="17"/>
      <c r="V1081" s="17"/>
      <c r="W1081" s="17"/>
      <c r="X1081" s="36"/>
      <c r="Y1081" s="36"/>
      <c r="Z1081" s="36"/>
      <c r="AA1081" s="36"/>
      <c r="FD1081" s="195"/>
      <c r="FE1081" s="195"/>
      <c r="FF1081" s="195"/>
      <c r="FG1081" s="195"/>
      <c r="FH1081" s="195"/>
    </row>
    <row r="1082" spans="2:164" x14ac:dyDescent="0.2">
      <c r="B1082" s="98">
        <f>COUNT(R1082:FC1082,FI1082:FQ1082)</f>
        <v>0</v>
      </c>
      <c r="C1082" s="98" t="str">
        <f>IF(COUNT(R1082:FC1082,FI1082:FQ1082)&gt;0,COUNT(R1082:FC1082,FI1082:FQ1082),"")</f>
        <v/>
      </c>
      <c r="D1082" s="98" t="str">
        <f>IF(COUNT(X1082:BN1082,BP1082:BX1082,BZ1082:CF1082,CH1082:FC1082,FI1082:FQ1082)&gt;0,COUNT(X1082:BN1082,BP1082:BX1082,BZ1082:CF1082,CH1082:FC1082,FI1082:FQ1082),"")</f>
        <v/>
      </c>
      <c r="E1082" s="98" t="str">
        <f>IF(H1082=1,COUNT(R1082:FC1082,FI1082:FQ1082),"")</f>
        <v/>
      </c>
      <c r="F1082" s="98" t="str">
        <f>IF(H1082=1,COUNT(X1082:BN1082,BP1082:BX1082,BZ1082:CF1082,CH1082:FC1082,FI1082:FQ1082),"")</f>
        <v/>
      </c>
      <c r="G1082" s="98" t="str">
        <f>IF($B1082&gt;=1,$M1082,"")</f>
        <v/>
      </c>
      <c r="H1082" s="199" t="str">
        <f>IF(AND(M1082&gt;0,M1082&lt;=STATS!$C$22),1,"")</f>
        <v/>
      </c>
      <c r="J1082" s="34">
        <v>1081</v>
      </c>
      <c r="R1082" s="17"/>
      <c r="S1082" s="17"/>
      <c r="T1082" s="17"/>
      <c r="U1082" s="17"/>
      <c r="V1082" s="17"/>
      <c r="W1082" s="17"/>
      <c r="X1082" s="36"/>
      <c r="Y1082" s="36"/>
      <c r="Z1082" s="36"/>
      <c r="AA1082" s="36"/>
      <c r="FD1082" s="195"/>
      <c r="FE1082" s="195"/>
      <c r="FF1082" s="195"/>
      <c r="FG1082" s="195"/>
      <c r="FH1082" s="195"/>
    </row>
    <row r="1083" spans="2:164" x14ac:dyDescent="0.2">
      <c r="B1083" s="98">
        <f>COUNT(R1083:FC1083,FI1083:FQ1083)</f>
        <v>0</v>
      </c>
      <c r="C1083" s="98" t="str">
        <f>IF(COUNT(R1083:FC1083,FI1083:FQ1083)&gt;0,COUNT(R1083:FC1083,FI1083:FQ1083),"")</f>
        <v/>
      </c>
      <c r="D1083" s="98" t="str">
        <f>IF(COUNT(X1083:BN1083,BP1083:BX1083,BZ1083:CF1083,CH1083:FC1083,FI1083:FQ1083)&gt;0,COUNT(X1083:BN1083,BP1083:BX1083,BZ1083:CF1083,CH1083:FC1083,FI1083:FQ1083),"")</f>
        <v/>
      </c>
      <c r="E1083" s="98" t="str">
        <f>IF(H1083=1,COUNT(R1083:FC1083,FI1083:FQ1083),"")</f>
        <v/>
      </c>
      <c r="F1083" s="98" t="str">
        <f>IF(H1083=1,COUNT(X1083:BN1083,BP1083:BX1083,BZ1083:CF1083,CH1083:FC1083,FI1083:FQ1083),"")</f>
        <v/>
      </c>
      <c r="G1083" s="98" t="str">
        <f>IF($B1083&gt;=1,$M1083,"")</f>
        <v/>
      </c>
      <c r="H1083" s="199" t="str">
        <f>IF(AND(M1083&gt;0,M1083&lt;=STATS!$C$22),1,"")</f>
        <v/>
      </c>
      <c r="J1083" s="34">
        <v>1082</v>
      </c>
      <c r="R1083" s="17"/>
      <c r="S1083" s="17"/>
      <c r="T1083" s="17"/>
      <c r="U1083" s="17"/>
      <c r="V1083" s="17"/>
      <c r="W1083" s="17"/>
      <c r="X1083" s="36"/>
      <c r="Y1083" s="36"/>
      <c r="Z1083" s="36"/>
      <c r="AA1083" s="36"/>
      <c r="FD1083" s="195"/>
      <c r="FE1083" s="195"/>
      <c r="FF1083" s="195"/>
      <c r="FG1083" s="195"/>
      <c r="FH1083" s="195"/>
    </row>
    <row r="1084" spans="2:164" x14ac:dyDescent="0.2">
      <c r="B1084" s="98">
        <f>COUNT(R1084:FC1084,FI1084:FQ1084)</f>
        <v>0</v>
      </c>
      <c r="C1084" s="98" t="str">
        <f>IF(COUNT(R1084:FC1084,FI1084:FQ1084)&gt;0,COUNT(R1084:FC1084,FI1084:FQ1084),"")</f>
        <v/>
      </c>
      <c r="D1084" s="98" t="str">
        <f>IF(COUNT(X1084:BN1084,BP1084:BX1084,BZ1084:CF1084,CH1084:FC1084,FI1084:FQ1084)&gt;0,COUNT(X1084:BN1084,BP1084:BX1084,BZ1084:CF1084,CH1084:FC1084,FI1084:FQ1084),"")</f>
        <v/>
      </c>
      <c r="E1084" s="98" t="str">
        <f>IF(H1084=1,COUNT(R1084:FC1084,FI1084:FQ1084),"")</f>
        <v/>
      </c>
      <c r="F1084" s="98" t="str">
        <f>IF(H1084=1,COUNT(X1084:BN1084,BP1084:BX1084,BZ1084:CF1084,CH1084:FC1084,FI1084:FQ1084),"")</f>
        <v/>
      </c>
      <c r="G1084" s="98" t="str">
        <f>IF($B1084&gt;=1,$M1084,"")</f>
        <v/>
      </c>
      <c r="H1084" s="199" t="str">
        <f>IF(AND(M1084&gt;0,M1084&lt;=STATS!$C$22),1,"")</f>
        <v/>
      </c>
      <c r="J1084" s="34">
        <v>1083</v>
      </c>
      <c r="R1084" s="17"/>
      <c r="S1084" s="17"/>
      <c r="T1084" s="17"/>
      <c r="U1084" s="17"/>
      <c r="V1084" s="17"/>
      <c r="W1084" s="17"/>
      <c r="X1084" s="36"/>
      <c r="Y1084" s="36"/>
      <c r="Z1084" s="36"/>
      <c r="AA1084" s="36"/>
      <c r="FD1084" s="195"/>
      <c r="FE1084" s="195"/>
      <c r="FF1084" s="195"/>
      <c r="FG1084" s="195"/>
      <c r="FH1084" s="195"/>
    </row>
    <row r="1085" spans="2:164" x14ac:dyDescent="0.2">
      <c r="B1085" s="98">
        <f>COUNT(R1085:FC1085,FI1085:FQ1085)</f>
        <v>0</v>
      </c>
      <c r="C1085" s="98" t="str">
        <f>IF(COUNT(R1085:FC1085,FI1085:FQ1085)&gt;0,COUNT(R1085:FC1085,FI1085:FQ1085),"")</f>
        <v/>
      </c>
      <c r="D1085" s="98" t="str">
        <f>IF(COUNT(X1085:BN1085,BP1085:BX1085,BZ1085:CF1085,CH1085:FC1085,FI1085:FQ1085)&gt;0,COUNT(X1085:BN1085,BP1085:BX1085,BZ1085:CF1085,CH1085:FC1085,FI1085:FQ1085),"")</f>
        <v/>
      </c>
      <c r="E1085" s="98" t="str">
        <f>IF(H1085=1,COUNT(R1085:FC1085,FI1085:FQ1085),"")</f>
        <v/>
      </c>
      <c r="F1085" s="98" t="str">
        <f>IF(H1085=1,COUNT(X1085:BN1085,BP1085:BX1085,BZ1085:CF1085,CH1085:FC1085,FI1085:FQ1085),"")</f>
        <v/>
      </c>
      <c r="G1085" s="98" t="str">
        <f>IF($B1085&gt;=1,$M1085,"")</f>
        <v/>
      </c>
      <c r="H1085" s="199" t="str">
        <f>IF(AND(M1085&gt;0,M1085&lt;=STATS!$C$22),1,"")</f>
        <v/>
      </c>
      <c r="J1085" s="34">
        <v>1084</v>
      </c>
      <c r="R1085" s="17"/>
      <c r="S1085" s="17"/>
      <c r="T1085" s="17"/>
      <c r="U1085" s="17"/>
      <c r="V1085" s="17"/>
      <c r="W1085" s="17"/>
      <c r="X1085" s="36"/>
      <c r="Y1085" s="36"/>
      <c r="Z1085" s="36"/>
      <c r="AA1085" s="36"/>
      <c r="FD1085" s="195"/>
      <c r="FE1085" s="195"/>
      <c r="FF1085" s="195"/>
      <c r="FG1085" s="195"/>
      <c r="FH1085" s="195"/>
    </row>
    <row r="1086" spans="2:164" x14ac:dyDescent="0.2">
      <c r="B1086" s="98">
        <f>COUNT(R1086:FC1086,FI1086:FQ1086)</f>
        <v>0</v>
      </c>
      <c r="C1086" s="98" t="str">
        <f>IF(COUNT(R1086:FC1086,FI1086:FQ1086)&gt;0,COUNT(R1086:FC1086,FI1086:FQ1086),"")</f>
        <v/>
      </c>
      <c r="D1086" s="98" t="str">
        <f>IF(COUNT(X1086:BN1086,BP1086:BX1086,BZ1086:CF1086,CH1086:FC1086,FI1086:FQ1086)&gt;0,COUNT(X1086:BN1086,BP1086:BX1086,BZ1086:CF1086,CH1086:FC1086,FI1086:FQ1086),"")</f>
        <v/>
      </c>
      <c r="E1086" s="98" t="str">
        <f>IF(H1086=1,COUNT(R1086:FC1086,FI1086:FQ1086),"")</f>
        <v/>
      </c>
      <c r="F1086" s="98" t="str">
        <f>IF(H1086=1,COUNT(X1086:BN1086,BP1086:BX1086,BZ1086:CF1086,CH1086:FC1086,FI1086:FQ1086),"")</f>
        <v/>
      </c>
      <c r="G1086" s="98" t="str">
        <f>IF($B1086&gt;=1,$M1086,"")</f>
        <v/>
      </c>
      <c r="H1086" s="199" t="str">
        <f>IF(AND(M1086&gt;0,M1086&lt;=STATS!$C$22),1,"")</f>
        <v/>
      </c>
      <c r="J1086" s="34">
        <v>1085</v>
      </c>
      <c r="R1086" s="17"/>
      <c r="S1086" s="17"/>
      <c r="T1086" s="17"/>
      <c r="U1086" s="17"/>
      <c r="V1086" s="17"/>
      <c r="W1086" s="17"/>
      <c r="X1086" s="36"/>
      <c r="Y1086" s="36"/>
      <c r="Z1086" s="36"/>
      <c r="AA1086" s="36"/>
      <c r="FD1086" s="195"/>
      <c r="FE1086" s="195"/>
      <c r="FF1086" s="195"/>
      <c r="FG1086" s="195"/>
      <c r="FH1086" s="195"/>
    </row>
    <row r="1087" spans="2:164" x14ac:dyDescent="0.2">
      <c r="B1087" s="98">
        <f>COUNT(R1087:FC1087,FI1087:FQ1087)</f>
        <v>0</v>
      </c>
      <c r="C1087" s="98" t="str">
        <f>IF(COUNT(R1087:FC1087,FI1087:FQ1087)&gt;0,COUNT(R1087:FC1087,FI1087:FQ1087),"")</f>
        <v/>
      </c>
      <c r="D1087" s="98" t="str">
        <f>IF(COUNT(X1087:BN1087,BP1087:BX1087,BZ1087:CF1087,CH1087:FC1087,FI1087:FQ1087)&gt;0,COUNT(X1087:BN1087,BP1087:BX1087,BZ1087:CF1087,CH1087:FC1087,FI1087:FQ1087),"")</f>
        <v/>
      </c>
      <c r="E1087" s="98" t="str">
        <f>IF(H1087=1,COUNT(R1087:FC1087,FI1087:FQ1087),"")</f>
        <v/>
      </c>
      <c r="F1087" s="98" t="str">
        <f>IF(H1087=1,COUNT(X1087:BN1087,BP1087:BX1087,BZ1087:CF1087,CH1087:FC1087,FI1087:FQ1087),"")</f>
        <v/>
      </c>
      <c r="G1087" s="98" t="str">
        <f>IF($B1087&gt;=1,$M1087,"")</f>
        <v/>
      </c>
      <c r="H1087" s="199" t="str">
        <f>IF(AND(M1087&gt;0,M1087&lt;=STATS!$C$22),1,"")</f>
        <v/>
      </c>
      <c r="J1087" s="34">
        <v>1086</v>
      </c>
      <c r="R1087" s="17"/>
      <c r="S1087" s="17"/>
      <c r="T1087" s="17"/>
      <c r="U1087" s="17"/>
      <c r="V1087" s="17"/>
      <c r="W1087" s="17"/>
      <c r="X1087" s="36"/>
      <c r="Y1087" s="36"/>
      <c r="Z1087" s="36"/>
      <c r="AA1087" s="36"/>
      <c r="FD1087" s="195"/>
      <c r="FE1087" s="195"/>
      <c r="FF1087" s="195"/>
      <c r="FG1087" s="195"/>
      <c r="FH1087" s="195"/>
    </row>
    <row r="1088" spans="2:164" x14ac:dyDescent="0.2">
      <c r="B1088" s="98">
        <f>COUNT(R1088:FC1088,FI1088:FQ1088)</f>
        <v>0</v>
      </c>
      <c r="C1088" s="98" t="str">
        <f>IF(COUNT(R1088:FC1088,FI1088:FQ1088)&gt;0,COUNT(R1088:FC1088,FI1088:FQ1088),"")</f>
        <v/>
      </c>
      <c r="D1088" s="98" t="str">
        <f>IF(COUNT(X1088:BN1088,BP1088:BX1088,BZ1088:CF1088,CH1088:FC1088,FI1088:FQ1088)&gt;0,COUNT(X1088:BN1088,BP1088:BX1088,BZ1088:CF1088,CH1088:FC1088,FI1088:FQ1088),"")</f>
        <v/>
      </c>
      <c r="E1088" s="98" t="str">
        <f>IF(H1088=1,COUNT(R1088:FC1088,FI1088:FQ1088),"")</f>
        <v/>
      </c>
      <c r="F1088" s="98" t="str">
        <f>IF(H1088=1,COUNT(X1088:BN1088,BP1088:BX1088,BZ1088:CF1088,CH1088:FC1088,FI1088:FQ1088),"")</f>
        <v/>
      </c>
      <c r="G1088" s="98" t="str">
        <f>IF($B1088&gt;=1,$M1088,"")</f>
        <v/>
      </c>
      <c r="H1088" s="199" t="str">
        <f>IF(AND(M1088&gt;0,M1088&lt;=STATS!$C$22),1,"")</f>
        <v/>
      </c>
      <c r="J1088" s="34">
        <v>1087</v>
      </c>
      <c r="R1088" s="17"/>
      <c r="S1088" s="17"/>
      <c r="T1088" s="17"/>
      <c r="U1088" s="17"/>
      <c r="V1088" s="17"/>
      <c r="W1088" s="17"/>
      <c r="X1088" s="36"/>
      <c r="Y1088" s="36"/>
      <c r="Z1088" s="36"/>
      <c r="AA1088" s="36"/>
      <c r="FD1088" s="195"/>
      <c r="FE1088" s="195"/>
      <c r="FF1088" s="195"/>
      <c r="FG1088" s="195"/>
      <c r="FH1088" s="195"/>
    </row>
    <row r="1089" spans="2:164" x14ac:dyDescent="0.2">
      <c r="B1089" s="98">
        <f>COUNT(R1089:FC1089,FI1089:FQ1089)</f>
        <v>0</v>
      </c>
      <c r="C1089" s="98" t="str">
        <f>IF(COUNT(R1089:FC1089,FI1089:FQ1089)&gt;0,COUNT(R1089:FC1089,FI1089:FQ1089),"")</f>
        <v/>
      </c>
      <c r="D1089" s="98" t="str">
        <f>IF(COUNT(X1089:BN1089,BP1089:BX1089,BZ1089:CF1089,CH1089:FC1089,FI1089:FQ1089)&gt;0,COUNT(X1089:BN1089,BP1089:BX1089,BZ1089:CF1089,CH1089:FC1089,FI1089:FQ1089),"")</f>
        <v/>
      </c>
      <c r="E1089" s="98" t="str">
        <f>IF(H1089=1,COUNT(R1089:FC1089,FI1089:FQ1089),"")</f>
        <v/>
      </c>
      <c r="F1089" s="98" t="str">
        <f>IF(H1089=1,COUNT(X1089:BN1089,BP1089:BX1089,BZ1089:CF1089,CH1089:FC1089,FI1089:FQ1089),"")</f>
        <v/>
      </c>
      <c r="G1089" s="98" t="str">
        <f>IF($B1089&gt;=1,$M1089,"")</f>
        <v/>
      </c>
      <c r="H1089" s="199" t="str">
        <f>IF(AND(M1089&gt;0,M1089&lt;=STATS!$C$22),1,"")</f>
        <v/>
      </c>
      <c r="J1089" s="34">
        <v>1088</v>
      </c>
      <c r="R1089" s="17"/>
      <c r="S1089" s="17"/>
      <c r="T1089" s="17"/>
      <c r="U1089" s="17"/>
      <c r="V1089" s="17"/>
      <c r="W1089" s="17"/>
      <c r="X1089" s="36"/>
      <c r="Y1089" s="36"/>
      <c r="Z1089" s="36"/>
      <c r="AA1089" s="36"/>
      <c r="FD1089" s="195"/>
      <c r="FE1089" s="195"/>
      <c r="FF1089" s="195"/>
      <c r="FG1089" s="195"/>
      <c r="FH1089" s="195"/>
    </row>
    <row r="1090" spans="2:164" x14ac:dyDescent="0.2">
      <c r="B1090" s="98">
        <f>COUNT(R1090:FC1090,FI1090:FQ1090)</f>
        <v>0</v>
      </c>
      <c r="C1090" s="98" t="str">
        <f>IF(COUNT(R1090:FC1090,FI1090:FQ1090)&gt;0,COUNT(R1090:FC1090,FI1090:FQ1090),"")</f>
        <v/>
      </c>
      <c r="D1090" s="98" t="str">
        <f>IF(COUNT(X1090:BN1090,BP1090:BX1090,BZ1090:CF1090,CH1090:FC1090,FI1090:FQ1090)&gt;0,COUNT(X1090:BN1090,BP1090:BX1090,BZ1090:CF1090,CH1090:FC1090,FI1090:FQ1090),"")</f>
        <v/>
      </c>
      <c r="E1090" s="98" t="str">
        <f>IF(H1090=1,COUNT(R1090:FC1090,FI1090:FQ1090),"")</f>
        <v/>
      </c>
      <c r="F1090" s="98" t="str">
        <f>IF(H1090=1,COUNT(X1090:BN1090,BP1090:BX1090,BZ1090:CF1090,CH1090:FC1090,FI1090:FQ1090),"")</f>
        <v/>
      </c>
      <c r="G1090" s="98" t="str">
        <f>IF($B1090&gt;=1,$M1090,"")</f>
        <v/>
      </c>
      <c r="H1090" s="199" t="str">
        <f>IF(AND(M1090&gt;0,M1090&lt;=STATS!$C$22),1,"")</f>
        <v/>
      </c>
      <c r="J1090" s="34">
        <v>1089</v>
      </c>
      <c r="R1090" s="17"/>
      <c r="S1090" s="17"/>
      <c r="T1090" s="17"/>
      <c r="U1090" s="17"/>
      <c r="V1090" s="17"/>
      <c r="W1090" s="17"/>
      <c r="X1090" s="36"/>
      <c r="Y1090" s="36"/>
      <c r="Z1090" s="36"/>
      <c r="AA1090" s="36"/>
      <c r="FD1090" s="195"/>
      <c r="FE1090" s="195"/>
      <c r="FF1090" s="195"/>
      <c r="FG1090" s="195"/>
      <c r="FH1090" s="195"/>
    </row>
    <row r="1091" spans="2:164" x14ac:dyDescent="0.2">
      <c r="B1091" s="98">
        <f>COUNT(R1091:FC1091,FI1091:FQ1091)</f>
        <v>0</v>
      </c>
      <c r="C1091" s="98" t="str">
        <f>IF(COUNT(R1091:FC1091,FI1091:FQ1091)&gt;0,COUNT(R1091:FC1091,FI1091:FQ1091),"")</f>
        <v/>
      </c>
      <c r="D1091" s="98" t="str">
        <f>IF(COUNT(X1091:BN1091,BP1091:BX1091,BZ1091:CF1091,CH1091:FC1091,FI1091:FQ1091)&gt;0,COUNT(X1091:BN1091,BP1091:BX1091,BZ1091:CF1091,CH1091:FC1091,FI1091:FQ1091),"")</f>
        <v/>
      </c>
      <c r="E1091" s="98" t="str">
        <f>IF(H1091=1,COUNT(R1091:FC1091,FI1091:FQ1091),"")</f>
        <v/>
      </c>
      <c r="F1091" s="98" t="str">
        <f>IF(H1091=1,COUNT(X1091:BN1091,BP1091:BX1091,BZ1091:CF1091,CH1091:FC1091,FI1091:FQ1091),"")</f>
        <v/>
      </c>
      <c r="G1091" s="98" t="str">
        <f>IF($B1091&gt;=1,$M1091,"")</f>
        <v/>
      </c>
      <c r="H1091" s="199" t="str">
        <f>IF(AND(M1091&gt;0,M1091&lt;=STATS!$C$22),1,"")</f>
        <v/>
      </c>
      <c r="J1091" s="34">
        <v>1090</v>
      </c>
      <c r="R1091" s="17"/>
      <c r="S1091" s="17"/>
      <c r="T1091" s="17"/>
      <c r="U1091" s="17"/>
      <c r="V1091" s="17"/>
      <c r="W1091" s="17"/>
      <c r="X1091" s="36"/>
      <c r="Y1091" s="36"/>
      <c r="Z1091" s="36"/>
      <c r="AA1091" s="36"/>
      <c r="FD1091" s="195"/>
      <c r="FE1091" s="195"/>
      <c r="FF1091" s="195"/>
      <c r="FG1091" s="195"/>
      <c r="FH1091" s="195"/>
    </row>
    <row r="1092" spans="2:164" x14ac:dyDescent="0.2">
      <c r="B1092" s="98">
        <f>COUNT(R1092:FC1092,FI1092:FQ1092)</f>
        <v>0</v>
      </c>
      <c r="C1092" s="98" t="str">
        <f>IF(COUNT(R1092:FC1092,FI1092:FQ1092)&gt;0,COUNT(R1092:FC1092,FI1092:FQ1092),"")</f>
        <v/>
      </c>
      <c r="D1092" s="98" t="str">
        <f>IF(COUNT(X1092:BN1092,BP1092:BX1092,BZ1092:CF1092,CH1092:FC1092,FI1092:FQ1092)&gt;0,COUNT(X1092:BN1092,BP1092:BX1092,BZ1092:CF1092,CH1092:FC1092,FI1092:FQ1092),"")</f>
        <v/>
      </c>
      <c r="E1092" s="98" t="str">
        <f>IF(H1092=1,COUNT(R1092:FC1092,FI1092:FQ1092),"")</f>
        <v/>
      </c>
      <c r="F1092" s="98" t="str">
        <f>IF(H1092=1,COUNT(X1092:BN1092,BP1092:BX1092,BZ1092:CF1092,CH1092:FC1092,FI1092:FQ1092),"")</f>
        <v/>
      </c>
      <c r="G1092" s="98" t="str">
        <f>IF($B1092&gt;=1,$M1092,"")</f>
        <v/>
      </c>
      <c r="H1092" s="199" t="str">
        <f>IF(AND(M1092&gt;0,M1092&lt;=STATS!$C$22),1,"")</f>
        <v/>
      </c>
      <c r="J1092" s="34">
        <v>1091</v>
      </c>
      <c r="R1092" s="17"/>
      <c r="S1092" s="17"/>
      <c r="T1092" s="17"/>
      <c r="U1092" s="17"/>
      <c r="V1092" s="17"/>
      <c r="W1092" s="17"/>
      <c r="X1092" s="36"/>
      <c r="Y1092" s="36"/>
      <c r="Z1092" s="36"/>
      <c r="AA1092" s="36"/>
      <c r="FD1092" s="195"/>
      <c r="FE1092" s="195"/>
      <c r="FF1092" s="195"/>
      <c r="FG1092" s="195"/>
      <c r="FH1092" s="195"/>
    </row>
    <row r="1093" spans="2:164" x14ac:dyDescent="0.2">
      <c r="B1093" s="98">
        <f>COUNT(R1093:FC1093,FI1093:FQ1093)</f>
        <v>0</v>
      </c>
      <c r="C1093" s="98" t="str">
        <f>IF(COUNT(R1093:FC1093,FI1093:FQ1093)&gt;0,COUNT(R1093:FC1093,FI1093:FQ1093),"")</f>
        <v/>
      </c>
      <c r="D1093" s="98" t="str">
        <f>IF(COUNT(X1093:BN1093,BP1093:BX1093,BZ1093:CF1093,CH1093:FC1093,FI1093:FQ1093)&gt;0,COUNT(X1093:BN1093,BP1093:BX1093,BZ1093:CF1093,CH1093:FC1093,FI1093:FQ1093),"")</f>
        <v/>
      </c>
      <c r="E1093" s="98" t="str">
        <f>IF(H1093=1,COUNT(R1093:FC1093,FI1093:FQ1093),"")</f>
        <v/>
      </c>
      <c r="F1093" s="98" t="str">
        <f>IF(H1093=1,COUNT(X1093:BN1093,BP1093:BX1093,BZ1093:CF1093,CH1093:FC1093,FI1093:FQ1093),"")</f>
        <v/>
      </c>
      <c r="G1093" s="98" t="str">
        <f>IF($B1093&gt;=1,$M1093,"")</f>
        <v/>
      </c>
      <c r="H1093" s="199" t="str">
        <f>IF(AND(M1093&gt;0,M1093&lt;=STATS!$C$22),1,"")</f>
        <v/>
      </c>
      <c r="J1093" s="34">
        <v>1092</v>
      </c>
      <c r="R1093" s="17"/>
      <c r="S1093" s="17"/>
      <c r="T1093" s="17"/>
      <c r="U1093" s="17"/>
      <c r="V1093" s="17"/>
      <c r="W1093" s="17"/>
      <c r="X1093" s="36"/>
      <c r="Y1093" s="36"/>
      <c r="Z1093" s="36"/>
      <c r="AA1093" s="36"/>
      <c r="FD1093" s="195"/>
      <c r="FE1093" s="195"/>
      <c r="FF1093" s="195"/>
      <c r="FG1093" s="195"/>
      <c r="FH1093" s="195"/>
    </row>
    <row r="1094" spans="2:164" x14ac:dyDescent="0.2">
      <c r="B1094" s="98">
        <f>COUNT(R1094:FC1094,FI1094:FQ1094)</f>
        <v>0</v>
      </c>
      <c r="C1094" s="98" t="str">
        <f>IF(COUNT(R1094:FC1094,FI1094:FQ1094)&gt;0,COUNT(R1094:FC1094,FI1094:FQ1094),"")</f>
        <v/>
      </c>
      <c r="D1094" s="98" t="str">
        <f>IF(COUNT(X1094:BN1094,BP1094:BX1094,BZ1094:CF1094,CH1094:FC1094,FI1094:FQ1094)&gt;0,COUNT(X1094:BN1094,BP1094:BX1094,BZ1094:CF1094,CH1094:FC1094,FI1094:FQ1094),"")</f>
        <v/>
      </c>
      <c r="E1094" s="98" t="str">
        <f>IF(H1094=1,COUNT(R1094:FC1094,FI1094:FQ1094),"")</f>
        <v/>
      </c>
      <c r="F1094" s="98" t="str">
        <f>IF(H1094=1,COUNT(X1094:BN1094,BP1094:BX1094,BZ1094:CF1094,CH1094:FC1094,FI1094:FQ1094),"")</f>
        <v/>
      </c>
      <c r="G1094" s="98" t="str">
        <f>IF($B1094&gt;=1,$M1094,"")</f>
        <v/>
      </c>
      <c r="H1094" s="199" t="str">
        <f>IF(AND(M1094&gt;0,M1094&lt;=STATS!$C$22),1,"")</f>
        <v/>
      </c>
      <c r="J1094" s="34">
        <v>1093</v>
      </c>
      <c r="R1094" s="17"/>
      <c r="S1094" s="17"/>
      <c r="T1094" s="17"/>
      <c r="U1094" s="17"/>
      <c r="V1094" s="17"/>
      <c r="W1094" s="17"/>
      <c r="X1094" s="36"/>
      <c r="Y1094" s="36"/>
      <c r="Z1094" s="36"/>
      <c r="AA1094" s="36"/>
      <c r="FD1094" s="195"/>
      <c r="FE1094" s="195"/>
      <c r="FF1094" s="195"/>
      <c r="FG1094" s="195"/>
      <c r="FH1094" s="195"/>
    </row>
    <row r="1095" spans="2:164" x14ac:dyDescent="0.2">
      <c r="B1095" s="98">
        <f>COUNT(R1095:FC1095,FI1095:FQ1095)</f>
        <v>0</v>
      </c>
      <c r="C1095" s="98" t="str">
        <f>IF(COUNT(R1095:FC1095,FI1095:FQ1095)&gt;0,COUNT(R1095:FC1095,FI1095:FQ1095),"")</f>
        <v/>
      </c>
      <c r="D1095" s="98" t="str">
        <f>IF(COUNT(X1095:BN1095,BP1095:BX1095,BZ1095:CF1095,CH1095:FC1095,FI1095:FQ1095)&gt;0,COUNT(X1095:BN1095,BP1095:BX1095,BZ1095:CF1095,CH1095:FC1095,FI1095:FQ1095),"")</f>
        <v/>
      </c>
      <c r="E1095" s="98" t="str">
        <f>IF(H1095=1,COUNT(R1095:FC1095,FI1095:FQ1095),"")</f>
        <v/>
      </c>
      <c r="F1095" s="98" t="str">
        <f>IF(H1095=1,COUNT(X1095:BN1095,BP1095:BX1095,BZ1095:CF1095,CH1095:FC1095,FI1095:FQ1095),"")</f>
        <v/>
      </c>
      <c r="G1095" s="98" t="str">
        <f>IF($B1095&gt;=1,$M1095,"")</f>
        <v/>
      </c>
      <c r="H1095" s="199" t="str">
        <f>IF(AND(M1095&gt;0,M1095&lt;=STATS!$C$22),1,"")</f>
        <v/>
      </c>
      <c r="J1095" s="34">
        <v>1094</v>
      </c>
      <c r="R1095" s="17"/>
      <c r="S1095" s="17"/>
      <c r="T1095" s="17"/>
      <c r="U1095" s="17"/>
      <c r="V1095" s="17"/>
      <c r="W1095" s="17"/>
      <c r="X1095" s="36"/>
      <c r="Y1095" s="36"/>
      <c r="Z1095" s="36"/>
      <c r="AA1095" s="36"/>
      <c r="FD1095" s="195"/>
      <c r="FE1095" s="195"/>
      <c r="FF1095" s="195"/>
      <c r="FG1095" s="195"/>
      <c r="FH1095" s="195"/>
    </row>
    <row r="1096" spans="2:164" x14ac:dyDescent="0.2">
      <c r="B1096" s="98">
        <f>COUNT(R1096:FC1096,FI1096:FQ1096)</f>
        <v>0</v>
      </c>
      <c r="C1096" s="98" t="str">
        <f>IF(COUNT(R1096:FC1096,FI1096:FQ1096)&gt;0,COUNT(R1096:FC1096,FI1096:FQ1096),"")</f>
        <v/>
      </c>
      <c r="D1096" s="98" t="str">
        <f>IF(COUNT(X1096:BN1096,BP1096:BX1096,BZ1096:CF1096,CH1096:FC1096,FI1096:FQ1096)&gt;0,COUNT(X1096:BN1096,BP1096:BX1096,BZ1096:CF1096,CH1096:FC1096,FI1096:FQ1096),"")</f>
        <v/>
      </c>
      <c r="E1096" s="98" t="str">
        <f>IF(H1096=1,COUNT(R1096:FC1096,FI1096:FQ1096),"")</f>
        <v/>
      </c>
      <c r="F1096" s="98" t="str">
        <f>IF(H1096=1,COUNT(X1096:BN1096,BP1096:BX1096,BZ1096:CF1096,CH1096:FC1096,FI1096:FQ1096),"")</f>
        <v/>
      </c>
      <c r="G1096" s="98" t="str">
        <f>IF($B1096&gt;=1,$M1096,"")</f>
        <v/>
      </c>
      <c r="H1096" s="199" t="str">
        <f>IF(AND(M1096&gt;0,M1096&lt;=STATS!$C$22),1,"")</f>
        <v/>
      </c>
      <c r="J1096" s="34">
        <v>1095</v>
      </c>
      <c r="R1096" s="17"/>
      <c r="S1096" s="17"/>
      <c r="T1096" s="17"/>
      <c r="U1096" s="17"/>
      <c r="V1096" s="17"/>
      <c r="W1096" s="17"/>
      <c r="X1096" s="36"/>
      <c r="Y1096" s="36"/>
      <c r="Z1096" s="36"/>
      <c r="AA1096" s="36"/>
      <c r="FD1096" s="195"/>
      <c r="FE1096" s="195"/>
      <c r="FF1096" s="195"/>
      <c r="FG1096" s="195"/>
      <c r="FH1096" s="195"/>
    </row>
    <row r="1097" spans="2:164" x14ac:dyDescent="0.2">
      <c r="B1097" s="98">
        <f>COUNT(R1097:FC1097,FI1097:FQ1097)</f>
        <v>0</v>
      </c>
      <c r="C1097" s="98" t="str">
        <f>IF(COUNT(R1097:FC1097,FI1097:FQ1097)&gt;0,COUNT(R1097:FC1097,FI1097:FQ1097),"")</f>
        <v/>
      </c>
      <c r="D1097" s="98" t="str">
        <f>IF(COUNT(X1097:BN1097,BP1097:BX1097,BZ1097:CF1097,CH1097:FC1097,FI1097:FQ1097)&gt;0,COUNT(X1097:BN1097,BP1097:BX1097,BZ1097:CF1097,CH1097:FC1097,FI1097:FQ1097),"")</f>
        <v/>
      </c>
      <c r="E1097" s="98" t="str">
        <f>IF(H1097=1,COUNT(R1097:FC1097,FI1097:FQ1097),"")</f>
        <v/>
      </c>
      <c r="F1097" s="98" t="str">
        <f>IF(H1097=1,COUNT(X1097:BN1097,BP1097:BX1097,BZ1097:CF1097,CH1097:FC1097,FI1097:FQ1097),"")</f>
        <v/>
      </c>
      <c r="G1097" s="98" t="str">
        <f>IF($B1097&gt;=1,$M1097,"")</f>
        <v/>
      </c>
      <c r="H1097" s="199" t="str">
        <f>IF(AND(M1097&gt;0,M1097&lt;=STATS!$C$22),1,"")</f>
        <v/>
      </c>
      <c r="J1097" s="34">
        <v>1096</v>
      </c>
      <c r="R1097" s="17"/>
      <c r="S1097" s="17"/>
      <c r="T1097" s="17"/>
      <c r="U1097" s="17"/>
      <c r="V1097" s="17"/>
      <c r="W1097" s="17"/>
      <c r="X1097" s="36"/>
      <c r="Y1097" s="36"/>
      <c r="Z1097" s="36"/>
      <c r="AA1097" s="36"/>
      <c r="FD1097" s="195"/>
      <c r="FE1097" s="195"/>
      <c r="FF1097" s="195"/>
      <c r="FG1097" s="195"/>
      <c r="FH1097" s="195"/>
    </row>
    <row r="1098" spans="2:164" x14ac:dyDescent="0.2">
      <c r="B1098" s="98">
        <f>COUNT(R1098:FC1098,FI1098:FQ1098)</f>
        <v>0</v>
      </c>
      <c r="C1098" s="98" t="str">
        <f>IF(COUNT(R1098:FC1098,FI1098:FQ1098)&gt;0,COUNT(R1098:FC1098,FI1098:FQ1098),"")</f>
        <v/>
      </c>
      <c r="D1098" s="98" t="str">
        <f>IF(COUNT(X1098:BN1098,BP1098:BX1098,BZ1098:CF1098,CH1098:FC1098,FI1098:FQ1098)&gt;0,COUNT(X1098:BN1098,BP1098:BX1098,BZ1098:CF1098,CH1098:FC1098,FI1098:FQ1098),"")</f>
        <v/>
      </c>
      <c r="E1098" s="98" t="str">
        <f>IF(H1098=1,COUNT(R1098:FC1098,FI1098:FQ1098),"")</f>
        <v/>
      </c>
      <c r="F1098" s="98" t="str">
        <f>IF(H1098=1,COUNT(X1098:BN1098,BP1098:BX1098,BZ1098:CF1098,CH1098:FC1098,FI1098:FQ1098),"")</f>
        <v/>
      </c>
      <c r="G1098" s="98" t="str">
        <f>IF($B1098&gt;=1,$M1098,"")</f>
        <v/>
      </c>
      <c r="H1098" s="199" t="str">
        <f>IF(AND(M1098&gt;0,M1098&lt;=STATS!$C$22),1,"")</f>
        <v/>
      </c>
      <c r="J1098" s="34">
        <v>1097</v>
      </c>
      <c r="R1098" s="17"/>
      <c r="S1098" s="17"/>
      <c r="T1098" s="17"/>
      <c r="U1098" s="17"/>
      <c r="V1098" s="17"/>
      <c r="W1098" s="17"/>
      <c r="X1098" s="36"/>
      <c r="Y1098" s="36"/>
      <c r="Z1098" s="36"/>
      <c r="AA1098" s="36"/>
      <c r="FD1098" s="195"/>
      <c r="FE1098" s="195"/>
      <c r="FF1098" s="195"/>
      <c r="FG1098" s="195"/>
      <c r="FH1098" s="195"/>
    </row>
    <row r="1099" spans="2:164" x14ac:dyDescent="0.2">
      <c r="B1099" s="98">
        <f>COUNT(R1099:FC1099,FI1099:FQ1099)</f>
        <v>0</v>
      </c>
      <c r="C1099" s="98" t="str">
        <f>IF(COUNT(R1099:FC1099,FI1099:FQ1099)&gt;0,COUNT(R1099:FC1099,FI1099:FQ1099),"")</f>
        <v/>
      </c>
      <c r="D1099" s="98" t="str">
        <f>IF(COUNT(X1099:BN1099,BP1099:BX1099,BZ1099:CF1099,CH1099:FC1099,FI1099:FQ1099)&gt;0,COUNT(X1099:BN1099,BP1099:BX1099,BZ1099:CF1099,CH1099:FC1099,FI1099:FQ1099),"")</f>
        <v/>
      </c>
      <c r="E1099" s="98" t="str">
        <f>IF(H1099=1,COUNT(R1099:FC1099,FI1099:FQ1099),"")</f>
        <v/>
      </c>
      <c r="F1099" s="98" t="str">
        <f>IF(H1099=1,COUNT(X1099:BN1099,BP1099:BX1099,BZ1099:CF1099,CH1099:FC1099,FI1099:FQ1099),"")</f>
        <v/>
      </c>
      <c r="G1099" s="98" t="str">
        <f>IF($B1099&gt;=1,$M1099,"")</f>
        <v/>
      </c>
      <c r="H1099" s="199" t="str">
        <f>IF(AND(M1099&gt;0,M1099&lt;=STATS!$C$22),1,"")</f>
        <v/>
      </c>
      <c r="J1099" s="34">
        <v>1098</v>
      </c>
      <c r="R1099" s="17"/>
      <c r="S1099" s="17"/>
      <c r="T1099" s="17"/>
      <c r="U1099" s="17"/>
      <c r="V1099" s="17"/>
      <c r="W1099" s="17"/>
      <c r="X1099" s="36"/>
      <c r="Y1099" s="36"/>
      <c r="Z1099" s="36"/>
      <c r="AA1099" s="36"/>
      <c r="FD1099" s="195"/>
      <c r="FE1099" s="195"/>
      <c r="FF1099" s="195"/>
      <c r="FG1099" s="195"/>
      <c r="FH1099" s="195"/>
    </row>
    <row r="1100" spans="2:164" x14ac:dyDescent="0.2">
      <c r="B1100" s="98">
        <f>COUNT(R1100:FC1100,FI1100:FQ1100)</f>
        <v>0</v>
      </c>
      <c r="C1100" s="98" t="str">
        <f>IF(COUNT(R1100:FC1100,FI1100:FQ1100)&gt;0,COUNT(R1100:FC1100,FI1100:FQ1100),"")</f>
        <v/>
      </c>
      <c r="D1100" s="98" t="str">
        <f>IF(COUNT(X1100:BN1100,BP1100:BX1100,BZ1100:CF1100,CH1100:FC1100,FI1100:FQ1100)&gt;0,COUNT(X1100:BN1100,BP1100:BX1100,BZ1100:CF1100,CH1100:FC1100,FI1100:FQ1100),"")</f>
        <v/>
      </c>
      <c r="E1100" s="98" t="str">
        <f>IF(H1100=1,COUNT(R1100:FC1100,FI1100:FQ1100),"")</f>
        <v/>
      </c>
      <c r="F1100" s="98" t="str">
        <f>IF(H1100=1,COUNT(X1100:BN1100,BP1100:BX1100,BZ1100:CF1100,CH1100:FC1100,FI1100:FQ1100),"")</f>
        <v/>
      </c>
      <c r="G1100" s="98" t="str">
        <f>IF($B1100&gt;=1,$M1100,"")</f>
        <v/>
      </c>
      <c r="H1100" s="199" t="str">
        <f>IF(AND(M1100&gt;0,M1100&lt;=STATS!$C$22),1,"")</f>
        <v/>
      </c>
      <c r="J1100" s="34">
        <v>1099</v>
      </c>
      <c r="R1100" s="17"/>
      <c r="S1100" s="17"/>
      <c r="T1100" s="17"/>
      <c r="U1100" s="17"/>
      <c r="V1100" s="17"/>
      <c r="W1100" s="17"/>
      <c r="X1100" s="36"/>
      <c r="Y1100" s="36"/>
      <c r="Z1100" s="36"/>
      <c r="AA1100" s="36"/>
      <c r="FD1100" s="195"/>
      <c r="FE1100" s="195"/>
      <c r="FF1100" s="195"/>
      <c r="FG1100" s="195"/>
      <c r="FH1100" s="195"/>
    </row>
    <row r="1101" spans="2:164" x14ac:dyDescent="0.2">
      <c r="B1101" s="98">
        <f>COUNT(R1101:FC1101,FI1101:FQ1101)</f>
        <v>0</v>
      </c>
      <c r="C1101" s="98" t="str">
        <f>IF(COUNT(R1101:FC1101,FI1101:FQ1101)&gt;0,COUNT(R1101:FC1101,FI1101:FQ1101),"")</f>
        <v/>
      </c>
      <c r="D1101" s="98" t="str">
        <f>IF(COUNT(X1101:BN1101,BP1101:BX1101,BZ1101:CF1101,CH1101:FC1101,FI1101:FQ1101)&gt;0,COUNT(X1101:BN1101,BP1101:BX1101,BZ1101:CF1101,CH1101:FC1101,FI1101:FQ1101),"")</f>
        <v/>
      </c>
      <c r="E1101" s="98" t="str">
        <f>IF(H1101=1,COUNT(R1101:FC1101,FI1101:FQ1101),"")</f>
        <v/>
      </c>
      <c r="F1101" s="98" t="str">
        <f>IF(H1101=1,COUNT(X1101:BN1101,BP1101:BX1101,BZ1101:CF1101,CH1101:FC1101,FI1101:FQ1101),"")</f>
        <v/>
      </c>
      <c r="G1101" s="98" t="str">
        <f>IF($B1101&gt;=1,$M1101,"")</f>
        <v/>
      </c>
      <c r="H1101" s="199" t="str">
        <f>IF(AND(M1101&gt;0,M1101&lt;=STATS!$C$22),1,"")</f>
        <v/>
      </c>
      <c r="J1101" s="34">
        <v>1100</v>
      </c>
      <c r="R1101" s="17"/>
      <c r="S1101" s="17"/>
      <c r="T1101" s="17"/>
      <c r="U1101" s="17"/>
      <c r="V1101" s="17"/>
      <c r="W1101" s="17"/>
      <c r="X1101" s="36"/>
      <c r="Y1101" s="36"/>
      <c r="Z1101" s="36"/>
      <c r="AA1101" s="36"/>
      <c r="FD1101" s="195"/>
      <c r="FE1101" s="195"/>
      <c r="FF1101" s="195"/>
      <c r="FG1101" s="195"/>
      <c r="FH1101" s="195"/>
    </row>
    <row r="1102" spans="2:164" x14ac:dyDescent="0.2">
      <c r="B1102" s="98">
        <f>COUNT(R1102:FC1102,FI1102:FQ1102)</f>
        <v>0</v>
      </c>
      <c r="C1102" s="98" t="str">
        <f>IF(COUNT(R1102:FC1102,FI1102:FQ1102)&gt;0,COUNT(R1102:FC1102,FI1102:FQ1102),"")</f>
        <v/>
      </c>
      <c r="D1102" s="98" t="str">
        <f>IF(COUNT(X1102:BN1102,BP1102:BX1102,BZ1102:CF1102,CH1102:FC1102,FI1102:FQ1102)&gt;0,COUNT(X1102:BN1102,BP1102:BX1102,BZ1102:CF1102,CH1102:FC1102,FI1102:FQ1102),"")</f>
        <v/>
      </c>
      <c r="E1102" s="98" t="str">
        <f>IF(H1102=1,COUNT(R1102:FC1102,FI1102:FQ1102),"")</f>
        <v/>
      </c>
      <c r="F1102" s="98" t="str">
        <f>IF(H1102=1,COUNT(X1102:BN1102,BP1102:BX1102,BZ1102:CF1102,CH1102:FC1102,FI1102:FQ1102),"")</f>
        <v/>
      </c>
      <c r="G1102" s="98" t="str">
        <f>IF($B1102&gt;=1,$M1102,"")</f>
        <v/>
      </c>
      <c r="H1102" s="199" t="str">
        <f>IF(AND(M1102&gt;0,M1102&lt;=STATS!$C$22),1,"")</f>
        <v/>
      </c>
      <c r="J1102" s="34">
        <v>1101</v>
      </c>
      <c r="R1102" s="17"/>
      <c r="S1102" s="17"/>
      <c r="T1102" s="17"/>
      <c r="U1102" s="17"/>
      <c r="V1102" s="17"/>
      <c r="W1102" s="17"/>
      <c r="X1102" s="36"/>
      <c r="Y1102" s="36"/>
      <c r="Z1102" s="36"/>
      <c r="AA1102" s="36"/>
      <c r="FD1102" s="195"/>
      <c r="FE1102" s="195"/>
      <c r="FF1102" s="195"/>
      <c r="FG1102" s="195"/>
      <c r="FH1102" s="195"/>
    </row>
    <row r="1103" spans="2:164" x14ac:dyDescent="0.2">
      <c r="B1103" s="98">
        <f>COUNT(R1103:FC1103,FI1103:FQ1103)</f>
        <v>0</v>
      </c>
      <c r="C1103" s="98" t="str">
        <f>IF(COUNT(R1103:FC1103,FI1103:FQ1103)&gt;0,COUNT(R1103:FC1103,FI1103:FQ1103),"")</f>
        <v/>
      </c>
      <c r="D1103" s="98" t="str">
        <f>IF(COUNT(X1103:BN1103,BP1103:BX1103,BZ1103:CF1103,CH1103:FC1103,FI1103:FQ1103)&gt;0,COUNT(X1103:BN1103,BP1103:BX1103,BZ1103:CF1103,CH1103:FC1103,FI1103:FQ1103),"")</f>
        <v/>
      </c>
      <c r="E1103" s="98" t="str">
        <f>IF(H1103=1,COUNT(R1103:FC1103,FI1103:FQ1103),"")</f>
        <v/>
      </c>
      <c r="F1103" s="98" t="str">
        <f>IF(H1103=1,COUNT(X1103:BN1103,BP1103:BX1103,BZ1103:CF1103,CH1103:FC1103,FI1103:FQ1103),"")</f>
        <v/>
      </c>
      <c r="G1103" s="98" t="str">
        <f>IF($B1103&gt;=1,$M1103,"")</f>
        <v/>
      </c>
      <c r="H1103" s="199" t="str">
        <f>IF(AND(M1103&gt;0,M1103&lt;=STATS!$C$22),1,"")</f>
        <v/>
      </c>
      <c r="J1103" s="34">
        <v>1102</v>
      </c>
      <c r="R1103" s="17"/>
      <c r="S1103" s="17"/>
      <c r="T1103" s="17"/>
      <c r="U1103" s="17"/>
      <c r="V1103" s="17"/>
      <c r="W1103" s="17"/>
      <c r="X1103" s="36"/>
      <c r="Y1103" s="36"/>
      <c r="Z1103" s="36"/>
      <c r="AA1103" s="36"/>
      <c r="FD1103" s="195"/>
      <c r="FE1103" s="195"/>
      <c r="FF1103" s="195"/>
      <c r="FG1103" s="195"/>
      <c r="FH1103" s="195"/>
    </row>
    <row r="1104" spans="2:164" x14ac:dyDescent="0.2">
      <c r="B1104" s="98">
        <f>COUNT(R1104:FC1104,FI1104:FQ1104)</f>
        <v>0</v>
      </c>
      <c r="C1104" s="98" t="str">
        <f>IF(COUNT(R1104:FC1104,FI1104:FQ1104)&gt;0,COUNT(R1104:FC1104,FI1104:FQ1104),"")</f>
        <v/>
      </c>
      <c r="D1104" s="98" t="str">
        <f>IF(COUNT(X1104:BN1104,BP1104:BX1104,BZ1104:CF1104,CH1104:FC1104,FI1104:FQ1104)&gt;0,COUNT(X1104:BN1104,BP1104:BX1104,BZ1104:CF1104,CH1104:FC1104,FI1104:FQ1104),"")</f>
        <v/>
      </c>
      <c r="E1104" s="98" t="str">
        <f>IF(H1104=1,COUNT(R1104:FC1104,FI1104:FQ1104),"")</f>
        <v/>
      </c>
      <c r="F1104" s="98" t="str">
        <f>IF(H1104=1,COUNT(X1104:BN1104,BP1104:BX1104,BZ1104:CF1104,CH1104:FC1104,FI1104:FQ1104),"")</f>
        <v/>
      </c>
      <c r="G1104" s="98" t="str">
        <f>IF($B1104&gt;=1,$M1104,"")</f>
        <v/>
      </c>
      <c r="H1104" s="199" t="str">
        <f>IF(AND(M1104&gt;0,M1104&lt;=STATS!$C$22),1,"")</f>
        <v/>
      </c>
      <c r="J1104" s="34">
        <v>1103</v>
      </c>
      <c r="R1104" s="17"/>
      <c r="S1104" s="17"/>
      <c r="T1104" s="17"/>
      <c r="U1104" s="17"/>
      <c r="V1104" s="17"/>
      <c r="W1104" s="17"/>
      <c r="X1104" s="36"/>
      <c r="Y1104" s="36"/>
      <c r="Z1104" s="36"/>
      <c r="AA1104" s="36"/>
      <c r="FD1104" s="195"/>
      <c r="FE1104" s="195"/>
      <c r="FF1104" s="195"/>
      <c r="FG1104" s="195"/>
      <c r="FH1104" s="195"/>
    </row>
    <row r="1105" spans="2:164" x14ac:dyDescent="0.2">
      <c r="B1105" s="98">
        <f>COUNT(R1105:FC1105,FI1105:FQ1105)</f>
        <v>0</v>
      </c>
      <c r="C1105" s="98" t="str">
        <f>IF(COUNT(R1105:FC1105,FI1105:FQ1105)&gt;0,COUNT(R1105:FC1105,FI1105:FQ1105),"")</f>
        <v/>
      </c>
      <c r="D1105" s="98" t="str">
        <f>IF(COUNT(X1105:BN1105,BP1105:BX1105,BZ1105:CF1105,CH1105:FC1105,FI1105:FQ1105)&gt;0,COUNT(X1105:BN1105,BP1105:BX1105,BZ1105:CF1105,CH1105:FC1105,FI1105:FQ1105),"")</f>
        <v/>
      </c>
      <c r="E1105" s="98" t="str">
        <f>IF(H1105=1,COUNT(R1105:FC1105,FI1105:FQ1105),"")</f>
        <v/>
      </c>
      <c r="F1105" s="98" t="str">
        <f>IF(H1105=1,COUNT(X1105:BN1105,BP1105:BX1105,BZ1105:CF1105,CH1105:FC1105,FI1105:FQ1105),"")</f>
        <v/>
      </c>
      <c r="G1105" s="98" t="str">
        <f>IF($B1105&gt;=1,$M1105,"")</f>
        <v/>
      </c>
      <c r="H1105" s="199" t="str">
        <f>IF(AND(M1105&gt;0,M1105&lt;=STATS!$C$22),1,"")</f>
        <v/>
      </c>
      <c r="J1105" s="34">
        <v>1104</v>
      </c>
      <c r="R1105" s="17"/>
      <c r="S1105" s="17"/>
      <c r="T1105" s="17"/>
      <c r="U1105" s="17"/>
      <c r="V1105" s="17"/>
      <c r="W1105" s="17"/>
      <c r="X1105" s="36"/>
      <c r="Y1105" s="36"/>
      <c r="Z1105" s="36"/>
      <c r="AA1105" s="36"/>
      <c r="FD1105" s="195"/>
      <c r="FE1105" s="195"/>
      <c r="FF1105" s="195"/>
      <c r="FG1105" s="195"/>
      <c r="FH1105" s="195"/>
    </row>
    <row r="1106" spans="2:164" x14ac:dyDescent="0.2">
      <c r="B1106" s="98">
        <f>COUNT(R1106:FC1106,FI1106:FQ1106)</f>
        <v>0</v>
      </c>
      <c r="C1106" s="98" t="str">
        <f>IF(COUNT(R1106:FC1106,FI1106:FQ1106)&gt;0,COUNT(R1106:FC1106,FI1106:FQ1106),"")</f>
        <v/>
      </c>
      <c r="D1106" s="98" t="str">
        <f>IF(COUNT(X1106:BN1106,BP1106:BX1106,BZ1106:CF1106,CH1106:FC1106,FI1106:FQ1106)&gt;0,COUNT(X1106:BN1106,BP1106:BX1106,BZ1106:CF1106,CH1106:FC1106,FI1106:FQ1106),"")</f>
        <v/>
      </c>
      <c r="E1106" s="98" t="str">
        <f>IF(H1106=1,COUNT(R1106:FC1106,FI1106:FQ1106),"")</f>
        <v/>
      </c>
      <c r="F1106" s="98" t="str">
        <f>IF(H1106=1,COUNT(X1106:BN1106,BP1106:BX1106,BZ1106:CF1106,CH1106:FC1106,FI1106:FQ1106),"")</f>
        <v/>
      </c>
      <c r="G1106" s="98" t="str">
        <f>IF($B1106&gt;=1,$M1106,"")</f>
        <v/>
      </c>
      <c r="H1106" s="199" t="str">
        <f>IF(AND(M1106&gt;0,M1106&lt;=STATS!$C$22),1,"")</f>
        <v/>
      </c>
      <c r="J1106" s="34">
        <v>1105</v>
      </c>
      <c r="R1106" s="17"/>
      <c r="S1106" s="17"/>
      <c r="T1106" s="17"/>
      <c r="U1106" s="17"/>
      <c r="V1106" s="17"/>
      <c r="W1106" s="17"/>
      <c r="X1106" s="36"/>
      <c r="Y1106" s="36"/>
      <c r="Z1106" s="36"/>
      <c r="AA1106" s="36"/>
      <c r="FD1106" s="195"/>
      <c r="FE1106" s="195"/>
      <c r="FF1106" s="195"/>
      <c r="FG1106" s="195"/>
      <c r="FH1106" s="195"/>
    </row>
    <row r="1107" spans="2:164" x14ac:dyDescent="0.2">
      <c r="B1107" s="98">
        <f>COUNT(R1107:FC1107,FI1107:FQ1107)</f>
        <v>0</v>
      </c>
      <c r="C1107" s="98" t="str">
        <f>IF(COUNT(R1107:FC1107,FI1107:FQ1107)&gt;0,COUNT(R1107:FC1107,FI1107:FQ1107),"")</f>
        <v/>
      </c>
      <c r="D1107" s="98" t="str">
        <f>IF(COUNT(X1107:BN1107,BP1107:BX1107,BZ1107:CF1107,CH1107:FC1107,FI1107:FQ1107)&gt;0,COUNT(X1107:BN1107,BP1107:BX1107,BZ1107:CF1107,CH1107:FC1107,FI1107:FQ1107),"")</f>
        <v/>
      </c>
      <c r="E1107" s="98" t="str">
        <f>IF(H1107=1,COUNT(R1107:FC1107,FI1107:FQ1107),"")</f>
        <v/>
      </c>
      <c r="F1107" s="98" t="str">
        <f>IF(H1107=1,COUNT(X1107:BN1107,BP1107:BX1107,BZ1107:CF1107,CH1107:FC1107,FI1107:FQ1107),"")</f>
        <v/>
      </c>
      <c r="G1107" s="98" t="str">
        <f>IF($B1107&gt;=1,$M1107,"")</f>
        <v/>
      </c>
      <c r="H1107" s="199" t="str">
        <f>IF(AND(M1107&gt;0,M1107&lt;=STATS!$C$22),1,"")</f>
        <v/>
      </c>
      <c r="J1107" s="34">
        <v>1106</v>
      </c>
      <c r="R1107" s="17"/>
      <c r="S1107" s="17"/>
      <c r="T1107" s="17"/>
      <c r="U1107" s="17"/>
      <c r="V1107" s="17"/>
      <c r="W1107" s="17"/>
      <c r="X1107" s="36"/>
      <c r="Y1107" s="36"/>
      <c r="Z1107" s="36"/>
      <c r="AA1107" s="36"/>
      <c r="FD1107" s="195"/>
      <c r="FE1107" s="195"/>
      <c r="FF1107" s="195"/>
      <c r="FG1107" s="195"/>
      <c r="FH1107" s="195"/>
    </row>
    <row r="1108" spans="2:164" x14ac:dyDescent="0.2">
      <c r="B1108" s="98">
        <f>COUNT(R1108:FC1108,FI1108:FQ1108)</f>
        <v>0</v>
      </c>
      <c r="C1108" s="98" t="str">
        <f>IF(COUNT(R1108:FC1108,FI1108:FQ1108)&gt;0,COUNT(R1108:FC1108,FI1108:FQ1108),"")</f>
        <v/>
      </c>
      <c r="D1108" s="98" t="str">
        <f>IF(COUNT(X1108:BN1108,BP1108:BX1108,BZ1108:CF1108,CH1108:FC1108,FI1108:FQ1108)&gt;0,COUNT(X1108:BN1108,BP1108:BX1108,BZ1108:CF1108,CH1108:FC1108,FI1108:FQ1108),"")</f>
        <v/>
      </c>
      <c r="E1108" s="98" t="str">
        <f>IF(H1108=1,COUNT(R1108:FC1108,FI1108:FQ1108),"")</f>
        <v/>
      </c>
      <c r="F1108" s="98" t="str">
        <f>IF(H1108=1,COUNT(X1108:BN1108,BP1108:BX1108,BZ1108:CF1108,CH1108:FC1108,FI1108:FQ1108),"")</f>
        <v/>
      </c>
      <c r="G1108" s="98" t="str">
        <f>IF($B1108&gt;=1,$M1108,"")</f>
        <v/>
      </c>
      <c r="H1108" s="199" t="str">
        <f>IF(AND(M1108&gt;0,M1108&lt;=STATS!$C$22),1,"")</f>
        <v/>
      </c>
      <c r="J1108" s="34">
        <v>1107</v>
      </c>
      <c r="R1108" s="17"/>
      <c r="S1108" s="17"/>
      <c r="T1108" s="17"/>
      <c r="U1108" s="17"/>
      <c r="V1108" s="17"/>
      <c r="W1108" s="17"/>
      <c r="X1108" s="36"/>
      <c r="Y1108" s="36"/>
      <c r="Z1108" s="36"/>
      <c r="AA1108" s="36"/>
      <c r="FD1108" s="195"/>
      <c r="FE1108" s="195"/>
      <c r="FF1108" s="195"/>
      <c r="FG1108" s="195"/>
      <c r="FH1108" s="195"/>
    </row>
    <row r="1109" spans="2:164" x14ac:dyDescent="0.2">
      <c r="B1109" s="98">
        <f>COUNT(R1109:FC1109,FI1109:FQ1109)</f>
        <v>0</v>
      </c>
      <c r="C1109" s="98" t="str">
        <f>IF(COUNT(R1109:FC1109,FI1109:FQ1109)&gt;0,COUNT(R1109:FC1109,FI1109:FQ1109),"")</f>
        <v/>
      </c>
      <c r="D1109" s="98" t="str">
        <f>IF(COUNT(X1109:BN1109,BP1109:BX1109,BZ1109:CF1109,CH1109:FC1109,FI1109:FQ1109)&gt;0,COUNT(X1109:BN1109,BP1109:BX1109,BZ1109:CF1109,CH1109:FC1109,FI1109:FQ1109),"")</f>
        <v/>
      </c>
      <c r="E1109" s="98" t="str">
        <f>IF(H1109=1,COUNT(R1109:FC1109,FI1109:FQ1109),"")</f>
        <v/>
      </c>
      <c r="F1109" s="98" t="str">
        <f>IF(H1109=1,COUNT(X1109:BN1109,BP1109:BX1109,BZ1109:CF1109,CH1109:FC1109,FI1109:FQ1109),"")</f>
        <v/>
      </c>
      <c r="G1109" s="98" t="str">
        <f>IF($B1109&gt;=1,$M1109,"")</f>
        <v/>
      </c>
      <c r="H1109" s="199" t="str">
        <f>IF(AND(M1109&gt;0,M1109&lt;=STATS!$C$22),1,"")</f>
        <v/>
      </c>
      <c r="J1109" s="34">
        <v>1108</v>
      </c>
      <c r="R1109" s="17"/>
      <c r="S1109" s="17"/>
      <c r="T1109" s="17"/>
      <c r="U1109" s="17"/>
      <c r="V1109" s="17"/>
      <c r="W1109" s="17"/>
      <c r="X1109" s="36"/>
      <c r="Y1109" s="36"/>
      <c r="Z1109" s="36"/>
      <c r="AA1109" s="36"/>
      <c r="FD1109" s="195"/>
      <c r="FE1109" s="195"/>
      <c r="FF1109" s="195"/>
      <c r="FG1109" s="195"/>
      <c r="FH1109" s="195"/>
    </row>
    <row r="1110" spans="2:164" x14ac:dyDescent="0.2">
      <c r="B1110" s="98">
        <f>COUNT(R1110:FC1110,FI1110:FQ1110)</f>
        <v>0</v>
      </c>
      <c r="C1110" s="98" t="str">
        <f>IF(COUNT(R1110:FC1110,FI1110:FQ1110)&gt;0,COUNT(R1110:FC1110,FI1110:FQ1110),"")</f>
        <v/>
      </c>
      <c r="D1110" s="98" t="str">
        <f>IF(COUNT(X1110:BN1110,BP1110:BX1110,BZ1110:CF1110,CH1110:FC1110,FI1110:FQ1110)&gt;0,COUNT(X1110:BN1110,BP1110:BX1110,BZ1110:CF1110,CH1110:FC1110,FI1110:FQ1110),"")</f>
        <v/>
      </c>
      <c r="E1110" s="98" t="str">
        <f>IF(H1110=1,COUNT(R1110:FC1110,FI1110:FQ1110),"")</f>
        <v/>
      </c>
      <c r="F1110" s="98" t="str">
        <f>IF(H1110=1,COUNT(X1110:BN1110,BP1110:BX1110,BZ1110:CF1110,CH1110:FC1110,FI1110:FQ1110),"")</f>
        <v/>
      </c>
      <c r="G1110" s="98" t="str">
        <f>IF($B1110&gt;=1,$M1110,"")</f>
        <v/>
      </c>
      <c r="H1110" s="199" t="str">
        <f>IF(AND(M1110&gt;0,M1110&lt;=STATS!$C$22),1,"")</f>
        <v/>
      </c>
      <c r="J1110" s="34">
        <v>1109</v>
      </c>
      <c r="R1110" s="17"/>
      <c r="S1110" s="17"/>
      <c r="T1110" s="17"/>
      <c r="U1110" s="17"/>
      <c r="V1110" s="17"/>
      <c r="W1110" s="17"/>
      <c r="X1110" s="36"/>
      <c r="Y1110" s="36"/>
      <c r="Z1110" s="36"/>
      <c r="AA1110" s="36"/>
      <c r="FD1110" s="195"/>
      <c r="FE1110" s="195"/>
      <c r="FF1110" s="195"/>
      <c r="FG1110" s="195"/>
      <c r="FH1110" s="195"/>
    </row>
    <row r="1111" spans="2:164" x14ac:dyDescent="0.2">
      <c r="B1111" s="98">
        <f>COUNT(R1111:FC1111,FI1111:FQ1111)</f>
        <v>0</v>
      </c>
      <c r="C1111" s="98" t="str">
        <f>IF(COUNT(R1111:FC1111,FI1111:FQ1111)&gt;0,COUNT(R1111:FC1111,FI1111:FQ1111),"")</f>
        <v/>
      </c>
      <c r="D1111" s="98" t="str">
        <f>IF(COUNT(X1111:BN1111,BP1111:BX1111,BZ1111:CF1111,CH1111:FC1111,FI1111:FQ1111)&gt;0,COUNT(X1111:BN1111,BP1111:BX1111,BZ1111:CF1111,CH1111:FC1111,FI1111:FQ1111),"")</f>
        <v/>
      </c>
      <c r="E1111" s="98" t="str">
        <f>IF(H1111=1,COUNT(R1111:FC1111,FI1111:FQ1111),"")</f>
        <v/>
      </c>
      <c r="F1111" s="98" t="str">
        <f>IF(H1111=1,COUNT(X1111:BN1111,BP1111:BX1111,BZ1111:CF1111,CH1111:FC1111,FI1111:FQ1111),"")</f>
        <v/>
      </c>
      <c r="G1111" s="98" t="str">
        <f>IF($B1111&gt;=1,$M1111,"")</f>
        <v/>
      </c>
      <c r="H1111" s="199" t="str">
        <f>IF(AND(M1111&gt;0,M1111&lt;=STATS!$C$22),1,"")</f>
        <v/>
      </c>
      <c r="J1111" s="34">
        <v>1110</v>
      </c>
      <c r="R1111" s="17"/>
      <c r="S1111" s="17"/>
      <c r="T1111" s="17"/>
      <c r="U1111" s="17"/>
      <c r="V1111" s="17"/>
      <c r="W1111" s="17"/>
      <c r="X1111" s="36"/>
      <c r="Y1111" s="36"/>
      <c r="Z1111" s="36"/>
      <c r="AA1111" s="36"/>
      <c r="FD1111" s="195"/>
      <c r="FE1111" s="195"/>
      <c r="FF1111" s="195"/>
      <c r="FG1111" s="195"/>
      <c r="FH1111" s="195"/>
    </row>
    <row r="1112" spans="2:164" x14ac:dyDescent="0.2">
      <c r="B1112" s="98">
        <f>COUNT(R1112:FC1112,FI1112:FQ1112)</f>
        <v>0</v>
      </c>
      <c r="C1112" s="98" t="str">
        <f>IF(COUNT(R1112:FC1112,FI1112:FQ1112)&gt;0,COUNT(R1112:FC1112,FI1112:FQ1112),"")</f>
        <v/>
      </c>
      <c r="D1112" s="98" t="str">
        <f>IF(COUNT(X1112:BN1112,BP1112:BX1112,BZ1112:CF1112,CH1112:FC1112,FI1112:FQ1112)&gt;0,COUNT(X1112:BN1112,BP1112:BX1112,BZ1112:CF1112,CH1112:FC1112,FI1112:FQ1112),"")</f>
        <v/>
      </c>
      <c r="E1112" s="98" t="str">
        <f>IF(H1112=1,COUNT(R1112:FC1112,FI1112:FQ1112),"")</f>
        <v/>
      </c>
      <c r="F1112" s="98" t="str">
        <f>IF(H1112=1,COUNT(X1112:BN1112,BP1112:BX1112,BZ1112:CF1112,CH1112:FC1112,FI1112:FQ1112),"")</f>
        <v/>
      </c>
      <c r="G1112" s="98" t="str">
        <f>IF($B1112&gt;=1,$M1112,"")</f>
        <v/>
      </c>
      <c r="H1112" s="199" t="str">
        <f>IF(AND(M1112&gt;0,M1112&lt;=STATS!$C$22),1,"")</f>
        <v/>
      </c>
      <c r="J1112" s="34">
        <v>1111</v>
      </c>
      <c r="R1112" s="17"/>
      <c r="S1112" s="17"/>
      <c r="T1112" s="17"/>
      <c r="U1112" s="17"/>
      <c r="V1112" s="17"/>
      <c r="W1112" s="17"/>
      <c r="X1112" s="36"/>
      <c r="Y1112" s="36"/>
      <c r="Z1112" s="36"/>
      <c r="AA1112" s="36"/>
      <c r="FD1112" s="195"/>
      <c r="FE1112" s="195"/>
      <c r="FF1112" s="195"/>
      <c r="FG1112" s="195"/>
      <c r="FH1112" s="195"/>
    </row>
    <row r="1113" spans="2:164" x14ac:dyDescent="0.2">
      <c r="B1113" s="98">
        <f>COUNT(R1113:FC1113,FI1113:FQ1113)</f>
        <v>0</v>
      </c>
      <c r="C1113" s="98" t="str">
        <f>IF(COUNT(R1113:FC1113,FI1113:FQ1113)&gt;0,COUNT(R1113:FC1113,FI1113:FQ1113),"")</f>
        <v/>
      </c>
      <c r="D1113" s="98" t="str">
        <f>IF(COUNT(X1113:BN1113,BP1113:BX1113,BZ1113:CF1113,CH1113:FC1113,FI1113:FQ1113)&gt;0,COUNT(X1113:BN1113,BP1113:BX1113,BZ1113:CF1113,CH1113:FC1113,FI1113:FQ1113),"")</f>
        <v/>
      </c>
      <c r="E1113" s="98" t="str">
        <f>IF(H1113=1,COUNT(R1113:FC1113,FI1113:FQ1113),"")</f>
        <v/>
      </c>
      <c r="F1113" s="98" t="str">
        <f>IF(H1113=1,COUNT(X1113:BN1113,BP1113:BX1113,BZ1113:CF1113,CH1113:FC1113,FI1113:FQ1113),"")</f>
        <v/>
      </c>
      <c r="G1113" s="98" t="str">
        <f>IF($B1113&gt;=1,$M1113,"")</f>
        <v/>
      </c>
      <c r="H1113" s="199" t="str">
        <f>IF(AND(M1113&gt;0,M1113&lt;=STATS!$C$22),1,"")</f>
        <v/>
      </c>
      <c r="J1113" s="34">
        <v>1112</v>
      </c>
      <c r="R1113" s="17"/>
      <c r="S1113" s="17"/>
      <c r="T1113" s="17"/>
      <c r="U1113" s="17"/>
      <c r="V1113" s="17"/>
      <c r="W1113" s="17"/>
      <c r="X1113" s="36"/>
      <c r="Y1113" s="36"/>
      <c r="Z1113" s="36"/>
      <c r="AA1113" s="36"/>
      <c r="FD1113" s="195"/>
      <c r="FE1113" s="195"/>
      <c r="FF1113" s="195"/>
      <c r="FG1113" s="195"/>
      <c r="FH1113" s="195"/>
    </row>
    <row r="1114" spans="2:164" x14ac:dyDescent="0.2">
      <c r="B1114" s="98">
        <f>COUNT(R1114:FC1114,FI1114:FQ1114)</f>
        <v>0</v>
      </c>
      <c r="C1114" s="98" t="str">
        <f>IF(COUNT(R1114:FC1114,FI1114:FQ1114)&gt;0,COUNT(R1114:FC1114,FI1114:FQ1114),"")</f>
        <v/>
      </c>
      <c r="D1114" s="98" t="str">
        <f>IF(COUNT(X1114:BN1114,BP1114:BX1114,BZ1114:CF1114,CH1114:FC1114,FI1114:FQ1114)&gt;0,COUNT(X1114:BN1114,BP1114:BX1114,BZ1114:CF1114,CH1114:FC1114,FI1114:FQ1114),"")</f>
        <v/>
      </c>
      <c r="E1114" s="98" t="str">
        <f>IF(H1114=1,COUNT(R1114:FC1114,FI1114:FQ1114),"")</f>
        <v/>
      </c>
      <c r="F1114" s="98" t="str">
        <f>IF(H1114=1,COUNT(X1114:BN1114,BP1114:BX1114,BZ1114:CF1114,CH1114:FC1114,FI1114:FQ1114),"")</f>
        <v/>
      </c>
      <c r="G1114" s="98" t="str">
        <f>IF($B1114&gt;=1,$M1114,"")</f>
        <v/>
      </c>
      <c r="H1114" s="199" t="str">
        <f>IF(AND(M1114&gt;0,M1114&lt;=STATS!$C$22),1,"")</f>
        <v/>
      </c>
      <c r="J1114" s="34">
        <v>1113</v>
      </c>
      <c r="R1114" s="17"/>
      <c r="S1114" s="17"/>
      <c r="T1114" s="17"/>
      <c r="U1114" s="17"/>
      <c r="V1114" s="17"/>
      <c r="W1114" s="17"/>
      <c r="X1114" s="36"/>
      <c r="Y1114" s="36"/>
      <c r="Z1114" s="36"/>
      <c r="AA1114" s="36"/>
      <c r="FD1114" s="195"/>
      <c r="FE1114" s="195"/>
      <c r="FF1114" s="195"/>
      <c r="FG1114" s="195"/>
      <c r="FH1114" s="195"/>
    </row>
    <row r="1115" spans="2:164" x14ac:dyDescent="0.2">
      <c r="B1115" s="98">
        <f>COUNT(R1115:FC1115,FI1115:FQ1115)</f>
        <v>0</v>
      </c>
      <c r="C1115" s="98" t="str">
        <f>IF(COUNT(R1115:FC1115,FI1115:FQ1115)&gt;0,COUNT(R1115:FC1115,FI1115:FQ1115),"")</f>
        <v/>
      </c>
      <c r="D1115" s="98" t="str">
        <f>IF(COUNT(X1115:BN1115,BP1115:BX1115,BZ1115:CF1115,CH1115:FC1115,FI1115:FQ1115)&gt;0,COUNT(X1115:BN1115,BP1115:BX1115,BZ1115:CF1115,CH1115:FC1115,FI1115:FQ1115),"")</f>
        <v/>
      </c>
      <c r="E1115" s="98" t="str">
        <f>IF(H1115=1,COUNT(R1115:FC1115,FI1115:FQ1115),"")</f>
        <v/>
      </c>
      <c r="F1115" s="98" t="str">
        <f>IF(H1115=1,COUNT(X1115:BN1115,BP1115:BX1115,BZ1115:CF1115,CH1115:FC1115,FI1115:FQ1115),"")</f>
        <v/>
      </c>
      <c r="G1115" s="98" t="str">
        <f>IF($B1115&gt;=1,$M1115,"")</f>
        <v/>
      </c>
      <c r="H1115" s="199" t="str">
        <f>IF(AND(M1115&gt;0,M1115&lt;=STATS!$C$22),1,"")</f>
        <v/>
      </c>
      <c r="J1115" s="34">
        <v>1114</v>
      </c>
      <c r="R1115" s="17"/>
      <c r="S1115" s="17"/>
      <c r="T1115" s="17"/>
      <c r="U1115" s="17"/>
      <c r="V1115" s="17"/>
      <c r="W1115" s="17"/>
      <c r="X1115" s="36"/>
      <c r="Y1115" s="36"/>
      <c r="Z1115" s="36"/>
      <c r="AA1115" s="36"/>
      <c r="FD1115" s="195"/>
      <c r="FE1115" s="195"/>
      <c r="FF1115" s="195"/>
      <c r="FG1115" s="195"/>
      <c r="FH1115" s="195"/>
    </row>
    <row r="1116" spans="2:164" x14ac:dyDescent="0.2">
      <c r="B1116" s="98">
        <f>COUNT(R1116:FC1116,FI1116:FQ1116)</f>
        <v>0</v>
      </c>
      <c r="C1116" s="98" t="str">
        <f>IF(COUNT(R1116:FC1116,FI1116:FQ1116)&gt;0,COUNT(R1116:FC1116,FI1116:FQ1116),"")</f>
        <v/>
      </c>
      <c r="D1116" s="98" t="str">
        <f>IF(COUNT(X1116:BN1116,BP1116:BX1116,BZ1116:CF1116,CH1116:FC1116,FI1116:FQ1116)&gt;0,COUNT(X1116:BN1116,BP1116:BX1116,BZ1116:CF1116,CH1116:FC1116,FI1116:FQ1116),"")</f>
        <v/>
      </c>
      <c r="E1116" s="98" t="str">
        <f>IF(H1116=1,COUNT(R1116:FC1116,FI1116:FQ1116),"")</f>
        <v/>
      </c>
      <c r="F1116" s="98" t="str">
        <f>IF(H1116=1,COUNT(X1116:BN1116,BP1116:BX1116,BZ1116:CF1116,CH1116:FC1116,FI1116:FQ1116),"")</f>
        <v/>
      </c>
      <c r="G1116" s="98" t="str">
        <f>IF($B1116&gt;=1,$M1116,"")</f>
        <v/>
      </c>
      <c r="H1116" s="199" t="str">
        <f>IF(AND(M1116&gt;0,M1116&lt;=STATS!$C$22),1,"")</f>
        <v/>
      </c>
      <c r="J1116" s="34">
        <v>1115</v>
      </c>
      <c r="R1116" s="17"/>
      <c r="S1116" s="17"/>
      <c r="T1116" s="17"/>
      <c r="U1116" s="17"/>
      <c r="V1116" s="17"/>
      <c r="W1116" s="17"/>
      <c r="X1116" s="36"/>
      <c r="Y1116" s="36"/>
      <c r="Z1116" s="36"/>
      <c r="AA1116" s="36"/>
      <c r="FD1116" s="195"/>
      <c r="FE1116" s="195"/>
      <c r="FF1116" s="195"/>
      <c r="FG1116" s="195"/>
      <c r="FH1116" s="195"/>
    </row>
    <row r="1117" spans="2:164" x14ac:dyDescent="0.2">
      <c r="B1117" s="98">
        <f>COUNT(R1117:FC1117,FI1117:FQ1117)</f>
        <v>0</v>
      </c>
      <c r="C1117" s="98" t="str">
        <f>IF(COUNT(R1117:FC1117,FI1117:FQ1117)&gt;0,COUNT(R1117:FC1117,FI1117:FQ1117),"")</f>
        <v/>
      </c>
      <c r="D1117" s="98" t="str">
        <f>IF(COUNT(X1117:BN1117,BP1117:BX1117,BZ1117:CF1117,CH1117:FC1117,FI1117:FQ1117)&gt;0,COUNT(X1117:BN1117,BP1117:BX1117,BZ1117:CF1117,CH1117:FC1117,FI1117:FQ1117),"")</f>
        <v/>
      </c>
      <c r="E1117" s="98" t="str">
        <f>IF(H1117=1,COUNT(R1117:FC1117,FI1117:FQ1117),"")</f>
        <v/>
      </c>
      <c r="F1117" s="98" t="str">
        <f>IF(H1117=1,COUNT(X1117:BN1117,BP1117:BX1117,BZ1117:CF1117,CH1117:FC1117,FI1117:FQ1117),"")</f>
        <v/>
      </c>
      <c r="G1117" s="98" t="str">
        <f>IF($B1117&gt;=1,$M1117,"")</f>
        <v/>
      </c>
      <c r="H1117" s="199" t="str">
        <f>IF(AND(M1117&gt;0,M1117&lt;=STATS!$C$22),1,"")</f>
        <v/>
      </c>
      <c r="J1117" s="34">
        <v>1116</v>
      </c>
      <c r="R1117" s="17"/>
      <c r="S1117" s="17"/>
      <c r="T1117" s="17"/>
      <c r="U1117" s="17"/>
      <c r="V1117" s="17"/>
      <c r="W1117" s="17"/>
      <c r="X1117" s="36"/>
      <c r="Y1117" s="36"/>
      <c r="Z1117" s="36"/>
      <c r="AA1117" s="36"/>
      <c r="FD1117" s="195"/>
      <c r="FE1117" s="195"/>
      <c r="FF1117" s="195"/>
      <c r="FG1117" s="195"/>
      <c r="FH1117" s="195"/>
    </row>
    <row r="1118" spans="2:164" x14ac:dyDescent="0.2">
      <c r="B1118" s="98">
        <f>COUNT(R1118:FC1118,FI1118:FQ1118)</f>
        <v>0</v>
      </c>
      <c r="C1118" s="98" t="str">
        <f>IF(COUNT(R1118:FC1118,FI1118:FQ1118)&gt;0,COUNT(R1118:FC1118,FI1118:FQ1118),"")</f>
        <v/>
      </c>
      <c r="D1118" s="98" t="str">
        <f>IF(COUNT(X1118:BN1118,BP1118:BX1118,BZ1118:CF1118,CH1118:FC1118,FI1118:FQ1118)&gt;0,COUNT(X1118:BN1118,BP1118:BX1118,BZ1118:CF1118,CH1118:FC1118,FI1118:FQ1118),"")</f>
        <v/>
      </c>
      <c r="E1118" s="98" t="str">
        <f>IF(H1118=1,COUNT(R1118:FC1118,FI1118:FQ1118),"")</f>
        <v/>
      </c>
      <c r="F1118" s="98" t="str">
        <f>IF(H1118=1,COUNT(X1118:BN1118,BP1118:BX1118,BZ1118:CF1118,CH1118:FC1118,FI1118:FQ1118),"")</f>
        <v/>
      </c>
      <c r="G1118" s="98" t="str">
        <f>IF($B1118&gt;=1,$M1118,"")</f>
        <v/>
      </c>
      <c r="H1118" s="199" t="str">
        <f>IF(AND(M1118&gt;0,M1118&lt;=STATS!$C$22),1,"")</f>
        <v/>
      </c>
      <c r="J1118" s="34">
        <v>1117</v>
      </c>
      <c r="R1118" s="17"/>
      <c r="S1118" s="17"/>
      <c r="T1118" s="17"/>
      <c r="U1118" s="17"/>
      <c r="V1118" s="17"/>
      <c r="W1118" s="17"/>
      <c r="X1118" s="36"/>
      <c r="Y1118" s="36"/>
      <c r="Z1118" s="36"/>
      <c r="AA1118" s="36"/>
      <c r="FD1118" s="195"/>
      <c r="FE1118" s="195"/>
      <c r="FF1118" s="195"/>
      <c r="FG1118" s="195"/>
      <c r="FH1118" s="195"/>
    </row>
    <row r="1119" spans="2:164" x14ac:dyDescent="0.2">
      <c r="B1119" s="98">
        <f>COUNT(R1119:FC1119,FI1119:FQ1119)</f>
        <v>0</v>
      </c>
      <c r="C1119" s="98" t="str">
        <f>IF(COUNT(R1119:FC1119,FI1119:FQ1119)&gt;0,COUNT(R1119:FC1119,FI1119:FQ1119),"")</f>
        <v/>
      </c>
      <c r="D1119" s="98" t="str">
        <f>IF(COUNT(X1119:BN1119,BP1119:BX1119,BZ1119:CF1119,CH1119:FC1119,FI1119:FQ1119)&gt;0,COUNT(X1119:BN1119,BP1119:BX1119,BZ1119:CF1119,CH1119:FC1119,FI1119:FQ1119),"")</f>
        <v/>
      </c>
      <c r="E1119" s="98" t="str">
        <f>IF(H1119=1,COUNT(R1119:FC1119,FI1119:FQ1119),"")</f>
        <v/>
      </c>
      <c r="F1119" s="98" t="str">
        <f>IF(H1119=1,COUNT(X1119:BN1119,BP1119:BX1119,BZ1119:CF1119,CH1119:FC1119,FI1119:FQ1119),"")</f>
        <v/>
      </c>
      <c r="G1119" s="98" t="str">
        <f>IF($B1119&gt;=1,$M1119,"")</f>
        <v/>
      </c>
      <c r="H1119" s="199" t="str">
        <f>IF(AND(M1119&gt;0,M1119&lt;=STATS!$C$22),1,"")</f>
        <v/>
      </c>
      <c r="J1119" s="34">
        <v>1118</v>
      </c>
      <c r="R1119" s="17"/>
      <c r="S1119" s="17"/>
      <c r="T1119" s="17"/>
      <c r="U1119" s="17"/>
      <c r="V1119" s="17"/>
      <c r="W1119" s="17"/>
      <c r="X1119" s="36"/>
      <c r="Y1119" s="36"/>
      <c r="Z1119" s="36"/>
      <c r="AA1119" s="36"/>
      <c r="FD1119" s="195"/>
      <c r="FE1119" s="195"/>
      <c r="FF1119" s="195"/>
      <c r="FG1119" s="195"/>
      <c r="FH1119" s="195"/>
    </row>
    <row r="1120" spans="2:164" x14ac:dyDescent="0.2">
      <c r="B1120" s="98">
        <f>COUNT(R1120:FC1120,FI1120:FQ1120)</f>
        <v>0</v>
      </c>
      <c r="C1120" s="98" t="str">
        <f>IF(COUNT(R1120:FC1120,FI1120:FQ1120)&gt;0,COUNT(R1120:FC1120,FI1120:FQ1120),"")</f>
        <v/>
      </c>
      <c r="D1120" s="98" t="str">
        <f>IF(COUNT(X1120:BN1120,BP1120:BX1120,BZ1120:CF1120,CH1120:FC1120,FI1120:FQ1120)&gt;0,COUNT(X1120:BN1120,BP1120:BX1120,BZ1120:CF1120,CH1120:FC1120,FI1120:FQ1120),"")</f>
        <v/>
      </c>
      <c r="E1120" s="98" t="str">
        <f>IF(H1120=1,COUNT(R1120:FC1120,FI1120:FQ1120),"")</f>
        <v/>
      </c>
      <c r="F1120" s="98" t="str">
        <f>IF(H1120=1,COUNT(X1120:BN1120,BP1120:BX1120,BZ1120:CF1120,CH1120:FC1120,FI1120:FQ1120),"")</f>
        <v/>
      </c>
      <c r="G1120" s="98" t="str">
        <f>IF($B1120&gt;=1,$M1120,"")</f>
        <v/>
      </c>
      <c r="H1120" s="199" t="str">
        <f>IF(AND(M1120&gt;0,M1120&lt;=STATS!$C$22),1,"")</f>
        <v/>
      </c>
      <c r="J1120" s="34">
        <v>1119</v>
      </c>
      <c r="R1120" s="17"/>
      <c r="S1120" s="17"/>
      <c r="T1120" s="17"/>
      <c r="U1120" s="17"/>
      <c r="V1120" s="17"/>
      <c r="W1120" s="17"/>
      <c r="X1120" s="36"/>
      <c r="Y1120" s="36"/>
      <c r="Z1120" s="36"/>
      <c r="AA1120" s="36"/>
      <c r="FD1120" s="195"/>
      <c r="FE1120" s="195"/>
      <c r="FF1120" s="195"/>
      <c r="FG1120" s="195"/>
      <c r="FH1120" s="195"/>
    </row>
    <row r="1121" spans="2:164" x14ac:dyDescent="0.2">
      <c r="B1121" s="98">
        <f>COUNT(R1121:FC1121,FI1121:FQ1121)</f>
        <v>0</v>
      </c>
      <c r="C1121" s="98" t="str">
        <f>IF(COUNT(R1121:FC1121,FI1121:FQ1121)&gt;0,COUNT(R1121:FC1121,FI1121:FQ1121),"")</f>
        <v/>
      </c>
      <c r="D1121" s="98" t="str">
        <f>IF(COUNT(X1121:BN1121,BP1121:BX1121,BZ1121:CF1121,CH1121:FC1121,FI1121:FQ1121)&gt;0,COUNT(X1121:BN1121,BP1121:BX1121,BZ1121:CF1121,CH1121:FC1121,FI1121:FQ1121),"")</f>
        <v/>
      </c>
      <c r="E1121" s="98" t="str">
        <f>IF(H1121=1,COUNT(R1121:FC1121,FI1121:FQ1121),"")</f>
        <v/>
      </c>
      <c r="F1121" s="98" t="str">
        <f>IF(H1121=1,COUNT(X1121:BN1121,BP1121:BX1121,BZ1121:CF1121,CH1121:FC1121,FI1121:FQ1121),"")</f>
        <v/>
      </c>
      <c r="G1121" s="98" t="str">
        <f>IF($B1121&gt;=1,$M1121,"")</f>
        <v/>
      </c>
      <c r="H1121" s="199" t="str">
        <f>IF(AND(M1121&gt;0,M1121&lt;=STATS!$C$22),1,"")</f>
        <v/>
      </c>
      <c r="J1121" s="34">
        <v>1120</v>
      </c>
      <c r="R1121" s="17"/>
      <c r="S1121" s="17"/>
      <c r="T1121" s="17"/>
      <c r="U1121" s="17"/>
      <c r="V1121" s="17"/>
      <c r="W1121" s="17"/>
      <c r="X1121" s="36"/>
      <c r="Y1121" s="36"/>
      <c r="Z1121" s="36"/>
      <c r="AA1121" s="36"/>
      <c r="FD1121" s="195"/>
      <c r="FE1121" s="195"/>
      <c r="FF1121" s="195"/>
      <c r="FG1121" s="195"/>
      <c r="FH1121" s="195"/>
    </row>
    <row r="1122" spans="2:164" x14ac:dyDescent="0.2">
      <c r="B1122" s="98">
        <f>COUNT(R1122:FC1122,FI1122:FQ1122)</f>
        <v>0</v>
      </c>
      <c r="C1122" s="98" t="str">
        <f>IF(COUNT(R1122:FC1122,FI1122:FQ1122)&gt;0,COUNT(R1122:FC1122,FI1122:FQ1122),"")</f>
        <v/>
      </c>
      <c r="D1122" s="98" t="str">
        <f>IF(COUNT(X1122:BN1122,BP1122:BX1122,BZ1122:CF1122,CH1122:FC1122,FI1122:FQ1122)&gt;0,COUNT(X1122:BN1122,BP1122:BX1122,BZ1122:CF1122,CH1122:FC1122,FI1122:FQ1122),"")</f>
        <v/>
      </c>
      <c r="E1122" s="98" t="str">
        <f>IF(H1122=1,COUNT(R1122:FC1122,FI1122:FQ1122),"")</f>
        <v/>
      </c>
      <c r="F1122" s="98" t="str">
        <f>IF(H1122=1,COUNT(X1122:BN1122,BP1122:BX1122,BZ1122:CF1122,CH1122:FC1122,FI1122:FQ1122),"")</f>
        <v/>
      </c>
      <c r="G1122" s="98" t="str">
        <f>IF($B1122&gt;=1,$M1122,"")</f>
        <v/>
      </c>
      <c r="H1122" s="199" t="str">
        <f>IF(AND(M1122&gt;0,M1122&lt;=STATS!$C$22),1,"")</f>
        <v/>
      </c>
      <c r="J1122" s="34">
        <v>1121</v>
      </c>
      <c r="R1122" s="17"/>
      <c r="S1122" s="17"/>
      <c r="T1122" s="17"/>
      <c r="U1122" s="17"/>
      <c r="V1122" s="17"/>
      <c r="W1122" s="17"/>
      <c r="X1122" s="36"/>
      <c r="Y1122" s="36"/>
      <c r="Z1122" s="36"/>
      <c r="AA1122" s="36"/>
      <c r="FD1122" s="195"/>
      <c r="FE1122" s="195"/>
      <c r="FF1122" s="195"/>
      <c r="FG1122" s="195"/>
      <c r="FH1122" s="195"/>
    </row>
    <row r="1123" spans="2:164" x14ac:dyDescent="0.2">
      <c r="B1123" s="98">
        <f>COUNT(R1123:FC1123,FI1123:FQ1123)</f>
        <v>0</v>
      </c>
      <c r="C1123" s="98" t="str">
        <f>IF(COUNT(R1123:FC1123,FI1123:FQ1123)&gt;0,COUNT(R1123:FC1123,FI1123:FQ1123),"")</f>
        <v/>
      </c>
      <c r="D1123" s="98" t="str">
        <f>IF(COUNT(X1123:BN1123,BP1123:BX1123,BZ1123:CF1123,CH1123:FC1123,FI1123:FQ1123)&gt;0,COUNT(X1123:BN1123,BP1123:BX1123,BZ1123:CF1123,CH1123:FC1123,FI1123:FQ1123),"")</f>
        <v/>
      </c>
      <c r="E1123" s="98" t="str">
        <f>IF(H1123=1,COUNT(R1123:FC1123,FI1123:FQ1123),"")</f>
        <v/>
      </c>
      <c r="F1123" s="98" t="str">
        <f>IF(H1123=1,COUNT(X1123:BN1123,BP1123:BX1123,BZ1123:CF1123,CH1123:FC1123,FI1123:FQ1123),"")</f>
        <v/>
      </c>
      <c r="G1123" s="98" t="str">
        <f>IF($B1123&gt;=1,$M1123,"")</f>
        <v/>
      </c>
      <c r="H1123" s="199" t="str">
        <f>IF(AND(M1123&gt;0,M1123&lt;=STATS!$C$22),1,"")</f>
        <v/>
      </c>
      <c r="J1123" s="34">
        <v>1122</v>
      </c>
      <c r="R1123" s="17"/>
      <c r="S1123" s="17"/>
      <c r="T1123" s="17"/>
      <c r="U1123" s="17"/>
      <c r="V1123" s="17"/>
      <c r="W1123" s="17"/>
      <c r="X1123" s="36"/>
      <c r="Y1123" s="36"/>
      <c r="Z1123" s="36"/>
      <c r="AA1123" s="36"/>
      <c r="FD1123" s="195"/>
      <c r="FE1123" s="195"/>
      <c r="FF1123" s="195"/>
      <c r="FG1123" s="195"/>
      <c r="FH1123" s="195"/>
    </row>
    <row r="1124" spans="2:164" x14ac:dyDescent="0.2">
      <c r="B1124" s="98">
        <f>COUNT(R1124:FC1124,FI1124:FQ1124)</f>
        <v>0</v>
      </c>
      <c r="C1124" s="98" t="str">
        <f>IF(COUNT(R1124:FC1124,FI1124:FQ1124)&gt;0,COUNT(R1124:FC1124,FI1124:FQ1124),"")</f>
        <v/>
      </c>
      <c r="D1124" s="98" t="str">
        <f>IF(COUNT(X1124:BN1124,BP1124:BX1124,BZ1124:CF1124,CH1124:FC1124,FI1124:FQ1124)&gt;0,COUNT(X1124:BN1124,BP1124:BX1124,BZ1124:CF1124,CH1124:FC1124,FI1124:FQ1124),"")</f>
        <v/>
      </c>
      <c r="E1124" s="98" t="str">
        <f>IF(H1124=1,COUNT(R1124:FC1124,FI1124:FQ1124),"")</f>
        <v/>
      </c>
      <c r="F1124" s="98" t="str">
        <f>IF(H1124=1,COUNT(X1124:BN1124,BP1124:BX1124,BZ1124:CF1124,CH1124:FC1124,FI1124:FQ1124),"")</f>
        <v/>
      </c>
      <c r="G1124" s="98" t="str">
        <f>IF($B1124&gt;=1,$M1124,"")</f>
        <v/>
      </c>
      <c r="H1124" s="199" t="str">
        <f>IF(AND(M1124&gt;0,M1124&lt;=STATS!$C$22),1,"")</f>
        <v/>
      </c>
      <c r="J1124" s="34">
        <v>1123</v>
      </c>
      <c r="R1124" s="17"/>
      <c r="S1124" s="17"/>
      <c r="T1124" s="17"/>
      <c r="U1124" s="17"/>
      <c r="V1124" s="17"/>
      <c r="W1124" s="17"/>
      <c r="X1124" s="36"/>
      <c r="Y1124" s="36"/>
      <c r="Z1124" s="36"/>
      <c r="AA1124" s="36"/>
      <c r="FD1124" s="195"/>
      <c r="FE1124" s="195"/>
      <c r="FF1124" s="195"/>
      <c r="FG1124" s="195"/>
      <c r="FH1124" s="195"/>
    </row>
    <row r="1125" spans="2:164" x14ac:dyDescent="0.2">
      <c r="B1125" s="98">
        <f>COUNT(R1125:FC1125,FI1125:FQ1125)</f>
        <v>0</v>
      </c>
      <c r="C1125" s="98" t="str">
        <f>IF(COUNT(R1125:FC1125,FI1125:FQ1125)&gt;0,COUNT(R1125:FC1125,FI1125:FQ1125),"")</f>
        <v/>
      </c>
      <c r="D1125" s="98" t="str">
        <f>IF(COUNT(X1125:BN1125,BP1125:BX1125,BZ1125:CF1125,CH1125:FC1125,FI1125:FQ1125)&gt;0,COUNT(X1125:BN1125,BP1125:BX1125,BZ1125:CF1125,CH1125:FC1125,FI1125:FQ1125),"")</f>
        <v/>
      </c>
      <c r="E1125" s="98" t="str">
        <f>IF(H1125=1,COUNT(R1125:FC1125,FI1125:FQ1125),"")</f>
        <v/>
      </c>
      <c r="F1125" s="98" t="str">
        <f>IF(H1125=1,COUNT(X1125:BN1125,BP1125:BX1125,BZ1125:CF1125,CH1125:FC1125,FI1125:FQ1125),"")</f>
        <v/>
      </c>
      <c r="G1125" s="98" t="str">
        <f>IF($B1125&gt;=1,$M1125,"")</f>
        <v/>
      </c>
      <c r="H1125" s="199" t="str">
        <f>IF(AND(M1125&gt;0,M1125&lt;=STATS!$C$22),1,"")</f>
        <v/>
      </c>
      <c r="J1125" s="34">
        <v>1124</v>
      </c>
      <c r="R1125" s="17"/>
      <c r="S1125" s="17"/>
      <c r="T1125" s="17"/>
      <c r="U1125" s="17"/>
      <c r="V1125" s="17"/>
      <c r="W1125" s="17"/>
      <c r="X1125" s="36"/>
      <c r="Y1125" s="36"/>
      <c r="Z1125" s="36"/>
      <c r="AA1125" s="36"/>
      <c r="FD1125" s="195"/>
      <c r="FE1125" s="195"/>
      <c r="FF1125" s="195"/>
      <c r="FG1125" s="195"/>
      <c r="FH1125" s="195"/>
    </row>
    <row r="1126" spans="2:164" x14ac:dyDescent="0.2">
      <c r="B1126" s="98">
        <f>COUNT(R1126:FC1126,FI1126:FQ1126)</f>
        <v>0</v>
      </c>
      <c r="C1126" s="98" t="str">
        <f>IF(COUNT(R1126:FC1126,FI1126:FQ1126)&gt;0,COUNT(R1126:FC1126,FI1126:FQ1126),"")</f>
        <v/>
      </c>
      <c r="D1126" s="98" t="str">
        <f>IF(COUNT(X1126:BN1126,BP1126:BX1126,BZ1126:CF1126,CH1126:FC1126,FI1126:FQ1126)&gt;0,COUNT(X1126:BN1126,BP1126:BX1126,BZ1126:CF1126,CH1126:FC1126,FI1126:FQ1126),"")</f>
        <v/>
      </c>
      <c r="E1126" s="98" t="str">
        <f>IF(H1126=1,COUNT(R1126:FC1126,FI1126:FQ1126),"")</f>
        <v/>
      </c>
      <c r="F1126" s="98" t="str">
        <f>IF(H1126=1,COUNT(X1126:BN1126,BP1126:BX1126,BZ1126:CF1126,CH1126:FC1126,FI1126:FQ1126),"")</f>
        <v/>
      </c>
      <c r="G1126" s="98" t="str">
        <f>IF($B1126&gt;=1,$M1126,"")</f>
        <v/>
      </c>
      <c r="H1126" s="199" t="str">
        <f>IF(AND(M1126&gt;0,M1126&lt;=STATS!$C$22),1,"")</f>
        <v/>
      </c>
      <c r="J1126" s="34">
        <v>1125</v>
      </c>
      <c r="R1126" s="17"/>
      <c r="S1126" s="17"/>
      <c r="T1126" s="17"/>
      <c r="U1126" s="17"/>
      <c r="V1126" s="17"/>
      <c r="W1126" s="17"/>
      <c r="X1126" s="36"/>
      <c r="Y1126" s="36"/>
      <c r="Z1126" s="36"/>
      <c r="AA1126" s="36"/>
      <c r="FD1126" s="195"/>
      <c r="FE1126" s="195"/>
      <c r="FF1126" s="195"/>
      <c r="FG1126" s="195"/>
      <c r="FH1126" s="195"/>
    </row>
    <row r="1127" spans="2:164" x14ac:dyDescent="0.2">
      <c r="B1127" s="98">
        <f>COUNT(R1127:FC1127,FI1127:FQ1127)</f>
        <v>0</v>
      </c>
      <c r="C1127" s="98" t="str">
        <f>IF(COUNT(R1127:FC1127,FI1127:FQ1127)&gt;0,COUNT(R1127:FC1127,FI1127:FQ1127),"")</f>
        <v/>
      </c>
      <c r="D1127" s="98" t="str">
        <f>IF(COUNT(X1127:BN1127,BP1127:BX1127,BZ1127:CF1127,CH1127:FC1127,FI1127:FQ1127)&gt;0,COUNT(X1127:BN1127,BP1127:BX1127,BZ1127:CF1127,CH1127:FC1127,FI1127:FQ1127),"")</f>
        <v/>
      </c>
      <c r="E1127" s="98" t="str">
        <f>IF(H1127=1,COUNT(R1127:FC1127,FI1127:FQ1127),"")</f>
        <v/>
      </c>
      <c r="F1127" s="98" t="str">
        <f>IF(H1127=1,COUNT(X1127:BN1127,BP1127:BX1127,BZ1127:CF1127,CH1127:FC1127,FI1127:FQ1127),"")</f>
        <v/>
      </c>
      <c r="G1127" s="98" t="str">
        <f>IF($B1127&gt;=1,$M1127,"")</f>
        <v/>
      </c>
      <c r="H1127" s="199" t="str">
        <f>IF(AND(M1127&gt;0,M1127&lt;=STATS!$C$22),1,"")</f>
        <v/>
      </c>
      <c r="J1127" s="34">
        <v>1126</v>
      </c>
      <c r="R1127" s="17"/>
      <c r="S1127" s="17"/>
      <c r="T1127" s="17"/>
      <c r="U1127" s="17"/>
      <c r="V1127" s="17"/>
      <c r="W1127" s="17"/>
      <c r="X1127" s="36"/>
      <c r="Y1127" s="36"/>
      <c r="Z1127" s="36"/>
      <c r="AA1127" s="36"/>
      <c r="FD1127" s="195"/>
      <c r="FE1127" s="195"/>
      <c r="FF1127" s="195"/>
      <c r="FG1127" s="195"/>
      <c r="FH1127" s="195"/>
    </row>
    <row r="1128" spans="2:164" x14ac:dyDescent="0.2">
      <c r="B1128" s="98">
        <f>COUNT(R1128:FC1128,FI1128:FQ1128)</f>
        <v>0</v>
      </c>
      <c r="C1128" s="98" t="str">
        <f>IF(COUNT(R1128:FC1128,FI1128:FQ1128)&gt;0,COUNT(R1128:FC1128,FI1128:FQ1128),"")</f>
        <v/>
      </c>
      <c r="D1128" s="98" t="str">
        <f>IF(COUNT(X1128:BN1128,BP1128:BX1128,BZ1128:CF1128,CH1128:FC1128,FI1128:FQ1128)&gt;0,COUNT(X1128:BN1128,BP1128:BX1128,BZ1128:CF1128,CH1128:FC1128,FI1128:FQ1128),"")</f>
        <v/>
      </c>
      <c r="E1128" s="98" t="str">
        <f>IF(H1128=1,COUNT(R1128:FC1128,FI1128:FQ1128),"")</f>
        <v/>
      </c>
      <c r="F1128" s="98" t="str">
        <f>IF(H1128=1,COUNT(X1128:BN1128,BP1128:BX1128,BZ1128:CF1128,CH1128:FC1128,FI1128:FQ1128),"")</f>
        <v/>
      </c>
      <c r="G1128" s="98" t="str">
        <f>IF($B1128&gt;=1,$M1128,"")</f>
        <v/>
      </c>
      <c r="H1128" s="199" t="str">
        <f>IF(AND(M1128&gt;0,M1128&lt;=STATS!$C$22),1,"")</f>
        <v/>
      </c>
      <c r="J1128" s="34">
        <v>1127</v>
      </c>
      <c r="R1128" s="17"/>
      <c r="S1128" s="17"/>
      <c r="T1128" s="17"/>
      <c r="U1128" s="17"/>
      <c r="V1128" s="17"/>
      <c r="W1128" s="17"/>
      <c r="X1128" s="36"/>
      <c r="Y1128" s="36"/>
      <c r="Z1128" s="36"/>
      <c r="AA1128" s="36"/>
      <c r="FD1128" s="195"/>
      <c r="FE1128" s="195"/>
      <c r="FF1128" s="195"/>
      <c r="FG1128" s="195"/>
      <c r="FH1128" s="195"/>
    </row>
    <row r="1129" spans="2:164" x14ac:dyDescent="0.2">
      <c r="B1129" s="98">
        <f>COUNT(R1129:FC1129,FI1129:FQ1129)</f>
        <v>0</v>
      </c>
      <c r="C1129" s="98" t="str">
        <f>IF(COUNT(R1129:FC1129,FI1129:FQ1129)&gt;0,COUNT(R1129:FC1129,FI1129:FQ1129),"")</f>
        <v/>
      </c>
      <c r="D1129" s="98" t="str">
        <f>IF(COUNT(X1129:BN1129,BP1129:BX1129,BZ1129:CF1129,CH1129:FC1129,FI1129:FQ1129)&gt;0,COUNT(X1129:BN1129,BP1129:BX1129,BZ1129:CF1129,CH1129:FC1129,FI1129:FQ1129),"")</f>
        <v/>
      </c>
      <c r="E1129" s="98" t="str">
        <f>IF(H1129=1,COUNT(R1129:FC1129,FI1129:FQ1129),"")</f>
        <v/>
      </c>
      <c r="F1129" s="98" t="str">
        <f>IF(H1129=1,COUNT(X1129:BN1129,BP1129:BX1129,BZ1129:CF1129,CH1129:FC1129,FI1129:FQ1129),"")</f>
        <v/>
      </c>
      <c r="G1129" s="98" t="str">
        <f>IF($B1129&gt;=1,$M1129,"")</f>
        <v/>
      </c>
      <c r="H1129" s="199" t="str">
        <f>IF(AND(M1129&gt;0,M1129&lt;=STATS!$C$22),1,"")</f>
        <v/>
      </c>
      <c r="J1129" s="34">
        <v>1128</v>
      </c>
      <c r="R1129" s="17"/>
      <c r="S1129" s="17"/>
      <c r="T1129" s="17"/>
      <c r="U1129" s="17"/>
      <c r="V1129" s="17"/>
      <c r="W1129" s="17"/>
      <c r="X1129" s="36"/>
      <c r="Y1129" s="36"/>
      <c r="Z1129" s="36"/>
      <c r="AA1129" s="36"/>
      <c r="FD1129" s="195"/>
      <c r="FE1129" s="195"/>
      <c r="FF1129" s="195"/>
      <c r="FG1129" s="195"/>
      <c r="FH1129" s="195"/>
    </row>
    <row r="1130" spans="2:164" x14ac:dyDescent="0.2">
      <c r="B1130" s="98">
        <f>COUNT(R1130:FC1130,FI1130:FQ1130)</f>
        <v>0</v>
      </c>
      <c r="C1130" s="98" t="str">
        <f>IF(COUNT(R1130:FC1130,FI1130:FQ1130)&gt;0,COUNT(R1130:FC1130,FI1130:FQ1130),"")</f>
        <v/>
      </c>
      <c r="D1130" s="98" t="str">
        <f>IF(COUNT(X1130:BN1130,BP1130:BX1130,BZ1130:CF1130,CH1130:FC1130,FI1130:FQ1130)&gt;0,COUNT(X1130:BN1130,BP1130:BX1130,BZ1130:CF1130,CH1130:FC1130,FI1130:FQ1130),"")</f>
        <v/>
      </c>
      <c r="E1130" s="98" t="str">
        <f>IF(H1130=1,COUNT(R1130:FC1130,FI1130:FQ1130),"")</f>
        <v/>
      </c>
      <c r="F1130" s="98" t="str">
        <f>IF(H1130=1,COUNT(X1130:BN1130,BP1130:BX1130,BZ1130:CF1130,CH1130:FC1130,FI1130:FQ1130),"")</f>
        <v/>
      </c>
      <c r="G1130" s="98" t="str">
        <f>IF($B1130&gt;=1,$M1130,"")</f>
        <v/>
      </c>
      <c r="H1130" s="199" t="str">
        <f>IF(AND(M1130&gt;0,M1130&lt;=STATS!$C$22),1,"")</f>
        <v/>
      </c>
      <c r="J1130" s="34">
        <v>1129</v>
      </c>
      <c r="R1130" s="17"/>
      <c r="S1130" s="17"/>
      <c r="T1130" s="17"/>
      <c r="U1130" s="17"/>
      <c r="V1130" s="17"/>
      <c r="W1130" s="17"/>
      <c r="X1130" s="36"/>
      <c r="Y1130" s="36"/>
      <c r="Z1130" s="36"/>
      <c r="AA1130" s="36"/>
      <c r="FD1130" s="195"/>
      <c r="FE1130" s="195"/>
      <c r="FF1130" s="195"/>
      <c r="FG1130" s="195"/>
      <c r="FH1130" s="195"/>
    </row>
    <row r="1131" spans="2:164" x14ac:dyDescent="0.2">
      <c r="B1131" s="98">
        <f>COUNT(R1131:FC1131,FI1131:FQ1131)</f>
        <v>0</v>
      </c>
      <c r="C1131" s="98" t="str">
        <f>IF(COUNT(R1131:FC1131,FI1131:FQ1131)&gt;0,COUNT(R1131:FC1131,FI1131:FQ1131),"")</f>
        <v/>
      </c>
      <c r="D1131" s="98" t="str">
        <f>IF(COUNT(X1131:BN1131,BP1131:BX1131,BZ1131:CF1131,CH1131:FC1131,FI1131:FQ1131)&gt;0,COUNT(X1131:BN1131,BP1131:BX1131,BZ1131:CF1131,CH1131:FC1131,FI1131:FQ1131),"")</f>
        <v/>
      </c>
      <c r="E1131" s="98" t="str">
        <f>IF(H1131=1,COUNT(R1131:FC1131,FI1131:FQ1131),"")</f>
        <v/>
      </c>
      <c r="F1131" s="98" t="str">
        <f>IF(H1131=1,COUNT(X1131:BN1131,BP1131:BX1131,BZ1131:CF1131,CH1131:FC1131,FI1131:FQ1131),"")</f>
        <v/>
      </c>
      <c r="G1131" s="98" t="str">
        <f>IF($B1131&gt;=1,$M1131,"")</f>
        <v/>
      </c>
      <c r="H1131" s="199" t="str">
        <f>IF(AND(M1131&gt;0,M1131&lt;=STATS!$C$22),1,"")</f>
        <v/>
      </c>
      <c r="J1131" s="34">
        <v>1130</v>
      </c>
      <c r="R1131" s="17"/>
      <c r="S1131" s="17"/>
      <c r="T1131" s="17"/>
      <c r="U1131" s="17"/>
      <c r="V1131" s="17"/>
      <c r="W1131" s="17"/>
      <c r="X1131" s="36"/>
      <c r="Y1131" s="36"/>
      <c r="Z1131" s="36"/>
      <c r="AA1131" s="36"/>
      <c r="FD1131" s="195"/>
      <c r="FE1131" s="195"/>
      <c r="FF1131" s="195"/>
      <c r="FG1131" s="195"/>
      <c r="FH1131" s="195"/>
    </row>
    <row r="1132" spans="2:164" x14ac:dyDescent="0.2">
      <c r="B1132" s="98">
        <f>COUNT(R1132:FC1132,FI1132:FQ1132)</f>
        <v>0</v>
      </c>
      <c r="C1132" s="98" t="str">
        <f>IF(COUNT(R1132:FC1132,FI1132:FQ1132)&gt;0,COUNT(R1132:FC1132,FI1132:FQ1132),"")</f>
        <v/>
      </c>
      <c r="D1132" s="98" t="str">
        <f>IF(COUNT(X1132:BN1132,BP1132:BX1132,BZ1132:CF1132,CH1132:FC1132,FI1132:FQ1132)&gt;0,COUNT(X1132:BN1132,BP1132:BX1132,BZ1132:CF1132,CH1132:FC1132,FI1132:FQ1132),"")</f>
        <v/>
      </c>
      <c r="E1132" s="98" t="str">
        <f>IF(H1132=1,COUNT(R1132:FC1132,FI1132:FQ1132),"")</f>
        <v/>
      </c>
      <c r="F1132" s="98" t="str">
        <f>IF(H1132=1,COUNT(X1132:BN1132,BP1132:BX1132,BZ1132:CF1132,CH1132:FC1132,FI1132:FQ1132),"")</f>
        <v/>
      </c>
      <c r="G1132" s="98" t="str">
        <f>IF($B1132&gt;=1,$M1132,"")</f>
        <v/>
      </c>
      <c r="H1132" s="199" t="str">
        <f>IF(AND(M1132&gt;0,M1132&lt;=STATS!$C$22),1,"")</f>
        <v/>
      </c>
      <c r="J1132" s="34">
        <v>1131</v>
      </c>
      <c r="R1132" s="17"/>
      <c r="S1132" s="17"/>
      <c r="T1132" s="17"/>
      <c r="U1132" s="17"/>
      <c r="V1132" s="17"/>
      <c r="W1132" s="17"/>
      <c r="X1132" s="36"/>
      <c r="Y1132" s="36"/>
      <c r="Z1132" s="36"/>
      <c r="AA1132" s="36"/>
      <c r="FD1132" s="195"/>
      <c r="FE1132" s="195"/>
      <c r="FF1132" s="195"/>
      <c r="FG1132" s="195"/>
      <c r="FH1132" s="195"/>
    </row>
    <row r="1133" spans="2:164" x14ac:dyDescent="0.2">
      <c r="B1133" s="98">
        <f>COUNT(R1133:FC1133,FI1133:FQ1133)</f>
        <v>0</v>
      </c>
      <c r="C1133" s="98" t="str">
        <f>IF(COUNT(R1133:FC1133,FI1133:FQ1133)&gt;0,COUNT(R1133:FC1133,FI1133:FQ1133),"")</f>
        <v/>
      </c>
      <c r="D1133" s="98" t="str">
        <f>IF(COUNT(X1133:BN1133,BP1133:BX1133,BZ1133:CF1133,CH1133:FC1133,FI1133:FQ1133)&gt;0,COUNT(X1133:BN1133,BP1133:BX1133,BZ1133:CF1133,CH1133:FC1133,FI1133:FQ1133),"")</f>
        <v/>
      </c>
      <c r="E1133" s="98" t="str">
        <f>IF(H1133=1,COUNT(R1133:FC1133,FI1133:FQ1133),"")</f>
        <v/>
      </c>
      <c r="F1133" s="98" t="str">
        <f>IF(H1133=1,COUNT(X1133:BN1133,BP1133:BX1133,BZ1133:CF1133,CH1133:FC1133,FI1133:FQ1133),"")</f>
        <v/>
      </c>
      <c r="G1133" s="98" t="str">
        <f>IF($B1133&gt;=1,$M1133,"")</f>
        <v/>
      </c>
      <c r="H1133" s="199" t="str">
        <f>IF(AND(M1133&gt;0,M1133&lt;=STATS!$C$22),1,"")</f>
        <v/>
      </c>
      <c r="J1133" s="34">
        <v>1132</v>
      </c>
      <c r="R1133" s="17"/>
      <c r="S1133" s="17"/>
      <c r="T1133" s="17"/>
      <c r="U1133" s="17"/>
      <c r="V1133" s="17"/>
      <c r="W1133" s="17"/>
      <c r="X1133" s="36"/>
      <c r="Y1133" s="36"/>
      <c r="Z1133" s="36"/>
      <c r="AA1133" s="36"/>
      <c r="FD1133" s="195"/>
      <c r="FE1133" s="195"/>
      <c r="FF1133" s="195"/>
      <c r="FG1133" s="195"/>
      <c r="FH1133" s="195"/>
    </row>
    <row r="1134" spans="2:164" x14ac:dyDescent="0.2">
      <c r="B1134" s="98">
        <f>COUNT(R1134:FC1134,FI1134:FQ1134)</f>
        <v>0</v>
      </c>
      <c r="C1134" s="98" t="str">
        <f>IF(COUNT(R1134:FC1134,FI1134:FQ1134)&gt;0,COUNT(R1134:FC1134,FI1134:FQ1134),"")</f>
        <v/>
      </c>
      <c r="D1134" s="98" t="str">
        <f>IF(COUNT(X1134:BN1134,BP1134:BX1134,BZ1134:CF1134,CH1134:FC1134,FI1134:FQ1134)&gt;0,COUNT(X1134:BN1134,BP1134:BX1134,BZ1134:CF1134,CH1134:FC1134,FI1134:FQ1134),"")</f>
        <v/>
      </c>
      <c r="E1134" s="98" t="str">
        <f>IF(H1134=1,COUNT(R1134:FC1134,FI1134:FQ1134),"")</f>
        <v/>
      </c>
      <c r="F1134" s="98" t="str">
        <f>IF(H1134=1,COUNT(X1134:BN1134,BP1134:BX1134,BZ1134:CF1134,CH1134:FC1134,FI1134:FQ1134),"")</f>
        <v/>
      </c>
      <c r="G1134" s="98" t="str">
        <f>IF($B1134&gt;=1,$M1134,"")</f>
        <v/>
      </c>
      <c r="H1134" s="199" t="str">
        <f>IF(AND(M1134&gt;0,M1134&lt;=STATS!$C$22),1,"")</f>
        <v/>
      </c>
      <c r="J1134" s="34">
        <v>1133</v>
      </c>
      <c r="R1134" s="17"/>
      <c r="S1134" s="17"/>
      <c r="T1134" s="17"/>
      <c r="U1134" s="17"/>
      <c r="V1134" s="17"/>
      <c r="W1134" s="17"/>
      <c r="X1134" s="36"/>
      <c r="Y1134" s="36"/>
      <c r="Z1134" s="36"/>
      <c r="AA1134" s="36"/>
      <c r="FD1134" s="195"/>
      <c r="FE1134" s="195"/>
      <c r="FF1134" s="195"/>
      <c r="FG1134" s="195"/>
      <c r="FH1134" s="195"/>
    </row>
    <row r="1135" spans="2:164" x14ac:dyDescent="0.2">
      <c r="B1135" s="98">
        <f>COUNT(R1135:FC1135,FI1135:FQ1135)</f>
        <v>0</v>
      </c>
      <c r="C1135" s="98" t="str">
        <f>IF(COUNT(R1135:FC1135,FI1135:FQ1135)&gt;0,COUNT(R1135:FC1135,FI1135:FQ1135),"")</f>
        <v/>
      </c>
      <c r="D1135" s="98" t="str">
        <f>IF(COUNT(X1135:BN1135,BP1135:BX1135,BZ1135:CF1135,CH1135:FC1135,FI1135:FQ1135)&gt;0,COUNT(X1135:BN1135,BP1135:BX1135,BZ1135:CF1135,CH1135:FC1135,FI1135:FQ1135),"")</f>
        <v/>
      </c>
      <c r="E1135" s="98" t="str">
        <f>IF(H1135=1,COUNT(R1135:FC1135,FI1135:FQ1135),"")</f>
        <v/>
      </c>
      <c r="F1135" s="98" t="str">
        <f>IF(H1135=1,COUNT(X1135:BN1135,BP1135:BX1135,BZ1135:CF1135,CH1135:FC1135,FI1135:FQ1135),"")</f>
        <v/>
      </c>
      <c r="G1135" s="98" t="str">
        <f>IF($B1135&gt;=1,$M1135,"")</f>
        <v/>
      </c>
      <c r="H1135" s="199" t="str">
        <f>IF(AND(M1135&gt;0,M1135&lt;=STATS!$C$22),1,"")</f>
        <v/>
      </c>
      <c r="J1135" s="34">
        <v>1134</v>
      </c>
      <c r="R1135" s="17"/>
      <c r="S1135" s="17"/>
      <c r="T1135" s="17"/>
      <c r="U1135" s="17"/>
      <c r="V1135" s="17"/>
      <c r="W1135" s="17"/>
      <c r="X1135" s="36"/>
      <c r="Y1135" s="36"/>
      <c r="Z1135" s="36"/>
      <c r="AA1135" s="36"/>
      <c r="FD1135" s="195"/>
      <c r="FE1135" s="195"/>
      <c r="FF1135" s="195"/>
      <c r="FG1135" s="195"/>
      <c r="FH1135" s="195"/>
    </row>
    <row r="1136" spans="2:164" x14ac:dyDescent="0.2">
      <c r="B1136" s="98">
        <f>COUNT(R1136:FC1136,FI1136:FQ1136)</f>
        <v>0</v>
      </c>
      <c r="C1136" s="98" t="str">
        <f>IF(COUNT(R1136:FC1136,FI1136:FQ1136)&gt;0,COUNT(R1136:FC1136,FI1136:FQ1136),"")</f>
        <v/>
      </c>
      <c r="D1136" s="98" t="str">
        <f>IF(COUNT(X1136:BN1136,BP1136:BX1136,BZ1136:CF1136,CH1136:FC1136,FI1136:FQ1136)&gt;0,COUNT(X1136:BN1136,BP1136:BX1136,BZ1136:CF1136,CH1136:FC1136,FI1136:FQ1136),"")</f>
        <v/>
      </c>
      <c r="E1136" s="98" t="str">
        <f>IF(H1136=1,COUNT(R1136:FC1136,FI1136:FQ1136),"")</f>
        <v/>
      </c>
      <c r="F1136" s="98" t="str">
        <f>IF(H1136=1,COUNT(X1136:BN1136,BP1136:BX1136,BZ1136:CF1136,CH1136:FC1136,FI1136:FQ1136),"")</f>
        <v/>
      </c>
      <c r="G1136" s="98" t="str">
        <f>IF($B1136&gt;=1,$M1136,"")</f>
        <v/>
      </c>
      <c r="H1136" s="199" t="str">
        <f>IF(AND(M1136&gt;0,M1136&lt;=STATS!$C$22),1,"")</f>
        <v/>
      </c>
      <c r="J1136" s="34">
        <v>1135</v>
      </c>
      <c r="R1136" s="17"/>
      <c r="S1136" s="17"/>
      <c r="T1136" s="17"/>
      <c r="U1136" s="17"/>
      <c r="V1136" s="17"/>
      <c r="W1136" s="17"/>
      <c r="X1136" s="36"/>
      <c r="Y1136" s="36"/>
      <c r="Z1136" s="36"/>
      <c r="AA1136" s="36"/>
      <c r="FD1136" s="195"/>
      <c r="FE1136" s="195"/>
      <c r="FF1136" s="195"/>
      <c r="FG1136" s="195"/>
      <c r="FH1136" s="195"/>
    </row>
    <row r="1137" spans="2:164" x14ac:dyDescent="0.2">
      <c r="B1137" s="98">
        <f>COUNT(R1137:FC1137,FI1137:FQ1137)</f>
        <v>0</v>
      </c>
      <c r="C1137" s="98" t="str">
        <f>IF(COUNT(R1137:FC1137,FI1137:FQ1137)&gt;0,COUNT(R1137:FC1137,FI1137:FQ1137),"")</f>
        <v/>
      </c>
      <c r="D1137" s="98" t="str">
        <f>IF(COUNT(X1137:BN1137,BP1137:BX1137,BZ1137:CF1137,CH1137:FC1137,FI1137:FQ1137)&gt;0,COUNT(X1137:BN1137,BP1137:BX1137,BZ1137:CF1137,CH1137:FC1137,FI1137:FQ1137),"")</f>
        <v/>
      </c>
      <c r="E1137" s="98" t="str">
        <f>IF(H1137=1,COUNT(R1137:FC1137,FI1137:FQ1137),"")</f>
        <v/>
      </c>
      <c r="F1137" s="98" t="str">
        <f>IF(H1137=1,COUNT(X1137:BN1137,BP1137:BX1137,BZ1137:CF1137,CH1137:FC1137,FI1137:FQ1137),"")</f>
        <v/>
      </c>
      <c r="G1137" s="98" t="str">
        <f>IF($B1137&gt;=1,$M1137,"")</f>
        <v/>
      </c>
      <c r="H1137" s="199" t="str">
        <f>IF(AND(M1137&gt;0,M1137&lt;=STATS!$C$22),1,"")</f>
        <v/>
      </c>
      <c r="J1137" s="34">
        <v>1136</v>
      </c>
      <c r="R1137" s="17"/>
      <c r="S1137" s="17"/>
      <c r="T1137" s="17"/>
      <c r="U1137" s="17"/>
      <c r="V1137" s="17"/>
      <c r="W1137" s="17"/>
      <c r="X1137" s="36"/>
      <c r="Y1137" s="36"/>
      <c r="Z1137" s="36"/>
      <c r="AA1137" s="36"/>
      <c r="FD1137" s="195"/>
      <c r="FE1137" s="195"/>
      <c r="FF1137" s="195"/>
      <c r="FG1137" s="195"/>
      <c r="FH1137" s="195"/>
    </row>
    <row r="1138" spans="2:164" x14ac:dyDescent="0.2">
      <c r="B1138" s="98">
        <f>COUNT(R1138:FC1138,FI1138:FQ1138)</f>
        <v>0</v>
      </c>
      <c r="C1138" s="98" t="str">
        <f>IF(COUNT(R1138:FC1138,FI1138:FQ1138)&gt;0,COUNT(R1138:FC1138,FI1138:FQ1138),"")</f>
        <v/>
      </c>
      <c r="D1138" s="98" t="str">
        <f>IF(COUNT(X1138:BN1138,BP1138:BX1138,BZ1138:CF1138,CH1138:FC1138,FI1138:FQ1138)&gt;0,COUNT(X1138:BN1138,BP1138:BX1138,BZ1138:CF1138,CH1138:FC1138,FI1138:FQ1138),"")</f>
        <v/>
      </c>
      <c r="E1138" s="98" t="str">
        <f>IF(H1138=1,COUNT(R1138:FC1138,FI1138:FQ1138),"")</f>
        <v/>
      </c>
      <c r="F1138" s="98" t="str">
        <f>IF(H1138=1,COUNT(X1138:BN1138,BP1138:BX1138,BZ1138:CF1138,CH1138:FC1138,FI1138:FQ1138),"")</f>
        <v/>
      </c>
      <c r="G1138" s="98" t="str">
        <f>IF($B1138&gt;=1,$M1138,"")</f>
        <v/>
      </c>
      <c r="H1138" s="199" t="str">
        <f>IF(AND(M1138&gt;0,M1138&lt;=STATS!$C$22),1,"")</f>
        <v/>
      </c>
      <c r="J1138" s="34">
        <v>1137</v>
      </c>
      <c r="R1138" s="17"/>
      <c r="S1138" s="17"/>
      <c r="T1138" s="17"/>
      <c r="U1138" s="17"/>
      <c r="V1138" s="17"/>
      <c r="W1138" s="17"/>
      <c r="X1138" s="36"/>
      <c r="Y1138" s="36"/>
      <c r="Z1138" s="36"/>
      <c r="AA1138" s="36"/>
      <c r="FD1138" s="195"/>
      <c r="FE1138" s="195"/>
      <c r="FF1138" s="195"/>
      <c r="FG1138" s="195"/>
      <c r="FH1138" s="195"/>
    </row>
    <row r="1139" spans="2:164" x14ac:dyDescent="0.2">
      <c r="B1139" s="98">
        <f>COUNT(R1139:FC1139,FI1139:FQ1139)</f>
        <v>0</v>
      </c>
      <c r="C1139" s="98" t="str">
        <f>IF(COUNT(R1139:FC1139,FI1139:FQ1139)&gt;0,COUNT(R1139:FC1139,FI1139:FQ1139),"")</f>
        <v/>
      </c>
      <c r="D1139" s="98" t="str">
        <f>IF(COUNT(X1139:BN1139,BP1139:BX1139,BZ1139:CF1139,CH1139:FC1139,FI1139:FQ1139)&gt;0,COUNT(X1139:BN1139,BP1139:BX1139,BZ1139:CF1139,CH1139:FC1139,FI1139:FQ1139),"")</f>
        <v/>
      </c>
      <c r="E1139" s="98" t="str">
        <f>IF(H1139=1,COUNT(R1139:FC1139,FI1139:FQ1139),"")</f>
        <v/>
      </c>
      <c r="F1139" s="98" t="str">
        <f>IF(H1139=1,COUNT(X1139:BN1139,BP1139:BX1139,BZ1139:CF1139,CH1139:FC1139,FI1139:FQ1139),"")</f>
        <v/>
      </c>
      <c r="G1139" s="98" t="str">
        <f>IF($B1139&gt;=1,$M1139,"")</f>
        <v/>
      </c>
      <c r="H1139" s="199" t="str">
        <f>IF(AND(M1139&gt;0,M1139&lt;=STATS!$C$22),1,"")</f>
        <v/>
      </c>
      <c r="J1139" s="34">
        <v>1138</v>
      </c>
      <c r="R1139" s="17"/>
      <c r="S1139" s="17"/>
      <c r="T1139" s="17"/>
      <c r="U1139" s="17"/>
      <c r="V1139" s="17"/>
      <c r="W1139" s="17"/>
      <c r="X1139" s="36"/>
      <c r="Y1139" s="36"/>
      <c r="Z1139" s="36"/>
      <c r="AA1139" s="36"/>
      <c r="FD1139" s="195"/>
      <c r="FE1139" s="195"/>
      <c r="FF1139" s="195"/>
      <c r="FG1139" s="195"/>
      <c r="FH1139" s="195"/>
    </row>
    <row r="1140" spans="2:164" x14ac:dyDescent="0.2">
      <c r="B1140" s="98">
        <f>COUNT(R1140:FC1140,FI1140:FQ1140)</f>
        <v>0</v>
      </c>
      <c r="C1140" s="98" t="str">
        <f>IF(COUNT(R1140:FC1140,FI1140:FQ1140)&gt;0,COUNT(R1140:FC1140,FI1140:FQ1140),"")</f>
        <v/>
      </c>
      <c r="D1140" s="98" t="str">
        <f>IF(COUNT(X1140:BN1140,BP1140:BX1140,BZ1140:CF1140,CH1140:FC1140,FI1140:FQ1140)&gt;0,COUNT(X1140:BN1140,BP1140:BX1140,BZ1140:CF1140,CH1140:FC1140,FI1140:FQ1140),"")</f>
        <v/>
      </c>
      <c r="E1140" s="98" t="str">
        <f>IF(H1140=1,COUNT(R1140:FC1140,FI1140:FQ1140),"")</f>
        <v/>
      </c>
      <c r="F1140" s="98" t="str">
        <f>IF(H1140=1,COUNT(X1140:BN1140,BP1140:BX1140,BZ1140:CF1140,CH1140:FC1140,FI1140:FQ1140),"")</f>
        <v/>
      </c>
      <c r="G1140" s="98" t="str">
        <f>IF($B1140&gt;=1,$M1140,"")</f>
        <v/>
      </c>
      <c r="H1140" s="199" t="str">
        <f>IF(AND(M1140&gt;0,M1140&lt;=STATS!$C$22),1,"")</f>
        <v/>
      </c>
      <c r="J1140" s="34">
        <v>1139</v>
      </c>
      <c r="R1140" s="17"/>
      <c r="S1140" s="17"/>
      <c r="T1140" s="17"/>
      <c r="U1140" s="17"/>
      <c r="V1140" s="17"/>
      <c r="W1140" s="17"/>
      <c r="X1140" s="36"/>
      <c r="Y1140" s="36"/>
      <c r="Z1140" s="36"/>
      <c r="AA1140" s="36"/>
      <c r="FD1140" s="195"/>
      <c r="FE1140" s="195"/>
      <c r="FF1140" s="195"/>
      <c r="FG1140" s="195"/>
      <c r="FH1140" s="195"/>
    </row>
    <row r="1141" spans="2:164" x14ac:dyDescent="0.2">
      <c r="B1141" s="98">
        <f>COUNT(R1141:FC1141,FI1141:FQ1141)</f>
        <v>0</v>
      </c>
      <c r="C1141" s="98" t="str">
        <f>IF(COUNT(R1141:FC1141,FI1141:FQ1141)&gt;0,COUNT(R1141:FC1141,FI1141:FQ1141),"")</f>
        <v/>
      </c>
      <c r="D1141" s="98" t="str">
        <f>IF(COUNT(X1141:BN1141,BP1141:BX1141,BZ1141:CF1141,CH1141:FC1141,FI1141:FQ1141)&gt;0,COUNT(X1141:BN1141,BP1141:BX1141,BZ1141:CF1141,CH1141:FC1141,FI1141:FQ1141),"")</f>
        <v/>
      </c>
      <c r="E1141" s="98" t="str">
        <f>IF(H1141=1,COUNT(R1141:FC1141,FI1141:FQ1141),"")</f>
        <v/>
      </c>
      <c r="F1141" s="98" t="str">
        <f>IF(H1141=1,COUNT(X1141:BN1141,BP1141:BX1141,BZ1141:CF1141,CH1141:FC1141,FI1141:FQ1141),"")</f>
        <v/>
      </c>
      <c r="G1141" s="98" t="str">
        <f>IF($B1141&gt;=1,$M1141,"")</f>
        <v/>
      </c>
      <c r="H1141" s="199" t="str">
        <f>IF(AND(M1141&gt;0,M1141&lt;=STATS!$C$22),1,"")</f>
        <v/>
      </c>
      <c r="J1141" s="34">
        <v>1140</v>
      </c>
      <c r="R1141" s="17"/>
      <c r="S1141" s="17"/>
      <c r="T1141" s="17"/>
      <c r="U1141" s="17"/>
      <c r="V1141" s="17"/>
      <c r="W1141" s="17"/>
      <c r="X1141" s="36"/>
      <c r="Y1141" s="36"/>
      <c r="Z1141" s="36"/>
      <c r="AA1141" s="36"/>
      <c r="FD1141" s="195"/>
      <c r="FE1141" s="195"/>
      <c r="FF1141" s="195"/>
      <c r="FG1141" s="195"/>
      <c r="FH1141" s="195"/>
    </row>
    <row r="1142" spans="2:164" x14ac:dyDescent="0.2">
      <c r="B1142" s="98">
        <f>COUNT(R1142:FC1142,FI1142:FQ1142)</f>
        <v>0</v>
      </c>
      <c r="C1142" s="98" t="str">
        <f>IF(COUNT(R1142:FC1142,FI1142:FQ1142)&gt;0,COUNT(R1142:FC1142,FI1142:FQ1142),"")</f>
        <v/>
      </c>
      <c r="D1142" s="98" t="str">
        <f>IF(COUNT(X1142:BN1142,BP1142:BX1142,BZ1142:CF1142,CH1142:FC1142,FI1142:FQ1142)&gt;0,COUNT(X1142:BN1142,BP1142:BX1142,BZ1142:CF1142,CH1142:FC1142,FI1142:FQ1142),"")</f>
        <v/>
      </c>
      <c r="E1142" s="98" t="str">
        <f>IF(H1142=1,COUNT(R1142:FC1142,FI1142:FQ1142),"")</f>
        <v/>
      </c>
      <c r="F1142" s="98" t="str">
        <f>IF(H1142=1,COUNT(X1142:BN1142,BP1142:BX1142,BZ1142:CF1142,CH1142:FC1142,FI1142:FQ1142),"")</f>
        <v/>
      </c>
      <c r="G1142" s="98" t="str">
        <f>IF($B1142&gt;=1,$M1142,"")</f>
        <v/>
      </c>
      <c r="H1142" s="199" t="str">
        <f>IF(AND(M1142&gt;0,M1142&lt;=STATS!$C$22),1,"")</f>
        <v/>
      </c>
      <c r="J1142" s="34">
        <v>1141</v>
      </c>
      <c r="R1142" s="17"/>
      <c r="S1142" s="17"/>
      <c r="T1142" s="17"/>
      <c r="U1142" s="17"/>
      <c r="V1142" s="17"/>
      <c r="W1142" s="17"/>
      <c r="X1142" s="36"/>
      <c r="Y1142" s="36"/>
      <c r="Z1142" s="36"/>
      <c r="AA1142" s="36"/>
      <c r="FD1142" s="195"/>
      <c r="FE1142" s="195"/>
      <c r="FF1142" s="195"/>
      <c r="FG1142" s="195"/>
      <c r="FH1142" s="195"/>
    </row>
    <row r="1143" spans="2:164" x14ac:dyDescent="0.2">
      <c r="B1143" s="98">
        <f>COUNT(R1143:FC1143,FI1143:FQ1143)</f>
        <v>0</v>
      </c>
      <c r="C1143" s="98" t="str">
        <f>IF(COUNT(R1143:FC1143,FI1143:FQ1143)&gt;0,COUNT(R1143:FC1143,FI1143:FQ1143),"")</f>
        <v/>
      </c>
      <c r="D1143" s="98" t="str">
        <f>IF(COUNT(X1143:BN1143,BP1143:BX1143,BZ1143:CF1143,CH1143:FC1143,FI1143:FQ1143)&gt;0,COUNT(X1143:BN1143,BP1143:BX1143,BZ1143:CF1143,CH1143:FC1143,FI1143:FQ1143),"")</f>
        <v/>
      </c>
      <c r="E1143" s="98" t="str">
        <f>IF(H1143=1,COUNT(R1143:FC1143,FI1143:FQ1143),"")</f>
        <v/>
      </c>
      <c r="F1143" s="98" t="str">
        <f>IF(H1143=1,COUNT(X1143:BN1143,BP1143:BX1143,BZ1143:CF1143,CH1143:FC1143,FI1143:FQ1143),"")</f>
        <v/>
      </c>
      <c r="G1143" s="98" t="str">
        <f>IF($B1143&gt;=1,$M1143,"")</f>
        <v/>
      </c>
      <c r="H1143" s="199" t="str">
        <f>IF(AND(M1143&gt;0,M1143&lt;=STATS!$C$22),1,"")</f>
        <v/>
      </c>
      <c r="J1143" s="34">
        <v>1142</v>
      </c>
      <c r="R1143" s="17"/>
      <c r="S1143" s="17"/>
      <c r="T1143" s="17"/>
      <c r="U1143" s="17"/>
      <c r="V1143" s="17"/>
      <c r="W1143" s="17"/>
      <c r="X1143" s="36"/>
      <c r="Y1143" s="36"/>
      <c r="Z1143" s="36"/>
      <c r="AA1143" s="36"/>
      <c r="FD1143" s="195"/>
      <c r="FE1143" s="195"/>
      <c r="FF1143" s="195"/>
      <c r="FG1143" s="195"/>
      <c r="FH1143" s="195"/>
    </row>
    <row r="1144" spans="2:164" x14ac:dyDescent="0.2">
      <c r="B1144" s="98">
        <f>COUNT(R1144:FC1144,FI1144:FQ1144)</f>
        <v>0</v>
      </c>
      <c r="C1144" s="98" t="str">
        <f>IF(COUNT(R1144:FC1144,FI1144:FQ1144)&gt;0,COUNT(R1144:FC1144,FI1144:FQ1144),"")</f>
        <v/>
      </c>
      <c r="D1144" s="98" t="str">
        <f>IF(COUNT(X1144:BN1144,BP1144:BX1144,BZ1144:CF1144,CH1144:FC1144,FI1144:FQ1144)&gt;0,COUNT(X1144:BN1144,BP1144:BX1144,BZ1144:CF1144,CH1144:FC1144,FI1144:FQ1144),"")</f>
        <v/>
      </c>
      <c r="E1144" s="98" t="str">
        <f>IF(H1144=1,COUNT(R1144:FC1144,FI1144:FQ1144),"")</f>
        <v/>
      </c>
      <c r="F1144" s="98" t="str">
        <f>IF(H1144=1,COUNT(X1144:BN1144,BP1144:BX1144,BZ1144:CF1144,CH1144:FC1144,FI1144:FQ1144),"")</f>
        <v/>
      </c>
      <c r="G1144" s="98" t="str">
        <f>IF($B1144&gt;=1,$M1144,"")</f>
        <v/>
      </c>
      <c r="H1144" s="199" t="str">
        <f>IF(AND(M1144&gt;0,M1144&lt;=STATS!$C$22),1,"")</f>
        <v/>
      </c>
      <c r="J1144" s="34">
        <v>1143</v>
      </c>
      <c r="R1144" s="17"/>
      <c r="S1144" s="17"/>
      <c r="T1144" s="17"/>
      <c r="U1144" s="17"/>
      <c r="V1144" s="17"/>
      <c r="W1144" s="17"/>
      <c r="X1144" s="36"/>
      <c r="Y1144" s="36"/>
      <c r="Z1144" s="36"/>
      <c r="AA1144" s="36"/>
      <c r="FD1144" s="195"/>
      <c r="FE1144" s="195"/>
      <c r="FF1144" s="195"/>
      <c r="FG1144" s="195"/>
      <c r="FH1144" s="195"/>
    </row>
    <row r="1145" spans="2:164" x14ac:dyDescent="0.2">
      <c r="B1145" s="98">
        <f>COUNT(R1145:FC1145,FI1145:FQ1145)</f>
        <v>0</v>
      </c>
      <c r="C1145" s="98" t="str">
        <f>IF(COUNT(R1145:FC1145,FI1145:FQ1145)&gt;0,COUNT(R1145:FC1145,FI1145:FQ1145),"")</f>
        <v/>
      </c>
      <c r="D1145" s="98" t="str">
        <f>IF(COUNT(X1145:BN1145,BP1145:BX1145,BZ1145:CF1145,CH1145:FC1145,FI1145:FQ1145)&gt;0,COUNT(X1145:BN1145,BP1145:BX1145,BZ1145:CF1145,CH1145:FC1145,FI1145:FQ1145),"")</f>
        <v/>
      </c>
      <c r="E1145" s="98" t="str">
        <f>IF(H1145=1,COUNT(R1145:FC1145,FI1145:FQ1145),"")</f>
        <v/>
      </c>
      <c r="F1145" s="98" t="str">
        <f>IF(H1145=1,COUNT(X1145:BN1145,BP1145:BX1145,BZ1145:CF1145,CH1145:FC1145,FI1145:FQ1145),"")</f>
        <v/>
      </c>
      <c r="G1145" s="98" t="str">
        <f>IF($B1145&gt;=1,$M1145,"")</f>
        <v/>
      </c>
      <c r="H1145" s="199" t="str">
        <f>IF(AND(M1145&gt;0,M1145&lt;=STATS!$C$22),1,"")</f>
        <v/>
      </c>
      <c r="J1145" s="34">
        <v>1144</v>
      </c>
      <c r="R1145" s="17"/>
      <c r="S1145" s="17"/>
      <c r="T1145" s="17"/>
      <c r="U1145" s="17"/>
      <c r="V1145" s="17"/>
      <c r="W1145" s="17"/>
      <c r="X1145" s="36"/>
      <c r="Y1145" s="36"/>
      <c r="Z1145" s="36"/>
      <c r="AA1145" s="36"/>
      <c r="FD1145" s="195"/>
      <c r="FE1145" s="195"/>
      <c r="FF1145" s="195"/>
      <c r="FG1145" s="195"/>
      <c r="FH1145" s="195"/>
    </row>
    <row r="1146" spans="2:164" x14ac:dyDescent="0.2">
      <c r="B1146" s="98">
        <f>COUNT(R1146:FC1146,FI1146:FQ1146)</f>
        <v>0</v>
      </c>
      <c r="C1146" s="98" t="str">
        <f>IF(COUNT(R1146:FC1146,FI1146:FQ1146)&gt;0,COUNT(R1146:FC1146,FI1146:FQ1146),"")</f>
        <v/>
      </c>
      <c r="D1146" s="98" t="str">
        <f>IF(COUNT(X1146:BN1146,BP1146:BX1146,BZ1146:CF1146,CH1146:FC1146,FI1146:FQ1146)&gt;0,COUNT(X1146:BN1146,BP1146:BX1146,BZ1146:CF1146,CH1146:FC1146,FI1146:FQ1146),"")</f>
        <v/>
      </c>
      <c r="E1146" s="98" t="str">
        <f>IF(H1146=1,COUNT(R1146:FC1146,FI1146:FQ1146),"")</f>
        <v/>
      </c>
      <c r="F1146" s="98" t="str">
        <f>IF(H1146=1,COUNT(X1146:BN1146,BP1146:BX1146,BZ1146:CF1146,CH1146:FC1146,FI1146:FQ1146),"")</f>
        <v/>
      </c>
      <c r="G1146" s="98" t="str">
        <f>IF($B1146&gt;=1,$M1146,"")</f>
        <v/>
      </c>
      <c r="H1146" s="199" t="str">
        <f>IF(AND(M1146&gt;0,M1146&lt;=STATS!$C$22),1,"")</f>
        <v/>
      </c>
      <c r="J1146" s="34">
        <v>1145</v>
      </c>
      <c r="R1146" s="17"/>
      <c r="S1146" s="17"/>
      <c r="T1146" s="17"/>
      <c r="U1146" s="17"/>
      <c r="V1146" s="17"/>
      <c r="W1146" s="17"/>
      <c r="X1146" s="36"/>
      <c r="Y1146" s="36"/>
      <c r="Z1146" s="36"/>
      <c r="AA1146" s="36"/>
      <c r="FD1146" s="195"/>
      <c r="FE1146" s="195"/>
      <c r="FF1146" s="195"/>
      <c r="FG1146" s="195"/>
      <c r="FH1146" s="195"/>
    </row>
    <row r="1147" spans="2:164" x14ac:dyDescent="0.2">
      <c r="B1147" s="98">
        <f>COUNT(R1147:FC1147,FI1147:FQ1147)</f>
        <v>0</v>
      </c>
      <c r="C1147" s="98" t="str">
        <f>IF(COUNT(R1147:FC1147,FI1147:FQ1147)&gt;0,COUNT(R1147:FC1147,FI1147:FQ1147),"")</f>
        <v/>
      </c>
      <c r="D1147" s="98" t="str">
        <f>IF(COUNT(X1147:BN1147,BP1147:BX1147,BZ1147:CF1147,CH1147:FC1147,FI1147:FQ1147)&gt;0,COUNT(X1147:BN1147,BP1147:BX1147,BZ1147:CF1147,CH1147:FC1147,FI1147:FQ1147),"")</f>
        <v/>
      </c>
      <c r="E1147" s="98" t="str">
        <f>IF(H1147=1,COUNT(R1147:FC1147,FI1147:FQ1147),"")</f>
        <v/>
      </c>
      <c r="F1147" s="98" t="str">
        <f>IF(H1147=1,COUNT(X1147:BN1147,BP1147:BX1147,BZ1147:CF1147,CH1147:FC1147,FI1147:FQ1147),"")</f>
        <v/>
      </c>
      <c r="G1147" s="98" t="str">
        <f>IF($B1147&gt;=1,$M1147,"")</f>
        <v/>
      </c>
      <c r="H1147" s="199" t="str">
        <f>IF(AND(M1147&gt;0,M1147&lt;=STATS!$C$22),1,"")</f>
        <v/>
      </c>
      <c r="J1147" s="34">
        <v>1146</v>
      </c>
      <c r="R1147" s="17"/>
      <c r="S1147" s="17"/>
      <c r="T1147" s="17"/>
      <c r="U1147" s="17"/>
      <c r="V1147" s="17"/>
      <c r="W1147" s="17"/>
      <c r="X1147" s="36"/>
      <c r="Y1147" s="36"/>
      <c r="Z1147" s="36"/>
      <c r="AA1147" s="36"/>
      <c r="FD1147" s="195"/>
      <c r="FE1147" s="195"/>
      <c r="FF1147" s="195"/>
      <c r="FG1147" s="195"/>
      <c r="FH1147" s="195"/>
    </row>
    <row r="1148" spans="2:164" x14ac:dyDescent="0.2">
      <c r="B1148" s="98">
        <f>COUNT(R1148:FC1148,FI1148:FQ1148)</f>
        <v>0</v>
      </c>
      <c r="C1148" s="98" t="str">
        <f>IF(COUNT(R1148:FC1148,FI1148:FQ1148)&gt;0,COUNT(R1148:FC1148,FI1148:FQ1148),"")</f>
        <v/>
      </c>
      <c r="D1148" s="98" t="str">
        <f>IF(COUNT(X1148:BN1148,BP1148:BX1148,BZ1148:CF1148,CH1148:FC1148,FI1148:FQ1148)&gt;0,COUNT(X1148:BN1148,BP1148:BX1148,BZ1148:CF1148,CH1148:FC1148,FI1148:FQ1148),"")</f>
        <v/>
      </c>
      <c r="E1148" s="98" t="str">
        <f>IF(H1148=1,COUNT(R1148:FC1148,FI1148:FQ1148),"")</f>
        <v/>
      </c>
      <c r="F1148" s="98" t="str">
        <f>IF(H1148=1,COUNT(X1148:BN1148,BP1148:BX1148,BZ1148:CF1148,CH1148:FC1148,FI1148:FQ1148),"")</f>
        <v/>
      </c>
      <c r="G1148" s="98" t="str">
        <f>IF($B1148&gt;=1,$M1148,"")</f>
        <v/>
      </c>
      <c r="H1148" s="199" t="str">
        <f>IF(AND(M1148&gt;0,M1148&lt;=STATS!$C$22),1,"")</f>
        <v/>
      </c>
      <c r="J1148" s="34">
        <v>1147</v>
      </c>
      <c r="R1148" s="17"/>
      <c r="S1148" s="17"/>
      <c r="T1148" s="17"/>
      <c r="U1148" s="17"/>
      <c r="V1148" s="17"/>
      <c r="W1148" s="17"/>
      <c r="X1148" s="36"/>
      <c r="Y1148" s="36"/>
      <c r="Z1148" s="36"/>
      <c r="AA1148" s="36"/>
      <c r="FD1148" s="195"/>
      <c r="FE1148" s="195"/>
      <c r="FF1148" s="195"/>
      <c r="FG1148" s="195"/>
      <c r="FH1148" s="195"/>
    </row>
    <row r="1149" spans="2:164" x14ac:dyDescent="0.2">
      <c r="B1149" s="98">
        <f>COUNT(R1149:FC1149,FI1149:FQ1149)</f>
        <v>0</v>
      </c>
      <c r="C1149" s="98" t="str">
        <f>IF(COUNT(R1149:FC1149,FI1149:FQ1149)&gt;0,COUNT(R1149:FC1149,FI1149:FQ1149),"")</f>
        <v/>
      </c>
      <c r="D1149" s="98" t="str">
        <f>IF(COUNT(X1149:BN1149,BP1149:BX1149,BZ1149:CF1149,CH1149:FC1149,FI1149:FQ1149)&gt;0,COUNT(X1149:BN1149,BP1149:BX1149,BZ1149:CF1149,CH1149:FC1149,FI1149:FQ1149),"")</f>
        <v/>
      </c>
      <c r="E1149" s="98" t="str">
        <f>IF(H1149=1,COUNT(R1149:FC1149,FI1149:FQ1149),"")</f>
        <v/>
      </c>
      <c r="F1149" s="98" t="str">
        <f>IF(H1149=1,COUNT(X1149:BN1149,BP1149:BX1149,BZ1149:CF1149,CH1149:FC1149,FI1149:FQ1149),"")</f>
        <v/>
      </c>
      <c r="G1149" s="98" t="str">
        <f>IF($B1149&gt;=1,$M1149,"")</f>
        <v/>
      </c>
      <c r="H1149" s="199" t="str">
        <f>IF(AND(M1149&gt;0,M1149&lt;=STATS!$C$22),1,"")</f>
        <v/>
      </c>
      <c r="J1149" s="34">
        <v>1148</v>
      </c>
      <c r="R1149" s="17"/>
      <c r="S1149" s="17"/>
      <c r="T1149" s="17"/>
      <c r="U1149" s="17"/>
      <c r="V1149" s="17"/>
      <c r="W1149" s="17"/>
      <c r="X1149" s="36"/>
      <c r="Y1149" s="36"/>
      <c r="Z1149" s="36"/>
      <c r="AA1149" s="36"/>
      <c r="FD1149" s="195"/>
      <c r="FE1149" s="195"/>
      <c r="FF1149" s="195"/>
      <c r="FG1149" s="195"/>
      <c r="FH1149" s="195"/>
    </row>
    <row r="1150" spans="2:164" x14ac:dyDescent="0.2">
      <c r="B1150" s="98">
        <f>COUNT(R1150:FC1150,FI1150:FQ1150)</f>
        <v>0</v>
      </c>
      <c r="C1150" s="98" t="str">
        <f>IF(COUNT(R1150:FC1150,FI1150:FQ1150)&gt;0,COUNT(R1150:FC1150,FI1150:FQ1150),"")</f>
        <v/>
      </c>
      <c r="D1150" s="98" t="str">
        <f>IF(COUNT(X1150:BN1150,BP1150:BX1150,BZ1150:CF1150,CH1150:FC1150,FI1150:FQ1150)&gt;0,COUNT(X1150:BN1150,BP1150:BX1150,BZ1150:CF1150,CH1150:FC1150,FI1150:FQ1150),"")</f>
        <v/>
      </c>
      <c r="E1150" s="98" t="str">
        <f>IF(H1150=1,COUNT(R1150:FC1150,FI1150:FQ1150),"")</f>
        <v/>
      </c>
      <c r="F1150" s="98" t="str">
        <f>IF(H1150=1,COUNT(X1150:BN1150,BP1150:BX1150,BZ1150:CF1150,CH1150:FC1150,FI1150:FQ1150),"")</f>
        <v/>
      </c>
      <c r="G1150" s="98" t="str">
        <f>IF($B1150&gt;=1,$M1150,"")</f>
        <v/>
      </c>
      <c r="H1150" s="199" t="str">
        <f>IF(AND(M1150&gt;0,M1150&lt;=STATS!$C$22),1,"")</f>
        <v/>
      </c>
      <c r="J1150" s="34">
        <v>1149</v>
      </c>
      <c r="R1150" s="17"/>
      <c r="S1150" s="17"/>
      <c r="T1150" s="17"/>
      <c r="U1150" s="17"/>
      <c r="V1150" s="17"/>
      <c r="W1150" s="17"/>
      <c r="X1150" s="36"/>
      <c r="Y1150" s="36"/>
      <c r="Z1150" s="36"/>
      <c r="AA1150" s="36"/>
      <c r="FD1150" s="195"/>
      <c r="FE1150" s="195"/>
      <c r="FF1150" s="195"/>
      <c r="FG1150" s="195"/>
      <c r="FH1150" s="195"/>
    </row>
    <row r="1151" spans="2:164" x14ac:dyDescent="0.2">
      <c r="B1151" s="98">
        <f>COUNT(R1151:FC1151,FI1151:FQ1151)</f>
        <v>0</v>
      </c>
      <c r="C1151" s="98" t="str">
        <f>IF(COUNT(R1151:FC1151,FI1151:FQ1151)&gt;0,COUNT(R1151:FC1151,FI1151:FQ1151),"")</f>
        <v/>
      </c>
      <c r="D1151" s="98" t="str">
        <f>IF(COUNT(X1151:BN1151,BP1151:BX1151,BZ1151:CF1151,CH1151:FC1151,FI1151:FQ1151)&gt;0,COUNT(X1151:BN1151,BP1151:BX1151,BZ1151:CF1151,CH1151:FC1151,FI1151:FQ1151),"")</f>
        <v/>
      </c>
      <c r="E1151" s="98" t="str">
        <f>IF(H1151=1,COUNT(R1151:FC1151,FI1151:FQ1151),"")</f>
        <v/>
      </c>
      <c r="F1151" s="98" t="str">
        <f>IF(H1151=1,COUNT(X1151:BN1151,BP1151:BX1151,BZ1151:CF1151,CH1151:FC1151,FI1151:FQ1151),"")</f>
        <v/>
      </c>
      <c r="G1151" s="98" t="str">
        <f>IF($B1151&gt;=1,$M1151,"")</f>
        <v/>
      </c>
      <c r="H1151" s="199" t="str">
        <f>IF(AND(M1151&gt;0,M1151&lt;=STATS!$C$22),1,"")</f>
        <v/>
      </c>
      <c r="J1151" s="34">
        <v>1150</v>
      </c>
      <c r="R1151" s="17"/>
      <c r="S1151" s="17"/>
      <c r="T1151" s="17"/>
      <c r="U1151" s="17"/>
      <c r="V1151" s="17"/>
      <c r="W1151" s="17"/>
      <c r="X1151" s="36"/>
      <c r="Y1151" s="36"/>
      <c r="Z1151" s="36"/>
      <c r="AA1151" s="36"/>
      <c r="FD1151" s="195"/>
      <c r="FE1151" s="195"/>
      <c r="FF1151" s="195"/>
      <c r="FG1151" s="195"/>
      <c r="FH1151" s="195"/>
    </row>
    <row r="1152" spans="2:164" x14ac:dyDescent="0.2">
      <c r="B1152" s="98">
        <f>COUNT(R1152:FC1152,FI1152:FQ1152)</f>
        <v>0</v>
      </c>
      <c r="C1152" s="98" t="str">
        <f>IF(COUNT(R1152:FC1152,FI1152:FQ1152)&gt;0,COUNT(R1152:FC1152,FI1152:FQ1152),"")</f>
        <v/>
      </c>
      <c r="D1152" s="98" t="str">
        <f>IF(COUNT(X1152:BN1152,BP1152:BX1152,BZ1152:CF1152,CH1152:FC1152,FI1152:FQ1152)&gt;0,COUNT(X1152:BN1152,BP1152:BX1152,BZ1152:CF1152,CH1152:FC1152,FI1152:FQ1152),"")</f>
        <v/>
      </c>
      <c r="E1152" s="98" t="str">
        <f>IF(H1152=1,COUNT(R1152:FC1152,FI1152:FQ1152),"")</f>
        <v/>
      </c>
      <c r="F1152" s="98" t="str">
        <f>IF(H1152=1,COUNT(X1152:BN1152,BP1152:BX1152,BZ1152:CF1152,CH1152:FC1152,FI1152:FQ1152),"")</f>
        <v/>
      </c>
      <c r="G1152" s="98" t="str">
        <f>IF($B1152&gt;=1,$M1152,"")</f>
        <v/>
      </c>
      <c r="H1152" s="199" t="str">
        <f>IF(AND(M1152&gt;0,M1152&lt;=STATS!$C$22),1,"")</f>
        <v/>
      </c>
      <c r="J1152" s="34">
        <v>1151</v>
      </c>
      <c r="R1152" s="17"/>
      <c r="S1152" s="17"/>
      <c r="T1152" s="17"/>
      <c r="U1152" s="17"/>
      <c r="V1152" s="17"/>
      <c r="W1152" s="17"/>
      <c r="X1152" s="36"/>
      <c r="Y1152" s="36"/>
      <c r="Z1152" s="36"/>
      <c r="AA1152" s="36"/>
      <c r="FD1152" s="195"/>
      <c r="FE1152" s="195"/>
      <c r="FF1152" s="195"/>
      <c r="FG1152" s="195"/>
      <c r="FH1152" s="195"/>
    </row>
    <row r="1153" spans="2:164" x14ac:dyDescent="0.2">
      <c r="B1153" s="98">
        <f>COUNT(R1153:FC1153,FI1153:FQ1153)</f>
        <v>0</v>
      </c>
      <c r="C1153" s="98" t="str">
        <f>IF(COUNT(R1153:FC1153,FI1153:FQ1153)&gt;0,COUNT(R1153:FC1153,FI1153:FQ1153),"")</f>
        <v/>
      </c>
      <c r="D1153" s="98" t="str">
        <f>IF(COUNT(X1153:BN1153,BP1153:BX1153,BZ1153:CF1153,CH1153:FC1153,FI1153:FQ1153)&gt;0,COUNT(X1153:BN1153,BP1153:BX1153,BZ1153:CF1153,CH1153:FC1153,FI1153:FQ1153),"")</f>
        <v/>
      </c>
      <c r="E1153" s="98" t="str">
        <f>IF(H1153=1,COUNT(R1153:FC1153,FI1153:FQ1153),"")</f>
        <v/>
      </c>
      <c r="F1153" s="98" t="str">
        <f>IF(H1153=1,COUNT(X1153:BN1153,BP1153:BX1153,BZ1153:CF1153,CH1153:FC1153,FI1153:FQ1153),"")</f>
        <v/>
      </c>
      <c r="G1153" s="98" t="str">
        <f>IF($B1153&gt;=1,$M1153,"")</f>
        <v/>
      </c>
      <c r="H1153" s="199" t="str">
        <f>IF(AND(M1153&gt;0,M1153&lt;=STATS!$C$22),1,"")</f>
        <v/>
      </c>
      <c r="J1153" s="34">
        <v>1152</v>
      </c>
      <c r="R1153" s="17"/>
      <c r="S1153" s="17"/>
      <c r="T1153" s="17"/>
      <c r="U1153" s="17"/>
      <c r="V1153" s="17"/>
      <c r="W1153" s="17"/>
      <c r="X1153" s="36"/>
      <c r="Y1153" s="36"/>
      <c r="Z1153" s="36"/>
      <c r="AA1153" s="36"/>
      <c r="FD1153" s="195"/>
      <c r="FE1153" s="195"/>
      <c r="FF1153" s="195"/>
      <c r="FG1153" s="195"/>
      <c r="FH1153" s="195"/>
    </row>
    <row r="1154" spans="2:164" x14ac:dyDescent="0.2">
      <c r="B1154" s="98">
        <f>COUNT(R1154:FC1154,FI1154:FQ1154)</f>
        <v>0</v>
      </c>
      <c r="C1154" s="98" t="str">
        <f>IF(COUNT(R1154:FC1154,FI1154:FQ1154)&gt;0,COUNT(R1154:FC1154,FI1154:FQ1154),"")</f>
        <v/>
      </c>
      <c r="D1154" s="98" t="str">
        <f>IF(COUNT(X1154:BN1154,BP1154:BX1154,BZ1154:CF1154,CH1154:FC1154,FI1154:FQ1154)&gt;0,COUNT(X1154:BN1154,BP1154:BX1154,BZ1154:CF1154,CH1154:FC1154,FI1154:FQ1154),"")</f>
        <v/>
      </c>
      <c r="E1154" s="98" t="str">
        <f>IF(H1154=1,COUNT(R1154:FC1154,FI1154:FQ1154),"")</f>
        <v/>
      </c>
      <c r="F1154" s="98" t="str">
        <f>IF(H1154=1,COUNT(X1154:BN1154,BP1154:BX1154,BZ1154:CF1154,CH1154:FC1154,FI1154:FQ1154),"")</f>
        <v/>
      </c>
      <c r="G1154" s="98" t="str">
        <f>IF($B1154&gt;=1,$M1154,"")</f>
        <v/>
      </c>
      <c r="H1154" s="199" t="str">
        <f>IF(AND(M1154&gt;0,M1154&lt;=STATS!$C$22),1,"")</f>
        <v/>
      </c>
      <c r="J1154" s="34">
        <v>1153</v>
      </c>
      <c r="R1154" s="17"/>
      <c r="S1154" s="17"/>
      <c r="T1154" s="17"/>
      <c r="U1154" s="17"/>
      <c r="V1154" s="17"/>
      <c r="W1154" s="17"/>
      <c r="X1154" s="36"/>
      <c r="Y1154" s="36"/>
      <c r="Z1154" s="36"/>
      <c r="AA1154" s="36"/>
      <c r="FD1154" s="195"/>
      <c r="FE1154" s="195"/>
      <c r="FF1154" s="195"/>
      <c r="FG1154" s="195"/>
      <c r="FH1154" s="195"/>
    </row>
    <row r="1155" spans="2:164" x14ac:dyDescent="0.2">
      <c r="B1155" s="98">
        <f>COUNT(R1155:FC1155,FI1155:FQ1155)</f>
        <v>0</v>
      </c>
      <c r="C1155" s="98" t="str">
        <f>IF(COUNT(R1155:FC1155,FI1155:FQ1155)&gt;0,COUNT(R1155:FC1155,FI1155:FQ1155),"")</f>
        <v/>
      </c>
      <c r="D1155" s="98" t="str">
        <f>IF(COUNT(X1155:BN1155,BP1155:BX1155,BZ1155:CF1155,CH1155:FC1155,FI1155:FQ1155)&gt;0,COUNT(X1155:BN1155,BP1155:BX1155,BZ1155:CF1155,CH1155:FC1155,FI1155:FQ1155),"")</f>
        <v/>
      </c>
      <c r="E1155" s="98" t="str">
        <f>IF(H1155=1,COUNT(R1155:FC1155,FI1155:FQ1155),"")</f>
        <v/>
      </c>
      <c r="F1155" s="98" t="str">
        <f>IF(H1155=1,COUNT(X1155:BN1155,BP1155:BX1155,BZ1155:CF1155,CH1155:FC1155,FI1155:FQ1155),"")</f>
        <v/>
      </c>
      <c r="G1155" s="98" t="str">
        <f>IF($B1155&gt;=1,$M1155,"")</f>
        <v/>
      </c>
      <c r="H1155" s="199" t="str">
        <f>IF(AND(M1155&gt;0,M1155&lt;=STATS!$C$22),1,"")</f>
        <v/>
      </c>
      <c r="J1155" s="34">
        <v>1154</v>
      </c>
      <c r="R1155" s="17"/>
      <c r="S1155" s="17"/>
      <c r="T1155" s="17"/>
      <c r="U1155" s="17"/>
      <c r="V1155" s="17"/>
      <c r="W1155" s="17"/>
      <c r="X1155" s="36"/>
      <c r="Y1155" s="36"/>
      <c r="Z1155" s="36"/>
      <c r="AA1155" s="36"/>
      <c r="FD1155" s="195"/>
      <c r="FE1155" s="195"/>
      <c r="FF1155" s="195"/>
      <c r="FG1155" s="195"/>
      <c r="FH1155" s="195"/>
    </row>
    <row r="1156" spans="2:164" x14ac:dyDescent="0.2">
      <c r="B1156" s="98">
        <f>COUNT(R1156:FC1156,FI1156:FQ1156)</f>
        <v>0</v>
      </c>
      <c r="C1156" s="98" t="str">
        <f>IF(COUNT(R1156:FC1156,FI1156:FQ1156)&gt;0,COUNT(R1156:FC1156,FI1156:FQ1156),"")</f>
        <v/>
      </c>
      <c r="D1156" s="98" t="str">
        <f>IF(COUNT(X1156:BN1156,BP1156:BX1156,BZ1156:CF1156,CH1156:FC1156,FI1156:FQ1156)&gt;0,COUNT(X1156:BN1156,BP1156:BX1156,BZ1156:CF1156,CH1156:FC1156,FI1156:FQ1156),"")</f>
        <v/>
      </c>
      <c r="E1156" s="98" t="str">
        <f>IF(H1156=1,COUNT(R1156:FC1156,FI1156:FQ1156),"")</f>
        <v/>
      </c>
      <c r="F1156" s="98" t="str">
        <f>IF(H1156=1,COUNT(X1156:BN1156,BP1156:BX1156,BZ1156:CF1156,CH1156:FC1156,FI1156:FQ1156),"")</f>
        <v/>
      </c>
      <c r="G1156" s="98" t="str">
        <f>IF($B1156&gt;=1,$M1156,"")</f>
        <v/>
      </c>
      <c r="H1156" s="199" t="str">
        <f>IF(AND(M1156&gt;0,M1156&lt;=STATS!$C$22),1,"")</f>
        <v/>
      </c>
      <c r="J1156" s="34">
        <v>1155</v>
      </c>
      <c r="R1156" s="17"/>
      <c r="S1156" s="17"/>
      <c r="T1156" s="17"/>
      <c r="U1156" s="17"/>
      <c r="V1156" s="17"/>
      <c r="W1156" s="17"/>
      <c r="X1156" s="36"/>
      <c r="Y1156" s="36"/>
      <c r="Z1156" s="36"/>
      <c r="AA1156" s="36"/>
      <c r="FD1156" s="195"/>
      <c r="FE1156" s="195"/>
      <c r="FF1156" s="195"/>
      <c r="FG1156" s="195"/>
      <c r="FH1156" s="195"/>
    </row>
    <row r="1157" spans="2:164" x14ac:dyDescent="0.2">
      <c r="B1157" s="98">
        <f>COUNT(R1157:FC1157,FI1157:FQ1157)</f>
        <v>0</v>
      </c>
      <c r="C1157" s="98" t="str">
        <f>IF(COUNT(R1157:FC1157,FI1157:FQ1157)&gt;0,COUNT(R1157:FC1157,FI1157:FQ1157),"")</f>
        <v/>
      </c>
      <c r="D1157" s="98" t="str">
        <f>IF(COUNT(X1157:BN1157,BP1157:BX1157,BZ1157:CF1157,CH1157:FC1157,FI1157:FQ1157)&gt;0,COUNT(X1157:BN1157,BP1157:BX1157,BZ1157:CF1157,CH1157:FC1157,FI1157:FQ1157),"")</f>
        <v/>
      </c>
      <c r="E1157" s="98" t="str">
        <f>IF(H1157=1,COUNT(R1157:FC1157,FI1157:FQ1157),"")</f>
        <v/>
      </c>
      <c r="F1157" s="98" t="str">
        <f>IF(H1157=1,COUNT(X1157:BN1157,BP1157:BX1157,BZ1157:CF1157,CH1157:FC1157,FI1157:FQ1157),"")</f>
        <v/>
      </c>
      <c r="G1157" s="98" t="str">
        <f>IF($B1157&gt;=1,$M1157,"")</f>
        <v/>
      </c>
      <c r="H1157" s="199" t="str">
        <f>IF(AND(M1157&gt;0,M1157&lt;=STATS!$C$22),1,"")</f>
        <v/>
      </c>
      <c r="J1157" s="34">
        <v>1156</v>
      </c>
      <c r="R1157" s="17"/>
      <c r="S1157" s="17"/>
      <c r="T1157" s="17"/>
      <c r="U1157" s="17"/>
      <c r="V1157" s="17"/>
      <c r="W1157" s="17"/>
      <c r="X1157" s="36"/>
      <c r="Y1157" s="36"/>
      <c r="Z1157" s="36"/>
      <c r="AA1157" s="36"/>
      <c r="FD1157" s="195"/>
      <c r="FE1157" s="195"/>
      <c r="FF1157" s="195"/>
      <c r="FG1157" s="195"/>
      <c r="FH1157" s="195"/>
    </row>
    <row r="1158" spans="2:164" x14ac:dyDescent="0.2">
      <c r="B1158" s="98">
        <f>COUNT(R1158:FC1158,FI1158:FQ1158)</f>
        <v>0</v>
      </c>
      <c r="C1158" s="98" t="str">
        <f>IF(COUNT(R1158:FC1158,FI1158:FQ1158)&gt;0,COUNT(R1158:FC1158,FI1158:FQ1158),"")</f>
        <v/>
      </c>
      <c r="D1158" s="98" t="str">
        <f>IF(COUNT(X1158:BN1158,BP1158:BX1158,BZ1158:CF1158,CH1158:FC1158,FI1158:FQ1158)&gt;0,COUNT(X1158:BN1158,BP1158:BX1158,BZ1158:CF1158,CH1158:FC1158,FI1158:FQ1158),"")</f>
        <v/>
      </c>
      <c r="E1158" s="98" t="str">
        <f>IF(H1158=1,COUNT(R1158:FC1158,FI1158:FQ1158),"")</f>
        <v/>
      </c>
      <c r="F1158" s="98" t="str">
        <f>IF(H1158=1,COUNT(X1158:BN1158,BP1158:BX1158,BZ1158:CF1158,CH1158:FC1158,FI1158:FQ1158),"")</f>
        <v/>
      </c>
      <c r="G1158" s="98" t="str">
        <f>IF($B1158&gt;=1,$M1158,"")</f>
        <v/>
      </c>
      <c r="H1158" s="199" t="str">
        <f>IF(AND(M1158&gt;0,M1158&lt;=STATS!$C$22),1,"")</f>
        <v/>
      </c>
      <c r="J1158" s="34">
        <v>1157</v>
      </c>
      <c r="R1158" s="17"/>
      <c r="S1158" s="17"/>
      <c r="T1158" s="17"/>
      <c r="U1158" s="17"/>
      <c r="V1158" s="17"/>
      <c r="W1158" s="17"/>
      <c r="X1158" s="36"/>
      <c r="Y1158" s="36"/>
      <c r="Z1158" s="36"/>
      <c r="AA1158" s="36"/>
      <c r="FD1158" s="195"/>
      <c r="FE1158" s="195"/>
      <c r="FF1158" s="195"/>
      <c r="FG1158" s="195"/>
      <c r="FH1158" s="195"/>
    </row>
    <row r="1159" spans="2:164" x14ac:dyDescent="0.2">
      <c r="B1159" s="98">
        <f>COUNT(R1159:FC1159,FI1159:FQ1159)</f>
        <v>0</v>
      </c>
      <c r="C1159" s="98" t="str">
        <f>IF(COUNT(R1159:FC1159,FI1159:FQ1159)&gt;0,COUNT(R1159:FC1159,FI1159:FQ1159),"")</f>
        <v/>
      </c>
      <c r="D1159" s="98" t="str">
        <f>IF(COUNT(X1159:BN1159,BP1159:BX1159,BZ1159:CF1159,CH1159:FC1159,FI1159:FQ1159)&gt;0,COUNT(X1159:BN1159,BP1159:BX1159,BZ1159:CF1159,CH1159:FC1159,FI1159:FQ1159),"")</f>
        <v/>
      </c>
      <c r="E1159" s="98" t="str">
        <f>IF(H1159=1,COUNT(R1159:FC1159,FI1159:FQ1159),"")</f>
        <v/>
      </c>
      <c r="F1159" s="98" t="str">
        <f>IF(H1159=1,COUNT(X1159:BN1159,BP1159:BX1159,BZ1159:CF1159,CH1159:FC1159,FI1159:FQ1159),"")</f>
        <v/>
      </c>
      <c r="G1159" s="98" t="str">
        <f>IF($B1159&gt;=1,$M1159,"")</f>
        <v/>
      </c>
      <c r="H1159" s="199" t="str">
        <f>IF(AND(M1159&gt;0,M1159&lt;=STATS!$C$22),1,"")</f>
        <v/>
      </c>
      <c r="J1159" s="34">
        <v>1158</v>
      </c>
      <c r="R1159" s="17"/>
      <c r="S1159" s="17"/>
      <c r="T1159" s="17"/>
      <c r="U1159" s="17"/>
      <c r="V1159" s="17"/>
      <c r="W1159" s="17"/>
      <c r="X1159" s="36"/>
      <c r="Y1159" s="36"/>
      <c r="Z1159" s="36"/>
      <c r="AA1159" s="36"/>
      <c r="FD1159" s="195"/>
      <c r="FE1159" s="195"/>
      <c r="FF1159" s="195"/>
      <c r="FG1159" s="195"/>
      <c r="FH1159" s="195"/>
    </row>
    <row r="1160" spans="2:164" x14ac:dyDescent="0.2">
      <c r="B1160" s="98">
        <f>COUNT(R1160:FC1160,FI1160:FQ1160)</f>
        <v>0</v>
      </c>
      <c r="C1160" s="98" t="str">
        <f>IF(COUNT(R1160:FC1160,FI1160:FQ1160)&gt;0,COUNT(R1160:FC1160,FI1160:FQ1160),"")</f>
        <v/>
      </c>
      <c r="D1160" s="98" t="str">
        <f>IF(COUNT(X1160:BN1160,BP1160:BX1160,BZ1160:CF1160,CH1160:FC1160,FI1160:FQ1160)&gt;0,COUNT(X1160:BN1160,BP1160:BX1160,BZ1160:CF1160,CH1160:FC1160,FI1160:FQ1160),"")</f>
        <v/>
      </c>
      <c r="E1160" s="98" t="str">
        <f>IF(H1160=1,COUNT(R1160:FC1160,FI1160:FQ1160),"")</f>
        <v/>
      </c>
      <c r="F1160" s="98" t="str">
        <f>IF(H1160=1,COUNT(X1160:BN1160,BP1160:BX1160,BZ1160:CF1160,CH1160:FC1160,FI1160:FQ1160),"")</f>
        <v/>
      </c>
      <c r="G1160" s="98" t="str">
        <f>IF($B1160&gt;=1,$M1160,"")</f>
        <v/>
      </c>
      <c r="H1160" s="199" t="str">
        <f>IF(AND(M1160&gt;0,M1160&lt;=STATS!$C$22),1,"")</f>
        <v/>
      </c>
      <c r="J1160" s="34">
        <v>1159</v>
      </c>
      <c r="R1160" s="17"/>
      <c r="S1160" s="17"/>
      <c r="T1160" s="17"/>
      <c r="U1160" s="17"/>
      <c r="V1160" s="17"/>
      <c r="W1160" s="17"/>
      <c r="X1160" s="36"/>
      <c r="Y1160" s="36"/>
      <c r="Z1160" s="36"/>
      <c r="AA1160" s="36"/>
      <c r="FD1160" s="195"/>
      <c r="FE1160" s="195"/>
      <c r="FF1160" s="195"/>
      <c r="FG1160" s="195"/>
      <c r="FH1160" s="195"/>
    </row>
    <row r="1161" spans="2:164" x14ac:dyDescent="0.2">
      <c r="B1161" s="98">
        <f>COUNT(R1161:FC1161,FI1161:FQ1161)</f>
        <v>0</v>
      </c>
      <c r="C1161" s="98" t="str">
        <f>IF(COUNT(R1161:FC1161,FI1161:FQ1161)&gt;0,COUNT(R1161:FC1161,FI1161:FQ1161),"")</f>
        <v/>
      </c>
      <c r="D1161" s="98" t="str">
        <f>IF(COUNT(X1161:BN1161,BP1161:BX1161,BZ1161:CF1161,CH1161:FC1161,FI1161:FQ1161)&gt;0,COUNT(X1161:BN1161,BP1161:BX1161,BZ1161:CF1161,CH1161:FC1161,FI1161:FQ1161),"")</f>
        <v/>
      </c>
      <c r="E1161" s="98" t="str">
        <f>IF(H1161=1,COUNT(R1161:FC1161,FI1161:FQ1161),"")</f>
        <v/>
      </c>
      <c r="F1161" s="98" t="str">
        <f>IF(H1161=1,COUNT(X1161:BN1161,BP1161:BX1161,BZ1161:CF1161,CH1161:FC1161,FI1161:FQ1161),"")</f>
        <v/>
      </c>
      <c r="G1161" s="98" t="str">
        <f>IF($B1161&gt;=1,$M1161,"")</f>
        <v/>
      </c>
      <c r="H1161" s="199" t="str">
        <f>IF(AND(M1161&gt;0,M1161&lt;=STATS!$C$22),1,"")</f>
        <v/>
      </c>
      <c r="J1161" s="34">
        <v>1160</v>
      </c>
      <c r="R1161" s="17"/>
      <c r="S1161" s="17"/>
      <c r="T1161" s="17"/>
      <c r="U1161" s="17"/>
      <c r="V1161" s="17"/>
      <c r="W1161" s="17"/>
      <c r="X1161" s="36"/>
      <c r="Y1161" s="36"/>
      <c r="Z1161" s="36"/>
      <c r="AA1161" s="36"/>
      <c r="FD1161" s="195"/>
      <c r="FE1161" s="195"/>
      <c r="FF1161" s="195"/>
      <c r="FG1161" s="195"/>
      <c r="FH1161" s="195"/>
    </row>
    <row r="1162" spans="2:164" x14ac:dyDescent="0.2">
      <c r="B1162" s="98">
        <f>COUNT(R1162:FC1162,FI1162:FQ1162)</f>
        <v>0</v>
      </c>
      <c r="C1162" s="98" t="str">
        <f>IF(COUNT(R1162:FC1162,FI1162:FQ1162)&gt;0,COUNT(R1162:FC1162,FI1162:FQ1162),"")</f>
        <v/>
      </c>
      <c r="D1162" s="98" t="str">
        <f>IF(COUNT(X1162:BN1162,BP1162:BX1162,BZ1162:CF1162,CH1162:FC1162,FI1162:FQ1162)&gt;0,COUNT(X1162:BN1162,BP1162:BX1162,BZ1162:CF1162,CH1162:FC1162,FI1162:FQ1162),"")</f>
        <v/>
      </c>
      <c r="E1162" s="98" t="str">
        <f>IF(H1162=1,COUNT(R1162:FC1162,FI1162:FQ1162),"")</f>
        <v/>
      </c>
      <c r="F1162" s="98" t="str">
        <f>IF(H1162=1,COUNT(X1162:BN1162,BP1162:BX1162,BZ1162:CF1162,CH1162:FC1162,FI1162:FQ1162),"")</f>
        <v/>
      </c>
      <c r="G1162" s="98" t="str">
        <f>IF($B1162&gt;=1,$M1162,"")</f>
        <v/>
      </c>
      <c r="H1162" s="199" t="str">
        <f>IF(AND(M1162&gt;0,M1162&lt;=STATS!$C$22),1,"")</f>
        <v/>
      </c>
      <c r="J1162" s="34">
        <v>1161</v>
      </c>
      <c r="R1162" s="17"/>
      <c r="S1162" s="17"/>
      <c r="T1162" s="17"/>
      <c r="U1162" s="17"/>
      <c r="V1162" s="17"/>
      <c r="W1162" s="17"/>
      <c r="X1162" s="36"/>
      <c r="Y1162" s="36"/>
      <c r="Z1162" s="36"/>
      <c r="AA1162" s="36"/>
      <c r="FD1162" s="195"/>
      <c r="FE1162" s="195"/>
      <c r="FF1162" s="195"/>
      <c r="FG1162" s="195"/>
      <c r="FH1162" s="195"/>
    </row>
    <row r="1163" spans="2:164" x14ac:dyDescent="0.2">
      <c r="B1163" s="98">
        <f>COUNT(R1163:FC1163,FI1163:FQ1163)</f>
        <v>0</v>
      </c>
      <c r="C1163" s="98" t="str">
        <f>IF(COUNT(R1163:FC1163,FI1163:FQ1163)&gt;0,COUNT(R1163:FC1163,FI1163:FQ1163),"")</f>
        <v/>
      </c>
      <c r="D1163" s="98" t="str">
        <f>IF(COUNT(X1163:BN1163,BP1163:BX1163,BZ1163:CF1163,CH1163:FC1163,FI1163:FQ1163)&gt;0,COUNT(X1163:BN1163,BP1163:BX1163,BZ1163:CF1163,CH1163:FC1163,FI1163:FQ1163),"")</f>
        <v/>
      </c>
      <c r="E1163" s="98" t="str">
        <f>IF(H1163=1,COUNT(R1163:FC1163,FI1163:FQ1163),"")</f>
        <v/>
      </c>
      <c r="F1163" s="98" t="str">
        <f>IF(H1163=1,COUNT(X1163:BN1163,BP1163:BX1163,BZ1163:CF1163,CH1163:FC1163,FI1163:FQ1163),"")</f>
        <v/>
      </c>
      <c r="G1163" s="98" t="str">
        <f>IF($B1163&gt;=1,$M1163,"")</f>
        <v/>
      </c>
      <c r="H1163" s="199" t="str">
        <f>IF(AND(M1163&gt;0,M1163&lt;=STATS!$C$22),1,"")</f>
        <v/>
      </c>
      <c r="J1163" s="34">
        <v>1162</v>
      </c>
      <c r="R1163" s="17"/>
      <c r="S1163" s="17"/>
      <c r="T1163" s="17"/>
      <c r="U1163" s="17"/>
      <c r="V1163" s="17"/>
      <c r="W1163" s="17"/>
      <c r="X1163" s="36"/>
      <c r="Y1163" s="36"/>
      <c r="Z1163" s="36"/>
      <c r="AA1163" s="36"/>
      <c r="FD1163" s="195"/>
      <c r="FE1163" s="195"/>
      <c r="FF1163" s="195"/>
      <c r="FG1163" s="195"/>
      <c r="FH1163" s="195"/>
    </row>
    <row r="1164" spans="2:164" x14ac:dyDescent="0.2">
      <c r="B1164" s="98">
        <f>COUNT(R1164:FC1164,FI1164:FQ1164)</f>
        <v>0</v>
      </c>
      <c r="C1164" s="98" t="str">
        <f>IF(COUNT(R1164:FC1164,FI1164:FQ1164)&gt;0,COUNT(R1164:FC1164,FI1164:FQ1164),"")</f>
        <v/>
      </c>
      <c r="D1164" s="98" t="str">
        <f>IF(COUNT(X1164:BN1164,BP1164:BX1164,BZ1164:CF1164,CH1164:FC1164,FI1164:FQ1164)&gt;0,COUNT(X1164:BN1164,BP1164:BX1164,BZ1164:CF1164,CH1164:FC1164,FI1164:FQ1164),"")</f>
        <v/>
      </c>
      <c r="E1164" s="98" t="str">
        <f>IF(H1164=1,COUNT(R1164:FC1164,FI1164:FQ1164),"")</f>
        <v/>
      </c>
      <c r="F1164" s="98" t="str">
        <f>IF(H1164=1,COUNT(X1164:BN1164,BP1164:BX1164,BZ1164:CF1164,CH1164:FC1164,FI1164:FQ1164),"")</f>
        <v/>
      </c>
      <c r="G1164" s="98" t="str">
        <f>IF($B1164&gt;=1,$M1164,"")</f>
        <v/>
      </c>
      <c r="H1164" s="199" t="str">
        <f>IF(AND(M1164&gt;0,M1164&lt;=STATS!$C$22),1,"")</f>
        <v/>
      </c>
      <c r="J1164" s="34">
        <v>1163</v>
      </c>
      <c r="R1164" s="17"/>
      <c r="S1164" s="17"/>
      <c r="T1164" s="17"/>
      <c r="U1164" s="17"/>
      <c r="V1164" s="17"/>
      <c r="W1164" s="17"/>
      <c r="X1164" s="36"/>
      <c r="Y1164" s="36"/>
      <c r="Z1164" s="36"/>
      <c r="AA1164" s="36"/>
      <c r="FD1164" s="195"/>
      <c r="FE1164" s="195"/>
      <c r="FF1164" s="195"/>
      <c r="FG1164" s="195"/>
      <c r="FH1164" s="195"/>
    </row>
    <row r="1165" spans="2:164" x14ac:dyDescent="0.2">
      <c r="B1165" s="98">
        <f>COUNT(R1165:FC1165,FI1165:FQ1165)</f>
        <v>0</v>
      </c>
      <c r="C1165" s="98" t="str">
        <f>IF(COUNT(R1165:FC1165,FI1165:FQ1165)&gt;0,COUNT(R1165:FC1165,FI1165:FQ1165),"")</f>
        <v/>
      </c>
      <c r="D1165" s="98" t="str">
        <f>IF(COUNT(X1165:BN1165,BP1165:BX1165,BZ1165:CF1165,CH1165:FC1165,FI1165:FQ1165)&gt;0,COUNT(X1165:BN1165,BP1165:BX1165,BZ1165:CF1165,CH1165:FC1165,FI1165:FQ1165),"")</f>
        <v/>
      </c>
      <c r="E1165" s="98" t="str">
        <f>IF(H1165=1,COUNT(R1165:FC1165,FI1165:FQ1165),"")</f>
        <v/>
      </c>
      <c r="F1165" s="98" t="str">
        <f>IF(H1165=1,COUNT(X1165:BN1165,BP1165:BX1165,BZ1165:CF1165,CH1165:FC1165,FI1165:FQ1165),"")</f>
        <v/>
      </c>
      <c r="G1165" s="98" t="str">
        <f>IF($B1165&gt;=1,$M1165,"")</f>
        <v/>
      </c>
      <c r="H1165" s="199" t="str">
        <f>IF(AND(M1165&gt;0,M1165&lt;=STATS!$C$22),1,"")</f>
        <v/>
      </c>
      <c r="J1165" s="34">
        <v>1164</v>
      </c>
      <c r="R1165" s="17"/>
      <c r="S1165" s="17"/>
      <c r="T1165" s="17"/>
      <c r="U1165" s="17"/>
      <c r="V1165" s="17"/>
      <c r="W1165" s="17"/>
      <c r="X1165" s="36"/>
      <c r="Y1165" s="36"/>
      <c r="Z1165" s="36"/>
      <c r="AA1165" s="36"/>
      <c r="FD1165" s="195"/>
      <c r="FE1165" s="195"/>
      <c r="FF1165" s="195"/>
      <c r="FG1165" s="195"/>
      <c r="FH1165" s="195"/>
    </row>
    <row r="1166" spans="2:164" x14ac:dyDescent="0.2">
      <c r="B1166" s="98">
        <f>COUNT(R1166:FC1166,FI1166:FQ1166)</f>
        <v>0</v>
      </c>
      <c r="C1166" s="98" t="str">
        <f>IF(COUNT(R1166:FC1166,FI1166:FQ1166)&gt;0,COUNT(R1166:FC1166,FI1166:FQ1166),"")</f>
        <v/>
      </c>
      <c r="D1166" s="98" t="str">
        <f>IF(COUNT(X1166:BN1166,BP1166:BX1166,BZ1166:CF1166,CH1166:FC1166,FI1166:FQ1166)&gt;0,COUNT(X1166:BN1166,BP1166:BX1166,BZ1166:CF1166,CH1166:FC1166,FI1166:FQ1166),"")</f>
        <v/>
      </c>
      <c r="E1166" s="98" t="str">
        <f>IF(H1166=1,COUNT(R1166:FC1166,FI1166:FQ1166),"")</f>
        <v/>
      </c>
      <c r="F1166" s="98" t="str">
        <f>IF(H1166=1,COUNT(X1166:BN1166,BP1166:BX1166,BZ1166:CF1166,CH1166:FC1166,FI1166:FQ1166),"")</f>
        <v/>
      </c>
      <c r="G1166" s="98" t="str">
        <f>IF($B1166&gt;=1,$M1166,"")</f>
        <v/>
      </c>
      <c r="H1166" s="199" t="str">
        <f>IF(AND(M1166&gt;0,M1166&lt;=STATS!$C$22),1,"")</f>
        <v/>
      </c>
      <c r="J1166" s="34">
        <v>1165</v>
      </c>
      <c r="R1166" s="17"/>
      <c r="S1166" s="17"/>
      <c r="T1166" s="17"/>
      <c r="U1166" s="17"/>
      <c r="V1166" s="17"/>
      <c r="W1166" s="17"/>
      <c r="X1166" s="36"/>
      <c r="Y1166" s="36"/>
      <c r="Z1166" s="36"/>
      <c r="AA1166" s="36"/>
      <c r="FD1166" s="195"/>
      <c r="FE1166" s="195"/>
      <c r="FF1166" s="195"/>
      <c r="FG1166" s="195"/>
      <c r="FH1166" s="195"/>
    </row>
    <row r="1167" spans="2:164" x14ac:dyDescent="0.2">
      <c r="B1167" s="98">
        <f>COUNT(R1167:FC1167,FI1167:FQ1167)</f>
        <v>0</v>
      </c>
      <c r="C1167" s="98" t="str">
        <f>IF(COUNT(R1167:FC1167,FI1167:FQ1167)&gt;0,COUNT(R1167:FC1167,FI1167:FQ1167),"")</f>
        <v/>
      </c>
      <c r="D1167" s="98" t="str">
        <f>IF(COUNT(X1167:BN1167,BP1167:BX1167,BZ1167:CF1167,CH1167:FC1167,FI1167:FQ1167)&gt;0,COUNT(X1167:BN1167,BP1167:BX1167,BZ1167:CF1167,CH1167:FC1167,FI1167:FQ1167),"")</f>
        <v/>
      </c>
      <c r="E1167" s="98" t="str">
        <f>IF(H1167=1,COUNT(R1167:FC1167,FI1167:FQ1167),"")</f>
        <v/>
      </c>
      <c r="F1167" s="98" t="str">
        <f>IF(H1167=1,COUNT(X1167:BN1167,BP1167:BX1167,BZ1167:CF1167,CH1167:FC1167,FI1167:FQ1167),"")</f>
        <v/>
      </c>
      <c r="G1167" s="98" t="str">
        <f>IF($B1167&gt;=1,$M1167,"")</f>
        <v/>
      </c>
      <c r="H1167" s="199" t="str">
        <f>IF(AND(M1167&gt;0,M1167&lt;=STATS!$C$22),1,"")</f>
        <v/>
      </c>
      <c r="J1167" s="34">
        <v>1166</v>
      </c>
      <c r="R1167" s="17"/>
      <c r="S1167" s="17"/>
      <c r="T1167" s="17"/>
      <c r="U1167" s="17"/>
      <c r="V1167" s="17"/>
      <c r="W1167" s="17"/>
      <c r="X1167" s="36"/>
      <c r="Y1167" s="36"/>
      <c r="Z1167" s="36"/>
      <c r="AA1167" s="36"/>
      <c r="FD1167" s="195"/>
      <c r="FE1167" s="195"/>
      <c r="FF1167" s="195"/>
      <c r="FG1167" s="195"/>
      <c r="FH1167" s="195"/>
    </row>
    <row r="1168" spans="2:164" x14ac:dyDescent="0.2">
      <c r="B1168" s="98">
        <f>COUNT(R1168:FC1168,FI1168:FQ1168)</f>
        <v>0</v>
      </c>
      <c r="C1168" s="98" t="str">
        <f>IF(COUNT(R1168:FC1168,FI1168:FQ1168)&gt;0,COUNT(R1168:FC1168,FI1168:FQ1168),"")</f>
        <v/>
      </c>
      <c r="D1168" s="98" t="str">
        <f>IF(COUNT(X1168:BN1168,BP1168:BX1168,BZ1168:CF1168,CH1168:FC1168,FI1168:FQ1168)&gt;0,COUNT(X1168:BN1168,BP1168:BX1168,BZ1168:CF1168,CH1168:FC1168,FI1168:FQ1168),"")</f>
        <v/>
      </c>
      <c r="E1168" s="98" t="str">
        <f>IF(H1168=1,COUNT(R1168:FC1168,FI1168:FQ1168),"")</f>
        <v/>
      </c>
      <c r="F1168" s="98" t="str">
        <f>IF(H1168=1,COUNT(X1168:BN1168,BP1168:BX1168,BZ1168:CF1168,CH1168:FC1168,FI1168:FQ1168),"")</f>
        <v/>
      </c>
      <c r="G1168" s="98" t="str">
        <f>IF($B1168&gt;=1,$M1168,"")</f>
        <v/>
      </c>
      <c r="H1168" s="199" t="str">
        <f>IF(AND(M1168&gt;0,M1168&lt;=STATS!$C$22),1,"")</f>
        <v/>
      </c>
      <c r="J1168" s="34">
        <v>1167</v>
      </c>
      <c r="R1168" s="17"/>
      <c r="S1168" s="17"/>
      <c r="T1168" s="17"/>
      <c r="U1168" s="17"/>
      <c r="V1168" s="17"/>
      <c r="W1168" s="17"/>
      <c r="X1168" s="36"/>
      <c r="Y1168" s="36"/>
      <c r="Z1168" s="36"/>
      <c r="AA1168" s="36"/>
      <c r="FD1168" s="195"/>
      <c r="FE1168" s="195"/>
      <c r="FF1168" s="195"/>
      <c r="FG1168" s="195"/>
      <c r="FH1168" s="195"/>
    </row>
    <row r="1169" spans="2:164" x14ac:dyDescent="0.2">
      <c r="B1169" s="98">
        <f>COUNT(R1169:FC1169,FI1169:FQ1169)</f>
        <v>0</v>
      </c>
      <c r="C1169" s="98" t="str">
        <f>IF(COUNT(R1169:FC1169,FI1169:FQ1169)&gt;0,COUNT(R1169:FC1169,FI1169:FQ1169),"")</f>
        <v/>
      </c>
      <c r="D1169" s="98" t="str">
        <f>IF(COUNT(X1169:BN1169,BP1169:BX1169,BZ1169:CF1169,CH1169:FC1169,FI1169:FQ1169)&gt;0,COUNT(X1169:BN1169,BP1169:BX1169,BZ1169:CF1169,CH1169:FC1169,FI1169:FQ1169),"")</f>
        <v/>
      </c>
      <c r="E1169" s="98" t="str">
        <f>IF(H1169=1,COUNT(R1169:FC1169,FI1169:FQ1169),"")</f>
        <v/>
      </c>
      <c r="F1169" s="98" t="str">
        <f>IF(H1169=1,COUNT(X1169:BN1169,BP1169:BX1169,BZ1169:CF1169,CH1169:FC1169,FI1169:FQ1169),"")</f>
        <v/>
      </c>
      <c r="G1169" s="98" t="str">
        <f>IF($B1169&gt;=1,$M1169,"")</f>
        <v/>
      </c>
      <c r="H1169" s="199" t="str">
        <f>IF(AND(M1169&gt;0,M1169&lt;=STATS!$C$22),1,"")</f>
        <v/>
      </c>
      <c r="J1169" s="34">
        <v>1168</v>
      </c>
      <c r="R1169" s="17"/>
      <c r="S1169" s="17"/>
      <c r="T1169" s="17"/>
      <c r="U1169" s="17"/>
      <c r="V1169" s="17"/>
      <c r="W1169" s="17"/>
      <c r="X1169" s="36"/>
      <c r="Y1169" s="36"/>
      <c r="Z1169" s="36"/>
      <c r="AA1169" s="36"/>
      <c r="FD1169" s="195"/>
      <c r="FE1169" s="195"/>
      <c r="FF1169" s="195"/>
      <c r="FG1169" s="195"/>
      <c r="FH1169" s="195"/>
    </row>
    <row r="1170" spans="2:164" x14ac:dyDescent="0.2">
      <c r="B1170" s="98">
        <f>COUNT(R1170:FC1170,FI1170:FQ1170)</f>
        <v>0</v>
      </c>
      <c r="C1170" s="98" t="str">
        <f>IF(COUNT(R1170:FC1170,FI1170:FQ1170)&gt;0,COUNT(R1170:FC1170,FI1170:FQ1170),"")</f>
        <v/>
      </c>
      <c r="D1170" s="98" t="str">
        <f>IF(COUNT(X1170:BN1170,BP1170:BX1170,BZ1170:CF1170,CH1170:FC1170,FI1170:FQ1170)&gt;0,COUNT(X1170:BN1170,BP1170:BX1170,BZ1170:CF1170,CH1170:FC1170,FI1170:FQ1170),"")</f>
        <v/>
      </c>
      <c r="E1170" s="98" t="str">
        <f>IF(H1170=1,COUNT(R1170:FC1170,FI1170:FQ1170),"")</f>
        <v/>
      </c>
      <c r="F1170" s="98" t="str">
        <f>IF(H1170=1,COUNT(X1170:BN1170,BP1170:BX1170,BZ1170:CF1170,CH1170:FC1170,FI1170:FQ1170),"")</f>
        <v/>
      </c>
      <c r="G1170" s="98" t="str">
        <f>IF($B1170&gt;=1,$M1170,"")</f>
        <v/>
      </c>
      <c r="H1170" s="199" t="str">
        <f>IF(AND(M1170&gt;0,M1170&lt;=STATS!$C$22),1,"")</f>
        <v/>
      </c>
      <c r="J1170" s="34">
        <v>1169</v>
      </c>
      <c r="R1170" s="17"/>
      <c r="S1170" s="17"/>
      <c r="T1170" s="17"/>
      <c r="U1170" s="17"/>
      <c r="V1170" s="17"/>
      <c r="W1170" s="17"/>
      <c r="X1170" s="36"/>
      <c r="Y1170" s="36"/>
      <c r="Z1170" s="36"/>
      <c r="AA1170" s="36"/>
      <c r="FD1170" s="195"/>
      <c r="FE1170" s="195"/>
      <c r="FF1170" s="195"/>
      <c r="FG1170" s="195"/>
      <c r="FH1170" s="195"/>
    </row>
    <row r="1171" spans="2:164" x14ac:dyDescent="0.2">
      <c r="B1171" s="98">
        <f>COUNT(R1171:FC1171,FI1171:FQ1171)</f>
        <v>0</v>
      </c>
      <c r="C1171" s="98" t="str">
        <f>IF(COUNT(R1171:FC1171,FI1171:FQ1171)&gt;0,COUNT(R1171:FC1171,FI1171:FQ1171),"")</f>
        <v/>
      </c>
      <c r="D1171" s="98" t="str">
        <f>IF(COUNT(X1171:BN1171,BP1171:BX1171,BZ1171:CF1171,CH1171:FC1171,FI1171:FQ1171)&gt;0,COUNT(X1171:BN1171,BP1171:BX1171,BZ1171:CF1171,CH1171:FC1171,FI1171:FQ1171),"")</f>
        <v/>
      </c>
      <c r="E1171" s="98" t="str">
        <f>IF(H1171=1,COUNT(R1171:FC1171,FI1171:FQ1171),"")</f>
        <v/>
      </c>
      <c r="F1171" s="98" t="str">
        <f>IF(H1171=1,COUNT(X1171:BN1171,BP1171:BX1171,BZ1171:CF1171,CH1171:FC1171,FI1171:FQ1171),"")</f>
        <v/>
      </c>
      <c r="G1171" s="98" t="str">
        <f>IF($B1171&gt;=1,$M1171,"")</f>
        <v/>
      </c>
      <c r="H1171" s="199" t="str">
        <f>IF(AND(M1171&gt;0,M1171&lt;=STATS!$C$22),1,"")</f>
        <v/>
      </c>
      <c r="J1171" s="34">
        <v>1170</v>
      </c>
      <c r="R1171" s="17"/>
      <c r="S1171" s="17"/>
      <c r="T1171" s="17"/>
      <c r="U1171" s="17"/>
      <c r="V1171" s="17"/>
      <c r="W1171" s="17"/>
      <c r="X1171" s="36"/>
      <c r="Y1171" s="36"/>
      <c r="Z1171" s="36"/>
      <c r="AA1171" s="36"/>
      <c r="FD1171" s="195"/>
      <c r="FE1171" s="195"/>
      <c r="FF1171" s="195"/>
      <c r="FG1171" s="195"/>
      <c r="FH1171" s="195"/>
    </row>
    <row r="1172" spans="2:164" x14ac:dyDescent="0.2">
      <c r="B1172" s="98">
        <f>COUNT(R1172:FC1172,FI1172:FQ1172)</f>
        <v>0</v>
      </c>
      <c r="C1172" s="98" t="str">
        <f>IF(COUNT(R1172:FC1172,FI1172:FQ1172)&gt;0,COUNT(R1172:FC1172,FI1172:FQ1172),"")</f>
        <v/>
      </c>
      <c r="D1172" s="98" t="str">
        <f>IF(COUNT(X1172:BN1172,BP1172:BX1172,BZ1172:CF1172,CH1172:FC1172,FI1172:FQ1172)&gt;0,COUNT(X1172:BN1172,BP1172:BX1172,BZ1172:CF1172,CH1172:FC1172,FI1172:FQ1172),"")</f>
        <v/>
      </c>
      <c r="E1172" s="98" t="str">
        <f>IF(H1172=1,COUNT(R1172:FC1172,FI1172:FQ1172),"")</f>
        <v/>
      </c>
      <c r="F1172" s="98" t="str">
        <f>IF(H1172=1,COUNT(X1172:BN1172,BP1172:BX1172,BZ1172:CF1172,CH1172:FC1172,FI1172:FQ1172),"")</f>
        <v/>
      </c>
      <c r="G1172" s="98" t="str">
        <f>IF($B1172&gt;=1,$M1172,"")</f>
        <v/>
      </c>
      <c r="H1172" s="199" t="str">
        <f>IF(AND(M1172&gt;0,M1172&lt;=STATS!$C$22),1,"")</f>
        <v/>
      </c>
      <c r="J1172" s="34">
        <v>1171</v>
      </c>
      <c r="R1172" s="17"/>
      <c r="S1172" s="17"/>
      <c r="T1172" s="17"/>
      <c r="U1172" s="17"/>
      <c r="V1172" s="17"/>
      <c r="W1172" s="17"/>
      <c r="X1172" s="36"/>
      <c r="Y1172" s="36"/>
      <c r="Z1172" s="36"/>
      <c r="AA1172" s="36"/>
      <c r="FD1172" s="195"/>
      <c r="FE1172" s="195"/>
      <c r="FF1172" s="195"/>
      <c r="FG1172" s="195"/>
      <c r="FH1172" s="195"/>
    </row>
    <row r="1173" spans="2:164" x14ac:dyDescent="0.2">
      <c r="B1173" s="98">
        <f>COUNT(R1173:FC1173,FI1173:FQ1173)</f>
        <v>0</v>
      </c>
      <c r="C1173" s="98" t="str">
        <f>IF(COUNT(R1173:FC1173,FI1173:FQ1173)&gt;0,COUNT(R1173:FC1173,FI1173:FQ1173),"")</f>
        <v/>
      </c>
      <c r="D1173" s="98" t="str">
        <f>IF(COUNT(X1173:BN1173,BP1173:BX1173,BZ1173:CF1173,CH1173:FC1173,FI1173:FQ1173)&gt;0,COUNT(X1173:BN1173,BP1173:BX1173,BZ1173:CF1173,CH1173:FC1173,FI1173:FQ1173),"")</f>
        <v/>
      </c>
      <c r="E1173" s="98" t="str">
        <f>IF(H1173=1,COUNT(R1173:FC1173,FI1173:FQ1173),"")</f>
        <v/>
      </c>
      <c r="F1173" s="98" t="str">
        <f>IF(H1173=1,COUNT(X1173:BN1173,BP1173:BX1173,BZ1173:CF1173,CH1173:FC1173,FI1173:FQ1173),"")</f>
        <v/>
      </c>
      <c r="G1173" s="98" t="str">
        <f>IF($B1173&gt;=1,$M1173,"")</f>
        <v/>
      </c>
      <c r="H1173" s="199" t="str">
        <f>IF(AND(M1173&gt;0,M1173&lt;=STATS!$C$22),1,"")</f>
        <v/>
      </c>
      <c r="J1173" s="34">
        <v>1172</v>
      </c>
      <c r="R1173" s="17"/>
      <c r="S1173" s="17"/>
      <c r="T1173" s="17"/>
      <c r="U1173" s="17"/>
      <c r="V1173" s="17"/>
      <c r="W1173" s="17"/>
      <c r="X1173" s="36"/>
      <c r="Y1173" s="36"/>
      <c r="Z1173" s="36"/>
      <c r="AA1173" s="36"/>
      <c r="FD1173" s="195"/>
      <c r="FE1173" s="195"/>
      <c r="FF1173" s="195"/>
      <c r="FG1173" s="195"/>
      <c r="FH1173" s="195"/>
    </row>
    <row r="1174" spans="2:164" x14ac:dyDescent="0.2">
      <c r="B1174" s="98">
        <f>COUNT(R1174:FC1174,FI1174:FQ1174)</f>
        <v>0</v>
      </c>
      <c r="C1174" s="98" t="str">
        <f>IF(COUNT(R1174:FC1174,FI1174:FQ1174)&gt;0,COUNT(R1174:FC1174,FI1174:FQ1174),"")</f>
        <v/>
      </c>
      <c r="D1174" s="98" t="str">
        <f>IF(COUNT(X1174:BN1174,BP1174:BX1174,BZ1174:CF1174,CH1174:FC1174,FI1174:FQ1174)&gt;0,COUNT(X1174:BN1174,BP1174:BX1174,BZ1174:CF1174,CH1174:FC1174,FI1174:FQ1174),"")</f>
        <v/>
      </c>
      <c r="E1174" s="98" t="str">
        <f>IF(H1174=1,COUNT(R1174:FC1174,FI1174:FQ1174),"")</f>
        <v/>
      </c>
      <c r="F1174" s="98" t="str">
        <f>IF(H1174=1,COUNT(X1174:BN1174,BP1174:BX1174,BZ1174:CF1174,CH1174:FC1174,FI1174:FQ1174),"")</f>
        <v/>
      </c>
      <c r="G1174" s="98" t="str">
        <f>IF($B1174&gt;=1,$M1174,"")</f>
        <v/>
      </c>
      <c r="H1174" s="199" t="str">
        <f>IF(AND(M1174&gt;0,M1174&lt;=STATS!$C$22),1,"")</f>
        <v/>
      </c>
      <c r="J1174" s="34">
        <v>1173</v>
      </c>
      <c r="R1174" s="17"/>
      <c r="S1174" s="17"/>
      <c r="T1174" s="17"/>
      <c r="U1174" s="17"/>
      <c r="V1174" s="17"/>
      <c r="W1174" s="17"/>
      <c r="X1174" s="36"/>
      <c r="Y1174" s="36"/>
      <c r="Z1174" s="36"/>
      <c r="AA1174" s="36"/>
      <c r="FD1174" s="195"/>
      <c r="FE1174" s="195"/>
      <c r="FF1174" s="195"/>
      <c r="FG1174" s="195"/>
      <c r="FH1174" s="195"/>
    </row>
    <row r="1175" spans="2:164" x14ac:dyDescent="0.2">
      <c r="B1175" s="98">
        <f>COUNT(R1175:FC1175,FI1175:FQ1175)</f>
        <v>0</v>
      </c>
      <c r="C1175" s="98" t="str">
        <f>IF(COUNT(R1175:FC1175,FI1175:FQ1175)&gt;0,COUNT(R1175:FC1175,FI1175:FQ1175),"")</f>
        <v/>
      </c>
      <c r="D1175" s="98" t="str">
        <f>IF(COUNT(X1175:BN1175,BP1175:BX1175,BZ1175:CF1175,CH1175:FC1175,FI1175:FQ1175)&gt;0,COUNT(X1175:BN1175,BP1175:BX1175,BZ1175:CF1175,CH1175:FC1175,FI1175:FQ1175),"")</f>
        <v/>
      </c>
      <c r="E1175" s="98" t="str">
        <f>IF(H1175=1,COUNT(R1175:FC1175,FI1175:FQ1175),"")</f>
        <v/>
      </c>
      <c r="F1175" s="98" t="str">
        <f>IF(H1175=1,COUNT(X1175:BN1175,BP1175:BX1175,BZ1175:CF1175,CH1175:FC1175,FI1175:FQ1175),"")</f>
        <v/>
      </c>
      <c r="G1175" s="98" t="str">
        <f>IF($B1175&gt;=1,$M1175,"")</f>
        <v/>
      </c>
      <c r="H1175" s="199" t="str">
        <f>IF(AND(M1175&gt;0,M1175&lt;=STATS!$C$22),1,"")</f>
        <v/>
      </c>
      <c r="J1175" s="34">
        <v>1174</v>
      </c>
      <c r="R1175" s="17"/>
      <c r="S1175" s="17"/>
      <c r="T1175" s="17"/>
      <c r="U1175" s="17"/>
      <c r="V1175" s="17"/>
      <c r="W1175" s="17"/>
      <c r="X1175" s="36"/>
      <c r="Y1175" s="36"/>
      <c r="Z1175" s="36"/>
      <c r="AA1175" s="36"/>
      <c r="FD1175" s="195"/>
      <c r="FE1175" s="195"/>
      <c r="FF1175" s="195"/>
      <c r="FG1175" s="195"/>
      <c r="FH1175" s="195"/>
    </row>
    <row r="1176" spans="2:164" x14ac:dyDescent="0.2">
      <c r="B1176" s="98">
        <f>COUNT(R1176:FC1176,FI1176:FQ1176)</f>
        <v>0</v>
      </c>
      <c r="C1176" s="98" t="str">
        <f>IF(COUNT(R1176:FC1176,FI1176:FQ1176)&gt;0,COUNT(R1176:FC1176,FI1176:FQ1176),"")</f>
        <v/>
      </c>
      <c r="D1176" s="98" t="str">
        <f>IF(COUNT(X1176:BN1176,BP1176:BX1176,BZ1176:CF1176,CH1176:FC1176,FI1176:FQ1176)&gt;0,COUNT(X1176:BN1176,BP1176:BX1176,BZ1176:CF1176,CH1176:FC1176,FI1176:FQ1176),"")</f>
        <v/>
      </c>
      <c r="E1176" s="98" t="str">
        <f>IF(H1176=1,COUNT(R1176:FC1176,FI1176:FQ1176),"")</f>
        <v/>
      </c>
      <c r="F1176" s="98" t="str">
        <f>IF(H1176=1,COUNT(X1176:BN1176,BP1176:BX1176,BZ1176:CF1176,CH1176:FC1176,FI1176:FQ1176),"")</f>
        <v/>
      </c>
      <c r="G1176" s="98" t="str">
        <f>IF($B1176&gt;=1,$M1176,"")</f>
        <v/>
      </c>
      <c r="H1176" s="199" t="str">
        <f>IF(AND(M1176&gt;0,M1176&lt;=STATS!$C$22),1,"")</f>
        <v/>
      </c>
      <c r="J1176" s="34">
        <v>1175</v>
      </c>
      <c r="R1176" s="17"/>
      <c r="S1176" s="17"/>
      <c r="T1176" s="17"/>
      <c r="U1176" s="17"/>
      <c r="V1176" s="17"/>
      <c r="W1176" s="17"/>
      <c r="X1176" s="36"/>
      <c r="Y1176" s="36"/>
      <c r="Z1176" s="36"/>
      <c r="AA1176" s="36"/>
      <c r="FD1176" s="195"/>
      <c r="FE1176" s="195"/>
      <c r="FF1176" s="195"/>
      <c r="FG1176" s="195"/>
      <c r="FH1176" s="195"/>
    </row>
    <row r="1177" spans="2:164" x14ac:dyDescent="0.2">
      <c r="B1177" s="98">
        <f>COUNT(R1177:FC1177,FI1177:FQ1177)</f>
        <v>0</v>
      </c>
      <c r="C1177" s="98" t="str">
        <f>IF(COUNT(R1177:FC1177,FI1177:FQ1177)&gt;0,COUNT(R1177:FC1177,FI1177:FQ1177),"")</f>
        <v/>
      </c>
      <c r="D1177" s="98" t="str">
        <f>IF(COUNT(X1177:BN1177,BP1177:BX1177,BZ1177:CF1177,CH1177:FC1177,FI1177:FQ1177)&gt;0,COUNT(X1177:BN1177,BP1177:BX1177,BZ1177:CF1177,CH1177:FC1177,FI1177:FQ1177),"")</f>
        <v/>
      </c>
      <c r="E1177" s="98" t="str">
        <f>IF(H1177=1,COUNT(R1177:FC1177,FI1177:FQ1177),"")</f>
        <v/>
      </c>
      <c r="F1177" s="98" t="str">
        <f>IF(H1177=1,COUNT(X1177:BN1177,BP1177:BX1177,BZ1177:CF1177,CH1177:FC1177,FI1177:FQ1177),"")</f>
        <v/>
      </c>
      <c r="G1177" s="98" t="str">
        <f>IF($B1177&gt;=1,$M1177,"")</f>
        <v/>
      </c>
      <c r="H1177" s="199" t="str">
        <f>IF(AND(M1177&gt;0,M1177&lt;=STATS!$C$22),1,"")</f>
        <v/>
      </c>
      <c r="J1177" s="34">
        <v>1176</v>
      </c>
      <c r="R1177" s="17"/>
      <c r="S1177" s="17"/>
      <c r="T1177" s="17"/>
      <c r="U1177" s="17"/>
      <c r="V1177" s="17"/>
      <c r="W1177" s="17"/>
      <c r="X1177" s="36"/>
      <c r="Y1177" s="36"/>
      <c r="Z1177" s="36"/>
      <c r="AA1177" s="36"/>
      <c r="FD1177" s="195"/>
      <c r="FE1177" s="195"/>
      <c r="FF1177" s="195"/>
      <c r="FG1177" s="195"/>
      <c r="FH1177" s="195"/>
    </row>
    <row r="1178" spans="2:164" x14ac:dyDescent="0.2">
      <c r="B1178" s="98">
        <f>COUNT(R1178:FC1178,FI1178:FQ1178)</f>
        <v>0</v>
      </c>
      <c r="C1178" s="98" t="str">
        <f>IF(COUNT(R1178:FC1178,FI1178:FQ1178)&gt;0,COUNT(R1178:FC1178,FI1178:FQ1178),"")</f>
        <v/>
      </c>
      <c r="D1178" s="98" t="str">
        <f>IF(COUNT(X1178:BN1178,BP1178:BX1178,BZ1178:CF1178,CH1178:FC1178,FI1178:FQ1178)&gt;0,COUNT(X1178:BN1178,BP1178:BX1178,BZ1178:CF1178,CH1178:FC1178,FI1178:FQ1178),"")</f>
        <v/>
      </c>
      <c r="E1178" s="98" t="str">
        <f>IF(H1178=1,COUNT(R1178:FC1178,FI1178:FQ1178),"")</f>
        <v/>
      </c>
      <c r="F1178" s="98" t="str">
        <f>IF(H1178=1,COUNT(X1178:BN1178,BP1178:BX1178,BZ1178:CF1178,CH1178:FC1178,FI1178:FQ1178),"")</f>
        <v/>
      </c>
      <c r="G1178" s="98" t="str">
        <f>IF($B1178&gt;=1,$M1178,"")</f>
        <v/>
      </c>
      <c r="H1178" s="199" t="str">
        <f>IF(AND(M1178&gt;0,M1178&lt;=STATS!$C$22),1,"")</f>
        <v/>
      </c>
      <c r="J1178" s="34">
        <v>1177</v>
      </c>
      <c r="R1178" s="17"/>
      <c r="S1178" s="17"/>
      <c r="T1178" s="17"/>
      <c r="U1178" s="17"/>
      <c r="V1178" s="17"/>
      <c r="W1178" s="17"/>
      <c r="X1178" s="36"/>
      <c r="Y1178" s="36"/>
      <c r="Z1178" s="36"/>
      <c r="AA1178" s="36"/>
      <c r="FD1178" s="195"/>
      <c r="FE1178" s="195"/>
      <c r="FF1178" s="195"/>
      <c r="FG1178" s="195"/>
      <c r="FH1178" s="195"/>
    </row>
    <row r="1179" spans="2:164" x14ac:dyDescent="0.2">
      <c r="B1179" s="98">
        <f>COUNT(R1179:FC1179,FI1179:FQ1179)</f>
        <v>0</v>
      </c>
      <c r="C1179" s="98" t="str">
        <f>IF(COUNT(R1179:FC1179,FI1179:FQ1179)&gt;0,COUNT(R1179:FC1179,FI1179:FQ1179),"")</f>
        <v/>
      </c>
      <c r="D1179" s="98" t="str">
        <f>IF(COUNT(X1179:BN1179,BP1179:BX1179,BZ1179:CF1179,CH1179:FC1179,FI1179:FQ1179)&gt;0,COUNT(X1179:BN1179,BP1179:BX1179,BZ1179:CF1179,CH1179:FC1179,FI1179:FQ1179),"")</f>
        <v/>
      </c>
      <c r="E1179" s="98" t="str">
        <f>IF(H1179=1,COUNT(R1179:FC1179,FI1179:FQ1179),"")</f>
        <v/>
      </c>
      <c r="F1179" s="98" t="str">
        <f>IF(H1179=1,COUNT(X1179:BN1179,BP1179:BX1179,BZ1179:CF1179,CH1179:FC1179,FI1179:FQ1179),"")</f>
        <v/>
      </c>
      <c r="G1179" s="98" t="str">
        <f>IF($B1179&gt;=1,$M1179,"")</f>
        <v/>
      </c>
      <c r="H1179" s="199" t="str">
        <f>IF(AND(M1179&gt;0,M1179&lt;=STATS!$C$22),1,"")</f>
        <v/>
      </c>
      <c r="J1179" s="34">
        <v>1178</v>
      </c>
      <c r="R1179" s="17"/>
      <c r="S1179" s="17"/>
      <c r="T1179" s="17"/>
      <c r="U1179" s="17"/>
      <c r="V1179" s="17"/>
      <c r="W1179" s="17"/>
      <c r="X1179" s="36"/>
      <c r="Y1179" s="36"/>
      <c r="Z1179" s="36"/>
      <c r="AA1179" s="36"/>
      <c r="FD1179" s="195"/>
      <c r="FE1179" s="195"/>
      <c r="FF1179" s="195"/>
      <c r="FG1179" s="195"/>
      <c r="FH1179" s="195"/>
    </row>
    <row r="1180" spans="2:164" x14ac:dyDescent="0.2">
      <c r="B1180" s="98">
        <f>COUNT(R1180:FC1180,FI1180:FQ1180)</f>
        <v>0</v>
      </c>
      <c r="C1180" s="98" t="str">
        <f>IF(COUNT(R1180:FC1180,FI1180:FQ1180)&gt;0,COUNT(R1180:FC1180,FI1180:FQ1180),"")</f>
        <v/>
      </c>
      <c r="D1180" s="98" t="str">
        <f>IF(COUNT(X1180:BN1180,BP1180:BX1180,BZ1180:CF1180,CH1180:FC1180,FI1180:FQ1180)&gt;0,COUNT(X1180:BN1180,BP1180:BX1180,BZ1180:CF1180,CH1180:FC1180,FI1180:FQ1180),"")</f>
        <v/>
      </c>
      <c r="E1180" s="98" t="str">
        <f>IF(H1180=1,COUNT(R1180:FC1180,FI1180:FQ1180),"")</f>
        <v/>
      </c>
      <c r="F1180" s="98" t="str">
        <f>IF(H1180=1,COUNT(X1180:BN1180,BP1180:BX1180,BZ1180:CF1180,CH1180:FC1180,FI1180:FQ1180),"")</f>
        <v/>
      </c>
      <c r="G1180" s="98" t="str">
        <f>IF($B1180&gt;=1,$M1180,"")</f>
        <v/>
      </c>
      <c r="H1180" s="199" t="str">
        <f>IF(AND(M1180&gt;0,M1180&lt;=STATS!$C$22),1,"")</f>
        <v/>
      </c>
      <c r="J1180" s="34">
        <v>1179</v>
      </c>
      <c r="R1180" s="17"/>
      <c r="S1180" s="17"/>
      <c r="T1180" s="17"/>
      <c r="U1180" s="17"/>
      <c r="V1180" s="17"/>
      <c r="W1180" s="17"/>
      <c r="X1180" s="36"/>
      <c r="Y1180" s="36"/>
      <c r="Z1180" s="36"/>
      <c r="AA1180" s="36"/>
      <c r="FD1180" s="195"/>
      <c r="FE1180" s="195"/>
      <c r="FF1180" s="195"/>
      <c r="FG1180" s="195"/>
      <c r="FH1180" s="195"/>
    </row>
    <row r="1181" spans="2:164" x14ac:dyDescent="0.2">
      <c r="B1181" s="98">
        <f>COUNT(R1181:FC1181,FI1181:FQ1181)</f>
        <v>0</v>
      </c>
      <c r="C1181" s="98" t="str">
        <f>IF(COUNT(R1181:FC1181,FI1181:FQ1181)&gt;0,COUNT(R1181:FC1181,FI1181:FQ1181),"")</f>
        <v/>
      </c>
      <c r="D1181" s="98" t="str">
        <f>IF(COUNT(X1181:BN1181,BP1181:BX1181,BZ1181:CF1181,CH1181:FC1181,FI1181:FQ1181)&gt;0,COUNT(X1181:BN1181,BP1181:BX1181,BZ1181:CF1181,CH1181:FC1181,FI1181:FQ1181),"")</f>
        <v/>
      </c>
      <c r="E1181" s="98" t="str">
        <f>IF(H1181=1,COUNT(R1181:FC1181,FI1181:FQ1181),"")</f>
        <v/>
      </c>
      <c r="F1181" s="98" t="str">
        <f>IF(H1181=1,COUNT(X1181:BN1181,BP1181:BX1181,BZ1181:CF1181,CH1181:FC1181,FI1181:FQ1181),"")</f>
        <v/>
      </c>
      <c r="G1181" s="98" t="str">
        <f>IF($B1181&gt;=1,$M1181,"")</f>
        <v/>
      </c>
      <c r="H1181" s="199" t="str">
        <f>IF(AND(M1181&gt;0,M1181&lt;=STATS!$C$22),1,"")</f>
        <v/>
      </c>
      <c r="J1181" s="34">
        <v>1180</v>
      </c>
      <c r="R1181" s="17"/>
      <c r="S1181" s="17"/>
      <c r="T1181" s="17"/>
      <c r="U1181" s="17"/>
      <c r="V1181" s="17"/>
      <c r="W1181" s="17"/>
      <c r="X1181" s="36"/>
      <c r="Y1181" s="36"/>
      <c r="Z1181" s="36"/>
      <c r="AA1181" s="36"/>
      <c r="FD1181" s="195"/>
      <c r="FE1181" s="195"/>
      <c r="FF1181" s="195"/>
      <c r="FG1181" s="195"/>
      <c r="FH1181" s="195"/>
    </row>
    <row r="1182" spans="2:164" x14ac:dyDescent="0.2">
      <c r="B1182" s="98">
        <f>COUNT(R1182:FC1182,FI1182:FQ1182)</f>
        <v>0</v>
      </c>
      <c r="C1182" s="98" t="str">
        <f>IF(COUNT(R1182:FC1182,FI1182:FQ1182)&gt;0,COUNT(R1182:FC1182,FI1182:FQ1182),"")</f>
        <v/>
      </c>
      <c r="D1182" s="98" t="str">
        <f>IF(COUNT(X1182:BN1182,BP1182:BX1182,BZ1182:CF1182,CH1182:FC1182,FI1182:FQ1182)&gt;0,COUNT(X1182:BN1182,BP1182:BX1182,BZ1182:CF1182,CH1182:FC1182,FI1182:FQ1182),"")</f>
        <v/>
      </c>
      <c r="E1182" s="98" t="str">
        <f>IF(H1182=1,COUNT(R1182:FC1182,FI1182:FQ1182),"")</f>
        <v/>
      </c>
      <c r="F1182" s="98" t="str">
        <f>IF(H1182=1,COUNT(X1182:BN1182,BP1182:BX1182,BZ1182:CF1182,CH1182:FC1182,FI1182:FQ1182),"")</f>
        <v/>
      </c>
      <c r="G1182" s="98" t="str">
        <f>IF($B1182&gt;=1,$M1182,"")</f>
        <v/>
      </c>
      <c r="H1182" s="199" t="str">
        <f>IF(AND(M1182&gt;0,M1182&lt;=STATS!$C$22),1,"")</f>
        <v/>
      </c>
      <c r="J1182" s="34">
        <v>1181</v>
      </c>
      <c r="R1182" s="17"/>
      <c r="S1182" s="17"/>
      <c r="T1182" s="17"/>
      <c r="U1182" s="17"/>
      <c r="V1182" s="17"/>
      <c r="W1182" s="17"/>
      <c r="X1182" s="36"/>
      <c r="Y1182" s="36"/>
      <c r="Z1182" s="36"/>
      <c r="AA1182" s="36"/>
      <c r="FD1182" s="195"/>
      <c r="FE1182" s="195"/>
      <c r="FF1182" s="195"/>
      <c r="FG1182" s="195"/>
      <c r="FH1182" s="195"/>
    </row>
    <row r="1183" spans="2:164" x14ac:dyDescent="0.2">
      <c r="B1183" s="98">
        <f>COUNT(R1183:FC1183,FI1183:FQ1183)</f>
        <v>0</v>
      </c>
      <c r="C1183" s="98" t="str">
        <f>IF(COUNT(R1183:FC1183,FI1183:FQ1183)&gt;0,COUNT(R1183:FC1183,FI1183:FQ1183),"")</f>
        <v/>
      </c>
      <c r="D1183" s="98" t="str">
        <f>IF(COUNT(X1183:BN1183,BP1183:BX1183,BZ1183:CF1183,CH1183:FC1183,FI1183:FQ1183)&gt;0,COUNT(X1183:BN1183,BP1183:BX1183,BZ1183:CF1183,CH1183:FC1183,FI1183:FQ1183),"")</f>
        <v/>
      </c>
      <c r="E1183" s="98" t="str">
        <f>IF(H1183=1,COUNT(R1183:FC1183,FI1183:FQ1183),"")</f>
        <v/>
      </c>
      <c r="F1183" s="98" t="str">
        <f>IF(H1183=1,COUNT(X1183:BN1183,BP1183:BX1183,BZ1183:CF1183,CH1183:FC1183,FI1183:FQ1183),"")</f>
        <v/>
      </c>
      <c r="G1183" s="98" t="str">
        <f>IF($B1183&gt;=1,$M1183,"")</f>
        <v/>
      </c>
      <c r="H1183" s="199" t="str">
        <f>IF(AND(M1183&gt;0,M1183&lt;=STATS!$C$22),1,"")</f>
        <v/>
      </c>
      <c r="J1183" s="34">
        <v>1182</v>
      </c>
      <c r="R1183" s="17"/>
      <c r="S1183" s="17"/>
      <c r="T1183" s="17"/>
      <c r="U1183" s="17"/>
      <c r="V1183" s="17"/>
      <c r="W1183" s="17"/>
      <c r="X1183" s="36"/>
      <c r="Y1183" s="36"/>
      <c r="Z1183" s="36"/>
      <c r="AA1183" s="36"/>
      <c r="FD1183" s="195"/>
      <c r="FE1183" s="195"/>
      <c r="FF1183" s="195"/>
      <c r="FG1183" s="195"/>
      <c r="FH1183" s="195"/>
    </row>
    <row r="1184" spans="2:164" x14ac:dyDescent="0.2">
      <c r="B1184" s="98">
        <f>COUNT(R1184:FC1184,FI1184:FQ1184)</f>
        <v>0</v>
      </c>
      <c r="C1184" s="98" t="str">
        <f>IF(COUNT(R1184:FC1184,FI1184:FQ1184)&gt;0,COUNT(R1184:FC1184,FI1184:FQ1184),"")</f>
        <v/>
      </c>
      <c r="D1184" s="98" t="str">
        <f>IF(COUNT(X1184:BN1184,BP1184:BX1184,BZ1184:CF1184,CH1184:FC1184,FI1184:FQ1184)&gt;0,COUNT(X1184:BN1184,BP1184:BX1184,BZ1184:CF1184,CH1184:FC1184,FI1184:FQ1184),"")</f>
        <v/>
      </c>
      <c r="E1184" s="98" t="str">
        <f>IF(H1184=1,COUNT(R1184:FC1184,FI1184:FQ1184),"")</f>
        <v/>
      </c>
      <c r="F1184" s="98" t="str">
        <f>IF(H1184=1,COUNT(X1184:BN1184,BP1184:BX1184,BZ1184:CF1184,CH1184:FC1184,FI1184:FQ1184),"")</f>
        <v/>
      </c>
      <c r="G1184" s="98" t="str">
        <f>IF($B1184&gt;=1,$M1184,"")</f>
        <v/>
      </c>
      <c r="H1184" s="199" t="str">
        <f>IF(AND(M1184&gt;0,M1184&lt;=STATS!$C$22),1,"")</f>
        <v/>
      </c>
      <c r="J1184" s="34">
        <v>1183</v>
      </c>
      <c r="R1184" s="17"/>
      <c r="S1184" s="17"/>
      <c r="T1184" s="17"/>
      <c r="U1184" s="17"/>
      <c r="V1184" s="17"/>
      <c r="W1184" s="17"/>
      <c r="X1184" s="36"/>
      <c r="Y1184" s="36"/>
      <c r="Z1184" s="36"/>
      <c r="AA1184" s="36"/>
      <c r="FD1184" s="195"/>
      <c r="FE1184" s="195"/>
      <c r="FF1184" s="195"/>
      <c r="FG1184" s="195"/>
      <c r="FH1184" s="195"/>
    </row>
    <row r="1185" spans="2:164" x14ac:dyDescent="0.2">
      <c r="B1185" s="98">
        <f>COUNT(R1185:FC1185,FI1185:FQ1185)</f>
        <v>0</v>
      </c>
      <c r="C1185" s="98" t="str">
        <f>IF(COUNT(R1185:FC1185,FI1185:FQ1185)&gt;0,COUNT(R1185:FC1185,FI1185:FQ1185),"")</f>
        <v/>
      </c>
      <c r="D1185" s="98" t="str">
        <f>IF(COUNT(X1185:BN1185,BP1185:BX1185,BZ1185:CF1185,CH1185:FC1185,FI1185:FQ1185)&gt;0,COUNT(X1185:BN1185,BP1185:BX1185,BZ1185:CF1185,CH1185:FC1185,FI1185:FQ1185),"")</f>
        <v/>
      </c>
      <c r="E1185" s="98" t="str">
        <f>IF(H1185=1,COUNT(R1185:FC1185,FI1185:FQ1185),"")</f>
        <v/>
      </c>
      <c r="F1185" s="98" t="str">
        <f>IF(H1185=1,COUNT(X1185:BN1185,BP1185:BX1185,BZ1185:CF1185,CH1185:FC1185,FI1185:FQ1185),"")</f>
        <v/>
      </c>
      <c r="G1185" s="98" t="str">
        <f>IF($B1185&gt;=1,$M1185,"")</f>
        <v/>
      </c>
      <c r="H1185" s="199" t="str">
        <f>IF(AND(M1185&gt;0,M1185&lt;=STATS!$C$22),1,"")</f>
        <v/>
      </c>
      <c r="J1185" s="34">
        <v>1184</v>
      </c>
      <c r="R1185" s="17"/>
      <c r="S1185" s="17"/>
      <c r="T1185" s="17"/>
      <c r="U1185" s="17"/>
      <c r="V1185" s="17"/>
      <c r="W1185" s="17"/>
      <c r="X1185" s="36"/>
      <c r="Y1185" s="36"/>
      <c r="Z1185" s="36"/>
      <c r="AA1185" s="36"/>
      <c r="FD1185" s="195"/>
      <c r="FE1185" s="195"/>
      <c r="FF1185" s="195"/>
      <c r="FG1185" s="195"/>
      <c r="FH1185" s="195"/>
    </row>
    <row r="1186" spans="2:164" x14ac:dyDescent="0.2">
      <c r="B1186" s="98">
        <f>COUNT(R1186:FC1186,FI1186:FQ1186)</f>
        <v>0</v>
      </c>
      <c r="C1186" s="98" t="str">
        <f>IF(COUNT(R1186:FC1186,FI1186:FQ1186)&gt;0,COUNT(R1186:FC1186,FI1186:FQ1186),"")</f>
        <v/>
      </c>
      <c r="D1186" s="98" t="str">
        <f>IF(COUNT(X1186:BN1186,BP1186:BX1186,BZ1186:CF1186,CH1186:FC1186,FI1186:FQ1186)&gt;0,COUNT(X1186:BN1186,BP1186:BX1186,BZ1186:CF1186,CH1186:FC1186,FI1186:FQ1186),"")</f>
        <v/>
      </c>
      <c r="E1186" s="98" t="str">
        <f>IF(H1186=1,COUNT(R1186:FC1186,FI1186:FQ1186),"")</f>
        <v/>
      </c>
      <c r="F1186" s="98" t="str">
        <f>IF(H1186=1,COUNT(X1186:BN1186,BP1186:BX1186,BZ1186:CF1186,CH1186:FC1186,FI1186:FQ1186),"")</f>
        <v/>
      </c>
      <c r="G1186" s="98" t="str">
        <f>IF($B1186&gt;=1,$M1186,"")</f>
        <v/>
      </c>
      <c r="H1186" s="199" t="str">
        <f>IF(AND(M1186&gt;0,M1186&lt;=STATS!$C$22),1,"")</f>
        <v/>
      </c>
      <c r="J1186" s="34">
        <v>1185</v>
      </c>
      <c r="R1186" s="17"/>
      <c r="S1186" s="17"/>
      <c r="T1186" s="17"/>
      <c r="U1186" s="17"/>
      <c r="V1186" s="17"/>
      <c r="W1186" s="17"/>
      <c r="X1186" s="36"/>
      <c r="Y1186" s="36"/>
      <c r="Z1186" s="36"/>
      <c r="AA1186" s="36"/>
      <c r="FD1186" s="195"/>
      <c r="FE1186" s="195"/>
      <c r="FF1186" s="195"/>
      <c r="FG1186" s="195"/>
      <c r="FH1186" s="195"/>
    </row>
    <row r="1187" spans="2:164" x14ac:dyDescent="0.2">
      <c r="B1187" s="98">
        <f>COUNT(R1187:FC1187,FI1187:FQ1187)</f>
        <v>0</v>
      </c>
      <c r="C1187" s="98" t="str">
        <f>IF(COUNT(R1187:FC1187,FI1187:FQ1187)&gt;0,COUNT(R1187:FC1187,FI1187:FQ1187),"")</f>
        <v/>
      </c>
      <c r="D1187" s="98" t="str">
        <f>IF(COUNT(X1187:BN1187,BP1187:BX1187,BZ1187:CF1187,CH1187:FC1187,FI1187:FQ1187)&gt;0,COUNT(X1187:BN1187,BP1187:BX1187,BZ1187:CF1187,CH1187:FC1187,FI1187:FQ1187),"")</f>
        <v/>
      </c>
      <c r="E1187" s="98" t="str">
        <f>IF(H1187=1,COUNT(R1187:FC1187,FI1187:FQ1187),"")</f>
        <v/>
      </c>
      <c r="F1187" s="98" t="str">
        <f>IF(H1187=1,COUNT(X1187:BN1187,BP1187:BX1187,BZ1187:CF1187,CH1187:FC1187,FI1187:FQ1187),"")</f>
        <v/>
      </c>
      <c r="G1187" s="98" t="str">
        <f>IF($B1187&gt;=1,$M1187,"")</f>
        <v/>
      </c>
      <c r="H1187" s="199" t="str">
        <f>IF(AND(M1187&gt;0,M1187&lt;=STATS!$C$22),1,"")</f>
        <v/>
      </c>
      <c r="J1187" s="34">
        <v>1186</v>
      </c>
      <c r="R1187" s="17"/>
      <c r="S1187" s="17"/>
      <c r="T1187" s="17"/>
      <c r="U1187" s="17"/>
      <c r="V1187" s="17"/>
      <c r="W1187" s="17"/>
      <c r="X1187" s="36"/>
      <c r="Y1187" s="36"/>
      <c r="Z1187" s="36"/>
      <c r="AA1187" s="36"/>
      <c r="FD1187" s="195"/>
      <c r="FE1187" s="195"/>
      <c r="FF1187" s="195"/>
      <c r="FG1187" s="195"/>
      <c r="FH1187" s="195"/>
    </row>
    <row r="1188" spans="2:164" x14ac:dyDescent="0.2">
      <c r="B1188" s="98">
        <f>COUNT(R1188:FC1188,FI1188:FQ1188)</f>
        <v>0</v>
      </c>
      <c r="C1188" s="98" t="str">
        <f>IF(COUNT(R1188:FC1188,FI1188:FQ1188)&gt;0,COUNT(R1188:FC1188,FI1188:FQ1188),"")</f>
        <v/>
      </c>
      <c r="D1188" s="98" t="str">
        <f>IF(COUNT(X1188:BN1188,BP1188:BX1188,BZ1188:CF1188,CH1188:FC1188,FI1188:FQ1188)&gt;0,COUNT(X1188:BN1188,BP1188:BX1188,BZ1188:CF1188,CH1188:FC1188,FI1188:FQ1188),"")</f>
        <v/>
      </c>
      <c r="E1188" s="98" t="str">
        <f>IF(H1188=1,COUNT(R1188:FC1188,FI1188:FQ1188),"")</f>
        <v/>
      </c>
      <c r="F1188" s="98" t="str">
        <f>IF(H1188=1,COUNT(X1188:BN1188,BP1188:BX1188,BZ1188:CF1188,CH1188:FC1188,FI1188:FQ1188),"")</f>
        <v/>
      </c>
      <c r="G1188" s="98" t="str">
        <f>IF($B1188&gt;=1,$M1188,"")</f>
        <v/>
      </c>
      <c r="H1188" s="199" t="str">
        <f>IF(AND(M1188&gt;0,M1188&lt;=STATS!$C$22),1,"")</f>
        <v/>
      </c>
      <c r="J1188" s="34">
        <v>1187</v>
      </c>
      <c r="R1188" s="17"/>
      <c r="S1188" s="17"/>
      <c r="T1188" s="17"/>
      <c r="U1188" s="17"/>
      <c r="V1188" s="17"/>
      <c r="W1188" s="17"/>
      <c r="X1188" s="36"/>
      <c r="Y1188" s="36"/>
      <c r="Z1188" s="36"/>
      <c r="AA1188" s="36"/>
      <c r="FD1188" s="195"/>
      <c r="FE1188" s="195"/>
      <c r="FF1188" s="195"/>
      <c r="FG1188" s="195"/>
      <c r="FH1188" s="195"/>
    </row>
    <row r="1189" spans="2:164" x14ac:dyDescent="0.2">
      <c r="B1189" s="98">
        <f>COUNT(R1189:FC1189,FI1189:FQ1189)</f>
        <v>0</v>
      </c>
      <c r="C1189" s="98" t="str">
        <f>IF(COUNT(R1189:FC1189,FI1189:FQ1189)&gt;0,COUNT(R1189:FC1189,FI1189:FQ1189),"")</f>
        <v/>
      </c>
      <c r="D1189" s="98" t="str">
        <f>IF(COUNT(X1189:BN1189,BP1189:BX1189,BZ1189:CF1189,CH1189:FC1189,FI1189:FQ1189)&gt;0,COUNT(X1189:BN1189,BP1189:BX1189,BZ1189:CF1189,CH1189:FC1189,FI1189:FQ1189),"")</f>
        <v/>
      </c>
      <c r="E1189" s="98" t="str">
        <f>IF(H1189=1,COUNT(R1189:FC1189,FI1189:FQ1189),"")</f>
        <v/>
      </c>
      <c r="F1189" s="98" t="str">
        <f>IF(H1189=1,COUNT(X1189:BN1189,BP1189:BX1189,BZ1189:CF1189,CH1189:FC1189,FI1189:FQ1189),"")</f>
        <v/>
      </c>
      <c r="G1189" s="98" t="str">
        <f>IF($B1189&gt;=1,$M1189,"")</f>
        <v/>
      </c>
      <c r="H1189" s="199" t="str">
        <f>IF(AND(M1189&gt;0,M1189&lt;=STATS!$C$22),1,"")</f>
        <v/>
      </c>
      <c r="J1189" s="34">
        <v>1188</v>
      </c>
      <c r="R1189" s="17"/>
      <c r="S1189" s="17"/>
      <c r="T1189" s="17"/>
      <c r="U1189" s="17"/>
      <c r="V1189" s="17"/>
      <c r="W1189" s="17"/>
      <c r="X1189" s="36"/>
      <c r="Y1189" s="36"/>
      <c r="Z1189" s="36"/>
      <c r="AA1189" s="36"/>
      <c r="FD1189" s="195"/>
      <c r="FE1189" s="195"/>
      <c r="FF1189" s="195"/>
      <c r="FG1189" s="195"/>
      <c r="FH1189" s="195"/>
    </row>
    <row r="1190" spans="2:164" x14ac:dyDescent="0.2">
      <c r="B1190" s="98">
        <f>COUNT(R1190:FC1190,FI1190:FQ1190)</f>
        <v>0</v>
      </c>
      <c r="C1190" s="98" t="str">
        <f>IF(COUNT(R1190:FC1190,FI1190:FQ1190)&gt;0,COUNT(R1190:FC1190,FI1190:FQ1190),"")</f>
        <v/>
      </c>
      <c r="D1190" s="98" t="str">
        <f>IF(COUNT(X1190:BN1190,BP1190:BX1190,BZ1190:CF1190,CH1190:FC1190,FI1190:FQ1190)&gt;0,COUNT(X1190:BN1190,BP1190:BX1190,BZ1190:CF1190,CH1190:FC1190,FI1190:FQ1190),"")</f>
        <v/>
      </c>
      <c r="E1190" s="98" t="str">
        <f>IF(H1190=1,COUNT(R1190:FC1190,FI1190:FQ1190),"")</f>
        <v/>
      </c>
      <c r="F1190" s="98" t="str">
        <f>IF(H1190=1,COUNT(X1190:BN1190,BP1190:BX1190,BZ1190:CF1190,CH1190:FC1190,FI1190:FQ1190),"")</f>
        <v/>
      </c>
      <c r="G1190" s="98" t="str">
        <f>IF($B1190&gt;=1,$M1190,"")</f>
        <v/>
      </c>
      <c r="H1190" s="199" t="str">
        <f>IF(AND(M1190&gt;0,M1190&lt;=STATS!$C$22),1,"")</f>
        <v/>
      </c>
      <c r="J1190" s="34">
        <v>1189</v>
      </c>
      <c r="R1190" s="17"/>
      <c r="S1190" s="17"/>
      <c r="T1190" s="17"/>
      <c r="U1190" s="17"/>
      <c r="V1190" s="17"/>
      <c r="W1190" s="17"/>
      <c r="X1190" s="36"/>
      <c r="Y1190" s="36"/>
      <c r="Z1190" s="36"/>
      <c r="AA1190" s="36"/>
      <c r="FD1190" s="195"/>
      <c r="FE1190" s="195"/>
      <c r="FF1190" s="195"/>
      <c r="FG1190" s="195"/>
      <c r="FH1190" s="195"/>
    </row>
    <row r="1191" spans="2:164" x14ac:dyDescent="0.2">
      <c r="B1191" s="98">
        <f>COUNT(R1191:FC1191,FI1191:FQ1191)</f>
        <v>0</v>
      </c>
      <c r="C1191" s="98" t="str">
        <f>IF(COUNT(R1191:FC1191,FI1191:FQ1191)&gt;0,COUNT(R1191:FC1191,FI1191:FQ1191),"")</f>
        <v/>
      </c>
      <c r="D1191" s="98" t="str">
        <f>IF(COUNT(X1191:BN1191,BP1191:BX1191,BZ1191:CF1191,CH1191:FC1191,FI1191:FQ1191)&gt;0,COUNT(X1191:BN1191,BP1191:BX1191,BZ1191:CF1191,CH1191:FC1191,FI1191:FQ1191),"")</f>
        <v/>
      </c>
      <c r="E1191" s="98" t="str">
        <f>IF(H1191=1,COUNT(R1191:FC1191,FI1191:FQ1191),"")</f>
        <v/>
      </c>
      <c r="F1191" s="98" t="str">
        <f>IF(H1191=1,COUNT(X1191:BN1191,BP1191:BX1191,BZ1191:CF1191,CH1191:FC1191,FI1191:FQ1191),"")</f>
        <v/>
      </c>
      <c r="G1191" s="98" t="str">
        <f>IF($B1191&gt;=1,$M1191,"")</f>
        <v/>
      </c>
      <c r="H1191" s="199" t="str">
        <f>IF(AND(M1191&gt;0,M1191&lt;=STATS!$C$22),1,"")</f>
        <v/>
      </c>
      <c r="J1191" s="34">
        <v>1190</v>
      </c>
      <c r="R1191" s="17"/>
      <c r="S1191" s="17"/>
      <c r="T1191" s="17"/>
      <c r="U1191" s="17"/>
      <c r="V1191" s="17"/>
      <c r="W1191" s="17"/>
      <c r="X1191" s="36"/>
      <c r="Y1191" s="36"/>
      <c r="Z1191" s="36"/>
      <c r="AA1191" s="36"/>
      <c r="FD1191" s="195"/>
      <c r="FE1191" s="195"/>
      <c r="FF1191" s="195"/>
      <c r="FG1191" s="195"/>
      <c r="FH1191" s="195"/>
    </row>
    <row r="1192" spans="2:164" x14ac:dyDescent="0.2">
      <c r="B1192" s="98">
        <f>COUNT(R1192:FC1192,FI1192:FQ1192)</f>
        <v>0</v>
      </c>
      <c r="C1192" s="98" t="str">
        <f>IF(COUNT(R1192:FC1192,FI1192:FQ1192)&gt;0,COUNT(R1192:FC1192,FI1192:FQ1192),"")</f>
        <v/>
      </c>
      <c r="D1192" s="98" t="str">
        <f>IF(COUNT(X1192:BN1192,BP1192:BX1192,BZ1192:CF1192,CH1192:FC1192,FI1192:FQ1192)&gt;0,COUNT(X1192:BN1192,BP1192:BX1192,BZ1192:CF1192,CH1192:FC1192,FI1192:FQ1192),"")</f>
        <v/>
      </c>
      <c r="E1192" s="98" t="str">
        <f>IF(H1192=1,COUNT(R1192:FC1192,FI1192:FQ1192),"")</f>
        <v/>
      </c>
      <c r="F1192" s="98" t="str">
        <f>IF(H1192=1,COUNT(X1192:BN1192,BP1192:BX1192,BZ1192:CF1192,CH1192:FC1192,FI1192:FQ1192),"")</f>
        <v/>
      </c>
      <c r="G1192" s="98" t="str">
        <f>IF($B1192&gt;=1,$M1192,"")</f>
        <v/>
      </c>
      <c r="H1192" s="199" t="str">
        <f>IF(AND(M1192&gt;0,M1192&lt;=STATS!$C$22),1,"")</f>
        <v/>
      </c>
      <c r="J1192" s="34">
        <v>1191</v>
      </c>
      <c r="R1192" s="17"/>
      <c r="S1192" s="17"/>
      <c r="T1192" s="17"/>
      <c r="U1192" s="17"/>
      <c r="V1192" s="17"/>
      <c r="W1192" s="17"/>
      <c r="X1192" s="36"/>
      <c r="Y1192" s="36"/>
      <c r="Z1192" s="36"/>
      <c r="AA1192" s="36"/>
      <c r="FD1192" s="195"/>
      <c r="FE1192" s="195"/>
      <c r="FF1192" s="195"/>
      <c r="FG1192" s="195"/>
      <c r="FH1192" s="195"/>
    </row>
    <row r="1193" spans="2:164" x14ac:dyDescent="0.2">
      <c r="B1193" s="98">
        <f>COUNT(R1193:FC1193,FI1193:FQ1193)</f>
        <v>0</v>
      </c>
      <c r="C1193" s="98" t="str">
        <f>IF(COUNT(R1193:FC1193,FI1193:FQ1193)&gt;0,COUNT(R1193:FC1193,FI1193:FQ1193),"")</f>
        <v/>
      </c>
      <c r="D1193" s="98" t="str">
        <f>IF(COUNT(X1193:BN1193,BP1193:BX1193,BZ1193:CF1193,CH1193:FC1193,FI1193:FQ1193)&gt;0,COUNT(X1193:BN1193,BP1193:BX1193,BZ1193:CF1193,CH1193:FC1193,FI1193:FQ1193),"")</f>
        <v/>
      </c>
      <c r="E1193" s="98" t="str">
        <f>IF(H1193=1,COUNT(R1193:FC1193,FI1193:FQ1193),"")</f>
        <v/>
      </c>
      <c r="F1193" s="98" t="str">
        <f>IF(H1193=1,COUNT(X1193:BN1193,BP1193:BX1193,BZ1193:CF1193,CH1193:FC1193,FI1193:FQ1193),"")</f>
        <v/>
      </c>
      <c r="G1193" s="98" t="str">
        <f>IF($B1193&gt;=1,$M1193,"")</f>
        <v/>
      </c>
      <c r="H1193" s="199" t="str">
        <f>IF(AND(M1193&gt;0,M1193&lt;=STATS!$C$22),1,"")</f>
        <v/>
      </c>
      <c r="J1193" s="34">
        <v>1192</v>
      </c>
      <c r="R1193" s="17"/>
      <c r="S1193" s="17"/>
      <c r="T1193" s="17"/>
      <c r="U1193" s="17"/>
      <c r="V1193" s="17"/>
      <c r="W1193" s="17"/>
      <c r="X1193" s="36"/>
      <c r="Y1193" s="36"/>
      <c r="Z1193" s="36"/>
      <c r="AA1193" s="36"/>
      <c r="FD1193" s="195"/>
      <c r="FE1193" s="195"/>
      <c r="FF1193" s="195"/>
      <c r="FG1193" s="195"/>
      <c r="FH1193" s="195"/>
    </row>
    <row r="1194" spans="2:164" x14ac:dyDescent="0.2">
      <c r="B1194" s="98">
        <f>COUNT(R1194:FC1194,FI1194:FQ1194)</f>
        <v>0</v>
      </c>
      <c r="C1194" s="98" t="str">
        <f>IF(COUNT(R1194:FC1194,FI1194:FQ1194)&gt;0,COUNT(R1194:FC1194,FI1194:FQ1194),"")</f>
        <v/>
      </c>
      <c r="D1194" s="98" t="str">
        <f>IF(COUNT(X1194:BN1194,BP1194:BX1194,BZ1194:CF1194,CH1194:FC1194,FI1194:FQ1194)&gt;0,COUNT(X1194:BN1194,BP1194:BX1194,BZ1194:CF1194,CH1194:FC1194,FI1194:FQ1194),"")</f>
        <v/>
      </c>
      <c r="E1194" s="98" t="str">
        <f>IF(H1194=1,COUNT(R1194:FC1194,FI1194:FQ1194),"")</f>
        <v/>
      </c>
      <c r="F1194" s="98" t="str">
        <f>IF(H1194=1,COUNT(X1194:BN1194,BP1194:BX1194,BZ1194:CF1194,CH1194:FC1194,FI1194:FQ1194),"")</f>
        <v/>
      </c>
      <c r="G1194" s="98" t="str">
        <f>IF($B1194&gt;=1,$M1194,"")</f>
        <v/>
      </c>
      <c r="H1194" s="199" t="str">
        <f>IF(AND(M1194&gt;0,M1194&lt;=STATS!$C$22),1,"")</f>
        <v/>
      </c>
      <c r="J1194" s="34">
        <v>1193</v>
      </c>
      <c r="R1194" s="17"/>
      <c r="S1194" s="17"/>
      <c r="T1194" s="17"/>
      <c r="U1194" s="17"/>
      <c r="V1194" s="17"/>
      <c r="W1194" s="17"/>
      <c r="X1194" s="36"/>
      <c r="Y1194" s="36"/>
      <c r="Z1194" s="36"/>
      <c r="AA1194" s="36"/>
      <c r="FD1194" s="195"/>
      <c r="FE1194" s="195"/>
      <c r="FF1194" s="195"/>
      <c r="FG1194" s="195"/>
      <c r="FH1194" s="195"/>
    </row>
    <row r="1195" spans="2:164" x14ac:dyDescent="0.2">
      <c r="B1195" s="98">
        <f>COUNT(R1195:FC1195,FI1195:FQ1195)</f>
        <v>0</v>
      </c>
      <c r="C1195" s="98" t="str">
        <f>IF(COUNT(R1195:FC1195,FI1195:FQ1195)&gt;0,COUNT(R1195:FC1195,FI1195:FQ1195),"")</f>
        <v/>
      </c>
      <c r="D1195" s="98" t="str">
        <f>IF(COUNT(X1195:BN1195,BP1195:BX1195,BZ1195:CF1195,CH1195:FC1195,FI1195:FQ1195)&gt;0,COUNT(X1195:BN1195,BP1195:BX1195,BZ1195:CF1195,CH1195:FC1195,FI1195:FQ1195),"")</f>
        <v/>
      </c>
      <c r="E1195" s="98" t="str">
        <f>IF(H1195=1,COUNT(R1195:FC1195,FI1195:FQ1195),"")</f>
        <v/>
      </c>
      <c r="F1195" s="98" t="str">
        <f>IF(H1195=1,COUNT(X1195:BN1195,BP1195:BX1195,BZ1195:CF1195,CH1195:FC1195,FI1195:FQ1195),"")</f>
        <v/>
      </c>
      <c r="G1195" s="98" t="str">
        <f>IF($B1195&gt;=1,$M1195,"")</f>
        <v/>
      </c>
      <c r="H1195" s="199" t="str">
        <f>IF(AND(M1195&gt;0,M1195&lt;=STATS!$C$22),1,"")</f>
        <v/>
      </c>
      <c r="J1195" s="34">
        <v>1194</v>
      </c>
      <c r="R1195" s="17"/>
      <c r="S1195" s="17"/>
      <c r="T1195" s="17"/>
      <c r="U1195" s="17"/>
      <c r="V1195" s="17"/>
      <c r="W1195" s="17"/>
      <c r="X1195" s="36"/>
      <c r="Y1195" s="36"/>
      <c r="Z1195" s="36"/>
      <c r="AA1195" s="36"/>
      <c r="FD1195" s="195"/>
      <c r="FE1195" s="195"/>
      <c r="FF1195" s="195"/>
      <c r="FG1195" s="195"/>
      <c r="FH1195" s="195"/>
    </row>
    <row r="1196" spans="2:164" x14ac:dyDescent="0.2">
      <c r="B1196" s="98">
        <f>COUNT(R1196:FC1196,FI1196:FQ1196)</f>
        <v>0</v>
      </c>
      <c r="C1196" s="98" t="str">
        <f>IF(COUNT(R1196:FC1196,FI1196:FQ1196)&gt;0,COUNT(R1196:FC1196,FI1196:FQ1196),"")</f>
        <v/>
      </c>
      <c r="D1196" s="98" t="str">
        <f>IF(COUNT(X1196:BN1196,BP1196:BX1196,BZ1196:CF1196,CH1196:FC1196,FI1196:FQ1196)&gt;0,COUNT(X1196:BN1196,BP1196:BX1196,BZ1196:CF1196,CH1196:FC1196,FI1196:FQ1196),"")</f>
        <v/>
      </c>
      <c r="E1196" s="98" t="str">
        <f>IF(H1196=1,COUNT(R1196:FC1196,FI1196:FQ1196),"")</f>
        <v/>
      </c>
      <c r="F1196" s="98" t="str">
        <f>IF(H1196=1,COUNT(X1196:BN1196,BP1196:BX1196,BZ1196:CF1196,CH1196:FC1196,FI1196:FQ1196),"")</f>
        <v/>
      </c>
      <c r="G1196" s="98" t="str">
        <f>IF($B1196&gt;=1,$M1196,"")</f>
        <v/>
      </c>
      <c r="H1196" s="199" t="str">
        <f>IF(AND(M1196&gt;0,M1196&lt;=STATS!$C$22),1,"")</f>
        <v/>
      </c>
      <c r="J1196" s="34">
        <v>1195</v>
      </c>
      <c r="R1196" s="17"/>
      <c r="S1196" s="17"/>
      <c r="T1196" s="17"/>
      <c r="U1196" s="17"/>
      <c r="V1196" s="17"/>
      <c r="W1196" s="17"/>
      <c r="X1196" s="36"/>
      <c r="Y1196" s="36"/>
      <c r="Z1196" s="36"/>
      <c r="AA1196" s="36"/>
      <c r="FD1196" s="195"/>
      <c r="FE1196" s="195"/>
      <c r="FF1196" s="195"/>
      <c r="FG1196" s="195"/>
      <c r="FH1196" s="195"/>
    </row>
    <row r="1197" spans="2:164" x14ac:dyDescent="0.2">
      <c r="B1197" s="98">
        <f>COUNT(R1197:FC1197,FI1197:FQ1197)</f>
        <v>0</v>
      </c>
      <c r="C1197" s="98" t="str">
        <f>IF(COUNT(R1197:FC1197,FI1197:FQ1197)&gt;0,COUNT(R1197:FC1197,FI1197:FQ1197),"")</f>
        <v/>
      </c>
      <c r="D1197" s="98" t="str">
        <f>IF(COUNT(X1197:BN1197,BP1197:BX1197,BZ1197:CF1197,CH1197:FC1197,FI1197:FQ1197)&gt;0,COUNT(X1197:BN1197,BP1197:BX1197,BZ1197:CF1197,CH1197:FC1197,FI1197:FQ1197),"")</f>
        <v/>
      </c>
      <c r="E1197" s="98" t="str">
        <f>IF(H1197=1,COUNT(R1197:FC1197,FI1197:FQ1197),"")</f>
        <v/>
      </c>
      <c r="F1197" s="98" t="str">
        <f>IF(H1197=1,COUNT(X1197:BN1197,BP1197:BX1197,BZ1197:CF1197,CH1197:FC1197,FI1197:FQ1197),"")</f>
        <v/>
      </c>
      <c r="G1197" s="98" t="str">
        <f>IF($B1197&gt;=1,$M1197,"")</f>
        <v/>
      </c>
      <c r="H1197" s="199" t="str">
        <f>IF(AND(M1197&gt;0,M1197&lt;=STATS!$C$22),1,"")</f>
        <v/>
      </c>
      <c r="J1197" s="34">
        <v>1196</v>
      </c>
      <c r="R1197" s="17"/>
      <c r="S1197" s="17"/>
      <c r="T1197" s="17"/>
      <c r="U1197" s="17"/>
      <c r="V1197" s="17"/>
      <c r="W1197" s="17"/>
      <c r="X1197" s="36"/>
      <c r="Y1197" s="36"/>
      <c r="Z1197" s="36"/>
      <c r="AA1197" s="36"/>
      <c r="FD1197" s="195"/>
      <c r="FE1197" s="195"/>
      <c r="FF1197" s="195"/>
      <c r="FG1197" s="195"/>
      <c r="FH1197" s="195"/>
    </row>
    <row r="1198" spans="2:164" x14ac:dyDescent="0.2">
      <c r="B1198" s="98">
        <f>COUNT(R1198:FC1198,FI1198:FQ1198)</f>
        <v>0</v>
      </c>
      <c r="C1198" s="98" t="str">
        <f>IF(COUNT(R1198:FC1198,FI1198:FQ1198)&gt;0,COUNT(R1198:FC1198,FI1198:FQ1198),"")</f>
        <v/>
      </c>
      <c r="D1198" s="98" t="str">
        <f>IF(COUNT(X1198:BN1198,BP1198:BX1198,BZ1198:CF1198,CH1198:FC1198,FI1198:FQ1198)&gt;0,COUNT(X1198:BN1198,BP1198:BX1198,BZ1198:CF1198,CH1198:FC1198,FI1198:FQ1198),"")</f>
        <v/>
      </c>
      <c r="E1198" s="98" t="str">
        <f>IF(H1198=1,COUNT(R1198:FC1198,FI1198:FQ1198),"")</f>
        <v/>
      </c>
      <c r="F1198" s="98" t="str">
        <f>IF(H1198=1,COUNT(X1198:BN1198,BP1198:BX1198,BZ1198:CF1198,CH1198:FC1198,FI1198:FQ1198),"")</f>
        <v/>
      </c>
      <c r="G1198" s="98" t="str">
        <f>IF($B1198&gt;=1,$M1198,"")</f>
        <v/>
      </c>
      <c r="H1198" s="199" t="str">
        <f>IF(AND(M1198&gt;0,M1198&lt;=STATS!$C$22),1,"")</f>
        <v/>
      </c>
      <c r="J1198" s="34">
        <v>1197</v>
      </c>
      <c r="R1198" s="17"/>
      <c r="S1198" s="17"/>
      <c r="T1198" s="17"/>
      <c r="U1198" s="17"/>
      <c r="V1198" s="17"/>
      <c r="W1198" s="17"/>
      <c r="X1198" s="36"/>
      <c r="Y1198" s="36"/>
      <c r="Z1198" s="36"/>
      <c r="AA1198" s="36"/>
      <c r="FD1198" s="195"/>
      <c r="FE1198" s="195"/>
      <c r="FF1198" s="195"/>
      <c r="FG1198" s="195"/>
      <c r="FH1198" s="195"/>
    </row>
    <row r="1199" spans="2:164" x14ac:dyDescent="0.2">
      <c r="B1199" s="98">
        <f>COUNT(R1199:FC1199,FI1199:FQ1199)</f>
        <v>0</v>
      </c>
      <c r="C1199" s="98" t="str">
        <f>IF(COUNT(R1199:FC1199,FI1199:FQ1199)&gt;0,COUNT(R1199:FC1199,FI1199:FQ1199),"")</f>
        <v/>
      </c>
      <c r="D1199" s="98" t="str">
        <f>IF(COUNT(X1199:BN1199,BP1199:BX1199,BZ1199:CF1199,CH1199:FC1199,FI1199:FQ1199)&gt;0,COUNT(X1199:BN1199,BP1199:BX1199,BZ1199:CF1199,CH1199:FC1199,FI1199:FQ1199),"")</f>
        <v/>
      </c>
      <c r="E1199" s="98" t="str">
        <f>IF(H1199=1,COUNT(R1199:FC1199,FI1199:FQ1199),"")</f>
        <v/>
      </c>
      <c r="F1199" s="98" t="str">
        <f>IF(H1199=1,COUNT(X1199:BN1199,BP1199:BX1199,BZ1199:CF1199,CH1199:FC1199,FI1199:FQ1199),"")</f>
        <v/>
      </c>
      <c r="G1199" s="98" t="str">
        <f>IF($B1199&gt;=1,$M1199,"")</f>
        <v/>
      </c>
      <c r="H1199" s="199" t="str">
        <f>IF(AND(M1199&gt;0,M1199&lt;=STATS!$C$22),1,"")</f>
        <v/>
      </c>
      <c r="J1199" s="34">
        <v>1198</v>
      </c>
      <c r="R1199" s="17"/>
      <c r="S1199" s="17"/>
      <c r="T1199" s="17"/>
      <c r="U1199" s="17"/>
      <c r="V1199" s="17"/>
      <c r="W1199" s="17"/>
      <c r="X1199" s="36"/>
      <c r="Y1199" s="36"/>
      <c r="Z1199" s="36"/>
      <c r="AA1199" s="36"/>
      <c r="FD1199" s="195"/>
      <c r="FE1199" s="195"/>
      <c r="FF1199" s="195"/>
      <c r="FG1199" s="195"/>
      <c r="FH1199" s="195"/>
    </row>
    <row r="1200" spans="2:164" x14ac:dyDescent="0.2">
      <c r="B1200" s="98">
        <f>COUNT(R1200:FC1200,FI1200:FQ1200)</f>
        <v>0</v>
      </c>
      <c r="C1200" s="98" t="str">
        <f>IF(COUNT(R1200:FC1200,FI1200:FQ1200)&gt;0,COUNT(R1200:FC1200,FI1200:FQ1200),"")</f>
        <v/>
      </c>
      <c r="D1200" s="98" t="str">
        <f>IF(COUNT(X1200:BN1200,BP1200:BX1200,BZ1200:CF1200,CH1200:FC1200,FI1200:FQ1200)&gt;0,COUNT(X1200:BN1200,BP1200:BX1200,BZ1200:CF1200,CH1200:FC1200,FI1200:FQ1200),"")</f>
        <v/>
      </c>
      <c r="E1200" s="98" t="str">
        <f>IF(H1200=1,COUNT(R1200:FC1200,FI1200:FQ1200),"")</f>
        <v/>
      </c>
      <c r="F1200" s="98" t="str">
        <f>IF(H1200=1,COUNT(X1200:BN1200,BP1200:BX1200,BZ1200:CF1200,CH1200:FC1200,FI1200:FQ1200),"")</f>
        <v/>
      </c>
      <c r="G1200" s="98" t="str">
        <f>IF($B1200&gt;=1,$M1200,"")</f>
        <v/>
      </c>
      <c r="H1200" s="199" t="str">
        <f>IF(AND(M1200&gt;0,M1200&lt;=STATS!$C$22),1,"")</f>
        <v/>
      </c>
      <c r="J1200" s="34">
        <v>1199</v>
      </c>
      <c r="R1200" s="17"/>
      <c r="S1200" s="17"/>
      <c r="T1200" s="17"/>
      <c r="U1200" s="17"/>
      <c r="V1200" s="17"/>
      <c r="W1200" s="17"/>
      <c r="X1200" s="36"/>
      <c r="Y1200" s="36"/>
      <c r="Z1200" s="36"/>
      <c r="AA1200" s="36"/>
      <c r="FD1200" s="195"/>
      <c r="FE1200" s="195"/>
      <c r="FF1200" s="195"/>
      <c r="FG1200" s="195"/>
      <c r="FH1200" s="195"/>
    </row>
    <row r="1201" spans="2:164" x14ac:dyDescent="0.2">
      <c r="B1201" s="98">
        <f>COUNT(R1201:FC1201,FI1201:FQ1201)</f>
        <v>0</v>
      </c>
      <c r="C1201" s="98" t="str">
        <f>IF(COUNT(R1201:FC1201,FI1201:FQ1201)&gt;0,COUNT(R1201:FC1201,FI1201:FQ1201),"")</f>
        <v/>
      </c>
      <c r="D1201" s="98" t="str">
        <f>IF(COUNT(X1201:BN1201,BP1201:BX1201,BZ1201:CF1201,CH1201:FC1201,FI1201:FQ1201)&gt;0,COUNT(X1201:BN1201,BP1201:BX1201,BZ1201:CF1201,CH1201:FC1201,FI1201:FQ1201),"")</f>
        <v/>
      </c>
      <c r="E1201" s="98" t="str">
        <f>IF(H1201=1,COUNT(R1201:FC1201,FI1201:FQ1201),"")</f>
        <v/>
      </c>
      <c r="F1201" s="98" t="str">
        <f>IF(H1201=1,COUNT(X1201:BN1201,BP1201:BX1201,BZ1201:CF1201,CH1201:FC1201,FI1201:FQ1201),"")</f>
        <v/>
      </c>
      <c r="G1201" s="98" t="str">
        <f>IF($B1201&gt;=1,$M1201,"")</f>
        <v/>
      </c>
      <c r="H1201" s="199" t="str">
        <f>IF(AND(M1201&gt;0,M1201&lt;=STATS!$C$22),1,"")</f>
        <v/>
      </c>
      <c r="J1201" s="34">
        <v>1200</v>
      </c>
      <c r="R1201" s="17"/>
      <c r="S1201" s="17"/>
      <c r="T1201" s="17"/>
      <c r="U1201" s="17"/>
      <c r="V1201" s="17"/>
      <c r="W1201" s="17"/>
      <c r="X1201" s="36"/>
      <c r="Y1201" s="36"/>
      <c r="Z1201" s="36"/>
      <c r="AA1201" s="36"/>
      <c r="FD1201" s="195"/>
      <c r="FE1201" s="195"/>
      <c r="FF1201" s="195"/>
      <c r="FG1201" s="195"/>
      <c r="FH1201" s="195"/>
    </row>
    <row r="1202" spans="2:164" x14ac:dyDescent="0.2">
      <c r="B1202" s="98">
        <f>COUNT(R1202:FC1202,FI1202:FQ1202)</f>
        <v>0</v>
      </c>
      <c r="C1202" s="98" t="str">
        <f>IF(COUNT(R1202:FC1202,FI1202:FQ1202)&gt;0,COUNT(R1202:FC1202,FI1202:FQ1202),"")</f>
        <v/>
      </c>
      <c r="D1202" s="98" t="str">
        <f>IF(COUNT(X1202:BN1202,BP1202:BX1202,BZ1202:CF1202,CH1202:FC1202,FI1202:FQ1202)&gt;0,COUNT(X1202:BN1202,BP1202:BX1202,BZ1202:CF1202,CH1202:FC1202,FI1202:FQ1202),"")</f>
        <v/>
      </c>
      <c r="E1202" s="98" t="str">
        <f>IF(H1202=1,COUNT(R1202:FC1202,FI1202:FQ1202),"")</f>
        <v/>
      </c>
      <c r="F1202" s="98" t="str">
        <f>IF(H1202=1,COUNT(X1202:BN1202,BP1202:BX1202,BZ1202:CF1202,CH1202:FC1202,FI1202:FQ1202),"")</f>
        <v/>
      </c>
      <c r="G1202" s="98" t="str">
        <f>IF($B1202&gt;=1,$M1202,"")</f>
        <v/>
      </c>
      <c r="H1202" s="199" t="str">
        <f>IF(AND(M1202&gt;0,M1202&lt;=STATS!$C$22),1,"")</f>
        <v/>
      </c>
      <c r="J1202" s="34">
        <v>1201</v>
      </c>
      <c r="R1202" s="17"/>
      <c r="S1202" s="17"/>
      <c r="T1202" s="17"/>
      <c r="U1202" s="17"/>
      <c r="V1202" s="17"/>
      <c r="W1202" s="17"/>
      <c r="X1202" s="36"/>
      <c r="Y1202" s="36"/>
      <c r="Z1202" s="36"/>
      <c r="AA1202" s="36"/>
      <c r="FD1202" s="195"/>
      <c r="FE1202" s="195"/>
      <c r="FF1202" s="195"/>
      <c r="FG1202" s="195"/>
      <c r="FH1202" s="195"/>
    </row>
    <row r="1203" spans="2:164" x14ac:dyDescent="0.2">
      <c r="B1203" s="98">
        <f>COUNT(R1203:FC1203,FI1203:FQ1203)</f>
        <v>0</v>
      </c>
      <c r="C1203" s="98" t="str">
        <f>IF(COUNT(R1203:FC1203,FI1203:FQ1203)&gt;0,COUNT(R1203:FC1203,FI1203:FQ1203),"")</f>
        <v/>
      </c>
      <c r="D1203" s="98" t="str">
        <f>IF(COUNT(X1203:BN1203,BP1203:BX1203,BZ1203:CF1203,CH1203:FC1203,FI1203:FQ1203)&gt;0,COUNT(X1203:BN1203,BP1203:BX1203,BZ1203:CF1203,CH1203:FC1203,FI1203:FQ1203),"")</f>
        <v/>
      </c>
      <c r="E1203" s="98" t="str">
        <f>IF(H1203=1,COUNT(R1203:FC1203,FI1203:FQ1203),"")</f>
        <v/>
      </c>
      <c r="F1203" s="98" t="str">
        <f>IF(H1203=1,COUNT(X1203:BN1203,BP1203:BX1203,BZ1203:CF1203,CH1203:FC1203,FI1203:FQ1203),"")</f>
        <v/>
      </c>
      <c r="G1203" s="98" t="str">
        <f>IF($B1203&gt;=1,$M1203,"")</f>
        <v/>
      </c>
      <c r="H1203" s="199" t="str">
        <f>IF(AND(M1203&gt;0,M1203&lt;=STATS!$C$22),1,"")</f>
        <v/>
      </c>
      <c r="J1203" s="34">
        <v>1202</v>
      </c>
      <c r="R1203" s="17"/>
      <c r="S1203" s="17"/>
      <c r="T1203" s="17"/>
      <c r="U1203" s="17"/>
      <c r="V1203" s="17"/>
      <c r="W1203" s="17"/>
      <c r="X1203" s="36"/>
      <c r="Y1203" s="36"/>
      <c r="Z1203" s="36"/>
      <c r="AA1203" s="36"/>
      <c r="FD1203" s="195"/>
      <c r="FE1203" s="195"/>
      <c r="FF1203" s="195"/>
      <c r="FG1203" s="195"/>
      <c r="FH1203" s="195"/>
    </row>
    <row r="1204" spans="2:164" x14ac:dyDescent="0.2">
      <c r="B1204" s="98">
        <f>COUNT(R1204:FC1204,FI1204:FQ1204)</f>
        <v>0</v>
      </c>
      <c r="C1204" s="98" t="str">
        <f>IF(COUNT(R1204:FC1204,FI1204:FQ1204)&gt;0,COUNT(R1204:FC1204,FI1204:FQ1204),"")</f>
        <v/>
      </c>
      <c r="D1204" s="98" t="str">
        <f>IF(COUNT(X1204:BN1204,BP1204:BX1204,BZ1204:CF1204,CH1204:FC1204,FI1204:FQ1204)&gt;0,COUNT(X1204:BN1204,BP1204:BX1204,BZ1204:CF1204,CH1204:FC1204,FI1204:FQ1204),"")</f>
        <v/>
      </c>
      <c r="E1204" s="98" t="str">
        <f>IF(H1204=1,COUNT(R1204:FC1204,FI1204:FQ1204),"")</f>
        <v/>
      </c>
      <c r="F1204" s="98" t="str">
        <f>IF(H1204=1,COUNT(X1204:BN1204,BP1204:BX1204,BZ1204:CF1204,CH1204:FC1204,FI1204:FQ1204),"")</f>
        <v/>
      </c>
      <c r="G1204" s="98" t="str">
        <f>IF($B1204&gt;=1,$M1204,"")</f>
        <v/>
      </c>
      <c r="H1204" s="199" t="str">
        <f>IF(AND(M1204&gt;0,M1204&lt;=STATS!$C$22),1,"")</f>
        <v/>
      </c>
      <c r="J1204" s="34">
        <v>1203</v>
      </c>
      <c r="R1204" s="17"/>
      <c r="S1204" s="17"/>
      <c r="T1204" s="17"/>
      <c r="U1204" s="17"/>
      <c r="V1204" s="17"/>
      <c r="W1204" s="17"/>
      <c r="X1204" s="36"/>
      <c r="Y1204" s="36"/>
      <c r="Z1204" s="36"/>
      <c r="AA1204" s="36"/>
      <c r="FD1204" s="195"/>
      <c r="FE1204" s="195"/>
      <c r="FF1204" s="195"/>
      <c r="FG1204" s="195"/>
      <c r="FH1204" s="195"/>
    </row>
    <row r="1205" spans="2:164" x14ac:dyDescent="0.2">
      <c r="B1205" s="98">
        <f>COUNT(R1205:FC1205,FI1205:FQ1205)</f>
        <v>0</v>
      </c>
      <c r="C1205" s="98" t="str">
        <f>IF(COUNT(R1205:FC1205,FI1205:FQ1205)&gt;0,COUNT(R1205:FC1205,FI1205:FQ1205),"")</f>
        <v/>
      </c>
      <c r="D1205" s="98" t="str">
        <f>IF(COUNT(X1205:BN1205,BP1205:BX1205,BZ1205:CF1205,CH1205:FC1205,FI1205:FQ1205)&gt;0,COUNT(X1205:BN1205,BP1205:BX1205,BZ1205:CF1205,CH1205:FC1205,FI1205:FQ1205),"")</f>
        <v/>
      </c>
      <c r="E1205" s="98" t="str">
        <f>IF(H1205=1,COUNT(R1205:FC1205,FI1205:FQ1205),"")</f>
        <v/>
      </c>
      <c r="F1205" s="98" t="str">
        <f>IF(H1205=1,COUNT(X1205:BN1205,BP1205:BX1205,BZ1205:CF1205,CH1205:FC1205,FI1205:FQ1205),"")</f>
        <v/>
      </c>
      <c r="G1205" s="98" t="str">
        <f>IF($B1205&gt;=1,$M1205,"")</f>
        <v/>
      </c>
      <c r="H1205" s="199" t="str">
        <f>IF(AND(M1205&gt;0,M1205&lt;=STATS!$C$22),1,"")</f>
        <v/>
      </c>
      <c r="J1205" s="34">
        <v>1204</v>
      </c>
      <c r="R1205" s="17"/>
      <c r="S1205" s="17"/>
      <c r="T1205" s="17"/>
      <c r="U1205" s="17"/>
      <c r="V1205" s="17"/>
      <c r="W1205" s="17"/>
      <c r="X1205" s="36"/>
      <c r="Y1205" s="36"/>
      <c r="Z1205" s="36"/>
      <c r="AA1205" s="36"/>
      <c r="FD1205" s="195"/>
      <c r="FE1205" s="195"/>
      <c r="FF1205" s="195"/>
      <c r="FG1205" s="195"/>
      <c r="FH1205" s="195"/>
    </row>
    <row r="1206" spans="2:164" x14ac:dyDescent="0.2">
      <c r="B1206" s="98">
        <f>COUNT(R1206:FC1206,FI1206:FQ1206)</f>
        <v>0</v>
      </c>
      <c r="C1206" s="98" t="str">
        <f>IF(COUNT(R1206:FC1206,FI1206:FQ1206)&gt;0,COUNT(R1206:FC1206,FI1206:FQ1206),"")</f>
        <v/>
      </c>
      <c r="D1206" s="98" t="str">
        <f>IF(COUNT(X1206:BN1206,BP1206:BX1206,BZ1206:CF1206,CH1206:FC1206,FI1206:FQ1206)&gt;0,COUNT(X1206:BN1206,BP1206:BX1206,BZ1206:CF1206,CH1206:FC1206,FI1206:FQ1206),"")</f>
        <v/>
      </c>
      <c r="E1206" s="98" t="str">
        <f>IF(H1206=1,COUNT(R1206:FC1206,FI1206:FQ1206),"")</f>
        <v/>
      </c>
      <c r="F1206" s="98" t="str">
        <f>IF(H1206=1,COUNT(X1206:BN1206,BP1206:BX1206,BZ1206:CF1206,CH1206:FC1206,FI1206:FQ1206),"")</f>
        <v/>
      </c>
      <c r="G1206" s="98" t="str">
        <f>IF($B1206&gt;=1,$M1206,"")</f>
        <v/>
      </c>
      <c r="H1206" s="199" t="str">
        <f>IF(AND(M1206&gt;0,M1206&lt;=STATS!$C$22),1,"")</f>
        <v/>
      </c>
      <c r="J1206" s="34">
        <v>1205</v>
      </c>
      <c r="R1206" s="17"/>
      <c r="S1206" s="17"/>
      <c r="T1206" s="17"/>
      <c r="U1206" s="17"/>
      <c r="V1206" s="17"/>
      <c r="W1206" s="17"/>
      <c r="X1206" s="36"/>
      <c r="Y1206" s="36"/>
      <c r="Z1206" s="36"/>
      <c r="AA1206" s="36"/>
      <c r="FD1206" s="195"/>
      <c r="FE1206" s="195"/>
      <c r="FF1206" s="195"/>
      <c r="FG1206" s="195"/>
      <c r="FH1206" s="195"/>
    </row>
    <row r="1207" spans="2:164" x14ac:dyDescent="0.2">
      <c r="B1207" s="98">
        <f>COUNT(R1207:FC1207,FI1207:FQ1207)</f>
        <v>0</v>
      </c>
      <c r="C1207" s="98" t="str">
        <f>IF(COUNT(R1207:FC1207,FI1207:FQ1207)&gt;0,COUNT(R1207:FC1207,FI1207:FQ1207),"")</f>
        <v/>
      </c>
      <c r="D1207" s="98" t="str">
        <f>IF(COUNT(X1207:BN1207,BP1207:BX1207,BZ1207:CF1207,CH1207:FC1207,FI1207:FQ1207)&gt;0,COUNT(X1207:BN1207,BP1207:BX1207,BZ1207:CF1207,CH1207:FC1207,FI1207:FQ1207),"")</f>
        <v/>
      </c>
      <c r="E1207" s="98" t="str">
        <f>IF(H1207=1,COUNT(R1207:FC1207,FI1207:FQ1207),"")</f>
        <v/>
      </c>
      <c r="F1207" s="98" t="str">
        <f>IF(H1207=1,COUNT(X1207:BN1207,BP1207:BX1207,BZ1207:CF1207,CH1207:FC1207,FI1207:FQ1207),"")</f>
        <v/>
      </c>
      <c r="G1207" s="98" t="str">
        <f>IF($B1207&gt;=1,$M1207,"")</f>
        <v/>
      </c>
      <c r="H1207" s="199" t="str">
        <f>IF(AND(M1207&gt;0,M1207&lt;=STATS!$C$22),1,"")</f>
        <v/>
      </c>
      <c r="J1207" s="34">
        <v>1206</v>
      </c>
      <c r="R1207" s="17"/>
      <c r="S1207" s="17"/>
      <c r="T1207" s="17"/>
      <c r="U1207" s="17"/>
      <c r="V1207" s="17"/>
      <c r="W1207" s="17"/>
      <c r="X1207" s="36"/>
      <c r="Y1207" s="36"/>
      <c r="Z1207" s="36"/>
      <c r="AA1207" s="36"/>
      <c r="FD1207" s="195"/>
      <c r="FE1207" s="195"/>
      <c r="FF1207" s="195"/>
      <c r="FG1207" s="195"/>
      <c r="FH1207" s="195"/>
    </row>
    <row r="1208" spans="2:164" x14ac:dyDescent="0.2">
      <c r="B1208" s="98">
        <f>COUNT(R1208:FC1208,FI1208:FQ1208)</f>
        <v>0</v>
      </c>
      <c r="C1208" s="98" t="str">
        <f>IF(COUNT(R1208:FC1208,FI1208:FQ1208)&gt;0,COUNT(R1208:FC1208,FI1208:FQ1208),"")</f>
        <v/>
      </c>
      <c r="D1208" s="98" t="str">
        <f>IF(COUNT(X1208:BN1208,BP1208:BX1208,BZ1208:CF1208,CH1208:FC1208,FI1208:FQ1208)&gt;0,COUNT(X1208:BN1208,BP1208:BX1208,BZ1208:CF1208,CH1208:FC1208,FI1208:FQ1208),"")</f>
        <v/>
      </c>
      <c r="E1208" s="98" t="str">
        <f>IF(H1208=1,COUNT(R1208:FC1208,FI1208:FQ1208),"")</f>
        <v/>
      </c>
      <c r="F1208" s="98" t="str">
        <f>IF(H1208=1,COUNT(X1208:BN1208,BP1208:BX1208,BZ1208:CF1208,CH1208:FC1208,FI1208:FQ1208),"")</f>
        <v/>
      </c>
      <c r="G1208" s="98" t="str">
        <f>IF($B1208&gt;=1,$M1208,"")</f>
        <v/>
      </c>
      <c r="H1208" s="199" t="str">
        <f>IF(AND(M1208&gt;0,M1208&lt;=STATS!$C$22),1,"")</f>
        <v/>
      </c>
      <c r="J1208" s="34">
        <v>1207</v>
      </c>
      <c r="R1208" s="17"/>
      <c r="S1208" s="17"/>
      <c r="T1208" s="17"/>
      <c r="U1208" s="17"/>
      <c r="V1208" s="17"/>
      <c r="W1208" s="17"/>
      <c r="X1208" s="36"/>
      <c r="Y1208" s="36"/>
      <c r="Z1208" s="36"/>
      <c r="AA1208" s="36"/>
      <c r="FD1208" s="195"/>
      <c r="FE1208" s="195"/>
      <c r="FF1208" s="195"/>
      <c r="FG1208" s="195"/>
      <c r="FH1208" s="195"/>
    </row>
    <row r="1209" spans="2:164" x14ac:dyDescent="0.2">
      <c r="B1209" s="98">
        <f>COUNT(R1209:FC1209,FI1209:FQ1209)</f>
        <v>0</v>
      </c>
      <c r="C1209" s="98" t="str">
        <f>IF(COUNT(R1209:FC1209,FI1209:FQ1209)&gt;0,COUNT(R1209:FC1209,FI1209:FQ1209),"")</f>
        <v/>
      </c>
      <c r="D1209" s="98" t="str">
        <f>IF(COUNT(X1209:BN1209,BP1209:BX1209,BZ1209:CF1209,CH1209:FC1209,FI1209:FQ1209)&gt;0,COUNT(X1209:BN1209,BP1209:BX1209,BZ1209:CF1209,CH1209:FC1209,FI1209:FQ1209),"")</f>
        <v/>
      </c>
      <c r="E1209" s="98" t="str">
        <f>IF(H1209=1,COUNT(R1209:FC1209,FI1209:FQ1209),"")</f>
        <v/>
      </c>
      <c r="F1209" s="98" t="str">
        <f>IF(H1209=1,COUNT(X1209:BN1209,BP1209:BX1209,BZ1209:CF1209,CH1209:FC1209,FI1209:FQ1209),"")</f>
        <v/>
      </c>
      <c r="G1209" s="98" t="str">
        <f>IF($B1209&gt;=1,$M1209,"")</f>
        <v/>
      </c>
      <c r="H1209" s="199" t="str">
        <f>IF(AND(M1209&gt;0,M1209&lt;=STATS!$C$22),1,"")</f>
        <v/>
      </c>
      <c r="J1209" s="34">
        <v>1208</v>
      </c>
      <c r="R1209" s="17"/>
      <c r="S1209" s="17"/>
      <c r="T1209" s="17"/>
      <c r="U1209" s="17"/>
      <c r="V1209" s="17"/>
      <c r="W1209" s="17"/>
      <c r="X1209" s="36"/>
      <c r="Y1209" s="36"/>
      <c r="Z1209" s="36"/>
      <c r="AA1209" s="36"/>
      <c r="FD1209" s="195"/>
      <c r="FE1209" s="195"/>
      <c r="FF1209" s="195"/>
      <c r="FG1209" s="195"/>
      <c r="FH1209" s="195"/>
    </row>
    <row r="1210" spans="2:164" x14ac:dyDescent="0.2">
      <c r="B1210" s="98">
        <f>COUNT(R1210:FC1210,FI1210:FQ1210)</f>
        <v>0</v>
      </c>
      <c r="C1210" s="98" t="str">
        <f>IF(COUNT(R1210:FC1210,FI1210:FQ1210)&gt;0,COUNT(R1210:FC1210,FI1210:FQ1210),"")</f>
        <v/>
      </c>
      <c r="D1210" s="98" t="str">
        <f>IF(COUNT(X1210:BN1210,BP1210:BX1210,BZ1210:CF1210,CH1210:FC1210,FI1210:FQ1210)&gt;0,COUNT(X1210:BN1210,BP1210:BX1210,BZ1210:CF1210,CH1210:FC1210,FI1210:FQ1210),"")</f>
        <v/>
      </c>
      <c r="E1210" s="98" t="str">
        <f>IF(H1210=1,COUNT(R1210:FC1210,FI1210:FQ1210),"")</f>
        <v/>
      </c>
      <c r="F1210" s="98" t="str">
        <f>IF(H1210=1,COUNT(X1210:BN1210,BP1210:BX1210,BZ1210:CF1210,CH1210:FC1210,FI1210:FQ1210),"")</f>
        <v/>
      </c>
      <c r="G1210" s="98" t="str">
        <f>IF($B1210&gt;=1,$M1210,"")</f>
        <v/>
      </c>
      <c r="H1210" s="199" t="str">
        <f>IF(AND(M1210&gt;0,M1210&lt;=STATS!$C$22),1,"")</f>
        <v/>
      </c>
      <c r="J1210" s="34">
        <v>1209</v>
      </c>
      <c r="R1210" s="17"/>
      <c r="S1210" s="17"/>
      <c r="T1210" s="17"/>
      <c r="U1210" s="17"/>
      <c r="V1210" s="17"/>
      <c r="W1210" s="17"/>
      <c r="X1210" s="36"/>
      <c r="Y1210" s="36"/>
      <c r="Z1210" s="36"/>
      <c r="AA1210" s="36"/>
      <c r="FD1210" s="195"/>
      <c r="FE1210" s="195"/>
      <c r="FF1210" s="195"/>
      <c r="FG1210" s="195"/>
      <c r="FH1210" s="195"/>
    </row>
    <row r="1211" spans="2:164" x14ac:dyDescent="0.2">
      <c r="B1211" s="98">
        <f>COUNT(R1211:FC1211,FI1211:FQ1211)</f>
        <v>0</v>
      </c>
      <c r="C1211" s="98" t="str">
        <f>IF(COUNT(R1211:FC1211,FI1211:FQ1211)&gt;0,COUNT(R1211:FC1211,FI1211:FQ1211),"")</f>
        <v/>
      </c>
      <c r="D1211" s="98" t="str">
        <f>IF(COUNT(X1211:BN1211,BP1211:BX1211,BZ1211:CF1211,CH1211:FC1211,FI1211:FQ1211)&gt;0,COUNT(X1211:BN1211,BP1211:BX1211,BZ1211:CF1211,CH1211:FC1211,FI1211:FQ1211),"")</f>
        <v/>
      </c>
      <c r="E1211" s="98" t="str">
        <f>IF(H1211=1,COUNT(R1211:FC1211,FI1211:FQ1211),"")</f>
        <v/>
      </c>
      <c r="F1211" s="98" t="str">
        <f>IF(H1211=1,COUNT(X1211:BN1211,BP1211:BX1211,BZ1211:CF1211,CH1211:FC1211,FI1211:FQ1211),"")</f>
        <v/>
      </c>
      <c r="G1211" s="98" t="str">
        <f>IF($B1211&gt;=1,$M1211,"")</f>
        <v/>
      </c>
      <c r="H1211" s="199" t="str">
        <f>IF(AND(M1211&gt;0,M1211&lt;=STATS!$C$22),1,"")</f>
        <v/>
      </c>
      <c r="J1211" s="34">
        <v>1210</v>
      </c>
      <c r="R1211" s="17"/>
      <c r="S1211" s="17"/>
      <c r="T1211" s="17"/>
      <c r="U1211" s="17"/>
      <c r="V1211" s="17"/>
      <c r="W1211" s="17"/>
      <c r="X1211" s="36"/>
      <c r="Y1211" s="36"/>
      <c r="Z1211" s="36"/>
      <c r="AA1211" s="36"/>
      <c r="FD1211" s="195"/>
      <c r="FE1211" s="195"/>
      <c r="FF1211" s="195"/>
      <c r="FG1211" s="195"/>
      <c r="FH1211" s="195"/>
    </row>
    <row r="1212" spans="2:164" x14ac:dyDescent="0.2">
      <c r="B1212" s="98">
        <f>COUNT(R1212:FC1212,FI1212:FQ1212)</f>
        <v>0</v>
      </c>
      <c r="C1212" s="98" t="str">
        <f>IF(COUNT(R1212:FC1212,FI1212:FQ1212)&gt;0,COUNT(R1212:FC1212,FI1212:FQ1212),"")</f>
        <v/>
      </c>
      <c r="D1212" s="98" t="str">
        <f>IF(COUNT(X1212:BN1212,BP1212:BX1212,BZ1212:CF1212,CH1212:FC1212,FI1212:FQ1212)&gt;0,COUNT(X1212:BN1212,BP1212:BX1212,BZ1212:CF1212,CH1212:FC1212,FI1212:FQ1212),"")</f>
        <v/>
      </c>
      <c r="E1212" s="98" t="str">
        <f>IF(H1212=1,COUNT(R1212:FC1212,FI1212:FQ1212),"")</f>
        <v/>
      </c>
      <c r="F1212" s="98" t="str">
        <f>IF(H1212=1,COUNT(X1212:BN1212,BP1212:BX1212,BZ1212:CF1212,CH1212:FC1212,FI1212:FQ1212),"")</f>
        <v/>
      </c>
      <c r="G1212" s="98" t="str">
        <f>IF($B1212&gt;=1,$M1212,"")</f>
        <v/>
      </c>
      <c r="H1212" s="199" t="str">
        <f>IF(AND(M1212&gt;0,M1212&lt;=STATS!$C$22),1,"")</f>
        <v/>
      </c>
      <c r="J1212" s="34">
        <v>1211</v>
      </c>
      <c r="R1212" s="17"/>
      <c r="S1212" s="17"/>
      <c r="T1212" s="17"/>
      <c r="U1212" s="17"/>
      <c r="V1212" s="17"/>
      <c r="W1212" s="17"/>
      <c r="X1212" s="36"/>
      <c r="Y1212" s="36"/>
      <c r="Z1212" s="36"/>
      <c r="AA1212" s="36"/>
      <c r="FD1212" s="195"/>
      <c r="FE1212" s="195"/>
      <c r="FF1212" s="195"/>
      <c r="FG1212" s="195"/>
      <c r="FH1212" s="195"/>
    </row>
    <row r="1213" spans="2:164" x14ac:dyDescent="0.2">
      <c r="B1213" s="98">
        <f>COUNT(R1213:FC1213,FI1213:FQ1213)</f>
        <v>0</v>
      </c>
      <c r="C1213" s="98" t="str">
        <f>IF(COUNT(R1213:FC1213,FI1213:FQ1213)&gt;0,COUNT(R1213:FC1213,FI1213:FQ1213),"")</f>
        <v/>
      </c>
      <c r="D1213" s="98" t="str">
        <f>IF(COUNT(X1213:BN1213,BP1213:BX1213,BZ1213:CF1213,CH1213:FC1213,FI1213:FQ1213)&gt;0,COUNT(X1213:BN1213,BP1213:BX1213,BZ1213:CF1213,CH1213:FC1213,FI1213:FQ1213),"")</f>
        <v/>
      </c>
      <c r="E1213" s="98" t="str">
        <f>IF(H1213=1,COUNT(R1213:FC1213,FI1213:FQ1213),"")</f>
        <v/>
      </c>
      <c r="F1213" s="98" t="str">
        <f>IF(H1213=1,COUNT(X1213:BN1213,BP1213:BX1213,BZ1213:CF1213,CH1213:FC1213,FI1213:FQ1213),"")</f>
        <v/>
      </c>
      <c r="G1213" s="98" t="str">
        <f>IF($B1213&gt;=1,$M1213,"")</f>
        <v/>
      </c>
      <c r="H1213" s="199" t="str">
        <f>IF(AND(M1213&gt;0,M1213&lt;=STATS!$C$22),1,"")</f>
        <v/>
      </c>
      <c r="J1213" s="34">
        <v>1212</v>
      </c>
      <c r="R1213" s="17"/>
      <c r="S1213" s="17"/>
      <c r="T1213" s="17"/>
      <c r="U1213" s="17"/>
      <c r="V1213" s="17"/>
      <c r="W1213" s="17"/>
      <c r="X1213" s="36"/>
      <c r="Y1213" s="36"/>
      <c r="Z1213" s="36"/>
      <c r="AA1213" s="36"/>
      <c r="FD1213" s="195"/>
      <c r="FE1213" s="195"/>
      <c r="FF1213" s="195"/>
      <c r="FG1213" s="195"/>
      <c r="FH1213" s="195"/>
    </row>
    <row r="1214" spans="2:164" x14ac:dyDescent="0.2">
      <c r="B1214" s="98">
        <f>COUNT(R1214:FC1214,FI1214:FQ1214)</f>
        <v>0</v>
      </c>
      <c r="C1214" s="98" t="str">
        <f>IF(COUNT(R1214:FC1214,FI1214:FQ1214)&gt;0,COUNT(R1214:FC1214,FI1214:FQ1214),"")</f>
        <v/>
      </c>
      <c r="D1214" s="98" t="str">
        <f>IF(COUNT(X1214:BN1214,BP1214:BX1214,BZ1214:CF1214,CH1214:FC1214,FI1214:FQ1214)&gt;0,COUNT(X1214:BN1214,BP1214:BX1214,BZ1214:CF1214,CH1214:FC1214,FI1214:FQ1214),"")</f>
        <v/>
      </c>
      <c r="E1214" s="98" t="str">
        <f>IF(H1214=1,COUNT(R1214:FC1214,FI1214:FQ1214),"")</f>
        <v/>
      </c>
      <c r="F1214" s="98" t="str">
        <f>IF(H1214=1,COUNT(X1214:BN1214,BP1214:BX1214,BZ1214:CF1214,CH1214:FC1214,FI1214:FQ1214),"")</f>
        <v/>
      </c>
      <c r="G1214" s="98" t="str">
        <f>IF($B1214&gt;=1,$M1214,"")</f>
        <v/>
      </c>
      <c r="H1214" s="199" t="str">
        <f>IF(AND(M1214&gt;0,M1214&lt;=STATS!$C$22),1,"")</f>
        <v/>
      </c>
      <c r="J1214" s="34">
        <v>1213</v>
      </c>
      <c r="R1214" s="17"/>
      <c r="S1214" s="17"/>
      <c r="T1214" s="17"/>
      <c r="U1214" s="17"/>
      <c r="V1214" s="17"/>
      <c r="W1214" s="17"/>
      <c r="X1214" s="36"/>
      <c r="Y1214" s="36"/>
      <c r="Z1214" s="36"/>
      <c r="AA1214" s="36"/>
      <c r="FD1214" s="195"/>
      <c r="FE1214" s="195"/>
      <c r="FF1214" s="195"/>
      <c r="FG1214" s="195"/>
      <c r="FH1214" s="195"/>
    </row>
    <row r="1215" spans="2:164" x14ac:dyDescent="0.2">
      <c r="B1215" s="98">
        <f>COUNT(R1215:FC1215,FI1215:FQ1215)</f>
        <v>0</v>
      </c>
      <c r="C1215" s="98" t="str">
        <f>IF(COUNT(R1215:FC1215,FI1215:FQ1215)&gt;0,COUNT(R1215:FC1215,FI1215:FQ1215),"")</f>
        <v/>
      </c>
      <c r="D1215" s="98" t="str">
        <f>IF(COUNT(X1215:BN1215,BP1215:BX1215,BZ1215:CF1215,CH1215:FC1215,FI1215:FQ1215)&gt;0,COUNT(X1215:BN1215,BP1215:BX1215,BZ1215:CF1215,CH1215:FC1215,FI1215:FQ1215),"")</f>
        <v/>
      </c>
      <c r="E1215" s="98" t="str">
        <f>IF(H1215=1,COUNT(R1215:FC1215,FI1215:FQ1215),"")</f>
        <v/>
      </c>
      <c r="F1215" s="98" t="str">
        <f>IF(H1215=1,COUNT(X1215:BN1215,BP1215:BX1215,BZ1215:CF1215,CH1215:FC1215,FI1215:FQ1215),"")</f>
        <v/>
      </c>
      <c r="G1215" s="98" t="str">
        <f>IF($B1215&gt;=1,$M1215,"")</f>
        <v/>
      </c>
      <c r="H1215" s="199" t="str">
        <f>IF(AND(M1215&gt;0,M1215&lt;=STATS!$C$22),1,"")</f>
        <v/>
      </c>
      <c r="J1215" s="34">
        <v>1214</v>
      </c>
      <c r="R1215" s="17"/>
      <c r="S1215" s="17"/>
      <c r="T1215" s="17"/>
      <c r="U1215" s="17"/>
      <c r="V1215" s="17"/>
      <c r="W1215" s="17"/>
      <c r="X1215" s="36"/>
      <c r="Y1215" s="36"/>
      <c r="Z1215" s="36"/>
      <c r="AA1215" s="36"/>
      <c r="FD1215" s="195"/>
      <c r="FE1215" s="195"/>
      <c r="FF1215" s="195"/>
      <c r="FG1215" s="195"/>
      <c r="FH1215" s="195"/>
    </row>
    <row r="1216" spans="2:164" x14ac:dyDescent="0.2">
      <c r="B1216" s="98">
        <f>COUNT(R1216:FC1216,FI1216:FQ1216)</f>
        <v>0</v>
      </c>
      <c r="C1216" s="98" t="str">
        <f>IF(COUNT(R1216:FC1216,FI1216:FQ1216)&gt;0,COUNT(R1216:FC1216,FI1216:FQ1216),"")</f>
        <v/>
      </c>
      <c r="D1216" s="98" t="str">
        <f>IF(COUNT(X1216:BN1216,BP1216:BX1216,BZ1216:CF1216,CH1216:FC1216,FI1216:FQ1216)&gt;0,COUNT(X1216:BN1216,BP1216:BX1216,BZ1216:CF1216,CH1216:FC1216,FI1216:FQ1216),"")</f>
        <v/>
      </c>
      <c r="E1216" s="98" t="str">
        <f>IF(H1216=1,COUNT(R1216:FC1216,FI1216:FQ1216),"")</f>
        <v/>
      </c>
      <c r="F1216" s="98" t="str">
        <f>IF(H1216=1,COUNT(X1216:BN1216,BP1216:BX1216,BZ1216:CF1216,CH1216:FC1216,FI1216:FQ1216),"")</f>
        <v/>
      </c>
      <c r="G1216" s="98" t="str">
        <f>IF($B1216&gt;=1,$M1216,"")</f>
        <v/>
      </c>
      <c r="H1216" s="199" t="str">
        <f>IF(AND(M1216&gt;0,M1216&lt;=STATS!$C$22),1,"")</f>
        <v/>
      </c>
      <c r="J1216" s="34">
        <v>1215</v>
      </c>
      <c r="R1216" s="17"/>
      <c r="S1216" s="17"/>
      <c r="T1216" s="17"/>
      <c r="U1216" s="17"/>
      <c r="V1216" s="17"/>
      <c r="W1216" s="17"/>
      <c r="X1216" s="36"/>
      <c r="Y1216" s="36"/>
      <c r="Z1216" s="36"/>
      <c r="AA1216" s="36"/>
      <c r="FD1216" s="195"/>
      <c r="FE1216" s="195"/>
      <c r="FF1216" s="195"/>
      <c r="FG1216" s="195"/>
      <c r="FH1216" s="195"/>
    </row>
    <row r="1217" spans="2:164" x14ac:dyDescent="0.2">
      <c r="B1217" s="98">
        <f>COUNT(R1217:FC1217,FI1217:FQ1217)</f>
        <v>0</v>
      </c>
      <c r="C1217" s="98" t="str">
        <f>IF(COUNT(R1217:FC1217,FI1217:FQ1217)&gt;0,COUNT(R1217:FC1217,FI1217:FQ1217),"")</f>
        <v/>
      </c>
      <c r="D1217" s="98" t="str">
        <f>IF(COUNT(X1217:BN1217,BP1217:BX1217,BZ1217:CF1217,CH1217:FC1217,FI1217:FQ1217)&gt;0,COUNT(X1217:BN1217,BP1217:BX1217,BZ1217:CF1217,CH1217:FC1217,FI1217:FQ1217),"")</f>
        <v/>
      </c>
      <c r="E1217" s="98" t="str">
        <f>IF(H1217=1,COUNT(R1217:FC1217,FI1217:FQ1217),"")</f>
        <v/>
      </c>
      <c r="F1217" s="98" t="str">
        <f>IF(H1217=1,COUNT(X1217:BN1217,BP1217:BX1217,BZ1217:CF1217,CH1217:FC1217,FI1217:FQ1217),"")</f>
        <v/>
      </c>
      <c r="G1217" s="98" t="str">
        <f>IF($B1217&gt;=1,$M1217,"")</f>
        <v/>
      </c>
      <c r="H1217" s="199" t="str">
        <f>IF(AND(M1217&gt;0,M1217&lt;=STATS!$C$22),1,"")</f>
        <v/>
      </c>
      <c r="J1217" s="34">
        <v>1216</v>
      </c>
      <c r="R1217" s="17"/>
      <c r="S1217" s="17"/>
      <c r="T1217" s="17"/>
      <c r="U1217" s="17"/>
      <c r="V1217" s="17"/>
      <c r="W1217" s="17"/>
      <c r="X1217" s="36"/>
      <c r="Y1217" s="36"/>
      <c r="Z1217" s="36"/>
      <c r="AA1217" s="36"/>
      <c r="FD1217" s="195"/>
      <c r="FE1217" s="195"/>
      <c r="FF1217" s="195"/>
      <c r="FG1217" s="195"/>
      <c r="FH1217" s="195"/>
    </row>
    <row r="1218" spans="2:164" x14ac:dyDescent="0.2">
      <c r="B1218" s="98">
        <f>COUNT(R1218:FC1218,FI1218:FQ1218)</f>
        <v>0</v>
      </c>
      <c r="C1218" s="98" t="str">
        <f>IF(COUNT(R1218:FC1218,FI1218:FQ1218)&gt;0,COUNT(R1218:FC1218,FI1218:FQ1218),"")</f>
        <v/>
      </c>
      <c r="D1218" s="98" t="str">
        <f>IF(COUNT(X1218:BN1218,BP1218:BX1218,BZ1218:CF1218,CH1218:FC1218,FI1218:FQ1218)&gt;0,COUNT(X1218:BN1218,BP1218:BX1218,BZ1218:CF1218,CH1218:FC1218,FI1218:FQ1218),"")</f>
        <v/>
      </c>
      <c r="E1218" s="98" t="str">
        <f>IF(H1218=1,COUNT(R1218:FC1218,FI1218:FQ1218),"")</f>
        <v/>
      </c>
      <c r="F1218" s="98" t="str">
        <f>IF(H1218=1,COUNT(X1218:BN1218,BP1218:BX1218,BZ1218:CF1218,CH1218:FC1218,FI1218:FQ1218),"")</f>
        <v/>
      </c>
      <c r="G1218" s="98" t="str">
        <f>IF($B1218&gt;=1,$M1218,"")</f>
        <v/>
      </c>
      <c r="H1218" s="199" t="str">
        <f>IF(AND(M1218&gt;0,M1218&lt;=STATS!$C$22),1,"")</f>
        <v/>
      </c>
      <c r="J1218" s="34">
        <v>1217</v>
      </c>
      <c r="R1218" s="17"/>
      <c r="S1218" s="17"/>
      <c r="T1218" s="17"/>
      <c r="U1218" s="17"/>
      <c r="V1218" s="17"/>
      <c r="W1218" s="17"/>
      <c r="X1218" s="36"/>
      <c r="Y1218" s="36"/>
      <c r="Z1218" s="36"/>
      <c r="AA1218" s="36"/>
      <c r="FD1218" s="195"/>
      <c r="FE1218" s="195"/>
      <c r="FF1218" s="195"/>
      <c r="FG1218" s="195"/>
      <c r="FH1218" s="195"/>
    </row>
    <row r="1219" spans="2:164" x14ac:dyDescent="0.2">
      <c r="B1219" s="98">
        <f>COUNT(R1219:FC1219,FI1219:FQ1219)</f>
        <v>0</v>
      </c>
      <c r="C1219" s="98" t="str">
        <f>IF(COUNT(R1219:FC1219,FI1219:FQ1219)&gt;0,COUNT(R1219:FC1219,FI1219:FQ1219),"")</f>
        <v/>
      </c>
      <c r="D1219" s="98" t="str">
        <f>IF(COUNT(X1219:BN1219,BP1219:BX1219,BZ1219:CF1219,CH1219:FC1219,FI1219:FQ1219)&gt;0,COUNT(X1219:BN1219,BP1219:BX1219,BZ1219:CF1219,CH1219:FC1219,FI1219:FQ1219),"")</f>
        <v/>
      </c>
      <c r="E1219" s="98" t="str">
        <f>IF(H1219=1,COUNT(R1219:FC1219,FI1219:FQ1219),"")</f>
        <v/>
      </c>
      <c r="F1219" s="98" t="str">
        <f>IF(H1219=1,COUNT(X1219:BN1219,BP1219:BX1219,BZ1219:CF1219,CH1219:FC1219,FI1219:FQ1219),"")</f>
        <v/>
      </c>
      <c r="G1219" s="98" t="str">
        <f>IF($B1219&gt;=1,$M1219,"")</f>
        <v/>
      </c>
      <c r="H1219" s="199" t="str">
        <f>IF(AND(M1219&gt;0,M1219&lt;=STATS!$C$22),1,"")</f>
        <v/>
      </c>
      <c r="J1219" s="34">
        <v>1218</v>
      </c>
      <c r="R1219" s="17"/>
      <c r="S1219" s="17"/>
      <c r="T1219" s="17"/>
      <c r="U1219" s="17"/>
      <c r="V1219" s="17"/>
      <c r="W1219" s="17"/>
      <c r="X1219" s="36"/>
      <c r="Y1219" s="36"/>
      <c r="Z1219" s="36"/>
      <c r="AA1219" s="36"/>
      <c r="FD1219" s="195"/>
      <c r="FE1219" s="195"/>
      <c r="FF1219" s="195"/>
      <c r="FG1219" s="195"/>
      <c r="FH1219" s="195"/>
    </row>
    <row r="1220" spans="2:164" x14ac:dyDescent="0.2">
      <c r="B1220" s="98">
        <f>COUNT(R1220:FC1220,FI1220:FQ1220)</f>
        <v>0</v>
      </c>
      <c r="C1220" s="98" t="str">
        <f>IF(COUNT(R1220:FC1220,FI1220:FQ1220)&gt;0,COUNT(R1220:FC1220,FI1220:FQ1220),"")</f>
        <v/>
      </c>
      <c r="D1220" s="98" t="str">
        <f>IF(COUNT(X1220:BN1220,BP1220:BX1220,BZ1220:CF1220,CH1220:FC1220,FI1220:FQ1220)&gt;0,COUNT(X1220:BN1220,BP1220:BX1220,BZ1220:CF1220,CH1220:FC1220,FI1220:FQ1220),"")</f>
        <v/>
      </c>
      <c r="E1220" s="98" t="str">
        <f>IF(H1220=1,COUNT(R1220:FC1220,FI1220:FQ1220),"")</f>
        <v/>
      </c>
      <c r="F1220" s="98" t="str">
        <f>IF(H1220=1,COUNT(X1220:BN1220,BP1220:BX1220,BZ1220:CF1220,CH1220:FC1220,FI1220:FQ1220),"")</f>
        <v/>
      </c>
      <c r="G1220" s="98" t="str">
        <f>IF($B1220&gt;=1,$M1220,"")</f>
        <v/>
      </c>
      <c r="H1220" s="199" t="str">
        <f>IF(AND(M1220&gt;0,M1220&lt;=STATS!$C$22),1,"")</f>
        <v/>
      </c>
      <c r="J1220" s="34">
        <v>1219</v>
      </c>
      <c r="R1220" s="17"/>
      <c r="S1220" s="17"/>
      <c r="T1220" s="17"/>
      <c r="U1220" s="17"/>
      <c r="V1220" s="17"/>
      <c r="W1220" s="17"/>
      <c r="X1220" s="36"/>
      <c r="Y1220" s="36"/>
      <c r="Z1220" s="36"/>
      <c r="AA1220" s="36"/>
      <c r="FD1220" s="195"/>
      <c r="FE1220" s="195"/>
      <c r="FF1220" s="195"/>
      <c r="FG1220" s="195"/>
      <c r="FH1220" s="195"/>
    </row>
    <row r="1221" spans="2:164" x14ac:dyDescent="0.2">
      <c r="B1221" s="98">
        <f>COUNT(R1221:FC1221,FI1221:FQ1221)</f>
        <v>0</v>
      </c>
      <c r="C1221" s="98" t="str">
        <f>IF(COUNT(R1221:FC1221,FI1221:FQ1221)&gt;0,COUNT(R1221:FC1221,FI1221:FQ1221),"")</f>
        <v/>
      </c>
      <c r="D1221" s="98" t="str">
        <f>IF(COUNT(X1221:BN1221,BP1221:BX1221,BZ1221:CF1221,CH1221:FC1221,FI1221:FQ1221)&gt;0,COUNT(X1221:BN1221,BP1221:BX1221,BZ1221:CF1221,CH1221:FC1221,FI1221:FQ1221),"")</f>
        <v/>
      </c>
      <c r="E1221" s="98" t="str">
        <f>IF(H1221=1,COUNT(R1221:FC1221,FI1221:FQ1221),"")</f>
        <v/>
      </c>
      <c r="F1221" s="98" t="str">
        <f>IF(H1221=1,COUNT(X1221:BN1221,BP1221:BX1221,BZ1221:CF1221,CH1221:FC1221,FI1221:FQ1221),"")</f>
        <v/>
      </c>
      <c r="G1221" s="98" t="str">
        <f>IF($B1221&gt;=1,$M1221,"")</f>
        <v/>
      </c>
      <c r="H1221" s="199" t="str">
        <f>IF(AND(M1221&gt;0,M1221&lt;=STATS!$C$22),1,"")</f>
        <v/>
      </c>
      <c r="J1221" s="34">
        <v>1220</v>
      </c>
      <c r="R1221" s="17"/>
      <c r="S1221" s="17"/>
      <c r="T1221" s="17"/>
      <c r="U1221" s="17"/>
      <c r="V1221" s="17"/>
      <c r="W1221" s="17"/>
      <c r="X1221" s="36"/>
      <c r="Y1221" s="36"/>
      <c r="Z1221" s="36"/>
      <c r="AA1221" s="36"/>
      <c r="FD1221" s="195"/>
      <c r="FE1221" s="195"/>
      <c r="FF1221" s="195"/>
      <c r="FG1221" s="195"/>
      <c r="FH1221" s="195"/>
    </row>
    <row r="1222" spans="2:164" x14ac:dyDescent="0.2">
      <c r="B1222" s="98">
        <f>COUNT(R1222:FC1222,FI1222:FQ1222)</f>
        <v>0</v>
      </c>
      <c r="C1222" s="98" t="str">
        <f>IF(COUNT(R1222:FC1222,FI1222:FQ1222)&gt;0,COUNT(R1222:FC1222,FI1222:FQ1222),"")</f>
        <v/>
      </c>
      <c r="D1222" s="98" t="str">
        <f>IF(COUNT(X1222:BN1222,BP1222:BX1222,BZ1222:CF1222,CH1222:FC1222,FI1222:FQ1222)&gt;0,COUNT(X1222:BN1222,BP1222:BX1222,BZ1222:CF1222,CH1222:FC1222,FI1222:FQ1222),"")</f>
        <v/>
      </c>
      <c r="E1222" s="98" t="str">
        <f>IF(H1222=1,COUNT(R1222:FC1222,FI1222:FQ1222),"")</f>
        <v/>
      </c>
      <c r="F1222" s="98" t="str">
        <f>IF(H1222=1,COUNT(X1222:BN1222,BP1222:BX1222,BZ1222:CF1222,CH1222:FC1222,FI1222:FQ1222),"")</f>
        <v/>
      </c>
      <c r="G1222" s="98" t="str">
        <f>IF($B1222&gt;=1,$M1222,"")</f>
        <v/>
      </c>
      <c r="H1222" s="199" t="str">
        <f>IF(AND(M1222&gt;0,M1222&lt;=STATS!$C$22),1,"")</f>
        <v/>
      </c>
      <c r="J1222" s="34">
        <v>1221</v>
      </c>
      <c r="R1222" s="17"/>
      <c r="S1222" s="17"/>
      <c r="T1222" s="17"/>
      <c r="U1222" s="17"/>
      <c r="V1222" s="17"/>
      <c r="W1222" s="17"/>
      <c r="X1222" s="36"/>
      <c r="Y1222" s="36"/>
      <c r="Z1222" s="36"/>
      <c r="AA1222" s="36"/>
      <c r="FD1222" s="195"/>
      <c r="FE1222" s="195"/>
      <c r="FF1222" s="195"/>
      <c r="FG1222" s="195"/>
      <c r="FH1222" s="195"/>
    </row>
    <row r="1223" spans="2:164" x14ac:dyDescent="0.2">
      <c r="B1223" s="98">
        <f>COUNT(R1223:FC1223,FI1223:FQ1223)</f>
        <v>0</v>
      </c>
      <c r="C1223" s="98" t="str">
        <f>IF(COUNT(R1223:FC1223,FI1223:FQ1223)&gt;0,COUNT(R1223:FC1223,FI1223:FQ1223),"")</f>
        <v/>
      </c>
      <c r="D1223" s="98" t="str">
        <f>IF(COUNT(X1223:BN1223,BP1223:BX1223,BZ1223:CF1223,CH1223:FC1223,FI1223:FQ1223)&gt;0,COUNT(X1223:BN1223,BP1223:BX1223,BZ1223:CF1223,CH1223:FC1223,FI1223:FQ1223),"")</f>
        <v/>
      </c>
      <c r="E1223" s="98" t="str">
        <f>IF(H1223=1,COUNT(R1223:FC1223,FI1223:FQ1223),"")</f>
        <v/>
      </c>
      <c r="F1223" s="98" t="str">
        <f>IF(H1223=1,COUNT(X1223:BN1223,BP1223:BX1223,BZ1223:CF1223,CH1223:FC1223,FI1223:FQ1223),"")</f>
        <v/>
      </c>
      <c r="G1223" s="98" t="str">
        <f>IF($B1223&gt;=1,$M1223,"")</f>
        <v/>
      </c>
      <c r="H1223" s="199" t="str">
        <f>IF(AND(M1223&gt;0,M1223&lt;=STATS!$C$22),1,"")</f>
        <v/>
      </c>
      <c r="J1223" s="34">
        <v>1222</v>
      </c>
      <c r="R1223" s="17"/>
      <c r="S1223" s="17"/>
      <c r="T1223" s="17"/>
      <c r="U1223" s="17"/>
      <c r="V1223" s="17"/>
      <c r="W1223" s="17"/>
      <c r="X1223" s="36"/>
      <c r="Y1223" s="36"/>
      <c r="Z1223" s="36"/>
      <c r="AA1223" s="36"/>
      <c r="FD1223" s="195"/>
      <c r="FE1223" s="195"/>
      <c r="FF1223" s="195"/>
      <c r="FG1223" s="195"/>
      <c r="FH1223" s="195"/>
    </row>
    <row r="1224" spans="2:164" x14ac:dyDescent="0.2">
      <c r="B1224" s="98">
        <f>COUNT(R1224:FC1224,FI1224:FQ1224)</f>
        <v>0</v>
      </c>
      <c r="C1224" s="98" t="str">
        <f>IF(COUNT(R1224:FC1224,FI1224:FQ1224)&gt;0,COUNT(R1224:FC1224,FI1224:FQ1224),"")</f>
        <v/>
      </c>
      <c r="D1224" s="98" t="str">
        <f>IF(COUNT(X1224:BN1224,BP1224:BX1224,BZ1224:CF1224,CH1224:FC1224,FI1224:FQ1224)&gt;0,COUNT(X1224:BN1224,BP1224:BX1224,BZ1224:CF1224,CH1224:FC1224,FI1224:FQ1224),"")</f>
        <v/>
      </c>
      <c r="E1224" s="98" t="str">
        <f>IF(H1224=1,COUNT(R1224:FC1224,FI1224:FQ1224),"")</f>
        <v/>
      </c>
      <c r="F1224" s="98" t="str">
        <f>IF(H1224=1,COUNT(X1224:BN1224,BP1224:BX1224,BZ1224:CF1224,CH1224:FC1224,FI1224:FQ1224),"")</f>
        <v/>
      </c>
      <c r="G1224" s="98" t="str">
        <f>IF($B1224&gt;=1,$M1224,"")</f>
        <v/>
      </c>
      <c r="H1224" s="199" t="str">
        <f>IF(AND(M1224&gt;0,M1224&lt;=STATS!$C$22),1,"")</f>
        <v/>
      </c>
      <c r="J1224" s="34">
        <v>1223</v>
      </c>
      <c r="R1224" s="17"/>
      <c r="S1224" s="17"/>
      <c r="T1224" s="17"/>
      <c r="U1224" s="17"/>
      <c r="V1224" s="17"/>
      <c r="W1224" s="17"/>
      <c r="X1224" s="36"/>
      <c r="Y1224" s="36"/>
      <c r="Z1224" s="36"/>
      <c r="AA1224" s="36"/>
      <c r="FD1224" s="195"/>
      <c r="FE1224" s="195"/>
      <c r="FF1224" s="195"/>
      <c r="FG1224" s="195"/>
      <c r="FH1224" s="195"/>
    </row>
    <row r="1225" spans="2:164" x14ac:dyDescent="0.2">
      <c r="B1225" s="98">
        <f>COUNT(R1225:FC1225,FI1225:FQ1225)</f>
        <v>0</v>
      </c>
      <c r="C1225" s="98" t="str">
        <f>IF(COUNT(R1225:FC1225,FI1225:FQ1225)&gt;0,COUNT(R1225:FC1225,FI1225:FQ1225),"")</f>
        <v/>
      </c>
      <c r="D1225" s="98" t="str">
        <f>IF(COUNT(X1225:BN1225,BP1225:BX1225,BZ1225:CF1225,CH1225:FC1225,FI1225:FQ1225)&gt;0,COUNT(X1225:BN1225,BP1225:BX1225,BZ1225:CF1225,CH1225:FC1225,FI1225:FQ1225),"")</f>
        <v/>
      </c>
      <c r="E1225" s="98" t="str">
        <f>IF(H1225=1,COUNT(R1225:FC1225,FI1225:FQ1225),"")</f>
        <v/>
      </c>
      <c r="F1225" s="98" t="str">
        <f>IF(H1225=1,COUNT(X1225:BN1225,BP1225:BX1225,BZ1225:CF1225,CH1225:FC1225,FI1225:FQ1225),"")</f>
        <v/>
      </c>
      <c r="G1225" s="98" t="str">
        <f>IF($B1225&gt;=1,$M1225,"")</f>
        <v/>
      </c>
      <c r="H1225" s="199" t="str">
        <f>IF(AND(M1225&gt;0,M1225&lt;=STATS!$C$22),1,"")</f>
        <v/>
      </c>
      <c r="J1225" s="34">
        <v>1224</v>
      </c>
      <c r="R1225" s="17"/>
      <c r="S1225" s="17"/>
      <c r="T1225" s="17"/>
      <c r="U1225" s="17"/>
      <c r="V1225" s="17"/>
      <c r="W1225" s="17"/>
      <c r="X1225" s="36"/>
      <c r="Y1225" s="36"/>
      <c r="Z1225" s="36"/>
      <c r="AA1225" s="36"/>
      <c r="FD1225" s="195"/>
      <c r="FE1225" s="195"/>
      <c r="FF1225" s="195"/>
      <c r="FG1225" s="195"/>
      <c r="FH1225" s="195"/>
    </row>
    <row r="1226" spans="2:164" x14ac:dyDescent="0.2">
      <c r="B1226" s="98">
        <f>COUNT(R1226:FC1226,FI1226:FQ1226)</f>
        <v>0</v>
      </c>
      <c r="C1226" s="98" t="str">
        <f>IF(COUNT(R1226:FC1226,FI1226:FQ1226)&gt;0,COUNT(R1226:FC1226,FI1226:FQ1226),"")</f>
        <v/>
      </c>
      <c r="D1226" s="98" t="str">
        <f>IF(COUNT(X1226:BN1226,BP1226:BX1226,BZ1226:CF1226,CH1226:FC1226,FI1226:FQ1226)&gt;0,COUNT(X1226:BN1226,BP1226:BX1226,BZ1226:CF1226,CH1226:FC1226,FI1226:FQ1226),"")</f>
        <v/>
      </c>
      <c r="E1226" s="98" t="str">
        <f>IF(H1226=1,COUNT(R1226:FC1226,FI1226:FQ1226),"")</f>
        <v/>
      </c>
      <c r="F1226" s="98" t="str">
        <f>IF(H1226=1,COUNT(X1226:BN1226,BP1226:BX1226,BZ1226:CF1226,CH1226:FC1226,FI1226:FQ1226),"")</f>
        <v/>
      </c>
      <c r="G1226" s="98" t="str">
        <f>IF($B1226&gt;=1,$M1226,"")</f>
        <v/>
      </c>
      <c r="H1226" s="199" t="str">
        <f>IF(AND(M1226&gt;0,M1226&lt;=STATS!$C$22),1,"")</f>
        <v/>
      </c>
      <c r="J1226" s="34">
        <v>1225</v>
      </c>
      <c r="R1226" s="17"/>
      <c r="S1226" s="17"/>
      <c r="T1226" s="17"/>
      <c r="U1226" s="17"/>
      <c r="V1226" s="17"/>
      <c r="W1226" s="17"/>
      <c r="X1226" s="36"/>
      <c r="Y1226" s="36"/>
      <c r="Z1226" s="36"/>
      <c r="AA1226" s="36"/>
      <c r="FD1226" s="195"/>
      <c r="FE1226" s="195"/>
      <c r="FF1226" s="195"/>
      <c r="FG1226" s="195"/>
      <c r="FH1226" s="195"/>
    </row>
    <row r="1227" spans="2:164" x14ac:dyDescent="0.2">
      <c r="B1227" s="98">
        <f>COUNT(R1227:FC1227,FI1227:FQ1227)</f>
        <v>0</v>
      </c>
      <c r="C1227" s="98" t="str">
        <f>IF(COUNT(R1227:FC1227,FI1227:FQ1227)&gt;0,COUNT(R1227:FC1227,FI1227:FQ1227),"")</f>
        <v/>
      </c>
      <c r="D1227" s="98" t="str">
        <f>IF(COUNT(X1227:BN1227,BP1227:BX1227,BZ1227:CF1227,CH1227:FC1227,FI1227:FQ1227)&gt;0,COUNT(X1227:BN1227,BP1227:BX1227,BZ1227:CF1227,CH1227:FC1227,FI1227:FQ1227),"")</f>
        <v/>
      </c>
      <c r="E1227" s="98" t="str">
        <f>IF(H1227=1,COUNT(R1227:FC1227,FI1227:FQ1227),"")</f>
        <v/>
      </c>
      <c r="F1227" s="98" t="str">
        <f>IF(H1227=1,COUNT(X1227:BN1227,BP1227:BX1227,BZ1227:CF1227,CH1227:FC1227,FI1227:FQ1227),"")</f>
        <v/>
      </c>
      <c r="G1227" s="98" t="str">
        <f>IF($B1227&gt;=1,$M1227,"")</f>
        <v/>
      </c>
      <c r="H1227" s="199" t="str">
        <f>IF(AND(M1227&gt;0,M1227&lt;=STATS!$C$22),1,"")</f>
        <v/>
      </c>
      <c r="J1227" s="34">
        <v>1226</v>
      </c>
      <c r="R1227" s="17"/>
      <c r="S1227" s="17"/>
      <c r="T1227" s="17"/>
      <c r="U1227" s="17"/>
      <c r="V1227" s="17"/>
      <c r="W1227" s="17"/>
      <c r="X1227" s="36"/>
      <c r="Y1227" s="36"/>
      <c r="Z1227" s="36"/>
      <c r="AA1227" s="36"/>
      <c r="FD1227" s="195"/>
      <c r="FE1227" s="195"/>
      <c r="FF1227" s="195"/>
      <c r="FG1227" s="195"/>
      <c r="FH1227" s="195"/>
    </row>
    <row r="1228" spans="2:164" x14ac:dyDescent="0.2">
      <c r="B1228" s="98">
        <f>COUNT(R1228:FC1228,FI1228:FQ1228)</f>
        <v>0</v>
      </c>
      <c r="C1228" s="98" t="str">
        <f>IF(COUNT(R1228:FC1228,FI1228:FQ1228)&gt;0,COUNT(R1228:FC1228,FI1228:FQ1228),"")</f>
        <v/>
      </c>
      <c r="D1228" s="98" t="str">
        <f>IF(COUNT(X1228:BN1228,BP1228:BX1228,BZ1228:CF1228,CH1228:FC1228,FI1228:FQ1228)&gt;0,COUNT(X1228:BN1228,BP1228:BX1228,BZ1228:CF1228,CH1228:FC1228,FI1228:FQ1228),"")</f>
        <v/>
      </c>
      <c r="E1228" s="98" t="str">
        <f>IF(H1228=1,COUNT(R1228:FC1228,FI1228:FQ1228),"")</f>
        <v/>
      </c>
      <c r="F1228" s="98" t="str">
        <f>IF(H1228=1,COUNT(X1228:BN1228,BP1228:BX1228,BZ1228:CF1228,CH1228:FC1228,FI1228:FQ1228),"")</f>
        <v/>
      </c>
      <c r="G1228" s="98" t="str">
        <f>IF($B1228&gt;=1,$M1228,"")</f>
        <v/>
      </c>
      <c r="H1228" s="199" t="str">
        <f>IF(AND(M1228&gt;0,M1228&lt;=STATS!$C$22),1,"")</f>
        <v/>
      </c>
      <c r="J1228" s="34">
        <v>1227</v>
      </c>
      <c r="R1228" s="17"/>
      <c r="S1228" s="17"/>
      <c r="T1228" s="17"/>
      <c r="U1228" s="17"/>
      <c r="V1228" s="17"/>
      <c r="W1228" s="17"/>
      <c r="X1228" s="36"/>
      <c r="Y1228" s="36"/>
      <c r="Z1228" s="36"/>
      <c r="AA1228" s="36"/>
      <c r="FD1228" s="195"/>
      <c r="FE1228" s="195"/>
      <c r="FF1228" s="195"/>
      <c r="FG1228" s="195"/>
      <c r="FH1228" s="195"/>
    </row>
    <row r="1229" spans="2:164" x14ac:dyDescent="0.2">
      <c r="B1229" s="98">
        <f>COUNT(R1229:FC1229,FI1229:FQ1229)</f>
        <v>0</v>
      </c>
      <c r="C1229" s="98" t="str">
        <f>IF(COUNT(R1229:FC1229,FI1229:FQ1229)&gt;0,COUNT(R1229:FC1229,FI1229:FQ1229),"")</f>
        <v/>
      </c>
      <c r="D1229" s="98" t="str">
        <f>IF(COUNT(X1229:BN1229,BP1229:BX1229,BZ1229:CF1229,CH1229:FC1229,FI1229:FQ1229)&gt;0,COUNT(X1229:BN1229,BP1229:BX1229,BZ1229:CF1229,CH1229:FC1229,FI1229:FQ1229),"")</f>
        <v/>
      </c>
      <c r="E1229" s="98" t="str">
        <f>IF(H1229=1,COUNT(R1229:FC1229,FI1229:FQ1229),"")</f>
        <v/>
      </c>
      <c r="F1229" s="98" t="str">
        <f>IF(H1229=1,COUNT(X1229:BN1229,BP1229:BX1229,BZ1229:CF1229,CH1229:FC1229,FI1229:FQ1229),"")</f>
        <v/>
      </c>
      <c r="G1229" s="98" t="str">
        <f>IF($B1229&gt;=1,$M1229,"")</f>
        <v/>
      </c>
      <c r="H1229" s="199" t="str">
        <f>IF(AND(M1229&gt;0,M1229&lt;=STATS!$C$22),1,"")</f>
        <v/>
      </c>
      <c r="J1229" s="34">
        <v>1228</v>
      </c>
      <c r="R1229" s="17"/>
      <c r="S1229" s="17"/>
      <c r="T1229" s="17"/>
      <c r="U1229" s="17"/>
      <c r="V1229" s="17"/>
      <c r="W1229" s="17"/>
      <c r="X1229" s="36"/>
      <c r="Y1229" s="36"/>
      <c r="Z1229" s="36"/>
      <c r="AA1229" s="36"/>
      <c r="FD1229" s="195"/>
      <c r="FE1229" s="195"/>
      <c r="FF1229" s="195"/>
      <c r="FG1229" s="195"/>
      <c r="FH1229" s="195"/>
    </row>
    <row r="1230" spans="2:164" x14ac:dyDescent="0.2">
      <c r="B1230" s="98">
        <f>COUNT(R1230:FC1230,FI1230:FQ1230)</f>
        <v>0</v>
      </c>
      <c r="C1230" s="98" t="str">
        <f>IF(COUNT(R1230:FC1230,FI1230:FQ1230)&gt;0,COUNT(R1230:FC1230,FI1230:FQ1230),"")</f>
        <v/>
      </c>
      <c r="D1230" s="98" t="str">
        <f>IF(COUNT(X1230:BN1230,BP1230:BX1230,BZ1230:CF1230,CH1230:FC1230,FI1230:FQ1230)&gt;0,COUNT(X1230:BN1230,BP1230:BX1230,BZ1230:CF1230,CH1230:FC1230,FI1230:FQ1230),"")</f>
        <v/>
      </c>
      <c r="E1230" s="98" t="str">
        <f>IF(H1230=1,COUNT(R1230:FC1230,FI1230:FQ1230),"")</f>
        <v/>
      </c>
      <c r="F1230" s="98" t="str">
        <f>IF(H1230=1,COUNT(X1230:BN1230,BP1230:BX1230,BZ1230:CF1230,CH1230:FC1230,FI1230:FQ1230),"")</f>
        <v/>
      </c>
      <c r="G1230" s="98" t="str">
        <f>IF($B1230&gt;=1,$M1230,"")</f>
        <v/>
      </c>
      <c r="H1230" s="199" t="str">
        <f>IF(AND(M1230&gt;0,M1230&lt;=STATS!$C$22),1,"")</f>
        <v/>
      </c>
      <c r="J1230" s="34">
        <v>1229</v>
      </c>
      <c r="R1230" s="17"/>
      <c r="S1230" s="17"/>
      <c r="T1230" s="17"/>
      <c r="U1230" s="17"/>
      <c r="V1230" s="17"/>
      <c r="W1230" s="17"/>
      <c r="X1230" s="36"/>
      <c r="Y1230" s="36"/>
      <c r="Z1230" s="36"/>
      <c r="AA1230" s="36"/>
      <c r="FD1230" s="195"/>
      <c r="FE1230" s="195"/>
      <c r="FF1230" s="195"/>
      <c r="FG1230" s="195"/>
      <c r="FH1230" s="195"/>
    </row>
    <row r="1231" spans="2:164" x14ac:dyDescent="0.2">
      <c r="B1231" s="98">
        <f>COUNT(R1231:FC1231,FI1231:FQ1231)</f>
        <v>0</v>
      </c>
      <c r="C1231" s="98" t="str">
        <f>IF(COUNT(R1231:FC1231,FI1231:FQ1231)&gt;0,COUNT(R1231:FC1231,FI1231:FQ1231),"")</f>
        <v/>
      </c>
      <c r="D1231" s="98" t="str">
        <f>IF(COUNT(X1231:BN1231,BP1231:BX1231,BZ1231:CF1231,CH1231:FC1231,FI1231:FQ1231)&gt;0,COUNT(X1231:BN1231,BP1231:BX1231,BZ1231:CF1231,CH1231:FC1231,FI1231:FQ1231),"")</f>
        <v/>
      </c>
      <c r="E1231" s="98" t="str">
        <f>IF(H1231=1,COUNT(R1231:FC1231,FI1231:FQ1231),"")</f>
        <v/>
      </c>
      <c r="F1231" s="98" t="str">
        <f>IF(H1231=1,COUNT(X1231:BN1231,BP1231:BX1231,BZ1231:CF1231,CH1231:FC1231,FI1231:FQ1231),"")</f>
        <v/>
      </c>
      <c r="G1231" s="98" t="str">
        <f>IF($B1231&gt;=1,$M1231,"")</f>
        <v/>
      </c>
      <c r="H1231" s="199" t="str">
        <f>IF(AND(M1231&gt;0,M1231&lt;=STATS!$C$22),1,"")</f>
        <v/>
      </c>
      <c r="J1231" s="34">
        <v>1230</v>
      </c>
      <c r="R1231" s="17"/>
      <c r="S1231" s="17"/>
      <c r="T1231" s="17"/>
      <c r="U1231" s="17"/>
      <c r="V1231" s="17"/>
      <c r="W1231" s="17"/>
      <c r="X1231" s="36"/>
      <c r="Y1231" s="36"/>
      <c r="Z1231" s="36"/>
      <c r="AA1231" s="36"/>
      <c r="FD1231" s="195"/>
      <c r="FE1231" s="195"/>
      <c r="FF1231" s="195"/>
      <c r="FG1231" s="195"/>
      <c r="FH1231" s="195"/>
    </row>
    <row r="1232" spans="2:164" x14ac:dyDescent="0.2">
      <c r="B1232" s="98">
        <f>COUNT(R1232:FC1232,FI1232:FQ1232)</f>
        <v>0</v>
      </c>
      <c r="C1232" s="98" t="str">
        <f>IF(COUNT(R1232:FC1232,FI1232:FQ1232)&gt;0,COUNT(R1232:FC1232,FI1232:FQ1232),"")</f>
        <v/>
      </c>
      <c r="D1232" s="98" t="str">
        <f>IF(COUNT(X1232:BN1232,BP1232:BX1232,BZ1232:CF1232,CH1232:FC1232,FI1232:FQ1232)&gt;0,COUNT(X1232:BN1232,BP1232:BX1232,BZ1232:CF1232,CH1232:FC1232,FI1232:FQ1232),"")</f>
        <v/>
      </c>
      <c r="E1232" s="98" t="str">
        <f>IF(H1232=1,COUNT(R1232:FC1232,FI1232:FQ1232),"")</f>
        <v/>
      </c>
      <c r="F1232" s="98" t="str">
        <f>IF(H1232=1,COUNT(X1232:BN1232,BP1232:BX1232,BZ1232:CF1232,CH1232:FC1232,FI1232:FQ1232),"")</f>
        <v/>
      </c>
      <c r="G1232" s="98" t="str">
        <f>IF($B1232&gt;=1,$M1232,"")</f>
        <v/>
      </c>
      <c r="H1232" s="199" t="str">
        <f>IF(AND(M1232&gt;0,M1232&lt;=STATS!$C$22),1,"")</f>
        <v/>
      </c>
      <c r="J1232" s="34">
        <v>1231</v>
      </c>
      <c r="R1232" s="17"/>
      <c r="S1232" s="17"/>
      <c r="T1232" s="17"/>
      <c r="U1232" s="17"/>
      <c r="V1232" s="17"/>
      <c r="W1232" s="17"/>
      <c r="X1232" s="36"/>
      <c r="Y1232" s="36"/>
      <c r="Z1232" s="36"/>
      <c r="AA1232" s="36"/>
      <c r="FD1232" s="195"/>
      <c r="FE1232" s="195"/>
      <c r="FF1232" s="195"/>
      <c r="FG1232" s="195"/>
      <c r="FH1232" s="195"/>
    </row>
    <row r="1233" spans="2:164" x14ac:dyDescent="0.2">
      <c r="B1233" s="98">
        <f>COUNT(R1233:FC1233,FI1233:FQ1233)</f>
        <v>0</v>
      </c>
      <c r="C1233" s="98" t="str">
        <f>IF(COUNT(R1233:FC1233,FI1233:FQ1233)&gt;0,COUNT(R1233:FC1233,FI1233:FQ1233),"")</f>
        <v/>
      </c>
      <c r="D1233" s="98" t="str">
        <f>IF(COUNT(X1233:BN1233,BP1233:BX1233,BZ1233:CF1233,CH1233:FC1233,FI1233:FQ1233)&gt;0,COUNT(X1233:BN1233,BP1233:BX1233,BZ1233:CF1233,CH1233:FC1233,FI1233:FQ1233),"")</f>
        <v/>
      </c>
      <c r="E1233" s="98" t="str">
        <f>IF(H1233=1,COUNT(R1233:FC1233,FI1233:FQ1233),"")</f>
        <v/>
      </c>
      <c r="F1233" s="98" t="str">
        <f>IF(H1233=1,COUNT(X1233:BN1233,BP1233:BX1233,BZ1233:CF1233,CH1233:FC1233,FI1233:FQ1233),"")</f>
        <v/>
      </c>
      <c r="G1233" s="98" t="str">
        <f>IF($B1233&gt;=1,$M1233,"")</f>
        <v/>
      </c>
      <c r="H1233" s="199" t="str">
        <f>IF(AND(M1233&gt;0,M1233&lt;=STATS!$C$22),1,"")</f>
        <v/>
      </c>
      <c r="J1233" s="34">
        <v>1232</v>
      </c>
      <c r="R1233" s="17"/>
      <c r="S1233" s="17"/>
      <c r="T1233" s="17"/>
      <c r="U1233" s="17"/>
      <c r="V1233" s="17"/>
      <c r="W1233" s="17"/>
      <c r="X1233" s="36"/>
      <c r="Y1233" s="36"/>
      <c r="Z1233" s="36"/>
      <c r="AA1233" s="36"/>
      <c r="FD1233" s="195"/>
      <c r="FE1233" s="195"/>
      <c r="FF1233" s="195"/>
      <c r="FG1233" s="195"/>
      <c r="FH1233" s="195"/>
    </row>
    <row r="1234" spans="2:164" x14ac:dyDescent="0.2">
      <c r="B1234" s="98">
        <f>COUNT(R1234:FC1234,FI1234:FQ1234)</f>
        <v>0</v>
      </c>
      <c r="C1234" s="98" t="str">
        <f>IF(COUNT(R1234:FC1234,FI1234:FQ1234)&gt;0,COUNT(R1234:FC1234,FI1234:FQ1234),"")</f>
        <v/>
      </c>
      <c r="D1234" s="98" t="str">
        <f>IF(COUNT(X1234:BN1234,BP1234:BX1234,BZ1234:CF1234,CH1234:FC1234,FI1234:FQ1234)&gt;0,COUNT(X1234:BN1234,BP1234:BX1234,BZ1234:CF1234,CH1234:FC1234,FI1234:FQ1234),"")</f>
        <v/>
      </c>
      <c r="E1234" s="98" t="str">
        <f>IF(H1234=1,COUNT(R1234:FC1234,FI1234:FQ1234),"")</f>
        <v/>
      </c>
      <c r="F1234" s="98" t="str">
        <f>IF(H1234=1,COUNT(X1234:BN1234,BP1234:BX1234,BZ1234:CF1234,CH1234:FC1234,FI1234:FQ1234),"")</f>
        <v/>
      </c>
      <c r="G1234" s="98" t="str">
        <f>IF($B1234&gt;=1,$M1234,"")</f>
        <v/>
      </c>
      <c r="H1234" s="199" t="str">
        <f>IF(AND(M1234&gt;0,M1234&lt;=STATS!$C$22),1,"")</f>
        <v/>
      </c>
      <c r="J1234" s="34">
        <v>1233</v>
      </c>
      <c r="R1234" s="17"/>
      <c r="S1234" s="17"/>
      <c r="T1234" s="17"/>
      <c r="U1234" s="17"/>
      <c r="V1234" s="17"/>
      <c r="W1234" s="17"/>
      <c r="X1234" s="36"/>
      <c r="Y1234" s="36"/>
      <c r="Z1234" s="36"/>
      <c r="AA1234" s="36"/>
      <c r="FD1234" s="195"/>
      <c r="FE1234" s="195"/>
      <c r="FF1234" s="195"/>
      <c r="FG1234" s="195"/>
      <c r="FH1234" s="195"/>
    </row>
    <row r="1235" spans="2:164" x14ac:dyDescent="0.2">
      <c r="B1235" s="98">
        <f>COUNT(R1235:FC1235,FI1235:FQ1235)</f>
        <v>0</v>
      </c>
      <c r="C1235" s="98" t="str">
        <f>IF(COUNT(R1235:FC1235,FI1235:FQ1235)&gt;0,COUNT(R1235:FC1235,FI1235:FQ1235),"")</f>
        <v/>
      </c>
      <c r="D1235" s="98" t="str">
        <f>IF(COUNT(X1235:BN1235,BP1235:BX1235,BZ1235:CF1235,CH1235:FC1235,FI1235:FQ1235)&gt;0,COUNT(X1235:BN1235,BP1235:BX1235,BZ1235:CF1235,CH1235:FC1235,FI1235:FQ1235),"")</f>
        <v/>
      </c>
      <c r="E1235" s="98" t="str">
        <f>IF(H1235=1,COUNT(R1235:FC1235,FI1235:FQ1235),"")</f>
        <v/>
      </c>
      <c r="F1235" s="98" t="str">
        <f>IF(H1235=1,COUNT(X1235:BN1235,BP1235:BX1235,BZ1235:CF1235,CH1235:FC1235,FI1235:FQ1235),"")</f>
        <v/>
      </c>
      <c r="G1235" s="98" t="str">
        <f>IF($B1235&gt;=1,$M1235,"")</f>
        <v/>
      </c>
      <c r="H1235" s="199" t="str">
        <f>IF(AND(M1235&gt;0,M1235&lt;=STATS!$C$22),1,"")</f>
        <v/>
      </c>
      <c r="J1235" s="34">
        <v>1234</v>
      </c>
      <c r="R1235" s="17"/>
      <c r="S1235" s="17"/>
      <c r="T1235" s="17"/>
      <c r="U1235" s="17"/>
      <c r="V1235" s="17"/>
      <c r="W1235" s="17"/>
      <c r="X1235" s="36"/>
      <c r="Y1235" s="36"/>
      <c r="Z1235" s="36"/>
      <c r="AA1235" s="36"/>
      <c r="FD1235" s="195"/>
      <c r="FE1235" s="195"/>
      <c r="FF1235" s="195"/>
      <c r="FG1235" s="195"/>
      <c r="FH1235" s="195"/>
    </row>
    <row r="1236" spans="2:164" x14ac:dyDescent="0.2">
      <c r="B1236" s="98">
        <f>COUNT(R1236:FC1236,FI1236:FQ1236)</f>
        <v>0</v>
      </c>
      <c r="C1236" s="98" t="str">
        <f>IF(COUNT(R1236:FC1236,FI1236:FQ1236)&gt;0,COUNT(R1236:FC1236,FI1236:FQ1236),"")</f>
        <v/>
      </c>
      <c r="D1236" s="98" t="str">
        <f>IF(COUNT(X1236:BN1236,BP1236:BX1236,BZ1236:CF1236,CH1236:FC1236,FI1236:FQ1236)&gt;0,COUNT(X1236:BN1236,BP1236:BX1236,BZ1236:CF1236,CH1236:FC1236,FI1236:FQ1236),"")</f>
        <v/>
      </c>
      <c r="E1236" s="98" t="str">
        <f>IF(H1236=1,COUNT(R1236:FC1236,FI1236:FQ1236),"")</f>
        <v/>
      </c>
      <c r="F1236" s="98" t="str">
        <f>IF(H1236=1,COUNT(X1236:BN1236,BP1236:BX1236,BZ1236:CF1236,CH1236:FC1236,FI1236:FQ1236),"")</f>
        <v/>
      </c>
      <c r="G1236" s="98" t="str">
        <f>IF($B1236&gt;=1,$M1236,"")</f>
        <v/>
      </c>
      <c r="H1236" s="199" t="str">
        <f>IF(AND(M1236&gt;0,M1236&lt;=STATS!$C$22),1,"")</f>
        <v/>
      </c>
      <c r="J1236" s="34">
        <v>1235</v>
      </c>
      <c r="R1236" s="17"/>
      <c r="S1236" s="17"/>
      <c r="T1236" s="17"/>
      <c r="U1236" s="17"/>
      <c r="V1236" s="17"/>
      <c r="W1236" s="17"/>
      <c r="X1236" s="36"/>
      <c r="Y1236" s="36"/>
      <c r="Z1236" s="36"/>
      <c r="AA1236" s="36"/>
      <c r="FD1236" s="195"/>
      <c r="FE1236" s="195"/>
      <c r="FF1236" s="195"/>
      <c r="FG1236" s="195"/>
      <c r="FH1236" s="195"/>
    </row>
    <row r="1237" spans="2:164" x14ac:dyDescent="0.2">
      <c r="B1237" s="98">
        <f>COUNT(R1237:FC1237,FI1237:FQ1237)</f>
        <v>0</v>
      </c>
      <c r="C1237" s="98" t="str">
        <f>IF(COUNT(R1237:FC1237,FI1237:FQ1237)&gt;0,COUNT(R1237:FC1237,FI1237:FQ1237),"")</f>
        <v/>
      </c>
      <c r="D1237" s="98" t="str">
        <f>IF(COUNT(X1237:BN1237,BP1237:BX1237,BZ1237:CF1237,CH1237:FC1237,FI1237:FQ1237)&gt;0,COUNT(X1237:BN1237,BP1237:BX1237,BZ1237:CF1237,CH1237:FC1237,FI1237:FQ1237),"")</f>
        <v/>
      </c>
      <c r="E1237" s="98" t="str">
        <f>IF(H1237=1,COUNT(R1237:FC1237,FI1237:FQ1237),"")</f>
        <v/>
      </c>
      <c r="F1237" s="98" t="str">
        <f>IF(H1237=1,COUNT(X1237:BN1237,BP1237:BX1237,BZ1237:CF1237,CH1237:FC1237,FI1237:FQ1237),"")</f>
        <v/>
      </c>
      <c r="G1237" s="98" t="str">
        <f>IF($B1237&gt;=1,$M1237,"")</f>
        <v/>
      </c>
      <c r="H1237" s="199" t="str">
        <f>IF(AND(M1237&gt;0,M1237&lt;=STATS!$C$22),1,"")</f>
        <v/>
      </c>
      <c r="J1237" s="34">
        <v>1236</v>
      </c>
      <c r="R1237" s="17"/>
      <c r="S1237" s="17"/>
      <c r="T1237" s="17"/>
      <c r="U1237" s="17"/>
      <c r="V1237" s="17"/>
      <c r="W1237" s="17"/>
      <c r="X1237" s="36"/>
      <c r="Y1237" s="36"/>
      <c r="Z1237" s="36"/>
      <c r="AA1237" s="36"/>
      <c r="FD1237" s="195"/>
      <c r="FE1237" s="195"/>
      <c r="FF1237" s="195"/>
      <c r="FG1237" s="195"/>
      <c r="FH1237" s="195"/>
    </row>
    <row r="1238" spans="2:164" x14ac:dyDescent="0.2">
      <c r="B1238" s="98">
        <f>COUNT(R1238:FC1238,FI1238:FQ1238)</f>
        <v>0</v>
      </c>
      <c r="C1238" s="98" t="str">
        <f>IF(COUNT(R1238:FC1238,FI1238:FQ1238)&gt;0,COUNT(R1238:FC1238,FI1238:FQ1238),"")</f>
        <v/>
      </c>
      <c r="D1238" s="98" t="str">
        <f>IF(COUNT(X1238:BN1238,BP1238:BX1238,BZ1238:CF1238,CH1238:FC1238,FI1238:FQ1238)&gt;0,COUNT(X1238:BN1238,BP1238:BX1238,BZ1238:CF1238,CH1238:FC1238,FI1238:FQ1238),"")</f>
        <v/>
      </c>
      <c r="E1238" s="98" t="str">
        <f>IF(H1238=1,COUNT(R1238:FC1238,FI1238:FQ1238),"")</f>
        <v/>
      </c>
      <c r="F1238" s="98" t="str">
        <f>IF(H1238=1,COUNT(X1238:BN1238,BP1238:BX1238,BZ1238:CF1238,CH1238:FC1238,FI1238:FQ1238),"")</f>
        <v/>
      </c>
      <c r="G1238" s="98" t="str">
        <f>IF($B1238&gt;=1,$M1238,"")</f>
        <v/>
      </c>
      <c r="H1238" s="199" t="str">
        <f>IF(AND(M1238&gt;0,M1238&lt;=STATS!$C$22),1,"")</f>
        <v/>
      </c>
      <c r="J1238" s="34">
        <v>1237</v>
      </c>
      <c r="R1238" s="17"/>
      <c r="S1238" s="17"/>
      <c r="T1238" s="17"/>
      <c r="U1238" s="17"/>
      <c r="V1238" s="17"/>
      <c r="W1238" s="17"/>
      <c r="X1238" s="36"/>
      <c r="Y1238" s="36"/>
      <c r="Z1238" s="36"/>
      <c r="AA1238" s="36"/>
      <c r="FD1238" s="195"/>
      <c r="FE1238" s="195"/>
      <c r="FF1238" s="195"/>
      <c r="FG1238" s="195"/>
      <c r="FH1238" s="195"/>
    </row>
    <row r="1239" spans="2:164" x14ac:dyDescent="0.2">
      <c r="B1239" s="98">
        <f>COUNT(R1239:FC1239,FI1239:FQ1239)</f>
        <v>0</v>
      </c>
      <c r="C1239" s="98" t="str">
        <f>IF(COUNT(R1239:FC1239,FI1239:FQ1239)&gt;0,COUNT(R1239:FC1239,FI1239:FQ1239),"")</f>
        <v/>
      </c>
      <c r="D1239" s="98" t="str">
        <f>IF(COUNT(X1239:BN1239,BP1239:BX1239,BZ1239:CF1239,CH1239:FC1239,FI1239:FQ1239)&gt;0,COUNT(X1239:BN1239,BP1239:BX1239,BZ1239:CF1239,CH1239:FC1239,FI1239:FQ1239),"")</f>
        <v/>
      </c>
      <c r="E1239" s="98" t="str">
        <f>IF(H1239=1,COUNT(R1239:FC1239,FI1239:FQ1239),"")</f>
        <v/>
      </c>
      <c r="F1239" s="98" t="str">
        <f>IF(H1239=1,COUNT(X1239:BN1239,BP1239:BX1239,BZ1239:CF1239,CH1239:FC1239,FI1239:FQ1239),"")</f>
        <v/>
      </c>
      <c r="G1239" s="98" t="str">
        <f>IF($B1239&gt;=1,$M1239,"")</f>
        <v/>
      </c>
      <c r="H1239" s="199" t="str">
        <f>IF(AND(M1239&gt;0,M1239&lt;=STATS!$C$22),1,"")</f>
        <v/>
      </c>
      <c r="J1239" s="34">
        <v>1238</v>
      </c>
      <c r="R1239" s="17"/>
      <c r="S1239" s="17"/>
      <c r="T1239" s="17"/>
      <c r="U1239" s="17"/>
      <c r="V1239" s="17"/>
      <c r="W1239" s="17"/>
      <c r="X1239" s="36"/>
      <c r="Y1239" s="36"/>
      <c r="Z1239" s="36"/>
      <c r="AA1239" s="36"/>
      <c r="FD1239" s="195"/>
      <c r="FE1239" s="195"/>
      <c r="FF1239" s="195"/>
      <c r="FG1239" s="195"/>
      <c r="FH1239" s="195"/>
    </row>
    <row r="1240" spans="2:164" x14ac:dyDescent="0.2">
      <c r="B1240" s="98">
        <f>COUNT(R1240:FC1240,FI1240:FQ1240)</f>
        <v>0</v>
      </c>
      <c r="C1240" s="98" t="str">
        <f>IF(COUNT(R1240:FC1240,FI1240:FQ1240)&gt;0,COUNT(R1240:FC1240,FI1240:FQ1240),"")</f>
        <v/>
      </c>
      <c r="D1240" s="98" t="str">
        <f>IF(COUNT(X1240:BN1240,BP1240:BX1240,BZ1240:CF1240,CH1240:FC1240,FI1240:FQ1240)&gt;0,COUNT(X1240:BN1240,BP1240:BX1240,BZ1240:CF1240,CH1240:FC1240,FI1240:FQ1240),"")</f>
        <v/>
      </c>
      <c r="E1240" s="98" t="str">
        <f>IF(H1240=1,COUNT(R1240:FC1240,FI1240:FQ1240),"")</f>
        <v/>
      </c>
      <c r="F1240" s="98" t="str">
        <f>IF(H1240=1,COUNT(X1240:BN1240,BP1240:BX1240,BZ1240:CF1240,CH1240:FC1240,FI1240:FQ1240),"")</f>
        <v/>
      </c>
      <c r="G1240" s="98" t="str">
        <f>IF($B1240&gt;=1,$M1240,"")</f>
        <v/>
      </c>
      <c r="H1240" s="199" t="str">
        <f>IF(AND(M1240&gt;0,M1240&lt;=STATS!$C$22),1,"")</f>
        <v/>
      </c>
      <c r="J1240" s="34">
        <v>1239</v>
      </c>
      <c r="R1240" s="17"/>
      <c r="S1240" s="17"/>
      <c r="T1240" s="17"/>
      <c r="U1240" s="17"/>
      <c r="V1240" s="17"/>
      <c r="W1240" s="17"/>
      <c r="X1240" s="36"/>
      <c r="Y1240" s="36"/>
      <c r="Z1240" s="36"/>
      <c r="AA1240" s="36"/>
      <c r="FD1240" s="195"/>
      <c r="FE1240" s="195"/>
      <c r="FF1240" s="195"/>
      <c r="FG1240" s="195"/>
      <c r="FH1240" s="195"/>
    </row>
    <row r="1241" spans="2:164" x14ac:dyDescent="0.2">
      <c r="B1241" s="98">
        <f>COUNT(R1241:FC1241,FI1241:FQ1241)</f>
        <v>0</v>
      </c>
      <c r="C1241" s="98" t="str">
        <f>IF(COUNT(R1241:FC1241,FI1241:FQ1241)&gt;0,COUNT(R1241:FC1241,FI1241:FQ1241),"")</f>
        <v/>
      </c>
      <c r="D1241" s="98" t="str">
        <f>IF(COUNT(X1241:BN1241,BP1241:BX1241,BZ1241:CF1241,CH1241:FC1241,FI1241:FQ1241)&gt;0,COUNT(X1241:BN1241,BP1241:BX1241,BZ1241:CF1241,CH1241:FC1241,FI1241:FQ1241),"")</f>
        <v/>
      </c>
      <c r="E1241" s="98" t="str">
        <f>IF(H1241=1,COUNT(R1241:FC1241,FI1241:FQ1241),"")</f>
        <v/>
      </c>
      <c r="F1241" s="98" t="str">
        <f>IF(H1241=1,COUNT(X1241:BN1241,BP1241:BX1241,BZ1241:CF1241,CH1241:FC1241,FI1241:FQ1241),"")</f>
        <v/>
      </c>
      <c r="G1241" s="98" t="str">
        <f>IF($B1241&gt;=1,$M1241,"")</f>
        <v/>
      </c>
      <c r="H1241" s="199" t="str">
        <f>IF(AND(M1241&gt;0,M1241&lt;=STATS!$C$22),1,"")</f>
        <v/>
      </c>
      <c r="J1241" s="34">
        <v>1240</v>
      </c>
      <c r="R1241" s="17"/>
      <c r="S1241" s="17"/>
      <c r="T1241" s="17"/>
      <c r="U1241" s="17"/>
      <c r="V1241" s="17"/>
      <c r="W1241" s="17"/>
      <c r="X1241" s="36"/>
      <c r="Y1241" s="36"/>
      <c r="Z1241" s="36"/>
      <c r="AA1241" s="36"/>
      <c r="FD1241" s="195"/>
      <c r="FE1241" s="195"/>
      <c r="FF1241" s="195"/>
      <c r="FG1241" s="195"/>
      <c r="FH1241" s="195"/>
    </row>
    <row r="1242" spans="2:164" x14ac:dyDescent="0.2">
      <c r="B1242" s="98">
        <f>COUNT(R1242:FC1242,FI1242:FQ1242)</f>
        <v>0</v>
      </c>
      <c r="C1242" s="98" t="str">
        <f>IF(COUNT(R1242:FC1242,FI1242:FQ1242)&gt;0,COUNT(R1242:FC1242,FI1242:FQ1242),"")</f>
        <v/>
      </c>
      <c r="D1242" s="98" t="str">
        <f>IF(COUNT(X1242:BN1242,BP1242:BX1242,BZ1242:CF1242,CH1242:FC1242,FI1242:FQ1242)&gt;0,COUNT(X1242:BN1242,BP1242:BX1242,BZ1242:CF1242,CH1242:FC1242,FI1242:FQ1242),"")</f>
        <v/>
      </c>
      <c r="E1242" s="98" t="str">
        <f>IF(H1242=1,COUNT(R1242:FC1242,FI1242:FQ1242),"")</f>
        <v/>
      </c>
      <c r="F1242" s="98" t="str">
        <f>IF(H1242=1,COUNT(X1242:BN1242,BP1242:BX1242,BZ1242:CF1242,CH1242:FC1242,FI1242:FQ1242),"")</f>
        <v/>
      </c>
      <c r="G1242" s="98" t="str">
        <f>IF($B1242&gt;=1,$M1242,"")</f>
        <v/>
      </c>
      <c r="H1242" s="199" t="str">
        <f>IF(AND(M1242&gt;0,M1242&lt;=STATS!$C$22),1,"")</f>
        <v/>
      </c>
      <c r="J1242" s="34">
        <v>1241</v>
      </c>
      <c r="R1242" s="17"/>
      <c r="S1242" s="17"/>
      <c r="T1242" s="17"/>
      <c r="U1242" s="17"/>
      <c r="V1242" s="17"/>
      <c r="W1242" s="17"/>
      <c r="X1242" s="36"/>
      <c r="Y1242" s="36"/>
      <c r="Z1242" s="36"/>
      <c r="AA1242" s="36"/>
      <c r="FD1242" s="195"/>
      <c r="FE1242" s="195"/>
      <c r="FF1242" s="195"/>
      <c r="FG1242" s="195"/>
      <c r="FH1242" s="195"/>
    </row>
    <row r="1243" spans="2:164" x14ac:dyDescent="0.2">
      <c r="B1243" s="98">
        <f>COUNT(R1243:FC1243,FI1243:FQ1243)</f>
        <v>0</v>
      </c>
      <c r="C1243" s="98" t="str">
        <f>IF(COUNT(R1243:FC1243,FI1243:FQ1243)&gt;0,COUNT(R1243:FC1243,FI1243:FQ1243),"")</f>
        <v/>
      </c>
      <c r="D1243" s="98" t="str">
        <f>IF(COUNT(X1243:BN1243,BP1243:BX1243,BZ1243:CF1243,CH1243:FC1243,FI1243:FQ1243)&gt;0,COUNT(X1243:BN1243,BP1243:BX1243,BZ1243:CF1243,CH1243:FC1243,FI1243:FQ1243),"")</f>
        <v/>
      </c>
      <c r="E1243" s="98" t="str">
        <f>IF(H1243=1,COUNT(R1243:FC1243,FI1243:FQ1243),"")</f>
        <v/>
      </c>
      <c r="F1243" s="98" t="str">
        <f>IF(H1243=1,COUNT(X1243:BN1243,BP1243:BX1243,BZ1243:CF1243,CH1243:FC1243,FI1243:FQ1243),"")</f>
        <v/>
      </c>
      <c r="G1243" s="98" t="str">
        <f>IF($B1243&gt;=1,$M1243,"")</f>
        <v/>
      </c>
      <c r="H1243" s="199" t="str">
        <f>IF(AND(M1243&gt;0,M1243&lt;=STATS!$C$22),1,"")</f>
        <v/>
      </c>
      <c r="J1243" s="34">
        <v>1242</v>
      </c>
      <c r="R1243" s="17"/>
      <c r="S1243" s="17"/>
      <c r="T1243" s="17"/>
      <c r="U1243" s="17"/>
      <c r="V1243" s="17"/>
      <c r="W1243" s="17"/>
      <c r="X1243" s="36"/>
      <c r="Y1243" s="36"/>
      <c r="Z1243" s="36"/>
      <c r="AA1243" s="36"/>
      <c r="FD1243" s="195"/>
      <c r="FE1243" s="195"/>
      <c r="FF1243" s="195"/>
      <c r="FG1243" s="195"/>
      <c r="FH1243" s="195"/>
    </row>
    <row r="1244" spans="2:164" x14ac:dyDescent="0.2">
      <c r="B1244" s="98">
        <f>COUNT(R1244:FC1244,FI1244:FQ1244)</f>
        <v>0</v>
      </c>
      <c r="C1244" s="98" t="str">
        <f>IF(COUNT(R1244:FC1244,FI1244:FQ1244)&gt;0,COUNT(R1244:FC1244,FI1244:FQ1244),"")</f>
        <v/>
      </c>
      <c r="D1244" s="98" t="str">
        <f>IF(COUNT(X1244:BN1244,BP1244:BX1244,BZ1244:CF1244,CH1244:FC1244,FI1244:FQ1244)&gt;0,COUNT(X1244:BN1244,BP1244:BX1244,BZ1244:CF1244,CH1244:FC1244,FI1244:FQ1244),"")</f>
        <v/>
      </c>
      <c r="E1244" s="98" t="str">
        <f>IF(H1244=1,COUNT(R1244:FC1244,FI1244:FQ1244),"")</f>
        <v/>
      </c>
      <c r="F1244" s="98" t="str">
        <f>IF(H1244=1,COUNT(X1244:BN1244,BP1244:BX1244,BZ1244:CF1244,CH1244:FC1244,FI1244:FQ1244),"")</f>
        <v/>
      </c>
      <c r="G1244" s="98" t="str">
        <f>IF($B1244&gt;=1,$M1244,"")</f>
        <v/>
      </c>
      <c r="H1244" s="199" t="str">
        <f>IF(AND(M1244&gt;0,M1244&lt;=STATS!$C$22),1,"")</f>
        <v/>
      </c>
      <c r="J1244" s="34">
        <v>1243</v>
      </c>
      <c r="R1244" s="17"/>
      <c r="S1244" s="17"/>
      <c r="T1244" s="17"/>
      <c r="U1244" s="17"/>
      <c r="V1244" s="17"/>
      <c r="W1244" s="17"/>
      <c r="X1244" s="36"/>
      <c r="Y1244" s="36"/>
      <c r="Z1244" s="36"/>
      <c r="AA1244" s="36"/>
      <c r="FD1244" s="195"/>
      <c r="FE1244" s="195"/>
      <c r="FF1244" s="195"/>
      <c r="FG1244" s="195"/>
      <c r="FH1244" s="195"/>
    </row>
    <row r="1245" spans="2:164" x14ac:dyDescent="0.2">
      <c r="B1245" s="98">
        <f>COUNT(R1245:FC1245,FI1245:FQ1245)</f>
        <v>0</v>
      </c>
      <c r="C1245" s="98" t="str">
        <f>IF(COUNT(R1245:FC1245,FI1245:FQ1245)&gt;0,COUNT(R1245:FC1245,FI1245:FQ1245),"")</f>
        <v/>
      </c>
      <c r="D1245" s="98" t="str">
        <f>IF(COUNT(X1245:BN1245,BP1245:BX1245,BZ1245:CF1245,CH1245:FC1245,FI1245:FQ1245)&gt;0,COUNT(X1245:BN1245,BP1245:BX1245,BZ1245:CF1245,CH1245:FC1245,FI1245:FQ1245),"")</f>
        <v/>
      </c>
      <c r="E1245" s="98" t="str">
        <f>IF(H1245=1,COUNT(R1245:FC1245,FI1245:FQ1245),"")</f>
        <v/>
      </c>
      <c r="F1245" s="98" t="str">
        <f>IF(H1245=1,COUNT(X1245:BN1245,BP1245:BX1245,BZ1245:CF1245,CH1245:FC1245,FI1245:FQ1245),"")</f>
        <v/>
      </c>
      <c r="G1245" s="98" t="str">
        <f>IF($B1245&gt;=1,$M1245,"")</f>
        <v/>
      </c>
      <c r="H1245" s="199" t="str">
        <f>IF(AND(M1245&gt;0,M1245&lt;=STATS!$C$22),1,"")</f>
        <v/>
      </c>
      <c r="J1245" s="34">
        <v>1244</v>
      </c>
      <c r="R1245" s="17"/>
      <c r="S1245" s="17"/>
      <c r="T1245" s="17"/>
      <c r="U1245" s="17"/>
      <c r="V1245" s="17"/>
      <c r="W1245" s="17"/>
      <c r="X1245" s="36"/>
      <c r="Y1245" s="36"/>
      <c r="Z1245" s="36"/>
      <c r="AA1245" s="36"/>
      <c r="FD1245" s="195"/>
      <c r="FE1245" s="195"/>
      <c r="FF1245" s="195"/>
      <c r="FG1245" s="195"/>
      <c r="FH1245" s="195"/>
    </row>
    <row r="1246" spans="2:164" x14ac:dyDescent="0.2">
      <c r="B1246" s="98">
        <f>COUNT(R1246:FC1246,FI1246:FQ1246)</f>
        <v>0</v>
      </c>
      <c r="C1246" s="98" t="str">
        <f>IF(COUNT(R1246:FC1246,FI1246:FQ1246)&gt;0,COUNT(R1246:FC1246,FI1246:FQ1246),"")</f>
        <v/>
      </c>
      <c r="D1246" s="98" t="str">
        <f>IF(COUNT(X1246:BN1246,BP1246:BX1246,BZ1246:CF1246,CH1246:FC1246,FI1246:FQ1246)&gt;0,COUNT(X1246:BN1246,BP1246:BX1246,BZ1246:CF1246,CH1246:FC1246,FI1246:FQ1246),"")</f>
        <v/>
      </c>
      <c r="E1246" s="98" t="str">
        <f>IF(H1246=1,COUNT(R1246:FC1246,FI1246:FQ1246),"")</f>
        <v/>
      </c>
      <c r="F1246" s="98" t="str">
        <f>IF(H1246=1,COUNT(X1246:BN1246,BP1246:BX1246,BZ1246:CF1246,CH1246:FC1246,FI1246:FQ1246),"")</f>
        <v/>
      </c>
      <c r="G1246" s="98" t="str">
        <f>IF($B1246&gt;=1,$M1246,"")</f>
        <v/>
      </c>
      <c r="H1246" s="199" t="str">
        <f>IF(AND(M1246&gt;0,M1246&lt;=STATS!$C$22),1,"")</f>
        <v/>
      </c>
      <c r="J1246" s="34">
        <v>1245</v>
      </c>
      <c r="R1246" s="17"/>
      <c r="S1246" s="17"/>
      <c r="T1246" s="17"/>
      <c r="U1246" s="17"/>
      <c r="V1246" s="17"/>
      <c r="W1246" s="17"/>
      <c r="X1246" s="36"/>
      <c r="Y1246" s="36"/>
      <c r="Z1246" s="36"/>
      <c r="AA1246" s="36"/>
      <c r="FD1246" s="195"/>
      <c r="FE1246" s="195"/>
      <c r="FF1246" s="195"/>
      <c r="FG1246" s="195"/>
      <c r="FH1246" s="195"/>
    </row>
    <row r="1247" spans="2:164" x14ac:dyDescent="0.2">
      <c r="B1247" s="98">
        <f>COUNT(R1247:FC1247,FI1247:FQ1247)</f>
        <v>0</v>
      </c>
      <c r="C1247" s="98" t="str">
        <f>IF(COUNT(R1247:FC1247,FI1247:FQ1247)&gt;0,COUNT(R1247:FC1247,FI1247:FQ1247),"")</f>
        <v/>
      </c>
      <c r="D1247" s="98" t="str">
        <f>IF(COUNT(X1247:BN1247,BP1247:BX1247,BZ1247:CF1247,CH1247:FC1247,FI1247:FQ1247)&gt;0,COUNT(X1247:BN1247,BP1247:BX1247,BZ1247:CF1247,CH1247:FC1247,FI1247:FQ1247),"")</f>
        <v/>
      </c>
      <c r="E1247" s="98" t="str">
        <f>IF(H1247=1,COUNT(R1247:FC1247,FI1247:FQ1247),"")</f>
        <v/>
      </c>
      <c r="F1247" s="98" t="str">
        <f>IF(H1247=1,COUNT(X1247:BN1247,BP1247:BX1247,BZ1247:CF1247,CH1247:FC1247,FI1247:FQ1247),"")</f>
        <v/>
      </c>
      <c r="G1247" s="98" t="str">
        <f>IF($B1247&gt;=1,$M1247,"")</f>
        <v/>
      </c>
      <c r="H1247" s="199" t="str">
        <f>IF(AND(M1247&gt;0,M1247&lt;=STATS!$C$22),1,"")</f>
        <v/>
      </c>
      <c r="J1247" s="34">
        <v>1246</v>
      </c>
      <c r="R1247" s="17"/>
      <c r="S1247" s="17"/>
      <c r="T1247" s="17"/>
      <c r="U1247" s="17"/>
      <c r="V1247" s="17"/>
      <c r="W1247" s="17"/>
      <c r="X1247" s="36"/>
      <c r="Y1247" s="36"/>
      <c r="Z1247" s="36"/>
      <c r="AA1247" s="36"/>
      <c r="FD1247" s="195"/>
      <c r="FE1247" s="195"/>
      <c r="FF1247" s="195"/>
      <c r="FG1247" s="195"/>
      <c r="FH1247" s="195"/>
    </row>
    <row r="1248" spans="2:164" x14ac:dyDescent="0.2">
      <c r="B1248" s="98">
        <f>COUNT(R1248:FC1248,FI1248:FQ1248)</f>
        <v>0</v>
      </c>
      <c r="C1248" s="98" t="str">
        <f>IF(COUNT(R1248:FC1248,FI1248:FQ1248)&gt;0,COUNT(R1248:FC1248,FI1248:FQ1248),"")</f>
        <v/>
      </c>
      <c r="D1248" s="98" t="str">
        <f>IF(COUNT(X1248:BN1248,BP1248:BX1248,BZ1248:CF1248,CH1248:FC1248,FI1248:FQ1248)&gt;0,COUNT(X1248:BN1248,BP1248:BX1248,BZ1248:CF1248,CH1248:FC1248,FI1248:FQ1248),"")</f>
        <v/>
      </c>
      <c r="E1248" s="98" t="str">
        <f>IF(H1248=1,COUNT(R1248:FC1248,FI1248:FQ1248),"")</f>
        <v/>
      </c>
      <c r="F1248" s="98" t="str">
        <f>IF(H1248=1,COUNT(X1248:BN1248,BP1248:BX1248,BZ1248:CF1248,CH1248:FC1248,FI1248:FQ1248),"")</f>
        <v/>
      </c>
      <c r="G1248" s="98" t="str">
        <f>IF($B1248&gt;=1,$M1248,"")</f>
        <v/>
      </c>
      <c r="H1248" s="199" t="str">
        <f>IF(AND(M1248&gt;0,M1248&lt;=STATS!$C$22),1,"")</f>
        <v/>
      </c>
      <c r="J1248" s="34">
        <v>1247</v>
      </c>
      <c r="R1248" s="17"/>
      <c r="S1248" s="17"/>
      <c r="T1248" s="17"/>
      <c r="U1248" s="17"/>
      <c r="V1248" s="17"/>
      <c r="W1248" s="17"/>
      <c r="X1248" s="36"/>
      <c r="Y1248" s="36"/>
      <c r="Z1248" s="36"/>
      <c r="AA1248" s="36"/>
      <c r="FD1248" s="195"/>
      <c r="FE1248" s="195"/>
      <c r="FF1248" s="195"/>
      <c r="FG1248" s="195"/>
      <c r="FH1248" s="195"/>
    </row>
    <row r="1249" spans="2:164" x14ac:dyDescent="0.2">
      <c r="B1249" s="98">
        <f>COUNT(R1249:FC1249,FI1249:FQ1249)</f>
        <v>0</v>
      </c>
      <c r="C1249" s="98" t="str">
        <f>IF(COUNT(R1249:FC1249,FI1249:FQ1249)&gt;0,COUNT(R1249:FC1249,FI1249:FQ1249),"")</f>
        <v/>
      </c>
      <c r="D1249" s="98" t="str">
        <f>IF(COUNT(X1249:BN1249,BP1249:BX1249,BZ1249:CF1249,CH1249:FC1249,FI1249:FQ1249)&gt;0,COUNT(X1249:BN1249,BP1249:BX1249,BZ1249:CF1249,CH1249:FC1249,FI1249:FQ1249),"")</f>
        <v/>
      </c>
      <c r="E1249" s="98" t="str">
        <f>IF(H1249=1,COUNT(R1249:FC1249,FI1249:FQ1249),"")</f>
        <v/>
      </c>
      <c r="F1249" s="98" t="str">
        <f>IF(H1249=1,COUNT(X1249:BN1249,BP1249:BX1249,BZ1249:CF1249,CH1249:FC1249,FI1249:FQ1249),"")</f>
        <v/>
      </c>
      <c r="G1249" s="98" t="str">
        <f>IF($B1249&gt;=1,$M1249,"")</f>
        <v/>
      </c>
      <c r="H1249" s="199" t="str">
        <f>IF(AND(M1249&gt;0,M1249&lt;=STATS!$C$22),1,"")</f>
        <v/>
      </c>
      <c r="J1249" s="34">
        <v>1248</v>
      </c>
      <c r="R1249" s="17"/>
      <c r="S1249" s="17"/>
      <c r="T1249" s="17"/>
      <c r="U1249" s="17"/>
      <c r="V1249" s="17"/>
      <c r="W1249" s="17"/>
      <c r="X1249" s="36"/>
      <c r="Y1249" s="36"/>
      <c r="Z1249" s="36"/>
      <c r="AA1249" s="36"/>
      <c r="FD1249" s="195"/>
      <c r="FE1249" s="195"/>
      <c r="FF1249" s="195"/>
      <c r="FG1249" s="195"/>
      <c r="FH1249" s="195"/>
    </row>
    <row r="1250" spans="2:164" x14ac:dyDescent="0.2">
      <c r="B1250" s="98">
        <f>COUNT(R1250:FC1250,FI1250:FQ1250)</f>
        <v>0</v>
      </c>
      <c r="C1250" s="98" t="str">
        <f>IF(COUNT(R1250:FC1250,FI1250:FQ1250)&gt;0,COUNT(R1250:FC1250,FI1250:FQ1250),"")</f>
        <v/>
      </c>
      <c r="D1250" s="98" t="str">
        <f>IF(COUNT(X1250:BN1250,BP1250:BX1250,BZ1250:CF1250,CH1250:FC1250,FI1250:FQ1250)&gt;0,COUNT(X1250:BN1250,BP1250:BX1250,BZ1250:CF1250,CH1250:FC1250,FI1250:FQ1250),"")</f>
        <v/>
      </c>
      <c r="E1250" s="98" t="str">
        <f>IF(H1250=1,COUNT(R1250:FC1250,FI1250:FQ1250),"")</f>
        <v/>
      </c>
      <c r="F1250" s="98" t="str">
        <f>IF(H1250=1,COUNT(X1250:BN1250,BP1250:BX1250,BZ1250:CF1250,CH1250:FC1250,FI1250:FQ1250),"")</f>
        <v/>
      </c>
      <c r="G1250" s="98" t="str">
        <f>IF($B1250&gt;=1,$M1250,"")</f>
        <v/>
      </c>
      <c r="H1250" s="199" t="str">
        <f>IF(AND(M1250&gt;0,M1250&lt;=STATS!$C$22),1,"")</f>
        <v/>
      </c>
      <c r="J1250" s="34">
        <v>1249</v>
      </c>
      <c r="R1250" s="17"/>
      <c r="S1250" s="17"/>
      <c r="T1250" s="17"/>
      <c r="U1250" s="17"/>
      <c r="V1250" s="17"/>
      <c r="W1250" s="17"/>
      <c r="X1250" s="36"/>
      <c r="Y1250" s="36"/>
      <c r="Z1250" s="36"/>
      <c r="AA1250" s="36"/>
      <c r="FD1250" s="195"/>
      <c r="FE1250" s="195"/>
      <c r="FF1250" s="195"/>
      <c r="FG1250" s="195"/>
      <c r="FH1250" s="195"/>
    </row>
    <row r="1251" spans="2:164" x14ac:dyDescent="0.2">
      <c r="B1251" s="98">
        <f>COUNT(R1251:FC1251,FI1251:FQ1251)</f>
        <v>0</v>
      </c>
      <c r="C1251" s="98" t="str">
        <f>IF(COUNT(R1251:FC1251,FI1251:FQ1251)&gt;0,COUNT(R1251:FC1251,FI1251:FQ1251),"")</f>
        <v/>
      </c>
      <c r="D1251" s="98" t="str">
        <f>IF(COUNT(X1251:BN1251,BP1251:BX1251,BZ1251:CF1251,CH1251:FC1251,FI1251:FQ1251)&gt;0,COUNT(X1251:BN1251,BP1251:BX1251,BZ1251:CF1251,CH1251:FC1251,FI1251:FQ1251),"")</f>
        <v/>
      </c>
      <c r="E1251" s="98" t="str">
        <f>IF(H1251=1,COUNT(R1251:FC1251,FI1251:FQ1251),"")</f>
        <v/>
      </c>
      <c r="F1251" s="98" t="str">
        <f>IF(H1251=1,COUNT(X1251:BN1251,BP1251:BX1251,BZ1251:CF1251,CH1251:FC1251,FI1251:FQ1251),"")</f>
        <v/>
      </c>
      <c r="G1251" s="98" t="str">
        <f>IF($B1251&gt;=1,$M1251,"")</f>
        <v/>
      </c>
      <c r="H1251" s="199" t="str">
        <f>IF(AND(M1251&gt;0,M1251&lt;=STATS!$C$22),1,"")</f>
        <v/>
      </c>
      <c r="J1251" s="34">
        <v>1250</v>
      </c>
      <c r="R1251" s="17"/>
      <c r="S1251" s="17"/>
      <c r="T1251" s="17"/>
      <c r="U1251" s="17"/>
      <c r="V1251" s="17"/>
      <c r="W1251" s="17"/>
      <c r="X1251" s="36"/>
      <c r="Y1251" s="36"/>
      <c r="Z1251" s="36"/>
      <c r="AA1251" s="36"/>
      <c r="FD1251" s="195"/>
      <c r="FE1251" s="195"/>
      <c r="FF1251" s="195"/>
      <c r="FG1251" s="195"/>
      <c r="FH1251" s="195"/>
    </row>
    <row r="1252" spans="2:164" x14ac:dyDescent="0.2">
      <c r="B1252" s="98">
        <f>COUNT(R1252:FC1252,FI1252:FQ1252)</f>
        <v>0</v>
      </c>
      <c r="C1252" s="98" t="str">
        <f>IF(COUNT(R1252:FC1252,FI1252:FQ1252)&gt;0,COUNT(R1252:FC1252,FI1252:FQ1252),"")</f>
        <v/>
      </c>
      <c r="D1252" s="98" t="str">
        <f>IF(COUNT(X1252:BN1252,BP1252:BX1252,BZ1252:CF1252,CH1252:FC1252,FI1252:FQ1252)&gt;0,COUNT(X1252:BN1252,BP1252:BX1252,BZ1252:CF1252,CH1252:FC1252,FI1252:FQ1252),"")</f>
        <v/>
      </c>
      <c r="E1252" s="98" t="str">
        <f>IF(H1252=1,COUNT(R1252:FC1252,FI1252:FQ1252),"")</f>
        <v/>
      </c>
      <c r="F1252" s="98" t="str">
        <f>IF(H1252=1,COUNT(X1252:BN1252,BP1252:BX1252,BZ1252:CF1252,CH1252:FC1252,FI1252:FQ1252),"")</f>
        <v/>
      </c>
      <c r="G1252" s="98" t="str">
        <f>IF($B1252&gt;=1,$M1252,"")</f>
        <v/>
      </c>
      <c r="H1252" s="199" t="str">
        <f>IF(AND(M1252&gt;0,M1252&lt;=STATS!$C$22),1,"")</f>
        <v/>
      </c>
      <c r="J1252" s="34">
        <v>1251</v>
      </c>
      <c r="R1252" s="17"/>
      <c r="S1252" s="17"/>
      <c r="T1252" s="17"/>
      <c r="U1252" s="17"/>
      <c r="V1252" s="17"/>
      <c r="W1252" s="17"/>
      <c r="X1252" s="36"/>
      <c r="Y1252" s="36"/>
      <c r="Z1252" s="36"/>
      <c r="AA1252" s="36"/>
      <c r="FD1252" s="195"/>
      <c r="FE1252" s="195"/>
      <c r="FF1252" s="195"/>
      <c r="FG1252" s="195"/>
      <c r="FH1252" s="195"/>
    </row>
    <row r="1253" spans="2:164" x14ac:dyDescent="0.2">
      <c r="B1253" s="98">
        <f>COUNT(R1253:FC1253,FI1253:FQ1253)</f>
        <v>0</v>
      </c>
      <c r="C1253" s="98" t="str">
        <f>IF(COUNT(R1253:FC1253,FI1253:FQ1253)&gt;0,COUNT(R1253:FC1253,FI1253:FQ1253),"")</f>
        <v/>
      </c>
      <c r="D1253" s="98" t="str">
        <f>IF(COUNT(X1253:BN1253,BP1253:BX1253,BZ1253:CF1253,CH1253:FC1253,FI1253:FQ1253)&gt;0,COUNT(X1253:BN1253,BP1253:BX1253,BZ1253:CF1253,CH1253:FC1253,FI1253:FQ1253),"")</f>
        <v/>
      </c>
      <c r="E1253" s="98" t="str">
        <f>IF(H1253=1,COUNT(R1253:FC1253,FI1253:FQ1253),"")</f>
        <v/>
      </c>
      <c r="F1253" s="98" t="str">
        <f>IF(H1253=1,COUNT(X1253:BN1253,BP1253:BX1253,BZ1253:CF1253,CH1253:FC1253,FI1253:FQ1253),"")</f>
        <v/>
      </c>
      <c r="G1253" s="98" t="str">
        <f>IF($B1253&gt;=1,$M1253,"")</f>
        <v/>
      </c>
      <c r="H1253" s="199" t="str">
        <f>IF(AND(M1253&gt;0,M1253&lt;=STATS!$C$22),1,"")</f>
        <v/>
      </c>
      <c r="J1253" s="34">
        <v>1252</v>
      </c>
      <c r="R1253" s="17"/>
      <c r="S1253" s="17"/>
      <c r="T1253" s="17"/>
      <c r="U1253" s="17"/>
      <c r="V1253" s="17"/>
      <c r="W1253" s="17"/>
      <c r="X1253" s="36"/>
      <c r="Y1253" s="36"/>
      <c r="Z1253" s="36"/>
      <c r="AA1253" s="36"/>
      <c r="FD1253" s="195"/>
      <c r="FE1253" s="195"/>
      <c r="FF1253" s="195"/>
      <c r="FG1253" s="195"/>
      <c r="FH1253" s="195"/>
    </row>
    <row r="1254" spans="2:164" x14ac:dyDescent="0.2">
      <c r="B1254" s="98">
        <f>COUNT(R1254:FC1254,FI1254:FQ1254)</f>
        <v>0</v>
      </c>
      <c r="C1254" s="98" t="str">
        <f>IF(COUNT(R1254:FC1254,FI1254:FQ1254)&gt;0,COUNT(R1254:FC1254,FI1254:FQ1254),"")</f>
        <v/>
      </c>
      <c r="D1254" s="98" t="str">
        <f>IF(COUNT(X1254:BN1254,BP1254:BX1254,BZ1254:CF1254,CH1254:FC1254,FI1254:FQ1254)&gt;0,COUNT(X1254:BN1254,BP1254:BX1254,BZ1254:CF1254,CH1254:FC1254,FI1254:FQ1254),"")</f>
        <v/>
      </c>
      <c r="E1254" s="98" t="str">
        <f>IF(H1254=1,COUNT(R1254:FC1254,FI1254:FQ1254),"")</f>
        <v/>
      </c>
      <c r="F1254" s="98" t="str">
        <f>IF(H1254=1,COUNT(X1254:BN1254,BP1254:BX1254,BZ1254:CF1254,CH1254:FC1254,FI1254:FQ1254),"")</f>
        <v/>
      </c>
      <c r="G1254" s="98" t="str">
        <f>IF($B1254&gt;=1,$M1254,"")</f>
        <v/>
      </c>
      <c r="H1254" s="199" t="str">
        <f>IF(AND(M1254&gt;0,M1254&lt;=STATS!$C$22),1,"")</f>
        <v/>
      </c>
      <c r="J1254" s="34">
        <v>1253</v>
      </c>
      <c r="R1254" s="17"/>
      <c r="S1254" s="17"/>
      <c r="T1254" s="17"/>
      <c r="U1254" s="17"/>
      <c r="V1254" s="17"/>
      <c r="W1254" s="17"/>
      <c r="X1254" s="36"/>
      <c r="Y1254" s="36"/>
      <c r="Z1254" s="36"/>
      <c r="AA1254" s="36"/>
      <c r="FD1254" s="195"/>
      <c r="FE1254" s="195"/>
      <c r="FF1254" s="195"/>
      <c r="FG1254" s="195"/>
      <c r="FH1254" s="195"/>
    </row>
    <row r="1255" spans="2:164" x14ac:dyDescent="0.2">
      <c r="B1255" s="98">
        <f>COUNT(R1255:FC1255,FI1255:FQ1255)</f>
        <v>0</v>
      </c>
      <c r="C1255" s="98" t="str">
        <f>IF(COUNT(R1255:FC1255,FI1255:FQ1255)&gt;0,COUNT(R1255:FC1255,FI1255:FQ1255),"")</f>
        <v/>
      </c>
      <c r="D1255" s="98" t="str">
        <f>IF(COUNT(X1255:BN1255,BP1255:BX1255,BZ1255:CF1255,CH1255:FC1255,FI1255:FQ1255)&gt;0,COUNT(X1255:BN1255,BP1255:BX1255,BZ1255:CF1255,CH1255:FC1255,FI1255:FQ1255),"")</f>
        <v/>
      </c>
      <c r="E1255" s="98" t="str">
        <f>IF(H1255=1,COUNT(R1255:FC1255,FI1255:FQ1255),"")</f>
        <v/>
      </c>
      <c r="F1255" s="98" t="str">
        <f>IF(H1255=1,COUNT(X1255:BN1255,BP1255:BX1255,BZ1255:CF1255,CH1255:FC1255,FI1255:FQ1255),"")</f>
        <v/>
      </c>
      <c r="G1255" s="98" t="str">
        <f>IF($B1255&gt;=1,$M1255,"")</f>
        <v/>
      </c>
      <c r="H1255" s="199" t="str">
        <f>IF(AND(M1255&gt;0,M1255&lt;=STATS!$C$22),1,"")</f>
        <v/>
      </c>
      <c r="J1255" s="34">
        <v>1254</v>
      </c>
      <c r="R1255" s="17"/>
      <c r="S1255" s="17"/>
      <c r="T1255" s="17"/>
      <c r="U1255" s="17"/>
      <c r="V1255" s="17"/>
      <c r="W1255" s="17"/>
      <c r="X1255" s="36"/>
      <c r="Y1255" s="36"/>
      <c r="Z1255" s="36"/>
      <c r="AA1255" s="36"/>
      <c r="FD1255" s="195"/>
      <c r="FE1255" s="195"/>
      <c r="FF1255" s="195"/>
      <c r="FG1255" s="195"/>
      <c r="FH1255" s="195"/>
    </row>
    <row r="1256" spans="2:164" x14ac:dyDescent="0.2">
      <c r="B1256" s="98">
        <f>COUNT(R1256:FC1256,FI1256:FQ1256)</f>
        <v>0</v>
      </c>
      <c r="C1256" s="98" t="str">
        <f>IF(COUNT(R1256:FC1256,FI1256:FQ1256)&gt;0,COUNT(R1256:FC1256,FI1256:FQ1256),"")</f>
        <v/>
      </c>
      <c r="D1256" s="98" t="str">
        <f>IF(COUNT(X1256:BN1256,BP1256:BX1256,BZ1256:CF1256,CH1256:FC1256,FI1256:FQ1256)&gt;0,COUNT(X1256:BN1256,BP1256:BX1256,BZ1256:CF1256,CH1256:FC1256,FI1256:FQ1256),"")</f>
        <v/>
      </c>
      <c r="E1256" s="98" t="str">
        <f>IF(H1256=1,COUNT(R1256:FC1256,FI1256:FQ1256),"")</f>
        <v/>
      </c>
      <c r="F1256" s="98" t="str">
        <f>IF(H1256=1,COUNT(X1256:BN1256,BP1256:BX1256,BZ1256:CF1256,CH1256:FC1256,FI1256:FQ1256),"")</f>
        <v/>
      </c>
      <c r="G1256" s="98" t="str">
        <f>IF($B1256&gt;=1,$M1256,"")</f>
        <v/>
      </c>
      <c r="H1256" s="199" t="str">
        <f>IF(AND(M1256&gt;0,M1256&lt;=STATS!$C$22),1,"")</f>
        <v/>
      </c>
      <c r="J1256" s="34">
        <v>1255</v>
      </c>
      <c r="R1256" s="17"/>
      <c r="S1256" s="17"/>
      <c r="T1256" s="17"/>
      <c r="U1256" s="17"/>
      <c r="V1256" s="17"/>
      <c r="W1256" s="17"/>
      <c r="X1256" s="36"/>
      <c r="Y1256" s="36"/>
      <c r="Z1256" s="36"/>
      <c r="AA1256" s="36"/>
      <c r="FD1256" s="195"/>
      <c r="FE1256" s="195"/>
      <c r="FF1256" s="195"/>
      <c r="FG1256" s="195"/>
      <c r="FH1256" s="195"/>
    </row>
    <row r="1257" spans="2:164" x14ac:dyDescent="0.2">
      <c r="B1257" s="98">
        <f>COUNT(R1257:FC1257,FI1257:FQ1257)</f>
        <v>0</v>
      </c>
      <c r="C1257" s="98" t="str">
        <f>IF(COUNT(R1257:FC1257,FI1257:FQ1257)&gt;0,COUNT(R1257:FC1257,FI1257:FQ1257),"")</f>
        <v/>
      </c>
      <c r="D1257" s="98" t="str">
        <f>IF(COUNT(X1257:BN1257,BP1257:BX1257,BZ1257:CF1257,CH1257:FC1257,FI1257:FQ1257)&gt;0,COUNT(X1257:BN1257,BP1257:BX1257,BZ1257:CF1257,CH1257:FC1257,FI1257:FQ1257),"")</f>
        <v/>
      </c>
      <c r="E1257" s="98" t="str">
        <f>IF(H1257=1,COUNT(R1257:FC1257,FI1257:FQ1257),"")</f>
        <v/>
      </c>
      <c r="F1257" s="98" t="str">
        <f>IF(H1257=1,COUNT(X1257:BN1257,BP1257:BX1257,BZ1257:CF1257,CH1257:FC1257,FI1257:FQ1257),"")</f>
        <v/>
      </c>
      <c r="G1257" s="98" t="str">
        <f>IF($B1257&gt;=1,$M1257,"")</f>
        <v/>
      </c>
      <c r="H1257" s="199" t="str">
        <f>IF(AND(M1257&gt;0,M1257&lt;=STATS!$C$22),1,"")</f>
        <v/>
      </c>
      <c r="J1257" s="34">
        <v>1256</v>
      </c>
      <c r="R1257" s="17"/>
      <c r="S1257" s="17"/>
      <c r="T1257" s="17"/>
      <c r="U1257" s="17"/>
      <c r="V1257" s="17"/>
      <c r="W1257" s="17"/>
      <c r="X1257" s="36"/>
      <c r="Y1257" s="36"/>
      <c r="Z1257" s="36"/>
      <c r="AA1257" s="36"/>
      <c r="FD1257" s="195"/>
      <c r="FE1257" s="195"/>
      <c r="FF1257" s="195"/>
      <c r="FG1257" s="195"/>
      <c r="FH1257" s="195"/>
    </row>
    <row r="1258" spans="2:164" x14ac:dyDescent="0.2">
      <c r="B1258" s="98">
        <f>COUNT(R1258:FC1258,FI1258:FQ1258)</f>
        <v>0</v>
      </c>
      <c r="C1258" s="98" t="str">
        <f>IF(COUNT(R1258:FC1258,FI1258:FQ1258)&gt;0,COUNT(R1258:FC1258,FI1258:FQ1258),"")</f>
        <v/>
      </c>
      <c r="D1258" s="98" t="str">
        <f>IF(COUNT(X1258:BN1258,BP1258:BX1258,BZ1258:CF1258,CH1258:FC1258,FI1258:FQ1258)&gt;0,COUNT(X1258:BN1258,BP1258:BX1258,BZ1258:CF1258,CH1258:FC1258,FI1258:FQ1258),"")</f>
        <v/>
      </c>
      <c r="E1258" s="98" t="str">
        <f>IF(H1258=1,COUNT(R1258:FC1258,FI1258:FQ1258),"")</f>
        <v/>
      </c>
      <c r="F1258" s="98" t="str">
        <f>IF(H1258=1,COUNT(X1258:BN1258,BP1258:BX1258,BZ1258:CF1258,CH1258:FC1258,FI1258:FQ1258),"")</f>
        <v/>
      </c>
      <c r="G1258" s="98" t="str">
        <f>IF($B1258&gt;=1,$M1258,"")</f>
        <v/>
      </c>
      <c r="H1258" s="199" t="str">
        <f>IF(AND(M1258&gt;0,M1258&lt;=STATS!$C$22),1,"")</f>
        <v/>
      </c>
      <c r="J1258" s="34">
        <v>1257</v>
      </c>
      <c r="R1258" s="17"/>
      <c r="S1258" s="17"/>
      <c r="T1258" s="17"/>
      <c r="U1258" s="17"/>
      <c r="V1258" s="17"/>
      <c r="W1258" s="17"/>
      <c r="X1258" s="36"/>
      <c r="Y1258" s="36"/>
      <c r="Z1258" s="36"/>
      <c r="AA1258" s="36"/>
      <c r="FD1258" s="195"/>
      <c r="FE1258" s="195"/>
      <c r="FF1258" s="195"/>
      <c r="FG1258" s="195"/>
      <c r="FH1258" s="195"/>
    </row>
    <row r="1259" spans="2:164" x14ac:dyDescent="0.2">
      <c r="B1259" s="98">
        <f>COUNT(R1259:FC1259,FI1259:FQ1259)</f>
        <v>0</v>
      </c>
      <c r="C1259" s="98" t="str">
        <f>IF(COUNT(R1259:FC1259,FI1259:FQ1259)&gt;0,COUNT(R1259:FC1259,FI1259:FQ1259),"")</f>
        <v/>
      </c>
      <c r="D1259" s="98" t="str">
        <f>IF(COUNT(X1259:BN1259,BP1259:BX1259,BZ1259:CF1259,CH1259:FC1259,FI1259:FQ1259)&gt;0,COUNT(X1259:BN1259,BP1259:BX1259,BZ1259:CF1259,CH1259:FC1259,FI1259:FQ1259),"")</f>
        <v/>
      </c>
      <c r="E1259" s="98" t="str">
        <f>IF(H1259=1,COUNT(R1259:FC1259,FI1259:FQ1259),"")</f>
        <v/>
      </c>
      <c r="F1259" s="98" t="str">
        <f>IF(H1259=1,COUNT(X1259:BN1259,BP1259:BX1259,BZ1259:CF1259,CH1259:FC1259,FI1259:FQ1259),"")</f>
        <v/>
      </c>
      <c r="G1259" s="98" t="str">
        <f>IF($B1259&gt;=1,$M1259,"")</f>
        <v/>
      </c>
      <c r="H1259" s="199" t="str">
        <f>IF(AND(M1259&gt;0,M1259&lt;=STATS!$C$22),1,"")</f>
        <v/>
      </c>
      <c r="J1259" s="34">
        <v>1258</v>
      </c>
      <c r="R1259" s="17"/>
      <c r="S1259" s="17"/>
      <c r="T1259" s="17"/>
      <c r="U1259" s="17"/>
      <c r="V1259" s="17"/>
      <c r="W1259" s="17"/>
      <c r="X1259" s="36"/>
      <c r="Y1259" s="36"/>
      <c r="Z1259" s="36"/>
      <c r="AA1259" s="36"/>
      <c r="FD1259" s="195"/>
      <c r="FE1259" s="195"/>
      <c r="FF1259" s="195"/>
      <c r="FG1259" s="195"/>
      <c r="FH1259" s="195"/>
    </row>
    <row r="1260" spans="2:164" x14ac:dyDescent="0.2">
      <c r="B1260" s="98">
        <f>COUNT(R1260:FC1260,FI1260:FQ1260)</f>
        <v>0</v>
      </c>
      <c r="C1260" s="98" t="str">
        <f>IF(COUNT(R1260:FC1260,FI1260:FQ1260)&gt;0,COUNT(R1260:FC1260,FI1260:FQ1260),"")</f>
        <v/>
      </c>
      <c r="D1260" s="98" t="str">
        <f>IF(COUNT(X1260:BN1260,BP1260:BX1260,BZ1260:CF1260,CH1260:FC1260,FI1260:FQ1260)&gt;0,COUNT(X1260:BN1260,BP1260:BX1260,BZ1260:CF1260,CH1260:FC1260,FI1260:FQ1260),"")</f>
        <v/>
      </c>
      <c r="E1260" s="98" t="str">
        <f>IF(H1260=1,COUNT(R1260:FC1260,FI1260:FQ1260),"")</f>
        <v/>
      </c>
      <c r="F1260" s="98" t="str">
        <f>IF(H1260=1,COUNT(X1260:BN1260,BP1260:BX1260,BZ1260:CF1260,CH1260:FC1260,FI1260:FQ1260),"")</f>
        <v/>
      </c>
      <c r="G1260" s="98" t="str">
        <f>IF($B1260&gt;=1,$M1260,"")</f>
        <v/>
      </c>
      <c r="H1260" s="199" t="str">
        <f>IF(AND(M1260&gt;0,M1260&lt;=STATS!$C$22),1,"")</f>
        <v/>
      </c>
      <c r="J1260" s="34">
        <v>1259</v>
      </c>
      <c r="R1260" s="17"/>
      <c r="S1260" s="17"/>
      <c r="T1260" s="17"/>
      <c r="U1260" s="17"/>
      <c r="V1260" s="17"/>
      <c r="W1260" s="17"/>
      <c r="X1260" s="36"/>
      <c r="Y1260" s="36"/>
      <c r="Z1260" s="36"/>
      <c r="AA1260" s="36"/>
      <c r="FD1260" s="195"/>
      <c r="FE1260" s="195"/>
      <c r="FF1260" s="195"/>
      <c r="FG1260" s="195"/>
      <c r="FH1260" s="195"/>
    </row>
    <row r="1261" spans="2:164" x14ac:dyDescent="0.2">
      <c r="B1261" s="98">
        <f>COUNT(R1261:FC1261,FI1261:FQ1261)</f>
        <v>0</v>
      </c>
      <c r="C1261" s="98" t="str">
        <f>IF(COUNT(R1261:FC1261,FI1261:FQ1261)&gt;0,COUNT(R1261:FC1261,FI1261:FQ1261),"")</f>
        <v/>
      </c>
      <c r="D1261" s="98" t="str">
        <f>IF(COUNT(X1261:BN1261,BP1261:BX1261,BZ1261:CF1261,CH1261:FC1261,FI1261:FQ1261)&gt;0,COUNT(X1261:BN1261,BP1261:BX1261,BZ1261:CF1261,CH1261:FC1261,FI1261:FQ1261),"")</f>
        <v/>
      </c>
      <c r="E1261" s="98" t="str">
        <f>IF(H1261=1,COUNT(R1261:FC1261,FI1261:FQ1261),"")</f>
        <v/>
      </c>
      <c r="F1261" s="98" t="str">
        <f>IF(H1261=1,COUNT(X1261:BN1261,BP1261:BX1261,BZ1261:CF1261,CH1261:FC1261,FI1261:FQ1261),"")</f>
        <v/>
      </c>
      <c r="G1261" s="98" t="str">
        <f>IF($B1261&gt;=1,$M1261,"")</f>
        <v/>
      </c>
      <c r="H1261" s="199" t="str">
        <f>IF(AND(M1261&gt;0,M1261&lt;=STATS!$C$22),1,"")</f>
        <v/>
      </c>
      <c r="J1261" s="34">
        <v>1260</v>
      </c>
      <c r="R1261" s="17"/>
      <c r="S1261" s="17"/>
      <c r="T1261" s="17"/>
      <c r="U1261" s="17"/>
      <c r="V1261" s="17"/>
      <c r="W1261" s="17"/>
      <c r="X1261" s="36"/>
      <c r="Y1261" s="36"/>
      <c r="Z1261" s="36"/>
      <c r="AA1261" s="36"/>
      <c r="FD1261" s="195"/>
      <c r="FE1261" s="195"/>
      <c r="FF1261" s="195"/>
      <c r="FG1261" s="195"/>
      <c r="FH1261" s="195"/>
    </row>
    <row r="1262" spans="2:164" x14ac:dyDescent="0.2">
      <c r="B1262" s="98">
        <f>COUNT(R1262:FC1262,FI1262:FQ1262)</f>
        <v>0</v>
      </c>
      <c r="C1262" s="98" t="str">
        <f>IF(COUNT(R1262:FC1262,FI1262:FQ1262)&gt;0,COUNT(R1262:FC1262,FI1262:FQ1262),"")</f>
        <v/>
      </c>
      <c r="D1262" s="98" t="str">
        <f>IF(COUNT(X1262:BN1262,BP1262:BX1262,BZ1262:CF1262,CH1262:FC1262,FI1262:FQ1262)&gt;0,COUNT(X1262:BN1262,BP1262:BX1262,BZ1262:CF1262,CH1262:FC1262,FI1262:FQ1262),"")</f>
        <v/>
      </c>
      <c r="E1262" s="98" t="str">
        <f>IF(H1262=1,COUNT(R1262:FC1262,FI1262:FQ1262),"")</f>
        <v/>
      </c>
      <c r="F1262" s="98" t="str">
        <f>IF(H1262=1,COUNT(X1262:BN1262,BP1262:BX1262,BZ1262:CF1262,CH1262:FC1262,FI1262:FQ1262),"")</f>
        <v/>
      </c>
      <c r="G1262" s="98" t="str">
        <f>IF($B1262&gt;=1,$M1262,"")</f>
        <v/>
      </c>
      <c r="H1262" s="199" t="str">
        <f>IF(AND(M1262&gt;0,M1262&lt;=STATS!$C$22),1,"")</f>
        <v/>
      </c>
      <c r="J1262" s="34">
        <v>1261</v>
      </c>
      <c r="R1262" s="17"/>
      <c r="S1262" s="17"/>
      <c r="T1262" s="17"/>
      <c r="U1262" s="17"/>
      <c r="V1262" s="17"/>
      <c r="W1262" s="17"/>
      <c r="X1262" s="36"/>
      <c r="Y1262" s="36"/>
      <c r="Z1262" s="36"/>
      <c r="AA1262" s="36"/>
      <c r="FD1262" s="195"/>
      <c r="FE1262" s="195"/>
      <c r="FF1262" s="195"/>
      <c r="FG1262" s="195"/>
      <c r="FH1262" s="195"/>
    </row>
    <row r="1263" spans="2:164" x14ac:dyDescent="0.2">
      <c r="B1263" s="98">
        <f>COUNT(R1263:FC1263,FI1263:FQ1263)</f>
        <v>0</v>
      </c>
      <c r="C1263" s="98" t="str">
        <f>IF(COUNT(R1263:FC1263,FI1263:FQ1263)&gt;0,COUNT(R1263:FC1263,FI1263:FQ1263),"")</f>
        <v/>
      </c>
      <c r="D1263" s="98" t="str">
        <f>IF(COUNT(X1263:BN1263,BP1263:BX1263,BZ1263:CF1263,CH1263:FC1263,FI1263:FQ1263)&gt;0,COUNT(X1263:BN1263,BP1263:BX1263,BZ1263:CF1263,CH1263:FC1263,FI1263:FQ1263),"")</f>
        <v/>
      </c>
      <c r="E1263" s="98" t="str">
        <f>IF(H1263=1,COUNT(R1263:FC1263,FI1263:FQ1263),"")</f>
        <v/>
      </c>
      <c r="F1263" s="98" t="str">
        <f>IF(H1263=1,COUNT(X1263:BN1263,BP1263:BX1263,BZ1263:CF1263,CH1263:FC1263,FI1263:FQ1263),"")</f>
        <v/>
      </c>
      <c r="G1263" s="98" t="str">
        <f>IF($B1263&gt;=1,$M1263,"")</f>
        <v/>
      </c>
      <c r="H1263" s="199" t="str">
        <f>IF(AND(M1263&gt;0,M1263&lt;=STATS!$C$22),1,"")</f>
        <v/>
      </c>
      <c r="J1263" s="34">
        <v>1262</v>
      </c>
      <c r="R1263" s="17"/>
      <c r="S1263" s="17"/>
      <c r="T1263" s="17"/>
      <c r="U1263" s="17"/>
      <c r="V1263" s="17"/>
      <c r="W1263" s="17"/>
      <c r="X1263" s="36"/>
      <c r="Y1263" s="36"/>
      <c r="Z1263" s="36"/>
      <c r="AA1263" s="36"/>
      <c r="FD1263" s="195"/>
      <c r="FE1263" s="195"/>
      <c r="FF1263" s="195"/>
      <c r="FG1263" s="195"/>
      <c r="FH1263" s="195"/>
    </row>
    <row r="1264" spans="2:164" x14ac:dyDescent="0.2">
      <c r="B1264" s="98">
        <f>COUNT(R1264:FC1264,FI1264:FQ1264)</f>
        <v>0</v>
      </c>
      <c r="C1264" s="98" t="str">
        <f>IF(COUNT(R1264:FC1264,FI1264:FQ1264)&gt;0,COUNT(R1264:FC1264,FI1264:FQ1264),"")</f>
        <v/>
      </c>
      <c r="D1264" s="98" t="str">
        <f>IF(COUNT(X1264:BN1264,BP1264:BX1264,BZ1264:CF1264,CH1264:FC1264,FI1264:FQ1264)&gt;0,COUNT(X1264:BN1264,BP1264:BX1264,BZ1264:CF1264,CH1264:FC1264,FI1264:FQ1264),"")</f>
        <v/>
      </c>
      <c r="E1264" s="98" t="str">
        <f>IF(H1264=1,COUNT(R1264:FC1264,FI1264:FQ1264),"")</f>
        <v/>
      </c>
      <c r="F1264" s="98" t="str">
        <f>IF(H1264=1,COUNT(X1264:BN1264,BP1264:BX1264,BZ1264:CF1264,CH1264:FC1264,FI1264:FQ1264),"")</f>
        <v/>
      </c>
      <c r="G1264" s="98" t="str">
        <f>IF($B1264&gt;=1,$M1264,"")</f>
        <v/>
      </c>
      <c r="H1264" s="199" t="str">
        <f>IF(AND(M1264&gt;0,M1264&lt;=STATS!$C$22),1,"")</f>
        <v/>
      </c>
      <c r="J1264" s="34">
        <v>1263</v>
      </c>
      <c r="R1264" s="17"/>
      <c r="S1264" s="17"/>
      <c r="T1264" s="17"/>
      <c r="U1264" s="17"/>
      <c r="V1264" s="17"/>
      <c r="W1264" s="17"/>
      <c r="X1264" s="36"/>
      <c r="Y1264" s="36"/>
      <c r="Z1264" s="36"/>
      <c r="AA1264" s="36"/>
      <c r="FD1264" s="195"/>
      <c r="FE1264" s="195"/>
      <c r="FF1264" s="195"/>
      <c r="FG1264" s="195"/>
      <c r="FH1264" s="195"/>
    </row>
    <row r="1265" spans="2:164" x14ac:dyDescent="0.2">
      <c r="B1265" s="98">
        <f>COUNT(R1265:FC1265,FI1265:FQ1265)</f>
        <v>0</v>
      </c>
      <c r="C1265" s="98" t="str">
        <f>IF(COUNT(R1265:FC1265,FI1265:FQ1265)&gt;0,COUNT(R1265:FC1265,FI1265:FQ1265),"")</f>
        <v/>
      </c>
      <c r="D1265" s="98" t="str">
        <f>IF(COUNT(X1265:BN1265,BP1265:BX1265,BZ1265:CF1265,CH1265:FC1265,FI1265:FQ1265)&gt;0,COUNT(X1265:BN1265,BP1265:BX1265,BZ1265:CF1265,CH1265:FC1265,FI1265:FQ1265),"")</f>
        <v/>
      </c>
      <c r="E1265" s="98" t="str">
        <f>IF(H1265=1,COUNT(R1265:FC1265,FI1265:FQ1265),"")</f>
        <v/>
      </c>
      <c r="F1265" s="98" t="str">
        <f>IF(H1265=1,COUNT(X1265:BN1265,BP1265:BX1265,BZ1265:CF1265,CH1265:FC1265,FI1265:FQ1265),"")</f>
        <v/>
      </c>
      <c r="G1265" s="98" t="str">
        <f>IF($B1265&gt;=1,$M1265,"")</f>
        <v/>
      </c>
      <c r="H1265" s="199" t="str">
        <f>IF(AND(M1265&gt;0,M1265&lt;=STATS!$C$22),1,"")</f>
        <v/>
      </c>
      <c r="J1265" s="34">
        <v>1264</v>
      </c>
      <c r="R1265" s="17"/>
      <c r="S1265" s="17"/>
      <c r="T1265" s="17"/>
      <c r="U1265" s="17"/>
      <c r="V1265" s="17"/>
      <c r="W1265" s="17"/>
      <c r="X1265" s="36"/>
      <c r="Y1265" s="36"/>
      <c r="Z1265" s="36"/>
      <c r="AA1265" s="36"/>
      <c r="FD1265" s="195"/>
      <c r="FE1265" s="195"/>
      <c r="FF1265" s="195"/>
      <c r="FG1265" s="195"/>
      <c r="FH1265" s="195"/>
    </row>
    <row r="1266" spans="2:164" x14ac:dyDescent="0.2">
      <c r="B1266" s="98">
        <f>COUNT(R1266:FC1266,FI1266:FQ1266)</f>
        <v>0</v>
      </c>
      <c r="C1266" s="98" t="str">
        <f>IF(COUNT(R1266:FC1266,FI1266:FQ1266)&gt;0,COUNT(R1266:FC1266,FI1266:FQ1266),"")</f>
        <v/>
      </c>
      <c r="D1266" s="98" t="str">
        <f>IF(COUNT(X1266:BN1266,BP1266:BX1266,BZ1266:CF1266,CH1266:FC1266,FI1266:FQ1266)&gt;0,COUNT(X1266:BN1266,BP1266:BX1266,BZ1266:CF1266,CH1266:FC1266,FI1266:FQ1266),"")</f>
        <v/>
      </c>
      <c r="E1266" s="98" t="str">
        <f>IF(H1266=1,COUNT(R1266:FC1266,FI1266:FQ1266),"")</f>
        <v/>
      </c>
      <c r="F1266" s="98" t="str">
        <f>IF(H1266=1,COUNT(X1266:BN1266,BP1266:BX1266,BZ1266:CF1266,CH1266:FC1266,FI1266:FQ1266),"")</f>
        <v/>
      </c>
      <c r="G1266" s="98" t="str">
        <f>IF($B1266&gt;=1,$M1266,"")</f>
        <v/>
      </c>
      <c r="H1266" s="199" t="str">
        <f>IF(AND(M1266&gt;0,M1266&lt;=STATS!$C$22),1,"")</f>
        <v/>
      </c>
      <c r="J1266" s="34">
        <v>1265</v>
      </c>
      <c r="R1266" s="17"/>
      <c r="S1266" s="17"/>
      <c r="T1266" s="17"/>
      <c r="U1266" s="17"/>
      <c r="V1266" s="17"/>
      <c r="W1266" s="17"/>
      <c r="X1266" s="36"/>
      <c r="Y1266" s="36"/>
      <c r="Z1266" s="36"/>
      <c r="AA1266" s="36"/>
      <c r="FD1266" s="195"/>
      <c r="FE1266" s="195"/>
      <c r="FF1266" s="195"/>
      <c r="FG1266" s="195"/>
      <c r="FH1266" s="195"/>
    </row>
    <row r="1267" spans="2:164" x14ac:dyDescent="0.2">
      <c r="B1267" s="98">
        <f>COUNT(R1267:FC1267,FI1267:FQ1267)</f>
        <v>0</v>
      </c>
      <c r="C1267" s="98" t="str">
        <f>IF(COUNT(R1267:FC1267,FI1267:FQ1267)&gt;0,COUNT(R1267:FC1267,FI1267:FQ1267),"")</f>
        <v/>
      </c>
      <c r="D1267" s="98" t="str">
        <f>IF(COUNT(X1267:BN1267,BP1267:BX1267,BZ1267:CF1267,CH1267:FC1267,FI1267:FQ1267)&gt;0,COUNT(X1267:BN1267,BP1267:BX1267,BZ1267:CF1267,CH1267:FC1267,FI1267:FQ1267),"")</f>
        <v/>
      </c>
      <c r="E1267" s="98" t="str">
        <f>IF(H1267=1,COUNT(R1267:FC1267,FI1267:FQ1267),"")</f>
        <v/>
      </c>
      <c r="F1267" s="98" t="str">
        <f>IF(H1267=1,COUNT(X1267:BN1267,BP1267:BX1267,BZ1267:CF1267,CH1267:FC1267,FI1267:FQ1267),"")</f>
        <v/>
      </c>
      <c r="G1267" s="98" t="str">
        <f>IF($B1267&gt;=1,$M1267,"")</f>
        <v/>
      </c>
      <c r="H1267" s="199" t="str">
        <f>IF(AND(M1267&gt;0,M1267&lt;=STATS!$C$22),1,"")</f>
        <v/>
      </c>
      <c r="J1267" s="34">
        <v>1266</v>
      </c>
      <c r="R1267" s="17"/>
      <c r="S1267" s="17"/>
      <c r="T1267" s="17"/>
      <c r="U1267" s="17"/>
      <c r="V1267" s="17"/>
      <c r="W1267" s="17"/>
      <c r="X1267" s="36"/>
      <c r="Y1267" s="36"/>
      <c r="Z1267" s="36"/>
      <c r="AA1267" s="36"/>
      <c r="FD1267" s="195"/>
      <c r="FE1267" s="195"/>
      <c r="FF1267" s="195"/>
      <c r="FG1267" s="195"/>
      <c r="FH1267" s="195"/>
    </row>
    <row r="1268" spans="2:164" x14ac:dyDescent="0.2">
      <c r="B1268" s="98">
        <f>COUNT(R1268:FC1268,FI1268:FQ1268)</f>
        <v>0</v>
      </c>
      <c r="C1268" s="98" t="str">
        <f>IF(COUNT(R1268:FC1268,FI1268:FQ1268)&gt;0,COUNT(R1268:FC1268,FI1268:FQ1268),"")</f>
        <v/>
      </c>
      <c r="D1268" s="98" t="str">
        <f>IF(COUNT(X1268:BN1268,BP1268:BX1268,BZ1268:CF1268,CH1268:FC1268,FI1268:FQ1268)&gt;0,COUNT(X1268:BN1268,BP1268:BX1268,BZ1268:CF1268,CH1268:FC1268,FI1268:FQ1268),"")</f>
        <v/>
      </c>
      <c r="E1268" s="98" t="str">
        <f>IF(H1268=1,COUNT(R1268:FC1268,FI1268:FQ1268),"")</f>
        <v/>
      </c>
      <c r="F1268" s="98" t="str">
        <f>IF(H1268=1,COUNT(X1268:BN1268,BP1268:BX1268,BZ1268:CF1268,CH1268:FC1268,FI1268:FQ1268),"")</f>
        <v/>
      </c>
      <c r="G1268" s="98" t="str">
        <f>IF($B1268&gt;=1,$M1268,"")</f>
        <v/>
      </c>
      <c r="H1268" s="199" t="str">
        <f>IF(AND(M1268&gt;0,M1268&lt;=STATS!$C$22),1,"")</f>
        <v/>
      </c>
      <c r="J1268" s="34">
        <v>1267</v>
      </c>
      <c r="R1268" s="17"/>
      <c r="S1268" s="17"/>
      <c r="T1268" s="17"/>
      <c r="U1268" s="17"/>
      <c r="V1268" s="17"/>
      <c r="W1268" s="17"/>
      <c r="X1268" s="36"/>
      <c r="Y1268" s="36"/>
      <c r="Z1268" s="36"/>
      <c r="AA1268" s="36"/>
      <c r="FD1268" s="195"/>
      <c r="FE1268" s="195"/>
      <c r="FF1268" s="195"/>
      <c r="FG1268" s="195"/>
      <c r="FH1268" s="195"/>
    </row>
    <row r="1269" spans="2:164" x14ac:dyDescent="0.2">
      <c r="B1269" s="98">
        <f>COUNT(R1269:FC1269,FI1269:FQ1269)</f>
        <v>0</v>
      </c>
      <c r="C1269" s="98" t="str">
        <f>IF(COUNT(R1269:FC1269,FI1269:FQ1269)&gt;0,COUNT(R1269:FC1269,FI1269:FQ1269),"")</f>
        <v/>
      </c>
      <c r="D1269" s="98" t="str">
        <f>IF(COUNT(X1269:BN1269,BP1269:BX1269,BZ1269:CF1269,CH1269:FC1269,FI1269:FQ1269)&gt;0,COUNT(X1269:BN1269,BP1269:BX1269,BZ1269:CF1269,CH1269:FC1269,FI1269:FQ1269),"")</f>
        <v/>
      </c>
      <c r="E1269" s="98" t="str">
        <f>IF(H1269=1,COUNT(R1269:FC1269,FI1269:FQ1269),"")</f>
        <v/>
      </c>
      <c r="F1269" s="98" t="str">
        <f>IF(H1269=1,COUNT(X1269:BN1269,BP1269:BX1269,BZ1269:CF1269,CH1269:FC1269,FI1269:FQ1269),"")</f>
        <v/>
      </c>
      <c r="G1269" s="98" t="str">
        <f>IF($B1269&gt;=1,$M1269,"")</f>
        <v/>
      </c>
      <c r="H1269" s="199" t="str">
        <f>IF(AND(M1269&gt;0,M1269&lt;=STATS!$C$22),1,"")</f>
        <v/>
      </c>
      <c r="J1269" s="34">
        <v>1268</v>
      </c>
      <c r="R1269" s="17"/>
      <c r="S1269" s="17"/>
      <c r="T1269" s="17"/>
      <c r="U1269" s="17"/>
      <c r="V1269" s="17"/>
      <c r="W1269" s="17"/>
      <c r="X1269" s="36"/>
      <c r="Y1269" s="36"/>
      <c r="Z1269" s="36"/>
      <c r="AA1269" s="36"/>
      <c r="FD1269" s="195"/>
      <c r="FE1269" s="195"/>
      <c r="FF1269" s="195"/>
      <c r="FG1269" s="195"/>
      <c r="FH1269" s="195"/>
    </row>
    <row r="1270" spans="2:164" x14ac:dyDescent="0.2">
      <c r="B1270" s="98">
        <f>COUNT(R1270:FC1270,FI1270:FQ1270)</f>
        <v>0</v>
      </c>
      <c r="C1270" s="98" t="str">
        <f>IF(COUNT(R1270:FC1270,FI1270:FQ1270)&gt;0,COUNT(R1270:FC1270,FI1270:FQ1270),"")</f>
        <v/>
      </c>
      <c r="D1270" s="98" t="str">
        <f>IF(COUNT(X1270:BN1270,BP1270:BX1270,BZ1270:CF1270,CH1270:FC1270,FI1270:FQ1270)&gt;0,COUNT(X1270:BN1270,BP1270:BX1270,BZ1270:CF1270,CH1270:FC1270,FI1270:FQ1270),"")</f>
        <v/>
      </c>
      <c r="E1270" s="98" t="str">
        <f>IF(H1270=1,COUNT(R1270:FC1270,FI1270:FQ1270),"")</f>
        <v/>
      </c>
      <c r="F1270" s="98" t="str">
        <f>IF(H1270=1,COUNT(X1270:BN1270,BP1270:BX1270,BZ1270:CF1270,CH1270:FC1270,FI1270:FQ1270),"")</f>
        <v/>
      </c>
      <c r="G1270" s="98" t="str">
        <f>IF($B1270&gt;=1,$M1270,"")</f>
        <v/>
      </c>
      <c r="H1270" s="199" t="str">
        <f>IF(AND(M1270&gt;0,M1270&lt;=STATS!$C$22),1,"")</f>
        <v/>
      </c>
      <c r="J1270" s="34">
        <v>1269</v>
      </c>
      <c r="R1270" s="17"/>
      <c r="S1270" s="17"/>
      <c r="T1270" s="17"/>
      <c r="U1270" s="17"/>
      <c r="V1270" s="17"/>
      <c r="W1270" s="17"/>
      <c r="X1270" s="36"/>
      <c r="Y1270" s="36"/>
      <c r="Z1270" s="36"/>
      <c r="AA1270" s="36"/>
      <c r="FD1270" s="195"/>
      <c r="FE1270" s="195"/>
      <c r="FF1270" s="195"/>
      <c r="FG1270" s="195"/>
      <c r="FH1270" s="195"/>
    </row>
    <row r="1271" spans="2:164" x14ac:dyDescent="0.2">
      <c r="B1271" s="98">
        <f>COUNT(R1271:FC1271,FI1271:FQ1271)</f>
        <v>0</v>
      </c>
      <c r="C1271" s="98" t="str">
        <f>IF(COUNT(R1271:FC1271,FI1271:FQ1271)&gt;0,COUNT(R1271:FC1271,FI1271:FQ1271),"")</f>
        <v/>
      </c>
      <c r="D1271" s="98" t="str">
        <f>IF(COUNT(X1271:BN1271,BP1271:BX1271,BZ1271:CF1271,CH1271:FC1271,FI1271:FQ1271)&gt;0,COUNT(X1271:BN1271,BP1271:BX1271,BZ1271:CF1271,CH1271:FC1271,FI1271:FQ1271),"")</f>
        <v/>
      </c>
      <c r="E1271" s="98" t="str">
        <f>IF(H1271=1,COUNT(R1271:FC1271,FI1271:FQ1271),"")</f>
        <v/>
      </c>
      <c r="F1271" s="98" t="str">
        <f>IF(H1271=1,COUNT(X1271:BN1271,BP1271:BX1271,BZ1271:CF1271,CH1271:FC1271,FI1271:FQ1271),"")</f>
        <v/>
      </c>
      <c r="G1271" s="98" t="str">
        <f>IF($B1271&gt;=1,$M1271,"")</f>
        <v/>
      </c>
      <c r="H1271" s="199" t="str">
        <f>IF(AND(M1271&gt;0,M1271&lt;=STATS!$C$22),1,"")</f>
        <v/>
      </c>
      <c r="J1271" s="34">
        <v>1270</v>
      </c>
      <c r="R1271" s="17"/>
      <c r="S1271" s="17"/>
      <c r="T1271" s="17"/>
      <c r="U1271" s="17"/>
      <c r="V1271" s="17"/>
      <c r="W1271" s="17"/>
      <c r="X1271" s="36"/>
      <c r="Y1271" s="36"/>
      <c r="Z1271" s="36"/>
      <c r="AA1271" s="36"/>
      <c r="FD1271" s="195"/>
      <c r="FE1271" s="195"/>
      <c r="FF1271" s="195"/>
      <c r="FG1271" s="195"/>
      <c r="FH1271" s="195"/>
    </row>
    <row r="1272" spans="2:164" x14ac:dyDescent="0.2">
      <c r="B1272" s="98">
        <f>COUNT(R1272:FC1272,FI1272:FQ1272)</f>
        <v>0</v>
      </c>
      <c r="C1272" s="98" t="str">
        <f>IF(COUNT(R1272:FC1272,FI1272:FQ1272)&gt;0,COUNT(R1272:FC1272,FI1272:FQ1272),"")</f>
        <v/>
      </c>
      <c r="D1272" s="98" t="str">
        <f>IF(COUNT(X1272:BN1272,BP1272:BX1272,BZ1272:CF1272,CH1272:FC1272,FI1272:FQ1272)&gt;0,COUNT(X1272:BN1272,BP1272:BX1272,BZ1272:CF1272,CH1272:FC1272,FI1272:FQ1272),"")</f>
        <v/>
      </c>
      <c r="E1272" s="98" t="str">
        <f>IF(H1272=1,COUNT(R1272:FC1272,FI1272:FQ1272),"")</f>
        <v/>
      </c>
      <c r="F1272" s="98" t="str">
        <f>IF(H1272=1,COUNT(X1272:BN1272,BP1272:BX1272,BZ1272:CF1272,CH1272:FC1272,FI1272:FQ1272),"")</f>
        <v/>
      </c>
      <c r="G1272" s="98" t="str">
        <f>IF($B1272&gt;=1,$M1272,"")</f>
        <v/>
      </c>
      <c r="H1272" s="199" t="str">
        <f>IF(AND(M1272&gt;0,M1272&lt;=STATS!$C$22),1,"")</f>
        <v/>
      </c>
      <c r="J1272" s="34">
        <v>1271</v>
      </c>
      <c r="R1272" s="17"/>
      <c r="S1272" s="17"/>
      <c r="T1272" s="17"/>
      <c r="U1272" s="17"/>
      <c r="V1272" s="17"/>
      <c r="W1272" s="17"/>
      <c r="X1272" s="36"/>
      <c r="Y1272" s="36"/>
      <c r="Z1272" s="36"/>
      <c r="AA1272" s="36"/>
      <c r="FD1272" s="195"/>
      <c r="FE1272" s="195"/>
      <c r="FF1272" s="195"/>
      <c r="FG1272" s="195"/>
      <c r="FH1272" s="195"/>
    </row>
    <row r="1273" spans="2:164" x14ac:dyDescent="0.2">
      <c r="B1273" s="98">
        <f>COUNT(R1273:FC1273,FI1273:FQ1273)</f>
        <v>0</v>
      </c>
      <c r="C1273" s="98" t="str">
        <f>IF(COUNT(R1273:FC1273,FI1273:FQ1273)&gt;0,COUNT(R1273:FC1273,FI1273:FQ1273),"")</f>
        <v/>
      </c>
      <c r="D1273" s="98" t="str">
        <f>IF(COUNT(X1273:BN1273,BP1273:BX1273,BZ1273:CF1273,CH1273:FC1273,FI1273:FQ1273)&gt;0,COUNT(X1273:BN1273,BP1273:BX1273,BZ1273:CF1273,CH1273:FC1273,FI1273:FQ1273),"")</f>
        <v/>
      </c>
      <c r="E1273" s="98" t="str">
        <f>IF(H1273=1,COUNT(R1273:FC1273,FI1273:FQ1273),"")</f>
        <v/>
      </c>
      <c r="F1273" s="98" t="str">
        <f>IF(H1273=1,COUNT(X1273:BN1273,BP1273:BX1273,BZ1273:CF1273,CH1273:FC1273,FI1273:FQ1273),"")</f>
        <v/>
      </c>
      <c r="G1273" s="98" t="str">
        <f>IF($B1273&gt;=1,$M1273,"")</f>
        <v/>
      </c>
      <c r="H1273" s="199" t="str">
        <f>IF(AND(M1273&gt;0,M1273&lt;=STATS!$C$22),1,"")</f>
        <v/>
      </c>
      <c r="J1273" s="34">
        <v>1272</v>
      </c>
      <c r="R1273" s="17"/>
      <c r="S1273" s="17"/>
      <c r="T1273" s="17"/>
      <c r="U1273" s="17"/>
      <c r="V1273" s="17"/>
      <c r="W1273" s="17"/>
      <c r="X1273" s="36"/>
      <c r="Y1273" s="36"/>
      <c r="Z1273" s="36"/>
      <c r="AA1273" s="36"/>
      <c r="FD1273" s="195"/>
      <c r="FE1273" s="195"/>
      <c r="FF1273" s="195"/>
      <c r="FG1273" s="195"/>
      <c r="FH1273" s="195"/>
    </row>
    <row r="1274" spans="2:164" x14ac:dyDescent="0.2">
      <c r="B1274" s="98">
        <f>COUNT(R1274:FC1274,FI1274:FQ1274)</f>
        <v>0</v>
      </c>
      <c r="C1274" s="98" t="str">
        <f>IF(COUNT(R1274:FC1274,FI1274:FQ1274)&gt;0,COUNT(R1274:FC1274,FI1274:FQ1274),"")</f>
        <v/>
      </c>
      <c r="D1274" s="98" t="str">
        <f>IF(COUNT(X1274:BN1274,BP1274:BX1274,BZ1274:CF1274,CH1274:FC1274,FI1274:FQ1274)&gt;0,COUNT(X1274:BN1274,BP1274:BX1274,BZ1274:CF1274,CH1274:FC1274,FI1274:FQ1274),"")</f>
        <v/>
      </c>
      <c r="E1274" s="98" t="str">
        <f>IF(H1274=1,COUNT(R1274:FC1274,FI1274:FQ1274),"")</f>
        <v/>
      </c>
      <c r="F1274" s="98" t="str">
        <f>IF(H1274=1,COUNT(X1274:BN1274,BP1274:BX1274,BZ1274:CF1274,CH1274:FC1274,FI1274:FQ1274),"")</f>
        <v/>
      </c>
      <c r="G1274" s="98" t="str">
        <f>IF($B1274&gt;=1,$M1274,"")</f>
        <v/>
      </c>
      <c r="H1274" s="199" t="str">
        <f>IF(AND(M1274&gt;0,M1274&lt;=STATS!$C$22),1,"")</f>
        <v/>
      </c>
      <c r="J1274" s="34">
        <v>1273</v>
      </c>
      <c r="R1274" s="17"/>
      <c r="S1274" s="17"/>
      <c r="T1274" s="17"/>
      <c r="U1274" s="17"/>
      <c r="V1274" s="17"/>
      <c r="W1274" s="17"/>
      <c r="X1274" s="36"/>
      <c r="Y1274" s="36"/>
      <c r="Z1274" s="36"/>
      <c r="AA1274" s="36"/>
      <c r="FD1274" s="195"/>
      <c r="FE1274" s="195"/>
      <c r="FF1274" s="195"/>
      <c r="FG1274" s="195"/>
      <c r="FH1274" s="195"/>
    </row>
    <row r="1275" spans="2:164" x14ac:dyDescent="0.2">
      <c r="B1275" s="98">
        <f>COUNT(R1275:FC1275,FI1275:FQ1275)</f>
        <v>0</v>
      </c>
      <c r="C1275" s="98" t="str">
        <f>IF(COUNT(R1275:FC1275,FI1275:FQ1275)&gt;0,COUNT(R1275:FC1275,FI1275:FQ1275),"")</f>
        <v/>
      </c>
      <c r="D1275" s="98" t="str">
        <f>IF(COUNT(X1275:BN1275,BP1275:BX1275,BZ1275:CF1275,CH1275:FC1275,FI1275:FQ1275)&gt;0,COUNT(X1275:BN1275,BP1275:BX1275,BZ1275:CF1275,CH1275:FC1275,FI1275:FQ1275),"")</f>
        <v/>
      </c>
      <c r="E1275" s="98" t="str">
        <f>IF(H1275=1,COUNT(R1275:FC1275,FI1275:FQ1275),"")</f>
        <v/>
      </c>
      <c r="F1275" s="98" t="str">
        <f>IF(H1275=1,COUNT(X1275:BN1275,BP1275:BX1275,BZ1275:CF1275,CH1275:FC1275,FI1275:FQ1275),"")</f>
        <v/>
      </c>
      <c r="G1275" s="98" t="str">
        <f>IF($B1275&gt;=1,$M1275,"")</f>
        <v/>
      </c>
      <c r="H1275" s="199" t="str">
        <f>IF(AND(M1275&gt;0,M1275&lt;=STATS!$C$22),1,"")</f>
        <v/>
      </c>
      <c r="J1275" s="34">
        <v>1274</v>
      </c>
      <c r="R1275" s="17"/>
      <c r="S1275" s="17"/>
      <c r="T1275" s="17"/>
      <c r="U1275" s="17"/>
      <c r="V1275" s="17"/>
      <c r="W1275" s="17"/>
      <c r="X1275" s="36"/>
      <c r="Y1275" s="36"/>
      <c r="Z1275" s="36"/>
      <c r="AA1275" s="36"/>
      <c r="FD1275" s="195"/>
      <c r="FE1275" s="195"/>
      <c r="FF1275" s="195"/>
      <c r="FG1275" s="195"/>
      <c r="FH1275" s="195"/>
    </row>
    <row r="1276" spans="2:164" x14ac:dyDescent="0.2">
      <c r="B1276" s="98">
        <f>COUNT(R1276:FC1276,FI1276:FQ1276)</f>
        <v>0</v>
      </c>
      <c r="C1276" s="98" t="str">
        <f>IF(COUNT(R1276:FC1276,FI1276:FQ1276)&gt;0,COUNT(R1276:FC1276,FI1276:FQ1276),"")</f>
        <v/>
      </c>
      <c r="D1276" s="98" t="str">
        <f>IF(COUNT(X1276:BN1276,BP1276:BX1276,BZ1276:CF1276,CH1276:FC1276,FI1276:FQ1276)&gt;0,COUNT(X1276:BN1276,BP1276:BX1276,BZ1276:CF1276,CH1276:FC1276,FI1276:FQ1276),"")</f>
        <v/>
      </c>
      <c r="E1276" s="98" t="str">
        <f>IF(H1276=1,COUNT(R1276:FC1276,FI1276:FQ1276),"")</f>
        <v/>
      </c>
      <c r="F1276" s="98" t="str">
        <f>IF(H1276=1,COUNT(X1276:BN1276,BP1276:BX1276,BZ1276:CF1276,CH1276:FC1276,FI1276:FQ1276),"")</f>
        <v/>
      </c>
      <c r="G1276" s="98" t="str">
        <f>IF($B1276&gt;=1,$M1276,"")</f>
        <v/>
      </c>
      <c r="H1276" s="199" t="str">
        <f>IF(AND(M1276&gt;0,M1276&lt;=STATS!$C$22),1,"")</f>
        <v/>
      </c>
      <c r="J1276" s="34">
        <v>1275</v>
      </c>
      <c r="R1276" s="17"/>
      <c r="S1276" s="17"/>
      <c r="T1276" s="17"/>
      <c r="U1276" s="17"/>
      <c r="V1276" s="17"/>
      <c r="W1276" s="17"/>
      <c r="X1276" s="36"/>
      <c r="Y1276" s="36"/>
      <c r="Z1276" s="36"/>
      <c r="AA1276" s="36"/>
      <c r="FD1276" s="195"/>
      <c r="FE1276" s="195"/>
      <c r="FF1276" s="195"/>
      <c r="FG1276" s="195"/>
      <c r="FH1276" s="195"/>
    </row>
    <row r="1277" spans="2:164" x14ac:dyDescent="0.2">
      <c r="B1277" s="98">
        <f>COUNT(R1277:FC1277,FI1277:FQ1277)</f>
        <v>0</v>
      </c>
      <c r="C1277" s="98" t="str">
        <f>IF(COUNT(R1277:FC1277,FI1277:FQ1277)&gt;0,COUNT(R1277:FC1277,FI1277:FQ1277),"")</f>
        <v/>
      </c>
      <c r="D1277" s="98" t="str">
        <f>IF(COUNT(X1277:BN1277,BP1277:BX1277,BZ1277:CF1277,CH1277:FC1277,FI1277:FQ1277)&gt;0,COUNT(X1277:BN1277,BP1277:BX1277,BZ1277:CF1277,CH1277:FC1277,FI1277:FQ1277),"")</f>
        <v/>
      </c>
      <c r="E1277" s="98" t="str">
        <f>IF(H1277=1,COUNT(R1277:FC1277,FI1277:FQ1277),"")</f>
        <v/>
      </c>
      <c r="F1277" s="98" t="str">
        <f>IF(H1277=1,COUNT(X1277:BN1277,BP1277:BX1277,BZ1277:CF1277,CH1277:FC1277,FI1277:FQ1277),"")</f>
        <v/>
      </c>
      <c r="G1277" s="98" t="str">
        <f>IF($B1277&gt;=1,$M1277,"")</f>
        <v/>
      </c>
      <c r="H1277" s="199" t="str">
        <f>IF(AND(M1277&gt;0,M1277&lt;=STATS!$C$22),1,"")</f>
        <v/>
      </c>
      <c r="J1277" s="34">
        <v>1276</v>
      </c>
      <c r="R1277" s="17"/>
      <c r="S1277" s="17"/>
      <c r="T1277" s="17"/>
      <c r="U1277" s="17"/>
      <c r="V1277" s="17"/>
      <c r="W1277" s="17"/>
      <c r="X1277" s="36"/>
      <c r="Y1277" s="36"/>
      <c r="Z1277" s="36"/>
      <c r="AA1277" s="36"/>
      <c r="FD1277" s="195"/>
      <c r="FE1277" s="195"/>
      <c r="FF1277" s="195"/>
      <c r="FG1277" s="195"/>
      <c r="FH1277" s="195"/>
    </row>
    <row r="1278" spans="2:164" x14ac:dyDescent="0.2">
      <c r="B1278" s="98">
        <f>COUNT(R1278:FC1278,FI1278:FQ1278)</f>
        <v>0</v>
      </c>
      <c r="C1278" s="98" t="str">
        <f>IF(COUNT(R1278:FC1278,FI1278:FQ1278)&gt;0,COUNT(R1278:FC1278,FI1278:FQ1278),"")</f>
        <v/>
      </c>
      <c r="D1278" s="98" t="str">
        <f>IF(COUNT(X1278:BN1278,BP1278:BX1278,BZ1278:CF1278,CH1278:FC1278,FI1278:FQ1278)&gt;0,COUNT(X1278:BN1278,BP1278:BX1278,BZ1278:CF1278,CH1278:FC1278,FI1278:FQ1278),"")</f>
        <v/>
      </c>
      <c r="E1278" s="98" t="str">
        <f>IF(H1278=1,COUNT(R1278:FC1278,FI1278:FQ1278),"")</f>
        <v/>
      </c>
      <c r="F1278" s="98" t="str">
        <f>IF(H1278=1,COUNT(X1278:BN1278,BP1278:BX1278,BZ1278:CF1278,CH1278:FC1278,FI1278:FQ1278),"")</f>
        <v/>
      </c>
      <c r="G1278" s="98" t="str">
        <f>IF($B1278&gt;=1,$M1278,"")</f>
        <v/>
      </c>
      <c r="H1278" s="199" t="str">
        <f>IF(AND(M1278&gt;0,M1278&lt;=STATS!$C$22),1,"")</f>
        <v/>
      </c>
      <c r="J1278" s="34">
        <v>1277</v>
      </c>
      <c r="R1278" s="17"/>
      <c r="S1278" s="17"/>
      <c r="T1278" s="17"/>
      <c r="U1278" s="17"/>
      <c r="V1278" s="17"/>
      <c r="W1278" s="17"/>
      <c r="X1278" s="36"/>
      <c r="Y1278" s="36"/>
      <c r="Z1278" s="36"/>
      <c r="AA1278" s="36"/>
      <c r="FD1278" s="195"/>
      <c r="FE1278" s="195"/>
      <c r="FF1278" s="195"/>
      <c r="FG1278" s="195"/>
      <c r="FH1278" s="195"/>
    </row>
    <row r="1279" spans="2:164" x14ac:dyDescent="0.2">
      <c r="B1279" s="98">
        <f>COUNT(R1279:FC1279,FI1279:FQ1279)</f>
        <v>0</v>
      </c>
      <c r="C1279" s="98" t="str">
        <f>IF(COUNT(R1279:FC1279,FI1279:FQ1279)&gt;0,COUNT(R1279:FC1279,FI1279:FQ1279),"")</f>
        <v/>
      </c>
      <c r="D1279" s="98" t="str">
        <f>IF(COUNT(X1279:BN1279,BP1279:BX1279,BZ1279:CF1279,CH1279:FC1279,FI1279:FQ1279)&gt;0,COUNT(X1279:BN1279,BP1279:BX1279,BZ1279:CF1279,CH1279:FC1279,FI1279:FQ1279),"")</f>
        <v/>
      </c>
      <c r="E1279" s="98" t="str">
        <f>IF(H1279=1,COUNT(R1279:FC1279,FI1279:FQ1279),"")</f>
        <v/>
      </c>
      <c r="F1279" s="98" t="str">
        <f>IF(H1279=1,COUNT(X1279:BN1279,BP1279:BX1279,BZ1279:CF1279,CH1279:FC1279,FI1279:FQ1279),"")</f>
        <v/>
      </c>
      <c r="G1279" s="98" t="str">
        <f>IF($B1279&gt;=1,$M1279,"")</f>
        <v/>
      </c>
      <c r="H1279" s="199" t="str">
        <f>IF(AND(M1279&gt;0,M1279&lt;=STATS!$C$22),1,"")</f>
        <v/>
      </c>
      <c r="J1279" s="34">
        <v>1278</v>
      </c>
      <c r="R1279" s="17"/>
      <c r="S1279" s="17"/>
      <c r="T1279" s="17"/>
      <c r="U1279" s="17"/>
      <c r="V1279" s="17"/>
      <c r="W1279" s="17"/>
      <c r="X1279" s="36"/>
      <c r="Y1279" s="36"/>
      <c r="Z1279" s="36"/>
      <c r="AA1279" s="36"/>
      <c r="FD1279" s="195"/>
      <c r="FE1279" s="195"/>
      <c r="FF1279" s="195"/>
      <c r="FG1279" s="195"/>
      <c r="FH1279" s="195"/>
    </row>
    <row r="1280" spans="2:164" x14ac:dyDescent="0.2">
      <c r="B1280" s="98">
        <f>COUNT(R1280:FC1280,FI1280:FQ1280)</f>
        <v>0</v>
      </c>
      <c r="C1280" s="98" t="str">
        <f>IF(COUNT(R1280:FC1280,FI1280:FQ1280)&gt;0,COUNT(R1280:FC1280,FI1280:FQ1280),"")</f>
        <v/>
      </c>
      <c r="D1280" s="98" t="str">
        <f>IF(COUNT(X1280:BN1280,BP1280:BX1280,BZ1280:CF1280,CH1280:FC1280,FI1280:FQ1280)&gt;0,COUNT(X1280:BN1280,BP1280:BX1280,BZ1280:CF1280,CH1280:FC1280,FI1280:FQ1280),"")</f>
        <v/>
      </c>
      <c r="E1280" s="98" t="str">
        <f>IF(H1280=1,COUNT(R1280:FC1280,FI1280:FQ1280),"")</f>
        <v/>
      </c>
      <c r="F1280" s="98" t="str">
        <f>IF(H1280=1,COUNT(X1280:BN1280,BP1280:BX1280,BZ1280:CF1280,CH1280:FC1280,FI1280:FQ1280),"")</f>
        <v/>
      </c>
      <c r="G1280" s="98" t="str">
        <f>IF($B1280&gt;=1,$M1280,"")</f>
        <v/>
      </c>
      <c r="H1280" s="199" t="str">
        <f>IF(AND(M1280&gt;0,M1280&lt;=STATS!$C$22),1,"")</f>
        <v/>
      </c>
      <c r="J1280" s="34">
        <v>1279</v>
      </c>
      <c r="R1280" s="17"/>
      <c r="S1280" s="17"/>
      <c r="T1280" s="17"/>
      <c r="U1280" s="17"/>
      <c r="V1280" s="17"/>
      <c r="W1280" s="17"/>
      <c r="X1280" s="36"/>
      <c r="Y1280" s="36"/>
      <c r="Z1280" s="36"/>
      <c r="AA1280" s="36"/>
      <c r="FD1280" s="195"/>
      <c r="FE1280" s="195"/>
      <c r="FF1280" s="195"/>
      <c r="FG1280" s="195"/>
      <c r="FH1280" s="195"/>
    </row>
    <row r="1281" spans="2:164" x14ac:dyDescent="0.2">
      <c r="B1281" s="98">
        <f>COUNT(R1281:FC1281,FI1281:FQ1281)</f>
        <v>0</v>
      </c>
      <c r="C1281" s="98" t="str">
        <f>IF(COUNT(R1281:FC1281,FI1281:FQ1281)&gt;0,COUNT(R1281:FC1281,FI1281:FQ1281),"")</f>
        <v/>
      </c>
      <c r="D1281" s="98" t="str">
        <f>IF(COUNT(X1281:BN1281,BP1281:BX1281,BZ1281:CF1281,CH1281:FC1281,FI1281:FQ1281)&gt;0,COUNT(X1281:BN1281,BP1281:BX1281,BZ1281:CF1281,CH1281:FC1281,FI1281:FQ1281),"")</f>
        <v/>
      </c>
      <c r="E1281" s="98" t="str">
        <f>IF(H1281=1,COUNT(R1281:FC1281,FI1281:FQ1281),"")</f>
        <v/>
      </c>
      <c r="F1281" s="98" t="str">
        <f>IF(H1281=1,COUNT(X1281:BN1281,BP1281:BX1281,BZ1281:CF1281,CH1281:FC1281,FI1281:FQ1281),"")</f>
        <v/>
      </c>
      <c r="G1281" s="98" t="str">
        <f>IF($B1281&gt;=1,$M1281,"")</f>
        <v/>
      </c>
      <c r="H1281" s="199" t="str">
        <f>IF(AND(M1281&gt;0,M1281&lt;=STATS!$C$22),1,"")</f>
        <v/>
      </c>
      <c r="J1281" s="34">
        <v>1280</v>
      </c>
      <c r="R1281" s="17"/>
      <c r="S1281" s="17"/>
      <c r="T1281" s="17"/>
      <c r="U1281" s="17"/>
      <c r="V1281" s="17"/>
      <c r="W1281" s="17"/>
      <c r="X1281" s="36"/>
      <c r="Y1281" s="36"/>
      <c r="Z1281" s="36"/>
      <c r="AA1281" s="36"/>
      <c r="FD1281" s="195"/>
      <c r="FE1281" s="195"/>
      <c r="FF1281" s="195"/>
      <c r="FG1281" s="195"/>
      <c r="FH1281" s="195"/>
    </row>
    <row r="1282" spans="2:164" x14ac:dyDescent="0.2">
      <c r="B1282" s="98">
        <f>COUNT(R1282:FC1282,FI1282:FQ1282)</f>
        <v>0</v>
      </c>
      <c r="C1282" s="98" t="str">
        <f>IF(COUNT(R1282:FC1282,FI1282:FQ1282)&gt;0,COUNT(R1282:FC1282,FI1282:FQ1282),"")</f>
        <v/>
      </c>
      <c r="D1282" s="98" t="str">
        <f>IF(COUNT(X1282:BN1282,BP1282:BX1282,BZ1282:CF1282,CH1282:FC1282,FI1282:FQ1282)&gt;0,COUNT(X1282:BN1282,BP1282:BX1282,BZ1282:CF1282,CH1282:FC1282,FI1282:FQ1282),"")</f>
        <v/>
      </c>
      <c r="E1282" s="98" t="str">
        <f>IF(H1282=1,COUNT(R1282:FC1282,FI1282:FQ1282),"")</f>
        <v/>
      </c>
      <c r="F1282" s="98" t="str">
        <f>IF(H1282=1,COUNT(X1282:BN1282,BP1282:BX1282,BZ1282:CF1282,CH1282:FC1282,FI1282:FQ1282),"")</f>
        <v/>
      </c>
      <c r="G1282" s="98" t="str">
        <f>IF($B1282&gt;=1,$M1282,"")</f>
        <v/>
      </c>
      <c r="H1282" s="199" t="str">
        <f>IF(AND(M1282&gt;0,M1282&lt;=STATS!$C$22),1,"")</f>
        <v/>
      </c>
      <c r="J1282" s="34">
        <v>1281</v>
      </c>
      <c r="R1282" s="17"/>
      <c r="S1282" s="17"/>
      <c r="T1282" s="17"/>
      <c r="U1282" s="17"/>
      <c r="V1282" s="17"/>
      <c r="W1282" s="17"/>
      <c r="X1282" s="36"/>
      <c r="Y1282" s="36"/>
      <c r="Z1282" s="36"/>
      <c r="AA1282" s="36"/>
      <c r="FD1282" s="195"/>
      <c r="FE1282" s="195"/>
      <c r="FF1282" s="195"/>
      <c r="FG1282" s="195"/>
      <c r="FH1282" s="195"/>
    </row>
    <row r="1283" spans="2:164" x14ac:dyDescent="0.2">
      <c r="B1283" s="98">
        <f>COUNT(R1283:FC1283,FI1283:FQ1283)</f>
        <v>0</v>
      </c>
      <c r="C1283" s="98" t="str">
        <f>IF(COUNT(R1283:FC1283,FI1283:FQ1283)&gt;0,COUNT(R1283:FC1283,FI1283:FQ1283),"")</f>
        <v/>
      </c>
      <c r="D1283" s="98" t="str">
        <f>IF(COUNT(X1283:BN1283,BP1283:BX1283,BZ1283:CF1283,CH1283:FC1283,FI1283:FQ1283)&gt;0,COUNT(X1283:BN1283,BP1283:BX1283,BZ1283:CF1283,CH1283:FC1283,FI1283:FQ1283),"")</f>
        <v/>
      </c>
      <c r="E1283" s="98" t="str">
        <f>IF(H1283=1,COUNT(R1283:FC1283,FI1283:FQ1283),"")</f>
        <v/>
      </c>
      <c r="F1283" s="98" t="str">
        <f>IF(H1283=1,COUNT(X1283:BN1283,BP1283:BX1283,BZ1283:CF1283,CH1283:FC1283,FI1283:FQ1283),"")</f>
        <v/>
      </c>
      <c r="G1283" s="98" t="str">
        <f>IF($B1283&gt;=1,$M1283,"")</f>
        <v/>
      </c>
      <c r="H1283" s="199" t="str">
        <f>IF(AND(M1283&gt;0,M1283&lt;=STATS!$C$22),1,"")</f>
        <v/>
      </c>
      <c r="J1283" s="34">
        <v>1282</v>
      </c>
      <c r="R1283" s="17"/>
      <c r="S1283" s="17"/>
      <c r="T1283" s="17"/>
      <c r="U1283" s="17"/>
      <c r="V1283" s="17"/>
      <c r="W1283" s="17"/>
      <c r="X1283" s="36"/>
      <c r="Y1283" s="36"/>
      <c r="Z1283" s="36"/>
      <c r="AA1283" s="36"/>
      <c r="FD1283" s="195"/>
      <c r="FE1283" s="195"/>
      <c r="FF1283" s="195"/>
      <c r="FG1283" s="195"/>
      <c r="FH1283" s="195"/>
    </row>
    <row r="1284" spans="2:164" x14ac:dyDescent="0.2">
      <c r="B1284" s="98">
        <f>COUNT(R1284:FC1284,FI1284:FQ1284)</f>
        <v>0</v>
      </c>
      <c r="C1284" s="98" t="str">
        <f>IF(COUNT(R1284:FC1284,FI1284:FQ1284)&gt;0,COUNT(R1284:FC1284,FI1284:FQ1284),"")</f>
        <v/>
      </c>
      <c r="D1284" s="98" t="str">
        <f>IF(COUNT(X1284:BN1284,BP1284:BX1284,BZ1284:CF1284,CH1284:FC1284,FI1284:FQ1284)&gt;0,COUNT(X1284:BN1284,BP1284:BX1284,BZ1284:CF1284,CH1284:FC1284,FI1284:FQ1284),"")</f>
        <v/>
      </c>
      <c r="E1284" s="98" t="str">
        <f>IF(H1284=1,COUNT(R1284:FC1284,FI1284:FQ1284),"")</f>
        <v/>
      </c>
      <c r="F1284" s="98" t="str">
        <f>IF(H1284=1,COUNT(X1284:BN1284,BP1284:BX1284,BZ1284:CF1284,CH1284:FC1284,FI1284:FQ1284),"")</f>
        <v/>
      </c>
      <c r="G1284" s="98" t="str">
        <f>IF($B1284&gt;=1,$M1284,"")</f>
        <v/>
      </c>
      <c r="H1284" s="199" t="str">
        <f>IF(AND(M1284&gt;0,M1284&lt;=STATS!$C$22),1,"")</f>
        <v/>
      </c>
      <c r="J1284" s="34">
        <v>1283</v>
      </c>
      <c r="R1284" s="17"/>
      <c r="S1284" s="17"/>
      <c r="T1284" s="17"/>
      <c r="U1284" s="17"/>
      <c r="V1284" s="17"/>
      <c r="W1284" s="17"/>
      <c r="X1284" s="36"/>
      <c r="Y1284" s="36"/>
      <c r="Z1284" s="36"/>
      <c r="AA1284" s="36"/>
      <c r="FD1284" s="195"/>
      <c r="FE1284" s="195"/>
      <c r="FF1284" s="195"/>
      <c r="FG1284" s="195"/>
      <c r="FH1284" s="195"/>
    </row>
    <row r="1285" spans="2:164" x14ac:dyDescent="0.2">
      <c r="B1285" s="98">
        <f>COUNT(R1285:FC1285,FI1285:FQ1285)</f>
        <v>0</v>
      </c>
      <c r="C1285" s="98" t="str">
        <f>IF(COUNT(R1285:FC1285,FI1285:FQ1285)&gt;0,COUNT(R1285:FC1285,FI1285:FQ1285),"")</f>
        <v/>
      </c>
      <c r="D1285" s="98" t="str">
        <f>IF(COUNT(X1285:BN1285,BP1285:BX1285,BZ1285:CF1285,CH1285:FC1285,FI1285:FQ1285)&gt;0,COUNT(X1285:BN1285,BP1285:BX1285,BZ1285:CF1285,CH1285:FC1285,FI1285:FQ1285),"")</f>
        <v/>
      </c>
      <c r="E1285" s="98" t="str">
        <f>IF(H1285=1,COUNT(R1285:FC1285,FI1285:FQ1285),"")</f>
        <v/>
      </c>
      <c r="F1285" s="98" t="str">
        <f>IF(H1285=1,COUNT(X1285:BN1285,BP1285:BX1285,BZ1285:CF1285,CH1285:FC1285,FI1285:FQ1285),"")</f>
        <v/>
      </c>
      <c r="G1285" s="98" t="str">
        <f>IF($B1285&gt;=1,$M1285,"")</f>
        <v/>
      </c>
      <c r="H1285" s="199" t="str">
        <f>IF(AND(M1285&gt;0,M1285&lt;=STATS!$C$22),1,"")</f>
        <v/>
      </c>
      <c r="J1285" s="34">
        <v>1284</v>
      </c>
      <c r="R1285" s="17"/>
      <c r="S1285" s="17"/>
      <c r="T1285" s="17"/>
      <c r="U1285" s="17"/>
      <c r="V1285" s="17"/>
      <c r="W1285" s="17"/>
      <c r="X1285" s="36"/>
      <c r="Y1285" s="36"/>
      <c r="Z1285" s="36"/>
      <c r="AA1285" s="36"/>
      <c r="FD1285" s="195"/>
      <c r="FE1285" s="195"/>
      <c r="FF1285" s="195"/>
      <c r="FG1285" s="195"/>
      <c r="FH1285" s="195"/>
    </row>
    <row r="1286" spans="2:164" x14ac:dyDescent="0.2">
      <c r="B1286" s="98">
        <f>COUNT(R1286:FC1286,FI1286:FQ1286)</f>
        <v>0</v>
      </c>
      <c r="C1286" s="98" t="str">
        <f>IF(COUNT(R1286:FC1286,FI1286:FQ1286)&gt;0,COUNT(R1286:FC1286,FI1286:FQ1286),"")</f>
        <v/>
      </c>
      <c r="D1286" s="98" t="str">
        <f>IF(COUNT(X1286:BN1286,BP1286:BX1286,BZ1286:CF1286,CH1286:FC1286,FI1286:FQ1286)&gt;0,COUNT(X1286:BN1286,BP1286:BX1286,BZ1286:CF1286,CH1286:FC1286,FI1286:FQ1286),"")</f>
        <v/>
      </c>
      <c r="E1286" s="98" t="str">
        <f>IF(H1286=1,COUNT(R1286:FC1286,FI1286:FQ1286),"")</f>
        <v/>
      </c>
      <c r="F1286" s="98" t="str">
        <f>IF(H1286=1,COUNT(X1286:BN1286,BP1286:BX1286,BZ1286:CF1286,CH1286:FC1286,FI1286:FQ1286),"")</f>
        <v/>
      </c>
      <c r="G1286" s="98" t="str">
        <f>IF($B1286&gt;=1,$M1286,"")</f>
        <v/>
      </c>
      <c r="H1286" s="199" t="str">
        <f>IF(AND(M1286&gt;0,M1286&lt;=STATS!$C$22),1,"")</f>
        <v/>
      </c>
      <c r="J1286" s="34">
        <v>1285</v>
      </c>
      <c r="R1286" s="17"/>
      <c r="S1286" s="17"/>
      <c r="T1286" s="17"/>
      <c r="U1286" s="17"/>
      <c r="V1286" s="17"/>
      <c r="W1286" s="17"/>
      <c r="X1286" s="36"/>
      <c r="Y1286" s="36"/>
      <c r="Z1286" s="36"/>
      <c r="AA1286" s="36"/>
      <c r="FD1286" s="195"/>
      <c r="FE1286" s="195"/>
      <c r="FF1286" s="195"/>
      <c r="FG1286" s="195"/>
      <c r="FH1286" s="195"/>
    </row>
    <row r="1287" spans="2:164" x14ac:dyDescent="0.2">
      <c r="B1287" s="98">
        <f>COUNT(R1287:FC1287,FI1287:FQ1287)</f>
        <v>0</v>
      </c>
      <c r="C1287" s="98" t="str">
        <f>IF(COUNT(R1287:FC1287,FI1287:FQ1287)&gt;0,COUNT(R1287:FC1287,FI1287:FQ1287),"")</f>
        <v/>
      </c>
      <c r="D1287" s="98" t="str">
        <f>IF(COUNT(X1287:BN1287,BP1287:BX1287,BZ1287:CF1287,CH1287:FC1287,FI1287:FQ1287)&gt;0,COUNT(X1287:BN1287,BP1287:BX1287,BZ1287:CF1287,CH1287:FC1287,FI1287:FQ1287),"")</f>
        <v/>
      </c>
      <c r="E1287" s="98" t="str">
        <f>IF(H1287=1,COUNT(R1287:FC1287,FI1287:FQ1287),"")</f>
        <v/>
      </c>
      <c r="F1287" s="98" t="str">
        <f>IF(H1287=1,COUNT(X1287:BN1287,BP1287:BX1287,BZ1287:CF1287,CH1287:FC1287,FI1287:FQ1287),"")</f>
        <v/>
      </c>
      <c r="G1287" s="98" t="str">
        <f>IF($B1287&gt;=1,$M1287,"")</f>
        <v/>
      </c>
      <c r="H1287" s="199" t="str">
        <f>IF(AND(M1287&gt;0,M1287&lt;=STATS!$C$22),1,"")</f>
        <v/>
      </c>
      <c r="J1287" s="34">
        <v>1286</v>
      </c>
      <c r="R1287" s="17"/>
      <c r="S1287" s="17"/>
      <c r="T1287" s="17"/>
      <c r="U1287" s="17"/>
      <c r="V1287" s="17"/>
      <c r="W1287" s="17"/>
      <c r="X1287" s="36"/>
      <c r="Y1287" s="36"/>
      <c r="Z1287" s="36"/>
      <c r="AA1287" s="36"/>
      <c r="FD1287" s="195"/>
      <c r="FE1287" s="195"/>
      <c r="FF1287" s="195"/>
      <c r="FG1287" s="195"/>
      <c r="FH1287" s="195"/>
    </row>
    <row r="1288" spans="2:164" x14ac:dyDescent="0.2">
      <c r="B1288" s="98">
        <f>COUNT(R1288:FC1288,FI1288:FQ1288)</f>
        <v>0</v>
      </c>
      <c r="C1288" s="98" t="str">
        <f>IF(COUNT(R1288:FC1288,FI1288:FQ1288)&gt;0,COUNT(R1288:FC1288,FI1288:FQ1288),"")</f>
        <v/>
      </c>
      <c r="D1288" s="98" t="str">
        <f>IF(COUNT(X1288:BN1288,BP1288:BX1288,BZ1288:CF1288,CH1288:FC1288,FI1288:FQ1288)&gt;0,COUNT(X1288:BN1288,BP1288:BX1288,BZ1288:CF1288,CH1288:FC1288,FI1288:FQ1288),"")</f>
        <v/>
      </c>
      <c r="E1288" s="98" t="str">
        <f>IF(H1288=1,COUNT(R1288:FC1288,FI1288:FQ1288),"")</f>
        <v/>
      </c>
      <c r="F1288" s="98" t="str">
        <f>IF(H1288=1,COUNT(X1288:BN1288,BP1288:BX1288,BZ1288:CF1288,CH1288:FC1288,FI1288:FQ1288),"")</f>
        <v/>
      </c>
      <c r="G1288" s="98" t="str">
        <f>IF($B1288&gt;=1,$M1288,"")</f>
        <v/>
      </c>
      <c r="H1288" s="199" t="str">
        <f>IF(AND(M1288&gt;0,M1288&lt;=STATS!$C$22),1,"")</f>
        <v/>
      </c>
      <c r="J1288" s="34">
        <v>1287</v>
      </c>
      <c r="R1288" s="17"/>
      <c r="S1288" s="17"/>
      <c r="T1288" s="17"/>
      <c r="U1288" s="17"/>
      <c r="V1288" s="17"/>
      <c r="W1288" s="17"/>
      <c r="X1288" s="36"/>
      <c r="Y1288" s="36"/>
      <c r="Z1288" s="36"/>
      <c r="AA1288" s="36"/>
      <c r="FD1288" s="195"/>
      <c r="FE1288" s="195"/>
      <c r="FF1288" s="195"/>
      <c r="FG1288" s="195"/>
      <c r="FH1288" s="195"/>
    </row>
    <row r="1289" spans="2:164" x14ac:dyDescent="0.2">
      <c r="B1289" s="98">
        <f>COUNT(R1289:FC1289,FI1289:FQ1289)</f>
        <v>0</v>
      </c>
      <c r="C1289" s="98" t="str">
        <f>IF(COUNT(R1289:FC1289,FI1289:FQ1289)&gt;0,COUNT(R1289:FC1289,FI1289:FQ1289),"")</f>
        <v/>
      </c>
      <c r="D1289" s="98" t="str">
        <f>IF(COUNT(X1289:BN1289,BP1289:BX1289,BZ1289:CF1289,CH1289:FC1289,FI1289:FQ1289)&gt;0,COUNT(X1289:BN1289,BP1289:BX1289,BZ1289:CF1289,CH1289:FC1289,FI1289:FQ1289),"")</f>
        <v/>
      </c>
      <c r="E1289" s="98" t="str">
        <f>IF(H1289=1,COUNT(R1289:FC1289,FI1289:FQ1289),"")</f>
        <v/>
      </c>
      <c r="F1289" s="98" t="str">
        <f>IF(H1289=1,COUNT(X1289:BN1289,BP1289:BX1289,BZ1289:CF1289,CH1289:FC1289,FI1289:FQ1289),"")</f>
        <v/>
      </c>
      <c r="G1289" s="98" t="str">
        <f>IF($B1289&gt;=1,$M1289,"")</f>
        <v/>
      </c>
      <c r="H1289" s="199" t="str">
        <f>IF(AND(M1289&gt;0,M1289&lt;=STATS!$C$22),1,"")</f>
        <v/>
      </c>
      <c r="J1289" s="34">
        <v>1288</v>
      </c>
      <c r="R1289" s="17"/>
      <c r="S1289" s="17"/>
      <c r="T1289" s="17"/>
      <c r="U1289" s="17"/>
      <c r="V1289" s="17"/>
      <c r="W1289" s="17"/>
      <c r="X1289" s="36"/>
      <c r="Y1289" s="36"/>
      <c r="Z1289" s="36"/>
      <c r="AA1289" s="36"/>
      <c r="FD1289" s="195"/>
      <c r="FE1289" s="195"/>
      <c r="FF1289" s="195"/>
      <c r="FG1289" s="195"/>
      <c r="FH1289" s="195"/>
    </row>
    <row r="1290" spans="2:164" x14ac:dyDescent="0.2">
      <c r="B1290" s="98">
        <f>COUNT(R1290:FC1290,FI1290:FQ1290)</f>
        <v>0</v>
      </c>
      <c r="C1290" s="98" t="str">
        <f>IF(COUNT(R1290:FC1290,FI1290:FQ1290)&gt;0,COUNT(R1290:FC1290,FI1290:FQ1290),"")</f>
        <v/>
      </c>
      <c r="D1290" s="98" t="str">
        <f>IF(COUNT(X1290:BN1290,BP1290:BX1290,BZ1290:CF1290,CH1290:FC1290,FI1290:FQ1290)&gt;0,COUNT(X1290:BN1290,BP1290:BX1290,BZ1290:CF1290,CH1290:FC1290,FI1290:FQ1290),"")</f>
        <v/>
      </c>
      <c r="E1290" s="98" t="str">
        <f>IF(H1290=1,COUNT(R1290:FC1290,FI1290:FQ1290),"")</f>
        <v/>
      </c>
      <c r="F1290" s="98" t="str">
        <f>IF(H1290=1,COUNT(X1290:BN1290,BP1290:BX1290,BZ1290:CF1290,CH1290:FC1290,FI1290:FQ1290),"")</f>
        <v/>
      </c>
      <c r="G1290" s="98" t="str">
        <f>IF($B1290&gt;=1,$M1290,"")</f>
        <v/>
      </c>
      <c r="H1290" s="199" t="str">
        <f>IF(AND(M1290&gt;0,M1290&lt;=STATS!$C$22),1,"")</f>
        <v/>
      </c>
      <c r="J1290" s="34">
        <v>1289</v>
      </c>
      <c r="R1290" s="17"/>
      <c r="S1290" s="17"/>
      <c r="T1290" s="17"/>
      <c r="U1290" s="17"/>
      <c r="V1290" s="17"/>
      <c r="W1290" s="17"/>
      <c r="X1290" s="36"/>
      <c r="Y1290" s="36"/>
      <c r="Z1290" s="36"/>
      <c r="AA1290" s="36"/>
      <c r="FD1290" s="195"/>
      <c r="FE1290" s="195"/>
      <c r="FF1290" s="195"/>
      <c r="FG1290" s="195"/>
      <c r="FH1290" s="195"/>
    </row>
    <row r="1291" spans="2:164" x14ac:dyDescent="0.2">
      <c r="B1291" s="98">
        <f>COUNT(R1291:FC1291,FI1291:FQ1291)</f>
        <v>0</v>
      </c>
      <c r="C1291" s="98" t="str">
        <f>IF(COUNT(R1291:FC1291,FI1291:FQ1291)&gt;0,COUNT(R1291:FC1291,FI1291:FQ1291),"")</f>
        <v/>
      </c>
      <c r="D1291" s="98" t="str">
        <f>IF(COUNT(X1291:BN1291,BP1291:BX1291,BZ1291:CF1291,CH1291:FC1291,FI1291:FQ1291)&gt;0,COUNT(X1291:BN1291,BP1291:BX1291,BZ1291:CF1291,CH1291:FC1291,FI1291:FQ1291),"")</f>
        <v/>
      </c>
      <c r="E1291" s="98" t="str">
        <f>IF(H1291=1,COUNT(R1291:FC1291,FI1291:FQ1291),"")</f>
        <v/>
      </c>
      <c r="F1291" s="98" t="str">
        <f>IF(H1291=1,COUNT(X1291:BN1291,BP1291:BX1291,BZ1291:CF1291,CH1291:FC1291,FI1291:FQ1291),"")</f>
        <v/>
      </c>
      <c r="G1291" s="98" t="str">
        <f>IF($B1291&gt;=1,$M1291,"")</f>
        <v/>
      </c>
      <c r="H1291" s="199" t="str">
        <f>IF(AND(M1291&gt;0,M1291&lt;=STATS!$C$22),1,"")</f>
        <v/>
      </c>
      <c r="J1291" s="34">
        <v>1290</v>
      </c>
      <c r="R1291" s="17"/>
      <c r="S1291" s="17"/>
      <c r="T1291" s="17"/>
      <c r="U1291" s="17"/>
      <c r="V1291" s="17"/>
      <c r="W1291" s="17"/>
      <c r="X1291" s="36"/>
      <c r="Y1291" s="36"/>
      <c r="Z1291" s="36"/>
      <c r="AA1291" s="36"/>
      <c r="FD1291" s="195"/>
      <c r="FE1291" s="195"/>
      <c r="FF1291" s="195"/>
      <c r="FG1291" s="195"/>
      <c r="FH1291" s="195"/>
    </row>
    <row r="1292" spans="2:164" x14ac:dyDescent="0.2">
      <c r="B1292" s="98">
        <f>COUNT(R1292:FC1292,FI1292:FQ1292)</f>
        <v>0</v>
      </c>
      <c r="C1292" s="98" t="str">
        <f>IF(COUNT(R1292:FC1292,FI1292:FQ1292)&gt;0,COUNT(R1292:FC1292,FI1292:FQ1292),"")</f>
        <v/>
      </c>
      <c r="D1292" s="98" t="str">
        <f>IF(COUNT(X1292:BN1292,BP1292:BX1292,BZ1292:CF1292,CH1292:FC1292,FI1292:FQ1292)&gt;0,COUNT(X1292:BN1292,BP1292:BX1292,BZ1292:CF1292,CH1292:FC1292,FI1292:FQ1292),"")</f>
        <v/>
      </c>
      <c r="E1292" s="98" t="str">
        <f>IF(H1292=1,COUNT(R1292:FC1292,FI1292:FQ1292),"")</f>
        <v/>
      </c>
      <c r="F1292" s="98" t="str">
        <f>IF(H1292=1,COUNT(X1292:BN1292,BP1292:BX1292,BZ1292:CF1292,CH1292:FC1292,FI1292:FQ1292),"")</f>
        <v/>
      </c>
      <c r="G1292" s="98" t="str">
        <f>IF($B1292&gt;=1,$M1292,"")</f>
        <v/>
      </c>
      <c r="H1292" s="199" t="str">
        <f>IF(AND(M1292&gt;0,M1292&lt;=STATS!$C$22),1,"")</f>
        <v/>
      </c>
      <c r="J1292" s="34">
        <v>1291</v>
      </c>
      <c r="R1292" s="17"/>
      <c r="S1292" s="17"/>
      <c r="T1292" s="17"/>
      <c r="U1292" s="17"/>
      <c r="V1292" s="17"/>
      <c r="W1292" s="17"/>
      <c r="X1292" s="36"/>
      <c r="Y1292" s="36"/>
      <c r="Z1292" s="36"/>
      <c r="AA1292" s="36"/>
      <c r="FD1292" s="195"/>
      <c r="FE1292" s="195"/>
      <c r="FF1292" s="195"/>
      <c r="FG1292" s="195"/>
      <c r="FH1292" s="195"/>
    </row>
    <row r="1293" spans="2:164" x14ac:dyDescent="0.2">
      <c r="B1293" s="98">
        <f>COUNT(R1293:FC1293,FI1293:FQ1293)</f>
        <v>0</v>
      </c>
      <c r="C1293" s="98" t="str">
        <f>IF(COUNT(R1293:FC1293,FI1293:FQ1293)&gt;0,COUNT(R1293:FC1293,FI1293:FQ1293),"")</f>
        <v/>
      </c>
      <c r="D1293" s="98" t="str">
        <f>IF(COUNT(X1293:BN1293,BP1293:BX1293,BZ1293:CF1293,CH1293:FC1293,FI1293:FQ1293)&gt;0,COUNT(X1293:BN1293,BP1293:BX1293,BZ1293:CF1293,CH1293:FC1293,FI1293:FQ1293),"")</f>
        <v/>
      </c>
      <c r="E1293" s="98" t="str">
        <f>IF(H1293=1,COUNT(R1293:FC1293,FI1293:FQ1293),"")</f>
        <v/>
      </c>
      <c r="F1293" s="98" t="str">
        <f>IF(H1293=1,COUNT(X1293:BN1293,BP1293:BX1293,BZ1293:CF1293,CH1293:FC1293,FI1293:FQ1293),"")</f>
        <v/>
      </c>
      <c r="G1293" s="98" t="str">
        <f>IF($B1293&gt;=1,$M1293,"")</f>
        <v/>
      </c>
      <c r="H1293" s="199" t="str">
        <f>IF(AND(M1293&gt;0,M1293&lt;=STATS!$C$22),1,"")</f>
        <v/>
      </c>
      <c r="J1293" s="34">
        <v>1292</v>
      </c>
      <c r="R1293" s="17"/>
      <c r="S1293" s="17"/>
      <c r="T1293" s="17"/>
      <c r="U1293" s="17"/>
      <c r="V1293" s="17"/>
      <c r="W1293" s="17"/>
      <c r="X1293" s="36"/>
      <c r="Y1293" s="36"/>
      <c r="Z1293" s="36"/>
      <c r="AA1293" s="36"/>
      <c r="FD1293" s="195"/>
      <c r="FE1293" s="195"/>
      <c r="FF1293" s="195"/>
      <c r="FG1293" s="195"/>
      <c r="FH1293" s="195"/>
    </row>
    <row r="1294" spans="2:164" x14ac:dyDescent="0.2">
      <c r="B1294" s="98">
        <f>COUNT(R1294:FC1294,FI1294:FQ1294)</f>
        <v>0</v>
      </c>
      <c r="C1294" s="98" t="str">
        <f>IF(COUNT(R1294:FC1294,FI1294:FQ1294)&gt;0,COUNT(R1294:FC1294,FI1294:FQ1294),"")</f>
        <v/>
      </c>
      <c r="D1294" s="98" t="str">
        <f>IF(COUNT(X1294:BN1294,BP1294:BX1294,BZ1294:CF1294,CH1294:FC1294,FI1294:FQ1294)&gt;0,COUNT(X1294:BN1294,BP1294:BX1294,BZ1294:CF1294,CH1294:FC1294,FI1294:FQ1294),"")</f>
        <v/>
      </c>
      <c r="E1294" s="98" t="str">
        <f>IF(H1294=1,COUNT(R1294:FC1294,FI1294:FQ1294),"")</f>
        <v/>
      </c>
      <c r="F1294" s="98" t="str">
        <f>IF(H1294=1,COUNT(X1294:BN1294,BP1294:BX1294,BZ1294:CF1294,CH1294:FC1294,FI1294:FQ1294),"")</f>
        <v/>
      </c>
      <c r="G1294" s="98" t="str">
        <f>IF($B1294&gt;=1,$M1294,"")</f>
        <v/>
      </c>
      <c r="H1294" s="199" t="str">
        <f>IF(AND(M1294&gt;0,M1294&lt;=STATS!$C$22),1,"")</f>
        <v/>
      </c>
      <c r="J1294" s="34">
        <v>1293</v>
      </c>
      <c r="R1294" s="17"/>
      <c r="S1294" s="17"/>
      <c r="T1294" s="17"/>
      <c r="U1294" s="17"/>
      <c r="V1294" s="17"/>
      <c r="W1294" s="17"/>
      <c r="X1294" s="36"/>
      <c r="Y1294" s="36"/>
      <c r="Z1294" s="36"/>
      <c r="AA1294" s="36"/>
      <c r="FD1294" s="195"/>
      <c r="FE1294" s="195"/>
      <c r="FF1294" s="195"/>
      <c r="FG1294" s="195"/>
      <c r="FH1294" s="195"/>
    </row>
    <row r="1295" spans="2:164" x14ac:dyDescent="0.2">
      <c r="B1295" s="98">
        <f>COUNT(R1295:FC1295,FI1295:FQ1295)</f>
        <v>0</v>
      </c>
      <c r="C1295" s="98" t="str">
        <f>IF(COUNT(R1295:FC1295,FI1295:FQ1295)&gt;0,COUNT(R1295:FC1295,FI1295:FQ1295),"")</f>
        <v/>
      </c>
      <c r="D1295" s="98" t="str">
        <f>IF(COUNT(X1295:BN1295,BP1295:BX1295,BZ1295:CF1295,CH1295:FC1295,FI1295:FQ1295)&gt;0,COUNT(X1295:BN1295,BP1295:BX1295,BZ1295:CF1295,CH1295:FC1295,FI1295:FQ1295),"")</f>
        <v/>
      </c>
      <c r="E1295" s="98" t="str">
        <f>IF(H1295=1,COUNT(R1295:FC1295,FI1295:FQ1295),"")</f>
        <v/>
      </c>
      <c r="F1295" s="98" t="str">
        <f>IF(H1295=1,COUNT(X1295:BN1295,BP1295:BX1295,BZ1295:CF1295,CH1295:FC1295,FI1295:FQ1295),"")</f>
        <v/>
      </c>
      <c r="G1295" s="98" t="str">
        <f>IF($B1295&gt;=1,$M1295,"")</f>
        <v/>
      </c>
      <c r="H1295" s="199" t="str">
        <f>IF(AND(M1295&gt;0,M1295&lt;=STATS!$C$22),1,"")</f>
        <v/>
      </c>
      <c r="J1295" s="34">
        <v>1294</v>
      </c>
      <c r="R1295" s="17"/>
      <c r="S1295" s="17"/>
      <c r="T1295" s="17"/>
      <c r="U1295" s="17"/>
      <c r="V1295" s="17"/>
      <c r="W1295" s="17"/>
      <c r="X1295" s="36"/>
      <c r="Y1295" s="36"/>
      <c r="Z1295" s="36"/>
      <c r="AA1295" s="36"/>
      <c r="FD1295" s="195"/>
      <c r="FE1295" s="195"/>
      <c r="FF1295" s="195"/>
      <c r="FG1295" s="195"/>
      <c r="FH1295" s="195"/>
    </row>
    <row r="1296" spans="2:164" x14ac:dyDescent="0.2">
      <c r="B1296" s="98">
        <f>COUNT(R1296:FC1296,FI1296:FQ1296)</f>
        <v>0</v>
      </c>
      <c r="C1296" s="98" t="str">
        <f>IF(COUNT(R1296:FC1296,FI1296:FQ1296)&gt;0,COUNT(R1296:FC1296,FI1296:FQ1296),"")</f>
        <v/>
      </c>
      <c r="D1296" s="98" t="str">
        <f>IF(COUNT(X1296:BN1296,BP1296:BX1296,BZ1296:CF1296,CH1296:FC1296,FI1296:FQ1296)&gt;0,COUNT(X1296:BN1296,BP1296:BX1296,BZ1296:CF1296,CH1296:FC1296,FI1296:FQ1296),"")</f>
        <v/>
      </c>
      <c r="E1296" s="98" t="str">
        <f>IF(H1296=1,COUNT(R1296:FC1296,FI1296:FQ1296),"")</f>
        <v/>
      </c>
      <c r="F1296" s="98" t="str">
        <f>IF(H1296=1,COUNT(X1296:BN1296,BP1296:BX1296,BZ1296:CF1296,CH1296:FC1296,FI1296:FQ1296),"")</f>
        <v/>
      </c>
      <c r="G1296" s="98" t="str">
        <f>IF($B1296&gt;=1,$M1296,"")</f>
        <v/>
      </c>
      <c r="H1296" s="199" t="str">
        <f>IF(AND(M1296&gt;0,M1296&lt;=STATS!$C$22),1,"")</f>
        <v/>
      </c>
      <c r="J1296" s="34">
        <v>1295</v>
      </c>
      <c r="R1296" s="17"/>
      <c r="S1296" s="17"/>
      <c r="T1296" s="17"/>
      <c r="U1296" s="17"/>
      <c r="V1296" s="17"/>
      <c r="W1296" s="17"/>
      <c r="X1296" s="36"/>
      <c r="Y1296" s="36"/>
      <c r="Z1296" s="36"/>
      <c r="AA1296" s="36"/>
      <c r="FD1296" s="195"/>
      <c r="FE1296" s="195"/>
      <c r="FF1296" s="195"/>
      <c r="FG1296" s="195"/>
      <c r="FH1296" s="195"/>
    </row>
    <row r="1297" spans="2:164" x14ac:dyDescent="0.2">
      <c r="B1297" s="98">
        <f>COUNT(R1297:FC1297,FI1297:FQ1297)</f>
        <v>0</v>
      </c>
      <c r="C1297" s="98" t="str">
        <f>IF(COUNT(R1297:FC1297,FI1297:FQ1297)&gt;0,COUNT(R1297:FC1297,FI1297:FQ1297),"")</f>
        <v/>
      </c>
      <c r="D1297" s="98" t="str">
        <f>IF(COUNT(X1297:BN1297,BP1297:BX1297,BZ1297:CF1297,CH1297:FC1297,FI1297:FQ1297)&gt;0,COUNT(X1297:BN1297,BP1297:BX1297,BZ1297:CF1297,CH1297:FC1297,FI1297:FQ1297),"")</f>
        <v/>
      </c>
      <c r="E1297" s="98" t="str">
        <f>IF(H1297=1,COUNT(R1297:FC1297,FI1297:FQ1297),"")</f>
        <v/>
      </c>
      <c r="F1297" s="98" t="str">
        <f>IF(H1297=1,COUNT(X1297:BN1297,BP1297:BX1297,BZ1297:CF1297,CH1297:FC1297,FI1297:FQ1297),"")</f>
        <v/>
      </c>
      <c r="G1297" s="98" t="str">
        <f>IF($B1297&gt;=1,$M1297,"")</f>
        <v/>
      </c>
      <c r="H1297" s="199" t="str">
        <f>IF(AND(M1297&gt;0,M1297&lt;=STATS!$C$22),1,"")</f>
        <v/>
      </c>
      <c r="J1297" s="34">
        <v>1296</v>
      </c>
      <c r="R1297" s="17"/>
      <c r="S1297" s="17"/>
      <c r="T1297" s="17"/>
      <c r="U1297" s="17"/>
      <c r="V1297" s="17"/>
      <c r="W1297" s="17"/>
      <c r="X1297" s="36"/>
      <c r="Y1297" s="36"/>
      <c r="Z1297" s="36"/>
      <c r="AA1297" s="36"/>
      <c r="FD1297" s="195"/>
      <c r="FE1297" s="195"/>
      <c r="FF1297" s="195"/>
      <c r="FG1297" s="195"/>
      <c r="FH1297" s="195"/>
    </row>
    <row r="1298" spans="2:164" x14ac:dyDescent="0.2">
      <c r="B1298" s="98">
        <f>COUNT(R1298:FC1298,FI1298:FQ1298)</f>
        <v>0</v>
      </c>
      <c r="C1298" s="98" t="str">
        <f>IF(COUNT(R1298:FC1298,FI1298:FQ1298)&gt;0,COUNT(R1298:FC1298,FI1298:FQ1298),"")</f>
        <v/>
      </c>
      <c r="D1298" s="98" t="str">
        <f>IF(COUNT(X1298:BN1298,BP1298:BX1298,BZ1298:CF1298,CH1298:FC1298,FI1298:FQ1298)&gt;0,COUNT(X1298:BN1298,BP1298:BX1298,BZ1298:CF1298,CH1298:FC1298,FI1298:FQ1298),"")</f>
        <v/>
      </c>
      <c r="E1298" s="98" t="str">
        <f>IF(H1298=1,COUNT(R1298:FC1298,FI1298:FQ1298),"")</f>
        <v/>
      </c>
      <c r="F1298" s="98" t="str">
        <f>IF(H1298=1,COUNT(X1298:BN1298,BP1298:BX1298,BZ1298:CF1298,CH1298:FC1298,FI1298:FQ1298),"")</f>
        <v/>
      </c>
      <c r="G1298" s="98" t="str">
        <f>IF($B1298&gt;=1,$M1298,"")</f>
        <v/>
      </c>
      <c r="H1298" s="199" t="str">
        <f>IF(AND(M1298&gt;0,M1298&lt;=STATS!$C$22),1,"")</f>
        <v/>
      </c>
      <c r="J1298" s="34">
        <v>1297</v>
      </c>
      <c r="R1298" s="17"/>
      <c r="S1298" s="17"/>
      <c r="T1298" s="17"/>
      <c r="U1298" s="17"/>
      <c r="V1298" s="17"/>
      <c r="W1298" s="17"/>
      <c r="X1298" s="36"/>
      <c r="Y1298" s="36"/>
      <c r="Z1298" s="36"/>
      <c r="AA1298" s="36"/>
      <c r="FD1298" s="195"/>
      <c r="FE1298" s="195"/>
      <c r="FF1298" s="195"/>
      <c r="FG1298" s="195"/>
      <c r="FH1298" s="195"/>
    </row>
    <row r="1299" spans="2:164" x14ac:dyDescent="0.2">
      <c r="B1299" s="98">
        <f>COUNT(R1299:FC1299,FI1299:FQ1299)</f>
        <v>0</v>
      </c>
      <c r="C1299" s="98" t="str">
        <f>IF(COUNT(R1299:FC1299,FI1299:FQ1299)&gt;0,COUNT(R1299:FC1299,FI1299:FQ1299),"")</f>
        <v/>
      </c>
      <c r="D1299" s="98" t="str">
        <f>IF(COUNT(X1299:BN1299,BP1299:BX1299,BZ1299:CF1299,CH1299:FC1299,FI1299:FQ1299)&gt;0,COUNT(X1299:BN1299,BP1299:BX1299,BZ1299:CF1299,CH1299:FC1299,FI1299:FQ1299),"")</f>
        <v/>
      </c>
      <c r="E1299" s="98" t="str">
        <f>IF(H1299=1,COUNT(R1299:FC1299,FI1299:FQ1299),"")</f>
        <v/>
      </c>
      <c r="F1299" s="98" t="str">
        <f>IF(H1299=1,COUNT(X1299:BN1299,BP1299:BX1299,BZ1299:CF1299,CH1299:FC1299,FI1299:FQ1299),"")</f>
        <v/>
      </c>
      <c r="G1299" s="98" t="str">
        <f>IF($B1299&gt;=1,$M1299,"")</f>
        <v/>
      </c>
      <c r="H1299" s="199" t="str">
        <f>IF(AND(M1299&gt;0,M1299&lt;=STATS!$C$22),1,"")</f>
        <v/>
      </c>
      <c r="J1299" s="34">
        <v>1298</v>
      </c>
      <c r="R1299" s="17"/>
      <c r="S1299" s="17"/>
      <c r="T1299" s="17"/>
      <c r="U1299" s="17"/>
      <c r="V1299" s="17"/>
      <c r="W1299" s="17"/>
      <c r="X1299" s="36"/>
      <c r="Y1299" s="36"/>
      <c r="Z1299" s="36"/>
      <c r="AA1299" s="36"/>
      <c r="FD1299" s="195"/>
      <c r="FE1299" s="195"/>
      <c r="FF1299" s="195"/>
      <c r="FG1299" s="195"/>
      <c r="FH1299" s="195"/>
    </row>
    <row r="1300" spans="2:164" x14ac:dyDescent="0.2">
      <c r="B1300" s="98">
        <f>COUNT(R1300:FC1300,FI1300:FQ1300)</f>
        <v>0</v>
      </c>
      <c r="C1300" s="98" t="str">
        <f>IF(COUNT(R1300:FC1300,FI1300:FQ1300)&gt;0,COUNT(R1300:FC1300,FI1300:FQ1300),"")</f>
        <v/>
      </c>
      <c r="D1300" s="98" t="str">
        <f>IF(COUNT(X1300:BN1300,BP1300:BX1300,BZ1300:CF1300,CH1300:FC1300,FI1300:FQ1300)&gt;0,COUNT(X1300:BN1300,BP1300:BX1300,BZ1300:CF1300,CH1300:FC1300,FI1300:FQ1300),"")</f>
        <v/>
      </c>
      <c r="E1300" s="98" t="str">
        <f>IF(H1300=1,COUNT(R1300:FC1300,FI1300:FQ1300),"")</f>
        <v/>
      </c>
      <c r="F1300" s="98" t="str">
        <f>IF(H1300=1,COUNT(X1300:BN1300,BP1300:BX1300,BZ1300:CF1300,CH1300:FC1300,FI1300:FQ1300),"")</f>
        <v/>
      </c>
      <c r="G1300" s="98" t="str">
        <f>IF($B1300&gt;=1,$M1300,"")</f>
        <v/>
      </c>
      <c r="H1300" s="199" t="str">
        <f>IF(AND(M1300&gt;0,M1300&lt;=STATS!$C$22),1,"")</f>
        <v/>
      </c>
      <c r="J1300" s="34">
        <v>1299</v>
      </c>
      <c r="R1300" s="17"/>
      <c r="S1300" s="17"/>
      <c r="T1300" s="17"/>
      <c r="U1300" s="17"/>
      <c r="V1300" s="17"/>
      <c r="W1300" s="17"/>
      <c r="X1300" s="36"/>
      <c r="Y1300" s="36"/>
      <c r="Z1300" s="36"/>
      <c r="AA1300" s="36"/>
      <c r="FD1300" s="195"/>
      <c r="FE1300" s="195"/>
      <c r="FF1300" s="195"/>
      <c r="FG1300" s="195"/>
      <c r="FH1300" s="195"/>
    </row>
    <row r="1301" spans="2:164" x14ac:dyDescent="0.2">
      <c r="B1301" s="98">
        <f>COUNT(R1301:FC1301,FI1301:FQ1301)</f>
        <v>0</v>
      </c>
      <c r="C1301" s="98" t="str">
        <f>IF(COUNT(R1301:FC1301,FI1301:FQ1301)&gt;0,COUNT(R1301:FC1301,FI1301:FQ1301),"")</f>
        <v/>
      </c>
      <c r="D1301" s="98" t="str">
        <f>IF(COUNT(X1301:BN1301,BP1301:BX1301,BZ1301:CF1301,CH1301:FC1301,FI1301:FQ1301)&gt;0,COUNT(X1301:BN1301,BP1301:BX1301,BZ1301:CF1301,CH1301:FC1301,FI1301:FQ1301),"")</f>
        <v/>
      </c>
      <c r="E1301" s="98" t="str">
        <f>IF(H1301=1,COUNT(R1301:FC1301,FI1301:FQ1301),"")</f>
        <v/>
      </c>
      <c r="F1301" s="98" t="str">
        <f>IF(H1301=1,COUNT(X1301:BN1301,BP1301:BX1301,BZ1301:CF1301,CH1301:FC1301,FI1301:FQ1301),"")</f>
        <v/>
      </c>
      <c r="G1301" s="98" t="str">
        <f>IF($B1301&gt;=1,$M1301,"")</f>
        <v/>
      </c>
      <c r="H1301" s="199" t="str">
        <f>IF(AND(M1301&gt;0,M1301&lt;=STATS!$C$22),1,"")</f>
        <v/>
      </c>
      <c r="J1301" s="34">
        <v>1300</v>
      </c>
      <c r="R1301" s="17"/>
      <c r="S1301" s="17"/>
      <c r="T1301" s="17"/>
      <c r="U1301" s="17"/>
      <c r="V1301" s="17"/>
      <c r="W1301" s="17"/>
      <c r="X1301" s="36"/>
      <c r="Y1301" s="36"/>
      <c r="Z1301" s="36"/>
      <c r="AA1301" s="36"/>
      <c r="FD1301" s="195"/>
      <c r="FE1301" s="195"/>
      <c r="FF1301" s="195"/>
      <c r="FG1301" s="195"/>
      <c r="FH1301" s="195"/>
    </row>
    <row r="1302" spans="2:164" x14ac:dyDescent="0.2">
      <c r="B1302" s="98">
        <f>COUNT(R1302:FC1302,FI1302:FQ1302)</f>
        <v>0</v>
      </c>
      <c r="C1302" s="98" t="str">
        <f>IF(COUNT(R1302:FC1302,FI1302:FQ1302)&gt;0,COUNT(R1302:FC1302,FI1302:FQ1302),"")</f>
        <v/>
      </c>
      <c r="D1302" s="98" t="str">
        <f>IF(COUNT(X1302:BN1302,BP1302:BX1302,BZ1302:CF1302,CH1302:FC1302,FI1302:FQ1302)&gt;0,COUNT(X1302:BN1302,BP1302:BX1302,BZ1302:CF1302,CH1302:FC1302,FI1302:FQ1302),"")</f>
        <v/>
      </c>
      <c r="E1302" s="98" t="str">
        <f>IF(H1302=1,COUNT(R1302:FC1302,FI1302:FQ1302),"")</f>
        <v/>
      </c>
      <c r="F1302" s="98" t="str">
        <f>IF(H1302=1,COUNT(X1302:BN1302,BP1302:BX1302,BZ1302:CF1302,CH1302:FC1302,FI1302:FQ1302),"")</f>
        <v/>
      </c>
      <c r="G1302" s="98" t="str">
        <f>IF($B1302&gt;=1,$M1302,"")</f>
        <v/>
      </c>
      <c r="H1302" s="199" t="str">
        <f>IF(AND(M1302&gt;0,M1302&lt;=STATS!$C$22),1,"")</f>
        <v/>
      </c>
      <c r="J1302" s="34">
        <v>1301</v>
      </c>
      <c r="R1302" s="17"/>
      <c r="S1302" s="17"/>
      <c r="T1302" s="17"/>
      <c r="U1302" s="17"/>
      <c r="V1302" s="17"/>
      <c r="W1302" s="17"/>
      <c r="X1302" s="36"/>
      <c r="Y1302" s="36"/>
      <c r="Z1302" s="36"/>
      <c r="AA1302" s="36"/>
      <c r="FD1302" s="195"/>
      <c r="FE1302" s="195"/>
      <c r="FF1302" s="195"/>
      <c r="FG1302" s="195"/>
      <c r="FH1302" s="195"/>
    </row>
    <row r="1303" spans="2:164" x14ac:dyDescent="0.2">
      <c r="B1303" s="98">
        <f>COUNT(R1303:FC1303,FI1303:FQ1303)</f>
        <v>0</v>
      </c>
      <c r="C1303" s="98" t="str">
        <f>IF(COUNT(R1303:FC1303,FI1303:FQ1303)&gt;0,COUNT(R1303:FC1303,FI1303:FQ1303),"")</f>
        <v/>
      </c>
      <c r="D1303" s="98" t="str">
        <f>IF(COUNT(X1303:BN1303,BP1303:BX1303,BZ1303:CF1303,CH1303:FC1303,FI1303:FQ1303)&gt;0,COUNT(X1303:BN1303,BP1303:BX1303,BZ1303:CF1303,CH1303:FC1303,FI1303:FQ1303),"")</f>
        <v/>
      </c>
      <c r="E1303" s="98" t="str">
        <f>IF(H1303=1,COUNT(R1303:FC1303,FI1303:FQ1303),"")</f>
        <v/>
      </c>
      <c r="F1303" s="98" t="str">
        <f>IF(H1303=1,COUNT(X1303:BN1303,BP1303:BX1303,BZ1303:CF1303,CH1303:FC1303,FI1303:FQ1303),"")</f>
        <v/>
      </c>
      <c r="G1303" s="98" t="str">
        <f>IF($B1303&gt;=1,$M1303,"")</f>
        <v/>
      </c>
      <c r="H1303" s="199" t="str">
        <f>IF(AND(M1303&gt;0,M1303&lt;=STATS!$C$22),1,"")</f>
        <v/>
      </c>
      <c r="J1303" s="34">
        <v>1302</v>
      </c>
      <c r="R1303" s="17"/>
      <c r="S1303" s="17"/>
      <c r="T1303" s="17"/>
      <c r="U1303" s="17"/>
      <c r="V1303" s="17"/>
      <c r="W1303" s="17"/>
      <c r="X1303" s="36"/>
      <c r="Y1303" s="36"/>
      <c r="Z1303" s="36"/>
      <c r="AA1303" s="36"/>
      <c r="FD1303" s="195"/>
      <c r="FE1303" s="195"/>
      <c r="FF1303" s="195"/>
      <c r="FG1303" s="195"/>
      <c r="FH1303" s="195"/>
    </row>
    <row r="1304" spans="2:164" x14ac:dyDescent="0.2">
      <c r="B1304" s="98">
        <f>COUNT(R1304:FC1304,FI1304:FQ1304)</f>
        <v>0</v>
      </c>
      <c r="C1304" s="98" t="str">
        <f>IF(COUNT(R1304:FC1304,FI1304:FQ1304)&gt;0,COUNT(R1304:FC1304,FI1304:FQ1304),"")</f>
        <v/>
      </c>
      <c r="D1304" s="98" t="str">
        <f>IF(COUNT(X1304:BN1304,BP1304:BX1304,BZ1304:CF1304,CH1304:FC1304,FI1304:FQ1304)&gt;0,COUNT(X1304:BN1304,BP1304:BX1304,BZ1304:CF1304,CH1304:FC1304,FI1304:FQ1304),"")</f>
        <v/>
      </c>
      <c r="E1304" s="98" t="str">
        <f>IF(H1304=1,COUNT(R1304:FC1304,FI1304:FQ1304),"")</f>
        <v/>
      </c>
      <c r="F1304" s="98" t="str">
        <f>IF(H1304=1,COUNT(X1304:BN1304,BP1304:BX1304,BZ1304:CF1304,CH1304:FC1304,FI1304:FQ1304),"")</f>
        <v/>
      </c>
      <c r="G1304" s="98" t="str">
        <f>IF($B1304&gt;=1,$M1304,"")</f>
        <v/>
      </c>
      <c r="H1304" s="199" t="str">
        <f>IF(AND(M1304&gt;0,M1304&lt;=STATS!$C$22),1,"")</f>
        <v/>
      </c>
      <c r="J1304" s="34">
        <v>1303</v>
      </c>
      <c r="R1304" s="17"/>
      <c r="S1304" s="17"/>
      <c r="T1304" s="17"/>
      <c r="U1304" s="17"/>
      <c r="V1304" s="17"/>
      <c r="W1304" s="17"/>
      <c r="X1304" s="36"/>
      <c r="Y1304" s="36"/>
      <c r="Z1304" s="36"/>
      <c r="AA1304" s="36"/>
      <c r="FD1304" s="195"/>
      <c r="FE1304" s="195"/>
      <c r="FF1304" s="195"/>
      <c r="FG1304" s="195"/>
      <c r="FH1304" s="195"/>
    </row>
    <row r="1305" spans="2:164" x14ac:dyDescent="0.2">
      <c r="B1305" s="98">
        <f>COUNT(R1305:FC1305,FI1305:FQ1305)</f>
        <v>0</v>
      </c>
      <c r="C1305" s="98" t="str">
        <f>IF(COUNT(R1305:FC1305,FI1305:FQ1305)&gt;0,COUNT(R1305:FC1305,FI1305:FQ1305),"")</f>
        <v/>
      </c>
      <c r="D1305" s="98" t="str">
        <f>IF(COUNT(X1305:BN1305,BP1305:BX1305,BZ1305:CF1305,CH1305:FC1305,FI1305:FQ1305)&gt;0,COUNT(X1305:BN1305,BP1305:BX1305,BZ1305:CF1305,CH1305:FC1305,FI1305:FQ1305),"")</f>
        <v/>
      </c>
      <c r="E1305" s="98" t="str">
        <f>IF(H1305=1,COUNT(R1305:FC1305,FI1305:FQ1305),"")</f>
        <v/>
      </c>
      <c r="F1305" s="98" t="str">
        <f>IF(H1305=1,COUNT(X1305:BN1305,BP1305:BX1305,BZ1305:CF1305,CH1305:FC1305,FI1305:FQ1305),"")</f>
        <v/>
      </c>
      <c r="G1305" s="98" t="str">
        <f>IF($B1305&gt;=1,$M1305,"")</f>
        <v/>
      </c>
      <c r="H1305" s="199" t="str">
        <f>IF(AND(M1305&gt;0,M1305&lt;=STATS!$C$22),1,"")</f>
        <v/>
      </c>
      <c r="J1305" s="34">
        <v>1304</v>
      </c>
      <c r="R1305" s="17"/>
      <c r="S1305" s="17"/>
      <c r="T1305" s="17"/>
      <c r="U1305" s="17"/>
      <c r="V1305" s="17"/>
      <c r="W1305" s="17"/>
      <c r="X1305" s="36"/>
      <c r="Y1305" s="36"/>
      <c r="Z1305" s="36"/>
      <c r="AA1305" s="36"/>
      <c r="FD1305" s="195"/>
      <c r="FE1305" s="195"/>
      <c r="FF1305" s="195"/>
      <c r="FG1305" s="195"/>
      <c r="FH1305" s="195"/>
    </row>
    <row r="1306" spans="2:164" x14ac:dyDescent="0.2">
      <c r="B1306" s="98">
        <f>COUNT(R1306:FC1306,FI1306:FQ1306)</f>
        <v>0</v>
      </c>
      <c r="C1306" s="98" t="str">
        <f>IF(COUNT(R1306:FC1306,FI1306:FQ1306)&gt;0,COUNT(R1306:FC1306,FI1306:FQ1306),"")</f>
        <v/>
      </c>
      <c r="D1306" s="98" t="str">
        <f>IF(COUNT(X1306:BN1306,BP1306:BX1306,BZ1306:CF1306,CH1306:FC1306,FI1306:FQ1306)&gt;0,COUNT(X1306:BN1306,BP1306:BX1306,BZ1306:CF1306,CH1306:FC1306,FI1306:FQ1306),"")</f>
        <v/>
      </c>
      <c r="E1306" s="98" t="str">
        <f>IF(H1306=1,COUNT(R1306:FC1306,FI1306:FQ1306),"")</f>
        <v/>
      </c>
      <c r="F1306" s="98" t="str">
        <f>IF(H1306=1,COUNT(X1306:BN1306,BP1306:BX1306,BZ1306:CF1306,CH1306:FC1306,FI1306:FQ1306),"")</f>
        <v/>
      </c>
      <c r="G1306" s="98" t="str">
        <f>IF($B1306&gt;=1,$M1306,"")</f>
        <v/>
      </c>
      <c r="H1306" s="199" t="str">
        <f>IF(AND(M1306&gt;0,M1306&lt;=STATS!$C$22),1,"")</f>
        <v/>
      </c>
      <c r="J1306" s="34">
        <v>1305</v>
      </c>
      <c r="R1306" s="17"/>
      <c r="S1306" s="17"/>
      <c r="T1306" s="17"/>
      <c r="U1306" s="17"/>
      <c r="V1306" s="17"/>
      <c r="W1306" s="17"/>
      <c r="X1306" s="36"/>
      <c r="Y1306" s="36"/>
      <c r="Z1306" s="36"/>
      <c r="AA1306" s="36"/>
      <c r="FD1306" s="195"/>
      <c r="FE1306" s="195"/>
      <c r="FF1306" s="195"/>
      <c r="FG1306" s="195"/>
      <c r="FH1306" s="195"/>
    </row>
    <row r="1307" spans="2:164" x14ac:dyDescent="0.2">
      <c r="B1307" s="98">
        <f>COUNT(R1307:FC1307,FI1307:FQ1307)</f>
        <v>0</v>
      </c>
      <c r="C1307" s="98" t="str">
        <f>IF(COUNT(R1307:FC1307,FI1307:FQ1307)&gt;0,COUNT(R1307:FC1307,FI1307:FQ1307),"")</f>
        <v/>
      </c>
      <c r="D1307" s="98" t="str">
        <f>IF(COUNT(X1307:BN1307,BP1307:BX1307,BZ1307:CF1307,CH1307:FC1307,FI1307:FQ1307)&gt;0,COUNT(X1307:BN1307,BP1307:BX1307,BZ1307:CF1307,CH1307:FC1307,FI1307:FQ1307),"")</f>
        <v/>
      </c>
      <c r="E1307" s="98" t="str">
        <f>IF(H1307=1,COUNT(R1307:FC1307,FI1307:FQ1307),"")</f>
        <v/>
      </c>
      <c r="F1307" s="98" t="str">
        <f>IF(H1307=1,COUNT(X1307:BN1307,BP1307:BX1307,BZ1307:CF1307,CH1307:FC1307,FI1307:FQ1307),"")</f>
        <v/>
      </c>
      <c r="G1307" s="98" t="str">
        <f>IF($B1307&gt;=1,$M1307,"")</f>
        <v/>
      </c>
      <c r="H1307" s="199" t="str">
        <f>IF(AND(M1307&gt;0,M1307&lt;=STATS!$C$22),1,"")</f>
        <v/>
      </c>
      <c r="J1307" s="34">
        <v>1306</v>
      </c>
      <c r="R1307" s="17"/>
      <c r="S1307" s="17"/>
      <c r="T1307" s="17"/>
      <c r="U1307" s="17"/>
      <c r="V1307" s="17"/>
      <c r="W1307" s="17"/>
      <c r="X1307" s="36"/>
      <c r="Y1307" s="36"/>
      <c r="Z1307" s="36"/>
      <c r="AA1307" s="36"/>
      <c r="FD1307" s="195"/>
      <c r="FE1307" s="195"/>
      <c r="FF1307" s="195"/>
      <c r="FG1307" s="195"/>
      <c r="FH1307" s="195"/>
    </row>
    <row r="1308" spans="2:164" x14ac:dyDescent="0.2">
      <c r="B1308" s="98">
        <f>COUNT(R1308:FC1308,FI1308:FQ1308)</f>
        <v>0</v>
      </c>
      <c r="C1308" s="98" t="str">
        <f>IF(COUNT(R1308:FC1308,FI1308:FQ1308)&gt;0,COUNT(R1308:FC1308,FI1308:FQ1308),"")</f>
        <v/>
      </c>
      <c r="D1308" s="98" t="str">
        <f>IF(COUNT(X1308:BN1308,BP1308:BX1308,BZ1308:CF1308,CH1308:FC1308,FI1308:FQ1308)&gt;0,COUNT(X1308:BN1308,BP1308:BX1308,BZ1308:CF1308,CH1308:FC1308,FI1308:FQ1308),"")</f>
        <v/>
      </c>
      <c r="E1308" s="98" t="str">
        <f>IF(H1308=1,COUNT(R1308:FC1308,FI1308:FQ1308),"")</f>
        <v/>
      </c>
      <c r="F1308" s="98" t="str">
        <f>IF(H1308=1,COUNT(X1308:BN1308,BP1308:BX1308,BZ1308:CF1308,CH1308:FC1308,FI1308:FQ1308),"")</f>
        <v/>
      </c>
      <c r="G1308" s="98" t="str">
        <f>IF($B1308&gt;=1,$M1308,"")</f>
        <v/>
      </c>
      <c r="H1308" s="199" t="str">
        <f>IF(AND(M1308&gt;0,M1308&lt;=STATS!$C$22),1,"")</f>
        <v/>
      </c>
      <c r="J1308" s="34">
        <v>1307</v>
      </c>
      <c r="R1308" s="17"/>
      <c r="S1308" s="17"/>
      <c r="T1308" s="17"/>
      <c r="U1308" s="17"/>
      <c r="V1308" s="17"/>
      <c r="W1308" s="17"/>
      <c r="X1308" s="36"/>
      <c r="Y1308" s="36"/>
      <c r="Z1308" s="36"/>
      <c r="AA1308" s="36"/>
      <c r="FD1308" s="195"/>
      <c r="FE1308" s="195"/>
      <c r="FF1308" s="195"/>
      <c r="FG1308" s="195"/>
      <c r="FH1308" s="195"/>
    </row>
    <row r="1309" spans="2:164" x14ac:dyDescent="0.2">
      <c r="B1309" s="98">
        <f>COUNT(R1309:FC1309,FI1309:FQ1309)</f>
        <v>0</v>
      </c>
      <c r="C1309" s="98" t="str">
        <f>IF(COUNT(R1309:FC1309,FI1309:FQ1309)&gt;0,COUNT(R1309:FC1309,FI1309:FQ1309),"")</f>
        <v/>
      </c>
      <c r="D1309" s="98" t="str">
        <f>IF(COUNT(X1309:BN1309,BP1309:BX1309,BZ1309:CF1309,CH1309:FC1309,FI1309:FQ1309)&gt;0,COUNT(X1309:BN1309,BP1309:BX1309,BZ1309:CF1309,CH1309:FC1309,FI1309:FQ1309),"")</f>
        <v/>
      </c>
      <c r="E1309" s="98" t="str">
        <f>IF(H1309=1,COUNT(R1309:FC1309,FI1309:FQ1309),"")</f>
        <v/>
      </c>
      <c r="F1309" s="98" t="str">
        <f>IF(H1309=1,COUNT(X1309:BN1309,BP1309:BX1309,BZ1309:CF1309,CH1309:FC1309,FI1309:FQ1309),"")</f>
        <v/>
      </c>
      <c r="G1309" s="98" t="str">
        <f>IF($B1309&gt;=1,$M1309,"")</f>
        <v/>
      </c>
      <c r="H1309" s="199" t="str">
        <f>IF(AND(M1309&gt;0,M1309&lt;=STATS!$C$22),1,"")</f>
        <v/>
      </c>
      <c r="J1309" s="34">
        <v>1308</v>
      </c>
      <c r="R1309" s="17"/>
      <c r="S1309" s="17"/>
      <c r="T1309" s="17"/>
      <c r="U1309" s="17"/>
      <c r="V1309" s="17"/>
      <c r="W1309" s="17"/>
      <c r="X1309" s="36"/>
      <c r="Y1309" s="36"/>
      <c r="Z1309" s="36"/>
      <c r="AA1309" s="36"/>
      <c r="FD1309" s="195"/>
      <c r="FE1309" s="195"/>
      <c r="FF1309" s="195"/>
      <c r="FG1309" s="195"/>
      <c r="FH1309" s="195"/>
    </row>
    <row r="1310" spans="2:164" x14ac:dyDescent="0.2">
      <c r="B1310" s="98">
        <f>COUNT(R1310:FC1310,FI1310:FQ1310)</f>
        <v>0</v>
      </c>
      <c r="C1310" s="98" t="str">
        <f>IF(COUNT(R1310:FC1310,FI1310:FQ1310)&gt;0,COUNT(R1310:FC1310,FI1310:FQ1310),"")</f>
        <v/>
      </c>
      <c r="D1310" s="98" t="str">
        <f>IF(COUNT(X1310:BN1310,BP1310:BX1310,BZ1310:CF1310,CH1310:FC1310,FI1310:FQ1310)&gt;0,COUNT(X1310:BN1310,BP1310:BX1310,BZ1310:CF1310,CH1310:FC1310,FI1310:FQ1310),"")</f>
        <v/>
      </c>
      <c r="E1310" s="98" t="str">
        <f>IF(H1310=1,COUNT(R1310:FC1310,FI1310:FQ1310),"")</f>
        <v/>
      </c>
      <c r="F1310" s="98" t="str">
        <f>IF(H1310=1,COUNT(X1310:BN1310,BP1310:BX1310,BZ1310:CF1310,CH1310:FC1310,FI1310:FQ1310),"")</f>
        <v/>
      </c>
      <c r="G1310" s="98" t="str">
        <f>IF($B1310&gt;=1,$M1310,"")</f>
        <v/>
      </c>
      <c r="H1310" s="199" t="str">
        <f>IF(AND(M1310&gt;0,M1310&lt;=STATS!$C$22),1,"")</f>
        <v/>
      </c>
      <c r="J1310" s="34">
        <v>1309</v>
      </c>
      <c r="R1310" s="17"/>
      <c r="S1310" s="17"/>
      <c r="T1310" s="17"/>
      <c r="U1310" s="17"/>
      <c r="V1310" s="17"/>
      <c r="W1310" s="17"/>
      <c r="X1310" s="36"/>
      <c r="Y1310" s="36"/>
      <c r="Z1310" s="36"/>
      <c r="AA1310" s="36"/>
      <c r="FD1310" s="195"/>
      <c r="FE1310" s="195"/>
      <c r="FF1310" s="195"/>
      <c r="FG1310" s="195"/>
      <c r="FH1310" s="195"/>
    </row>
    <row r="1311" spans="2:164" x14ac:dyDescent="0.2">
      <c r="B1311" s="98">
        <f>COUNT(R1311:FC1311,FI1311:FQ1311)</f>
        <v>0</v>
      </c>
      <c r="C1311" s="98" t="str">
        <f>IF(COUNT(R1311:FC1311,FI1311:FQ1311)&gt;0,COUNT(R1311:FC1311,FI1311:FQ1311),"")</f>
        <v/>
      </c>
      <c r="D1311" s="98" t="str">
        <f>IF(COUNT(X1311:BN1311,BP1311:BX1311,BZ1311:CF1311,CH1311:FC1311,FI1311:FQ1311)&gt;0,COUNT(X1311:BN1311,BP1311:BX1311,BZ1311:CF1311,CH1311:FC1311,FI1311:FQ1311),"")</f>
        <v/>
      </c>
      <c r="E1311" s="98" t="str">
        <f>IF(H1311=1,COUNT(R1311:FC1311,FI1311:FQ1311),"")</f>
        <v/>
      </c>
      <c r="F1311" s="98" t="str">
        <f>IF(H1311=1,COUNT(X1311:BN1311,BP1311:BX1311,BZ1311:CF1311,CH1311:FC1311,FI1311:FQ1311),"")</f>
        <v/>
      </c>
      <c r="G1311" s="98" t="str">
        <f>IF($B1311&gt;=1,$M1311,"")</f>
        <v/>
      </c>
      <c r="H1311" s="199" t="str">
        <f>IF(AND(M1311&gt;0,M1311&lt;=STATS!$C$22),1,"")</f>
        <v/>
      </c>
      <c r="J1311" s="34">
        <v>1310</v>
      </c>
      <c r="R1311" s="17"/>
      <c r="S1311" s="17"/>
      <c r="T1311" s="17"/>
      <c r="U1311" s="17"/>
      <c r="V1311" s="17"/>
      <c r="W1311" s="17"/>
      <c r="X1311" s="36"/>
      <c r="Y1311" s="36"/>
      <c r="Z1311" s="36"/>
      <c r="AA1311" s="36"/>
      <c r="FD1311" s="195"/>
      <c r="FE1311" s="195"/>
      <c r="FF1311" s="195"/>
      <c r="FG1311" s="195"/>
      <c r="FH1311" s="195"/>
    </row>
    <row r="1312" spans="2:164" x14ac:dyDescent="0.2">
      <c r="B1312" s="98">
        <f>COUNT(R1312:FC1312,FI1312:FQ1312)</f>
        <v>0</v>
      </c>
      <c r="C1312" s="98" t="str">
        <f>IF(COUNT(R1312:FC1312,FI1312:FQ1312)&gt;0,COUNT(R1312:FC1312,FI1312:FQ1312),"")</f>
        <v/>
      </c>
      <c r="D1312" s="98" t="str">
        <f>IF(COUNT(X1312:BN1312,BP1312:BX1312,BZ1312:CF1312,CH1312:FC1312,FI1312:FQ1312)&gt;0,COUNT(X1312:BN1312,BP1312:BX1312,BZ1312:CF1312,CH1312:FC1312,FI1312:FQ1312),"")</f>
        <v/>
      </c>
      <c r="E1312" s="98" t="str">
        <f>IF(H1312=1,COUNT(R1312:FC1312,FI1312:FQ1312),"")</f>
        <v/>
      </c>
      <c r="F1312" s="98" t="str">
        <f>IF(H1312=1,COUNT(X1312:BN1312,BP1312:BX1312,BZ1312:CF1312,CH1312:FC1312,FI1312:FQ1312),"")</f>
        <v/>
      </c>
      <c r="G1312" s="98" t="str">
        <f>IF($B1312&gt;=1,$M1312,"")</f>
        <v/>
      </c>
      <c r="H1312" s="199" t="str">
        <f>IF(AND(M1312&gt;0,M1312&lt;=STATS!$C$22),1,"")</f>
        <v/>
      </c>
      <c r="J1312" s="34">
        <v>1311</v>
      </c>
      <c r="R1312" s="17"/>
      <c r="S1312" s="17"/>
      <c r="T1312" s="17"/>
      <c r="U1312" s="17"/>
      <c r="V1312" s="17"/>
      <c r="W1312" s="17"/>
      <c r="X1312" s="36"/>
      <c r="Y1312" s="36"/>
      <c r="Z1312" s="36"/>
      <c r="AA1312" s="36"/>
      <c r="FD1312" s="195"/>
      <c r="FE1312" s="195"/>
      <c r="FF1312" s="195"/>
      <c r="FG1312" s="195"/>
      <c r="FH1312" s="195"/>
    </row>
    <row r="1313" spans="2:164" x14ac:dyDescent="0.2">
      <c r="B1313" s="98">
        <f>COUNT(R1313:FC1313,FI1313:FQ1313)</f>
        <v>0</v>
      </c>
      <c r="C1313" s="98" t="str">
        <f>IF(COUNT(R1313:FC1313,FI1313:FQ1313)&gt;0,COUNT(R1313:FC1313,FI1313:FQ1313),"")</f>
        <v/>
      </c>
      <c r="D1313" s="98" t="str">
        <f>IF(COUNT(X1313:BN1313,BP1313:BX1313,BZ1313:CF1313,CH1313:FC1313,FI1313:FQ1313)&gt;0,COUNT(X1313:BN1313,BP1313:BX1313,BZ1313:CF1313,CH1313:FC1313,FI1313:FQ1313),"")</f>
        <v/>
      </c>
      <c r="E1313" s="98" t="str">
        <f>IF(H1313=1,COUNT(R1313:FC1313,FI1313:FQ1313),"")</f>
        <v/>
      </c>
      <c r="F1313" s="98" t="str">
        <f>IF(H1313=1,COUNT(X1313:BN1313,BP1313:BX1313,BZ1313:CF1313,CH1313:FC1313,FI1313:FQ1313),"")</f>
        <v/>
      </c>
      <c r="G1313" s="98" t="str">
        <f>IF($B1313&gt;=1,$M1313,"")</f>
        <v/>
      </c>
      <c r="H1313" s="199" t="str">
        <f>IF(AND(M1313&gt;0,M1313&lt;=STATS!$C$22),1,"")</f>
        <v/>
      </c>
      <c r="J1313" s="34">
        <v>1312</v>
      </c>
      <c r="R1313" s="17"/>
      <c r="S1313" s="17"/>
      <c r="T1313" s="17"/>
      <c r="U1313" s="17"/>
      <c r="V1313" s="17"/>
      <c r="W1313" s="17"/>
      <c r="X1313" s="36"/>
      <c r="Y1313" s="36"/>
      <c r="Z1313" s="36"/>
      <c r="AA1313" s="36"/>
      <c r="FD1313" s="195"/>
      <c r="FE1313" s="195"/>
      <c r="FF1313" s="195"/>
      <c r="FG1313" s="195"/>
      <c r="FH1313" s="195"/>
    </row>
    <row r="1314" spans="2:164" x14ac:dyDescent="0.2">
      <c r="B1314" s="98">
        <f>COUNT(R1314:FC1314,FI1314:FQ1314)</f>
        <v>0</v>
      </c>
      <c r="C1314" s="98" t="str">
        <f>IF(COUNT(R1314:FC1314,FI1314:FQ1314)&gt;0,COUNT(R1314:FC1314,FI1314:FQ1314),"")</f>
        <v/>
      </c>
      <c r="D1314" s="98" t="str">
        <f>IF(COUNT(X1314:BN1314,BP1314:BX1314,BZ1314:CF1314,CH1314:FC1314,FI1314:FQ1314)&gt;0,COUNT(X1314:BN1314,BP1314:BX1314,BZ1314:CF1314,CH1314:FC1314,FI1314:FQ1314),"")</f>
        <v/>
      </c>
      <c r="E1314" s="98" t="str">
        <f>IF(H1314=1,COUNT(R1314:FC1314,FI1314:FQ1314),"")</f>
        <v/>
      </c>
      <c r="F1314" s="98" t="str">
        <f>IF(H1314=1,COUNT(X1314:BN1314,BP1314:BX1314,BZ1314:CF1314,CH1314:FC1314,FI1314:FQ1314),"")</f>
        <v/>
      </c>
      <c r="G1314" s="98" t="str">
        <f>IF($B1314&gt;=1,$M1314,"")</f>
        <v/>
      </c>
      <c r="H1314" s="199" t="str">
        <f>IF(AND(M1314&gt;0,M1314&lt;=STATS!$C$22),1,"")</f>
        <v/>
      </c>
      <c r="J1314" s="34">
        <v>1313</v>
      </c>
      <c r="R1314" s="17"/>
      <c r="S1314" s="17"/>
      <c r="T1314" s="17"/>
      <c r="U1314" s="17"/>
      <c r="V1314" s="17"/>
      <c r="W1314" s="17"/>
      <c r="X1314" s="36"/>
      <c r="Y1314" s="36"/>
      <c r="Z1314" s="36"/>
      <c r="AA1314" s="36"/>
      <c r="FD1314" s="195"/>
      <c r="FE1314" s="195"/>
      <c r="FF1314" s="195"/>
      <c r="FG1314" s="195"/>
      <c r="FH1314" s="195"/>
    </row>
    <row r="1315" spans="2:164" x14ac:dyDescent="0.2">
      <c r="B1315" s="98">
        <f>COUNT(R1315:FC1315,FI1315:FQ1315)</f>
        <v>0</v>
      </c>
      <c r="C1315" s="98" t="str">
        <f>IF(COUNT(R1315:FC1315,FI1315:FQ1315)&gt;0,COUNT(R1315:FC1315,FI1315:FQ1315),"")</f>
        <v/>
      </c>
      <c r="D1315" s="98" t="str">
        <f>IF(COUNT(X1315:BN1315,BP1315:BX1315,BZ1315:CF1315,CH1315:FC1315,FI1315:FQ1315)&gt;0,COUNT(X1315:BN1315,BP1315:BX1315,BZ1315:CF1315,CH1315:FC1315,FI1315:FQ1315),"")</f>
        <v/>
      </c>
      <c r="E1315" s="98" t="str">
        <f>IF(H1315=1,COUNT(R1315:FC1315,FI1315:FQ1315),"")</f>
        <v/>
      </c>
      <c r="F1315" s="98" t="str">
        <f>IF(H1315=1,COUNT(X1315:BN1315,BP1315:BX1315,BZ1315:CF1315,CH1315:FC1315,FI1315:FQ1315),"")</f>
        <v/>
      </c>
      <c r="G1315" s="98" t="str">
        <f>IF($B1315&gt;=1,$M1315,"")</f>
        <v/>
      </c>
      <c r="H1315" s="199" t="str">
        <f>IF(AND(M1315&gt;0,M1315&lt;=STATS!$C$22),1,"")</f>
        <v/>
      </c>
      <c r="J1315" s="34">
        <v>1314</v>
      </c>
      <c r="R1315" s="17"/>
      <c r="S1315" s="17"/>
      <c r="T1315" s="17"/>
      <c r="U1315" s="17"/>
      <c r="V1315" s="17"/>
      <c r="W1315" s="17"/>
      <c r="X1315" s="36"/>
      <c r="Y1315" s="36"/>
      <c r="Z1315" s="36"/>
      <c r="AA1315" s="36"/>
      <c r="FD1315" s="195"/>
      <c r="FE1315" s="195"/>
      <c r="FF1315" s="195"/>
      <c r="FG1315" s="195"/>
      <c r="FH1315" s="195"/>
    </row>
    <row r="1316" spans="2:164" x14ac:dyDescent="0.2">
      <c r="B1316" s="98">
        <f>COUNT(R1316:FC1316,FI1316:FQ1316)</f>
        <v>0</v>
      </c>
      <c r="C1316" s="98" t="str">
        <f>IF(COUNT(R1316:FC1316,FI1316:FQ1316)&gt;0,COUNT(R1316:FC1316,FI1316:FQ1316),"")</f>
        <v/>
      </c>
      <c r="D1316" s="98" t="str">
        <f>IF(COUNT(X1316:BN1316,BP1316:BX1316,BZ1316:CF1316,CH1316:FC1316,FI1316:FQ1316)&gt;0,COUNT(X1316:BN1316,BP1316:BX1316,BZ1316:CF1316,CH1316:FC1316,FI1316:FQ1316),"")</f>
        <v/>
      </c>
      <c r="E1316" s="98" t="str">
        <f>IF(H1316=1,COUNT(R1316:FC1316,FI1316:FQ1316),"")</f>
        <v/>
      </c>
      <c r="F1316" s="98" t="str">
        <f>IF(H1316=1,COUNT(X1316:BN1316,BP1316:BX1316,BZ1316:CF1316,CH1316:FC1316,FI1316:FQ1316),"")</f>
        <v/>
      </c>
      <c r="G1316" s="98" t="str">
        <f>IF($B1316&gt;=1,$M1316,"")</f>
        <v/>
      </c>
      <c r="H1316" s="199" t="str">
        <f>IF(AND(M1316&gt;0,M1316&lt;=STATS!$C$22),1,"")</f>
        <v/>
      </c>
      <c r="J1316" s="34">
        <v>1315</v>
      </c>
      <c r="R1316" s="17"/>
      <c r="S1316" s="17"/>
      <c r="T1316" s="17"/>
      <c r="U1316" s="17"/>
      <c r="V1316" s="17"/>
      <c r="W1316" s="17"/>
      <c r="X1316" s="36"/>
      <c r="Y1316" s="36"/>
      <c r="Z1316" s="36"/>
      <c r="AA1316" s="36"/>
      <c r="FD1316" s="195"/>
      <c r="FE1316" s="195"/>
      <c r="FF1316" s="195"/>
      <c r="FG1316" s="195"/>
      <c r="FH1316" s="195"/>
    </row>
    <row r="1317" spans="2:164" x14ac:dyDescent="0.2">
      <c r="B1317" s="98">
        <f>COUNT(R1317:FC1317,FI1317:FQ1317)</f>
        <v>0</v>
      </c>
      <c r="C1317" s="98" t="str">
        <f>IF(COUNT(R1317:FC1317,FI1317:FQ1317)&gt;0,COUNT(R1317:FC1317,FI1317:FQ1317),"")</f>
        <v/>
      </c>
      <c r="D1317" s="98" t="str">
        <f>IF(COUNT(X1317:BN1317,BP1317:BX1317,BZ1317:CF1317,CH1317:FC1317,FI1317:FQ1317)&gt;0,COUNT(X1317:BN1317,BP1317:BX1317,BZ1317:CF1317,CH1317:FC1317,FI1317:FQ1317),"")</f>
        <v/>
      </c>
      <c r="E1317" s="98" t="str">
        <f>IF(H1317=1,COUNT(R1317:FC1317,FI1317:FQ1317),"")</f>
        <v/>
      </c>
      <c r="F1317" s="98" t="str">
        <f>IF(H1317=1,COUNT(X1317:BN1317,BP1317:BX1317,BZ1317:CF1317,CH1317:FC1317,FI1317:FQ1317),"")</f>
        <v/>
      </c>
      <c r="G1317" s="98" t="str">
        <f>IF($B1317&gt;=1,$M1317,"")</f>
        <v/>
      </c>
      <c r="H1317" s="199" t="str">
        <f>IF(AND(M1317&gt;0,M1317&lt;=STATS!$C$22),1,"")</f>
        <v/>
      </c>
      <c r="J1317" s="34">
        <v>1316</v>
      </c>
      <c r="R1317" s="17"/>
      <c r="S1317" s="17"/>
      <c r="T1317" s="17"/>
      <c r="U1317" s="17"/>
      <c r="V1317" s="17"/>
      <c r="W1317" s="17"/>
      <c r="X1317" s="36"/>
      <c r="Y1317" s="36"/>
      <c r="Z1317" s="36"/>
      <c r="AA1317" s="36"/>
      <c r="FD1317" s="195"/>
      <c r="FE1317" s="195"/>
      <c r="FF1317" s="195"/>
      <c r="FG1317" s="195"/>
      <c r="FH1317" s="195"/>
    </row>
    <row r="1318" spans="2:164" x14ac:dyDescent="0.2">
      <c r="B1318" s="98">
        <f>COUNT(R1318:FC1318,FI1318:FQ1318)</f>
        <v>0</v>
      </c>
      <c r="C1318" s="98" t="str">
        <f>IF(COUNT(R1318:FC1318,FI1318:FQ1318)&gt;0,COUNT(R1318:FC1318,FI1318:FQ1318),"")</f>
        <v/>
      </c>
      <c r="D1318" s="98" t="str">
        <f>IF(COUNT(X1318:BN1318,BP1318:BX1318,BZ1318:CF1318,CH1318:FC1318,FI1318:FQ1318)&gt;0,COUNT(X1318:BN1318,BP1318:BX1318,BZ1318:CF1318,CH1318:FC1318,FI1318:FQ1318),"")</f>
        <v/>
      </c>
      <c r="E1318" s="98" t="str">
        <f>IF(H1318=1,COUNT(R1318:FC1318,FI1318:FQ1318),"")</f>
        <v/>
      </c>
      <c r="F1318" s="98" t="str">
        <f>IF(H1318=1,COUNT(X1318:BN1318,BP1318:BX1318,BZ1318:CF1318,CH1318:FC1318,FI1318:FQ1318),"")</f>
        <v/>
      </c>
      <c r="G1318" s="98" t="str">
        <f>IF($B1318&gt;=1,$M1318,"")</f>
        <v/>
      </c>
      <c r="H1318" s="199" t="str">
        <f>IF(AND(M1318&gt;0,M1318&lt;=STATS!$C$22),1,"")</f>
        <v/>
      </c>
      <c r="J1318" s="34">
        <v>1317</v>
      </c>
      <c r="R1318" s="17"/>
      <c r="S1318" s="17"/>
      <c r="T1318" s="17"/>
      <c r="U1318" s="17"/>
      <c r="V1318" s="17"/>
      <c r="W1318" s="17"/>
      <c r="X1318" s="36"/>
      <c r="Y1318" s="36"/>
      <c r="Z1318" s="36"/>
      <c r="AA1318" s="36"/>
      <c r="FD1318" s="195"/>
      <c r="FE1318" s="195"/>
      <c r="FF1318" s="195"/>
      <c r="FG1318" s="195"/>
      <c r="FH1318" s="195"/>
    </row>
    <row r="1319" spans="2:164" x14ac:dyDescent="0.2">
      <c r="B1319" s="98">
        <f>COUNT(R1319:FC1319,FI1319:FQ1319)</f>
        <v>0</v>
      </c>
      <c r="C1319" s="98" t="str">
        <f>IF(COUNT(R1319:FC1319,FI1319:FQ1319)&gt;0,COUNT(R1319:FC1319,FI1319:FQ1319),"")</f>
        <v/>
      </c>
      <c r="D1319" s="98" t="str">
        <f>IF(COUNT(X1319:BN1319,BP1319:BX1319,BZ1319:CF1319,CH1319:FC1319,FI1319:FQ1319)&gt;0,COUNT(X1319:BN1319,BP1319:BX1319,BZ1319:CF1319,CH1319:FC1319,FI1319:FQ1319),"")</f>
        <v/>
      </c>
      <c r="E1319" s="98" t="str">
        <f>IF(H1319=1,COUNT(R1319:FC1319,FI1319:FQ1319),"")</f>
        <v/>
      </c>
      <c r="F1319" s="98" t="str">
        <f>IF(H1319=1,COUNT(X1319:BN1319,BP1319:BX1319,BZ1319:CF1319,CH1319:FC1319,FI1319:FQ1319),"")</f>
        <v/>
      </c>
      <c r="G1319" s="98" t="str">
        <f>IF($B1319&gt;=1,$M1319,"")</f>
        <v/>
      </c>
      <c r="H1319" s="199" t="str">
        <f>IF(AND(M1319&gt;0,M1319&lt;=STATS!$C$22),1,"")</f>
        <v/>
      </c>
      <c r="J1319" s="34">
        <v>1318</v>
      </c>
      <c r="R1319" s="17"/>
      <c r="S1319" s="17"/>
      <c r="T1319" s="17"/>
      <c r="U1319" s="17"/>
      <c r="V1319" s="17"/>
      <c r="W1319" s="17"/>
      <c r="X1319" s="36"/>
      <c r="Y1319" s="36"/>
      <c r="Z1319" s="36"/>
      <c r="AA1319" s="36"/>
      <c r="FD1319" s="195"/>
      <c r="FE1319" s="195"/>
      <c r="FF1319" s="195"/>
      <c r="FG1319" s="195"/>
      <c r="FH1319" s="195"/>
    </row>
    <row r="1320" spans="2:164" x14ac:dyDescent="0.2">
      <c r="B1320" s="98">
        <f>COUNT(R1320:FC1320,FI1320:FQ1320)</f>
        <v>0</v>
      </c>
      <c r="C1320" s="98" t="str">
        <f>IF(COUNT(R1320:FC1320,FI1320:FQ1320)&gt;0,COUNT(R1320:FC1320,FI1320:FQ1320),"")</f>
        <v/>
      </c>
      <c r="D1320" s="98" t="str">
        <f>IF(COUNT(X1320:BN1320,BP1320:BX1320,BZ1320:CF1320,CH1320:FC1320,FI1320:FQ1320)&gt;0,COUNT(X1320:BN1320,BP1320:BX1320,BZ1320:CF1320,CH1320:FC1320,FI1320:FQ1320),"")</f>
        <v/>
      </c>
      <c r="E1320" s="98" t="str">
        <f>IF(H1320=1,COUNT(R1320:FC1320,FI1320:FQ1320),"")</f>
        <v/>
      </c>
      <c r="F1320" s="98" t="str">
        <f>IF(H1320=1,COUNT(X1320:BN1320,BP1320:BX1320,BZ1320:CF1320,CH1320:FC1320,FI1320:FQ1320),"")</f>
        <v/>
      </c>
      <c r="G1320" s="98" t="str">
        <f>IF($B1320&gt;=1,$M1320,"")</f>
        <v/>
      </c>
      <c r="H1320" s="199" t="str">
        <f>IF(AND(M1320&gt;0,M1320&lt;=STATS!$C$22),1,"")</f>
        <v/>
      </c>
      <c r="J1320" s="34">
        <v>1319</v>
      </c>
      <c r="R1320" s="17"/>
      <c r="S1320" s="17"/>
      <c r="T1320" s="17"/>
      <c r="U1320" s="17"/>
      <c r="V1320" s="17"/>
      <c r="W1320" s="17"/>
      <c r="X1320" s="36"/>
      <c r="Y1320" s="36"/>
      <c r="Z1320" s="36"/>
      <c r="AA1320" s="36"/>
      <c r="FD1320" s="195"/>
      <c r="FE1320" s="195"/>
      <c r="FF1320" s="195"/>
      <c r="FG1320" s="195"/>
      <c r="FH1320" s="195"/>
    </row>
    <row r="1321" spans="2:164" x14ac:dyDescent="0.2">
      <c r="B1321" s="98">
        <f>COUNT(R1321:FC1321,FI1321:FQ1321)</f>
        <v>0</v>
      </c>
      <c r="C1321" s="98" t="str">
        <f>IF(COUNT(R1321:FC1321,FI1321:FQ1321)&gt;0,COUNT(R1321:FC1321,FI1321:FQ1321),"")</f>
        <v/>
      </c>
      <c r="D1321" s="98" t="str">
        <f>IF(COUNT(X1321:BN1321,BP1321:BX1321,BZ1321:CF1321,CH1321:FC1321,FI1321:FQ1321)&gt;0,COUNT(X1321:BN1321,BP1321:BX1321,BZ1321:CF1321,CH1321:FC1321,FI1321:FQ1321),"")</f>
        <v/>
      </c>
      <c r="E1321" s="98" t="str">
        <f>IF(H1321=1,COUNT(R1321:FC1321,FI1321:FQ1321),"")</f>
        <v/>
      </c>
      <c r="F1321" s="98" t="str">
        <f>IF(H1321=1,COUNT(X1321:BN1321,BP1321:BX1321,BZ1321:CF1321,CH1321:FC1321,FI1321:FQ1321),"")</f>
        <v/>
      </c>
      <c r="G1321" s="98" t="str">
        <f>IF($B1321&gt;=1,$M1321,"")</f>
        <v/>
      </c>
      <c r="H1321" s="199" t="str">
        <f>IF(AND(M1321&gt;0,M1321&lt;=STATS!$C$22),1,"")</f>
        <v/>
      </c>
      <c r="J1321" s="34">
        <v>1320</v>
      </c>
      <c r="R1321" s="17"/>
      <c r="S1321" s="17"/>
      <c r="T1321" s="17"/>
      <c r="U1321" s="17"/>
      <c r="V1321" s="17"/>
      <c r="W1321" s="17"/>
      <c r="X1321" s="36"/>
      <c r="Y1321" s="36"/>
      <c r="Z1321" s="36"/>
      <c r="AA1321" s="36"/>
      <c r="FD1321" s="195"/>
      <c r="FE1321" s="195"/>
      <c r="FF1321" s="195"/>
      <c r="FG1321" s="195"/>
      <c r="FH1321" s="195"/>
    </row>
    <row r="1322" spans="2:164" x14ac:dyDescent="0.2">
      <c r="B1322" s="98">
        <f>COUNT(R1322:FC1322,FI1322:FQ1322)</f>
        <v>0</v>
      </c>
      <c r="C1322" s="98" t="str">
        <f>IF(COUNT(R1322:FC1322,FI1322:FQ1322)&gt;0,COUNT(R1322:FC1322,FI1322:FQ1322),"")</f>
        <v/>
      </c>
      <c r="D1322" s="98" t="str">
        <f>IF(COUNT(X1322:BN1322,BP1322:BX1322,BZ1322:CF1322,CH1322:FC1322,FI1322:FQ1322)&gt;0,COUNT(X1322:BN1322,BP1322:BX1322,BZ1322:CF1322,CH1322:FC1322,FI1322:FQ1322),"")</f>
        <v/>
      </c>
      <c r="E1322" s="98" t="str">
        <f>IF(H1322=1,COUNT(R1322:FC1322,FI1322:FQ1322),"")</f>
        <v/>
      </c>
      <c r="F1322" s="98" t="str">
        <f>IF(H1322=1,COUNT(X1322:BN1322,BP1322:BX1322,BZ1322:CF1322,CH1322:FC1322,FI1322:FQ1322),"")</f>
        <v/>
      </c>
      <c r="G1322" s="98" t="str">
        <f>IF($B1322&gt;=1,$M1322,"")</f>
        <v/>
      </c>
      <c r="H1322" s="199" t="str">
        <f>IF(AND(M1322&gt;0,M1322&lt;=STATS!$C$22),1,"")</f>
        <v/>
      </c>
      <c r="J1322" s="34">
        <v>1321</v>
      </c>
      <c r="R1322" s="17"/>
      <c r="S1322" s="17"/>
      <c r="T1322" s="17"/>
      <c r="U1322" s="17"/>
      <c r="V1322" s="17"/>
      <c r="W1322" s="17"/>
      <c r="X1322" s="36"/>
      <c r="Y1322" s="36"/>
      <c r="Z1322" s="36"/>
      <c r="AA1322" s="36"/>
      <c r="FD1322" s="195"/>
      <c r="FE1322" s="195"/>
      <c r="FF1322" s="195"/>
      <c r="FG1322" s="195"/>
      <c r="FH1322" s="195"/>
    </row>
    <row r="1323" spans="2:164" x14ac:dyDescent="0.2">
      <c r="B1323" s="98">
        <f>COUNT(R1323:FC1323,FI1323:FQ1323)</f>
        <v>0</v>
      </c>
      <c r="C1323" s="98" t="str">
        <f>IF(COUNT(R1323:FC1323,FI1323:FQ1323)&gt;0,COUNT(R1323:FC1323,FI1323:FQ1323),"")</f>
        <v/>
      </c>
      <c r="D1323" s="98" t="str">
        <f>IF(COUNT(X1323:BN1323,BP1323:BX1323,BZ1323:CF1323,CH1323:FC1323,FI1323:FQ1323)&gt;0,COUNT(X1323:BN1323,BP1323:BX1323,BZ1323:CF1323,CH1323:FC1323,FI1323:FQ1323),"")</f>
        <v/>
      </c>
      <c r="E1323" s="98" t="str">
        <f>IF(H1323=1,COUNT(R1323:FC1323,FI1323:FQ1323),"")</f>
        <v/>
      </c>
      <c r="F1323" s="98" t="str">
        <f>IF(H1323=1,COUNT(X1323:BN1323,BP1323:BX1323,BZ1323:CF1323,CH1323:FC1323,FI1323:FQ1323),"")</f>
        <v/>
      </c>
      <c r="G1323" s="98" t="str">
        <f>IF($B1323&gt;=1,$M1323,"")</f>
        <v/>
      </c>
      <c r="H1323" s="199" t="str">
        <f>IF(AND(M1323&gt;0,M1323&lt;=STATS!$C$22),1,"")</f>
        <v/>
      </c>
      <c r="J1323" s="34">
        <v>1322</v>
      </c>
      <c r="R1323" s="17"/>
      <c r="S1323" s="17"/>
      <c r="T1323" s="17"/>
      <c r="U1323" s="17"/>
      <c r="V1323" s="17"/>
      <c r="W1323" s="17"/>
      <c r="X1323" s="36"/>
      <c r="Y1323" s="36"/>
      <c r="Z1323" s="36"/>
      <c r="AA1323" s="36"/>
      <c r="FD1323" s="195"/>
      <c r="FE1323" s="195"/>
      <c r="FF1323" s="195"/>
      <c r="FG1323" s="195"/>
      <c r="FH1323" s="195"/>
    </row>
    <row r="1324" spans="2:164" x14ac:dyDescent="0.2">
      <c r="B1324" s="98">
        <f>COUNT(R1324:FC1324,FI1324:FQ1324)</f>
        <v>0</v>
      </c>
      <c r="C1324" s="98" t="str">
        <f>IF(COUNT(R1324:FC1324,FI1324:FQ1324)&gt;0,COUNT(R1324:FC1324,FI1324:FQ1324),"")</f>
        <v/>
      </c>
      <c r="D1324" s="98" t="str">
        <f>IF(COUNT(X1324:BN1324,BP1324:BX1324,BZ1324:CF1324,CH1324:FC1324,FI1324:FQ1324)&gt;0,COUNT(X1324:BN1324,BP1324:BX1324,BZ1324:CF1324,CH1324:FC1324,FI1324:FQ1324),"")</f>
        <v/>
      </c>
      <c r="E1324" s="98" t="str">
        <f>IF(H1324=1,COUNT(R1324:FC1324,FI1324:FQ1324),"")</f>
        <v/>
      </c>
      <c r="F1324" s="98" t="str">
        <f>IF(H1324=1,COUNT(X1324:BN1324,BP1324:BX1324,BZ1324:CF1324,CH1324:FC1324,FI1324:FQ1324),"")</f>
        <v/>
      </c>
      <c r="G1324" s="98" t="str">
        <f>IF($B1324&gt;=1,$M1324,"")</f>
        <v/>
      </c>
      <c r="H1324" s="199" t="str">
        <f>IF(AND(M1324&gt;0,M1324&lt;=STATS!$C$22),1,"")</f>
        <v/>
      </c>
      <c r="J1324" s="34">
        <v>1323</v>
      </c>
      <c r="R1324" s="17"/>
      <c r="S1324" s="17"/>
      <c r="T1324" s="17"/>
      <c r="U1324" s="17"/>
      <c r="V1324" s="17"/>
      <c r="W1324" s="17"/>
      <c r="X1324" s="36"/>
      <c r="Y1324" s="36"/>
      <c r="Z1324" s="36"/>
      <c r="AA1324" s="36"/>
      <c r="FD1324" s="195"/>
      <c r="FE1324" s="195"/>
      <c r="FF1324" s="195"/>
      <c r="FG1324" s="195"/>
      <c r="FH1324" s="195"/>
    </row>
    <row r="1325" spans="2:164" x14ac:dyDescent="0.2">
      <c r="B1325" s="98">
        <f>COUNT(R1325:FC1325,FI1325:FQ1325)</f>
        <v>0</v>
      </c>
      <c r="C1325" s="98" t="str">
        <f>IF(COUNT(R1325:FC1325,FI1325:FQ1325)&gt;0,COUNT(R1325:FC1325,FI1325:FQ1325),"")</f>
        <v/>
      </c>
      <c r="D1325" s="98" t="str">
        <f>IF(COUNT(X1325:BN1325,BP1325:BX1325,BZ1325:CF1325,CH1325:FC1325,FI1325:FQ1325)&gt;0,COUNT(X1325:BN1325,BP1325:BX1325,BZ1325:CF1325,CH1325:FC1325,FI1325:FQ1325),"")</f>
        <v/>
      </c>
      <c r="E1325" s="98" t="str">
        <f>IF(H1325=1,COUNT(R1325:FC1325,FI1325:FQ1325),"")</f>
        <v/>
      </c>
      <c r="F1325" s="98" t="str">
        <f>IF(H1325=1,COUNT(X1325:BN1325,BP1325:BX1325,BZ1325:CF1325,CH1325:FC1325,FI1325:FQ1325),"")</f>
        <v/>
      </c>
      <c r="G1325" s="98" t="str">
        <f>IF($B1325&gt;=1,$M1325,"")</f>
        <v/>
      </c>
      <c r="H1325" s="199" t="str">
        <f>IF(AND(M1325&gt;0,M1325&lt;=STATS!$C$22),1,"")</f>
        <v/>
      </c>
      <c r="J1325" s="34">
        <v>1324</v>
      </c>
      <c r="R1325" s="17"/>
      <c r="S1325" s="17"/>
      <c r="T1325" s="17"/>
      <c r="U1325" s="17"/>
      <c r="V1325" s="17"/>
      <c r="W1325" s="17"/>
      <c r="X1325" s="36"/>
      <c r="Y1325" s="36"/>
      <c r="Z1325" s="36"/>
      <c r="AA1325" s="36"/>
      <c r="FD1325" s="195"/>
      <c r="FE1325" s="195"/>
      <c r="FF1325" s="195"/>
      <c r="FG1325" s="195"/>
      <c r="FH1325" s="195"/>
    </row>
    <row r="1326" spans="2:164" x14ac:dyDescent="0.2">
      <c r="B1326" s="98">
        <f>COUNT(R1326:FC1326,FI1326:FQ1326)</f>
        <v>0</v>
      </c>
      <c r="C1326" s="98" t="str">
        <f>IF(COUNT(R1326:FC1326,FI1326:FQ1326)&gt;0,COUNT(R1326:FC1326,FI1326:FQ1326),"")</f>
        <v/>
      </c>
      <c r="D1326" s="98" t="str">
        <f>IF(COUNT(X1326:BN1326,BP1326:BX1326,BZ1326:CF1326,CH1326:FC1326,FI1326:FQ1326)&gt;0,COUNT(X1326:BN1326,BP1326:BX1326,BZ1326:CF1326,CH1326:FC1326,FI1326:FQ1326),"")</f>
        <v/>
      </c>
      <c r="E1326" s="98" t="str">
        <f>IF(H1326=1,COUNT(R1326:FC1326,FI1326:FQ1326),"")</f>
        <v/>
      </c>
      <c r="F1326" s="98" t="str">
        <f>IF(H1326=1,COUNT(X1326:BN1326,BP1326:BX1326,BZ1326:CF1326,CH1326:FC1326,FI1326:FQ1326),"")</f>
        <v/>
      </c>
      <c r="G1326" s="98" t="str">
        <f>IF($B1326&gt;=1,$M1326,"")</f>
        <v/>
      </c>
      <c r="H1326" s="199" t="str">
        <f>IF(AND(M1326&gt;0,M1326&lt;=STATS!$C$22),1,"")</f>
        <v/>
      </c>
      <c r="J1326" s="34">
        <v>1325</v>
      </c>
      <c r="R1326" s="17"/>
      <c r="S1326" s="17"/>
      <c r="T1326" s="17"/>
      <c r="U1326" s="17"/>
      <c r="V1326" s="17"/>
      <c r="W1326" s="17"/>
      <c r="X1326" s="36"/>
      <c r="Y1326" s="36"/>
      <c r="Z1326" s="36"/>
      <c r="AA1326" s="36"/>
      <c r="FD1326" s="195"/>
      <c r="FE1326" s="195"/>
      <c r="FF1326" s="195"/>
      <c r="FG1326" s="195"/>
      <c r="FH1326" s="195"/>
    </row>
    <row r="1327" spans="2:164" x14ac:dyDescent="0.2">
      <c r="B1327" s="98">
        <f>COUNT(R1327:FC1327,FI1327:FQ1327)</f>
        <v>0</v>
      </c>
      <c r="C1327" s="98" t="str">
        <f>IF(COUNT(R1327:FC1327,FI1327:FQ1327)&gt;0,COUNT(R1327:FC1327,FI1327:FQ1327),"")</f>
        <v/>
      </c>
      <c r="D1327" s="98" t="str">
        <f>IF(COUNT(X1327:BN1327,BP1327:BX1327,BZ1327:CF1327,CH1327:FC1327,FI1327:FQ1327)&gt;0,COUNT(X1327:BN1327,BP1327:BX1327,BZ1327:CF1327,CH1327:FC1327,FI1327:FQ1327),"")</f>
        <v/>
      </c>
      <c r="E1327" s="98" t="str">
        <f>IF(H1327=1,COUNT(R1327:FC1327,FI1327:FQ1327),"")</f>
        <v/>
      </c>
      <c r="F1327" s="98" t="str">
        <f>IF(H1327=1,COUNT(X1327:BN1327,BP1327:BX1327,BZ1327:CF1327,CH1327:FC1327,FI1327:FQ1327),"")</f>
        <v/>
      </c>
      <c r="G1327" s="98" t="str">
        <f>IF($B1327&gt;=1,$M1327,"")</f>
        <v/>
      </c>
      <c r="H1327" s="199" t="str">
        <f>IF(AND(M1327&gt;0,M1327&lt;=STATS!$C$22),1,"")</f>
        <v/>
      </c>
      <c r="J1327" s="34">
        <v>1326</v>
      </c>
      <c r="R1327" s="17"/>
      <c r="S1327" s="17"/>
      <c r="T1327" s="17"/>
      <c r="U1327" s="17"/>
      <c r="V1327" s="17"/>
      <c r="W1327" s="17"/>
      <c r="X1327" s="36"/>
      <c r="Y1327" s="36"/>
      <c r="Z1327" s="36"/>
      <c r="AA1327" s="36"/>
      <c r="FD1327" s="195"/>
      <c r="FE1327" s="195"/>
      <c r="FF1327" s="195"/>
      <c r="FG1327" s="195"/>
      <c r="FH1327" s="195"/>
    </row>
    <row r="1328" spans="2:164" x14ac:dyDescent="0.2">
      <c r="B1328" s="98">
        <f>COUNT(R1328:FC1328,FI1328:FQ1328)</f>
        <v>0</v>
      </c>
      <c r="C1328" s="98" t="str">
        <f>IF(COUNT(R1328:FC1328,FI1328:FQ1328)&gt;0,COUNT(R1328:FC1328,FI1328:FQ1328),"")</f>
        <v/>
      </c>
      <c r="D1328" s="98" t="str">
        <f>IF(COUNT(X1328:BN1328,BP1328:BX1328,BZ1328:CF1328,CH1328:FC1328,FI1328:FQ1328)&gt;0,COUNT(X1328:BN1328,BP1328:BX1328,BZ1328:CF1328,CH1328:FC1328,FI1328:FQ1328),"")</f>
        <v/>
      </c>
      <c r="E1328" s="98" t="str">
        <f>IF(H1328=1,COUNT(R1328:FC1328,FI1328:FQ1328),"")</f>
        <v/>
      </c>
      <c r="F1328" s="98" t="str">
        <f>IF(H1328=1,COUNT(X1328:BN1328,BP1328:BX1328,BZ1328:CF1328,CH1328:FC1328,FI1328:FQ1328),"")</f>
        <v/>
      </c>
      <c r="G1328" s="98" t="str">
        <f>IF($B1328&gt;=1,$M1328,"")</f>
        <v/>
      </c>
      <c r="H1328" s="199" t="str">
        <f>IF(AND(M1328&gt;0,M1328&lt;=STATS!$C$22),1,"")</f>
        <v/>
      </c>
      <c r="J1328" s="34">
        <v>1327</v>
      </c>
      <c r="R1328" s="17"/>
      <c r="S1328" s="17"/>
      <c r="T1328" s="17"/>
      <c r="U1328" s="17"/>
      <c r="V1328" s="17"/>
      <c r="W1328" s="17"/>
      <c r="X1328" s="36"/>
      <c r="Y1328" s="36"/>
      <c r="Z1328" s="36"/>
      <c r="AA1328" s="36"/>
      <c r="FD1328" s="195"/>
      <c r="FE1328" s="195"/>
      <c r="FF1328" s="195"/>
      <c r="FG1328" s="195"/>
      <c r="FH1328" s="195"/>
    </row>
    <row r="1329" spans="2:164" x14ac:dyDescent="0.2">
      <c r="B1329" s="98">
        <f>COUNT(R1329:FC1329,FI1329:FQ1329)</f>
        <v>0</v>
      </c>
      <c r="C1329" s="98" t="str">
        <f>IF(COUNT(R1329:FC1329,FI1329:FQ1329)&gt;0,COUNT(R1329:FC1329,FI1329:FQ1329),"")</f>
        <v/>
      </c>
      <c r="D1329" s="98" t="str">
        <f>IF(COUNT(X1329:BN1329,BP1329:BX1329,BZ1329:CF1329,CH1329:FC1329,FI1329:FQ1329)&gt;0,COUNT(X1329:BN1329,BP1329:BX1329,BZ1329:CF1329,CH1329:FC1329,FI1329:FQ1329),"")</f>
        <v/>
      </c>
      <c r="E1329" s="98" t="str">
        <f>IF(H1329=1,COUNT(R1329:FC1329,FI1329:FQ1329),"")</f>
        <v/>
      </c>
      <c r="F1329" s="98" t="str">
        <f>IF(H1329=1,COUNT(X1329:BN1329,BP1329:BX1329,BZ1329:CF1329,CH1329:FC1329,FI1329:FQ1329),"")</f>
        <v/>
      </c>
      <c r="G1329" s="98" t="str">
        <f>IF($B1329&gt;=1,$M1329,"")</f>
        <v/>
      </c>
      <c r="H1329" s="199" t="str">
        <f>IF(AND(M1329&gt;0,M1329&lt;=STATS!$C$22),1,"")</f>
        <v/>
      </c>
      <c r="J1329" s="34">
        <v>1328</v>
      </c>
      <c r="R1329" s="17"/>
      <c r="S1329" s="17"/>
      <c r="T1329" s="17"/>
      <c r="U1329" s="17"/>
      <c r="V1329" s="17"/>
      <c r="W1329" s="17"/>
      <c r="X1329" s="36"/>
      <c r="Y1329" s="36"/>
      <c r="Z1329" s="36"/>
      <c r="AA1329" s="36"/>
      <c r="FD1329" s="195"/>
      <c r="FE1329" s="195"/>
      <c r="FF1329" s="195"/>
      <c r="FG1329" s="195"/>
      <c r="FH1329" s="195"/>
    </row>
    <row r="1330" spans="2:164" x14ac:dyDescent="0.2">
      <c r="B1330" s="98">
        <f>COUNT(R1330:FC1330,FI1330:FQ1330)</f>
        <v>0</v>
      </c>
      <c r="C1330" s="98" t="str">
        <f>IF(COUNT(R1330:FC1330,FI1330:FQ1330)&gt;0,COUNT(R1330:FC1330,FI1330:FQ1330),"")</f>
        <v/>
      </c>
      <c r="D1330" s="98" t="str">
        <f>IF(COUNT(X1330:BN1330,BP1330:BX1330,BZ1330:CF1330,CH1330:FC1330,FI1330:FQ1330)&gt;0,COUNT(X1330:BN1330,BP1330:BX1330,BZ1330:CF1330,CH1330:FC1330,FI1330:FQ1330),"")</f>
        <v/>
      </c>
      <c r="E1330" s="98" t="str">
        <f>IF(H1330=1,COUNT(R1330:FC1330,FI1330:FQ1330),"")</f>
        <v/>
      </c>
      <c r="F1330" s="98" t="str">
        <f>IF(H1330=1,COUNT(X1330:BN1330,BP1330:BX1330,BZ1330:CF1330,CH1330:FC1330,FI1330:FQ1330),"")</f>
        <v/>
      </c>
      <c r="G1330" s="98" t="str">
        <f>IF($B1330&gt;=1,$M1330,"")</f>
        <v/>
      </c>
      <c r="H1330" s="199" t="str">
        <f>IF(AND(M1330&gt;0,M1330&lt;=STATS!$C$22),1,"")</f>
        <v/>
      </c>
      <c r="J1330" s="34">
        <v>1329</v>
      </c>
      <c r="R1330" s="17"/>
      <c r="S1330" s="17"/>
      <c r="T1330" s="17"/>
      <c r="U1330" s="17"/>
      <c r="V1330" s="17"/>
      <c r="W1330" s="17"/>
      <c r="X1330" s="36"/>
      <c r="Y1330" s="36"/>
      <c r="Z1330" s="36"/>
      <c r="AA1330" s="36"/>
      <c r="FD1330" s="195"/>
      <c r="FE1330" s="195"/>
      <c r="FF1330" s="195"/>
      <c r="FG1330" s="195"/>
      <c r="FH1330" s="195"/>
    </row>
    <row r="1331" spans="2:164" x14ac:dyDescent="0.2">
      <c r="B1331" s="98">
        <f>COUNT(R1331:FC1331,FI1331:FQ1331)</f>
        <v>0</v>
      </c>
      <c r="C1331" s="98" t="str">
        <f>IF(COUNT(R1331:FC1331,FI1331:FQ1331)&gt;0,COUNT(R1331:FC1331,FI1331:FQ1331),"")</f>
        <v/>
      </c>
      <c r="D1331" s="98" t="str">
        <f>IF(COUNT(X1331:BN1331,BP1331:BX1331,BZ1331:CF1331,CH1331:FC1331,FI1331:FQ1331)&gt;0,COUNT(X1331:BN1331,BP1331:BX1331,BZ1331:CF1331,CH1331:FC1331,FI1331:FQ1331),"")</f>
        <v/>
      </c>
      <c r="E1331" s="98" t="str">
        <f>IF(H1331=1,COUNT(R1331:FC1331,FI1331:FQ1331),"")</f>
        <v/>
      </c>
      <c r="F1331" s="98" t="str">
        <f>IF(H1331=1,COUNT(X1331:BN1331,BP1331:BX1331,BZ1331:CF1331,CH1331:FC1331,FI1331:FQ1331),"")</f>
        <v/>
      </c>
      <c r="G1331" s="98" t="str">
        <f>IF($B1331&gt;=1,$M1331,"")</f>
        <v/>
      </c>
      <c r="H1331" s="199" t="str">
        <f>IF(AND(M1331&gt;0,M1331&lt;=STATS!$C$22),1,"")</f>
        <v/>
      </c>
      <c r="J1331" s="34">
        <v>1330</v>
      </c>
      <c r="R1331" s="17"/>
      <c r="S1331" s="17"/>
      <c r="T1331" s="17"/>
      <c r="U1331" s="17"/>
      <c r="V1331" s="17"/>
      <c r="W1331" s="17"/>
      <c r="X1331" s="36"/>
      <c r="Y1331" s="36"/>
      <c r="Z1331" s="36"/>
      <c r="AA1331" s="36"/>
      <c r="FD1331" s="195"/>
      <c r="FE1331" s="195"/>
      <c r="FF1331" s="195"/>
      <c r="FG1331" s="195"/>
      <c r="FH1331" s="195"/>
    </row>
    <row r="1332" spans="2:164" x14ac:dyDescent="0.2">
      <c r="B1332" s="98">
        <f>COUNT(R1332:FC1332,FI1332:FQ1332)</f>
        <v>0</v>
      </c>
      <c r="C1332" s="98" t="str">
        <f>IF(COUNT(R1332:FC1332,FI1332:FQ1332)&gt;0,COUNT(R1332:FC1332,FI1332:FQ1332),"")</f>
        <v/>
      </c>
      <c r="D1332" s="98" t="str">
        <f>IF(COUNT(X1332:BN1332,BP1332:BX1332,BZ1332:CF1332,CH1332:FC1332,FI1332:FQ1332)&gt;0,COUNT(X1332:BN1332,BP1332:BX1332,BZ1332:CF1332,CH1332:FC1332,FI1332:FQ1332),"")</f>
        <v/>
      </c>
      <c r="E1332" s="98" t="str">
        <f>IF(H1332=1,COUNT(R1332:FC1332,FI1332:FQ1332),"")</f>
        <v/>
      </c>
      <c r="F1332" s="98" t="str">
        <f>IF(H1332=1,COUNT(X1332:BN1332,BP1332:BX1332,BZ1332:CF1332,CH1332:FC1332,FI1332:FQ1332),"")</f>
        <v/>
      </c>
      <c r="G1332" s="98" t="str">
        <f>IF($B1332&gt;=1,$M1332,"")</f>
        <v/>
      </c>
      <c r="H1332" s="199" t="str">
        <f>IF(AND(M1332&gt;0,M1332&lt;=STATS!$C$22),1,"")</f>
        <v/>
      </c>
      <c r="J1332" s="34">
        <v>1331</v>
      </c>
      <c r="R1332" s="17"/>
      <c r="S1332" s="17"/>
      <c r="T1332" s="17"/>
      <c r="U1332" s="17"/>
      <c r="V1332" s="17"/>
      <c r="W1332" s="17"/>
      <c r="X1332" s="36"/>
      <c r="Y1332" s="36"/>
      <c r="Z1332" s="36"/>
      <c r="AA1332" s="36"/>
      <c r="FD1332" s="195"/>
      <c r="FE1332" s="195"/>
      <c r="FF1332" s="195"/>
      <c r="FG1332" s="195"/>
      <c r="FH1332" s="195"/>
    </row>
    <row r="1333" spans="2:164" x14ac:dyDescent="0.2">
      <c r="B1333" s="98">
        <f>COUNT(R1333:FC1333,FI1333:FQ1333)</f>
        <v>0</v>
      </c>
      <c r="C1333" s="98" t="str">
        <f>IF(COUNT(R1333:FC1333,FI1333:FQ1333)&gt;0,COUNT(R1333:FC1333,FI1333:FQ1333),"")</f>
        <v/>
      </c>
      <c r="D1333" s="98" t="str">
        <f>IF(COUNT(X1333:BN1333,BP1333:BX1333,BZ1333:CF1333,CH1333:FC1333,FI1333:FQ1333)&gt;0,COUNT(X1333:BN1333,BP1333:BX1333,BZ1333:CF1333,CH1333:FC1333,FI1333:FQ1333),"")</f>
        <v/>
      </c>
      <c r="E1333" s="98" t="str">
        <f>IF(H1333=1,COUNT(R1333:FC1333,FI1333:FQ1333),"")</f>
        <v/>
      </c>
      <c r="F1333" s="98" t="str">
        <f>IF(H1333=1,COUNT(X1333:BN1333,BP1333:BX1333,BZ1333:CF1333,CH1333:FC1333,FI1333:FQ1333),"")</f>
        <v/>
      </c>
      <c r="G1333" s="98" t="str">
        <f>IF($B1333&gt;=1,$M1333,"")</f>
        <v/>
      </c>
      <c r="H1333" s="199" t="str">
        <f>IF(AND(M1333&gt;0,M1333&lt;=STATS!$C$22),1,"")</f>
        <v/>
      </c>
      <c r="J1333" s="34">
        <v>1332</v>
      </c>
      <c r="R1333" s="17"/>
      <c r="S1333" s="17"/>
      <c r="T1333" s="17"/>
      <c r="U1333" s="17"/>
      <c r="V1333" s="17"/>
      <c r="W1333" s="17"/>
      <c r="X1333" s="36"/>
      <c r="Y1333" s="36"/>
      <c r="Z1333" s="36"/>
      <c r="AA1333" s="36"/>
      <c r="FD1333" s="195"/>
      <c r="FE1333" s="195"/>
      <c r="FF1333" s="195"/>
      <c r="FG1333" s="195"/>
      <c r="FH1333" s="195"/>
    </row>
    <row r="1334" spans="2:164" x14ac:dyDescent="0.2">
      <c r="B1334" s="98">
        <f>COUNT(R1334:FC1334,FI1334:FQ1334)</f>
        <v>0</v>
      </c>
      <c r="C1334" s="98" t="str">
        <f>IF(COUNT(R1334:FC1334,FI1334:FQ1334)&gt;0,COUNT(R1334:FC1334,FI1334:FQ1334),"")</f>
        <v/>
      </c>
      <c r="D1334" s="98" t="str">
        <f>IF(COUNT(X1334:BN1334,BP1334:BX1334,BZ1334:CF1334,CH1334:FC1334,FI1334:FQ1334)&gt;0,COUNT(X1334:BN1334,BP1334:BX1334,BZ1334:CF1334,CH1334:FC1334,FI1334:FQ1334),"")</f>
        <v/>
      </c>
      <c r="E1334" s="98" t="str">
        <f>IF(H1334=1,COUNT(R1334:FC1334,FI1334:FQ1334),"")</f>
        <v/>
      </c>
      <c r="F1334" s="98" t="str">
        <f>IF(H1334=1,COUNT(X1334:BN1334,BP1334:BX1334,BZ1334:CF1334,CH1334:FC1334,FI1334:FQ1334),"")</f>
        <v/>
      </c>
      <c r="G1334" s="98" t="str">
        <f>IF($B1334&gt;=1,$M1334,"")</f>
        <v/>
      </c>
      <c r="H1334" s="199" t="str">
        <f>IF(AND(M1334&gt;0,M1334&lt;=STATS!$C$22),1,"")</f>
        <v/>
      </c>
      <c r="J1334" s="34">
        <v>1333</v>
      </c>
      <c r="R1334" s="17"/>
      <c r="S1334" s="17"/>
      <c r="T1334" s="17"/>
      <c r="U1334" s="17"/>
      <c r="V1334" s="17"/>
      <c r="W1334" s="17"/>
      <c r="X1334" s="36"/>
      <c r="Y1334" s="36"/>
      <c r="Z1334" s="36"/>
      <c r="AA1334" s="36"/>
      <c r="FD1334" s="195"/>
      <c r="FE1334" s="195"/>
      <c r="FF1334" s="195"/>
      <c r="FG1334" s="195"/>
      <c r="FH1334" s="195"/>
    </row>
    <row r="1335" spans="2:164" x14ac:dyDescent="0.2">
      <c r="B1335" s="98">
        <f>COUNT(R1335:FC1335,FI1335:FQ1335)</f>
        <v>0</v>
      </c>
      <c r="C1335" s="98" t="str">
        <f>IF(COUNT(R1335:FC1335,FI1335:FQ1335)&gt;0,COUNT(R1335:FC1335,FI1335:FQ1335),"")</f>
        <v/>
      </c>
      <c r="D1335" s="98" t="str">
        <f>IF(COUNT(X1335:BN1335,BP1335:BX1335,BZ1335:CF1335,CH1335:FC1335,FI1335:FQ1335)&gt;0,COUNT(X1335:BN1335,BP1335:BX1335,BZ1335:CF1335,CH1335:FC1335,FI1335:FQ1335),"")</f>
        <v/>
      </c>
      <c r="E1335" s="98" t="str">
        <f>IF(H1335=1,COUNT(R1335:FC1335,FI1335:FQ1335),"")</f>
        <v/>
      </c>
      <c r="F1335" s="98" t="str">
        <f>IF(H1335=1,COUNT(X1335:BN1335,BP1335:BX1335,BZ1335:CF1335,CH1335:FC1335,FI1335:FQ1335),"")</f>
        <v/>
      </c>
      <c r="G1335" s="98" t="str">
        <f>IF($B1335&gt;=1,$M1335,"")</f>
        <v/>
      </c>
      <c r="H1335" s="199" t="str">
        <f>IF(AND(M1335&gt;0,M1335&lt;=STATS!$C$22),1,"")</f>
        <v/>
      </c>
      <c r="J1335" s="34">
        <v>1334</v>
      </c>
      <c r="R1335" s="17"/>
      <c r="S1335" s="17"/>
      <c r="T1335" s="17"/>
      <c r="U1335" s="17"/>
      <c r="V1335" s="17"/>
      <c r="W1335" s="17"/>
      <c r="X1335" s="36"/>
      <c r="Y1335" s="36"/>
      <c r="Z1335" s="36"/>
      <c r="AA1335" s="36"/>
      <c r="FD1335" s="195"/>
      <c r="FE1335" s="195"/>
      <c r="FF1335" s="195"/>
      <c r="FG1335" s="195"/>
      <c r="FH1335" s="195"/>
    </row>
    <row r="1336" spans="2:164" x14ac:dyDescent="0.2">
      <c r="B1336" s="98">
        <f>COUNT(R1336:FC1336,FI1336:FQ1336)</f>
        <v>0</v>
      </c>
      <c r="C1336" s="98" t="str">
        <f>IF(COUNT(R1336:FC1336,FI1336:FQ1336)&gt;0,COUNT(R1336:FC1336,FI1336:FQ1336),"")</f>
        <v/>
      </c>
      <c r="D1336" s="98" t="str">
        <f>IF(COUNT(X1336:BN1336,BP1336:BX1336,BZ1336:CF1336,CH1336:FC1336,FI1336:FQ1336)&gt;0,COUNT(X1336:BN1336,BP1336:BX1336,BZ1336:CF1336,CH1336:FC1336,FI1336:FQ1336),"")</f>
        <v/>
      </c>
      <c r="E1336" s="98" t="str">
        <f>IF(H1336=1,COUNT(R1336:FC1336,FI1336:FQ1336),"")</f>
        <v/>
      </c>
      <c r="F1336" s="98" t="str">
        <f>IF(H1336=1,COUNT(X1336:BN1336,BP1336:BX1336,BZ1336:CF1336,CH1336:FC1336,FI1336:FQ1336),"")</f>
        <v/>
      </c>
      <c r="G1336" s="98" t="str">
        <f>IF($B1336&gt;=1,$M1336,"")</f>
        <v/>
      </c>
      <c r="H1336" s="199" t="str">
        <f>IF(AND(M1336&gt;0,M1336&lt;=STATS!$C$22),1,"")</f>
        <v/>
      </c>
      <c r="J1336" s="34">
        <v>1335</v>
      </c>
      <c r="R1336" s="17"/>
      <c r="S1336" s="17"/>
      <c r="T1336" s="17"/>
      <c r="U1336" s="17"/>
      <c r="V1336" s="17"/>
      <c r="W1336" s="17"/>
      <c r="X1336" s="36"/>
      <c r="Y1336" s="36"/>
      <c r="Z1336" s="36"/>
      <c r="AA1336" s="36"/>
      <c r="FD1336" s="195"/>
      <c r="FE1336" s="195"/>
      <c r="FF1336" s="195"/>
      <c r="FG1336" s="195"/>
      <c r="FH1336" s="195"/>
    </row>
    <row r="1337" spans="2:164" x14ac:dyDescent="0.2">
      <c r="B1337" s="98">
        <f>COUNT(R1337:FC1337,FI1337:FQ1337)</f>
        <v>0</v>
      </c>
      <c r="C1337" s="98" t="str">
        <f>IF(COUNT(R1337:FC1337,FI1337:FQ1337)&gt;0,COUNT(R1337:FC1337,FI1337:FQ1337),"")</f>
        <v/>
      </c>
      <c r="D1337" s="98" t="str">
        <f>IF(COUNT(X1337:BN1337,BP1337:BX1337,BZ1337:CF1337,CH1337:FC1337,FI1337:FQ1337)&gt;0,COUNT(X1337:BN1337,BP1337:BX1337,BZ1337:CF1337,CH1337:FC1337,FI1337:FQ1337),"")</f>
        <v/>
      </c>
      <c r="E1337" s="98" t="str">
        <f>IF(H1337=1,COUNT(R1337:FC1337,FI1337:FQ1337),"")</f>
        <v/>
      </c>
      <c r="F1337" s="98" t="str">
        <f>IF(H1337=1,COUNT(X1337:BN1337,BP1337:BX1337,BZ1337:CF1337,CH1337:FC1337,FI1337:FQ1337),"")</f>
        <v/>
      </c>
      <c r="G1337" s="98" t="str">
        <f>IF($B1337&gt;=1,$M1337,"")</f>
        <v/>
      </c>
      <c r="H1337" s="199" t="str">
        <f>IF(AND(M1337&gt;0,M1337&lt;=STATS!$C$22),1,"")</f>
        <v/>
      </c>
      <c r="J1337" s="34">
        <v>1336</v>
      </c>
      <c r="R1337" s="17"/>
      <c r="S1337" s="17"/>
      <c r="T1337" s="17"/>
      <c r="U1337" s="17"/>
      <c r="V1337" s="17"/>
      <c r="W1337" s="17"/>
      <c r="X1337" s="36"/>
      <c r="Y1337" s="36"/>
      <c r="Z1337" s="36"/>
      <c r="AA1337" s="36"/>
      <c r="FD1337" s="195"/>
      <c r="FE1337" s="195"/>
      <c r="FF1337" s="195"/>
      <c r="FG1337" s="195"/>
      <c r="FH1337" s="195"/>
    </row>
    <row r="1338" spans="2:164" x14ac:dyDescent="0.2">
      <c r="B1338" s="98">
        <f>COUNT(R1338:FC1338,FI1338:FQ1338)</f>
        <v>0</v>
      </c>
      <c r="C1338" s="98" t="str">
        <f>IF(COUNT(R1338:FC1338,FI1338:FQ1338)&gt;0,COUNT(R1338:FC1338,FI1338:FQ1338),"")</f>
        <v/>
      </c>
      <c r="D1338" s="98" t="str">
        <f>IF(COUNT(X1338:BN1338,BP1338:BX1338,BZ1338:CF1338,CH1338:FC1338,FI1338:FQ1338)&gt;0,COUNT(X1338:BN1338,BP1338:BX1338,BZ1338:CF1338,CH1338:FC1338,FI1338:FQ1338),"")</f>
        <v/>
      </c>
      <c r="E1338" s="98" t="str">
        <f>IF(H1338=1,COUNT(R1338:FC1338,FI1338:FQ1338),"")</f>
        <v/>
      </c>
      <c r="F1338" s="98" t="str">
        <f>IF(H1338=1,COUNT(X1338:BN1338,BP1338:BX1338,BZ1338:CF1338,CH1338:FC1338,FI1338:FQ1338),"")</f>
        <v/>
      </c>
      <c r="G1338" s="98" t="str">
        <f>IF($B1338&gt;=1,$M1338,"")</f>
        <v/>
      </c>
      <c r="H1338" s="199" t="str">
        <f>IF(AND(M1338&gt;0,M1338&lt;=STATS!$C$22),1,"")</f>
        <v/>
      </c>
      <c r="J1338" s="34">
        <v>1337</v>
      </c>
      <c r="R1338" s="17"/>
      <c r="S1338" s="17"/>
      <c r="T1338" s="17"/>
      <c r="U1338" s="17"/>
      <c r="V1338" s="17"/>
      <c r="W1338" s="17"/>
      <c r="X1338" s="36"/>
      <c r="Y1338" s="36"/>
      <c r="Z1338" s="36"/>
      <c r="AA1338" s="36"/>
      <c r="FD1338" s="195"/>
      <c r="FE1338" s="195"/>
      <c r="FF1338" s="195"/>
      <c r="FG1338" s="195"/>
      <c r="FH1338" s="195"/>
    </row>
    <row r="1339" spans="2:164" x14ac:dyDescent="0.2">
      <c r="B1339" s="98">
        <f>COUNT(R1339:FC1339,FI1339:FQ1339)</f>
        <v>0</v>
      </c>
      <c r="C1339" s="98" t="str">
        <f>IF(COUNT(R1339:FC1339,FI1339:FQ1339)&gt;0,COUNT(R1339:FC1339,FI1339:FQ1339),"")</f>
        <v/>
      </c>
      <c r="D1339" s="98" t="str">
        <f>IF(COUNT(X1339:BN1339,BP1339:BX1339,BZ1339:CF1339,CH1339:FC1339,FI1339:FQ1339)&gt;0,COUNT(X1339:BN1339,BP1339:BX1339,BZ1339:CF1339,CH1339:FC1339,FI1339:FQ1339),"")</f>
        <v/>
      </c>
      <c r="E1339" s="98" t="str">
        <f>IF(H1339=1,COUNT(R1339:FC1339,FI1339:FQ1339),"")</f>
        <v/>
      </c>
      <c r="F1339" s="98" t="str">
        <f>IF(H1339=1,COUNT(X1339:BN1339,BP1339:BX1339,BZ1339:CF1339,CH1339:FC1339,FI1339:FQ1339),"")</f>
        <v/>
      </c>
      <c r="G1339" s="98" t="str">
        <f>IF($B1339&gt;=1,$M1339,"")</f>
        <v/>
      </c>
      <c r="H1339" s="199" t="str">
        <f>IF(AND(M1339&gt;0,M1339&lt;=STATS!$C$22),1,"")</f>
        <v/>
      </c>
      <c r="J1339" s="34">
        <v>1338</v>
      </c>
      <c r="R1339" s="17"/>
      <c r="S1339" s="17"/>
      <c r="T1339" s="17"/>
      <c r="U1339" s="17"/>
      <c r="V1339" s="17"/>
      <c r="W1339" s="17"/>
      <c r="X1339" s="36"/>
      <c r="Y1339" s="36"/>
      <c r="Z1339" s="36"/>
      <c r="AA1339" s="36"/>
      <c r="FD1339" s="195"/>
      <c r="FE1339" s="195"/>
      <c r="FF1339" s="195"/>
      <c r="FG1339" s="195"/>
      <c r="FH1339" s="195"/>
    </row>
    <row r="1340" spans="2:164" x14ac:dyDescent="0.2">
      <c r="B1340" s="98">
        <f>COUNT(R1340:FC1340,FI1340:FQ1340)</f>
        <v>0</v>
      </c>
      <c r="C1340" s="98" t="str">
        <f>IF(COUNT(R1340:FC1340,FI1340:FQ1340)&gt;0,COUNT(R1340:FC1340,FI1340:FQ1340),"")</f>
        <v/>
      </c>
      <c r="D1340" s="98" t="str">
        <f>IF(COUNT(X1340:BN1340,BP1340:BX1340,BZ1340:CF1340,CH1340:FC1340,FI1340:FQ1340)&gt;0,COUNT(X1340:BN1340,BP1340:BX1340,BZ1340:CF1340,CH1340:FC1340,FI1340:FQ1340),"")</f>
        <v/>
      </c>
      <c r="E1340" s="98" t="str">
        <f>IF(H1340=1,COUNT(R1340:FC1340,FI1340:FQ1340),"")</f>
        <v/>
      </c>
      <c r="F1340" s="98" t="str">
        <f>IF(H1340=1,COUNT(X1340:BN1340,BP1340:BX1340,BZ1340:CF1340,CH1340:FC1340,FI1340:FQ1340),"")</f>
        <v/>
      </c>
      <c r="G1340" s="98" t="str">
        <f>IF($B1340&gt;=1,$M1340,"")</f>
        <v/>
      </c>
      <c r="H1340" s="199" t="str">
        <f>IF(AND(M1340&gt;0,M1340&lt;=STATS!$C$22),1,"")</f>
        <v/>
      </c>
      <c r="J1340" s="34">
        <v>1339</v>
      </c>
      <c r="R1340" s="17"/>
      <c r="S1340" s="17"/>
      <c r="T1340" s="17"/>
      <c r="U1340" s="17"/>
      <c r="V1340" s="17"/>
      <c r="W1340" s="17"/>
      <c r="X1340" s="36"/>
      <c r="Y1340" s="36"/>
      <c r="Z1340" s="36"/>
      <c r="AA1340" s="36"/>
      <c r="FD1340" s="195"/>
      <c r="FE1340" s="195"/>
      <c r="FF1340" s="195"/>
      <c r="FG1340" s="195"/>
      <c r="FH1340" s="195"/>
    </row>
    <row r="1341" spans="2:164" x14ac:dyDescent="0.2">
      <c r="B1341" s="98">
        <f>COUNT(R1341:FC1341,FI1341:FQ1341)</f>
        <v>0</v>
      </c>
      <c r="C1341" s="98" t="str">
        <f>IF(COUNT(R1341:FC1341,FI1341:FQ1341)&gt;0,COUNT(R1341:FC1341,FI1341:FQ1341),"")</f>
        <v/>
      </c>
      <c r="D1341" s="98" t="str">
        <f>IF(COUNT(X1341:BN1341,BP1341:BX1341,BZ1341:CF1341,CH1341:FC1341,FI1341:FQ1341)&gt;0,COUNT(X1341:BN1341,BP1341:BX1341,BZ1341:CF1341,CH1341:FC1341,FI1341:FQ1341),"")</f>
        <v/>
      </c>
      <c r="E1341" s="98" t="str">
        <f>IF(H1341=1,COUNT(R1341:FC1341,FI1341:FQ1341),"")</f>
        <v/>
      </c>
      <c r="F1341" s="98" t="str">
        <f>IF(H1341=1,COUNT(X1341:BN1341,BP1341:BX1341,BZ1341:CF1341,CH1341:FC1341,FI1341:FQ1341),"")</f>
        <v/>
      </c>
      <c r="G1341" s="98" t="str">
        <f>IF($B1341&gt;=1,$M1341,"")</f>
        <v/>
      </c>
      <c r="H1341" s="199" t="str">
        <f>IF(AND(M1341&gt;0,M1341&lt;=STATS!$C$22),1,"")</f>
        <v/>
      </c>
      <c r="J1341" s="34">
        <v>1340</v>
      </c>
      <c r="R1341" s="17"/>
      <c r="S1341" s="17"/>
      <c r="T1341" s="17"/>
      <c r="U1341" s="17"/>
      <c r="V1341" s="17"/>
      <c r="W1341" s="17"/>
      <c r="X1341" s="36"/>
      <c r="Y1341" s="36"/>
      <c r="Z1341" s="36"/>
      <c r="AA1341" s="36"/>
      <c r="FD1341" s="195"/>
      <c r="FE1341" s="195"/>
      <c r="FF1341" s="195"/>
      <c r="FG1341" s="195"/>
      <c r="FH1341" s="195"/>
    </row>
    <row r="1342" spans="2:164" x14ac:dyDescent="0.2">
      <c r="B1342" s="98">
        <f>COUNT(R1342:FC1342,FI1342:FQ1342)</f>
        <v>0</v>
      </c>
      <c r="C1342" s="98" t="str">
        <f>IF(COUNT(R1342:FC1342,FI1342:FQ1342)&gt;0,COUNT(R1342:FC1342,FI1342:FQ1342),"")</f>
        <v/>
      </c>
      <c r="D1342" s="98" t="str">
        <f>IF(COUNT(X1342:BN1342,BP1342:BX1342,BZ1342:CF1342,CH1342:FC1342,FI1342:FQ1342)&gt;0,COUNT(X1342:BN1342,BP1342:BX1342,BZ1342:CF1342,CH1342:FC1342,FI1342:FQ1342),"")</f>
        <v/>
      </c>
      <c r="E1342" s="98" t="str">
        <f>IF(H1342=1,COUNT(R1342:FC1342,FI1342:FQ1342),"")</f>
        <v/>
      </c>
      <c r="F1342" s="98" t="str">
        <f>IF(H1342=1,COUNT(X1342:BN1342,BP1342:BX1342,BZ1342:CF1342,CH1342:FC1342,FI1342:FQ1342),"")</f>
        <v/>
      </c>
      <c r="G1342" s="98" t="str">
        <f>IF($B1342&gt;=1,$M1342,"")</f>
        <v/>
      </c>
      <c r="H1342" s="199" t="str">
        <f>IF(AND(M1342&gt;0,M1342&lt;=STATS!$C$22),1,"")</f>
        <v/>
      </c>
      <c r="J1342" s="34">
        <v>1341</v>
      </c>
      <c r="R1342" s="17"/>
      <c r="S1342" s="17"/>
      <c r="T1342" s="17"/>
      <c r="U1342" s="17"/>
      <c r="V1342" s="17"/>
      <c r="W1342" s="17"/>
      <c r="X1342" s="36"/>
      <c r="Y1342" s="36"/>
      <c r="Z1342" s="36"/>
      <c r="AA1342" s="36"/>
      <c r="FD1342" s="195"/>
      <c r="FE1342" s="195"/>
      <c r="FF1342" s="195"/>
      <c r="FG1342" s="195"/>
      <c r="FH1342" s="195"/>
    </row>
    <row r="1343" spans="2:164" x14ac:dyDescent="0.2">
      <c r="B1343" s="98">
        <f>COUNT(R1343:FC1343,FI1343:FQ1343)</f>
        <v>0</v>
      </c>
      <c r="C1343" s="98" t="str">
        <f>IF(COUNT(R1343:FC1343,FI1343:FQ1343)&gt;0,COUNT(R1343:FC1343,FI1343:FQ1343),"")</f>
        <v/>
      </c>
      <c r="D1343" s="98" t="str">
        <f>IF(COUNT(X1343:BN1343,BP1343:BX1343,BZ1343:CF1343,CH1343:FC1343,FI1343:FQ1343)&gt;0,COUNT(X1343:BN1343,BP1343:BX1343,BZ1343:CF1343,CH1343:FC1343,FI1343:FQ1343),"")</f>
        <v/>
      </c>
      <c r="E1343" s="98" t="str">
        <f>IF(H1343=1,COUNT(R1343:FC1343,FI1343:FQ1343),"")</f>
        <v/>
      </c>
      <c r="F1343" s="98" t="str">
        <f>IF(H1343=1,COUNT(X1343:BN1343,BP1343:BX1343,BZ1343:CF1343,CH1343:FC1343,FI1343:FQ1343),"")</f>
        <v/>
      </c>
      <c r="G1343" s="98" t="str">
        <f>IF($B1343&gt;=1,$M1343,"")</f>
        <v/>
      </c>
      <c r="H1343" s="199" t="str">
        <f>IF(AND(M1343&gt;0,M1343&lt;=STATS!$C$22),1,"")</f>
        <v/>
      </c>
      <c r="J1343" s="34">
        <v>1342</v>
      </c>
      <c r="R1343" s="17"/>
      <c r="S1343" s="17"/>
      <c r="T1343" s="17"/>
      <c r="U1343" s="17"/>
      <c r="V1343" s="17"/>
      <c r="W1343" s="17"/>
      <c r="X1343" s="36"/>
      <c r="Y1343" s="36"/>
      <c r="Z1343" s="36"/>
      <c r="AA1343" s="36"/>
      <c r="FD1343" s="195"/>
      <c r="FE1343" s="195"/>
      <c r="FF1343" s="195"/>
      <c r="FG1343" s="195"/>
      <c r="FH1343" s="195"/>
    </row>
    <row r="1344" spans="2:164" x14ac:dyDescent="0.2">
      <c r="B1344" s="98">
        <f>COUNT(R1344:FC1344,FI1344:FQ1344)</f>
        <v>0</v>
      </c>
      <c r="C1344" s="98" t="str">
        <f>IF(COUNT(R1344:FC1344,FI1344:FQ1344)&gt;0,COUNT(R1344:FC1344,FI1344:FQ1344),"")</f>
        <v/>
      </c>
      <c r="D1344" s="98" t="str">
        <f>IF(COUNT(X1344:BN1344,BP1344:BX1344,BZ1344:CF1344,CH1344:FC1344,FI1344:FQ1344)&gt;0,COUNT(X1344:BN1344,BP1344:BX1344,BZ1344:CF1344,CH1344:FC1344,FI1344:FQ1344),"")</f>
        <v/>
      </c>
      <c r="E1344" s="98" t="str">
        <f>IF(H1344=1,COUNT(R1344:FC1344,FI1344:FQ1344),"")</f>
        <v/>
      </c>
      <c r="F1344" s="98" t="str">
        <f>IF(H1344=1,COUNT(X1344:BN1344,BP1344:BX1344,BZ1344:CF1344,CH1344:FC1344,FI1344:FQ1344),"")</f>
        <v/>
      </c>
      <c r="G1344" s="98" t="str">
        <f>IF($B1344&gt;=1,$M1344,"")</f>
        <v/>
      </c>
      <c r="H1344" s="199" t="str">
        <f>IF(AND(M1344&gt;0,M1344&lt;=STATS!$C$22),1,"")</f>
        <v/>
      </c>
      <c r="J1344" s="34">
        <v>1343</v>
      </c>
      <c r="R1344" s="17"/>
      <c r="S1344" s="17"/>
      <c r="T1344" s="17"/>
      <c r="U1344" s="17"/>
      <c r="V1344" s="17"/>
      <c r="W1344" s="17"/>
      <c r="X1344" s="36"/>
      <c r="Y1344" s="36"/>
      <c r="Z1344" s="36"/>
      <c r="AA1344" s="36"/>
      <c r="FD1344" s="195"/>
      <c r="FE1344" s="195"/>
      <c r="FF1344" s="195"/>
      <c r="FG1344" s="195"/>
      <c r="FH1344" s="195"/>
    </row>
    <row r="1345" spans="2:164" x14ac:dyDescent="0.2">
      <c r="B1345" s="98">
        <f>COUNT(R1345:FC1345,FI1345:FQ1345)</f>
        <v>0</v>
      </c>
      <c r="C1345" s="98" t="str">
        <f>IF(COUNT(R1345:FC1345,FI1345:FQ1345)&gt;0,COUNT(R1345:FC1345,FI1345:FQ1345),"")</f>
        <v/>
      </c>
      <c r="D1345" s="98" t="str">
        <f>IF(COUNT(X1345:BN1345,BP1345:BX1345,BZ1345:CF1345,CH1345:FC1345,FI1345:FQ1345)&gt;0,COUNT(X1345:BN1345,BP1345:BX1345,BZ1345:CF1345,CH1345:FC1345,FI1345:FQ1345),"")</f>
        <v/>
      </c>
      <c r="E1345" s="98" t="str">
        <f>IF(H1345=1,COUNT(R1345:FC1345,FI1345:FQ1345),"")</f>
        <v/>
      </c>
      <c r="F1345" s="98" t="str">
        <f>IF(H1345=1,COUNT(X1345:BN1345,BP1345:BX1345,BZ1345:CF1345,CH1345:FC1345,FI1345:FQ1345),"")</f>
        <v/>
      </c>
      <c r="G1345" s="98" t="str">
        <f>IF($B1345&gt;=1,$M1345,"")</f>
        <v/>
      </c>
      <c r="H1345" s="199" t="str">
        <f>IF(AND(M1345&gt;0,M1345&lt;=STATS!$C$22),1,"")</f>
        <v/>
      </c>
      <c r="J1345" s="34">
        <v>1344</v>
      </c>
      <c r="R1345" s="17"/>
      <c r="S1345" s="17"/>
      <c r="T1345" s="17"/>
      <c r="U1345" s="17"/>
      <c r="V1345" s="17"/>
      <c r="W1345" s="17"/>
      <c r="X1345" s="36"/>
      <c r="Y1345" s="36"/>
      <c r="Z1345" s="36"/>
      <c r="AA1345" s="36"/>
      <c r="FD1345" s="195"/>
      <c r="FE1345" s="195"/>
      <c r="FF1345" s="195"/>
      <c r="FG1345" s="195"/>
      <c r="FH1345" s="195"/>
    </row>
    <row r="1346" spans="2:164" x14ac:dyDescent="0.2">
      <c r="B1346" s="98">
        <f>COUNT(R1346:FC1346,FI1346:FQ1346)</f>
        <v>0</v>
      </c>
      <c r="C1346" s="98" t="str">
        <f>IF(COUNT(R1346:FC1346,FI1346:FQ1346)&gt;0,COUNT(R1346:FC1346,FI1346:FQ1346),"")</f>
        <v/>
      </c>
      <c r="D1346" s="98" t="str">
        <f>IF(COUNT(X1346:BN1346,BP1346:BX1346,BZ1346:CF1346,CH1346:FC1346,FI1346:FQ1346)&gt;0,COUNT(X1346:BN1346,BP1346:BX1346,BZ1346:CF1346,CH1346:FC1346,FI1346:FQ1346),"")</f>
        <v/>
      </c>
      <c r="E1346" s="98" t="str">
        <f>IF(H1346=1,COUNT(R1346:FC1346,FI1346:FQ1346),"")</f>
        <v/>
      </c>
      <c r="F1346" s="98" t="str">
        <f>IF(H1346=1,COUNT(X1346:BN1346,BP1346:BX1346,BZ1346:CF1346,CH1346:FC1346,FI1346:FQ1346),"")</f>
        <v/>
      </c>
      <c r="G1346" s="98" t="str">
        <f>IF($B1346&gt;=1,$M1346,"")</f>
        <v/>
      </c>
      <c r="H1346" s="199" t="str">
        <f>IF(AND(M1346&gt;0,M1346&lt;=STATS!$C$22),1,"")</f>
        <v/>
      </c>
      <c r="J1346" s="34">
        <v>1345</v>
      </c>
      <c r="R1346" s="17"/>
      <c r="S1346" s="17"/>
      <c r="T1346" s="17"/>
      <c r="U1346" s="17"/>
      <c r="V1346" s="17"/>
      <c r="W1346" s="17"/>
      <c r="X1346" s="36"/>
      <c r="Y1346" s="36"/>
      <c r="Z1346" s="36"/>
      <c r="AA1346" s="36"/>
      <c r="FD1346" s="195"/>
      <c r="FE1346" s="195"/>
      <c r="FF1346" s="195"/>
      <c r="FG1346" s="195"/>
      <c r="FH1346" s="195"/>
    </row>
    <row r="1347" spans="2:164" x14ac:dyDescent="0.2">
      <c r="B1347" s="98">
        <f>COUNT(R1347:FC1347,FI1347:FQ1347)</f>
        <v>0</v>
      </c>
      <c r="C1347" s="98" t="str">
        <f>IF(COUNT(R1347:FC1347,FI1347:FQ1347)&gt;0,COUNT(R1347:FC1347,FI1347:FQ1347),"")</f>
        <v/>
      </c>
      <c r="D1347" s="98" t="str">
        <f>IF(COUNT(X1347:BN1347,BP1347:BX1347,BZ1347:CF1347,CH1347:FC1347,FI1347:FQ1347)&gt;0,COUNT(X1347:BN1347,BP1347:BX1347,BZ1347:CF1347,CH1347:FC1347,FI1347:FQ1347),"")</f>
        <v/>
      </c>
      <c r="E1347" s="98" t="str">
        <f>IF(H1347=1,COUNT(R1347:FC1347,FI1347:FQ1347),"")</f>
        <v/>
      </c>
      <c r="F1347" s="98" t="str">
        <f>IF(H1347=1,COUNT(X1347:BN1347,BP1347:BX1347,BZ1347:CF1347,CH1347:FC1347,FI1347:FQ1347),"")</f>
        <v/>
      </c>
      <c r="G1347" s="98" t="str">
        <f>IF($B1347&gt;=1,$M1347,"")</f>
        <v/>
      </c>
      <c r="H1347" s="199" t="str">
        <f>IF(AND(M1347&gt;0,M1347&lt;=STATS!$C$22),1,"")</f>
        <v/>
      </c>
      <c r="J1347" s="34">
        <v>1346</v>
      </c>
      <c r="R1347" s="17"/>
      <c r="S1347" s="17"/>
      <c r="T1347" s="17"/>
      <c r="U1347" s="17"/>
      <c r="V1347" s="17"/>
      <c r="W1347" s="17"/>
      <c r="X1347" s="36"/>
      <c r="Y1347" s="36"/>
      <c r="Z1347" s="36"/>
      <c r="AA1347" s="36"/>
      <c r="FD1347" s="195"/>
      <c r="FE1347" s="195"/>
      <c r="FF1347" s="195"/>
      <c r="FG1347" s="195"/>
      <c r="FH1347" s="195"/>
    </row>
    <row r="1348" spans="2:164" x14ac:dyDescent="0.2">
      <c r="B1348" s="98">
        <f>COUNT(R1348:FC1348,FI1348:FQ1348)</f>
        <v>0</v>
      </c>
      <c r="C1348" s="98" t="str">
        <f>IF(COUNT(R1348:FC1348,FI1348:FQ1348)&gt;0,COUNT(R1348:FC1348,FI1348:FQ1348),"")</f>
        <v/>
      </c>
      <c r="D1348" s="98" t="str">
        <f>IF(COUNT(X1348:BN1348,BP1348:BX1348,BZ1348:CF1348,CH1348:FC1348,FI1348:FQ1348)&gt;0,COUNT(X1348:BN1348,BP1348:BX1348,BZ1348:CF1348,CH1348:FC1348,FI1348:FQ1348),"")</f>
        <v/>
      </c>
      <c r="E1348" s="98" t="str">
        <f>IF(H1348=1,COUNT(R1348:FC1348,FI1348:FQ1348),"")</f>
        <v/>
      </c>
      <c r="F1348" s="98" t="str">
        <f>IF(H1348=1,COUNT(X1348:BN1348,BP1348:BX1348,BZ1348:CF1348,CH1348:FC1348,FI1348:FQ1348),"")</f>
        <v/>
      </c>
      <c r="G1348" s="98" t="str">
        <f>IF($B1348&gt;=1,$M1348,"")</f>
        <v/>
      </c>
      <c r="H1348" s="199" t="str">
        <f>IF(AND(M1348&gt;0,M1348&lt;=STATS!$C$22),1,"")</f>
        <v/>
      </c>
      <c r="J1348" s="34">
        <v>1347</v>
      </c>
      <c r="R1348" s="17"/>
      <c r="S1348" s="17"/>
      <c r="T1348" s="17"/>
      <c r="U1348" s="17"/>
      <c r="V1348" s="17"/>
      <c r="W1348" s="17"/>
      <c r="X1348" s="36"/>
      <c r="Y1348" s="36"/>
      <c r="Z1348" s="36"/>
      <c r="AA1348" s="36"/>
      <c r="FD1348" s="195"/>
      <c r="FE1348" s="195"/>
      <c r="FF1348" s="195"/>
      <c r="FG1348" s="195"/>
      <c r="FH1348" s="195"/>
    </row>
    <row r="1349" spans="2:164" x14ac:dyDescent="0.2">
      <c r="B1349" s="98">
        <f>COUNT(R1349:FC1349,FI1349:FQ1349)</f>
        <v>0</v>
      </c>
      <c r="C1349" s="98" t="str">
        <f>IF(COUNT(R1349:FC1349,FI1349:FQ1349)&gt;0,COUNT(R1349:FC1349,FI1349:FQ1349),"")</f>
        <v/>
      </c>
      <c r="D1349" s="98" t="str">
        <f>IF(COUNT(X1349:BN1349,BP1349:BX1349,BZ1349:CF1349,CH1349:FC1349,FI1349:FQ1349)&gt;0,COUNT(X1349:BN1349,BP1349:BX1349,BZ1349:CF1349,CH1349:FC1349,FI1349:FQ1349),"")</f>
        <v/>
      </c>
      <c r="E1349" s="98" t="str">
        <f>IF(H1349=1,COUNT(R1349:FC1349,FI1349:FQ1349),"")</f>
        <v/>
      </c>
      <c r="F1349" s="98" t="str">
        <f>IF(H1349=1,COUNT(X1349:BN1349,BP1349:BX1349,BZ1349:CF1349,CH1349:FC1349,FI1349:FQ1349),"")</f>
        <v/>
      </c>
      <c r="G1349" s="98" t="str">
        <f>IF($B1349&gt;=1,$M1349,"")</f>
        <v/>
      </c>
      <c r="H1349" s="199" t="str">
        <f>IF(AND(M1349&gt;0,M1349&lt;=STATS!$C$22),1,"")</f>
        <v/>
      </c>
      <c r="J1349" s="34">
        <v>1348</v>
      </c>
      <c r="R1349" s="17"/>
      <c r="S1349" s="17"/>
      <c r="T1349" s="17"/>
      <c r="U1349" s="17"/>
      <c r="V1349" s="17"/>
      <c r="W1349" s="17"/>
      <c r="X1349" s="36"/>
      <c r="Y1349" s="36"/>
      <c r="Z1349" s="36"/>
      <c r="AA1349" s="36"/>
      <c r="FD1349" s="195"/>
      <c r="FE1349" s="195"/>
      <c r="FF1349" s="195"/>
      <c r="FG1349" s="195"/>
      <c r="FH1349" s="195"/>
    </row>
    <row r="1350" spans="2:164" x14ac:dyDescent="0.2">
      <c r="B1350" s="98">
        <f>COUNT(R1350:FC1350,FI1350:FQ1350)</f>
        <v>0</v>
      </c>
      <c r="C1350" s="98" t="str">
        <f>IF(COUNT(R1350:FC1350,FI1350:FQ1350)&gt;0,COUNT(R1350:FC1350,FI1350:FQ1350),"")</f>
        <v/>
      </c>
      <c r="D1350" s="98" t="str">
        <f>IF(COUNT(X1350:BN1350,BP1350:BX1350,BZ1350:CF1350,CH1350:FC1350,FI1350:FQ1350)&gt;0,COUNT(X1350:BN1350,BP1350:BX1350,BZ1350:CF1350,CH1350:FC1350,FI1350:FQ1350),"")</f>
        <v/>
      </c>
      <c r="E1350" s="98" t="str">
        <f>IF(H1350=1,COUNT(R1350:FC1350,FI1350:FQ1350),"")</f>
        <v/>
      </c>
      <c r="F1350" s="98" t="str">
        <f>IF(H1350=1,COUNT(X1350:BN1350,BP1350:BX1350,BZ1350:CF1350,CH1350:FC1350,FI1350:FQ1350),"")</f>
        <v/>
      </c>
      <c r="G1350" s="98" t="str">
        <f>IF($B1350&gt;=1,$M1350,"")</f>
        <v/>
      </c>
      <c r="H1350" s="199" t="str">
        <f>IF(AND(M1350&gt;0,M1350&lt;=STATS!$C$22),1,"")</f>
        <v/>
      </c>
      <c r="J1350" s="34">
        <v>1349</v>
      </c>
      <c r="R1350" s="17"/>
      <c r="S1350" s="17"/>
      <c r="T1350" s="17"/>
      <c r="U1350" s="17"/>
      <c r="V1350" s="17"/>
      <c r="W1350" s="17"/>
      <c r="X1350" s="36"/>
      <c r="Y1350" s="36"/>
      <c r="Z1350" s="36"/>
      <c r="AA1350" s="36"/>
      <c r="FD1350" s="195"/>
      <c r="FE1350" s="195"/>
      <c r="FF1350" s="195"/>
      <c r="FG1350" s="195"/>
      <c r="FH1350" s="195"/>
    </row>
    <row r="1351" spans="2:164" x14ac:dyDescent="0.2">
      <c r="B1351" s="98">
        <f>COUNT(R1351:FC1351,FI1351:FQ1351)</f>
        <v>0</v>
      </c>
      <c r="C1351" s="98" t="str">
        <f>IF(COUNT(R1351:FC1351,FI1351:FQ1351)&gt;0,COUNT(R1351:FC1351,FI1351:FQ1351),"")</f>
        <v/>
      </c>
      <c r="D1351" s="98" t="str">
        <f>IF(COUNT(X1351:BN1351,BP1351:BX1351,BZ1351:CF1351,CH1351:FC1351,FI1351:FQ1351)&gt;0,COUNT(X1351:BN1351,BP1351:BX1351,BZ1351:CF1351,CH1351:FC1351,FI1351:FQ1351),"")</f>
        <v/>
      </c>
      <c r="E1351" s="98" t="str">
        <f>IF(H1351=1,COUNT(R1351:FC1351,FI1351:FQ1351),"")</f>
        <v/>
      </c>
      <c r="F1351" s="98" t="str">
        <f>IF(H1351=1,COUNT(X1351:BN1351,BP1351:BX1351,BZ1351:CF1351,CH1351:FC1351,FI1351:FQ1351),"")</f>
        <v/>
      </c>
      <c r="G1351" s="98" t="str">
        <f>IF($B1351&gt;=1,$M1351,"")</f>
        <v/>
      </c>
      <c r="H1351" s="199" t="str">
        <f>IF(AND(M1351&gt;0,M1351&lt;=STATS!$C$22),1,"")</f>
        <v/>
      </c>
      <c r="J1351" s="34">
        <v>1350</v>
      </c>
      <c r="R1351" s="17"/>
      <c r="S1351" s="17"/>
      <c r="T1351" s="17"/>
      <c r="U1351" s="17"/>
      <c r="V1351" s="17"/>
      <c r="W1351" s="17"/>
      <c r="X1351" s="36"/>
      <c r="Y1351" s="36"/>
      <c r="Z1351" s="36"/>
      <c r="AA1351" s="36"/>
      <c r="FD1351" s="195"/>
      <c r="FE1351" s="195"/>
      <c r="FF1351" s="195"/>
      <c r="FG1351" s="195"/>
      <c r="FH1351" s="195"/>
    </row>
    <row r="1352" spans="2:164" x14ac:dyDescent="0.2">
      <c r="B1352" s="98">
        <f>COUNT(R1352:FC1352,FI1352:FQ1352)</f>
        <v>0</v>
      </c>
      <c r="C1352" s="98" t="str">
        <f>IF(COUNT(R1352:FC1352,FI1352:FQ1352)&gt;0,COUNT(R1352:FC1352,FI1352:FQ1352),"")</f>
        <v/>
      </c>
      <c r="D1352" s="98" t="str">
        <f>IF(COUNT(X1352:BN1352,BP1352:BX1352,BZ1352:CF1352,CH1352:FC1352,FI1352:FQ1352)&gt;0,COUNT(X1352:BN1352,BP1352:BX1352,BZ1352:CF1352,CH1352:FC1352,FI1352:FQ1352),"")</f>
        <v/>
      </c>
      <c r="E1352" s="98" t="str">
        <f>IF(H1352=1,COUNT(R1352:FC1352,FI1352:FQ1352),"")</f>
        <v/>
      </c>
      <c r="F1352" s="98" t="str">
        <f>IF(H1352=1,COUNT(X1352:BN1352,BP1352:BX1352,BZ1352:CF1352,CH1352:FC1352,FI1352:FQ1352),"")</f>
        <v/>
      </c>
      <c r="G1352" s="98" t="str">
        <f>IF($B1352&gt;=1,$M1352,"")</f>
        <v/>
      </c>
      <c r="H1352" s="199" t="str">
        <f>IF(AND(M1352&gt;0,M1352&lt;=STATS!$C$22),1,"")</f>
        <v/>
      </c>
      <c r="J1352" s="34">
        <v>1351</v>
      </c>
      <c r="R1352" s="17"/>
      <c r="S1352" s="17"/>
      <c r="T1352" s="17"/>
      <c r="U1352" s="17"/>
      <c r="V1352" s="17"/>
      <c r="W1352" s="17"/>
      <c r="X1352" s="36"/>
      <c r="Y1352" s="36"/>
      <c r="Z1352" s="36"/>
      <c r="AA1352" s="36"/>
      <c r="FD1352" s="195"/>
      <c r="FE1352" s="195"/>
      <c r="FF1352" s="195"/>
      <c r="FG1352" s="195"/>
      <c r="FH1352" s="195"/>
    </row>
    <row r="1353" spans="2:164" x14ac:dyDescent="0.2">
      <c r="B1353" s="98">
        <f>COUNT(R1353:FC1353,FI1353:FQ1353)</f>
        <v>0</v>
      </c>
      <c r="C1353" s="98" t="str">
        <f>IF(COUNT(R1353:FC1353,FI1353:FQ1353)&gt;0,COUNT(R1353:FC1353,FI1353:FQ1353),"")</f>
        <v/>
      </c>
      <c r="D1353" s="98" t="str">
        <f>IF(COUNT(X1353:BN1353,BP1353:BX1353,BZ1353:CF1353,CH1353:FC1353,FI1353:FQ1353)&gt;0,COUNT(X1353:BN1353,BP1353:BX1353,BZ1353:CF1353,CH1353:FC1353,FI1353:FQ1353),"")</f>
        <v/>
      </c>
      <c r="E1353" s="98" t="str">
        <f>IF(H1353=1,COUNT(R1353:FC1353,FI1353:FQ1353),"")</f>
        <v/>
      </c>
      <c r="F1353" s="98" t="str">
        <f>IF(H1353=1,COUNT(X1353:BN1353,BP1353:BX1353,BZ1353:CF1353,CH1353:FC1353,FI1353:FQ1353),"")</f>
        <v/>
      </c>
      <c r="G1353" s="98" t="str">
        <f>IF($B1353&gt;=1,$M1353,"")</f>
        <v/>
      </c>
      <c r="H1353" s="199" t="str">
        <f>IF(AND(M1353&gt;0,M1353&lt;=STATS!$C$22),1,"")</f>
        <v/>
      </c>
      <c r="J1353" s="34">
        <v>1352</v>
      </c>
      <c r="R1353" s="17"/>
      <c r="S1353" s="17"/>
      <c r="T1353" s="17"/>
      <c r="U1353" s="17"/>
      <c r="V1353" s="17"/>
      <c r="W1353" s="17"/>
      <c r="X1353" s="36"/>
      <c r="Y1353" s="36"/>
      <c r="Z1353" s="36"/>
      <c r="AA1353" s="36"/>
      <c r="FD1353" s="195"/>
      <c r="FE1353" s="195"/>
      <c r="FF1353" s="195"/>
      <c r="FG1353" s="195"/>
      <c r="FH1353" s="195"/>
    </row>
    <row r="1354" spans="2:164" x14ac:dyDescent="0.2">
      <c r="B1354" s="98">
        <f>COUNT(R1354:FC1354,FI1354:FQ1354)</f>
        <v>0</v>
      </c>
      <c r="C1354" s="98" t="str">
        <f>IF(COUNT(R1354:FC1354,FI1354:FQ1354)&gt;0,COUNT(R1354:FC1354,FI1354:FQ1354),"")</f>
        <v/>
      </c>
      <c r="D1354" s="98" t="str">
        <f>IF(COUNT(X1354:BN1354,BP1354:BX1354,BZ1354:CF1354,CH1354:FC1354,FI1354:FQ1354)&gt;0,COUNT(X1354:BN1354,BP1354:BX1354,BZ1354:CF1354,CH1354:FC1354,FI1354:FQ1354),"")</f>
        <v/>
      </c>
      <c r="E1354" s="98" t="str">
        <f>IF(H1354=1,COUNT(R1354:FC1354,FI1354:FQ1354),"")</f>
        <v/>
      </c>
      <c r="F1354" s="98" t="str">
        <f>IF(H1354=1,COUNT(X1354:BN1354,BP1354:BX1354,BZ1354:CF1354,CH1354:FC1354,FI1354:FQ1354),"")</f>
        <v/>
      </c>
      <c r="G1354" s="98" t="str">
        <f>IF($B1354&gt;=1,$M1354,"")</f>
        <v/>
      </c>
      <c r="H1354" s="199" t="str">
        <f>IF(AND(M1354&gt;0,M1354&lt;=STATS!$C$22),1,"")</f>
        <v/>
      </c>
      <c r="J1354" s="34">
        <v>1353</v>
      </c>
      <c r="R1354" s="17"/>
      <c r="S1354" s="17"/>
      <c r="T1354" s="17"/>
      <c r="U1354" s="17"/>
      <c r="V1354" s="17"/>
      <c r="W1354" s="17"/>
      <c r="X1354" s="36"/>
      <c r="Y1354" s="36"/>
      <c r="Z1354" s="36"/>
      <c r="AA1354" s="36"/>
      <c r="FD1354" s="195"/>
      <c r="FE1354" s="195"/>
      <c r="FF1354" s="195"/>
      <c r="FG1354" s="195"/>
      <c r="FH1354" s="195"/>
    </row>
    <row r="1355" spans="2:164" x14ac:dyDescent="0.2">
      <c r="B1355" s="98">
        <f>COUNT(R1355:FC1355,FI1355:FQ1355)</f>
        <v>0</v>
      </c>
      <c r="C1355" s="98" t="str">
        <f>IF(COUNT(R1355:FC1355,FI1355:FQ1355)&gt;0,COUNT(R1355:FC1355,FI1355:FQ1355),"")</f>
        <v/>
      </c>
      <c r="D1355" s="98" t="str">
        <f>IF(COUNT(X1355:BN1355,BP1355:BX1355,BZ1355:CF1355,CH1355:FC1355,FI1355:FQ1355)&gt;0,COUNT(X1355:BN1355,BP1355:BX1355,BZ1355:CF1355,CH1355:FC1355,FI1355:FQ1355),"")</f>
        <v/>
      </c>
      <c r="E1355" s="98" t="str">
        <f>IF(H1355=1,COUNT(R1355:FC1355,FI1355:FQ1355),"")</f>
        <v/>
      </c>
      <c r="F1355" s="98" t="str">
        <f>IF(H1355=1,COUNT(X1355:BN1355,BP1355:BX1355,BZ1355:CF1355,CH1355:FC1355,FI1355:FQ1355),"")</f>
        <v/>
      </c>
      <c r="G1355" s="98" t="str">
        <f>IF($B1355&gt;=1,$M1355,"")</f>
        <v/>
      </c>
      <c r="H1355" s="199" t="str">
        <f>IF(AND(M1355&gt;0,M1355&lt;=STATS!$C$22),1,"")</f>
        <v/>
      </c>
      <c r="J1355" s="34">
        <v>1354</v>
      </c>
      <c r="R1355" s="17"/>
      <c r="S1355" s="17"/>
      <c r="T1355" s="17"/>
      <c r="U1355" s="17"/>
      <c r="V1355" s="17"/>
      <c r="W1355" s="17"/>
      <c r="X1355" s="36"/>
      <c r="Y1355" s="36"/>
      <c r="Z1355" s="36"/>
      <c r="AA1355" s="36"/>
      <c r="FD1355" s="195"/>
      <c r="FE1355" s="195"/>
      <c r="FF1355" s="195"/>
      <c r="FG1355" s="195"/>
      <c r="FH1355" s="195"/>
    </row>
    <row r="1356" spans="2:164" x14ac:dyDescent="0.2">
      <c r="B1356" s="98">
        <f>COUNT(R1356:FC1356,FI1356:FQ1356)</f>
        <v>0</v>
      </c>
      <c r="C1356" s="98" t="str">
        <f>IF(COUNT(R1356:FC1356,FI1356:FQ1356)&gt;0,COUNT(R1356:FC1356,FI1356:FQ1356),"")</f>
        <v/>
      </c>
      <c r="D1356" s="98" t="str">
        <f>IF(COUNT(X1356:BN1356,BP1356:BX1356,BZ1356:CF1356,CH1356:FC1356,FI1356:FQ1356)&gt;0,COUNT(X1356:BN1356,BP1356:BX1356,BZ1356:CF1356,CH1356:FC1356,FI1356:FQ1356),"")</f>
        <v/>
      </c>
      <c r="E1356" s="98" t="str">
        <f>IF(H1356=1,COUNT(R1356:FC1356,FI1356:FQ1356),"")</f>
        <v/>
      </c>
      <c r="F1356" s="98" t="str">
        <f>IF(H1356=1,COUNT(X1356:BN1356,BP1356:BX1356,BZ1356:CF1356,CH1356:FC1356,FI1356:FQ1356),"")</f>
        <v/>
      </c>
      <c r="G1356" s="98" t="str">
        <f>IF($B1356&gt;=1,$M1356,"")</f>
        <v/>
      </c>
      <c r="H1356" s="199" t="str">
        <f>IF(AND(M1356&gt;0,M1356&lt;=STATS!$C$22),1,"")</f>
        <v/>
      </c>
      <c r="J1356" s="34">
        <v>1355</v>
      </c>
      <c r="R1356" s="17"/>
      <c r="S1356" s="17"/>
      <c r="T1356" s="17"/>
      <c r="U1356" s="17"/>
      <c r="V1356" s="17"/>
      <c r="W1356" s="17"/>
      <c r="X1356" s="36"/>
      <c r="Y1356" s="36"/>
      <c r="Z1356" s="36"/>
      <c r="AA1356" s="36"/>
      <c r="FD1356" s="195"/>
      <c r="FE1356" s="195"/>
      <c r="FF1356" s="195"/>
      <c r="FG1356" s="195"/>
      <c r="FH1356" s="195"/>
    </row>
    <row r="1357" spans="2:164" x14ac:dyDescent="0.2">
      <c r="B1357" s="98">
        <f>COUNT(R1357:FC1357,FI1357:FQ1357)</f>
        <v>0</v>
      </c>
      <c r="C1357" s="98" t="str">
        <f>IF(COUNT(R1357:FC1357,FI1357:FQ1357)&gt;0,COUNT(R1357:FC1357,FI1357:FQ1357),"")</f>
        <v/>
      </c>
      <c r="D1357" s="98" t="str">
        <f>IF(COUNT(X1357:BN1357,BP1357:BX1357,BZ1357:CF1357,CH1357:FC1357,FI1357:FQ1357)&gt;0,COUNT(X1357:BN1357,BP1357:BX1357,BZ1357:CF1357,CH1357:FC1357,FI1357:FQ1357),"")</f>
        <v/>
      </c>
      <c r="E1357" s="98" t="str">
        <f>IF(H1357=1,COUNT(R1357:FC1357,FI1357:FQ1357),"")</f>
        <v/>
      </c>
      <c r="F1357" s="98" t="str">
        <f>IF(H1357=1,COUNT(X1357:BN1357,BP1357:BX1357,BZ1357:CF1357,CH1357:FC1357,FI1357:FQ1357),"")</f>
        <v/>
      </c>
      <c r="G1357" s="98" t="str">
        <f>IF($B1357&gt;=1,$M1357,"")</f>
        <v/>
      </c>
      <c r="H1357" s="199" t="str">
        <f>IF(AND(M1357&gt;0,M1357&lt;=STATS!$C$22),1,"")</f>
        <v/>
      </c>
      <c r="J1357" s="34">
        <v>1356</v>
      </c>
      <c r="R1357" s="17"/>
      <c r="S1357" s="17"/>
      <c r="T1357" s="17"/>
      <c r="U1357" s="17"/>
      <c r="V1357" s="17"/>
      <c r="W1357" s="17"/>
      <c r="X1357" s="36"/>
      <c r="Y1357" s="36"/>
      <c r="Z1357" s="36"/>
      <c r="AA1357" s="36"/>
      <c r="FD1357" s="195"/>
      <c r="FE1357" s="195"/>
      <c r="FF1357" s="195"/>
      <c r="FG1357" s="195"/>
      <c r="FH1357" s="195"/>
    </row>
    <row r="1358" spans="2:164" x14ac:dyDescent="0.2">
      <c r="B1358" s="98">
        <f>COUNT(R1358:FC1358,FI1358:FQ1358)</f>
        <v>0</v>
      </c>
      <c r="C1358" s="98" t="str">
        <f>IF(COUNT(R1358:FC1358,FI1358:FQ1358)&gt;0,COUNT(R1358:FC1358,FI1358:FQ1358),"")</f>
        <v/>
      </c>
      <c r="D1358" s="98" t="str">
        <f>IF(COUNT(X1358:BN1358,BP1358:BX1358,BZ1358:CF1358,CH1358:FC1358,FI1358:FQ1358)&gt;0,COUNT(X1358:BN1358,BP1358:BX1358,BZ1358:CF1358,CH1358:FC1358,FI1358:FQ1358),"")</f>
        <v/>
      </c>
      <c r="E1358" s="98" t="str">
        <f>IF(H1358=1,COUNT(R1358:FC1358,FI1358:FQ1358),"")</f>
        <v/>
      </c>
      <c r="F1358" s="98" t="str">
        <f>IF(H1358=1,COUNT(X1358:BN1358,BP1358:BX1358,BZ1358:CF1358,CH1358:FC1358,FI1358:FQ1358),"")</f>
        <v/>
      </c>
      <c r="G1358" s="98" t="str">
        <f>IF($B1358&gt;=1,$M1358,"")</f>
        <v/>
      </c>
      <c r="H1358" s="199" t="str">
        <f>IF(AND(M1358&gt;0,M1358&lt;=STATS!$C$22),1,"")</f>
        <v/>
      </c>
      <c r="J1358" s="34">
        <v>1357</v>
      </c>
      <c r="R1358" s="17"/>
      <c r="S1358" s="17"/>
      <c r="T1358" s="17"/>
      <c r="U1358" s="17"/>
      <c r="V1358" s="17"/>
      <c r="W1358" s="17"/>
      <c r="X1358" s="36"/>
      <c r="Y1358" s="36"/>
      <c r="Z1358" s="36"/>
      <c r="AA1358" s="36"/>
      <c r="FD1358" s="195"/>
      <c r="FE1358" s="195"/>
      <c r="FF1358" s="195"/>
      <c r="FG1358" s="195"/>
      <c r="FH1358" s="195"/>
    </row>
    <row r="1359" spans="2:164" x14ac:dyDescent="0.2">
      <c r="B1359" s="98">
        <f>COUNT(R1359:FC1359,FI1359:FQ1359)</f>
        <v>0</v>
      </c>
      <c r="C1359" s="98" t="str">
        <f>IF(COUNT(R1359:FC1359,FI1359:FQ1359)&gt;0,COUNT(R1359:FC1359,FI1359:FQ1359),"")</f>
        <v/>
      </c>
      <c r="D1359" s="98" t="str">
        <f>IF(COUNT(X1359:BN1359,BP1359:BX1359,BZ1359:CF1359,CH1359:FC1359,FI1359:FQ1359)&gt;0,COUNT(X1359:BN1359,BP1359:BX1359,BZ1359:CF1359,CH1359:FC1359,FI1359:FQ1359),"")</f>
        <v/>
      </c>
      <c r="E1359" s="98" t="str">
        <f>IF(H1359=1,COUNT(R1359:FC1359,FI1359:FQ1359),"")</f>
        <v/>
      </c>
      <c r="F1359" s="98" t="str">
        <f>IF(H1359=1,COUNT(X1359:BN1359,BP1359:BX1359,BZ1359:CF1359,CH1359:FC1359,FI1359:FQ1359),"")</f>
        <v/>
      </c>
      <c r="G1359" s="98" t="str">
        <f>IF($B1359&gt;=1,$M1359,"")</f>
        <v/>
      </c>
      <c r="H1359" s="199" t="str">
        <f>IF(AND(M1359&gt;0,M1359&lt;=STATS!$C$22),1,"")</f>
        <v/>
      </c>
      <c r="J1359" s="34">
        <v>1358</v>
      </c>
      <c r="R1359" s="17"/>
      <c r="S1359" s="17"/>
      <c r="T1359" s="17"/>
      <c r="U1359" s="17"/>
      <c r="V1359" s="17"/>
      <c r="W1359" s="17"/>
      <c r="X1359" s="36"/>
      <c r="Y1359" s="36"/>
      <c r="Z1359" s="36"/>
      <c r="AA1359" s="36"/>
      <c r="FD1359" s="195"/>
      <c r="FE1359" s="195"/>
      <c r="FF1359" s="195"/>
      <c r="FG1359" s="195"/>
      <c r="FH1359" s="195"/>
    </row>
    <row r="1360" spans="2:164" x14ac:dyDescent="0.2">
      <c r="B1360" s="98">
        <f>COUNT(R1360:FC1360,FI1360:FQ1360)</f>
        <v>0</v>
      </c>
      <c r="C1360" s="98" t="str">
        <f>IF(COUNT(R1360:FC1360,FI1360:FQ1360)&gt;0,COUNT(R1360:FC1360,FI1360:FQ1360),"")</f>
        <v/>
      </c>
      <c r="D1360" s="98" t="str">
        <f>IF(COUNT(X1360:BN1360,BP1360:BX1360,BZ1360:CF1360,CH1360:FC1360,FI1360:FQ1360)&gt;0,COUNT(X1360:BN1360,BP1360:BX1360,BZ1360:CF1360,CH1360:FC1360,FI1360:FQ1360),"")</f>
        <v/>
      </c>
      <c r="E1360" s="98" t="str">
        <f>IF(H1360=1,COUNT(R1360:FC1360,FI1360:FQ1360),"")</f>
        <v/>
      </c>
      <c r="F1360" s="98" t="str">
        <f>IF(H1360=1,COUNT(X1360:BN1360,BP1360:BX1360,BZ1360:CF1360,CH1360:FC1360,FI1360:FQ1360),"")</f>
        <v/>
      </c>
      <c r="G1360" s="98" t="str">
        <f>IF($B1360&gt;=1,$M1360,"")</f>
        <v/>
      </c>
      <c r="H1360" s="199" t="str">
        <f>IF(AND(M1360&gt;0,M1360&lt;=STATS!$C$22),1,"")</f>
        <v/>
      </c>
      <c r="J1360" s="34">
        <v>1359</v>
      </c>
      <c r="R1360" s="17"/>
      <c r="S1360" s="17"/>
      <c r="T1360" s="17"/>
      <c r="U1360" s="17"/>
      <c r="V1360" s="17"/>
      <c r="W1360" s="17"/>
      <c r="X1360" s="36"/>
      <c r="Y1360" s="36"/>
      <c r="Z1360" s="36"/>
      <c r="AA1360" s="36"/>
      <c r="FD1360" s="195"/>
      <c r="FE1360" s="195"/>
      <c r="FF1360" s="195"/>
      <c r="FG1360" s="195"/>
      <c r="FH1360" s="195"/>
    </row>
    <row r="1361" spans="2:164" x14ac:dyDescent="0.2">
      <c r="B1361" s="98">
        <f>COUNT(R1361:FC1361,FI1361:FQ1361)</f>
        <v>0</v>
      </c>
      <c r="C1361" s="98" t="str">
        <f>IF(COUNT(R1361:FC1361,FI1361:FQ1361)&gt;0,COUNT(R1361:FC1361,FI1361:FQ1361),"")</f>
        <v/>
      </c>
      <c r="D1361" s="98" t="str">
        <f>IF(COUNT(X1361:BN1361,BP1361:BX1361,BZ1361:CF1361,CH1361:FC1361,FI1361:FQ1361)&gt;0,COUNT(X1361:BN1361,BP1361:BX1361,BZ1361:CF1361,CH1361:FC1361,FI1361:FQ1361),"")</f>
        <v/>
      </c>
      <c r="E1361" s="98" t="str">
        <f>IF(H1361=1,COUNT(R1361:FC1361,FI1361:FQ1361),"")</f>
        <v/>
      </c>
      <c r="F1361" s="98" t="str">
        <f>IF(H1361=1,COUNT(X1361:BN1361,BP1361:BX1361,BZ1361:CF1361,CH1361:FC1361,FI1361:FQ1361),"")</f>
        <v/>
      </c>
      <c r="G1361" s="98" t="str">
        <f>IF($B1361&gt;=1,$M1361,"")</f>
        <v/>
      </c>
      <c r="H1361" s="199" t="str">
        <f>IF(AND(M1361&gt;0,M1361&lt;=STATS!$C$22),1,"")</f>
        <v/>
      </c>
      <c r="J1361" s="34">
        <v>1360</v>
      </c>
      <c r="R1361" s="17"/>
      <c r="S1361" s="17"/>
      <c r="T1361" s="17"/>
      <c r="U1361" s="17"/>
      <c r="V1361" s="17"/>
      <c r="W1361" s="17"/>
      <c r="X1361" s="36"/>
      <c r="Y1361" s="36"/>
      <c r="Z1361" s="36"/>
      <c r="AA1361" s="36"/>
      <c r="FD1361" s="195"/>
      <c r="FE1361" s="195"/>
      <c r="FF1361" s="195"/>
      <c r="FG1361" s="195"/>
      <c r="FH1361" s="195"/>
    </row>
    <row r="1362" spans="2:164" x14ac:dyDescent="0.2">
      <c r="B1362" s="98">
        <f>COUNT(R1362:FC1362,FI1362:FQ1362)</f>
        <v>0</v>
      </c>
      <c r="C1362" s="98" t="str">
        <f>IF(COUNT(R1362:FC1362,FI1362:FQ1362)&gt;0,COUNT(R1362:FC1362,FI1362:FQ1362),"")</f>
        <v/>
      </c>
      <c r="D1362" s="98" t="str">
        <f>IF(COUNT(X1362:BN1362,BP1362:BX1362,BZ1362:CF1362,CH1362:FC1362,FI1362:FQ1362)&gt;0,COUNT(X1362:BN1362,BP1362:BX1362,BZ1362:CF1362,CH1362:FC1362,FI1362:FQ1362),"")</f>
        <v/>
      </c>
      <c r="E1362" s="98" t="str">
        <f>IF(H1362=1,COUNT(R1362:FC1362,FI1362:FQ1362),"")</f>
        <v/>
      </c>
      <c r="F1362" s="98" t="str">
        <f>IF(H1362=1,COUNT(X1362:BN1362,BP1362:BX1362,BZ1362:CF1362,CH1362:FC1362,FI1362:FQ1362),"")</f>
        <v/>
      </c>
      <c r="G1362" s="98" t="str">
        <f>IF($B1362&gt;=1,$M1362,"")</f>
        <v/>
      </c>
      <c r="H1362" s="199" t="str">
        <f>IF(AND(M1362&gt;0,M1362&lt;=STATS!$C$22),1,"")</f>
        <v/>
      </c>
      <c r="J1362" s="34">
        <v>1361</v>
      </c>
      <c r="R1362" s="17"/>
      <c r="S1362" s="17"/>
      <c r="T1362" s="17"/>
      <c r="U1362" s="17"/>
      <c r="V1362" s="17"/>
      <c r="W1362" s="17"/>
      <c r="X1362" s="36"/>
      <c r="Y1362" s="36"/>
      <c r="Z1362" s="36"/>
      <c r="AA1362" s="36"/>
      <c r="FD1362" s="195"/>
      <c r="FE1362" s="195"/>
      <c r="FF1362" s="195"/>
      <c r="FG1362" s="195"/>
      <c r="FH1362" s="195"/>
    </row>
    <row r="1363" spans="2:164" x14ac:dyDescent="0.2">
      <c r="B1363" s="98">
        <f>COUNT(R1363:FC1363,FI1363:FQ1363)</f>
        <v>0</v>
      </c>
      <c r="C1363" s="98" t="str">
        <f>IF(COUNT(R1363:FC1363,FI1363:FQ1363)&gt;0,COUNT(R1363:FC1363,FI1363:FQ1363),"")</f>
        <v/>
      </c>
      <c r="D1363" s="98" t="str">
        <f>IF(COUNT(X1363:BN1363,BP1363:BX1363,BZ1363:CF1363,CH1363:FC1363,FI1363:FQ1363)&gt;0,COUNT(X1363:BN1363,BP1363:BX1363,BZ1363:CF1363,CH1363:FC1363,FI1363:FQ1363),"")</f>
        <v/>
      </c>
      <c r="E1363" s="98" t="str">
        <f>IF(H1363=1,COUNT(R1363:FC1363,FI1363:FQ1363),"")</f>
        <v/>
      </c>
      <c r="F1363" s="98" t="str">
        <f>IF(H1363=1,COUNT(X1363:BN1363,BP1363:BX1363,BZ1363:CF1363,CH1363:FC1363,FI1363:FQ1363),"")</f>
        <v/>
      </c>
      <c r="G1363" s="98" t="str">
        <f>IF($B1363&gt;=1,$M1363,"")</f>
        <v/>
      </c>
      <c r="H1363" s="199" t="str">
        <f>IF(AND(M1363&gt;0,M1363&lt;=STATS!$C$22),1,"")</f>
        <v/>
      </c>
      <c r="J1363" s="34">
        <v>1362</v>
      </c>
      <c r="R1363" s="17"/>
      <c r="S1363" s="17"/>
      <c r="T1363" s="17"/>
      <c r="U1363" s="17"/>
      <c r="V1363" s="17"/>
      <c r="W1363" s="17"/>
      <c r="X1363" s="36"/>
      <c r="Y1363" s="36"/>
      <c r="Z1363" s="36"/>
      <c r="AA1363" s="36"/>
      <c r="FD1363" s="195"/>
      <c r="FE1363" s="195"/>
      <c r="FF1363" s="195"/>
      <c r="FG1363" s="195"/>
      <c r="FH1363" s="195"/>
    </row>
    <row r="1364" spans="2:164" x14ac:dyDescent="0.2">
      <c r="B1364" s="98">
        <f>COUNT(R1364:FC1364,FI1364:FQ1364)</f>
        <v>0</v>
      </c>
      <c r="C1364" s="98" t="str">
        <f>IF(COUNT(R1364:FC1364,FI1364:FQ1364)&gt;0,COUNT(R1364:FC1364,FI1364:FQ1364),"")</f>
        <v/>
      </c>
      <c r="D1364" s="98" t="str">
        <f>IF(COUNT(X1364:BN1364,BP1364:BX1364,BZ1364:CF1364,CH1364:FC1364,FI1364:FQ1364)&gt;0,COUNT(X1364:BN1364,BP1364:BX1364,BZ1364:CF1364,CH1364:FC1364,FI1364:FQ1364),"")</f>
        <v/>
      </c>
      <c r="E1364" s="98" t="str">
        <f>IF(H1364=1,COUNT(R1364:FC1364,FI1364:FQ1364),"")</f>
        <v/>
      </c>
      <c r="F1364" s="98" t="str">
        <f>IF(H1364=1,COUNT(X1364:BN1364,BP1364:BX1364,BZ1364:CF1364,CH1364:FC1364,FI1364:FQ1364),"")</f>
        <v/>
      </c>
      <c r="G1364" s="98" t="str">
        <f>IF($B1364&gt;=1,$M1364,"")</f>
        <v/>
      </c>
      <c r="H1364" s="199" t="str">
        <f>IF(AND(M1364&gt;0,M1364&lt;=STATS!$C$22),1,"")</f>
        <v/>
      </c>
      <c r="J1364" s="34">
        <v>1363</v>
      </c>
      <c r="R1364" s="17"/>
      <c r="S1364" s="17"/>
      <c r="T1364" s="17"/>
      <c r="U1364" s="17"/>
      <c r="V1364" s="17"/>
      <c r="W1364" s="17"/>
      <c r="X1364" s="36"/>
      <c r="Y1364" s="36"/>
      <c r="Z1364" s="36"/>
      <c r="AA1364" s="36"/>
      <c r="FD1364" s="195"/>
      <c r="FE1364" s="195"/>
      <c r="FF1364" s="195"/>
      <c r="FG1364" s="195"/>
      <c r="FH1364" s="195"/>
    </row>
    <row r="1365" spans="2:164" x14ac:dyDescent="0.2">
      <c r="B1365" s="98">
        <f>COUNT(R1365:FC1365,FI1365:FQ1365)</f>
        <v>0</v>
      </c>
      <c r="C1365" s="98" t="str">
        <f>IF(COUNT(R1365:FC1365,FI1365:FQ1365)&gt;0,COUNT(R1365:FC1365,FI1365:FQ1365),"")</f>
        <v/>
      </c>
      <c r="D1365" s="98" t="str">
        <f>IF(COUNT(X1365:BN1365,BP1365:BX1365,BZ1365:CF1365,CH1365:FC1365,FI1365:FQ1365)&gt;0,COUNT(X1365:BN1365,BP1365:BX1365,BZ1365:CF1365,CH1365:FC1365,FI1365:FQ1365),"")</f>
        <v/>
      </c>
      <c r="E1365" s="98" t="str">
        <f>IF(H1365=1,COUNT(R1365:FC1365,FI1365:FQ1365),"")</f>
        <v/>
      </c>
      <c r="F1365" s="98" t="str">
        <f>IF(H1365=1,COUNT(X1365:BN1365,BP1365:BX1365,BZ1365:CF1365,CH1365:FC1365,FI1365:FQ1365),"")</f>
        <v/>
      </c>
      <c r="G1365" s="98" t="str">
        <f>IF($B1365&gt;=1,$M1365,"")</f>
        <v/>
      </c>
      <c r="H1365" s="199" t="str">
        <f>IF(AND(M1365&gt;0,M1365&lt;=STATS!$C$22),1,"")</f>
        <v/>
      </c>
      <c r="J1365" s="34">
        <v>1364</v>
      </c>
      <c r="R1365" s="17"/>
      <c r="S1365" s="17"/>
      <c r="T1365" s="17"/>
      <c r="U1365" s="17"/>
      <c r="V1365" s="17"/>
      <c r="W1365" s="17"/>
      <c r="X1365" s="36"/>
      <c r="Y1365" s="36"/>
      <c r="Z1365" s="36"/>
      <c r="AA1365" s="36"/>
      <c r="FD1365" s="195"/>
      <c r="FE1365" s="195"/>
      <c r="FF1365" s="195"/>
      <c r="FG1365" s="195"/>
      <c r="FH1365" s="195"/>
    </row>
    <row r="1366" spans="2:164" x14ac:dyDescent="0.2">
      <c r="B1366" s="98">
        <f>COUNT(R1366:FC1366,FI1366:FQ1366)</f>
        <v>0</v>
      </c>
      <c r="C1366" s="98" t="str">
        <f>IF(COUNT(R1366:FC1366,FI1366:FQ1366)&gt;0,COUNT(R1366:FC1366,FI1366:FQ1366),"")</f>
        <v/>
      </c>
      <c r="D1366" s="98" t="str">
        <f>IF(COUNT(X1366:BN1366,BP1366:BX1366,BZ1366:CF1366,CH1366:FC1366,FI1366:FQ1366)&gt;0,COUNT(X1366:BN1366,BP1366:BX1366,BZ1366:CF1366,CH1366:FC1366,FI1366:FQ1366),"")</f>
        <v/>
      </c>
      <c r="E1366" s="98" t="str">
        <f>IF(H1366=1,COUNT(R1366:FC1366,FI1366:FQ1366),"")</f>
        <v/>
      </c>
      <c r="F1366" s="98" t="str">
        <f>IF(H1366=1,COUNT(X1366:BN1366,BP1366:BX1366,BZ1366:CF1366,CH1366:FC1366,FI1366:FQ1366),"")</f>
        <v/>
      </c>
      <c r="G1366" s="98" t="str">
        <f>IF($B1366&gt;=1,$M1366,"")</f>
        <v/>
      </c>
      <c r="H1366" s="199" t="str">
        <f>IF(AND(M1366&gt;0,M1366&lt;=STATS!$C$22),1,"")</f>
        <v/>
      </c>
      <c r="J1366" s="34">
        <v>1365</v>
      </c>
      <c r="R1366" s="17"/>
      <c r="S1366" s="17"/>
      <c r="T1366" s="17"/>
      <c r="U1366" s="17"/>
      <c r="V1366" s="17"/>
      <c r="W1366" s="17"/>
      <c r="X1366" s="36"/>
      <c r="Y1366" s="36"/>
      <c r="Z1366" s="36"/>
      <c r="AA1366" s="36"/>
      <c r="FD1366" s="195"/>
      <c r="FE1366" s="195"/>
      <c r="FF1366" s="195"/>
      <c r="FG1366" s="195"/>
      <c r="FH1366" s="195"/>
    </row>
    <row r="1367" spans="2:164" x14ac:dyDescent="0.2">
      <c r="B1367" s="98">
        <f>COUNT(R1367:FC1367,FI1367:FQ1367)</f>
        <v>0</v>
      </c>
      <c r="C1367" s="98" t="str">
        <f>IF(COUNT(R1367:FC1367,FI1367:FQ1367)&gt;0,COUNT(R1367:FC1367,FI1367:FQ1367),"")</f>
        <v/>
      </c>
      <c r="D1367" s="98" t="str">
        <f>IF(COUNT(X1367:BN1367,BP1367:BX1367,BZ1367:CF1367,CH1367:FC1367,FI1367:FQ1367)&gt;0,COUNT(X1367:BN1367,BP1367:BX1367,BZ1367:CF1367,CH1367:FC1367,FI1367:FQ1367),"")</f>
        <v/>
      </c>
      <c r="E1367" s="98" t="str">
        <f>IF(H1367=1,COUNT(R1367:FC1367,FI1367:FQ1367),"")</f>
        <v/>
      </c>
      <c r="F1367" s="98" t="str">
        <f>IF(H1367=1,COUNT(X1367:BN1367,BP1367:BX1367,BZ1367:CF1367,CH1367:FC1367,FI1367:FQ1367),"")</f>
        <v/>
      </c>
      <c r="G1367" s="98" t="str">
        <f>IF($B1367&gt;=1,$M1367,"")</f>
        <v/>
      </c>
      <c r="H1367" s="199" t="str">
        <f>IF(AND(M1367&gt;0,M1367&lt;=STATS!$C$22),1,"")</f>
        <v/>
      </c>
      <c r="J1367" s="34">
        <v>1366</v>
      </c>
      <c r="R1367" s="17"/>
      <c r="S1367" s="17"/>
      <c r="T1367" s="17"/>
      <c r="U1367" s="17"/>
      <c r="V1367" s="17"/>
      <c r="W1367" s="17"/>
      <c r="X1367" s="36"/>
      <c r="Y1367" s="36"/>
      <c r="Z1367" s="36"/>
      <c r="AA1367" s="36"/>
      <c r="FD1367" s="195"/>
      <c r="FE1367" s="195"/>
      <c r="FF1367" s="195"/>
      <c r="FG1367" s="195"/>
      <c r="FH1367" s="195"/>
    </row>
    <row r="1368" spans="2:164" x14ac:dyDescent="0.2">
      <c r="B1368" s="98">
        <f>COUNT(R1368:FC1368,FI1368:FQ1368)</f>
        <v>0</v>
      </c>
      <c r="C1368" s="98" t="str">
        <f>IF(COUNT(R1368:FC1368,FI1368:FQ1368)&gt;0,COUNT(R1368:FC1368,FI1368:FQ1368),"")</f>
        <v/>
      </c>
      <c r="D1368" s="98" t="str">
        <f>IF(COUNT(X1368:BN1368,BP1368:BX1368,BZ1368:CF1368,CH1368:FC1368,FI1368:FQ1368)&gt;0,COUNT(X1368:BN1368,BP1368:BX1368,BZ1368:CF1368,CH1368:FC1368,FI1368:FQ1368),"")</f>
        <v/>
      </c>
      <c r="E1368" s="98" t="str">
        <f>IF(H1368=1,COUNT(R1368:FC1368,FI1368:FQ1368),"")</f>
        <v/>
      </c>
      <c r="F1368" s="98" t="str">
        <f>IF(H1368=1,COUNT(X1368:BN1368,BP1368:BX1368,BZ1368:CF1368,CH1368:FC1368,FI1368:FQ1368),"")</f>
        <v/>
      </c>
      <c r="G1368" s="98" t="str">
        <f>IF($B1368&gt;=1,$M1368,"")</f>
        <v/>
      </c>
      <c r="H1368" s="199" t="str">
        <f>IF(AND(M1368&gt;0,M1368&lt;=STATS!$C$22),1,"")</f>
        <v/>
      </c>
      <c r="J1368" s="34">
        <v>1367</v>
      </c>
      <c r="R1368" s="17"/>
      <c r="S1368" s="17"/>
      <c r="T1368" s="17"/>
      <c r="U1368" s="17"/>
      <c r="V1368" s="17"/>
      <c r="W1368" s="17"/>
      <c r="X1368" s="36"/>
      <c r="Y1368" s="36"/>
      <c r="Z1368" s="36"/>
      <c r="AA1368" s="36"/>
      <c r="FD1368" s="195"/>
      <c r="FE1368" s="195"/>
      <c r="FF1368" s="195"/>
      <c r="FG1368" s="195"/>
      <c r="FH1368" s="195"/>
    </row>
    <row r="1369" spans="2:164" x14ac:dyDescent="0.2">
      <c r="B1369" s="98">
        <f>COUNT(R1369:FC1369,FI1369:FQ1369)</f>
        <v>0</v>
      </c>
      <c r="C1369" s="98" t="str">
        <f>IF(COUNT(R1369:FC1369,FI1369:FQ1369)&gt;0,COUNT(R1369:FC1369,FI1369:FQ1369),"")</f>
        <v/>
      </c>
      <c r="D1369" s="98" t="str">
        <f>IF(COUNT(X1369:BN1369,BP1369:BX1369,BZ1369:CF1369,CH1369:FC1369,FI1369:FQ1369)&gt;0,COUNT(X1369:BN1369,BP1369:BX1369,BZ1369:CF1369,CH1369:FC1369,FI1369:FQ1369),"")</f>
        <v/>
      </c>
      <c r="E1369" s="98" t="str">
        <f>IF(H1369=1,COUNT(R1369:FC1369,FI1369:FQ1369),"")</f>
        <v/>
      </c>
      <c r="F1369" s="98" t="str">
        <f>IF(H1369=1,COUNT(X1369:BN1369,BP1369:BX1369,BZ1369:CF1369,CH1369:FC1369,FI1369:FQ1369),"")</f>
        <v/>
      </c>
      <c r="G1369" s="98" t="str">
        <f>IF($B1369&gt;=1,$M1369,"")</f>
        <v/>
      </c>
      <c r="H1369" s="199" t="str">
        <f>IF(AND(M1369&gt;0,M1369&lt;=STATS!$C$22),1,"")</f>
        <v/>
      </c>
      <c r="J1369" s="34">
        <v>1368</v>
      </c>
      <c r="R1369" s="17"/>
      <c r="S1369" s="17"/>
      <c r="T1369" s="17"/>
      <c r="U1369" s="17"/>
      <c r="V1369" s="17"/>
      <c r="W1369" s="17"/>
      <c r="X1369" s="36"/>
      <c r="Y1369" s="36"/>
      <c r="Z1369" s="36"/>
      <c r="AA1369" s="36"/>
      <c r="FD1369" s="195"/>
      <c r="FE1369" s="195"/>
      <c r="FF1369" s="195"/>
      <c r="FG1369" s="195"/>
      <c r="FH1369" s="195"/>
    </row>
    <row r="1370" spans="2:164" x14ac:dyDescent="0.2">
      <c r="B1370" s="98">
        <f>COUNT(R1370:FC1370,FI1370:FQ1370)</f>
        <v>0</v>
      </c>
      <c r="C1370" s="98" t="str">
        <f>IF(COUNT(R1370:FC1370,FI1370:FQ1370)&gt;0,COUNT(R1370:FC1370,FI1370:FQ1370),"")</f>
        <v/>
      </c>
      <c r="D1370" s="98" t="str">
        <f>IF(COUNT(X1370:BN1370,BP1370:BX1370,BZ1370:CF1370,CH1370:FC1370,FI1370:FQ1370)&gt;0,COUNT(X1370:BN1370,BP1370:BX1370,BZ1370:CF1370,CH1370:FC1370,FI1370:FQ1370),"")</f>
        <v/>
      </c>
      <c r="E1370" s="98" t="str">
        <f>IF(H1370=1,COUNT(R1370:FC1370,FI1370:FQ1370),"")</f>
        <v/>
      </c>
      <c r="F1370" s="98" t="str">
        <f>IF(H1370=1,COUNT(X1370:BN1370,BP1370:BX1370,BZ1370:CF1370,CH1370:FC1370,FI1370:FQ1370),"")</f>
        <v/>
      </c>
      <c r="G1370" s="98" t="str">
        <f>IF($B1370&gt;=1,$M1370,"")</f>
        <v/>
      </c>
      <c r="H1370" s="199" t="str">
        <f>IF(AND(M1370&gt;0,M1370&lt;=STATS!$C$22),1,"")</f>
        <v/>
      </c>
      <c r="J1370" s="34">
        <v>1369</v>
      </c>
      <c r="R1370" s="17"/>
      <c r="S1370" s="17"/>
      <c r="T1370" s="17"/>
      <c r="U1370" s="17"/>
      <c r="V1370" s="17"/>
      <c r="W1370" s="17"/>
      <c r="X1370" s="36"/>
      <c r="Y1370" s="36"/>
      <c r="Z1370" s="36"/>
      <c r="AA1370" s="36"/>
      <c r="FD1370" s="195"/>
      <c r="FE1370" s="195"/>
      <c r="FF1370" s="195"/>
      <c r="FG1370" s="195"/>
      <c r="FH1370" s="195"/>
    </row>
    <row r="1371" spans="2:164" x14ac:dyDescent="0.2">
      <c r="B1371" s="98">
        <f>COUNT(R1371:FC1371,FI1371:FQ1371)</f>
        <v>0</v>
      </c>
      <c r="C1371" s="98" t="str">
        <f>IF(COUNT(R1371:FC1371,FI1371:FQ1371)&gt;0,COUNT(R1371:FC1371,FI1371:FQ1371),"")</f>
        <v/>
      </c>
      <c r="D1371" s="98" t="str">
        <f>IF(COUNT(X1371:BN1371,BP1371:BX1371,BZ1371:CF1371,CH1371:FC1371,FI1371:FQ1371)&gt;0,COUNT(X1371:BN1371,BP1371:BX1371,BZ1371:CF1371,CH1371:FC1371,FI1371:FQ1371),"")</f>
        <v/>
      </c>
      <c r="E1371" s="98" t="str">
        <f>IF(H1371=1,COUNT(R1371:FC1371,FI1371:FQ1371),"")</f>
        <v/>
      </c>
      <c r="F1371" s="98" t="str">
        <f>IF(H1371=1,COUNT(X1371:BN1371,BP1371:BX1371,BZ1371:CF1371,CH1371:FC1371,FI1371:FQ1371),"")</f>
        <v/>
      </c>
      <c r="G1371" s="98" t="str">
        <f>IF($B1371&gt;=1,$M1371,"")</f>
        <v/>
      </c>
      <c r="H1371" s="199" t="str">
        <f>IF(AND(M1371&gt;0,M1371&lt;=STATS!$C$22),1,"")</f>
        <v/>
      </c>
      <c r="J1371" s="34">
        <v>1370</v>
      </c>
      <c r="R1371" s="17"/>
      <c r="S1371" s="17"/>
      <c r="T1371" s="17"/>
      <c r="U1371" s="17"/>
      <c r="V1371" s="17"/>
      <c r="W1371" s="17"/>
      <c r="X1371" s="36"/>
      <c r="Y1371" s="36"/>
      <c r="Z1371" s="36"/>
      <c r="AA1371" s="36"/>
      <c r="FD1371" s="195"/>
      <c r="FE1371" s="195"/>
      <c r="FF1371" s="195"/>
      <c r="FG1371" s="195"/>
      <c r="FH1371" s="195"/>
    </row>
    <row r="1372" spans="2:164" x14ac:dyDescent="0.2">
      <c r="B1372" s="98">
        <f>COUNT(R1372:FC1372,FI1372:FQ1372)</f>
        <v>0</v>
      </c>
      <c r="C1372" s="98" t="str">
        <f>IF(COUNT(R1372:FC1372,FI1372:FQ1372)&gt;0,COUNT(R1372:FC1372,FI1372:FQ1372),"")</f>
        <v/>
      </c>
      <c r="D1372" s="98" t="str">
        <f>IF(COUNT(X1372:BN1372,BP1372:BX1372,BZ1372:CF1372,CH1372:FC1372,FI1372:FQ1372)&gt;0,COUNT(X1372:BN1372,BP1372:BX1372,BZ1372:CF1372,CH1372:FC1372,FI1372:FQ1372),"")</f>
        <v/>
      </c>
      <c r="E1372" s="98" t="str">
        <f>IF(H1372=1,COUNT(R1372:FC1372,FI1372:FQ1372),"")</f>
        <v/>
      </c>
      <c r="F1372" s="98" t="str">
        <f>IF(H1372=1,COUNT(X1372:BN1372,BP1372:BX1372,BZ1372:CF1372,CH1372:FC1372,FI1372:FQ1372),"")</f>
        <v/>
      </c>
      <c r="G1372" s="98" t="str">
        <f>IF($B1372&gt;=1,$M1372,"")</f>
        <v/>
      </c>
      <c r="H1372" s="199" t="str">
        <f>IF(AND(M1372&gt;0,M1372&lt;=STATS!$C$22),1,"")</f>
        <v/>
      </c>
      <c r="J1372" s="34">
        <v>1371</v>
      </c>
      <c r="R1372" s="17"/>
      <c r="S1372" s="17"/>
      <c r="T1372" s="17"/>
      <c r="U1372" s="17"/>
      <c r="V1372" s="17"/>
      <c r="W1372" s="17"/>
      <c r="X1372" s="36"/>
      <c r="Y1372" s="36"/>
      <c r="Z1372" s="36"/>
      <c r="AA1372" s="36"/>
      <c r="FD1372" s="195"/>
      <c r="FE1372" s="195"/>
      <c r="FF1372" s="195"/>
      <c r="FG1372" s="195"/>
      <c r="FH1372" s="195"/>
    </row>
    <row r="1373" spans="2:164" x14ac:dyDescent="0.2">
      <c r="B1373" s="98">
        <f>COUNT(R1373:FC1373,FI1373:FQ1373)</f>
        <v>0</v>
      </c>
      <c r="C1373" s="98" t="str">
        <f>IF(COUNT(R1373:FC1373,FI1373:FQ1373)&gt;0,COUNT(R1373:FC1373,FI1373:FQ1373),"")</f>
        <v/>
      </c>
      <c r="D1373" s="98" t="str">
        <f>IF(COUNT(X1373:BN1373,BP1373:BX1373,BZ1373:CF1373,CH1373:FC1373,FI1373:FQ1373)&gt;0,COUNT(X1373:BN1373,BP1373:BX1373,BZ1373:CF1373,CH1373:FC1373,FI1373:FQ1373),"")</f>
        <v/>
      </c>
      <c r="E1373" s="98" t="str">
        <f>IF(H1373=1,COUNT(R1373:FC1373,FI1373:FQ1373),"")</f>
        <v/>
      </c>
      <c r="F1373" s="98" t="str">
        <f>IF(H1373=1,COUNT(X1373:BN1373,BP1373:BX1373,BZ1373:CF1373,CH1373:FC1373,FI1373:FQ1373),"")</f>
        <v/>
      </c>
      <c r="G1373" s="98" t="str">
        <f>IF($B1373&gt;=1,$M1373,"")</f>
        <v/>
      </c>
      <c r="H1373" s="199" t="str">
        <f>IF(AND(M1373&gt;0,M1373&lt;=STATS!$C$22),1,"")</f>
        <v/>
      </c>
      <c r="J1373" s="34">
        <v>1372</v>
      </c>
      <c r="R1373" s="17"/>
      <c r="S1373" s="17"/>
      <c r="T1373" s="17"/>
      <c r="U1373" s="17"/>
      <c r="V1373" s="17"/>
      <c r="W1373" s="17"/>
      <c r="X1373" s="36"/>
      <c r="Y1373" s="36"/>
      <c r="Z1373" s="36"/>
      <c r="AA1373" s="36"/>
      <c r="FD1373" s="195"/>
      <c r="FE1373" s="195"/>
      <c r="FF1373" s="195"/>
      <c r="FG1373" s="195"/>
      <c r="FH1373" s="195"/>
    </row>
    <row r="1374" spans="2:164" x14ac:dyDescent="0.2">
      <c r="B1374" s="98">
        <f>COUNT(R1374:FC1374,FI1374:FQ1374)</f>
        <v>0</v>
      </c>
      <c r="C1374" s="98" t="str">
        <f>IF(COUNT(R1374:FC1374,FI1374:FQ1374)&gt;0,COUNT(R1374:FC1374,FI1374:FQ1374),"")</f>
        <v/>
      </c>
      <c r="D1374" s="98" t="str">
        <f>IF(COUNT(X1374:BN1374,BP1374:BX1374,BZ1374:CF1374,CH1374:FC1374,FI1374:FQ1374)&gt;0,COUNT(X1374:BN1374,BP1374:BX1374,BZ1374:CF1374,CH1374:FC1374,FI1374:FQ1374),"")</f>
        <v/>
      </c>
      <c r="E1374" s="98" t="str">
        <f>IF(H1374=1,COUNT(R1374:FC1374,FI1374:FQ1374),"")</f>
        <v/>
      </c>
      <c r="F1374" s="98" t="str">
        <f>IF(H1374=1,COUNT(X1374:BN1374,BP1374:BX1374,BZ1374:CF1374,CH1374:FC1374,FI1374:FQ1374),"")</f>
        <v/>
      </c>
      <c r="G1374" s="98" t="str">
        <f>IF($B1374&gt;=1,$M1374,"")</f>
        <v/>
      </c>
      <c r="H1374" s="199" t="str">
        <f>IF(AND(M1374&gt;0,M1374&lt;=STATS!$C$22),1,"")</f>
        <v/>
      </c>
      <c r="J1374" s="34">
        <v>1373</v>
      </c>
      <c r="R1374" s="17"/>
      <c r="S1374" s="17"/>
      <c r="T1374" s="17"/>
      <c r="U1374" s="17"/>
      <c r="V1374" s="17"/>
      <c r="W1374" s="17"/>
      <c r="X1374" s="36"/>
      <c r="Y1374" s="36"/>
      <c r="Z1374" s="36"/>
      <c r="AA1374" s="36"/>
      <c r="FD1374" s="195"/>
      <c r="FE1374" s="195"/>
      <c r="FF1374" s="195"/>
      <c r="FG1374" s="195"/>
      <c r="FH1374" s="195"/>
    </row>
    <row r="1375" spans="2:164" x14ac:dyDescent="0.2">
      <c r="B1375" s="98">
        <f>COUNT(R1375:FC1375,FI1375:FQ1375)</f>
        <v>0</v>
      </c>
      <c r="C1375" s="98" t="str">
        <f>IF(COUNT(R1375:FC1375,FI1375:FQ1375)&gt;0,COUNT(R1375:FC1375,FI1375:FQ1375),"")</f>
        <v/>
      </c>
      <c r="D1375" s="98" t="str">
        <f>IF(COUNT(X1375:BN1375,BP1375:BX1375,BZ1375:CF1375,CH1375:FC1375,FI1375:FQ1375)&gt;0,COUNT(X1375:BN1375,BP1375:BX1375,BZ1375:CF1375,CH1375:FC1375,FI1375:FQ1375),"")</f>
        <v/>
      </c>
      <c r="E1375" s="98" t="str">
        <f>IF(H1375=1,COUNT(R1375:FC1375,FI1375:FQ1375),"")</f>
        <v/>
      </c>
      <c r="F1375" s="98" t="str">
        <f>IF(H1375=1,COUNT(X1375:BN1375,BP1375:BX1375,BZ1375:CF1375,CH1375:FC1375,FI1375:FQ1375),"")</f>
        <v/>
      </c>
      <c r="G1375" s="98" t="str">
        <f>IF($B1375&gt;=1,$M1375,"")</f>
        <v/>
      </c>
      <c r="H1375" s="199" t="str">
        <f>IF(AND(M1375&gt;0,M1375&lt;=STATS!$C$22),1,"")</f>
        <v/>
      </c>
      <c r="J1375" s="34">
        <v>1374</v>
      </c>
      <c r="R1375" s="17"/>
      <c r="S1375" s="17"/>
      <c r="T1375" s="17"/>
      <c r="U1375" s="17"/>
      <c r="V1375" s="17"/>
      <c r="W1375" s="17"/>
      <c r="X1375" s="36"/>
      <c r="Y1375" s="36"/>
      <c r="Z1375" s="36"/>
      <c r="AA1375" s="36"/>
      <c r="FD1375" s="195"/>
      <c r="FE1375" s="195"/>
      <c r="FF1375" s="195"/>
      <c r="FG1375" s="195"/>
      <c r="FH1375" s="195"/>
    </row>
    <row r="1376" spans="2:164" x14ac:dyDescent="0.2">
      <c r="B1376" s="98">
        <f>COUNT(R1376:FC1376,FI1376:FQ1376)</f>
        <v>0</v>
      </c>
      <c r="C1376" s="98" t="str">
        <f>IF(COUNT(R1376:FC1376,FI1376:FQ1376)&gt;0,COUNT(R1376:FC1376,FI1376:FQ1376),"")</f>
        <v/>
      </c>
      <c r="D1376" s="98" t="str">
        <f>IF(COUNT(X1376:BN1376,BP1376:BX1376,BZ1376:CF1376,CH1376:FC1376,FI1376:FQ1376)&gt;0,COUNT(X1376:BN1376,BP1376:BX1376,BZ1376:CF1376,CH1376:FC1376,FI1376:FQ1376),"")</f>
        <v/>
      </c>
      <c r="E1376" s="98" t="str">
        <f>IF(H1376=1,COUNT(R1376:FC1376,FI1376:FQ1376),"")</f>
        <v/>
      </c>
      <c r="F1376" s="98" t="str">
        <f>IF(H1376=1,COUNT(X1376:BN1376,BP1376:BX1376,BZ1376:CF1376,CH1376:FC1376,FI1376:FQ1376),"")</f>
        <v/>
      </c>
      <c r="G1376" s="98" t="str">
        <f>IF($B1376&gt;=1,$M1376,"")</f>
        <v/>
      </c>
      <c r="H1376" s="199" t="str">
        <f>IF(AND(M1376&gt;0,M1376&lt;=STATS!$C$22),1,"")</f>
        <v/>
      </c>
      <c r="J1376" s="34">
        <v>1375</v>
      </c>
      <c r="R1376" s="17"/>
      <c r="S1376" s="17"/>
      <c r="T1376" s="17"/>
      <c r="U1376" s="17"/>
      <c r="V1376" s="17"/>
      <c r="W1376" s="17"/>
      <c r="X1376" s="36"/>
      <c r="Y1376" s="36"/>
      <c r="Z1376" s="36"/>
      <c r="AA1376" s="36"/>
      <c r="FD1376" s="195"/>
      <c r="FE1376" s="195"/>
      <c r="FF1376" s="195"/>
      <c r="FG1376" s="195"/>
      <c r="FH1376" s="195"/>
    </row>
    <row r="1377" spans="2:164" x14ac:dyDescent="0.2">
      <c r="B1377" s="98">
        <f>COUNT(R1377:FC1377,FI1377:FQ1377)</f>
        <v>0</v>
      </c>
      <c r="C1377" s="98" t="str">
        <f>IF(COUNT(R1377:FC1377,FI1377:FQ1377)&gt;0,COUNT(R1377:FC1377,FI1377:FQ1377),"")</f>
        <v/>
      </c>
      <c r="D1377" s="98" t="str">
        <f>IF(COUNT(X1377:BN1377,BP1377:BX1377,BZ1377:CF1377,CH1377:FC1377,FI1377:FQ1377)&gt;0,COUNT(X1377:BN1377,BP1377:BX1377,BZ1377:CF1377,CH1377:FC1377,FI1377:FQ1377),"")</f>
        <v/>
      </c>
      <c r="E1377" s="98" t="str">
        <f>IF(H1377=1,COUNT(R1377:FC1377,FI1377:FQ1377),"")</f>
        <v/>
      </c>
      <c r="F1377" s="98" t="str">
        <f>IF(H1377=1,COUNT(X1377:BN1377,BP1377:BX1377,BZ1377:CF1377,CH1377:FC1377,FI1377:FQ1377),"")</f>
        <v/>
      </c>
      <c r="G1377" s="98" t="str">
        <f>IF($B1377&gt;=1,$M1377,"")</f>
        <v/>
      </c>
      <c r="H1377" s="199" t="str">
        <f>IF(AND(M1377&gt;0,M1377&lt;=STATS!$C$22),1,"")</f>
        <v/>
      </c>
      <c r="J1377" s="34">
        <v>1376</v>
      </c>
      <c r="R1377" s="17"/>
      <c r="S1377" s="17"/>
      <c r="T1377" s="17"/>
      <c r="U1377" s="17"/>
      <c r="V1377" s="17"/>
      <c r="W1377" s="17"/>
      <c r="X1377" s="36"/>
      <c r="Y1377" s="36"/>
      <c r="Z1377" s="36"/>
      <c r="AA1377" s="36"/>
      <c r="FD1377" s="195"/>
      <c r="FE1377" s="195"/>
      <c r="FF1377" s="195"/>
      <c r="FG1377" s="195"/>
      <c r="FH1377" s="195"/>
    </row>
    <row r="1378" spans="2:164" x14ac:dyDescent="0.2">
      <c r="B1378" s="98">
        <f>COUNT(R1378:FC1378,FI1378:FQ1378)</f>
        <v>0</v>
      </c>
      <c r="C1378" s="98" t="str">
        <f>IF(COUNT(R1378:FC1378,FI1378:FQ1378)&gt;0,COUNT(R1378:FC1378,FI1378:FQ1378),"")</f>
        <v/>
      </c>
      <c r="D1378" s="98" t="str">
        <f>IF(COUNT(X1378:BN1378,BP1378:BX1378,BZ1378:CF1378,CH1378:FC1378,FI1378:FQ1378)&gt;0,COUNT(X1378:BN1378,BP1378:BX1378,BZ1378:CF1378,CH1378:FC1378,FI1378:FQ1378),"")</f>
        <v/>
      </c>
      <c r="E1378" s="98" t="str">
        <f>IF(H1378=1,COUNT(R1378:FC1378,FI1378:FQ1378),"")</f>
        <v/>
      </c>
      <c r="F1378" s="98" t="str">
        <f>IF(H1378=1,COUNT(X1378:BN1378,BP1378:BX1378,BZ1378:CF1378,CH1378:FC1378,FI1378:FQ1378),"")</f>
        <v/>
      </c>
      <c r="G1378" s="98" t="str">
        <f>IF($B1378&gt;=1,$M1378,"")</f>
        <v/>
      </c>
      <c r="H1378" s="199" t="str">
        <f>IF(AND(M1378&gt;0,M1378&lt;=STATS!$C$22),1,"")</f>
        <v/>
      </c>
      <c r="J1378" s="34">
        <v>1377</v>
      </c>
      <c r="R1378" s="17"/>
      <c r="S1378" s="17"/>
      <c r="T1378" s="17"/>
      <c r="U1378" s="17"/>
      <c r="V1378" s="17"/>
      <c r="W1378" s="17"/>
      <c r="X1378" s="36"/>
      <c r="Y1378" s="36"/>
      <c r="Z1378" s="36"/>
      <c r="AA1378" s="36"/>
      <c r="FD1378" s="195"/>
      <c r="FE1378" s="195"/>
      <c r="FF1378" s="195"/>
      <c r="FG1378" s="195"/>
      <c r="FH1378" s="195"/>
    </row>
    <row r="1379" spans="2:164" x14ac:dyDescent="0.2">
      <c r="B1379" s="98">
        <f>COUNT(R1379:FC1379,FI1379:FQ1379)</f>
        <v>0</v>
      </c>
      <c r="C1379" s="98" t="str">
        <f>IF(COUNT(R1379:FC1379,FI1379:FQ1379)&gt;0,COUNT(R1379:FC1379,FI1379:FQ1379),"")</f>
        <v/>
      </c>
      <c r="D1379" s="98" t="str">
        <f>IF(COUNT(X1379:BN1379,BP1379:BX1379,BZ1379:CF1379,CH1379:FC1379,FI1379:FQ1379)&gt;0,COUNT(X1379:BN1379,BP1379:BX1379,BZ1379:CF1379,CH1379:FC1379,FI1379:FQ1379),"")</f>
        <v/>
      </c>
      <c r="E1379" s="98" t="str">
        <f>IF(H1379=1,COUNT(R1379:FC1379,FI1379:FQ1379),"")</f>
        <v/>
      </c>
      <c r="F1379" s="98" t="str">
        <f>IF(H1379=1,COUNT(X1379:BN1379,BP1379:BX1379,BZ1379:CF1379,CH1379:FC1379,FI1379:FQ1379),"")</f>
        <v/>
      </c>
      <c r="G1379" s="98" t="str">
        <f>IF($B1379&gt;=1,$M1379,"")</f>
        <v/>
      </c>
      <c r="H1379" s="199" t="str">
        <f>IF(AND(M1379&gt;0,M1379&lt;=STATS!$C$22),1,"")</f>
        <v/>
      </c>
      <c r="J1379" s="34">
        <v>1378</v>
      </c>
      <c r="R1379" s="17"/>
      <c r="S1379" s="17"/>
      <c r="T1379" s="17"/>
      <c r="U1379" s="17"/>
      <c r="V1379" s="17"/>
      <c r="W1379" s="17"/>
      <c r="X1379" s="36"/>
      <c r="Y1379" s="36"/>
      <c r="Z1379" s="36"/>
      <c r="AA1379" s="36"/>
      <c r="FD1379" s="195"/>
      <c r="FE1379" s="195"/>
      <c r="FF1379" s="195"/>
      <c r="FG1379" s="195"/>
      <c r="FH1379" s="195"/>
    </row>
    <row r="1380" spans="2:164" x14ac:dyDescent="0.2">
      <c r="B1380" s="98">
        <f>COUNT(R1380:FC1380,FI1380:FQ1380)</f>
        <v>0</v>
      </c>
      <c r="C1380" s="98" t="str">
        <f>IF(COUNT(R1380:FC1380,FI1380:FQ1380)&gt;0,COUNT(R1380:FC1380,FI1380:FQ1380),"")</f>
        <v/>
      </c>
      <c r="D1380" s="98" t="str">
        <f>IF(COUNT(X1380:BN1380,BP1380:BX1380,BZ1380:CF1380,CH1380:FC1380,FI1380:FQ1380)&gt;0,COUNT(X1380:BN1380,BP1380:BX1380,BZ1380:CF1380,CH1380:FC1380,FI1380:FQ1380),"")</f>
        <v/>
      </c>
      <c r="E1380" s="98" t="str">
        <f>IF(H1380=1,COUNT(R1380:FC1380,FI1380:FQ1380),"")</f>
        <v/>
      </c>
      <c r="F1380" s="98" t="str">
        <f>IF(H1380=1,COUNT(X1380:BN1380,BP1380:BX1380,BZ1380:CF1380,CH1380:FC1380,FI1380:FQ1380),"")</f>
        <v/>
      </c>
      <c r="G1380" s="98" t="str">
        <f>IF($B1380&gt;=1,$M1380,"")</f>
        <v/>
      </c>
      <c r="H1380" s="199" t="str">
        <f>IF(AND(M1380&gt;0,M1380&lt;=STATS!$C$22),1,"")</f>
        <v/>
      </c>
      <c r="J1380" s="34">
        <v>1379</v>
      </c>
      <c r="R1380" s="17"/>
      <c r="S1380" s="17"/>
      <c r="T1380" s="17"/>
      <c r="U1380" s="17"/>
      <c r="V1380" s="17"/>
      <c r="W1380" s="17"/>
      <c r="X1380" s="36"/>
      <c r="Y1380" s="36"/>
      <c r="Z1380" s="36"/>
      <c r="AA1380" s="36"/>
      <c r="FD1380" s="195"/>
      <c r="FE1380" s="195"/>
      <c r="FF1380" s="195"/>
      <c r="FG1380" s="195"/>
      <c r="FH1380" s="195"/>
    </row>
    <row r="1381" spans="2:164" x14ac:dyDescent="0.2">
      <c r="B1381" s="98">
        <f>COUNT(R1381:FC1381,FI1381:FQ1381)</f>
        <v>0</v>
      </c>
      <c r="C1381" s="98" t="str">
        <f>IF(COUNT(R1381:FC1381,FI1381:FQ1381)&gt;0,COUNT(R1381:FC1381,FI1381:FQ1381),"")</f>
        <v/>
      </c>
      <c r="D1381" s="98" t="str">
        <f>IF(COUNT(X1381:BN1381,BP1381:BX1381,BZ1381:CF1381,CH1381:FC1381,FI1381:FQ1381)&gt;0,COUNT(X1381:BN1381,BP1381:BX1381,BZ1381:CF1381,CH1381:FC1381,FI1381:FQ1381),"")</f>
        <v/>
      </c>
      <c r="E1381" s="98" t="str">
        <f>IF(H1381=1,COUNT(R1381:FC1381,FI1381:FQ1381),"")</f>
        <v/>
      </c>
      <c r="F1381" s="98" t="str">
        <f>IF(H1381=1,COUNT(X1381:BN1381,BP1381:BX1381,BZ1381:CF1381,CH1381:FC1381,FI1381:FQ1381),"")</f>
        <v/>
      </c>
      <c r="G1381" s="98" t="str">
        <f>IF($B1381&gt;=1,$M1381,"")</f>
        <v/>
      </c>
      <c r="H1381" s="199" t="str">
        <f>IF(AND(M1381&gt;0,M1381&lt;=STATS!$C$22),1,"")</f>
        <v/>
      </c>
      <c r="J1381" s="34">
        <v>1380</v>
      </c>
      <c r="R1381" s="17"/>
      <c r="S1381" s="17"/>
      <c r="T1381" s="17"/>
      <c r="U1381" s="17"/>
      <c r="V1381" s="17"/>
      <c r="W1381" s="17"/>
      <c r="X1381" s="36"/>
      <c r="Y1381" s="36"/>
      <c r="Z1381" s="36"/>
      <c r="AA1381" s="36"/>
      <c r="FD1381" s="195"/>
      <c r="FE1381" s="195"/>
      <c r="FF1381" s="195"/>
      <c r="FG1381" s="195"/>
      <c r="FH1381" s="195"/>
    </row>
    <row r="1382" spans="2:164" x14ac:dyDescent="0.2">
      <c r="B1382" s="98">
        <f>COUNT(R1382:FC1382,FI1382:FQ1382)</f>
        <v>0</v>
      </c>
      <c r="C1382" s="98" t="str">
        <f>IF(COUNT(R1382:FC1382,FI1382:FQ1382)&gt;0,COUNT(R1382:FC1382,FI1382:FQ1382),"")</f>
        <v/>
      </c>
      <c r="D1382" s="98" t="str">
        <f>IF(COUNT(X1382:BN1382,BP1382:BX1382,BZ1382:CF1382,CH1382:FC1382,FI1382:FQ1382)&gt;0,COUNT(X1382:BN1382,BP1382:BX1382,BZ1382:CF1382,CH1382:FC1382,FI1382:FQ1382),"")</f>
        <v/>
      </c>
      <c r="E1382" s="98" t="str">
        <f>IF(H1382=1,COUNT(R1382:FC1382,FI1382:FQ1382),"")</f>
        <v/>
      </c>
      <c r="F1382" s="98" t="str">
        <f>IF(H1382=1,COUNT(X1382:BN1382,BP1382:BX1382,BZ1382:CF1382,CH1382:FC1382,FI1382:FQ1382),"")</f>
        <v/>
      </c>
      <c r="G1382" s="98" t="str">
        <f>IF($B1382&gt;=1,$M1382,"")</f>
        <v/>
      </c>
      <c r="H1382" s="199" t="str">
        <f>IF(AND(M1382&gt;0,M1382&lt;=STATS!$C$22),1,"")</f>
        <v/>
      </c>
      <c r="J1382" s="34">
        <v>1381</v>
      </c>
      <c r="R1382" s="17"/>
      <c r="S1382" s="17"/>
      <c r="T1382" s="17"/>
      <c r="U1382" s="17"/>
      <c r="V1382" s="17"/>
      <c r="W1382" s="17"/>
      <c r="X1382" s="36"/>
      <c r="Y1382" s="36"/>
      <c r="Z1382" s="36"/>
      <c r="AA1382" s="36"/>
      <c r="FD1382" s="195"/>
      <c r="FE1382" s="195"/>
      <c r="FF1382" s="195"/>
      <c r="FG1382" s="195"/>
      <c r="FH1382" s="195"/>
    </row>
    <row r="1383" spans="2:164" x14ac:dyDescent="0.2">
      <c r="B1383" s="98">
        <f>COUNT(R1383:FC1383,FI1383:FQ1383)</f>
        <v>0</v>
      </c>
      <c r="C1383" s="98" t="str">
        <f>IF(COUNT(R1383:FC1383,FI1383:FQ1383)&gt;0,COUNT(R1383:FC1383,FI1383:FQ1383),"")</f>
        <v/>
      </c>
      <c r="D1383" s="98" t="str">
        <f>IF(COUNT(X1383:BN1383,BP1383:BX1383,BZ1383:CF1383,CH1383:FC1383,FI1383:FQ1383)&gt;0,COUNT(X1383:BN1383,BP1383:BX1383,BZ1383:CF1383,CH1383:FC1383,FI1383:FQ1383),"")</f>
        <v/>
      </c>
      <c r="E1383" s="98" t="str">
        <f>IF(H1383=1,COUNT(R1383:FC1383,FI1383:FQ1383),"")</f>
        <v/>
      </c>
      <c r="F1383" s="98" t="str">
        <f>IF(H1383=1,COUNT(X1383:BN1383,BP1383:BX1383,BZ1383:CF1383,CH1383:FC1383,FI1383:FQ1383),"")</f>
        <v/>
      </c>
      <c r="G1383" s="98" t="str">
        <f>IF($B1383&gt;=1,$M1383,"")</f>
        <v/>
      </c>
      <c r="H1383" s="199" t="str">
        <f>IF(AND(M1383&gt;0,M1383&lt;=STATS!$C$22),1,"")</f>
        <v/>
      </c>
      <c r="J1383" s="34">
        <v>1382</v>
      </c>
      <c r="R1383" s="17"/>
      <c r="S1383" s="17"/>
      <c r="T1383" s="17"/>
      <c r="U1383" s="17"/>
      <c r="V1383" s="17"/>
      <c r="W1383" s="17"/>
      <c r="X1383" s="36"/>
      <c r="Y1383" s="36"/>
      <c r="Z1383" s="36"/>
      <c r="AA1383" s="36"/>
      <c r="FD1383" s="195"/>
      <c r="FE1383" s="195"/>
      <c r="FF1383" s="195"/>
      <c r="FG1383" s="195"/>
      <c r="FH1383" s="195"/>
    </row>
    <row r="1384" spans="2:164" x14ac:dyDescent="0.2">
      <c r="B1384" s="98">
        <f>COUNT(R1384:FC1384,FI1384:FQ1384)</f>
        <v>0</v>
      </c>
      <c r="C1384" s="98" t="str">
        <f>IF(COUNT(R1384:FC1384,FI1384:FQ1384)&gt;0,COUNT(R1384:FC1384,FI1384:FQ1384),"")</f>
        <v/>
      </c>
      <c r="D1384" s="98" t="str">
        <f>IF(COUNT(X1384:BN1384,BP1384:BX1384,BZ1384:CF1384,CH1384:FC1384,FI1384:FQ1384)&gt;0,COUNT(X1384:BN1384,BP1384:BX1384,BZ1384:CF1384,CH1384:FC1384,FI1384:FQ1384),"")</f>
        <v/>
      </c>
      <c r="E1384" s="98" t="str">
        <f>IF(H1384=1,COUNT(R1384:FC1384,FI1384:FQ1384),"")</f>
        <v/>
      </c>
      <c r="F1384" s="98" t="str">
        <f>IF(H1384=1,COUNT(X1384:BN1384,BP1384:BX1384,BZ1384:CF1384,CH1384:FC1384,FI1384:FQ1384),"")</f>
        <v/>
      </c>
      <c r="G1384" s="98" t="str">
        <f>IF($B1384&gt;=1,$M1384,"")</f>
        <v/>
      </c>
      <c r="H1384" s="199" t="str">
        <f>IF(AND(M1384&gt;0,M1384&lt;=STATS!$C$22),1,"")</f>
        <v/>
      </c>
      <c r="J1384" s="34">
        <v>1383</v>
      </c>
      <c r="R1384" s="17"/>
      <c r="S1384" s="17"/>
      <c r="T1384" s="17"/>
      <c r="U1384" s="17"/>
      <c r="V1384" s="17"/>
      <c r="W1384" s="17"/>
      <c r="X1384" s="36"/>
      <c r="Y1384" s="36"/>
      <c r="Z1384" s="36"/>
      <c r="AA1384" s="36"/>
      <c r="FD1384" s="195"/>
      <c r="FE1384" s="195"/>
      <c r="FF1384" s="195"/>
      <c r="FG1384" s="195"/>
      <c r="FH1384" s="195"/>
    </row>
    <row r="1385" spans="2:164" x14ac:dyDescent="0.2">
      <c r="B1385" s="98">
        <f>COUNT(R1385:FC1385,FI1385:FQ1385)</f>
        <v>0</v>
      </c>
      <c r="C1385" s="98" t="str">
        <f>IF(COUNT(R1385:FC1385,FI1385:FQ1385)&gt;0,COUNT(R1385:FC1385,FI1385:FQ1385),"")</f>
        <v/>
      </c>
      <c r="D1385" s="98" t="str">
        <f>IF(COUNT(X1385:BN1385,BP1385:BX1385,BZ1385:CF1385,CH1385:FC1385,FI1385:FQ1385)&gt;0,COUNT(X1385:BN1385,BP1385:BX1385,BZ1385:CF1385,CH1385:FC1385,FI1385:FQ1385),"")</f>
        <v/>
      </c>
      <c r="E1385" s="98" t="str">
        <f>IF(H1385=1,COUNT(R1385:FC1385,FI1385:FQ1385),"")</f>
        <v/>
      </c>
      <c r="F1385" s="98" t="str">
        <f>IF(H1385=1,COUNT(X1385:BN1385,BP1385:BX1385,BZ1385:CF1385,CH1385:FC1385,FI1385:FQ1385),"")</f>
        <v/>
      </c>
      <c r="G1385" s="98" t="str">
        <f>IF($B1385&gt;=1,$M1385,"")</f>
        <v/>
      </c>
      <c r="H1385" s="199" t="str">
        <f>IF(AND(M1385&gt;0,M1385&lt;=STATS!$C$22),1,"")</f>
        <v/>
      </c>
      <c r="J1385" s="34">
        <v>1384</v>
      </c>
      <c r="R1385" s="17"/>
      <c r="S1385" s="17"/>
      <c r="T1385" s="17"/>
      <c r="U1385" s="17"/>
      <c r="V1385" s="17"/>
      <c r="W1385" s="17"/>
      <c r="X1385" s="36"/>
      <c r="Y1385" s="36"/>
      <c r="Z1385" s="36"/>
      <c r="AA1385" s="36"/>
      <c r="FD1385" s="195"/>
      <c r="FE1385" s="195"/>
      <c r="FF1385" s="195"/>
      <c r="FG1385" s="195"/>
      <c r="FH1385" s="195"/>
    </row>
    <row r="1386" spans="2:164" x14ac:dyDescent="0.2">
      <c r="B1386" s="98">
        <f>COUNT(R1386:FC1386,FI1386:FQ1386)</f>
        <v>0</v>
      </c>
      <c r="C1386" s="98" t="str">
        <f>IF(COUNT(R1386:FC1386,FI1386:FQ1386)&gt;0,COUNT(R1386:FC1386,FI1386:FQ1386),"")</f>
        <v/>
      </c>
      <c r="D1386" s="98" t="str">
        <f>IF(COUNT(X1386:BN1386,BP1386:BX1386,BZ1386:CF1386,CH1386:FC1386,FI1386:FQ1386)&gt;0,COUNT(X1386:BN1386,BP1386:BX1386,BZ1386:CF1386,CH1386:FC1386,FI1386:FQ1386),"")</f>
        <v/>
      </c>
      <c r="E1386" s="98" t="str">
        <f>IF(H1386=1,COUNT(R1386:FC1386,FI1386:FQ1386),"")</f>
        <v/>
      </c>
      <c r="F1386" s="98" t="str">
        <f>IF(H1386=1,COUNT(X1386:BN1386,BP1386:BX1386,BZ1386:CF1386,CH1386:FC1386,FI1386:FQ1386),"")</f>
        <v/>
      </c>
      <c r="G1386" s="98" t="str">
        <f>IF($B1386&gt;=1,$M1386,"")</f>
        <v/>
      </c>
      <c r="H1386" s="199" t="str">
        <f>IF(AND(M1386&gt;0,M1386&lt;=STATS!$C$22),1,"")</f>
        <v/>
      </c>
      <c r="J1386" s="34">
        <v>1385</v>
      </c>
      <c r="R1386" s="17"/>
      <c r="S1386" s="17"/>
      <c r="T1386" s="17"/>
      <c r="U1386" s="17"/>
      <c r="V1386" s="17"/>
      <c r="W1386" s="17"/>
      <c r="X1386" s="36"/>
      <c r="Y1386" s="36"/>
      <c r="Z1386" s="36"/>
      <c r="AA1386" s="36"/>
      <c r="FD1386" s="195"/>
      <c r="FE1386" s="195"/>
      <c r="FF1386" s="195"/>
      <c r="FG1386" s="195"/>
      <c r="FH1386" s="195"/>
    </row>
    <row r="1387" spans="2:164" x14ac:dyDescent="0.2">
      <c r="B1387" s="98">
        <f>COUNT(R1387:FC1387,FI1387:FQ1387)</f>
        <v>0</v>
      </c>
      <c r="C1387" s="98" t="str">
        <f>IF(COUNT(R1387:FC1387,FI1387:FQ1387)&gt;0,COUNT(R1387:FC1387,FI1387:FQ1387),"")</f>
        <v/>
      </c>
      <c r="D1387" s="98" t="str">
        <f>IF(COUNT(X1387:BN1387,BP1387:BX1387,BZ1387:CF1387,CH1387:FC1387,FI1387:FQ1387)&gt;0,COUNT(X1387:BN1387,BP1387:BX1387,BZ1387:CF1387,CH1387:FC1387,FI1387:FQ1387),"")</f>
        <v/>
      </c>
      <c r="E1387" s="98" t="str">
        <f>IF(H1387=1,COUNT(R1387:FC1387,FI1387:FQ1387),"")</f>
        <v/>
      </c>
      <c r="F1387" s="98" t="str">
        <f>IF(H1387=1,COUNT(X1387:BN1387,BP1387:BX1387,BZ1387:CF1387,CH1387:FC1387,FI1387:FQ1387),"")</f>
        <v/>
      </c>
      <c r="G1387" s="98" t="str">
        <f>IF($B1387&gt;=1,$M1387,"")</f>
        <v/>
      </c>
      <c r="H1387" s="199" t="str">
        <f>IF(AND(M1387&gt;0,M1387&lt;=STATS!$C$22),1,"")</f>
        <v/>
      </c>
      <c r="J1387" s="34">
        <v>1386</v>
      </c>
      <c r="R1387" s="17"/>
      <c r="S1387" s="17"/>
      <c r="T1387" s="17"/>
      <c r="U1387" s="17"/>
      <c r="V1387" s="17"/>
      <c r="W1387" s="17"/>
      <c r="X1387" s="36"/>
      <c r="Y1387" s="36"/>
      <c r="Z1387" s="36"/>
      <c r="AA1387" s="36"/>
      <c r="FD1387" s="195"/>
      <c r="FE1387" s="195"/>
      <c r="FF1387" s="195"/>
      <c r="FG1387" s="195"/>
      <c r="FH1387" s="195"/>
    </row>
    <row r="1388" spans="2:164" x14ac:dyDescent="0.2">
      <c r="B1388" s="98">
        <f>COUNT(R1388:FC1388,FI1388:FQ1388)</f>
        <v>0</v>
      </c>
      <c r="C1388" s="98" t="str">
        <f>IF(COUNT(R1388:FC1388,FI1388:FQ1388)&gt;0,COUNT(R1388:FC1388,FI1388:FQ1388),"")</f>
        <v/>
      </c>
      <c r="D1388" s="98" t="str">
        <f>IF(COUNT(X1388:BN1388,BP1388:BX1388,BZ1388:CF1388,CH1388:FC1388,FI1388:FQ1388)&gt;0,COUNT(X1388:BN1388,BP1388:BX1388,BZ1388:CF1388,CH1388:FC1388,FI1388:FQ1388),"")</f>
        <v/>
      </c>
      <c r="E1388" s="98" t="str">
        <f>IF(H1388=1,COUNT(R1388:FC1388,FI1388:FQ1388),"")</f>
        <v/>
      </c>
      <c r="F1388" s="98" t="str">
        <f>IF(H1388=1,COUNT(X1388:BN1388,BP1388:BX1388,BZ1388:CF1388,CH1388:FC1388,FI1388:FQ1388),"")</f>
        <v/>
      </c>
      <c r="G1388" s="98" t="str">
        <f>IF($B1388&gt;=1,$M1388,"")</f>
        <v/>
      </c>
      <c r="H1388" s="199" t="str">
        <f>IF(AND(M1388&gt;0,M1388&lt;=STATS!$C$22),1,"")</f>
        <v/>
      </c>
      <c r="J1388" s="34">
        <v>1387</v>
      </c>
      <c r="R1388" s="17"/>
      <c r="S1388" s="17"/>
      <c r="T1388" s="17"/>
      <c r="U1388" s="17"/>
      <c r="V1388" s="17"/>
      <c r="W1388" s="17"/>
      <c r="X1388" s="36"/>
      <c r="Y1388" s="36"/>
      <c r="Z1388" s="36"/>
      <c r="AA1388" s="36"/>
      <c r="FD1388" s="195"/>
      <c r="FE1388" s="195"/>
      <c r="FF1388" s="195"/>
      <c r="FG1388" s="195"/>
      <c r="FH1388" s="195"/>
    </row>
    <row r="1389" spans="2:164" x14ac:dyDescent="0.2">
      <c r="B1389" s="98">
        <f>COUNT(R1389:FC1389,FI1389:FQ1389)</f>
        <v>0</v>
      </c>
      <c r="C1389" s="98" t="str">
        <f>IF(COUNT(R1389:FC1389,FI1389:FQ1389)&gt;0,COUNT(R1389:FC1389,FI1389:FQ1389),"")</f>
        <v/>
      </c>
      <c r="D1389" s="98" t="str">
        <f>IF(COUNT(X1389:BN1389,BP1389:BX1389,BZ1389:CF1389,CH1389:FC1389,FI1389:FQ1389)&gt;0,COUNT(X1389:BN1389,BP1389:BX1389,BZ1389:CF1389,CH1389:FC1389,FI1389:FQ1389),"")</f>
        <v/>
      </c>
      <c r="E1389" s="98" t="str">
        <f>IF(H1389=1,COUNT(R1389:FC1389,FI1389:FQ1389),"")</f>
        <v/>
      </c>
      <c r="F1389" s="98" t="str">
        <f>IF(H1389=1,COUNT(X1389:BN1389,BP1389:BX1389,BZ1389:CF1389,CH1389:FC1389,FI1389:FQ1389),"")</f>
        <v/>
      </c>
      <c r="G1389" s="98" t="str">
        <f>IF($B1389&gt;=1,$M1389,"")</f>
        <v/>
      </c>
      <c r="H1389" s="199" t="str">
        <f>IF(AND(M1389&gt;0,M1389&lt;=STATS!$C$22),1,"")</f>
        <v/>
      </c>
      <c r="J1389" s="34">
        <v>1388</v>
      </c>
      <c r="R1389" s="17"/>
      <c r="S1389" s="17"/>
      <c r="T1389" s="17"/>
      <c r="U1389" s="17"/>
      <c r="V1389" s="17"/>
      <c r="W1389" s="17"/>
      <c r="X1389" s="36"/>
      <c r="Y1389" s="36"/>
      <c r="Z1389" s="36"/>
      <c r="AA1389" s="36"/>
      <c r="FD1389" s="195"/>
      <c r="FE1389" s="195"/>
      <c r="FF1389" s="195"/>
      <c r="FG1389" s="195"/>
      <c r="FH1389" s="195"/>
    </row>
    <row r="1390" spans="2:164" x14ac:dyDescent="0.2">
      <c r="B1390" s="98">
        <f>COUNT(R1390:FC1390,FI1390:FQ1390)</f>
        <v>0</v>
      </c>
      <c r="C1390" s="98" t="str">
        <f>IF(COUNT(R1390:FC1390,FI1390:FQ1390)&gt;0,COUNT(R1390:FC1390,FI1390:FQ1390),"")</f>
        <v/>
      </c>
      <c r="D1390" s="98" t="str">
        <f>IF(COUNT(X1390:BN1390,BP1390:BX1390,BZ1390:CF1390,CH1390:FC1390,FI1390:FQ1390)&gt;0,COUNT(X1390:BN1390,BP1390:BX1390,BZ1390:CF1390,CH1390:FC1390,FI1390:FQ1390),"")</f>
        <v/>
      </c>
      <c r="E1390" s="98" t="str">
        <f>IF(H1390=1,COUNT(R1390:FC1390,FI1390:FQ1390),"")</f>
        <v/>
      </c>
      <c r="F1390" s="98" t="str">
        <f>IF(H1390=1,COUNT(X1390:BN1390,BP1390:BX1390,BZ1390:CF1390,CH1390:FC1390,FI1390:FQ1390),"")</f>
        <v/>
      </c>
      <c r="G1390" s="98" t="str">
        <f>IF($B1390&gt;=1,$M1390,"")</f>
        <v/>
      </c>
      <c r="H1390" s="199" t="str">
        <f>IF(AND(M1390&gt;0,M1390&lt;=STATS!$C$22),1,"")</f>
        <v/>
      </c>
      <c r="J1390" s="34">
        <v>1389</v>
      </c>
      <c r="R1390" s="17"/>
      <c r="S1390" s="17"/>
      <c r="T1390" s="17"/>
      <c r="U1390" s="17"/>
      <c r="V1390" s="17"/>
      <c r="W1390" s="17"/>
      <c r="X1390" s="36"/>
      <c r="Y1390" s="36"/>
      <c r="Z1390" s="36"/>
      <c r="AA1390" s="36"/>
      <c r="FD1390" s="195"/>
      <c r="FE1390" s="195"/>
      <c r="FF1390" s="195"/>
      <c r="FG1390" s="195"/>
      <c r="FH1390" s="195"/>
    </row>
    <row r="1391" spans="2:164" x14ac:dyDescent="0.2">
      <c r="B1391" s="98">
        <f>COUNT(R1391:FC1391,FI1391:FQ1391)</f>
        <v>0</v>
      </c>
      <c r="C1391" s="98" t="str">
        <f>IF(COUNT(R1391:FC1391,FI1391:FQ1391)&gt;0,COUNT(R1391:FC1391,FI1391:FQ1391),"")</f>
        <v/>
      </c>
      <c r="D1391" s="98" t="str">
        <f>IF(COUNT(X1391:BN1391,BP1391:BX1391,BZ1391:CF1391,CH1391:FC1391,FI1391:FQ1391)&gt;0,COUNT(X1391:BN1391,BP1391:BX1391,BZ1391:CF1391,CH1391:FC1391,FI1391:FQ1391),"")</f>
        <v/>
      </c>
      <c r="E1391" s="98" t="str">
        <f>IF(H1391=1,COUNT(R1391:FC1391,FI1391:FQ1391),"")</f>
        <v/>
      </c>
      <c r="F1391" s="98" t="str">
        <f>IF(H1391=1,COUNT(X1391:BN1391,BP1391:BX1391,BZ1391:CF1391,CH1391:FC1391,FI1391:FQ1391),"")</f>
        <v/>
      </c>
      <c r="G1391" s="98" t="str">
        <f>IF($B1391&gt;=1,$M1391,"")</f>
        <v/>
      </c>
      <c r="H1391" s="199" t="str">
        <f>IF(AND(M1391&gt;0,M1391&lt;=STATS!$C$22),1,"")</f>
        <v/>
      </c>
      <c r="J1391" s="34">
        <v>1390</v>
      </c>
      <c r="R1391" s="17"/>
      <c r="S1391" s="17"/>
      <c r="T1391" s="17"/>
      <c r="U1391" s="17"/>
      <c r="V1391" s="17"/>
      <c r="W1391" s="17"/>
      <c r="X1391" s="36"/>
      <c r="Y1391" s="36"/>
      <c r="Z1391" s="36"/>
      <c r="AA1391" s="36"/>
      <c r="FD1391" s="195"/>
      <c r="FE1391" s="195"/>
      <c r="FF1391" s="195"/>
      <c r="FG1391" s="195"/>
      <c r="FH1391" s="195"/>
    </row>
    <row r="1392" spans="2:164" x14ac:dyDescent="0.2">
      <c r="B1392" s="98">
        <f>COUNT(R1392:FC1392,FI1392:FQ1392)</f>
        <v>0</v>
      </c>
      <c r="C1392" s="98" t="str">
        <f>IF(COUNT(R1392:FC1392,FI1392:FQ1392)&gt;0,COUNT(R1392:FC1392,FI1392:FQ1392),"")</f>
        <v/>
      </c>
      <c r="D1392" s="98" t="str">
        <f>IF(COUNT(X1392:BN1392,BP1392:BX1392,BZ1392:CF1392,CH1392:FC1392,FI1392:FQ1392)&gt;0,COUNT(X1392:BN1392,BP1392:BX1392,BZ1392:CF1392,CH1392:FC1392,FI1392:FQ1392),"")</f>
        <v/>
      </c>
      <c r="E1392" s="98" t="str">
        <f>IF(H1392=1,COUNT(R1392:FC1392,FI1392:FQ1392),"")</f>
        <v/>
      </c>
      <c r="F1392" s="98" t="str">
        <f>IF(H1392=1,COUNT(X1392:BN1392,BP1392:BX1392,BZ1392:CF1392,CH1392:FC1392,FI1392:FQ1392),"")</f>
        <v/>
      </c>
      <c r="G1392" s="98" t="str">
        <f>IF($B1392&gt;=1,$M1392,"")</f>
        <v/>
      </c>
      <c r="H1392" s="199" t="str">
        <f>IF(AND(M1392&gt;0,M1392&lt;=STATS!$C$22),1,"")</f>
        <v/>
      </c>
      <c r="J1392" s="34">
        <v>1391</v>
      </c>
      <c r="R1392" s="17"/>
      <c r="S1392" s="17"/>
      <c r="T1392" s="17"/>
      <c r="U1392" s="17"/>
      <c r="V1392" s="17"/>
      <c r="W1392" s="17"/>
      <c r="X1392" s="36"/>
      <c r="Y1392" s="36"/>
      <c r="Z1392" s="36"/>
      <c r="AA1392" s="36"/>
      <c r="FD1392" s="195"/>
      <c r="FE1392" s="195"/>
      <c r="FF1392" s="195"/>
      <c r="FG1392" s="195"/>
      <c r="FH1392" s="195"/>
    </row>
    <row r="1393" spans="2:164" x14ac:dyDescent="0.2">
      <c r="B1393" s="98">
        <f>COUNT(R1393:FC1393,FI1393:FQ1393)</f>
        <v>0</v>
      </c>
      <c r="C1393" s="98" t="str">
        <f>IF(COUNT(R1393:FC1393,FI1393:FQ1393)&gt;0,COUNT(R1393:FC1393,FI1393:FQ1393),"")</f>
        <v/>
      </c>
      <c r="D1393" s="98" t="str">
        <f>IF(COUNT(X1393:BN1393,BP1393:BX1393,BZ1393:CF1393,CH1393:FC1393,FI1393:FQ1393)&gt;0,COUNT(X1393:BN1393,BP1393:BX1393,BZ1393:CF1393,CH1393:FC1393,FI1393:FQ1393),"")</f>
        <v/>
      </c>
      <c r="E1393" s="98" t="str">
        <f>IF(H1393=1,COUNT(R1393:FC1393,FI1393:FQ1393),"")</f>
        <v/>
      </c>
      <c r="F1393" s="98" t="str">
        <f>IF(H1393=1,COUNT(X1393:BN1393,BP1393:BX1393,BZ1393:CF1393,CH1393:FC1393,FI1393:FQ1393),"")</f>
        <v/>
      </c>
      <c r="G1393" s="98" t="str">
        <f>IF($B1393&gt;=1,$M1393,"")</f>
        <v/>
      </c>
      <c r="H1393" s="199" t="str">
        <f>IF(AND(M1393&gt;0,M1393&lt;=STATS!$C$22),1,"")</f>
        <v/>
      </c>
      <c r="J1393" s="34">
        <v>1392</v>
      </c>
      <c r="R1393" s="17"/>
      <c r="S1393" s="17"/>
      <c r="T1393" s="17"/>
      <c r="U1393" s="17"/>
      <c r="V1393" s="17"/>
      <c r="W1393" s="17"/>
      <c r="X1393" s="36"/>
      <c r="Y1393" s="36"/>
      <c r="Z1393" s="36"/>
      <c r="AA1393" s="36"/>
      <c r="FD1393" s="195"/>
      <c r="FE1393" s="195"/>
      <c r="FF1393" s="195"/>
      <c r="FG1393" s="195"/>
      <c r="FH1393" s="195"/>
    </row>
    <row r="1394" spans="2:164" x14ac:dyDescent="0.2">
      <c r="B1394" s="98">
        <f>COUNT(R1394:FC1394,FI1394:FQ1394)</f>
        <v>0</v>
      </c>
      <c r="C1394" s="98" t="str">
        <f>IF(COUNT(R1394:FC1394,FI1394:FQ1394)&gt;0,COUNT(R1394:FC1394,FI1394:FQ1394),"")</f>
        <v/>
      </c>
      <c r="D1394" s="98" t="str">
        <f>IF(COUNT(X1394:BN1394,BP1394:BX1394,BZ1394:CF1394,CH1394:FC1394,FI1394:FQ1394)&gt;0,COUNT(X1394:BN1394,BP1394:BX1394,BZ1394:CF1394,CH1394:FC1394,FI1394:FQ1394),"")</f>
        <v/>
      </c>
      <c r="E1394" s="98" t="str">
        <f>IF(H1394=1,COUNT(R1394:FC1394,FI1394:FQ1394),"")</f>
        <v/>
      </c>
      <c r="F1394" s="98" t="str">
        <f>IF(H1394=1,COUNT(X1394:BN1394,BP1394:BX1394,BZ1394:CF1394,CH1394:FC1394,FI1394:FQ1394),"")</f>
        <v/>
      </c>
      <c r="G1394" s="98" t="str">
        <f>IF($B1394&gt;=1,$M1394,"")</f>
        <v/>
      </c>
      <c r="H1394" s="199" t="str">
        <f>IF(AND(M1394&gt;0,M1394&lt;=STATS!$C$22),1,"")</f>
        <v/>
      </c>
      <c r="J1394" s="34">
        <v>1393</v>
      </c>
      <c r="R1394" s="17"/>
      <c r="S1394" s="17"/>
      <c r="T1394" s="17"/>
      <c r="U1394" s="17"/>
      <c r="V1394" s="17"/>
      <c r="W1394" s="17"/>
      <c r="X1394" s="36"/>
      <c r="Y1394" s="36"/>
      <c r="Z1394" s="36"/>
      <c r="AA1394" s="36"/>
      <c r="FD1394" s="195"/>
      <c r="FE1394" s="195"/>
      <c r="FF1394" s="195"/>
      <c r="FG1394" s="195"/>
      <c r="FH1394" s="195"/>
    </row>
    <row r="1395" spans="2:164" x14ac:dyDescent="0.2">
      <c r="B1395" s="98">
        <f>COUNT(R1395:FC1395,FI1395:FQ1395)</f>
        <v>0</v>
      </c>
      <c r="C1395" s="98" t="str">
        <f>IF(COUNT(R1395:FC1395,FI1395:FQ1395)&gt;0,COUNT(R1395:FC1395,FI1395:FQ1395),"")</f>
        <v/>
      </c>
      <c r="D1395" s="98" t="str">
        <f>IF(COUNT(X1395:BN1395,BP1395:BX1395,BZ1395:CF1395,CH1395:FC1395,FI1395:FQ1395)&gt;0,COUNT(X1395:BN1395,BP1395:BX1395,BZ1395:CF1395,CH1395:FC1395,FI1395:FQ1395),"")</f>
        <v/>
      </c>
      <c r="E1395" s="98" t="str">
        <f>IF(H1395=1,COUNT(R1395:FC1395,FI1395:FQ1395),"")</f>
        <v/>
      </c>
      <c r="F1395" s="98" t="str">
        <f>IF(H1395=1,COUNT(X1395:BN1395,BP1395:BX1395,BZ1395:CF1395,CH1395:FC1395,FI1395:FQ1395),"")</f>
        <v/>
      </c>
      <c r="G1395" s="98" t="str">
        <f>IF($B1395&gt;=1,$M1395,"")</f>
        <v/>
      </c>
      <c r="H1395" s="199" t="str">
        <f>IF(AND(M1395&gt;0,M1395&lt;=STATS!$C$22),1,"")</f>
        <v/>
      </c>
      <c r="J1395" s="34">
        <v>1394</v>
      </c>
      <c r="R1395" s="17"/>
      <c r="S1395" s="17"/>
      <c r="T1395" s="17"/>
      <c r="U1395" s="17"/>
      <c r="V1395" s="17"/>
      <c r="W1395" s="17"/>
      <c r="X1395" s="36"/>
      <c r="Y1395" s="36"/>
      <c r="Z1395" s="36"/>
      <c r="AA1395" s="36"/>
      <c r="FD1395" s="195"/>
      <c r="FE1395" s="195"/>
      <c r="FF1395" s="195"/>
      <c r="FG1395" s="195"/>
      <c r="FH1395" s="195"/>
    </row>
    <row r="1396" spans="2:164" x14ac:dyDescent="0.2">
      <c r="B1396" s="98">
        <f>COUNT(R1396:FC1396,FI1396:FQ1396)</f>
        <v>0</v>
      </c>
      <c r="C1396" s="98" t="str">
        <f>IF(COUNT(R1396:FC1396,FI1396:FQ1396)&gt;0,COUNT(R1396:FC1396,FI1396:FQ1396),"")</f>
        <v/>
      </c>
      <c r="D1396" s="98" t="str">
        <f>IF(COUNT(X1396:BN1396,BP1396:BX1396,BZ1396:CF1396,CH1396:FC1396,FI1396:FQ1396)&gt;0,COUNT(X1396:BN1396,BP1396:BX1396,BZ1396:CF1396,CH1396:FC1396,FI1396:FQ1396),"")</f>
        <v/>
      </c>
      <c r="E1396" s="98" t="str">
        <f>IF(H1396=1,COUNT(R1396:FC1396,FI1396:FQ1396),"")</f>
        <v/>
      </c>
      <c r="F1396" s="98" t="str">
        <f>IF(H1396=1,COUNT(X1396:BN1396,BP1396:BX1396,BZ1396:CF1396,CH1396:FC1396,FI1396:FQ1396),"")</f>
        <v/>
      </c>
      <c r="G1396" s="98" t="str">
        <f>IF($B1396&gt;=1,$M1396,"")</f>
        <v/>
      </c>
      <c r="H1396" s="199" t="str">
        <f>IF(AND(M1396&gt;0,M1396&lt;=STATS!$C$22),1,"")</f>
        <v/>
      </c>
      <c r="J1396" s="34">
        <v>1395</v>
      </c>
      <c r="R1396" s="17"/>
      <c r="S1396" s="17"/>
      <c r="T1396" s="17"/>
      <c r="U1396" s="17"/>
      <c r="V1396" s="17"/>
      <c r="W1396" s="17"/>
      <c r="X1396" s="36"/>
      <c r="Y1396" s="36"/>
      <c r="Z1396" s="36"/>
      <c r="AA1396" s="36"/>
      <c r="FD1396" s="195"/>
      <c r="FE1396" s="195"/>
      <c r="FF1396" s="195"/>
      <c r="FG1396" s="195"/>
      <c r="FH1396" s="195"/>
    </row>
    <row r="1397" spans="2:164" x14ac:dyDescent="0.2">
      <c r="B1397" s="98">
        <f>COUNT(R1397:FC1397,FI1397:FQ1397)</f>
        <v>0</v>
      </c>
      <c r="C1397" s="98" t="str">
        <f>IF(COUNT(R1397:FC1397,FI1397:FQ1397)&gt;0,COUNT(R1397:FC1397,FI1397:FQ1397),"")</f>
        <v/>
      </c>
      <c r="D1397" s="98" t="str">
        <f>IF(COUNT(X1397:BN1397,BP1397:BX1397,BZ1397:CF1397,CH1397:FC1397,FI1397:FQ1397)&gt;0,COUNT(X1397:BN1397,BP1397:BX1397,BZ1397:CF1397,CH1397:FC1397,FI1397:FQ1397),"")</f>
        <v/>
      </c>
      <c r="E1397" s="98" t="str">
        <f>IF(H1397=1,COUNT(R1397:FC1397,FI1397:FQ1397),"")</f>
        <v/>
      </c>
      <c r="F1397" s="98" t="str">
        <f>IF(H1397=1,COUNT(X1397:BN1397,BP1397:BX1397,BZ1397:CF1397,CH1397:FC1397,FI1397:FQ1397),"")</f>
        <v/>
      </c>
      <c r="G1397" s="98" t="str">
        <f>IF($B1397&gt;=1,$M1397,"")</f>
        <v/>
      </c>
      <c r="H1397" s="199" t="str">
        <f>IF(AND(M1397&gt;0,M1397&lt;=STATS!$C$22),1,"")</f>
        <v/>
      </c>
      <c r="J1397" s="34">
        <v>1396</v>
      </c>
      <c r="R1397" s="17"/>
      <c r="S1397" s="17"/>
      <c r="T1397" s="17"/>
      <c r="U1397" s="17"/>
      <c r="V1397" s="17"/>
      <c r="W1397" s="17"/>
      <c r="X1397" s="36"/>
      <c r="Y1397" s="36"/>
      <c r="Z1397" s="36"/>
      <c r="AA1397" s="36"/>
      <c r="FD1397" s="195"/>
      <c r="FE1397" s="195"/>
      <c r="FF1397" s="195"/>
      <c r="FG1397" s="195"/>
      <c r="FH1397" s="195"/>
    </row>
    <row r="1398" spans="2:164" x14ac:dyDescent="0.2">
      <c r="B1398" s="98">
        <f>COUNT(R1398:FC1398,FI1398:FQ1398)</f>
        <v>0</v>
      </c>
      <c r="C1398" s="98" t="str">
        <f>IF(COUNT(R1398:FC1398,FI1398:FQ1398)&gt;0,COUNT(R1398:FC1398,FI1398:FQ1398),"")</f>
        <v/>
      </c>
      <c r="D1398" s="98" t="str">
        <f>IF(COUNT(X1398:BN1398,BP1398:BX1398,BZ1398:CF1398,CH1398:FC1398,FI1398:FQ1398)&gt;0,COUNT(X1398:BN1398,BP1398:BX1398,BZ1398:CF1398,CH1398:FC1398,FI1398:FQ1398),"")</f>
        <v/>
      </c>
      <c r="E1398" s="98" t="str">
        <f>IF(H1398=1,COUNT(R1398:FC1398,FI1398:FQ1398),"")</f>
        <v/>
      </c>
      <c r="F1398" s="98" t="str">
        <f>IF(H1398=1,COUNT(X1398:BN1398,BP1398:BX1398,BZ1398:CF1398,CH1398:FC1398,FI1398:FQ1398),"")</f>
        <v/>
      </c>
      <c r="G1398" s="98" t="str">
        <f>IF($B1398&gt;=1,$M1398,"")</f>
        <v/>
      </c>
      <c r="H1398" s="199" t="str">
        <f>IF(AND(M1398&gt;0,M1398&lt;=STATS!$C$22),1,"")</f>
        <v/>
      </c>
      <c r="J1398" s="34">
        <v>1397</v>
      </c>
      <c r="R1398" s="17"/>
      <c r="S1398" s="17"/>
      <c r="T1398" s="17"/>
      <c r="U1398" s="17"/>
      <c r="V1398" s="17"/>
      <c r="W1398" s="17"/>
      <c r="X1398" s="36"/>
      <c r="Y1398" s="36"/>
      <c r="Z1398" s="36"/>
      <c r="AA1398" s="36"/>
      <c r="FD1398" s="195"/>
      <c r="FE1398" s="195"/>
      <c r="FF1398" s="195"/>
      <c r="FG1398" s="195"/>
      <c r="FH1398" s="195"/>
    </row>
    <row r="1399" spans="2:164" x14ac:dyDescent="0.2">
      <c r="B1399" s="98">
        <f>COUNT(R1399:FC1399,FI1399:FQ1399)</f>
        <v>0</v>
      </c>
      <c r="C1399" s="98" t="str">
        <f>IF(COUNT(R1399:FC1399,FI1399:FQ1399)&gt;0,COUNT(R1399:FC1399,FI1399:FQ1399),"")</f>
        <v/>
      </c>
      <c r="D1399" s="98" t="str">
        <f>IF(COUNT(X1399:BN1399,BP1399:BX1399,BZ1399:CF1399,CH1399:FC1399,FI1399:FQ1399)&gt;0,COUNT(X1399:BN1399,BP1399:BX1399,BZ1399:CF1399,CH1399:FC1399,FI1399:FQ1399),"")</f>
        <v/>
      </c>
      <c r="E1399" s="98" t="str">
        <f>IF(H1399=1,COUNT(R1399:FC1399,FI1399:FQ1399),"")</f>
        <v/>
      </c>
      <c r="F1399" s="98" t="str">
        <f>IF(H1399=1,COUNT(X1399:BN1399,BP1399:BX1399,BZ1399:CF1399,CH1399:FC1399,FI1399:FQ1399),"")</f>
        <v/>
      </c>
      <c r="G1399" s="98" t="str">
        <f>IF($B1399&gt;=1,$M1399,"")</f>
        <v/>
      </c>
      <c r="H1399" s="199" t="str">
        <f>IF(AND(M1399&gt;0,M1399&lt;=STATS!$C$22),1,"")</f>
        <v/>
      </c>
      <c r="J1399" s="34">
        <v>1398</v>
      </c>
      <c r="R1399" s="17"/>
      <c r="S1399" s="17"/>
      <c r="T1399" s="17"/>
      <c r="U1399" s="17"/>
      <c r="V1399" s="17"/>
      <c r="W1399" s="17"/>
      <c r="X1399" s="36"/>
      <c r="Y1399" s="36"/>
      <c r="Z1399" s="36"/>
      <c r="AA1399" s="36"/>
      <c r="FD1399" s="195"/>
      <c r="FE1399" s="195"/>
      <c r="FF1399" s="195"/>
      <c r="FG1399" s="195"/>
      <c r="FH1399" s="195"/>
    </row>
    <row r="1400" spans="2:164" x14ac:dyDescent="0.2">
      <c r="B1400" s="98">
        <f>COUNT(R1400:FC1400,FI1400:FQ1400)</f>
        <v>0</v>
      </c>
      <c r="C1400" s="98" t="str">
        <f>IF(COUNT(R1400:FC1400,FI1400:FQ1400)&gt;0,COUNT(R1400:FC1400,FI1400:FQ1400),"")</f>
        <v/>
      </c>
      <c r="D1400" s="98" t="str">
        <f>IF(COUNT(X1400:BN1400,BP1400:BX1400,BZ1400:CF1400,CH1400:FC1400,FI1400:FQ1400)&gt;0,COUNT(X1400:BN1400,BP1400:BX1400,BZ1400:CF1400,CH1400:FC1400,FI1400:FQ1400),"")</f>
        <v/>
      </c>
      <c r="E1400" s="98" t="str">
        <f>IF(H1400=1,COUNT(R1400:FC1400,FI1400:FQ1400),"")</f>
        <v/>
      </c>
      <c r="F1400" s="98" t="str">
        <f>IF(H1400=1,COUNT(X1400:BN1400,BP1400:BX1400,BZ1400:CF1400,CH1400:FC1400,FI1400:FQ1400),"")</f>
        <v/>
      </c>
      <c r="G1400" s="98" t="str">
        <f>IF($B1400&gt;=1,$M1400,"")</f>
        <v/>
      </c>
      <c r="H1400" s="199" t="str">
        <f>IF(AND(M1400&gt;0,M1400&lt;=STATS!$C$22),1,"")</f>
        <v/>
      </c>
      <c r="J1400" s="34">
        <v>1399</v>
      </c>
      <c r="R1400" s="17"/>
      <c r="S1400" s="17"/>
      <c r="T1400" s="17"/>
      <c r="U1400" s="17"/>
      <c r="V1400" s="17"/>
      <c r="W1400" s="17"/>
      <c r="X1400" s="36"/>
      <c r="Y1400" s="36"/>
      <c r="Z1400" s="36"/>
      <c r="AA1400" s="36"/>
      <c r="FD1400" s="195"/>
      <c r="FE1400" s="195"/>
      <c r="FF1400" s="195"/>
      <c r="FG1400" s="195"/>
      <c r="FH1400" s="195"/>
    </row>
    <row r="1401" spans="2:164" x14ac:dyDescent="0.2">
      <c r="B1401" s="98">
        <f>COUNT(R1401:FC1401,FI1401:FQ1401)</f>
        <v>0</v>
      </c>
      <c r="C1401" s="98" t="str">
        <f>IF(COUNT(R1401:FC1401,FI1401:FQ1401)&gt;0,COUNT(R1401:FC1401,FI1401:FQ1401),"")</f>
        <v/>
      </c>
      <c r="D1401" s="98" t="str">
        <f>IF(COUNT(X1401:BN1401,BP1401:BX1401,BZ1401:CF1401,CH1401:FC1401,FI1401:FQ1401)&gt;0,COUNT(X1401:BN1401,BP1401:BX1401,BZ1401:CF1401,CH1401:FC1401,FI1401:FQ1401),"")</f>
        <v/>
      </c>
      <c r="E1401" s="98" t="str">
        <f>IF(H1401=1,COUNT(R1401:FC1401,FI1401:FQ1401),"")</f>
        <v/>
      </c>
      <c r="F1401" s="98" t="str">
        <f>IF(H1401=1,COUNT(X1401:BN1401,BP1401:BX1401,BZ1401:CF1401,CH1401:FC1401,FI1401:FQ1401),"")</f>
        <v/>
      </c>
      <c r="G1401" s="98" t="str">
        <f>IF($B1401&gt;=1,$M1401,"")</f>
        <v/>
      </c>
      <c r="H1401" s="199" t="str">
        <f>IF(AND(M1401&gt;0,M1401&lt;=STATS!$C$22),1,"")</f>
        <v/>
      </c>
      <c r="J1401" s="34">
        <v>1400</v>
      </c>
      <c r="R1401" s="17"/>
      <c r="S1401" s="17"/>
      <c r="T1401" s="17"/>
      <c r="U1401" s="17"/>
      <c r="V1401" s="17"/>
      <c r="W1401" s="17"/>
      <c r="X1401" s="36"/>
      <c r="Y1401" s="36"/>
      <c r="Z1401" s="36"/>
      <c r="AA1401" s="36"/>
      <c r="FD1401" s="195"/>
      <c r="FE1401" s="195"/>
      <c r="FF1401" s="195"/>
      <c r="FG1401" s="195"/>
      <c r="FH1401" s="195"/>
    </row>
    <row r="1402" spans="2:164" x14ac:dyDescent="0.2">
      <c r="B1402" s="98">
        <f>COUNT(R1402:FC1402,FI1402:FQ1402)</f>
        <v>0</v>
      </c>
      <c r="C1402" s="98" t="str">
        <f>IF(COUNT(R1402:FC1402,FI1402:FQ1402)&gt;0,COUNT(R1402:FC1402,FI1402:FQ1402),"")</f>
        <v/>
      </c>
      <c r="D1402" s="98" t="str">
        <f>IF(COUNT(X1402:BN1402,BP1402:BX1402,BZ1402:CF1402,CH1402:FC1402,FI1402:FQ1402)&gt;0,COUNT(X1402:BN1402,BP1402:BX1402,BZ1402:CF1402,CH1402:FC1402,FI1402:FQ1402),"")</f>
        <v/>
      </c>
      <c r="E1402" s="98" t="str">
        <f>IF(H1402=1,COUNT(R1402:FC1402,FI1402:FQ1402),"")</f>
        <v/>
      </c>
      <c r="F1402" s="98" t="str">
        <f>IF(H1402=1,COUNT(X1402:BN1402,BP1402:BX1402,BZ1402:CF1402,CH1402:FC1402,FI1402:FQ1402),"")</f>
        <v/>
      </c>
      <c r="G1402" s="98" t="str">
        <f>IF($B1402&gt;=1,$M1402,"")</f>
        <v/>
      </c>
      <c r="H1402" s="199" t="str">
        <f>IF(AND(M1402&gt;0,M1402&lt;=STATS!$C$22),1,"")</f>
        <v/>
      </c>
      <c r="J1402" s="34">
        <v>1401</v>
      </c>
      <c r="R1402" s="17"/>
      <c r="S1402" s="17"/>
      <c r="T1402" s="17"/>
      <c r="U1402" s="17"/>
      <c r="V1402" s="17"/>
      <c r="W1402" s="17"/>
      <c r="X1402" s="36"/>
      <c r="Y1402" s="36"/>
      <c r="Z1402" s="36"/>
      <c r="AA1402" s="36"/>
      <c r="FD1402" s="195"/>
      <c r="FE1402" s="195"/>
      <c r="FF1402" s="195"/>
      <c r="FG1402" s="195"/>
      <c r="FH1402" s="195"/>
    </row>
    <row r="1403" spans="2:164" x14ac:dyDescent="0.2">
      <c r="B1403" s="98">
        <f>COUNT(R1403:FC1403,FI1403:FQ1403)</f>
        <v>0</v>
      </c>
      <c r="C1403" s="98" t="str">
        <f>IF(COUNT(R1403:FC1403,FI1403:FQ1403)&gt;0,COUNT(R1403:FC1403,FI1403:FQ1403),"")</f>
        <v/>
      </c>
      <c r="D1403" s="98" t="str">
        <f>IF(COUNT(X1403:BN1403,BP1403:BX1403,BZ1403:CF1403,CH1403:FC1403,FI1403:FQ1403)&gt;0,COUNT(X1403:BN1403,BP1403:BX1403,BZ1403:CF1403,CH1403:FC1403,FI1403:FQ1403),"")</f>
        <v/>
      </c>
      <c r="E1403" s="98" t="str">
        <f>IF(H1403=1,COUNT(R1403:FC1403,FI1403:FQ1403),"")</f>
        <v/>
      </c>
      <c r="F1403" s="98" t="str">
        <f>IF(H1403=1,COUNT(X1403:BN1403,BP1403:BX1403,BZ1403:CF1403,CH1403:FC1403,FI1403:FQ1403),"")</f>
        <v/>
      </c>
      <c r="G1403" s="98" t="str">
        <f>IF($B1403&gt;=1,$M1403,"")</f>
        <v/>
      </c>
      <c r="H1403" s="199" t="str">
        <f>IF(AND(M1403&gt;0,M1403&lt;=STATS!$C$22),1,"")</f>
        <v/>
      </c>
      <c r="J1403" s="34">
        <v>1402</v>
      </c>
      <c r="R1403" s="17"/>
      <c r="S1403" s="17"/>
      <c r="T1403" s="17"/>
      <c r="U1403" s="17"/>
      <c r="V1403" s="17"/>
      <c r="W1403" s="17"/>
      <c r="X1403" s="36"/>
      <c r="Y1403" s="36"/>
      <c r="Z1403" s="36"/>
      <c r="AA1403" s="36"/>
      <c r="FD1403" s="195"/>
      <c r="FE1403" s="195"/>
      <c r="FF1403" s="195"/>
      <c r="FG1403" s="195"/>
      <c r="FH1403" s="195"/>
    </row>
    <row r="1404" spans="2:164" x14ac:dyDescent="0.2">
      <c r="B1404" s="98">
        <f>COUNT(R1404:FC1404,FI1404:FQ1404)</f>
        <v>0</v>
      </c>
      <c r="C1404" s="98" t="str">
        <f>IF(COUNT(R1404:FC1404,FI1404:FQ1404)&gt;0,COUNT(R1404:FC1404,FI1404:FQ1404),"")</f>
        <v/>
      </c>
      <c r="D1404" s="98" t="str">
        <f>IF(COUNT(X1404:BN1404,BP1404:BX1404,BZ1404:CF1404,CH1404:FC1404,FI1404:FQ1404)&gt;0,COUNT(X1404:BN1404,BP1404:BX1404,BZ1404:CF1404,CH1404:FC1404,FI1404:FQ1404),"")</f>
        <v/>
      </c>
      <c r="E1404" s="98" t="str">
        <f>IF(H1404=1,COUNT(R1404:FC1404,FI1404:FQ1404),"")</f>
        <v/>
      </c>
      <c r="F1404" s="98" t="str">
        <f>IF(H1404=1,COUNT(X1404:BN1404,BP1404:BX1404,BZ1404:CF1404,CH1404:FC1404,FI1404:FQ1404),"")</f>
        <v/>
      </c>
      <c r="G1404" s="98" t="str">
        <f>IF($B1404&gt;=1,$M1404,"")</f>
        <v/>
      </c>
      <c r="H1404" s="199" t="str">
        <f>IF(AND(M1404&gt;0,M1404&lt;=STATS!$C$22),1,"")</f>
        <v/>
      </c>
      <c r="J1404" s="34">
        <v>1403</v>
      </c>
      <c r="R1404" s="17"/>
      <c r="S1404" s="17"/>
      <c r="T1404" s="17"/>
      <c r="U1404" s="17"/>
      <c r="V1404" s="17"/>
      <c r="W1404" s="17"/>
      <c r="X1404" s="36"/>
      <c r="Y1404" s="36"/>
      <c r="Z1404" s="36"/>
      <c r="AA1404" s="36"/>
      <c r="FD1404" s="195"/>
      <c r="FE1404" s="195"/>
      <c r="FF1404" s="195"/>
      <c r="FG1404" s="195"/>
      <c r="FH1404" s="195"/>
    </row>
    <row r="1405" spans="2:164" x14ac:dyDescent="0.2">
      <c r="B1405" s="98">
        <f>COUNT(R1405:FC1405,FI1405:FQ1405)</f>
        <v>0</v>
      </c>
      <c r="C1405" s="98" t="str">
        <f>IF(COUNT(R1405:FC1405,FI1405:FQ1405)&gt;0,COUNT(R1405:FC1405,FI1405:FQ1405),"")</f>
        <v/>
      </c>
      <c r="D1405" s="98" t="str">
        <f>IF(COUNT(X1405:BN1405,BP1405:BX1405,BZ1405:CF1405,CH1405:FC1405,FI1405:FQ1405)&gt;0,COUNT(X1405:BN1405,BP1405:BX1405,BZ1405:CF1405,CH1405:FC1405,FI1405:FQ1405),"")</f>
        <v/>
      </c>
      <c r="E1405" s="98" t="str">
        <f>IF(H1405=1,COUNT(R1405:FC1405,FI1405:FQ1405),"")</f>
        <v/>
      </c>
      <c r="F1405" s="98" t="str">
        <f>IF(H1405=1,COUNT(X1405:BN1405,BP1405:BX1405,BZ1405:CF1405,CH1405:FC1405,FI1405:FQ1405),"")</f>
        <v/>
      </c>
      <c r="G1405" s="98" t="str">
        <f>IF($B1405&gt;=1,$M1405,"")</f>
        <v/>
      </c>
      <c r="H1405" s="199" t="str">
        <f>IF(AND(M1405&gt;0,M1405&lt;=STATS!$C$22),1,"")</f>
        <v/>
      </c>
      <c r="J1405" s="34">
        <v>1404</v>
      </c>
      <c r="R1405" s="17"/>
      <c r="S1405" s="17"/>
      <c r="T1405" s="17"/>
      <c r="U1405" s="17"/>
      <c r="V1405" s="17"/>
      <c r="W1405" s="17"/>
      <c r="X1405" s="36"/>
      <c r="Y1405" s="36"/>
      <c r="Z1405" s="36"/>
      <c r="AA1405" s="36"/>
      <c r="FD1405" s="195"/>
      <c r="FE1405" s="195"/>
      <c r="FF1405" s="195"/>
      <c r="FG1405" s="195"/>
      <c r="FH1405" s="195"/>
    </row>
    <row r="1406" spans="2:164" x14ac:dyDescent="0.2">
      <c r="B1406" s="98">
        <f>COUNT(R1406:FC1406,FI1406:FQ1406)</f>
        <v>0</v>
      </c>
      <c r="C1406" s="98" t="str">
        <f>IF(COUNT(R1406:FC1406,FI1406:FQ1406)&gt;0,COUNT(R1406:FC1406,FI1406:FQ1406),"")</f>
        <v/>
      </c>
      <c r="D1406" s="98" t="str">
        <f>IF(COUNT(X1406:BN1406,BP1406:BX1406,BZ1406:CF1406,CH1406:FC1406,FI1406:FQ1406)&gt;0,COUNT(X1406:BN1406,BP1406:BX1406,BZ1406:CF1406,CH1406:FC1406,FI1406:FQ1406),"")</f>
        <v/>
      </c>
      <c r="E1406" s="98" t="str">
        <f>IF(H1406=1,COUNT(R1406:FC1406,FI1406:FQ1406),"")</f>
        <v/>
      </c>
      <c r="F1406" s="98" t="str">
        <f>IF(H1406=1,COUNT(X1406:BN1406,BP1406:BX1406,BZ1406:CF1406,CH1406:FC1406,FI1406:FQ1406),"")</f>
        <v/>
      </c>
      <c r="G1406" s="98" t="str">
        <f>IF($B1406&gt;=1,$M1406,"")</f>
        <v/>
      </c>
      <c r="H1406" s="199" t="str">
        <f>IF(AND(M1406&gt;0,M1406&lt;=STATS!$C$22),1,"")</f>
        <v/>
      </c>
      <c r="J1406" s="34">
        <v>1405</v>
      </c>
      <c r="R1406" s="17"/>
      <c r="S1406" s="17"/>
      <c r="T1406" s="17"/>
      <c r="U1406" s="17"/>
      <c r="V1406" s="17"/>
      <c r="W1406" s="17"/>
      <c r="X1406" s="36"/>
      <c r="Y1406" s="36"/>
      <c r="Z1406" s="36"/>
      <c r="AA1406" s="36"/>
      <c r="FD1406" s="195"/>
      <c r="FE1406" s="195"/>
      <c r="FF1406" s="195"/>
      <c r="FG1406" s="195"/>
      <c r="FH1406" s="195"/>
    </row>
    <row r="1407" spans="2:164" x14ac:dyDescent="0.2">
      <c r="B1407" s="98">
        <f>COUNT(R1407:FC1407,FI1407:FQ1407)</f>
        <v>0</v>
      </c>
      <c r="C1407" s="98" t="str">
        <f>IF(COUNT(R1407:FC1407,FI1407:FQ1407)&gt;0,COUNT(R1407:FC1407,FI1407:FQ1407),"")</f>
        <v/>
      </c>
      <c r="D1407" s="98" t="str">
        <f>IF(COUNT(X1407:BN1407,BP1407:BX1407,BZ1407:CF1407,CH1407:FC1407,FI1407:FQ1407)&gt;0,COUNT(X1407:BN1407,BP1407:BX1407,BZ1407:CF1407,CH1407:FC1407,FI1407:FQ1407),"")</f>
        <v/>
      </c>
      <c r="E1407" s="98" t="str">
        <f>IF(H1407=1,COUNT(R1407:FC1407,FI1407:FQ1407),"")</f>
        <v/>
      </c>
      <c r="F1407" s="98" t="str">
        <f>IF(H1407=1,COUNT(X1407:BN1407,BP1407:BX1407,BZ1407:CF1407,CH1407:FC1407,FI1407:FQ1407),"")</f>
        <v/>
      </c>
      <c r="G1407" s="98" t="str">
        <f>IF($B1407&gt;=1,$M1407,"")</f>
        <v/>
      </c>
      <c r="H1407" s="199" t="str">
        <f>IF(AND(M1407&gt;0,M1407&lt;=STATS!$C$22),1,"")</f>
        <v/>
      </c>
      <c r="J1407" s="34">
        <v>1406</v>
      </c>
      <c r="R1407" s="17"/>
      <c r="S1407" s="17"/>
      <c r="T1407" s="17"/>
      <c r="U1407" s="17"/>
      <c r="V1407" s="17"/>
      <c r="W1407" s="17"/>
      <c r="X1407" s="36"/>
      <c r="Y1407" s="36"/>
      <c r="Z1407" s="36"/>
      <c r="AA1407" s="36"/>
      <c r="FD1407" s="195"/>
      <c r="FE1407" s="195"/>
      <c r="FF1407" s="195"/>
      <c r="FG1407" s="195"/>
      <c r="FH1407" s="195"/>
    </row>
    <row r="1408" spans="2:164" x14ac:dyDescent="0.2">
      <c r="B1408" s="98">
        <f>COUNT(R1408:FC1408,FI1408:FQ1408)</f>
        <v>0</v>
      </c>
      <c r="C1408" s="98" t="str">
        <f>IF(COUNT(R1408:FC1408,FI1408:FQ1408)&gt;0,COUNT(R1408:FC1408,FI1408:FQ1408),"")</f>
        <v/>
      </c>
      <c r="D1408" s="98" t="str">
        <f>IF(COUNT(X1408:BN1408,BP1408:BX1408,BZ1408:CF1408,CH1408:FC1408,FI1408:FQ1408)&gt;0,COUNT(X1408:BN1408,BP1408:BX1408,BZ1408:CF1408,CH1408:FC1408,FI1408:FQ1408),"")</f>
        <v/>
      </c>
      <c r="E1408" s="98" t="str">
        <f>IF(H1408=1,COUNT(R1408:FC1408,FI1408:FQ1408),"")</f>
        <v/>
      </c>
      <c r="F1408" s="98" t="str">
        <f>IF(H1408=1,COUNT(X1408:BN1408,BP1408:BX1408,BZ1408:CF1408,CH1408:FC1408,FI1408:FQ1408),"")</f>
        <v/>
      </c>
      <c r="G1408" s="98" t="str">
        <f>IF($B1408&gt;=1,$M1408,"")</f>
        <v/>
      </c>
      <c r="H1408" s="199" t="str">
        <f>IF(AND(M1408&gt;0,M1408&lt;=STATS!$C$22),1,"")</f>
        <v/>
      </c>
      <c r="J1408" s="34">
        <v>1407</v>
      </c>
      <c r="R1408" s="17"/>
      <c r="S1408" s="17"/>
      <c r="T1408" s="17"/>
      <c r="U1408" s="17"/>
      <c r="V1408" s="17"/>
      <c r="W1408" s="17"/>
      <c r="X1408" s="36"/>
      <c r="Y1408" s="36"/>
      <c r="Z1408" s="36"/>
      <c r="AA1408" s="36"/>
      <c r="FD1408" s="195"/>
      <c r="FE1408" s="195"/>
      <c r="FF1408" s="195"/>
      <c r="FG1408" s="195"/>
      <c r="FH1408" s="195"/>
    </row>
    <row r="1409" spans="2:164" x14ac:dyDescent="0.2">
      <c r="B1409" s="98">
        <f>COUNT(R1409:FC1409,FI1409:FQ1409)</f>
        <v>0</v>
      </c>
      <c r="C1409" s="98" t="str">
        <f>IF(COUNT(R1409:FC1409,FI1409:FQ1409)&gt;0,COUNT(R1409:FC1409,FI1409:FQ1409),"")</f>
        <v/>
      </c>
      <c r="D1409" s="98" t="str">
        <f>IF(COUNT(X1409:BN1409,BP1409:BX1409,BZ1409:CF1409,CH1409:FC1409,FI1409:FQ1409)&gt;0,COUNT(X1409:BN1409,BP1409:BX1409,BZ1409:CF1409,CH1409:FC1409,FI1409:FQ1409),"")</f>
        <v/>
      </c>
      <c r="E1409" s="98" t="str">
        <f>IF(H1409=1,COUNT(R1409:FC1409,FI1409:FQ1409),"")</f>
        <v/>
      </c>
      <c r="F1409" s="98" t="str">
        <f>IF(H1409=1,COUNT(X1409:BN1409,BP1409:BX1409,BZ1409:CF1409,CH1409:FC1409,FI1409:FQ1409),"")</f>
        <v/>
      </c>
      <c r="G1409" s="98" t="str">
        <f>IF($B1409&gt;=1,$M1409,"")</f>
        <v/>
      </c>
      <c r="H1409" s="199" t="str">
        <f>IF(AND(M1409&gt;0,M1409&lt;=STATS!$C$22),1,"")</f>
        <v/>
      </c>
      <c r="J1409" s="34">
        <v>1408</v>
      </c>
      <c r="R1409" s="17"/>
      <c r="S1409" s="17"/>
      <c r="T1409" s="17"/>
      <c r="U1409" s="17"/>
      <c r="V1409" s="17"/>
      <c r="W1409" s="17"/>
      <c r="X1409" s="36"/>
      <c r="Y1409" s="36"/>
      <c r="Z1409" s="36"/>
      <c r="AA1409" s="36"/>
      <c r="FD1409" s="195"/>
      <c r="FE1409" s="195"/>
      <c r="FF1409" s="195"/>
      <c r="FG1409" s="195"/>
      <c r="FH1409" s="195"/>
    </row>
    <row r="1410" spans="2:164" x14ac:dyDescent="0.2">
      <c r="B1410" s="98">
        <f>COUNT(R1410:FC1410,FI1410:FQ1410)</f>
        <v>0</v>
      </c>
      <c r="C1410" s="98" t="str">
        <f>IF(COUNT(R1410:FC1410,FI1410:FQ1410)&gt;0,COUNT(R1410:FC1410,FI1410:FQ1410),"")</f>
        <v/>
      </c>
      <c r="D1410" s="98" t="str">
        <f>IF(COUNT(X1410:BN1410,BP1410:BX1410,BZ1410:CF1410,CH1410:FC1410,FI1410:FQ1410)&gt;0,COUNT(X1410:BN1410,BP1410:BX1410,BZ1410:CF1410,CH1410:FC1410,FI1410:FQ1410),"")</f>
        <v/>
      </c>
      <c r="E1410" s="98" t="str">
        <f>IF(H1410=1,COUNT(R1410:FC1410,FI1410:FQ1410),"")</f>
        <v/>
      </c>
      <c r="F1410" s="98" t="str">
        <f>IF(H1410=1,COUNT(X1410:BN1410,BP1410:BX1410,BZ1410:CF1410,CH1410:FC1410,FI1410:FQ1410),"")</f>
        <v/>
      </c>
      <c r="G1410" s="98" t="str">
        <f>IF($B1410&gt;=1,$M1410,"")</f>
        <v/>
      </c>
      <c r="H1410" s="199" t="str">
        <f>IF(AND(M1410&gt;0,M1410&lt;=STATS!$C$22),1,"")</f>
        <v/>
      </c>
      <c r="J1410" s="34">
        <v>1409</v>
      </c>
      <c r="R1410" s="17"/>
      <c r="S1410" s="17"/>
      <c r="T1410" s="17"/>
      <c r="U1410" s="17"/>
      <c r="V1410" s="17"/>
      <c r="W1410" s="17"/>
      <c r="X1410" s="36"/>
      <c r="Y1410" s="36"/>
      <c r="Z1410" s="36"/>
      <c r="AA1410" s="36"/>
      <c r="FD1410" s="195"/>
      <c r="FE1410" s="195"/>
      <c r="FF1410" s="195"/>
      <c r="FG1410" s="195"/>
      <c r="FH1410" s="195"/>
    </row>
    <row r="1411" spans="2:164" x14ac:dyDescent="0.2">
      <c r="B1411" s="98">
        <f>COUNT(R1411:FC1411,FI1411:FQ1411)</f>
        <v>0</v>
      </c>
      <c r="C1411" s="98" t="str">
        <f>IF(COUNT(R1411:FC1411,FI1411:FQ1411)&gt;0,COUNT(R1411:FC1411,FI1411:FQ1411),"")</f>
        <v/>
      </c>
      <c r="D1411" s="98" t="str">
        <f>IF(COUNT(X1411:BN1411,BP1411:BX1411,BZ1411:CF1411,CH1411:FC1411,FI1411:FQ1411)&gt;0,COUNT(X1411:BN1411,BP1411:BX1411,BZ1411:CF1411,CH1411:FC1411,FI1411:FQ1411),"")</f>
        <v/>
      </c>
      <c r="E1411" s="98" t="str">
        <f>IF(H1411=1,COUNT(R1411:FC1411,FI1411:FQ1411),"")</f>
        <v/>
      </c>
      <c r="F1411" s="98" t="str">
        <f>IF(H1411=1,COUNT(X1411:BN1411,BP1411:BX1411,BZ1411:CF1411,CH1411:FC1411,FI1411:FQ1411),"")</f>
        <v/>
      </c>
      <c r="G1411" s="98" t="str">
        <f>IF($B1411&gt;=1,$M1411,"")</f>
        <v/>
      </c>
      <c r="H1411" s="199" t="str">
        <f>IF(AND(M1411&gt;0,M1411&lt;=STATS!$C$22),1,"")</f>
        <v/>
      </c>
      <c r="J1411" s="34">
        <v>1410</v>
      </c>
      <c r="R1411" s="17"/>
      <c r="S1411" s="17"/>
      <c r="T1411" s="17"/>
      <c r="U1411" s="17"/>
      <c r="V1411" s="17"/>
      <c r="W1411" s="17"/>
      <c r="X1411" s="36"/>
      <c r="Y1411" s="36"/>
      <c r="Z1411" s="36"/>
      <c r="AA1411" s="36"/>
      <c r="FD1411" s="195"/>
      <c r="FE1411" s="195"/>
      <c r="FF1411" s="195"/>
      <c r="FG1411" s="195"/>
      <c r="FH1411" s="195"/>
    </row>
    <row r="1412" spans="2:164" x14ac:dyDescent="0.2">
      <c r="B1412" s="98">
        <f>COUNT(R1412:FC1412,FI1412:FQ1412)</f>
        <v>0</v>
      </c>
      <c r="C1412" s="98" t="str">
        <f>IF(COUNT(R1412:FC1412,FI1412:FQ1412)&gt;0,COUNT(R1412:FC1412,FI1412:FQ1412),"")</f>
        <v/>
      </c>
      <c r="D1412" s="98" t="str">
        <f>IF(COUNT(X1412:BN1412,BP1412:BX1412,BZ1412:CF1412,CH1412:FC1412,FI1412:FQ1412)&gt;0,COUNT(X1412:BN1412,BP1412:BX1412,BZ1412:CF1412,CH1412:FC1412,FI1412:FQ1412),"")</f>
        <v/>
      </c>
      <c r="E1412" s="98" t="str">
        <f>IF(H1412=1,COUNT(R1412:FC1412,FI1412:FQ1412),"")</f>
        <v/>
      </c>
      <c r="F1412" s="98" t="str">
        <f>IF(H1412=1,COUNT(X1412:BN1412,BP1412:BX1412,BZ1412:CF1412,CH1412:FC1412,FI1412:FQ1412),"")</f>
        <v/>
      </c>
      <c r="G1412" s="98" t="str">
        <f>IF($B1412&gt;=1,$M1412,"")</f>
        <v/>
      </c>
      <c r="H1412" s="199" t="str">
        <f>IF(AND(M1412&gt;0,M1412&lt;=STATS!$C$22),1,"")</f>
        <v/>
      </c>
      <c r="J1412" s="34">
        <v>1411</v>
      </c>
      <c r="R1412" s="17"/>
      <c r="S1412" s="17"/>
      <c r="T1412" s="17"/>
      <c r="U1412" s="17"/>
      <c r="V1412" s="17"/>
      <c r="W1412" s="17"/>
      <c r="X1412" s="36"/>
      <c r="Y1412" s="36"/>
      <c r="Z1412" s="36"/>
      <c r="AA1412" s="36"/>
      <c r="FD1412" s="195"/>
      <c r="FE1412" s="195"/>
      <c r="FF1412" s="195"/>
      <c r="FG1412" s="195"/>
      <c r="FH1412" s="195"/>
    </row>
    <row r="1413" spans="2:164" x14ac:dyDescent="0.2">
      <c r="B1413" s="98">
        <f>COUNT(R1413:FC1413,FI1413:FQ1413)</f>
        <v>0</v>
      </c>
      <c r="C1413" s="98" t="str">
        <f>IF(COUNT(R1413:FC1413,FI1413:FQ1413)&gt;0,COUNT(R1413:FC1413,FI1413:FQ1413),"")</f>
        <v/>
      </c>
      <c r="D1413" s="98" t="str">
        <f>IF(COUNT(X1413:BN1413,BP1413:BX1413,BZ1413:CF1413,CH1413:FC1413,FI1413:FQ1413)&gt;0,COUNT(X1413:BN1413,BP1413:BX1413,BZ1413:CF1413,CH1413:FC1413,FI1413:FQ1413),"")</f>
        <v/>
      </c>
      <c r="E1413" s="98" t="str">
        <f>IF(H1413=1,COUNT(R1413:FC1413,FI1413:FQ1413),"")</f>
        <v/>
      </c>
      <c r="F1413" s="98" t="str">
        <f>IF(H1413=1,COUNT(X1413:BN1413,BP1413:BX1413,BZ1413:CF1413,CH1413:FC1413,FI1413:FQ1413),"")</f>
        <v/>
      </c>
      <c r="G1413" s="98" t="str">
        <f>IF($B1413&gt;=1,$M1413,"")</f>
        <v/>
      </c>
      <c r="H1413" s="199" t="str">
        <f>IF(AND(M1413&gt;0,M1413&lt;=STATS!$C$22),1,"")</f>
        <v/>
      </c>
      <c r="J1413" s="34">
        <v>1412</v>
      </c>
      <c r="R1413" s="17"/>
      <c r="S1413" s="17"/>
      <c r="T1413" s="17"/>
      <c r="U1413" s="17"/>
      <c r="V1413" s="17"/>
      <c r="W1413" s="17"/>
      <c r="X1413" s="36"/>
      <c r="Y1413" s="36"/>
      <c r="Z1413" s="36"/>
      <c r="AA1413" s="36"/>
      <c r="FD1413" s="195"/>
      <c r="FE1413" s="195"/>
      <c r="FF1413" s="195"/>
      <c r="FG1413" s="195"/>
      <c r="FH1413" s="195"/>
    </row>
    <row r="1414" spans="2:164" x14ac:dyDescent="0.2">
      <c r="B1414" s="98">
        <f>COUNT(R1414:FC1414,FI1414:FQ1414)</f>
        <v>0</v>
      </c>
      <c r="C1414" s="98" t="str">
        <f>IF(COUNT(R1414:FC1414,FI1414:FQ1414)&gt;0,COUNT(R1414:FC1414,FI1414:FQ1414),"")</f>
        <v/>
      </c>
      <c r="D1414" s="98" t="str">
        <f>IF(COUNT(X1414:BN1414,BP1414:BX1414,BZ1414:CF1414,CH1414:FC1414,FI1414:FQ1414)&gt;0,COUNT(X1414:BN1414,BP1414:BX1414,BZ1414:CF1414,CH1414:FC1414,FI1414:FQ1414),"")</f>
        <v/>
      </c>
      <c r="E1414" s="98" t="str">
        <f>IF(H1414=1,COUNT(R1414:FC1414,FI1414:FQ1414),"")</f>
        <v/>
      </c>
      <c r="F1414" s="98" t="str">
        <f>IF(H1414=1,COUNT(X1414:BN1414,BP1414:BX1414,BZ1414:CF1414,CH1414:FC1414,FI1414:FQ1414),"")</f>
        <v/>
      </c>
      <c r="G1414" s="98" t="str">
        <f>IF($B1414&gt;=1,$M1414,"")</f>
        <v/>
      </c>
      <c r="H1414" s="199" t="str">
        <f>IF(AND(M1414&gt;0,M1414&lt;=STATS!$C$22),1,"")</f>
        <v/>
      </c>
      <c r="J1414" s="34">
        <v>1413</v>
      </c>
      <c r="R1414" s="17"/>
      <c r="S1414" s="17"/>
      <c r="T1414" s="17"/>
      <c r="U1414" s="17"/>
      <c r="V1414" s="17"/>
      <c r="W1414" s="17"/>
      <c r="X1414" s="36"/>
      <c r="Y1414" s="36"/>
      <c r="Z1414" s="36"/>
      <c r="AA1414" s="36"/>
      <c r="FD1414" s="195"/>
      <c r="FE1414" s="195"/>
      <c r="FF1414" s="195"/>
      <c r="FG1414" s="195"/>
      <c r="FH1414" s="195"/>
    </row>
    <row r="1415" spans="2:164" x14ac:dyDescent="0.2">
      <c r="B1415" s="98">
        <f>COUNT(R1415:FC1415,FI1415:FQ1415)</f>
        <v>0</v>
      </c>
      <c r="C1415" s="98" t="str">
        <f>IF(COUNT(R1415:FC1415,FI1415:FQ1415)&gt;0,COUNT(R1415:FC1415,FI1415:FQ1415),"")</f>
        <v/>
      </c>
      <c r="D1415" s="98" t="str">
        <f>IF(COUNT(X1415:BN1415,BP1415:BX1415,BZ1415:CF1415,CH1415:FC1415,FI1415:FQ1415)&gt;0,COUNT(X1415:BN1415,BP1415:BX1415,BZ1415:CF1415,CH1415:FC1415,FI1415:FQ1415),"")</f>
        <v/>
      </c>
      <c r="E1415" s="98" t="str">
        <f>IF(H1415=1,COUNT(R1415:FC1415,FI1415:FQ1415),"")</f>
        <v/>
      </c>
      <c r="F1415" s="98" t="str">
        <f>IF(H1415=1,COUNT(X1415:BN1415,BP1415:BX1415,BZ1415:CF1415,CH1415:FC1415,FI1415:FQ1415),"")</f>
        <v/>
      </c>
      <c r="G1415" s="98" t="str">
        <f>IF($B1415&gt;=1,$M1415,"")</f>
        <v/>
      </c>
      <c r="H1415" s="199" t="str">
        <f>IF(AND(M1415&gt;0,M1415&lt;=STATS!$C$22),1,"")</f>
        <v/>
      </c>
      <c r="J1415" s="34">
        <v>1414</v>
      </c>
      <c r="R1415" s="17"/>
      <c r="S1415" s="17"/>
      <c r="T1415" s="17"/>
      <c r="U1415" s="17"/>
      <c r="V1415" s="17"/>
      <c r="W1415" s="17"/>
      <c r="X1415" s="36"/>
      <c r="Y1415" s="36"/>
      <c r="Z1415" s="36"/>
      <c r="AA1415" s="36"/>
      <c r="FD1415" s="195"/>
      <c r="FE1415" s="195"/>
      <c r="FF1415" s="195"/>
      <c r="FG1415" s="195"/>
      <c r="FH1415" s="195"/>
    </row>
    <row r="1416" spans="2:164" x14ac:dyDescent="0.2">
      <c r="B1416" s="98">
        <f>COUNT(R1416:FC1416,FI1416:FQ1416)</f>
        <v>0</v>
      </c>
      <c r="C1416" s="98" t="str">
        <f>IF(COUNT(R1416:FC1416,FI1416:FQ1416)&gt;0,COUNT(R1416:FC1416,FI1416:FQ1416),"")</f>
        <v/>
      </c>
      <c r="D1416" s="98" t="str">
        <f>IF(COUNT(X1416:BN1416,BP1416:BX1416,BZ1416:CF1416,CH1416:FC1416,FI1416:FQ1416)&gt;0,COUNT(X1416:BN1416,BP1416:BX1416,BZ1416:CF1416,CH1416:FC1416,FI1416:FQ1416),"")</f>
        <v/>
      </c>
      <c r="E1416" s="98" t="str">
        <f>IF(H1416=1,COUNT(R1416:FC1416,FI1416:FQ1416),"")</f>
        <v/>
      </c>
      <c r="F1416" s="98" t="str">
        <f>IF(H1416=1,COUNT(X1416:BN1416,BP1416:BX1416,BZ1416:CF1416,CH1416:FC1416,FI1416:FQ1416),"")</f>
        <v/>
      </c>
      <c r="G1416" s="98" t="str">
        <f>IF($B1416&gt;=1,$M1416,"")</f>
        <v/>
      </c>
      <c r="H1416" s="199" t="str">
        <f>IF(AND(M1416&gt;0,M1416&lt;=STATS!$C$22),1,"")</f>
        <v/>
      </c>
      <c r="J1416" s="34">
        <v>1415</v>
      </c>
      <c r="R1416" s="17"/>
      <c r="S1416" s="17"/>
      <c r="T1416" s="17"/>
      <c r="U1416" s="17"/>
      <c r="V1416" s="17"/>
      <c r="W1416" s="17"/>
      <c r="X1416" s="36"/>
      <c r="Y1416" s="36"/>
      <c r="Z1416" s="36"/>
      <c r="AA1416" s="36"/>
      <c r="FD1416" s="195"/>
      <c r="FE1416" s="195"/>
      <c r="FF1416" s="195"/>
      <c r="FG1416" s="195"/>
      <c r="FH1416" s="195"/>
    </row>
    <row r="1417" spans="2:164" x14ac:dyDescent="0.2">
      <c r="B1417" s="98">
        <f>COUNT(R1417:FC1417,FI1417:FQ1417)</f>
        <v>0</v>
      </c>
      <c r="C1417" s="98" t="str">
        <f>IF(COUNT(R1417:FC1417,FI1417:FQ1417)&gt;0,COUNT(R1417:FC1417,FI1417:FQ1417),"")</f>
        <v/>
      </c>
      <c r="D1417" s="98" t="str">
        <f>IF(COUNT(X1417:BN1417,BP1417:BX1417,BZ1417:CF1417,CH1417:FC1417,FI1417:FQ1417)&gt;0,COUNT(X1417:BN1417,BP1417:BX1417,BZ1417:CF1417,CH1417:FC1417,FI1417:FQ1417),"")</f>
        <v/>
      </c>
      <c r="E1417" s="98" t="str">
        <f>IF(H1417=1,COUNT(R1417:FC1417,FI1417:FQ1417),"")</f>
        <v/>
      </c>
      <c r="F1417" s="98" t="str">
        <f>IF(H1417=1,COUNT(X1417:BN1417,BP1417:BX1417,BZ1417:CF1417,CH1417:FC1417,FI1417:FQ1417),"")</f>
        <v/>
      </c>
      <c r="G1417" s="98" t="str">
        <f>IF($B1417&gt;=1,$M1417,"")</f>
        <v/>
      </c>
      <c r="H1417" s="199" t="str">
        <f>IF(AND(M1417&gt;0,M1417&lt;=STATS!$C$22),1,"")</f>
        <v/>
      </c>
      <c r="J1417" s="34">
        <v>1416</v>
      </c>
      <c r="R1417" s="17"/>
      <c r="S1417" s="17"/>
      <c r="T1417" s="17"/>
      <c r="U1417" s="17"/>
      <c r="V1417" s="17"/>
      <c r="W1417" s="17"/>
      <c r="X1417" s="36"/>
      <c r="Y1417" s="36"/>
      <c r="Z1417" s="36"/>
      <c r="AA1417" s="36"/>
      <c r="FD1417" s="195"/>
      <c r="FE1417" s="195"/>
      <c r="FF1417" s="195"/>
      <c r="FG1417" s="195"/>
      <c r="FH1417" s="195"/>
    </row>
    <row r="1418" spans="2:164" x14ac:dyDescent="0.2">
      <c r="B1418" s="98">
        <f>COUNT(R1418:FC1418,FI1418:FQ1418)</f>
        <v>0</v>
      </c>
      <c r="C1418" s="98" t="str">
        <f>IF(COUNT(R1418:FC1418,FI1418:FQ1418)&gt;0,COUNT(R1418:FC1418,FI1418:FQ1418),"")</f>
        <v/>
      </c>
      <c r="D1418" s="98" t="str">
        <f>IF(COUNT(X1418:BN1418,BP1418:BX1418,BZ1418:CF1418,CH1418:FC1418,FI1418:FQ1418)&gt;0,COUNT(X1418:BN1418,BP1418:BX1418,BZ1418:CF1418,CH1418:FC1418,FI1418:FQ1418),"")</f>
        <v/>
      </c>
      <c r="E1418" s="98" t="str">
        <f>IF(H1418=1,COUNT(R1418:FC1418,FI1418:FQ1418),"")</f>
        <v/>
      </c>
      <c r="F1418" s="98" t="str">
        <f>IF(H1418=1,COUNT(X1418:BN1418,BP1418:BX1418,BZ1418:CF1418,CH1418:FC1418,FI1418:FQ1418),"")</f>
        <v/>
      </c>
      <c r="G1418" s="98" t="str">
        <f>IF($B1418&gt;=1,$M1418,"")</f>
        <v/>
      </c>
      <c r="H1418" s="199" t="str">
        <f>IF(AND(M1418&gt;0,M1418&lt;=STATS!$C$22),1,"")</f>
        <v/>
      </c>
      <c r="J1418" s="34">
        <v>1417</v>
      </c>
      <c r="R1418" s="17"/>
      <c r="S1418" s="17"/>
      <c r="T1418" s="17"/>
      <c r="U1418" s="17"/>
      <c r="V1418" s="17"/>
      <c r="W1418" s="17"/>
      <c r="X1418" s="36"/>
      <c r="Y1418" s="36"/>
      <c r="Z1418" s="36"/>
      <c r="AA1418" s="36"/>
      <c r="FD1418" s="195"/>
      <c r="FE1418" s="195"/>
      <c r="FF1418" s="195"/>
      <c r="FG1418" s="195"/>
      <c r="FH1418" s="195"/>
    </row>
    <row r="1419" spans="2:164" x14ac:dyDescent="0.2">
      <c r="B1419" s="98">
        <f>COUNT(R1419:FC1419,FI1419:FQ1419)</f>
        <v>0</v>
      </c>
      <c r="C1419" s="98" t="str">
        <f>IF(COUNT(R1419:FC1419,FI1419:FQ1419)&gt;0,COUNT(R1419:FC1419,FI1419:FQ1419),"")</f>
        <v/>
      </c>
      <c r="D1419" s="98" t="str">
        <f>IF(COUNT(X1419:BN1419,BP1419:BX1419,BZ1419:CF1419,CH1419:FC1419,FI1419:FQ1419)&gt;0,COUNT(X1419:BN1419,BP1419:BX1419,BZ1419:CF1419,CH1419:FC1419,FI1419:FQ1419),"")</f>
        <v/>
      </c>
      <c r="E1419" s="98" t="str">
        <f>IF(H1419=1,COUNT(R1419:FC1419,FI1419:FQ1419),"")</f>
        <v/>
      </c>
      <c r="F1419" s="98" t="str">
        <f>IF(H1419=1,COUNT(X1419:BN1419,BP1419:BX1419,BZ1419:CF1419,CH1419:FC1419,FI1419:FQ1419),"")</f>
        <v/>
      </c>
      <c r="G1419" s="98" t="str">
        <f>IF($B1419&gt;=1,$M1419,"")</f>
        <v/>
      </c>
      <c r="H1419" s="199" t="str">
        <f>IF(AND(M1419&gt;0,M1419&lt;=STATS!$C$22),1,"")</f>
        <v/>
      </c>
      <c r="J1419" s="34">
        <v>1418</v>
      </c>
      <c r="R1419" s="17"/>
      <c r="S1419" s="17"/>
      <c r="T1419" s="17"/>
      <c r="U1419" s="17"/>
      <c r="V1419" s="17"/>
      <c r="W1419" s="17"/>
      <c r="X1419" s="36"/>
      <c r="Y1419" s="36"/>
      <c r="Z1419" s="36"/>
      <c r="AA1419" s="36"/>
      <c r="FD1419" s="195"/>
      <c r="FE1419" s="195"/>
      <c r="FF1419" s="195"/>
      <c r="FG1419" s="195"/>
      <c r="FH1419" s="195"/>
    </row>
    <row r="1420" spans="2:164" x14ac:dyDescent="0.2">
      <c r="B1420" s="98">
        <f>COUNT(R1420:FC1420,FI1420:FQ1420)</f>
        <v>0</v>
      </c>
      <c r="C1420" s="98" t="str">
        <f>IF(COUNT(R1420:FC1420,FI1420:FQ1420)&gt;0,COUNT(R1420:FC1420,FI1420:FQ1420),"")</f>
        <v/>
      </c>
      <c r="D1420" s="98" t="str">
        <f>IF(COUNT(X1420:BN1420,BP1420:BX1420,BZ1420:CF1420,CH1420:FC1420,FI1420:FQ1420)&gt;0,COUNT(X1420:BN1420,BP1420:BX1420,BZ1420:CF1420,CH1420:FC1420,FI1420:FQ1420),"")</f>
        <v/>
      </c>
      <c r="E1420" s="98" t="str">
        <f>IF(H1420=1,COUNT(R1420:FC1420,FI1420:FQ1420),"")</f>
        <v/>
      </c>
      <c r="F1420" s="98" t="str">
        <f>IF(H1420=1,COUNT(X1420:BN1420,BP1420:BX1420,BZ1420:CF1420,CH1420:FC1420,FI1420:FQ1420),"")</f>
        <v/>
      </c>
      <c r="G1420" s="98" t="str">
        <f>IF($B1420&gt;=1,$M1420,"")</f>
        <v/>
      </c>
      <c r="H1420" s="199" t="str">
        <f>IF(AND(M1420&gt;0,M1420&lt;=STATS!$C$22),1,"")</f>
        <v/>
      </c>
      <c r="J1420" s="34">
        <v>1419</v>
      </c>
      <c r="R1420" s="17"/>
      <c r="S1420" s="17"/>
      <c r="T1420" s="17"/>
      <c r="U1420" s="17"/>
      <c r="V1420" s="17"/>
      <c r="W1420" s="17"/>
      <c r="X1420" s="36"/>
      <c r="Y1420" s="36"/>
      <c r="Z1420" s="36"/>
      <c r="AA1420" s="36"/>
      <c r="FD1420" s="195"/>
      <c r="FE1420" s="195"/>
      <c r="FF1420" s="195"/>
      <c r="FG1420" s="195"/>
      <c r="FH1420" s="195"/>
    </row>
    <row r="1421" spans="2:164" x14ac:dyDescent="0.2">
      <c r="B1421" s="98">
        <f>COUNT(R1421:FC1421,FI1421:FQ1421)</f>
        <v>0</v>
      </c>
      <c r="C1421" s="98" t="str">
        <f>IF(COUNT(R1421:FC1421,FI1421:FQ1421)&gt;0,COUNT(R1421:FC1421,FI1421:FQ1421),"")</f>
        <v/>
      </c>
      <c r="D1421" s="98" t="str">
        <f>IF(COUNT(X1421:BN1421,BP1421:BX1421,BZ1421:CF1421,CH1421:FC1421,FI1421:FQ1421)&gt;0,COUNT(X1421:BN1421,BP1421:BX1421,BZ1421:CF1421,CH1421:FC1421,FI1421:FQ1421),"")</f>
        <v/>
      </c>
      <c r="E1421" s="98" t="str">
        <f>IF(H1421=1,COUNT(R1421:FC1421,FI1421:FQ1421),"")</f>
        <v/>
      </c>
      <c r="F1421" s="98" t="str">
        <f>IF(H1421=1,COUNT(X1421:BN1421,BP1421:BX1421,BZ1421:CF1421,CH1421:FC1421,FI1421:FQ1421),"")</f>
        <v/>
      </c>
      <c r="G1421" s="98" t="str">
        <f>IF($B1421&gt;=1,$M1421,"")</f>
        <v/>
      </c>
      <c r="H1421" s="199" t="str">
        <f>IF(AND(M1421&gt;0,M1421&lt;=STATS!$C$22),1,"")</f>
        <v/>
      </c>
      <c r="J1421" s="34">
        <v>1420</v>
      </c>
      <c r="R1421" s="17"/>
      <c r="S1421" s="17"/>
      <c r="T1421" s="17"/>
      <c r="U1421" s="17"/>
      <c r="V1421" s="17"/>
      <c r="W1421" s="17"/>
      <c r="X1421" s="36"/>
      <c r="Y1421" s="36"/>
      <c r="Z1421" s="36"/>
      <c r="AA1421" s="36"/>
      <c r="FD1421" s="195"/>
      <c r="FE1421" s="195"/>
      <c r="FF1421" s="195"/>
      <c r="FG1421" s="195"/>
      <c r="FH1421" s="195"/>
    </row>
    <row r="1422" spans="2:164" x14ac:dyDescent="0.2">
      <c r="B1422" s="98">
        <f>COUNT(R1422:FC1422,FI1422:FQ1422)</f>
        <v>0</v>
      </c>
      <c r="C1422" s="98" t="str">
        <f>IF(COUNT(R1422:FC1422,FI1422:FQ1422)&gt;0,COUNT(R1422:FC1422,FI1422:FQ1422),"")</f>
        <v/>
      </c>
      <c r="D1422" s="98" t="str">
        <f>IF(COUNT(X1422:BN1422,BP1422:BX1422,BZ1422:CF1422,CH1422:FC1422,FI1422:FQ1422)&gt;0,COUNT(X1422:BN1422,BP1422:BX1422,BZ1422:CF1422,CH1422:FC1422,FI1422:FQ1422),"")</f>
        <v/>
      </c>
      <c r="E1422" s="98" t="str">
        <f>IF(H1422=1,COUNT(R1422:FC1422,FI1422:FQ1422),"")</f>
        <v/>
      </c>
      <c r="F1422" s="98" t="str">
        <f>IF(H1422=1,COUNT(X1422:BN1422,BP1422:BX1422,BZ1422:CF1422,CH1422:FC1422,FI1422:FQ1422),"")</f>
        <v/>
      </c>
      <c r="G1422" s="98" t="str">
        <f>IF($B1422&gt;=1,$M1422,"")</f>
        <v/>
      </c>
      <c r="H1422" s="199" t="str">
        <f>IF(AND(M1422&gt;0,M1422&lt;=STATS!$C$22),1,"")</f>
        <v/>
      </c>
      <c r="J1422" s="34">
        <v>1421</v>
      </c>
      <c r="R1422" s="17"/>
      <c r="S1422" s="17"/>
      <c r="T1422" s="17"/>
      <c r="U1422" s="17"/>
      <c r="V1422" s="17"/>
      <c r="W1422" s="17"/>
      <c r="X1422" s="36"/>
      <c r="Y1422" s="36"/>
      <c r="Z1422" s="36"/>
      <c r="AA1422" s="36"/>
      <c r="FD1422" s="195"/>
      <c r="FE1422" s="195"/>
      <c r="FF1422" s="195"/>
      <c r="FG1422" s="195"/>
      <c r="FH1422" s="195"/>
    </row>
    <row r="1423" spans="2:164" x14ac:dyDescent="0.2">
      <c r="B1423" s="98">
        <f>COUNT(R1423:FC1423,FI1423:FQ1423)</f>
        <v>0</v>
      </c>
      <c r="C1423" s="98" t="str">
        <f>IF(COUNT(R1423:FC1423,FI1423:FQ1423)&gt;0,COUNT(R1423:FC1423,FI1423:FQ1423),"")</f>
        <v/>
      </c>
      <c r="D1423" s="98" t="str">
        <f>IF(COUNT(X1423:BN1423,BP1423:BX1423,BZ1423:CF1423,CH1423:FC1423,FI1423:FQ1423)&gt;0,COUNT(X1423:BN1423,BP1423:BX1423,BZ1423:CF1423,CH1423:FC1423,FI1423:FQ1423),"")</f>
        <v/>
      </c>
      <c r="E1423" s="98" t="str">
        <f>IF(H1423=1,COUNT(R1423:FC1423,FI1423:FQ1423),"")</f>
        <v/>
      </c>
      <c r="F1423" s="98" t="str">
        <f>IF(H1423=1,COUNT(X1423:BN1423,BP1423:BX1423,BZ1423:CF1423,CH1423:FC1423,FI1423:FQ1423),"")</f>
        <v/>
      </c>
      <c r="G1423" s="98" t="str">
        <f>IF($B1423&gt;=1,$M1423,"")</f>
        <v/>
      </c>
      <c r="H1423" s="199" t="str">
        <f>IF(AND(M1423&gt;0,M1423&lt;=STATS!$C$22),1,"")</f>
        <v/>
      </c>
      <c r="J1423" s="34">
        <v>1422</v>
      </c>
      <c r="R1423" s="17"/>
      <c r="S1423" s="17"/>
      <c r="T1423" s="17"/>
      <c r="U1423" s="17"/>
      <c r="V1423" s="17"/>
      <c r="W1423" s="17"/>
      <c r="X1423" s="36"/>
      <c r="Y1423" s="36"/>
      <c r="Z1423" s="36"/>
      <c r="AA1423" s="36"/>
      <c r="FD1423" s="195"/>
      <c r="FE1423" s="195"/>
      <c r="FF1423" s="195"/>
      <c r="FG1423" s="195"/>
      <c r="FH1423" s="195"/>
    </row>
    <row r="1424" spans="2:164" x14ac:dyDescent="0.2">
      <c r="B1424" s="98">
        <f>COUNT(R1424:FC1424,FI1424:FQ1424)</f>
        <v>0</v>
      </c>
      <c r="C1424" s="98" t="str">
        <f>IF(COUNT(R1424:FC1424,FI1424:FQ1424)&gt;0,COUNT(R1424:FC1424,FI1424:FQ1424),"")</f>
        <v/>
      </c>
      <c r="D1424" s="98" t="str">
        <f>IF(COUNT(X1424:BN1424,BP1424:BX1424,BZ1424:CF1424,CH1424:FC1424,FI1424:FQ1424)&gt;0,COUNT(X1424:BN1424,BP1424:BX1424,BZ1424:CF1424,CH1424:FC1424,FI1424:FQ1424),"")</f>
        <v/>
      </c>
      <c r="E1424" s="98" t="str">
        <f>IF(H1424=1,COUNT(R1424:FC1424,FI1424:FQ1424),"")</f>
        <v/>
      </c>
      <c r="F1424" s="98" t="str">
        <f>IF(H1424=1,COUNT(X1424:BN1424,BP1424:BX1424,BZ1424:CF1424,CH1424:FC1424,FI1424:FQ1424),"")</f>
        <v/>
      </c>
      <c r="G1424" s="98" t="str">
        <f>IF($B1424&gt;=1,$M1424,"")</f>
        <v/>
      </c>
      <c r="H1424" s="199" t="str">
        <f>IF(AND(M1424&gt;0,M1424&lt;=STATS!$C$22),1,"")</f>
        <v/>
      </c>
      <c r="J1424" s="34">
        <v>1423</v>
      </c>
      <c r="R1424" s="17"/>
      <c r="S1424" s="17"/>
      <c r="T1424" s="17"/>
      <c r="U1424" s="17"/>
      <c r="V1424" s="17"/>
      <c r="W1424" s="17"/>
      <c r="X1424" s="36"/>
      <c r="Y1424" s="36"/>
      <c r="Z1424" s="36"/>
      <c r="AA1424" s="36"/>
      <c r="FD1424" s="195"/>
      <c r="FE1424" s="195"/>
      <c r="FF1424" s="195"/>
      <c r="FG1424" s="195"/>
      <c r="FH1424" s="195"/>
    </row>
    <row r="1425" spans="2:164" x14ac:dyDescent="0.2">
      <c r="B1425" s="98">
        <f>COUNT(R1425:FC1425,FI1425:FQ1425)</f>
        <v>0</v>
      </c>
      <c r="C1425" s="98" t="str">
        <f>IF(COUNT(R1425:FC1425,FI1425:FQ1425)&gt;0,COUNT(R1425:FC1425,FI1425:FQ1425),"")</f>
        <v/>
      </c>
      <c r="D1425" s="98" t="str">
        <f>IF(COUNT(X1425:BN1425,BP1425:BX1425,BZ1425:CF1425,CH1425:FC1425,FI1425:FQ1425)&gt;0,COUNT(X1425:BN1425,BP1425:BX1425,BZ1425:CF1425,CH1425:FC1425,FI1425:FQ1425),"")</f>
        <v/>
      </c>
      <c r="E1425" s="98" t="str">
        <f>IF(H1425=1,COUNT(R1425:FC1425,FI1425:FQ1425),"")</f>
        <v/>
      </c>
      <c r="F1425" s="98" t="str">
        <f>IF(H1425=1,COUNT(X1425:BN1425,BP1425:BX1425,BZ1425:CF1425,CH1425:FC1425,FI1425:FQ1425),"")</f>
        <v/>
      </c>
      <c r="G1425" s="98" t="str">
        <f>IF($B1425&gt;=1,$M1425,"")</f>
        <v/>
      </c>
      <c r="H1425" s="199" t="str">
        <f>IF(AND(M1425&gt;0,M1425&lt;=STATS!$C$22),1,"")</f>
        <v/>
      </c>
      <c r="J1425" s="34">
        <v>1424</v>
      </c>
      <c r="R1425" s="17"/>
      <c r="S1425" s="17"/>
      <c r="T1425" s="17"/>
      <c r="U1425" s="17"/>
      <c r="V1425" s="17"/>
      <c r="W1425" s="17"/>
      <c r="X1425" s="36"/>
      <c r="Y1425" s="36"/>
      <c r="Z1425" s="36"/>
      <c r="AA1425" s="36"/>
      <c r="FD1425" s="195"/>
      <c r="FE1425" s="195"/>
      <c r="FF1425" s="195"/>
      <c r="FG1425" s="195"/>
      <c r="FH1425" s="195"/>
    </row>
    <row r="1426" spans="2:164" x14ac:dyDescent="0.2">
      <c r="B1426" s="98">
        <f>COUNT(R1426:FC1426,FI1426:FQ1426)</f>
        <v>0</v>
      </c>
      <c r="C1426" s="98" t="str">
        <f>IF(COUNT(R1426:FC1426,FI1426:FQ1426)&gt;0,COUNT(R1426:FC1426,FI1426:FQ1426),"")</f>
        <v/>
      </c>
      <c r="D1426" s="98" t="str">
        <f>IF(COUNT(X1426:BN1426,BP1426:BX1426,BZ1426:CF1426,CH1426:FC1426,FI1426:FQ1426)&gt;0,COUNT(X1426:BN1426,BP1426:BX1426,BZ1426:CF1426,CH1426:FC1426,FI1426:FQ1426),"")</f>
        <v/>
      </c>
      <c r="E1426" s="98" t="str">
        <f>IF(H1426=1,COUNT(R1426:FC1426,FI1426:FQ1426),"")</f>
        <v/>
      </c>
      <c r="F1426" s="98" t="str">
        <f>IF(H1426=1,COUNT(X1426:BN1426,BP1426:BX1426,BZ1426:CF1426,CH1426:FC1426,FI1426:FQ1426),"")</f>
        <v/>
      </c>
      <c r="G1426" s="98" t="str">
        <f>IF($B1426&gt;=1,$M1426,"")</f>
        <v/>
      </c>
      <c r="H1426" s="199" t="str">
        <f>IF(AND(M1426&gt;0,M1426&lt;=STATS!$C$22),1,"")</f>
        <v/>
      </c>
      <c r="J1426" s="34">
        <v>1425</v>
      </c>
      <c r="R1426" s="17"/>
      <c r="S1426" s="17"/>
      <c r="T1426" s="17"/>
      <c r="U1426" s="17"/>
      <c r="V1426" s="17"/>
      <c r="W1426" s="17"/>
      <c r="X1426" s="36"/>
      <c r="Y1426" s="36"/>
      <c r="Z1426" s="36"/>
      <c r="AA1426" s="36"/>
      <c r="FD1426" s="195"/>
      <c r="FE1426" s="195"/>
      <c r="FF1426" s="195"/>
      <c r="FG1426" s="195"/>
      <c r="FH1426" s="195"/>
    </row>
    <row r="1427" spans="2:164" x14ac:dyDescent="0.2">
      <c r="B1427" s="98">
        <f>COUNT(R1427:FC1427,FI1427:FQ1427)</f>
        <v>0</v>
      </c>
      <c r="C1427" s="98" t="str">
        <f>IF(COUNT(R1427:FC1427,FI1427:FQ1427)&gt;0,COUNT(R1427:FC1427,FI1427:FQ1427),"")</f>
        <v/>
      </c>
      <c r="D1427" s="98" t="str">
        <f>IF(COUNT(X1427:BN1427,BP1427:BX1427,BZ1427:CF1427,CH1427:FC1427,FI1427:FQ1427)&gt;0,COUNT(X1427:BN1427,BP1427:BX1427,BZ1427:CF1427,CH1427:FC1427,FI1427:FQ1427),"")</f>
        <v/>
      </c>
      <c r="E1427" s="98" t="str">
        <f>IF(H1427=1,COUNT(R1427:FC1427,FI1427:FQ1427),"")</f>
        <v/>
      </c>
      <c r="F1427" s="98" t="str">
        <f>IF(H1427=1,COUNT(X1427:BN1427,BP1427:BX1427,BZ1427:CF1427,CH1427:FC1427,FI1427:FQ1427),"")</f>
        <v/>
      </c>
      <c r="G1427" s="98" t="str">
        <f>IF($B1427&gt;=1,$M1427,"")</f>
        <v/>
      </c>
      <c r="H1427" s="199" t="str">
        <f>IF(AND(M1427&gt;0,M1427&lt;=STATS!$C$22),1,"")</f>
        <v/>
      </c>
      <c r="J1427" s="34">
        <v>1426</v>
      </c>
      <c r="R1427" s="17"/>
      <c r="S1427" s="17"/>
      <c r="T1427" s="17"/>
      <c r="U1427" s="17"/>
      <c r="V1427" s="17"/>
      <c r="W1427" s="17"/>
      <c r="X1427" s="36"/>
      <c r="Y1427" s="36"/>
      <c r="Z1427" s="36"/>
      <c r="AA1427" s="36"/>
      <c r="FD1427" s="195"/>
      <c r="FE1427" s="195"/>
      <c r="FF1427" s="195"/>
      <c r="FG1427" s="195"/>
      <c r="FH1427" s="195"/>
    </row>
    <row r="1428" spans="2:164" x14ac:dyDescent="0.2">
      <c r="B1428" s="98">
        <f>COUNT(R1428:FC1428,FI1428:FQ1428)</f>
        <v>0</v>
      </c>
      <c r="C1428" s="98" t="str">
        <f>IF(COUNT(R1428:FC1428,FI1428:FQ1428)&gt;0,COUNT(R1428:FC1428,FI1428:FQ1428),"")</f>
        <v/>
      </c>
      <c r="D1428" s="98" t="str">
        <f>IF(COUNT(X1428:BN1428,BP1428:BX1428,BZ1428:CF1428,CH1428:FC1428,FI1428:FQ1428)&gt;0,COUNT(X1428:BN1428,BP1428:BX1428,BZ1428:CF1428,CH1428:FC1428,FI1428:FQ1428),"")</f>
        <v/>
      </c>
      <c r="E1428" s="98" t="str">
        <f>IF(H1428=1,COUNT(R1428:FC1428,FI1428:FQ1428),"")</f>
        <v/>
      </c>
      <c r="F1428" s="98" t="str">
        <f>IF(H1428=1,COUNT(X1428:BN1428,BP1428:BX1428,BZ1428:CF1428,CH1428:FC1428,FI1428:FQ1428),"")</f>
        <v/>
      </c>
      <c r="G1428" s="98" t="str">
        <f>IF($B1428&gt;=1,$M1428,"")</f>
        <v/>
      </c>
      <c r="H1428" s="199" t="str">
        <f>IF(AND(M1428&gt;0,M1428&lt;=STATS!$C$22),1,"")</f>
        <v/>
      </c>
      <c r="J1428" s="34">
        <v>1427</v>
      </c>
      <c r="R1428" s="17"/>
      <c r="S1428" s="17"/>
      <c r="T1428" s="17"/>
      <c r="U1428" s="17"/>
      <c r="V1428" s="17"/>
      <c r="W1428" s="17"/>
      <c r="X1428" s="36"/>
      <c r="Y1428" s="36"/>
      <c r="Z1428" s="36"/>
      <c r="AA1428" s="36"/>
      <c r="FD1428" s="195"/>
      <c r="FE1428" s="195"/>
      <c r="FF1428" s="195"/>
      <c r="FG1428" s="195"/>
      <c r="FH1428" s="195"/>
    </row>
    <row r="1429" spans="2:164" x14ac:dyDescent="0.2">
      <c r="B1429" s="98">
        <f>COUNT(R1429:FC1429,FI1429:FQ1429)</f>
        <v>0</v>
      </c>
      <c r="C1429" s="98" t="str">
        <f>IF(COUNT(R1429:FC1429,FI1429:FQ1429)&gt;0,COUNT(R1429:FC1429,FI1429:FQ1429),"")</f>
        <v/>
      </c>
      <c r="D1429" s="98" t="str">
        <f>IF(COUNT(X1429:BN1429,BP1429:BX1429,BZ1429:CF1429,CH1429:FC1429,FI1429:FQ1429)&gt;0,COUNT(X1429:BN1429,BP1429:BX1429,BZ1429:CF1429,CH1429:FC1429,FI1429:FQ1429),"")</f>
        <v/>
      </c>
      <c r="E1429" s="98" t="str">
        <f>IF(H1429=1,COUNT(R1429:FC1429,FI1429:FQ1429),"")</f>
        <v/>
      </c>
      <c r="F1429" s="98" t="str">
        <f>IF(H1429=1,COUNT(X1429:BN1429,BP1429:BX1429,BZ1429:CF1429,CH1429:FC1429,FI1429:FQ1429),"")</f>
        <v/>
      </c>
      <c r="G1429" s="98" t="str">
        <f>IF($B1429&gt;=1,$M1429,"")</f>
        <v/>
      </c>
      <c r="H1429" s="199" t="str">
        <f>IF(AND(M1429&gt;0,M1429&lt;=STATS!$C$22),1,"")</f>
        <v/>
      </c>
      <c r="J1429" s="34">
        <v>1428</v>
      </c>
      <c r="R1429" s="17"/>
      <c r="S1429" s="17"/>
      <c r="T1429" s="17"/>
      <c r="U1429" s="17"/>
      <c r="V1429" s="17"/>
      <c r="W1429" s="17"/>
      <c r="X1429" s="36"/>
      <c r="Y1429" s="36"/>
      <c r="Z1429" s="36"/>
      <c r="AA1429" s="36"/>
      <c r="FD1429" s="195"/>
      <c r="FE1429" s="195"/>
      <c r="FF1429" s="195"/>
      <c r="FG1429" s="195"/>
      <c r="FH1429" s="195"/>
    </row>
    <row r="1430" spans="2:164" x14ac:dyDescent="0.2">
      <c r="B1430" s="98">
        <f>COUNT(R1430:FC1430,FI1430:FQ1430)</f>
        <v>0</v>
      </c>
      <c r="C1430" s="98" t="str">
        <f>IF(COUNT(R1430:FC1430,FI1430:FQ1430)&gt;0,COUNT(R1430:FC1430,FI1430:FQ1430),"")</f>
        <v/>
      </c>
      <c r="D1430" s="98" t="str">
        <f>IF(COUNT(X1430:BN1430,BP1430:BX1430,BZ1430:CF1430,CH1430:FC1430,FI1430:FQ1430)&gt;0,COUNT(X1430:BN1430,BP1430:BX1430,BZ1430:CF1430,CH1430:FC1430,FI1430:FQ1430),"")</f>
        <v/>
      </c>
      <c r="E1430" s="98" t="str">
        <f>IF(H1430=1,COUNT(R1430:FC1430,FI1430:FQ1430),"")</f>
        <v/>
      </c>
      <c r="F1430" s="98" t="str">
        <f>IF(H1430=1,COUNT(X1430:BN1430,BP1430:BX1430,BZ1430:CF1430,CH1430:FC1430,FI1430:FQ1430),"")</f>
        <v/>
      </c>
      <c r="G1430" s="98" t="str">
        <f>IF($B1430&gt;=1,$M1430,"")</f>
        <v/>
      </c>
      <c r="H1430" s="199" t="str">
        <f>IF(AND(M1430&gt;0,M1430&lt;=STATS!$C$22),1,"")</f>
        <v/>
      </c>
      <c r="J1430" s="34">
        <v>1429</v>
      </c>
      <c r="R1430" s="17"/>
      <c r="S1430" s="17"/>
      <c r="T1430" s="17"/>
      <c r="U1430" s="17"/>
      <c r="V1430" s="17"/>
      <c r="W1430" s="17"/>
      <c r="X1430" s="36"/>
      <c r="Y1430" s="36"/>
      <c r="Z1430" s="36"/>
      <c r="AA1430" s="36"/>
      <c r="FD1430" s="195"/>
      <c r="FE1430" s="195"/>
      <c r="FF1430" s="195"/>
      <c r="FG1430" s="195"/>
      <c r="FH1430" s="195"/>
    </row>
    <row r="1431" spans="2:164" x14ac:dyDescent="0.2">
      <c r="B1431" s="98">
        <f>COUNT(R1431:FC1431,FI1431:FQ1431)</f>
        <v>0</v>
      </c>
      <c r="C1431" s="98" t="str">
        <f>IF(COUNT(R1431:FC1431,FI1431:FQ1431)&gt;0,COUNT(R1431:FC1431,FI1431:FQ1431),"")</f>
        <v/>
      </c>
      <c r="D1431" s="98" t="str">
        <f>IF(COUNT(X1431:BN1431,BP1431:BX1431,BZ1431:CF1431,CH1431:FC1431,FI1431:FQ1431)&gt;0,COUNT(X1431:BN1431,BP1431:BX1431,BZ1431:CF1431,CH1431:FC1431,FI1431:FQ1431),"")</f>
        <v/>
      </c>
      <c r="E1431" s="98" t="str">
        <f>IF(H1431=1,COUNT(R1431:FC1431,FI1431:FQ1431),"")</f>
        <v/>
      </c>
      <c r="F1431" s="98" t="str">
        <f>IF(H1431=1,COUNT(X1431:BN1431,BP1431:BX1431,BZ1431:CF1431,CH1431:FC1431,FI1431:FQ1431),"")</f>
        <v/>
      </c>
      <c r="G1431" s="98" t="str">
        <f>IF($B1431&gt;=1,$M1431,"")</f>
        <v/>
      </c>
      <c r="H1431" s="199" t="str">
        <f>IF(AND(M1431&gt;0,M1431&lt;=STATS!$C$22),1,"")</f>
        <v/>
      </c>
      <c r="J1431" s="34">
        <v>1430</v>
      </c>
      <c r="R1431" s="17"/>
      <c r="S1431" s="17"/>
      <c r="T1431" s="17"/>
      <c r="U1431" s="17"/>
      <c r="V1431" s="17"/>
      <c r="W1431" s="17"/>
      <c r="X1431" s="36"/>
      <c r="Y1431" s="36"/>
      <c r="Z1431" s="36"/>
      <c r="AA1431" s="36"/>
      <c r="FD1431" s="195"/>
      <c r="FE1431" s="195"/>
      <c r="FF1431" s="195"/>
      <c r="FG1431" s="195"/>
      <c r="FH1431" s="195"/>
    </row>
    <row r="1432" spans="2:164" x14ac:dyDescent="0.2">
      <c r="B1432" s="98">
        <f>COUNT(R1432:FC1432,FI1432:FQ1432)</f>
        <v>0</v>
      </c>
      <c r="C1432" s="98" t="str">
        <f>IF(COUNT(R1432:FC1432,FI1432:FQ1432)&gt;0,COUNT(R1432:FC1432,FI1432:FQ1432),"")</f>
        <v/>
      </c>
      <c r="D1432" s="98" t="str">
        <f>IF(COUNT(X1432:BN1432,BP1432:BX1432,BZ1432:CF1432,CH1432:FC1432,FI1432:FQ1432)&gt;0,COUNT(X1432:BN1432,BP1432:BX1432,BZ1432:CF1432,CH1432:FC1432,FI1432:FQ1432),"")</f>
        <v/>
      </c>
      <c r="E1432" s="98" t="str">
        <f>IF(H1432=1,COUNT(R1432:FC1432,FI1432:FQ1432),"")</f>
        <v/>
      </c>
      <c r="F1432" s="98" t="str">
        <f>IF(H1432=1,COUNT(X1432:BN1432,BP1432:BX1432,BZ1432:CF1432,CH1432:FC1432,FI1432:FQ1432),"")</f>
        <v/>
      </c>
      <c r="G1432" s="98" t="str">
        <f>IF($B1432&gt;=1,$M1432,"")</f>
        <v/>
      </c>
      <c r="H1432" s="199" t="str">
        <f>IF(AND(M1432&gt;0,M1432&lt;=STATS!$C$22),1,"")</f>
        <v/>
      </c>
      <c r="J1432" s="34">
        <v>1431</v>
      </c>
      <c r="R1432" s="17"/>
      <c r="S1432" s="17"/>
      <c r="T1432" s="17"/>
      <c r="U1432" s="17"/>
      <c r="V1432" s="17"/>
      <c r="W1432" s="17"/>
      <c r="X1432" s="36"/>
      <c r="Y1432" s="36"/>
      <c r="Z1432" s="36"/>
      <c r="AA1432" s="36"/>
      <c r="FD1432" s="195"/>
      <c r="FE1432" s="195"/>
      <c r="FF1432" s="195"/>
      <c r="FG1432" s="195"/>
      <c r="FH1432" s="195"/>
    </row>
    <row r="1433" spans="2:164" x14ac:dyDescent="0.2">
      <c r="B1433" s="98">
        <f>COUNT(R1433:FC1433,FI1433:FQ1433)</f>
        <v>0</v>
      </c>
      <c r="C1433" s="98" t="str">
        <f>IF(COUNT(R1433:FC1433,FI1433:FQ1433)&gt;0,COUNT(R1433:FC1433,FI1433:FQ1433),"")</f>
        <v/>
      </c>
      <c r="D1433" s="98" t="str">
        <f>IF(COUNT(X1433:BN1433,BP1433:BX1433,BZ1433:CF1433,CH1433:FC1433,FI1433:FQ1433)&gt;0,COUNT(X1433:BN1433,BP1433:BX1433,BZ1433:CF1433,CH1433:FC1433,FI1433:FQ1433),"")</f>
        <v/>
      </c>
      <c r="E1433" s="98" t="str">
        <f>IF(H1433=1,COUNT(R1433:FC1433,FI1433:FQ1433),"")</f>
        <v/>
      </c>
      <c r="F1433" s="98" t="str">
        <f>IF(H1433=1,COUNT(X1433:BN1433,BP1433:BX1433,BZ1433:CF1433,CH1433:FC1433,FI1433:FQ1433),"")</f>
        <v/>
      </c>
      <c r="G1433" s="98" t="str">
        <f>IF($B1433&gt;=1,$M1433,"")</f>
        <v/>
      </c>
      <c r="H1433" s="199" t="str">
        <f>IF(AND(M1433&gt;0,M1433&lt;=STATS!$C$22),1,"")</f>
        <v/>
      </c>
      <c r="J1433" s="34">
        <v>1432</v>
      </c>
      <c r="R1433" s="17"/>
      <c r="S1433" s="17"/>
      <c r="T1433" s="17"/>
      <c r="U1433" s="17"/>
      <c r="V1433" s="17"/>
      <c r="W1433" s="17"/>
      <c r="X1433" s="36"/>
      <c r="Y1433" s="36"/>
      <c r="Z1433" s="36"/>
      <c r="AA1433" s="36"/>
      <c r="FD1433" s="195"/>
      <c r="FE1433" s="195"/>
      <c r="FF1433" s="195"/>
      <c r="FG1433" s="195"/>
      <c r="FH1433" s="195"/>
    </row>
    <row r="1434" spans="2:164" x14ac:dyDescent="0.2">
      <c r="B1434" s="98">
        <f>COUNT(R1434:FC1434,FI1434:FQ1434)</f>
        <v>0</v>
      </c>
      <c r="C1434" s="98" t="str">
        <f>IF(COUNT(R1434:FC1434,FI1434:FQ1434)&gt;0,COUNT(R1434:FC1434,FI1434:FQ1434),"")</f>
        <v/>
      </c>
      <c r="D1434" s="98" t="str">
        <f>IF(COUNT(X1434:BN1434,BP1434:BX1434,BZ1434:CF1434,CH1434:FC1434,FI1434:FQ1434)&gt;0,COUNT(X1434:BN1434,BP1434:BX1434,BZ1434:CF1434,CH1434:FC1434,FI1434:FQ1434),"")</f>
        <v/>
      </c>
      <c r="E1434" s="98" t="str">
        <f>IF(H1434=1,COUNT(R1434:FC1434,FI1434:FQ1434),"")</f>
        <v/>
      </c>
      <c r="F1434" s="98" t="str">
        <f>IF(H1434=1,COUNT(X1434:BN1434,BP1434:BX1434,BZ1434:CF1434,CH1434:FC1434,FI1434:FQ1434),"")</f>
        <v/>
      </c>
      <c r="G1434" s="98" t="str">
        <f>IF($B1434&gt;=1,$M1434,"")</f>
        <v/>
      </c>
      <c r="H1434" s="199" t="str">
        <f>IF(AND(M1434&gt;0,M1434&lt;=STATS!$C$22),1,"")</f>
        <v/>
      </c>
      <c r="J1434" s="34">
        <v>1433</v>
      </c>
      <c r="R1434" s="17"/>
      <c r="S1434" s="17"/>
      <c r="T1434" s="17"/>
      <c r="U1434" s="17"/>
      <c r="V1434" s="17"/>
      <c r="W1434" s="17"/>
      <c r="X1434" s="36"/>
      <c r="Y1434" s="36"/>
      <c r="Z1434" s="36"/>
      <c r="AA1434" s="36"/>
      <c r="FD1434" s="195"/>
      <c r="FE1434" s="195"/>
      <c r="FF1434" s="195"/>
      <c r="FG1434" s="195"/>
      <c r="FH1434" s="195"/>
    </row>
    <row r="1435" spans="2:164" x14ac:dyDescent="0.2">
      <c r="B1435" s="98">
        <f>COUNT(R1435:FC1435,FI1435:FQ1435)</f>
        <v>0</v>
      </c>
      <c r="C1435" s="98" t="str">
        <f>IF(COUNT(R1435:FC1435,FI1435:FQ1435)&gt;0,COUNT(R1435:FC1435,FI1435:FQ1435),"")</f>
        <v/>
      </c>
      <c r="D1435" s="98" t="str">
        <f>IF(COUNT(X1435:BN1435,BP1435:BX1435,BZ1435:CF1435,CH1435:FC1435,FI1435:FQ1435)&gt;0,COUNT(X1435:BN1435,BP1435:BX1435,BZ1435:CF1435,CH1435:FC1435,FI1435:FQ1435),"")</f>
        <v/>
      </c>
      <c r="E1435" s="98" t="str">
        <f>IF(H1435=1,COUNT(R1435:FC1435,FI1435:FQ1435),"")</f>
        <v/>
      </c>
      <c r="F1435" s="98" t="str">
        <f>IF(H1435=1,COUNT(X1435:BN1435,BP1435:BX1435,BZ1435:CF1435,CH1435:FC1435,FI1435:FQ1435),"")</f>
        <v/>
      </c>
      <c r="G1435" s="98" t="str">
        <f>IF($B1435&gt;=1,$M1435,"")</f>
        <v/>
      </c>
      <c r="H1435" s="199" t="str">
        <f>IF(AND(M1435&gt;0,M1435&lt;=STATS!$C$22),1,"")</f>
        <v/>
      </c>
      <c r="J1435" s="34">
        <v>1434</v>
      </c>
      <c r="R1435" s="17"/>
      <c r="S1435" s="17"/>
      <c r="T1435" s="17"/>
      <c r="U1435" s="17"/>
      <c r="V1435" s="17"/>
      <c r="W1435" s="17"/>
      <c r="X1435" s="36"/>
      <c r="Y1435" s="36"/>
      <c r="Z1435" s="36"/>
      <c r="AA1435" s="36"/>
      <c r="FD1435" s="195"/>
      <c r="FE1435" s="195"/>
      <c r="FF1435" s="195"/>
      <c r="FG1435" s="195"/>
      <c r="FH1435" s="195"/>
    </row>
    <row r="1436" spans="2:164" x14ac:dyDescent="0.2">
      <c r="B1436" s="98">
        <f>COUNT(R1436:FC1436,FI1436:FQ1436)</f>
        <v>0</v>
      </c>
      <c r="C1436" s="98" t="str">
        <f>IF(COUNT(R1436:FC1436,FI1436:FQ1436)&gt;0,COUNT(R1436:FC1436,FI1436:FQ1436),"")</f>
        <v/>
      </c>
      <c r="D1436" s="98" t="str">
        <f>IF(COUNT(X1436:BN1436,BP1436:BX1436,BZ1436:CF1436,CH1436:FC1436,FI1436:FQ1436)&gt;0,COUNT(X1436:BN1436,BP1436:BX1436,BZ1436:CF1436,CH1436:FC1436,FI1436:FQ1436),"")</f>
        <v/>
      </c>
      <c r="E1436" s="98" t="str">
        <f>IF(H1436=1,COUNT(R1436:FC1436,FI1436:FQ1436),"")</f>
        <v/>
      </c>
      <c r="F1436" s="98" t="str">
        <f>IF(H1436=1,COUNT(X1436:BN1436,BP1436:BX1436,BZ1436:CF1436,CH1436:FC1436,FI1436:FQ1436),"")</f>
        <v/>
      </c>
      <c r="G1436" s="98" t="str">
        <f>IF($B1436&gt;=1,$M1436,"")</f>
        <v/>
      </c>
      <c r="H1436" s="199" t="str">
        <f>IF(AND(M1436&gt;0,M1436&lt;=STATS!$C$22),1,"")</f>
        <v/>
      </c>
      <c r="J1436" s="34">
        <v>1435</v>
      </c>
      <c r="R1436" s="17"/>
      <c r="S1436" s="17"/>
      <c r="T1436" s="17"/>
      <c r="U1436" s="17"/>
      <c r="V1436" s="17"/>
      <c r="W1436" s="17"/>
      <c r="X1436" s="36"/>
      <c r="Y1436" s="36"/>
      <c r="Z1436" s="36"/>
      <c r="AA1436" s="36"/>
      <c r="FD1436" s="195"/>
      <c r="FE1436" s="195"/>
      <c r="FF1436" s="195"/>
      <c r="FG1436" s="195"/>
      <c r="FH1436" s="195"/>
    </row>
    <row r="1437" spans="2:164" x14ac:dyDescent="0.2">
      <c r="B1437" s="98">
        <f>COUNT(R1437:FC1437,FI1437:FQ1437)</f>
        <v>0</v>
      </c>
      <c r="C1437" s="98" t="str">
        <f>IF(COUNT(R1437:FC1437,FI1437:FQ1437)&gt;0,COUNT(R1437:FC1437,FI1437:FQ1437),"")</f>
        <v/>
      </c>
      <c r="D1437" s="98" t="str">
        <f>IF(COUNT(X1437:BN1437,BP1437:BX1437,BZ1437:CF1437,CH1437:FC1437,FI1437:FQ1437)&gt;0,COUNT(X1437:BN1437,BP1437:BX1437,BZ1437:CF1437,CH1437:FC1437,FI1437:FQ1437),"")</f>
        <v/>
      </c>
      <c r="E1437" s="98" t="str">
        <f>IF(H1437=1,COUNT(R1437:FC1437,FI1437:FQ1437),"")</f>
        <v/>
      </c>
      <c r="F1437" s="98" t="str">
        <f>IF(H1437=1,COUNT(X1437:BN1437,BP1437:BX1437,BZ1437:CF1437,CH1437:FC1437,FI1437:FQ1437),"")</f>
        <v/>
      </c>
      <c r="G1437" s="98" t="str">
        <f>IF($B1437&gt;=1,$M1437,"")</f>
        <v/>
      </c>
      <c r="H1437" s="199" t="str">
        <f>IF(AND(M1437&gt;0,M1437&lt;=STATS!$C$22),1,"")</f>
        <v/>
      </c>
      <c r="J1437" s="34">
        <v>1436</v>
      </c>
      <c r="R1437" s="17"/>
      <c r="S1437" s="17"/>
      <c r="T1437" s="17"/>
      <c r="U1437" s="17"/>
      <c r="V1437" s="17"/>
      <c r="W1437" s="17"/>
      <c r="X1437" s="36"/>
      <c r="Y1437" s="36"/>
      <c r="Z1437" s="36"/>
      <c r="AA1437" s="36"/>
      <c r="FD1437" s="195"/>
      <c r="FE1437" s="195"/>
      <c r="FF1437" s="195"/>
      <c r="FG1437" s="195"/>
      <c r="FH1437" s="195"/>
    </row>
    <row r="1438" spans="2:164" x14ac:dyDescent="0.2">
      <c r="B1438" s="98">
        <f>COUNT(R1438:FC1438,FI1438:FQ1438)</f>
        <v>0</v>
      </c>
      <c r="C1438" s="98" t="str">
        <f>IF(COUNT(R1438:FC1438,FI1438:FQ1438)&gt;0,COUNT(R1438:FC1438,FI1438:FQ1438),"")</f>
        <v/>
      </c>
      <c r="D1438" s="98" t="str">
        <f>IF(COUNT(X1438:BN1438,BP1438:BX1438,BZ1438:CF1438,CH1438:FC1438,FI1438:FQ1438)&gt;0,COUNT(X1438:BN1438,BP1438:BX1438,BZ1438:CF1438,CH1438:FC1438,FI1438:FQ1438),"")</f>
        <v/>
      </c>
      <c r="E1438" s="98" t="str">
        <f>IF(H1438=1,COUNT(R1438:FC1438,FI1438:FQ1438),"")</f>
        <v/>
      </c>
      <c r="F1438" s="98" t="str">
        <f>IF(H1438=1,COUNT(X1438:BN1438,BP1438:BX1438,BZ1438:CF1438,CH1438:FC1438,FI1438:FQ1438),"")</f>
        <v/>
      </c>
      <c r="G1438" s="98" t="str">
        <f>IF($B1438&gt;=1,$M1438,"")</f>
        <v/>
      </c>
      <c r="H1438" s="199" t="str">
        <f>IF(AND(M1438&gt;0,M1438&lt;=STATS!$C$22),1,"")</f>
        <v/>
      </c>
      <c r="J1438" s="34">
        <v>1437</v>
      </c>
      <c r="R1438" s="17"/>
      <c r="S1438" s="17"/>
      <c r="T1438" s="17"/>
      <c r="U1438" s="17"/>
      <c r="V1438" s="17"/>
      <c r="W1438" s="17"/>
      <c r="X1438" s="36"/>
      <c r="Y1438" s="36"/>
      <c r="Z1438" s="36"/>
      <c r="AA1438" s="36"/>
      <c r="FD1438" s="195"/>
      <c r="FE1438" s="195"/>
      <c r="FF1438" s="195"/>
      <c r="FG1438" s="195"/>
      <c r="FH1438" s="195"/>
    </row>
    <row r="1439" spans="2:164" x14ac:dyDescent="0.2">
      <c r="B1439" s="98">
        <f>COUNT(R1439:FC1439,FI1439:FQ1439)</f>
        <v>0</v>
      </c>
      <c r="C1439" s="98" t="str">
        <f>IF(COUNT(R1439:FC1439,FI1439:FQ1439)&gt;0,COUNT(R1439:FC1439,FI1439:FQ1439),"")</f>
        <v/>
      </c>
      <c r="D1439" s="98" t="str">
        <f>IF(COUNT(X1439:BN1439,BP1439:BX1439,BZ1439:CF1439,CH1439:FC1439,FI1439:FQ1439)&gt;0,COUNT(X1439:BN1439,BP1439:BX1439,BZ1439:CF1439,CH1439:FC1439,FI1439:FQ1439),"")</f>
        <v/>
      </c>
      <c r="E1439" s="98" t="str">
        <f>IF(H1439=1,COUNT(R1439:FC1439,FI1439:FQ1439),"")</f>
        <v/>
      </c>
      <c r="F1439" s="98" t="str">
        <f>IF(H1439=1,COUNT(X1439:BN1439,BP1439:BX1439,BZ1439:CF1439,CH1439:FC1439,FI1439:FQ1439),"")</f>
        <v/>
      </c>
      <c r="G1439" s="98" t="str">
        <f>IF($B1439&gt;=1,$M1439,"")</f>
        <v/>
      </c>
      <c r="H1439" s="199" t="str">
        <f>IF(AND(M1439&gt;0,M1439&lt;=STATS!$C$22),1,"")</f>
        <v/>
      </c>
      <c r="J1439" s="34">
        <v>1438</v>
      </c>
      <c r="R1439" s="17"/>
      <c r="S1439" s="17"/>
      <c r="T1439" s="17"/>
      <c r="U1439" s="17"/>
      <c r="V1439" s="17"/>
      <c r="W1439" s="17"/>
      <c r="X1439" s="36"/>
      <c r="Y1439" s="36"/>
      <c r="Z1439" s="36"/>
      <c r="AA1439" s="36"/>
      <c r="FD1439" s="195"/>
      <c r="FE1439" s="195"/>
      <c r="FF1439" s="195"/>
      <c r="FG1439" s="195"/>
      <c r="FH1439" s="195"/>
    </row>
    <row r="1440" spans="2:164" x14ac:dyDescent="0.2">
      <c r="B1440" s="98">
        <f>COUNT(R1440:FC1440,FI1440:FQ1440)</f>
        <v>0</v>
      </c>
      <c r="C1440" s="98" t="str">
        <f>IF(COUNT(R1440:FC1440,FI1440:FQ1440)&gt;0,COUNT(R1440:FC1440,FI1440:FQ1440),"")</f>
        <v/>
      </c>
      <c r="D1440" s="98" t="str">
        <f>IF(COUNT(X1440:BN1440,BP1440:BX1440,BZ1440:CF1440,CH1440:FC1440,FI1440:FQ1440)&gt;0,COUNT(X1440:BN1440,BP1440:BX1440,BZ1440:CF1440,CH1440:FC1440,FI1440:FQ1440),"")</f>
        <v/>
      </c>
      <c r="E1440" s="98" t="str">
        <f>IF(H1440=1,COUNT(R1440:FC1440,FI1440:FQ1440),"")</f>
        <v/>
      </c>
      <c r="F1440" s="98" t="str">
        <f>IF(H1440=1,COUNT(X1440:BN1440,BP1440:BX1440,BZ1440:CF1440,CH1440:FC1440,FI1440:FQ1440),"")</f>
        <v/>
      </c>
      <c r="G1440" s="98" t="str">
        <f>IF($B1440&gt;=1,$M1440,"")</f>
        <v/>
      </c>
      <c r="H1440" s="199" t="str">
        <f>IF(AND(M1440&gt;0,M1440&lt;=STATS!$C$22),1,"")</f>
        <v/>
      </c>
      <c r="J1440" s="34">
        <v>1439</v>
      </c>
      <c r="R1440" s="17"/>
      <c r="S1440" s="17"/>
      <c r="T1440" s="17"/>
      <c r="U1440" s="17"/>
      <c r="V1440" s="17"/>
      <c r="W1440" s="17"/>
      <c r="X1440" s="36"/>
      <c r="Y1440" s="36"/>
      <c r="Z1440" s="36"/>
      <c r="AA1440" s="36"/>
      <c r="FD1440" s="195"/>
      <c r="FE1440" s="195"/>
      <c r="FF1440" s="195"/>
      <c r="FG1440" s="195"/>
      <c r="FH1440" s="195"/>
    </row>
    <row r="1441" spans="2:164" x14ac:dyDescent="0.2">
      <c r="B1441" s="98">
        <f>COUNT(R1441:FC1441,FI1441:FQ1441)</f>
        <v>0</v>
      </c>
      <c r="C1441" s="98" t="str">
        <f>IF(COUNT(R1441:FC1441,FI1441:FQ1441)&gt;0,COUNT(R1441:FC1441,FI1441:FQ1441),"")</f>
        <v/>
      </c>
      <c r="D1441" s="98" t="str">
        <f>IF(COUNT(X1441:BN1441,BP1441:BX1441,BZ1441:CF1441,CH1441:FC1441,FI1441:FQ1441)&gt;0,COUNT(X1441:BN1441,BP1441:BX1441,BZ1441:CF1441,CH1441:FC1441,FI1441:FQ1441),"")</f>
        <v/>
      </c>
      <c r="E1441" s="98" t="str">
        <f>IF(H1441=1,COUNT(R1441:FC1441,FI1441:FQ1441),"")</f>
        <v/>
      </c>
      <c r="F1441" s="98" t="str">
        <f>IF(H1441=1,COUNT(X1441:BN1441,BP1441:BX1441,BZ1441:CF1441,CH1441:FC1441,FI1441:FQ1441),"")</f>
        <v/>
      </c>
      <c r="G1441" s="98" t="str">
        <f>IF($B1441&gt;=1,$M1441,"")</f>
        <v/>
      </c>
      <c r="H1441" s="199" t="str">
        <f>IF(AND(M1441&gt;0,M1441&lt;=STATS!$C$22),1,"")</f>
        <v/>
      </c>
      <c r="J1441" s="34">
        <v>1440</v>
      </c>
      <c r="R1441" s="17"/>
      <c r="S1441" s="17"/>
      <c r="T1441" s="17"/>
      <c r="U1441" s="17"/>
      <c r="V1441" s="17"/>
      <c r="W1441" s="17"/>
      <c r="X1441" s="36"/>
      <c r="Y1441" s="36"/>
      <c r="Z1441" s="36"/>
      <c r="AA1441" s="36"/>
      <c r="FD1441" s="195"/>
      <c r="FE1441" s="195"/>
      <c r="FF1441" s="195"/>
      <c r="FG1441" s="195"/>
      <c r="FH1441" s="195"/>
    </row>
    <row r="1442" spans="2:164" x14ac:dyDescent="0.2">
      <c r="B1442" s="98">
        <f>COUNT(R1442:FC1442,FI1442:FQ1442)</f>
        <v>0</v>
      </c>
      <c r="C1442" s="98" t="str">
        <f>IF(COUNT(R1442:FC1442,FI1442:FQ1442)&gt;0,COUNT(R1442:FC1442,FI1442:FQ1442),"")</f>
        <v/>
      </c>
      <c r="D1442" s="98" t="str">
        <f>IF(COUNT(X1442:BN1442,BP1442:BX1442,BZ1442:CF1442,CH1442:FC1442,FI1442:FQ1442)&gt;0,COUNT(X1442:BN1442,BP1442:BX1442,BZ1442:CF1442,CH1442:FC1442,FI1442:FQ1442),"")</f>
        <v/>
      </c>
      <c r="E1442" s="98" t="str">
        <f>IF(H1442=1,COUNT(R1442:FC1442,FI1442:FQ1442),"")</f>
        <v/>
      </c>
      <c r="F1442" s="98" t="str">
        <f>IF(H1442=1,COUNT(X1442:BN1442,BP1442:BX1442,BZ1442:CF1442,CH1442:FC1442,FI1442:FQ1442),"")</f>
        <v/>
      </c>
      <c r="G1442" s="98" t="str">
        <f>IF($B1442&gt;=1,$M1442,"")</f>
        <v/>
      </c>
      <c r="H1442" s="199" t="str">
        <f>IF(AND(M1442&gt;0,M1442&lt;=STATS!$C$22),1,"")</f>
        <v/>
      </c>
      <c r="J1442" s="34">
        <v>1441</v>
      </c>
      <c r="R1442" s="17"/>
      <c r="S1442" s="17"/>
      <c r="T1442" s="17"/>
      <c r="U1442" s="17"/>
      <c r="V1442" s="17"/>
      <c r="W1442" s="17"/>
      <c r="X1442" s="36"/>
      <c r="Y1442" s="36"/>
      <c r="Z1442" s="36"/>
      <c r="AA1442" s="36"/>
      <c r="FD1442" s="195"/>
      <c r="FE1442" s="195"/>
      <c r="FF1442" s="195"/>
      <c r="FG1442" s="195"/>
      <c r="FH1442" s="195"/>
    </row>
    <row r="1443" spans="2:164" x14ac:dyDescent="0.2">
      <c r="B1443" s="98">
        <f>COUNT(R1443:FC1443,FI1443:FQ1443)</f>
        <v>0</v>
      </c>
      <c r="C1443" s="98" t="str">
        <f>IF(COUNT(R1443:FC1443,FI1443:FQ1443)&gt;0,COUNT(R1443:FC1443,FI1443:FQ1443),"")</f>
        <v/>
      </c>
      <c r="D1443" s="98" t="str">
        <f>IF(COUNT(X1443:BN1443,BP1443:BX1443,BZ1443:CF1443,CH1443:FC1443,FI1443:FQ1443)&gt;0,COUNT(X1443:BN1443,BP1443:BX1443,BZ1443:CF1443,CH1443:FC1443,FI1443:FQ1443),"")</f>
        <v/>
      </c>
      <c r="E1443" s="98" t="str">
        <f>IF(H1443=1,COUNT(R1443:FC1443,FI1443:FQ1443),"")</f>
        <v/>
      </c>
      <c r="F1443" s="98" t="str">
        <f>IF(H1443=1,COUNT(X1443:BN1443,BP1443:BX1443,BZ1443:CF1443,CH1443:FC1443,FI1443:FQ1443),"")</f>
        <v/>
      </c>
      <c r="G1443" s="98" t="str">
        <f>IF($B1443&gt;=1,$M1443,"")</f>
        <v/>
      </c>
      <c r="H1443" s="199" t="str">
        <f>IF(AND(M1443&gt;0,M1443&lt;=STATS!$C$22),1,"")</f>
        <v/>
      </c>
      <c r="J1443" s="34">
        <v>1442</v>
      </c>
      <c r="R1443" s="17"/>
      <c r="S1443" s="17"/>
      <c r="T1443" s="17"/>
      <c r="U1443" s="17"/>
      <c r="V1443" s="17"/>
      <c r="W1443" s="17"/>
      <c r="X1443" s="36"/>
      <c r="Y1443" s="36"/>
      <c r="Z1443" s="36"/>
      <c r="AA1443" s="36"/>
      <c r="FD1443" s="195"/>
      <c r="FE1443" s="195"/>
      <c r="FF1443" s="195"/>
      <c r="FG1443" s="195"/>
      <c r="FH1443" s="195"/>
    </row>
    <row r="1444" spans="2:164" x14ac:dyDescent="0.2">
      <c r="B1444" s="98">
        <f>COUNT(R1444:FC1444,FI1444:FQ1444)</f>
        <v>0</v>
      </c>
      <c r="C1444" s="98" t="str">
        <f>IF(COUNT(R1444:FC1444,FI1444:FQ1444)&gt;0,COUNT(R1444:FC1444,FI1444:FQ1444),"")</f>
        <v/>
      </c>
      <c r="D1444" s="98" t="str">
        <f>IF(COUNT(X1444:BN1444,BP1444:BX1444,BZ1444:CF1444,CH1444:FC1444,FI1444:FQ1444)&gt;0,COUNT(X1444:BN1444,BP1444:BX1444,BZ1444:CF1444,CH1444:FC1444,FI1444:FQ1444),"")</f>
        <v/>
      </c>
      <c r="E1444" s="98" t="str">
        <f>IF(H1444=1,COUNT(R1444:FC1444,FI1444:FQ1444),"")</f>
        <v/>
      </c>
      <c r="F1444" s="98" t="str">
        <f>IF(H1444=1,COUNT(X1444:BN1444,BP1444:BX1444,BZ1444:CF1444,CH1444:FC1444,FI1444:FQ1444),"")</f>
        <v/>
      </c>
      <c r="G1444" s="98" t="str">
        <f>IF($B1444&gt;=1,$M1444,"")</f>
        <v/>
      </c>
      <c r="H1444" s="199" t="str">
        <f>IF(AND(M1444&gt;0,M1444&lt;=STATS!$C$22),1,"")</f>
        <v/>
      </c>
      <c r="J1444" s="34">
        <v>1443</v>
      </c>
      <c r="R1444" s="17"/>
      <c r="S1444" s="17"/>
      <c r="T1444" s="17"/>
      <c r="U1444" s="17"/>
      <c r="V1444" s="17"/>
      <c r="W1444" s="17"/>
      <c r="X1444" s="36"/>
      <c r="Y1444" s="36"/>
      <c r="Z1444" s="36"/>
      <c r="AA1444" s="36"/>
      <c r="FD1444" s="195"/>
      <c r="FE1444" s="195"/>
      <c r="FF1444" s="195"/>
      <c r="FG1444" s="195"/>
      <c r="FH1444" s="195"/>
    </row>
    <row r="1445" spans="2:164" x14ac:dyDescent="0.2">
      <c r="B1445" s="98">
        <f>COUNT(R1445:FC1445,FI1445:FQ1445)</f>
        <v>0</v>
      </c>
      <c r="C1445" s="98" t="str">
        <f>IF(COUNT(R1445:FC1445,FI1445:FQ1445)&gt;0,COUNT(R1445:FC1445,FI1445:FQ1445),"")</f>
        <v/>
      </c>
      <c r="D1445" s="98" t="str">
        <f>IF(COUNT(X1445:BN1445,BP1445:BX1445,BZ1445:CF1445,CH1445:FC1445,FI1445:FQ1445)&gt;0,COUNT(X1445:BN1445,BP1445:BX1445,BZ1445:CF1445,CH1445:FC1445,FI1445:FQ1445),"")</f>
        <v/>
      </c>
      <c r="E1445" s="98" t="str">
        <f>IF(H1445=1,COUNT(R1445:FC1445,FI1445:FQ1445),"")</f>
        <v/>
      </c>
      <c r="F1445" s="98" t="str">
        <f>IF(H1445=1,COUNT(X1445:BN1445,BP1445:BX1445,BZ1445:CF1445,CH1445:FC1445,FI1445:FQ1445),"")</f>
        <v/>
      </c>
      <c r="G1445" s="98" t="str">
        <f>IF($B1445&gt;=1,$M1445,"")</f>
        <v/>
      </c>
      <c r="H1445" s="199" t="str">
        <f>IF(AND(M1445&gt;0,M1445&lt;=STATS!$C$22),1,"")</f>
        <v/>
      </c>
      <c r="J1445" s="34">
        <v>1444</v>
      </c>
      <c r="R1445" s="17"/>
      <c r="S1445" s="17"/>
      <c r="T1445" s="17"/>
      <c r="U1445" s="17"/>
      <c r="V1445" s="17"/>
      <c r="W1445" s="17"/>
      <c r="X1445" s="36"/>
      <c r="Y1445" s="36"/>
      <c r="Z1445" s="36"/>
      <c r="AA1445" s="36"/>
      <c r="FD1445" s="195"/>
      <c r="FE1445" s="195"/>
      <c r="FF1445" s="195"/>
      <c r="FG1445" s="195"/>
      <c r="FH1445" s="195"/>
    </row>
    <row r="1446" spans="2:164" x14ac:dyDescent="0.2">
      <c r="B1446" s="98">
        <f>COUNT(R1446:FC1446,FI1446:FQ1446)</f>
        <v>0</v>
      </c>
      <c r="C1446" s="98" t="str">
        <f>IF(COUNT(R1446:FC1446,FI1446:FQ1446)&gt;0,COUNT(R1446:FC1446,FI1446:FQ1446),"")</f>
        <v/>
      </c>
      <c r="D1446" s="98" t="str">
        <f>IF(COUNT(X1446:BN1446,BP1446:BX1446,BZ1446:CF1446,CH1446:FC1446,FI1446:FQ1446)&gt;0,COUNT(X1446:BN1446,BP1446:BX1446,BZ1446:CF1446,CH1446:FC1446,FI1446:FQ1446),"")</f>
        <v/>
      </c>
      <c r="E1446" s="98" t="str">
        <f>IF(H1446=1,COUNT(R1446:FC1446,FI1446:FQ1446),"")</f>
        <v/>
      </c>
      <c r="F1446" s="98" t="str">
        <f>IF(H1446=1,COUNT(X1446:BN1446,BP1446:BX1446,BZ1446:CF1446,CH1446:FC1446,FI1446:FQ1446),"")</f>
        <v/>
      </c>
      <c r="G1446" s="98" t="str">
        <f>IF($B1446&gt;=1,$M1446,"")</f>
        <v/>
      </c>
      <c r="H1446" s="199" t="str">
        <f>IF(AND(M1446&gt;0,M1446&lt;=STATS!$C$22),1,"")</f>
        <v/>
      </c>
      <c r="J1446" s="34">
        <v>1445</v>
      </c>
      <c r="R1446" s="17"/>
      <c r="S1446" s="17"/>
      <c r="T1446" s="17"/>
      <c r="U1446" s="17"/>
      <c r="V1446" s="17"/>
      <c r="W1446" s="17"/>
      <c r="X1446" s="36"/>
      <c r="Y1446" s="36"/>
      <c r="Z1446" s="36"/>
      <c r="AA1446" s="36"/>
      <c r="FD1446" s="195"/>
      <c r="FE1446" s="195"/>
      <c r="FF1446" s="195"/>
      <c r="FG1446" s="195"/>
      <c r="FH1446" s="195"/>
    </row>
    <row r="1447" spans="2:164" x14ac:dyDescent="0.2">
      <c r="B1447" s="98">
        <f>COUNT(R1447:FC1447,FI1447:FQ1447)</f>
        <v>0</v>
      </c>
      <c r="C1447" s="98" t="str">
        <f>IF(COUNT(R1447:FC1447,FI1447:FQ1447)&gt;0,COUNT(R1447:FC1447,FI1447:FQ1447),"")</f>
        <v/>
      </c>
      <c r="D1447" s="98" t="str">
        <f>IF(COUNT(X1447:BN1447,BP1447:BX1447,BZ1447:CF1447,CH1447:FC1447,FI1447:FQ1447)&gt;0,COUNT(X1447:BN1447,BP1447:BX1447,BZ1447:CF1447,CH1447:FC1447,FI1447:FQ1447),"")</f>
        <v/>
      </c>
      <c r="E1447" s="98" t="str">
        <f>IF(H1447=1,COUNT(R1447:FC1447,FI1447:FQ1447),"")</f>
        <v/>
      </c>
      <c r="F1447" s="98" t="str">
        <f>IF(H1447=1,COUNT(X1447:BN1447,BP1447:BX1447,BZ1447:CF1447,CH1447:FC1447,FI1447:FQ1447),"")</f>
        <v/>
      </c>
      <c r="G1447" s="98" t="str">
        <f>IF($B1447&gt;=1,$M1447,"")</f>
        <v/>
      </c>
      <c r="H1447" s="199" t="str">
        <f>IF(AND(M1447&gt;0,M1447&lt;=STATS!$C$22),1,"")</f>
        <v/>
      </c>
      <c r="J1447" s="34">
        <v>1446</v>
      </c>
      <c r="R1447" s="17"/>
      <c r="S1447" s="17"/>
      <c r="T1447" s="17"/>
      <c r="U1447" s="17"/>
      <c r="V1447" s="17"/>
      <c r="W1447" s="17"/>
      <c r="X1447" s="36"/>
      <c r="Y1447" s="36"/>
      <c r="Z1447" s="36"/>
      <c r="AA1447" s="36"/>
      <c r="FD1447" s="195"/>
      <c r="FE1447" s="195"/>
      <c r="FF1447" s="195"/>
      <c r="FG1447" s="195"/>
      <c r="FH1447" s="195"/>
    </row>
    <row r="1448" spans="2:164" x14ac:dyDescent="0.2">
      <c r="B1448" s="98">
        <f>COUNT(R1448:FC1448,FI1448:FQ1448)</f>
        <v>0</v>
      </c>
      <c r="C1448" s="98" t="str">
        <f>IF(COUNT(R1448:FC1448,FI1448:FQ1448)&gt;0,COUNT(R1448:FC1448,FI1448:FQ1448),"")</f>
        <v/>
      </c>
      <c r="D1448" s="98" t="str">
        <f>IF(COUNT(X1448:BN1448,BP1448:BX1448,BZ1448:CF1448,CH1448:FC1448,FI1448:FQ1448)&gt;0,COUNT(X1448:BN1448,BP1448:BX1448,BZ1448:CF1448,CH1448:FC1448,FI1448:FQ1448),"")</f>
        <v/>
      </c>
      <c r="E1448" s="98" t="str">
        <f>IF(H1448=1,COUNT(R1448:FC1448,FI1448:FQ1448),"")</f>
        <v/>
      </c>
      <c r="F1448" s="98" t="str">
        <f>IF(H1448=1,COUNT(X1448:BN1448,BP1448:BX1448,BZ1448:CF1448,CH1448:FC1448,FI1448:FQ1448),"")</f>
        <v/>
      </c>
      <c r="G1448" s="98" t="str">
        <f>IF($B1448&gt;=1,$M1448,"")</f>
        <v/>
      </c>
      <c r="H1448" s="199" t="str">
        <f>IF(AND(M1448&gt;0,M1448&lt;=STATS!$C$22),1,"")</f>
        <v/>
      </c>
      <c r="J1448" s="34">
        <v>1447</v>
      </c>
      <c r="R1448" s="17"/>
      <c r="S1448" s="17"/>
      <c r="T1448" s="17"/>
      <c r="U1448" s="17"/>
      <c r="V1448" s="17"/>
      <c r="W1448" s="17"/>
      <c r="X1448" s="36"/>
      <c r="Y1448" s="36"/>
      <c r="Z1448" s="36"/>
      <c r="AA1448" s="36"/>
      <c r="FD1448" s="195"/>
      <c r="FE1448" s="195"/>
      <c r="FF1448" s="195"/>
      <c r="FG1448" s="195"/>
      <c r="FH1448" s="195"/>
    </row>
    <row r="1449" spans="2:164" x14ac:dyDescent="0.2">
      <c r="B1449" s="98">
        <f>COUNT(R1449:FC1449,FI1449:FQ1449)</f>
        <v>0</v>
      </c>
      <c r="C1449" s="98" t="str">
        <f>IF(COUNT(R1449:FC1449,FI1449:FQ1449)&gt;0,COUNT(R1449:FC1449,FI1449:FQ1449),"")</f>
        <v/>
      </c>
      <c r="D1449" s="98" t="str">
        <f>IF(COUNT(X1449:BN1449,BP1449:BX1449,BZ1449:CF1449,CH1449:FC1449,FI1449:FQ1449)&gt;0,COUNT(X1449:BN1449,BP1449:BX1449,BZ1449:CF1449,CH1449:FC1449,FI1449:FQ1449),"")</f>
        <v/>
      </c>
      <c r="E1449" s="98" t="str">
        <f>IF(H1449=1,COUNT(R1449:FC1449,FI1449:FQ1449),"")</f>
        <v/>
      </c>
      <c r="F1449" s="98" t="str">
        <f>IF(H1449=1,COUNT(X1449:BN1449,BP1449:BX1449,BZ1449:CF1449,CH1449:FC1449,FI1449:FQ1449),"")</f>
        <v/>
      </c>
      <c r="G1449" s="98" t="str">
        <f>IF($B1449&gt;=1,$M1449,"")</f>
        <v/>
      </c>
      <c r="H1449" s="199" t="str">
        <f>IF(AND(M1449&gt;0,M1449&lt;=STATS!$C$22),1,"")</f>
        <v/>
      </c>
      <c r="J1449" s="34">
        <v>1448</v>
      </c>
      <c r="R1449" s="17"/>
      <c r="S1449" s="17"/>
      <c r="T1449" s="17"/>
      <c r="U1449" s="17"/>
      <c r="V1449" s="17"/>
      <c r="W1449" s="17"/>
      <c r="X1449" s="36"/>
      <c r="Y1449" s="36"/>
      <c r="Z1449" s="36"/>
      <c r="AA1449" s="36"/>
      <c r="FD1449" s="195"/>
      <c r="FE1449" s="195"/>
      <c r="FF1449" s="195"/>
      <c r="FG1449" s="195"/>
      <c r="FH1449" s="195"/>
    </row>
    <row r="1450" spans="2:164" x14ac:dyDescent="0.2">
      <c r="B1450" s="98">
        <f>COUNT(R1450:FC1450,FI1450:FQ1450)</f>
        <v>0</v>
      </c>
      <c r="C1450" s="98" t="str">
        <f>IF(COUNT(R1450:FC1450,FI1450:FQ1450)&gt;0,COUNT(R1450:FC1450,FI1450:FQ1450),"")</f>
        <v/>
      </c>
      <c r="D1450" s="98" t="str">
        <f>IF(COUNT(X1450:BN1450,BP1450:BX1450,BZ1450:CF1450,CH1450:FC1450,FI1450:FQ1450)&gt;0,COUNT(X1450:BN1450,BP1450:BX1450,BZ1450:CF1450,CH1450:FC1450,FI1450:FQ1450),"")</f>
        <v/>
      </c>
      <c r="E1450" s="98" t="str">
        <f>IF(H1450=1,COUNT(R1450:FC1450,FI1450:FQ1450),"")</f>
        <v/>
      </c>
      <c r="F1450" s="98" t="str">
        <f>IF(H1450=1,COUNT(X1450:BN1450,BP1450:BX1450,BZ1450:CF1450,CH1450:FC1450,FI1450:FQ1450),"")</f>
        <v/>
      </c>
      <c r="G1450" s="98" t="str">
        <f>IF($B1450&gt;=1,$M1450,"")</f>
        <v/>
      </c>
      <c r="H1450" s="199" t="str">
        <f>IF(AND(M1450&gt;0,M1450&lt;=STATS!$C$22),1,"")</f>
        <v/>
      </c>
      <c r="J1450" s="34">
        <v>1449</v>
      </c>
      <c r="R1450" s="17"/>
      <c r="S1450" s="17"/>
      <c r="T1450" s="17"/>
      <c r="U1450" s="17"/>
      <c r="V1450" s="17"/>
      <c r="W1450" s="17"/>
      <c r="X1450" s="36"/>
      <c r="Y1450" s="36"/>
      <c r="Z1450" s="36"/>
      <c r="AA1450" s="36"/>
      <c r="FD1450" s="195"/>
      <c r="FE1450" s="195"/>
      <c r="FF1450" s="195"/>
      <c r="FG1450" s="195"/>
      <c r="FH1450" s="195"/>
    </row>
    <row r="1451" spans="2:164" x14ac:dyDescent="0.2">
      <c r="B1451" s="98">
        <f>COUNT(R1451:FC1451,FI1451:FQ1451)</f>
        <v>0</v>
      </c>
      <c r="C1451" s="98" t="str">
        <f>IF(COUNT(R1451:FC1451,FI1451:FQ1451)&gt;0,COUNT(R1451:FC1451,FI1451:FQ1451),"")</f>
        <v/>
      </c>
      <c r="D1451" s="98" t="str">
        <f>IF(COUNT(X1451:BN1451,BP1451:BX1451,BZ1451:CF1451,CH1451:FC1451,FI1451:FQ1451)&gt;0,COUNT(X1451:BN1451,BP1451:BX1451,BZ1451:CF1451,CH1451:FC1451,FI1451:FQ1451),"")</f>
        <v/>
      </c>
      <c r="E1451" s="98" t="str">
        <f>IF(H1451=1,COUNT(R1451:FC1451,FI1451:FQ1451),"")</f>
        <v/>
      </c>
      <c r="F1451" s="98" t="str">
        <f>IF(H1451=1,COUNT(X1451:BN1451,BP1451:BX1451,BZ1451:CF1451,CH1451:FC1451,FI1451:FQ1451),"")</f>
        <v/>
      </c>
      <c r="G1451" s="98" t="str">
        <f>IF($B1451&gt;=1,$M1451,"")</f>
        <v/>
      </c>
      <c r="H1451" s="199" t="str">
        <f>IF(AND(M1451&gt;0,M1451&lt;=STATS!$C$22),1,"")</f>
        <v/>
      </c>
      <c r="J1451" s="34">
        <v>1450</v>
      </c>
      <c r="R1451" s="17"/>
      <c r="S1451" s="17"/>
      <c r="T1451" s="17"/>
      <c r="U1451" s="17"/>
      <c r="V1451" s="17"/>
      <c r="W1451" s="17"/>
      <c r="X1451" s="36"/>
      <c r="Y1451" s="36"/>
      <c r="Z1451" s="36"/>
      <c r="AA1451" s="36"/>
      <c r="FD1451" s="195"/>
      <c r="FE1451" s="195"/>
      <c r="FF1451" s="195"/>
      <c r="FG1451" s="195"/>
      <c r="FH1451" s="195"/>
    </row>
    <row r="1452" spans="2:164" x14ac:dyDescent="0.2">
      <c r="B1452" s="98">
        <f>COUNT(R1452:FC1452,FI1452:FQ1452)</f>
        <v>0</v>
      </c>
      <c r="C1452" s="98" t="str">
        <f>IF(COUNT(R1452:FC1452,FI1452:FQ1452)&gt;0,COUNT(R1452:FC1452,FI1452:FQ1452),"")</f>
        <v/>
      </c>
      <c r="D1452" s="98" t="str">
        <f>IF(COUNT(X1452:BN1452,BP1452:BX1452,BZ1452:CF1452,CH1452:FC1452,FI1452:FQ1452)&gt;0,COUNT(X1452:BN1452,BP1452:BX1452,BZ1452:CF1452,CH1452:FC1452,FI1452:FQ1452),"")</f>
        <v/>
      </c>
      <c r="E1452" s="98" t="str">
        <f>IF(H1452=1,COUNT(R1452:FC1452,FI1452:FQ1452),"")</f>
        <v/>
      </c>
      <c r="F1452" s="98" t="str">
        <f>IF(H1452=1,COUNT(X1452:BN1452,BP1452:BX1452,BZ1452:CF1452,CH1452:FC1452,FI1452:FQ1452),"")</f>
        <v/>
      </c>
      <c r="G1452" s="98" t="str">
        <f>IF($B1452&gt;=1,$M1452,"")</f>
        <v/>
      </c>
      <c r="H1452" s="199" t="str">
        <f>IF(AND(M1452&gt;0,M1452&lt;=STATS!$C$22),1,"")</f>
        <v/>
      </c>
      <c r="J1452" s="34">
        <v>1451</v>
      </c>
      <c r="R1452" s="17"/>
      <c r="S1452" s="17"/>
      <c r="T1452" s="17"/>
      <c r="U1452" s="17"/>
      <c r="V1452" s="17"/>
      <c r="W1452" s="17"/>
      <c r="X1452" s="36"/>
      <c r="Y1452" s="36"/>
      <c r="Z1452" s="36"/>
      <c r="AA1452" s="36"/>
      <c r="FD1452" s="195"/>
      <c r="FE1452" s="195"/>
      <c r="FF1452" s="195"/>
      <c r="FG1452" s="195"/>
      <c r="FH1452" s="195"/>
    </row>
    <row r="1453" spans="2:164" x14ac:dyDescent="0.2">
      <c r="B1453" s="98">
        <f>COUNT(R1453:FC1453,FI1453:FQ1453)</f>
        <v>0</v>
      </c>
      <c r="C1453" s="98" t="str">
        <f>IF(COUNT(R1453:FC1453,FI1453:FQ1453)&gt;0,COUNT(R1453:FC1453,FI1453:FQ1453),"")</f>
        <v/>
      </c>
      <c r="D1453" s="98" t="str">
        <f>IF(COUNT(X1453:BN1453,BP1453:BX1453,BZ1453:CF1453,CH1453:FC1453,FI1453:FQ1453)&gt;0,COUNT(X1453:BN1453,BP1453:BX1453,BZ1453:CF1453,CH1453:FC1453,FI1453:FQ1453),"")</f>
        <v/>
      </c>
      <c r="E1453" s="98" t="str">
        <f>IF(H1453=1,COUNT(R1453:FC1453,FI1453:FQ1453),"")</f>
        <v/>
      </c>
      <c r="F1453" s="98" t="str">
        <f>IF(H1453=1,COUNT(X1453:BN1453,BP1453:BX1453,BZ1453:CF1453,CH1453:FC1453,FI1453:FQ1453),"")</f>
        <v/>
      </c>
      <c r="G1453" s="98" t="str">
        <f>IF($B1453&gt;=1,$M1453,"")</f>
        <v/>
      </c>
      <c r="H1453" s="199" t="str">
        <f>IF(AND(M1453&gt;0,M1453&lt;=STATS!$C$22),1,"")</f>
        <v/>
      </c>
      <c r="J1453" s="34">
        <v>1452</v>
      </c>
      <c r="R1453" s="17"/>
      <c r="S1453" s="17"/>
      <c r="T1453" s="17"/>
      <c r="U1453" s="17"/>
      <c r="V1453" s="17"/>
      <c r="W1453" s="17"/>
      <c r="X1453" s="36"/>
      <c r="Y1453" s="36"/>
      <c r="Z1453" s="36"/>
      <c r="AA1453" s="36"/>
      <c r="FD1453" s="195"/>
      <c r="FE1453" s="195"/>
      <c r="FF1453" s="195"/>
      <c r="FG1453" s="195"/>
      <c r="FH1453" s="195"/>
    </row>
    <row r="1454" spans="2:164" x14ac:dyDescent="0.2">
      <c r="B1454" s="98">
        <f>COUNT(R1454:FC1454,FI1454:FQ1454)</f>
        <v>0</v>
      </c>
      <c r="C1454" s="98" t="str">
        <f>IF(COUNT(R1454:FC1454,FI1454:FQ1454)&gt;0,COUNT(R1454:FC1454,FI1454:FQ1454),"")</f>
        <v/>
      </c>
      <c r="D1454" s="98" t="str">
        <f>IF(COUNT(X1454:BN1454,BP1454:BX1454,BZ1454:CF1454,CH1454:FC1454,FI1454:FQ1454)&gt;0,COUNT(X1454:BN1454,BP1454:BX1454,BZ1454:CF1454,CH1454:FC1454,FI1454:FQ1454),"")</f>
        <v/>
      </c>
      <c r="E1454" s="98" t="str">
        <f>IF(H1454=1,COUNT(R1454:FC1454,FI1454:FQ1454),"")</f>
        <v/>
      </c>
      <c r="F1454" s="98" t="str">
        <f>IF(H1454=1,COUNT(X1454:BN1454,BP1454:BX1454,BZ1454:CF1454,CH1454:FC1454,FI1454:FQ1454),"")</f>
        <v/>
      </c>
      <c r="G1454" s="98" t="str">
        <f>IF($B1454&gt;=1,$M1454,"")</f>
        <v/>
      </c>
      <c r="H1454" s="199" t="str">
        <f>IF(AND(M1454&gt;0,M1454&lt;=STATS!$C$22),1,"")</f>
        <v/>
      </c>
      <c r="J1454" s="34">
        <v>1453</v>
      </c>
      <c r="R1454" s="17"/>
      <c r="S1454" s="17"/>
      <c r="T1454" s="17"/>
      <c r="U1454" s="17"/>
      <c r="V1454" s="17"/>
      <c r="W1454" s="17"/>
      <c r="X1454" s="36"/>
      <c r="Y1454" s="36"/>
      <c r="Z1454" s="36"/>
      <c r="AA1454" s="36"/>
      <c r="FD1454" s="195"/>
      <c r="FE1454" s="195"/>
      <c r="FF1454" s="195"/>
      <c r="FG1454" s="195"/>
      <c r="FH1454" s="195"/>
    </row>
    <row r="1455" spans="2:164" x14ac:dyDescent="0.2">
      <c r="B1455" s="98">
        <f>COUNT(R1455:FC1455,FI1455:FQ1455)</f>
        <v>0</v>
      </c>
      <c r="C1455" s="98" t="str">
        <f>IF(COUNT(R1455:FC1455,FI1455:FQ1455)&gt;0,COUNT(R1455:FC1455,FI1455:FQ1455),"")</f>
        <v/>
      </c>
      <c r="D1455" s="98" t="str">
        <f>IF(COUNT(X1455:BN1455,BP1455:BX1455,BZ1455:CF1455,CH1455:FC1455,FI1455:FQ1455)&gt;0,COUNT(X1455:BN1455,BP1455:BX1455,BZ1455:CF1455,CH1455:FC1455,FI1455:FQ1455),"")</f>
        <v/>
      </c>
      <c r="E1455" s="98" t="str">
        <f>IF(H1455=1,COUNT(R1455:FC1455,FI1455:FQ1455),"")</f>
        <v/>
      </c>
      <c r="F1455" s="98" t="str">
        <f>IF(H1455=1,COUNT(X1455:BN1455,BP1455:BX1455,BZ1455:CF1455,CH1455:FC1455,FI1455:FQ1455),"")</f>
        <v/>
      </c>
      <c r="G1455" s="98" t="str">
        <f>IF($B1455&gt;=1,$M1455,"")</f>
        <v/>
      </c>
      <c r="H1455" s="199" t="str">
        <f>IF(AND(M1455&gt;0,M1455&lt;=STATS!$C$22),1,"")</f>
        <v/>
      </c>
      <c r="J1455" s="34">
        <v>1454</v>
      </c>
      <c r="R1455" s="17"/>
      <c r="S1455" s="17"/>
      <c r="T1455" s="17"/>
      <c r="U1455" s="17"/>
      <c r="V1455" s="17"/>
      <c r="W1455" s="17"/>
      <c r="X1455" s="36"/>
      <c r="Y1455" s="36"/>
      <c r="Z1455" s="36"/>
      <c r="AA1455" s="36"/>
      <c r="FD1455" s="195"/>
      <c r="FE1455" s="195"/>
      <c r="FF1455" s="195"/>
      <c r="FG1455" s="195"/>
      <c r="FH1455" s="195"/>
    </row>
    <row r="1456" spans="2:164" x14ac:dyDescent="0.2">
      <c r="B1456" s="98">
        <f>COUNT(R1456:FC1456,FI1456:FQ1456)</f>
        <v>0</v>
      </c>
      <c r="C1456" s="98" t="str">
        <f>IF(COUNT(R1456:FC1456,FI1456:FQ1456)&gt;0,COUNT(R1456:FC1456,FI1456:FQ1456),"")</f>
        <v/>
      </c>
      <c r="D1456" s="98" t="str">
        <f>IF(COUNT(X1456:BN1456,BP1456:BX1456,BZ1456:CF1456,CH1456:FC1456,FI1456:FQ1456)&gt;0,COUNT(X1456:BN1456,BP1456:BX1456,BZ1456:CF1456,CH1456:FC1456,FI1456:FQ1456),"")</f>
        <v/>
      </c>
      <c r="E1456" s="98" t="str">
        <f>IF(H1456=1,COUNT(R1456:FC1456,FI1456:FQ1456),"")</f>
        <v/>
      </c>
      <c r="F1456" s="98" t="str">
        <f>IF(H1456=1,COUNT(X1456:BN1456,BP1456:BX1456,BZ1456:CF1456,CH1456:FC1456,FI1456:FQ1456),"")</f>
        <v/>
      </c>
      <c r="G1456" s="98" t="str">
        <f>IF($B1456&gt;=1,$M1456,"")</f>
        <v/>
      </c>
      <c r="H1456" s="199" t="str">
        <f>IF(AND(M1456&gt;0,M1456&lt;=STATS!$C$22),1,"")</f>
        <v/>
      </c>
      <c r="J1456" s="34">
        <v>1455</v>
      </c>
      <c r="R1456" s="17"/>
      <c r="S1456" s="17"/>
      <c r="T1456" s="17"/>
      <c r="U1456" s="17"/>
      <c r="V1456" s="17"/>
      <c r="W1456" s="17"/>
      <c r="X1456" s="36"/>
      <c r="Y1456" s="36"/>
      <c r="Z1456" s="36"/>
      <c r="AA1456" s="36"/>
      <c r="FD1456" s="195"/>
      <c r="FE1456" s="195"/>
      <c r="FF1456" s="195"/>
      <c r="FG1456" s="195"/>
      <c r="FH1456" s="195"/>
    </row>
    <row r="1457" spans="2:164" x14ac:dyDescent="0.2">
      <c r="B1457" s="98">
        <f>COUNT(R1457:FC1457,FI1457:FQ1457)</f>
        <v>0</v>
      </c>
      <c r="C1457" s="98" t="str">
        <f>IF(COUNT(R1457:FC1457,FI1457:FQ1457)&gt;0,COUNT(R1457:FC1457,FI1457:FQ1457),"")</f>
        <v/>
      </c>
      <c r="D1457" s="98" t="str">
        <f>IF(COUNT(X1457:BN1457,BP1457:BX1457,BZ1457:CF1457,CH1457:FC1457,FI1457:FQ1457)&gt;0,COUNT(X1457:BN1457,BP1457:BX1457,BZ1457:CF1457,CH1457:FC1457,FI1457:FQ1457),"")</f>
        <v/>
      </c>
      <c r="E1457" s="98" t="str">
        <f>IF(H1457=1,COUNT(R1457:FC1457,FI1457:FQ1457),"")</f>
        <v/>
      </c>
      <c r="F1457" s="98" t="str">
        <f>IF(H1457=1,COUNT(X1457:BN1457,BP1457:BX1457,BZ1457:CF1457,CH1457:FC1457,FI1457:FQ1457),"")</f>
        <v/>
      </c>
      <c r="G1457" s="98" t="str">
        <f>IF($B1457&gt;=1,$M1457,"")</f>
        <v/>
      </c>
      <c r="H1457" s="199" t="str">
        <f>IF(AND(M1457&gt;0,M1457&lt;=STATS!$C$22),1,"")</f>
        <v/>
      </c>
      <c r="J1457" s="34">
        <v>1456</v>
      </c>
      <c r="R1457" s="17"/>
      <c r="S1457" s="17"/>
      <c r="T1457" s="17"/>
      <c r="U1457" s="17"/>
      <c r="V1457" s="17"/>
      <c r="W1457" s="17"/>
      <c r="X1457" s="36"/>
      <c r="Y1457" s="36"/>
      <c r="Z1457" s="36"/>
      <c r="AA1457" s="36"/>
      <c r="FD1457" s="195"/>
      <c r="FE1457" s="195"/>
      <c r="FF1457" s="195"/>
      <c r="FG1457" s="195"/>
      <c r="FH1457" s="195"/>
    </row>
    <row r="1458" spans="2:164" x14ac:dyDescent="0.2">
      <c r="B1458" s="98">
        <f>COUNT(R1458:FC1458,FI1458:FQ1458)</f>
        <v>0</v>
      </c>
      <c r="C1458" s="98" t="str">
        <f>IF(COUNT(R1458:FC1458,FI1458:FQ1458)&gt;0,COUNT(R1458:FC1458,FI1458:FQ1458),"")</f>
        <v/>
      </c>
      <c r="D1458" s="98" t="str">
        <f>IF(COUNT(X1458:BN1458,BP1458:BX1458,BZ1458:CF1458,CH1458:FC1458,FI1458:FQ1458)&gt;0,COUNT(X1458:BN1458,BP1458:BX1458,BZ1458:CF1458,CH1458:FC1458,FI1458:FQ1458),"")</f>
        <v/>
      </c>
      <c r="E1458" s="98" t="str">
        <f>IF(H1458=1,COUNT(R1458:FC1458,FI1458:FQ1458),"")</f>
        <v/>
      </c>
      <c r="F1458" s="98" t="str">
        <f>IF(H1458=1,COUNT(X1458:BN1458,BP1458:BX1458,BZ1458:CF1458,CH1458:FC1458,FI1458:FQ1458),"")</f>
        <v/>
      </c>
      <c r="G1458" s="98" t="str">
        <f>IF($B1458&gt;=1,$M1458,"")</f>
        <v/>
      </c>
      <c r="H1458" s="199" t="str">
        <f>IF(AND(M1458&gt;0,M1458&lt;=STATS!$C$22),1,"")</f>
        <v/>
      </c>
      <c r="J1458" s="34">
        <v>1457</v>
      </c>
      <c r="R1458" s="17"/>
      <c r="S1458" s="17"/>
      <c r="T1458" s="17"/>
      <c r="U1458" s="17"/>
      <c r="V1458" s="17"/>
      <c r="W1458" s="17"/>
      <c r="X1458" s="36"/>
      <c r="Y1458" s="36"/>
      <c r="Z1458" s="36"/>
      <c r="AA1458" s="36"/>
      <c r="FD1458" s="195"/>
      <c r="FE1458" s="195"/>
      <c r="FF1458" s="195"/>
      <c r="FG1458" s="195"/>
      <c r="FH1458" s="195"/>
    </row>
    <row r="1459" spans="2:164" x14ac:dyDescent="0.2">
      <c r="B1459" s="98">
        <f>COUNT(R1459:FC1459,FI1459:FQ1459)</f>
        <v>0</v>
      </c>
      <c r="C1459" s="98" t="str">
        <f>IF(COUNT(R1459:FC1459,FI1459:FQ1459)&gt;0,COUNT(R1459:FC1459,FI1459:FQ1459),"")</f>
        <v/>
      </c>
      <c r="D1459" s="98" t="str">
        <f>IF(COUNT(X1459:BN1459,BP1459:BX1459,BZ1459:CF1459,CH1459:FC1459,FI1459:FQ1459)&gt;0,COUNT(X1459:BN1459,BP1459:BX1459,BZ1459:CF1459,CH1459:FC1459,FI1459:FQ1459),"")</f>
        <v/>
      </c>
      <c r="E1459" s="98" t="str">
        <f>IF(H1459=1,COUNT(R1459:FC1459,FI1459:FQ1459),"")</f>
        <v/>
      </c>
      <c r="F1459" s="98" t="str">
        <f>IF(H1459=1,COUNT(X1459:BN1459,BP1459:BX1459,BZ1459:CF1459,CH1459:FC1459,FI1459:FQ1459),"")</f>
        <v/>
      </c>
      <c r="G1459" s="98" t="str">
        <f>IF($B1459&gt;=1,$M1459,"")</f>
        <v/>
      </c>
      <c r="H1459" s="199" t="str">
        <f>IF(AND(M1459&gt;0,M1459&lt;=STATS!$C$22),1,"")</f>
        <v/>
      </c>
      <c r="J1459" s="34">
        <v>1458</v>
      </c>
      <c r="R1459" s="17"/>
      <c r="S1459" s="17"/>
      <c r="T1459" s="17"/>
      <c r="U1459" s="17"/>
      <c r="V1459" s="17"/>
      <c r="W1459" s="17"/>
      <c r="X1459" s="36"/>
      <c r="Y1459" s="36"/>
      <c r="Z1459" s="36"/>
      <c r="AA1459" s="36"/>
      <c r="FD1459" s="195"/>
      <c r="FE1459" s="195"/>
      <c r="FF1459" s="195"/>
      <c r="FG1459" s="195"/>
      <c r="FH1459" s="195"/>
    </row>
    <row r="1460" spans="2:164" x14ac:dyDescent="0.2">
      <c r="B1460" s="98">
        <f>COUNT(R1460:FC1460,FI1460:FQ1460)</f>
        <v>0</v>
      </c>
      <c r="C1460" s="98" t="str">
        <f>IF(COUNT(R1460:FC1460,FI1460:FQ1460)&gt;0,COUNT(R1460:FC1460,FI1460:FQ1460),"")</f>
        <v/>
      </c>
      <c r="D1460" s="98" t="str">
        <f>IF(COUNT(X1460:BN1460,BP1460:BX1460,BZ1460:CF1460,CH1460:FC1460,FI1460:FQ1460)&gt;0,COUNT(X1460:BN1460,BP1460:BX1460,BZ1460:CF1460,CH1460:FC1460,FI1460:FQ1460),"")</f>
        <v/>
      </c>
      <c r="E1460" s="98" t="str">
        <f>IF(H1460=1,COUNT(R1460:FC1460,FI1460:FQ1460),"")</f>
        <v/>
      </c>
      <c r="F1460" s="98" t="str">
        <f>IF(H1460=1,COUNT(X1460:BN1460,BP1460:BX1460,BZ1460:CF1460,CH1460:FC1460,FI1460:FQ1460),"")</f>
        <v/>
      </c>
      <c r="G1460" s="98" t="str">
        <f>IF($B1460&gt;=1,$M1460,"")</f>
        <v/>
      </c>
      <c r="H1460" s="199" t="str">
        <f>IF(AND(M1460&gt;0,M1460&lt;=STATS!$C$22),1,"")</f>
        <v/>
      </c>
      <c r="J1460" s="34">
        <v>1459</v>
      </c>
      <c r="R1460" s="17"/>
      <c r="S1460" s="17"/>
      <c r="T1460" s="17"/>
      <c r="U1460" s="17"/>
      <c r="V1460" s="17"/>
      <c r="W1460" s="17"/>
      <c r="X1460" s="36"/>
      <c r="Y1460" s="36"/>
      <c r="Z1460" s="36"/>
      <c r="AA1460" s="36"/>
      <c r="FD1460" s="195"/>
      <c r="FE1460" s="195"/>
      <c r="FF1460" s="195"/>
      <c r="FG1460" s="195"/>
      <c r="FH1460" s="195"/>
    </row>
    <row r="1461" spans="2:164" x14ac:dyDescent="0.2">
      <c r="B1461" s="98">
        <f>COUNT(R1461:FC1461,FI1461:FQ1461)</f>
        <v>0</v>
      </c>
      <c r="C1461" s="98" t="str">
        <f>IF(COUNT(R1461:FC1461,FI1461:FQ1461)&gt;0,COUNT(R1461:FC1461,FI1461:FQ1461),"")</f>
        <v/>
      </c>
      <c r="D1461" s="98" t="str">
        <f>IF(COUNT(X1461:BN1461,BP1461:BX1461,BZ1461:CF1461,CH1461:FC1461,FI1461:FQ1461)&gt;0,COUNT(X1461:BN1461,BP1461:BX1461,BZ1461:CF1461,CH1461:FC1461,FI1461:FQ1461),"")</f>
        <v/>
      </c>
      <c r="E1461" s="98" t="str">
        <f>IF(H1461=1,COUNT(R1461:FC1461,FI1461:FQ1461),"")</f>
        <v/>
      </c>
      <c r="F1461" s="98" t="str">
        <f>IF(H1461=1,COUNT(X1461:BN1461,BP1461:BX1461,BZ1461:CF1461,CH1461:FC1461,FI1461:FQ1461),"")</f>
        <v/>
      </c>
      <c r="G1461" s="98" t="str">
        <f>IF($B1461&gt;=1,$M1461,"")</f>
        <v/>
      </c>
      <c r="H1461" s="199" t="str">
        <f>IF(AND(M1461&gt;0,M1461&lt;=STATS!$C$22),1,"")</f>
        <v/>
      </c>
      <c r="J1461" s="34">
        <v>1460</v>
      </c>
      <c r="R1461" s="17"/>
      <c r="S1461" s="17"/>
      <c r="T1461" s="17"/>
      <c r="U1461" s="17"/>
      <c r="V1461" s="17"/>
      <c r="W1461" s="17"/>
      <c r="X1461" s="36"/>
      <c r="Y1461" s="36"/>
      <c r="Z1461" s="36"/>
      <c r="AA1461" s="36"/>
      <c r="FD1461" s="195"/>
      <c r="FE1461" s="195"/>
      <c r="FF1461" s="195"/>
      <c r="FG1461" s="195"/>
      <c r="FH1461" s="195"/>
    </row>
    <row r="1462" spans="2:164" x14ac:dyDescent="0.2">
      <c r="B1462" s="98">
        <f>COUNT(R1462:FC1462,FI1462:FQ1462)</f>
        <v>0</v>
      </c>
      <c r="C1462" s="98" t="str">
        <f>IF(COUNT(R1462:FC1462,FI1462:FQ1462)&gt;0,COUNT(R1462:FC1462,FI1462:FQ1462),"")</f>
        <v/>
      </c>
      <c r="D1462" s="98" t="str">
        <f>IF(COUNT(X1462:BN1462,BP1462:BX1462,BZ1462:CF1462,CH1462:FC1462,FI1462:FQ1462)&gt;0,COUNT(X1462:BN1462,BP1462:BX1462,BZ1462:CF1462,CH1462:FC1462,FI1462:FQ1462),"")</f>
        <v/>
      </c>
      <c r="E1462" s="98" t="str">
        <f>IF(H1462=1,COUNT(R1462:FC1462,FI1462:FQ1462),"")</f>
        <v/>
      </c>
      <c r="F1462" s="98" t="str">
        <f>IF(H1462=1,COUNT(X1462:BN1462,BP1462:BX1462,BZ1462:CF1462,CH1462:FC1462,FI1462:FQ1462),"")</f>
        <v/>
      </c>
      <c r="G1462" s="98" t="str">
        <f>IF($B1462&gt;=1,$M1462,"")</f>
        <v/>
      </c>
      <c r="H1462" s="199" t="str">
        <f>IF(AND(M1462&gt;0,M1462&lt;=STATS!$C$22),1,"")</f>
        <v/>
      </c>
      <c r="J1462" s="34">
        <v>1461</v>
      </c>
      <c r="R1462" s="17"/>
      <c r="S1462" s="17"/>
      <c r="T1462" s="17"/>
      <c r="U1462" s="17"/>
      <c r="V1462" s="17"/>
      <c r="W1462" s="17"/>
      <c r="X1462" s="36"/>
      <c r="Y1462" s="36"/>
      <c r="Z1462" s="36"/>
      <c r="AA1462" s="36"/>
      <c r="FD1462" s="195"/>
      <c r="FE1462" s="195"/>
      <c r="FF1462" s="195"/>
      <c r="FG1462" s="195"/>
      <c r="FH1462" s="195"/>
    </row>
    <row r="1463" spans="2:164" x14ac:dyDescent="0.2">
      <c r="B1463" s="98">
        <f>COUNT(R1463:FC1463,FI1463:FQ1463)</f>
        <v>0</v>
      </c>
      <c r="C1463" s="98" t="str">
        <f>IF(COUNT(R1463:FC1463,FI1463:FQ1463)&gt;0,COUNT(R1463:FC1463,FI1463:FQ1463),"")</f>
        <v/>
      </c>
      <c r="D1463" s="98" t="str">
        <f>IF(COUNT(X1463:BN1463,BP1463:BX1463,BZ1463:CF1463,CH1463:FC1463,FI1463:FQ1463)&gt;0,COUNT(X1463:BN1463,BP1463:BX1463,BZ1463:CF1463,CH1463:FC1463,FI1463:FQ1463),"")</f>
        <v/>
      </c>
      <c r="E1463" s="98" t="str">
        <f>IF(H1463=1,COUNT(R1463:FC1463,FI1463:FQ1463),"")</f>
        <v/>
      </c>
      <c r="F1463" s="98" t="str">
        <f>IF(H1463=1,COUNT(X1463:BN1463,BP1463:BX1463,BZ1463:CF1463,CH1463:FC1463,FI1463:FQ1463),"")</f>
        <v/>
      </c>
      <c r="G1463" s="98" t="str">
        <f>IF($B1463&gt;=1,$M1463,"")</f>
        <v/>
      </c>
      <c r="H1463" s="199" t="str">
        <f>IF(AND(M1463&gt;0,M1463&lt;=STATS!$C$22),1,"")</f>
        <v/>
      </c>
      <c r="J1463" s="34">
        <v>1462</v>
      </c>
      <c r="R1463" s="17"/>
      <c r="S1463" s="17"/>
      <c r="T1463" s="17"/>
      <c r="U1463" s="17"/>
      <c r="V1463" s="17"/>
      <c r="W1463" s="17"/>
      <c r="X1463" s="36"/>
      <c r="Y1463" s="36"/>
      <c r="Z1463" s="36"/>
      <c r="AA1463" s="36"/>
      <c r="FD1463" s="195"/>
      <c r="FE1463" s="195"/>
      <c r="FF1463" s="195"/>
      <c r="FG1463" s="195"/>
      <c r="FH1463" s="195"/>
    </row>
    <row r="1464" spans="2:164" x14ac:dyDescent="0.2">
      <c r="B1464" s="98">
        <f>COUNT(R1464:FC1464,FI1464:FQ1464)</f>
        <v>0</v>
      </c>
      <c r="C1464" s="98" t="str">
        <f>IF(COUNT(R1464:FC1464,FI1464:FQ1464)&gt;0,COUNT(R1464:FC1464,FI1464:FQ1464),"")</f>
        <v/>
      </c>
      <c r="D1464" s="98" t="str">
        <f>IF(COUNT(X1464:BN1464,BP1464:BX1464,BZ1464:CF1464,CH1464:FC1464,FI1464:FQ1464)&gt;0,COUNT(X1464:BN1464,BP1464:BX1464,BZ1464:CF1464,CH1464:FC1464,FI1464:FQ1464),"")</f>
        <v/>
      </c>
      <c r="E1464" s="98" t="str">
        <f>IF(H1464=1,COUNT(R1464:FC1464,FI1464:FQ1464),"")</f>
        <v/>
      </c>
      <c r="F1464" s="98" t="str">
        <f>IF(H1464=1,COUNT(X1464:BN1464,BP1464:BX1464,BZ1464:CF1464,CH1464:FC1464,FI1464:FQ1464),"")</f>
        <v/>
      </c>
      <c r="G1464" s="98" t="str">
        <f>IF($B1464&gt;=1,$M1464,"")</f>
        <v/>
      </c>
      <c r="H1464" s="199" t="str">
        <f>IF(AND(M1464&gt;0,M1464&lt;=STATS!$C$22),1,"")</f>
        <v/>
      </c>
      <c r="J1464" s="34">
        <v>1463</v>
      </c>
      <c r="R1464" s="17"/>
      <c r="S1464" s="17"/>
      <c r="T1464" s="17"/>
      <c r="U1464" s="17"/>
      <c r="V1464" s="17"/>
      <c r="W1464" s="17"/>
      <c r="X1464" s="36"/>
      <c r="Y1464" s="36"/>
      <c r="Z1464" s="36"/>
      <c r="AA1464" s="36"/>
      <c r="FD1464" s="195"/>
      <c r="FE1464" s="195"/>
      <c r="FF1464" s="195"/>
      <c r="FG1464" s="195"/>
      <c r="FH1464" s="195"/>
    </row>
    <row r="1465" spans="2:164" x14ac:dyDescent="0.2">
      <c r="B1465" s="98">
        <f>COUNT(R1465:FC1465,FI1465:FQ1465)</f>
        <v>0</v>
      </c>
      <c r="C1465" s="98" t="str">
        <f>IF(COUNT(R1465:FC1465,FI1465:FQ1465)&gt;0,COUNT(R1465:FC1465,FI1465:FQ1465),"")</f>
        <v/>
      </c>
      <c r="D1465" s="98" t="str">
        <f>IF(COUNT(X1465:BN1465,BP1465:BX1465,BZ1465:CF1465,CH1465:FC1465,FI1465:FQ1465)&gt;0,COUNT(X1465:BN1465,BP1465:BX1465,BZ1465:CF1465,CH1465:FC1465,FI1465:FQ1465),"")</f>
        <v/>
      </c>
      <c r="E1465" s="98" t="str">
        <f>IF(H1465=1,COUNT(R1465:FC1465,FI1465:FQ1465),"")</f>
        <v/>
      </c>
      <c r="F1465" s="98" t="str">
        <f>IF(H1465=1,COUNT(X1465:BN1465,BP1465:BX1465,BZ1465:CF1465,CH1465:FC1465,FI1465:FQ1465),"")</f>
        <v/>
      </c>
      <c r="G1465" s="98" t="str">
        <f>IF($B1465&gt;=1,$M1465,"")</f>
        <v/>
      </c>
      <c r="H1465" s="199" t="str">
        <f>IF(AND(M1465&gt;0,M1465&lt;=STATS!$C$22),1,"")</f>
        <v/>
      </c>
      <c r="J1465" s="34">
        <v>1464</v>
      </c>
      <c r="R1465" s="17"/>
      <c r="S1465" s="17"/>
      <c r="T1465" s="17"/>
      <c r="U1465" s="17"/>
      <c r="V1465" s="17"/>
      <c r="W1465" s="17"/>
      <c r="X1465" s="36"/>
      <c r="Y1465" s="36"/>
      <c r="Z1465" s="36"/>
      <c r="AA1465" s="36"/>
      <c r="FD1465" s="195"/>
      <c r="FE1465" s="195"/>
      <c r="FF1465" s="195"/>
      <c r="FG1465" s="195"/>
      <c r="FH1465" s="195"/>
    </row>
    <row r="1466" spans="2:164" x14ac:dyDescent="0.2">
      <c r="B1466" s="98">
        <f>COUNT(R1466:FC1466,FI1466:FQ1466)</f>
        <v>0</v>
      </c>
      <c r="C1466" s="98" t="str">
        <f>IF(COUNT(R1466:FC1466,FI1466:FQ1466)&gt;0,COUNT(R1466:FC1466,FI1466:FQ1466),"")</f>
        <v/>
      </c>
      <c r="D1466" s="98" t="str">
        <f>IF(COUNT(X1466:BN1466,BP1466:BX1466,BZ1466:CF1466,CH1466:FC1466,FI1466:FQ1466)&gt;0,COUNT(X1466:BN1466,BP1466:BX1466,BZ1466:CF1466,CH1466:FC1466,FI1466:FQ1466),"")</f>
        <v/>
      </c>
      <c r="E1466" s="98" t="str">
        <f>IF(H1466=1,COUNT(R1466:FC1466,FI1466:FQ1466),"")</f>
        <v/>
      </c>
      <c r="F1466" s="98" t="str">
        <f>IF(H1466=1,COUNT(X1466:BN1466,BP1466:BX1466,BZ1466:CF1466,CH1466:FC1466,FI1466:FQ1466),"")</f>
        <v/>
      </c>
      <c r="G1466" s="98" t="str">
        <f>IF($B1466&gt;=1,$M1466,"")</f>
        <v/>
      </c>
      <c r="H1466" s="199" t="str">
        <f>IF(AND(M1466&gt;0,M1466&lt;=STATS!$C$22),1,"")</f>
        <v/>
      </c>
      <c r="J1466" s="34">
        <v>1465</v>
      </c>
      <c r="R1466" s="17"/>
      <c r="S1466" s="17"/>
      <c r="T1466" s="17"/>
      <c r="U1466" s="17"/>
      <c r="V1466" s="17"/>
      <c r="W1466" s="17"/>
      <c r="X1466" s="36"/>
      <c r="Y1466" s="36"/>
      <c r="Z1466" s="36"/>
      <c r="AA1466" s="36"/>
      <c r="FD1466" s="195"/>
      <c r="FE1466" s="195"/>
      <c r="FF1466" s="195"/>
      <c r="FG1466" s="195"/>
      <c r="FH1466" s="195"/>
    </row>
    <row r="1467" spans="2:164" x14ac:dyDescent="0.2">
      <c r="B1467" s="98">
        <f>COUNT(R1467:FC1467,FI1467:FQ1467)</f>
        <v>0</v>
      </c>
      <c r="C1467" s="98" t="str">
        <f>IF(COUNT(R1467:FC1467,FI1467:FQ1467)&gt;0,COUNT(R1467:FC1467,FI1467:FQ1467),"")</f>
        <v/>
      </c>
      <c r="D1467" s="98" t="str">
        <f>IF(COUNT(X1467:BN1467,BP1467:BX1467,BZ1467:CF1467,CH1467:FC1467,FI1467:FQ1467)&gt;0,COUNT(X1467:BN1467,BP1467:BX1467,BZ1467:CF1467,CH1467:FC1467,FI1467:FQ1467),"")</f>
        <v/>
      </c>
      <c r="E1467" s="98" t="str">
        <f>IF(H1467=1,COUNT(R1467:FC1467,FI1467:FQ1467),"")</f>
        <v/>
      </c>
      <c r="F1467" s="98" t="str">
        <f>IF(H1467=1,COUNT(X1467:BN1467,BP1467:BX1467,BZ1467:CF1467,CH1467:FC1467,FI1467:FQ1467),"")</f>
        <v/>
      </c>
      <c r="G1467" s="98" t="str">
        <f>IF($B1467&gt;=1,$M1467,"")</f>
        <v/>
      </c>
      <c r="H1467" s="199" t="str">
        <f>IF(AND(M1467&gt;0,M1467&lt;=STATS!$C$22),1,"")</f>
        <v/>
      </c>
      <c r="J1467" s="34">
        <v>1466</v>
      </c>
      <c r="R1467" s="17"/>
      <c r="S1467" s="17"/>
      <c r="T1467" s="17"/>
      <c r="U1467" s="17"/>
      <c r="V1467" s="17"/>
      <c r="W1467" s="17"/>
      <c r="X1467" s="36"/>
      <c r="Y1467" s="36"/>
      <c r="Z1467" s="36"/>
      <c r="AA1467" s="36"/>
      <c r="FD1467" s="195"/>
      <c r="FE1467" s="195"/>
      <c r="FF1467" s="195"/>
      <c r="FG1467" s="195"/>
      <c r="FH1467" s="195"/>
    </row>
    <row r="1468" spans="2:164" x14ac:dyDescent="0.2">
      <c r="B1468" s="98">
        <f>COUNT(R1468:FC1468,FI1468:FQ1468)</f>
        <v>0</v>
      </c>
      <c r="C1468" s="98" t="str">
        <f>IF(COUNT(R1468:FC1468,FI1468:FQ1468)&gt;0,COUNT(R1468:FC1468,FI1468:FQ1468),"")</f>
        <v/>
      </c>
      <c r="D1468" s="98" t="str">
        <f>IF(COUNT(X1468:BN1468,BP1468:BX1468,BZ1468:CF1468,CH1468:FC1468,FI1468:FQ1468)&gt;0,COUNT(X1468:BN1468,BP1468:BX1468,BZ1468:CF1468,CH1468:FC1468,FI1468:FQ1468),"")</f>
        <v/>
      </c>
      <c r="E1468" s="98" t="str">
        <f>IF(H1468=1,COUNT(R1468:FC1468,FI1468:FQ1468),"")</f>
        <v/>
      </c>
      <c r="F1468" s="98" t="str">
        <f>IF(H1468=1,COUNT(X1468:BN1468,BP1468:BX1468,BZ1468:CF1468,CH1468:FC1468,FI1468:FQ1468),"")</f>
        <v/>
      </c>
      <c r="G1468" s="98" t="str">
        <f>IF($B1468&gt;=1,$M1468,"")</f>
        <v/>
      </c>
      <c r="H1468" s="199" t="str">
        <f>IF(AND(M1468&gt;0,M1468&lt;=STATS!$C$22),1,"")</f>
        <v/>
      </c>
      <c r="J1468" s="34">
        <v>1467</v>
      </c>
      <c r="R1468" s="17"/>
      <c r="S1468" s="17"/>
      <c r="T1468" s="17"/>
      <c r="U1468" s="17"/>
      <c r="V1468" s="17"/>
      <c r="W1468" s="17"/>
      <c r="X1468" s="36"/>
      <c r="Y1468" s="36"/>
      <c r="Z1468" s="36"/>
      <c r="AA1468" s="36"/>
      <c r="FD1468" s="195"/>
      <c r="FE1468" s="195"/>
      <c r="FF1468" s="195"/>
      <c r="FG1468" s="195"/>
      <c r="FH1468" s="195"/>
    </row>
    <row r="1469" spans="2:164" x14ac:dyDescent="0.2">
      <c r="B1469" s="98">
        <f>COUNT(R1469:FC1469,FI1469:FQ1469)</f>
        <v>0</v>
      </c>
      <c r="C1469" s="98" t="str">
        <f>IF(COUNT(R1469:FC1469,FI1469:FQ1469)&gt;0,COUNT(R1469:FC1469,FI1469:FQ1469),"")</f>
        <v/>
      </c>
      <c r="D1469" s="98" t="str">
        <f>IF(COUNT(X1469:BN1469,BP1469:BX1469,BZ1469:CF1469,CH1469:FC1469,FI1469:FQ1469)&gt;0,COUNT(X1469:BN1469,BP1469:BX1469,BZ1469:CF1469,CH1469:FC1469,FI1469:FQ1469),"")</f>
        <v/>
      </c>
      <c r="E1469" s="98" t="str">
        <f>IF(H1469=1,COUNT(R1469:FC1469,FI1469:FQ1469),"")</f>
        <v/>
      </c>
      <c r="F1469" s="98" t="str">
        <f>IF(H1469=1,COUNT(X1469:BN1469,BP1469:BX1469,BZ1469:CF1469,CH1469:FC1469,FI1469:FQ1469),"")</f>
        <v/>
      </c>
      <c r="G1469" s="98" t="str">
        <f>IF($B1469&gt;=1,$M1469,"")</f>
        <v/>
      </c>
      <c r="H1469" s="199" t="str">
        <f>IF(AND(M1469&gt;0,M1469&lt;=STATS!$C$22),1,"")</f>
        <v/>
      </c>
      <c r="J1469" s="34">
        <v>1468</v>
      </c>
      <c r="R1469" s="17"/>
      <c r="S1469" s="17"/>
      <c r="T1469" s="17"/>
      <c r="U1469" s="17"/>
      <c r="V1469" s="17"/>
      <c r="W1469" s="17"/>
      <c r="X1469" s="36"/>
      <c r="Y1469" s="36"/>
      <c r="Z1469" s="36"/>
      <c r="AA1469" s="36"/>
      <c r="FD1469" s="195"/>
      <c r="FE1469" s="195"/>
      <c r="FF1469" s="195"/>
      <c r="FG1469" s="195"/>
      <c r="FH1469" s="195"/>
    </row>
    <row r="1470" spans="2:164" x14ac:dyDescent="0.2">
      <c r="B1470" s="98">
        <f>COUNT(R1470:FC1470,FI1470:FQ1470)</f>
        <v>0</v>
      </c>
      <c r="C1470" s="98" t="str">
        <f>IF(COUNT(R1470:FC1470,FI1470:FQ1470)&gt;0,COUNT(R1470:FC1470,FI1470:FQ1470),"")</f>
        <v/>
      </c>
      <c r="D1470" s="98" t="str">
        <f>IF(COUNT(X1470:BN1470,BP1470:BX1470,BZ1470:CF1470,CH1470:FC1470,FI1470:FQ1470)&gt;0,COUNT(X1470:BN1470,BP1470:BX1470,BZ1470:CF1470,CH1470:FC1470,FI1470:FQ1470),"")</f>
        <v/>
      </c>
      <c r="E1470" s="98" t="str">
        <f>IF(H1470=1,COUNT(R1470:FC1470,FI1470:FQ1470),"")</f>
        <v/>
      </c>
      <c r="F1470" s="98" t="str">
        <f>IF(H1470=1,COUNT(X1470:BN1470,BP1470:BX1470,BZ1470:CF1470,CH1470:FC1470,FI1470:FQ1470),"")</f>
        <v/>
      </c>
      <c r="G1470" s="98" t="str">
        <f>IF($B1470&gt;=1,$M1470,"")</f>
        <v/>
      </c>
      <c r="H1470" s="199" t="str">
        <f>IF(AND(M1470&gt;0,M1470&lt;=STATS!$C$22),1,"")</f>
        <v/>
      </c>
      <c r="J1470" s="34">
        <v>1469</v>
      </c>
      <c r="R1470" s="17"/>
      <c r="S1470" s="17"/>
      <c r="T1470" s="17"/>
      <c r="U1470" s="17"/>
      <c r="V1470" s="17"/>
      <c r="W1470" s="17"/>
      <c r="X1470" s="36"/>
      <c r="Y1470" s="36"/>
      <c r="Z1470" s="36"/>
      <c r="AA1470" s="36"/>
      <c r="FD1470" s="195"/>
      <c r="FE1470" s="195"/>
      <c r="FF1470" s="195"/>
      <c r="FG1470" s="195"/>
      <c r="FH1470" s="195"/>
    </row>
    <row r="1471" spans="2:164" x14ac:dyDescent="0.2">
      <c r="B1471" s="98">
        <f>COUNT(R1471:FC1471,FI1471:FQ1471)</f>
        <v>0</v>
      </c>
      <c r="C1471" s="98" t="str">
        <f>IF(COUNT(R1471:FC1471,FI1471:FQ1471)&gt;0,COUNT(R1471:FC1471,FI1471:FQ1471),"")</f>
        <v/>
      </c>
      <c r="D1471" s="98" t="str">
        <f>IF(COUNT(X1471:BN1471,BP1471:BX1471,BZ1471:CF1471,CH1471:FC1471,FI1471:FQ1471)&gt;0,COUNT(X1471:BN1471,BP1471:BX1471,BZ1471:CF1471,CH1471:FC1471,FI1471:FQ1471),"")</f>
        <v/>
      </c>
      <c r="E1471" s="98" t="str">
        <f>IF(H1471=1,COUNT(R1471:FC1471,FI1471:FQ1471),"")</f>
        <v/>
      </c>
      <c r="F1471" s="98" t="str">
        <f>IF(H1471=1,COUNT(X1471:BN1471,BP1471:BX1471,BZ1471:CF1471,CH1471:FC1471,FI1471:FQ1471),"")</f>
        <v/>
      </c>
      <c r="G1471" s="98" t="str">
        <f>IF($B1471&gt;=1,$M1471,"")</f>
        <v/>
      </c>
      <c r="H1471" s="199" t="str">
        <f>IF(AND(M1471&gt;0,M1471&lt;=STATS!$C$22),1,"")</f>
        <v/>
      </c>
      <c r="J1471" s="34">
        <v>1470</v>
      </c>
      <c r="R1471" s="17"/>
      <c r="S1471" s="17"/>
      <c r="T1471" s="17"/>
      <c r="U1471" s="17"/>
      <c r="V1471" s="17"/>
      <c r="W1471" s="17"/>
      <c r="X1471" s="36"/>
      <c r="Y1471" s="36"/>
      <c r="Z1471" s="36"/>
      <c r="AA1471" s="36"/>
      <c r="FD1471" s="195"/>
      <c r="FE1471" s="195"/>
      <c r="FF1471" s="195"/>
      <c r="FG1471" s="195"/>
      <c r="FH1471" s="195"/>
    </row>
    <row r="1472" spans="2:164" x14ac:dyDescent="0.2">
      <c r="B1472" s="98">
        <f>COUNT(R1472:FC1472,FI1472:FQ1472)</f>
        <v>0</v>
      </c>
      <c r="C1472" s="98" t="str">
        <f>IF(COUNT(R1472:FC1472,FI1472:FQ1472)&gt;0,COUNT(R1472:FC1472,FI1472:FQ1472),"")</f>
        <v/>
      </c>
      <c r="D1472" s="98" t="str">
        <f>IF(COUNT(X1472:BN1472,BP1472:BX1472,BZ1472:CF1472,CH1472:FC1472,FI1472:FQ1472)&gt;0,COUNT(X1472:BN1472,BP1472:BX1472,BZ1472:CF1472,CH1472:FC1472,FI1472:FQ1472),"")</f>
        <v/>
      </c>
      <c r="E1472" s="98" t="str">
        <f>IF(H1472=1,COUNT(R1472:FC1472,FI1472:FQ1472),"")</f>
        <v/>
      </c>
      <c r="F1472" s="98" t="str">
        <f>IF(H1472=1,COUNT(X1472:BN1472,BP1472:BX1472,BZ1472:CF1472,CH1472:FC1472,FI1472:FQ1472),"")</f>
        <v/>
      </c>
      <c r="G1472" s="98" t="str">
        <f>IF($B1472&gt;=1,$M1472,"")</f>
        <v/>
      </c>
      <c r="H1472" s="199" t="str">
        <f>IF(AND(M1472&gt;0,M1472&lt;=STATS!$C$22),1,"")</f>
        <v/>
      </c>
      <c r="J1472" s="34">
        <v>1471</v>
      </c>
      <c r="R1472" s="17"/>
      <c r="S1472" s="17"/>
      <c r="T1472" s="17"/>
      <c r="U1472" s="17"/>
      <c r="V1472" s="17"/>
      <c r="W1472" s="17"/>
      <c r="X1472" s="36"/>
      <c r="Y1472" s="36"/>
      <c r="Z1472" s="36"/>
      <c r="AA1472" s="36"/>
      <c r="FD1472" s="195"/>
      <c r="FE1472" s="195"/>
      <c r="FF1472" s="195"/>
      <c r="FG1472" s="195"/>
      <c r="FH1472" s="195"/>
    </row>
    <row r="1473" spans="2:164" x14ac:dyDescent="0.2">
      <c r="B1473" s="98">
        <f>COUNT(R1473:FC1473,FI1473:FQ1473)</f>
        <v>0</v>
      </c>
      <c r="C1473" s="98" t="str">
        <f>IF(COUNT(R1473:FC1473,FI1473:FQ1473)&gt;0,COUNT(R1473:FC1473,FI1473:FQ1473),"")</f>
        <v/>
      </c>
      <c r="D1473" s="98" t="str">
        <f>IF(COUNT(X1473:BN1473,BP1473:BX1473,BZ1473:CF1473,CH1473:FC1473,FI1473:FQ1473)&gt;0,COUNT(X1473:BN1473,BP1473:BX1473,BZ1473:CF1473,CH1473:FC1473,FI1473:FQ1473),"")</f>
        <v/>
      </c>
      <c r="E1473" s="98" t="str">
        <f>IF(H1473=1,COUNT(R1473:FC1473,FI1473:FQ1473),"")</f>
        <v/>
      </c>
      <c r="F1473" s="98" t="str">
        <f>IF(H1473=1,COUNT(X1473:BN1473,BP1473:BX1473,BZ1473:CF1473,CH1473:FC1473,FI1473:FQ1473),"")</f>
        <v/>
      </c>
      <c r="G1473" s="98" t="str">
        <f>IF($B1473&gt;=1,$M1473,"")</f>
        <v/>
      </c>
      <c r="H1473" s="199" t="str">
        <f>IF(AND(M1473&gt;0,M1473&lt;=STATS!$C$22),1,"")</f>
        <v/>
      </c>
      <c r="J1473" s="34">
        <v>1472</v>
      </c>
      <c r="R1473" s="17"/>
      <c r="S1473" s="17"/>
      <c r="T1473" s="17"/>
      <c r="U1473" s="17"/>
      <c r="V1473" s="17"/>
      <c r="W1473" s="17"/>
      <c r="X1473" s="36"/>
      <c r="Y1473" s="36"/>
      <c r="Z1473" s="36"/>
      <c r="AA1473" s="36"/>
      <c r="FD1473" s="195"/>
      <c r="FE1473" s="195"/>
      <c r="FF1473" s="195"/>
      <c r="FG1473" s="195"/>
      <c r="FH1473" s="195"/>
    </row>
    <row r="1474" spans="2:164" x14ac:dyDescent="0.2">
      <c r="B1474" s="98">
        <f>COUNT(R1474:FC1474,FI1474:FQ1474)</f>
        <v>0</v>
      </c>
      <c r="C1474" s="98" t="str">
        <f>IF(COUNT(R1474:FC1474,FI1474:FQ1474)&gt;0,COUNT(R1474:FC1474,FI1474:FQ1474),"")</f>
        <v/>
      </c>
      <c r="D1474" s="98" t="str">
        <f>IF(COUNT(X1474:BN1474,BP1474:BX1474,BZ1474:CF1474,CH1474:FC1474,FI1474:FQ1474)&gt;0,COUNT(X1474:BN1474,BP1474:BX1474,BZ1474:CF1474,CH1474:FC1474,FI1474:FQ1474),"")</f>
        <v/>
      </c>
      <c r="E1474" s="98" t="str">
        <f>IF(H1474=1,COUNT(R1474:FC1474,FI1474:FQ1474),"")</f>
        <v/>
      </c>
      <c r="F1474" s="98" t="str">
        <f>IF(H1474=1,COUNT(X1474:BN1474,BP1474:BX1474,BZ1474:CF1474,CH1474:FC1474,FI1474:FQ1474),"")</f>
        <v/>
      </c>
      <c r="G1474" s="98" t="str">
        <f>IF($B1474&gt;=1,$M1474,"")</f>
        <v/>
      </c>
      <c r="H1474" s="199" t="str">
        <f>IF(AND(M1474&gt;0,M1474&lt;=STATS!$C$22),1,"")</f>
        <v/>
      </c>
      <c r="J1474" s="34">
        <v>1473</v>
      </c>
      <c r="R1474" s="17"/>
      <c r="S1474" s="17"/>
      <c r="T1474" s="17"/>
      <c r="U1474" s="17"/>
      <c r="V1474" s="17"/>
      <c r="W1474" s="17"/>
      <c r="X1474" s="36"/>
      <c r="Y1474" s="36"/>
      <c r="Z1474" s="36"/>
      <c r="AA1474" s="36"/>
      <c r="FD1474" s="195"/>
      <c r="FE1474" s="195"/>
      <c r="FF1474" s="195"/>
      <c r="FG1474" s="195"/>
      <c r="FH1474" s="195"/>
    </row>
    <row r="1475" spans="2:164" x14ac:dyDescent="0.2">
      <c r="B1475" s="98">
        <f>COUNT(R1475:FC1475,FI1475:FQ1475)</f>
        <v>0</v>
      </c>
      <c r="C1475" s="98" t="str">
        <f>IF(COUNT(R1475:FC1475,FI1475:FQ1475)&gt;0,COUNT(R1475:FC1475,FI1475:FQ1475),"")</f>
        <v/>
      </c>
      <c r="D1475" s="98" t="str">
        <f>IF(COUNT(X1475:BN1475,BP1475:BX1475,BZ1475:CF1475,CH1475:FC1475,FI1475:FQ1475)&gt;0,COUNT(X1475:BN1475,BP1475:BX1475,BZ1475:CF1475,CH1475:FC1475,FI1475:FQ1475),"")</f>
        <v/>
      </c>
      <c r="E1475" s="98" t="str">
        <f>IF(H1475=1,COUNT(R1475:FC1475,FI1475:FQ1475),"")</f>
        <v/>
      </c>
      <c r="F1475" s="98" t="str">
        <f>IF(H1475=1,COUNT(X1475:BN1475,BP1475:BX1475,BZ1475:CF1475,CH1475:FC1475,FI1475:FQ1475),"")</f>
        <v/>
      </c>
      <c r="G1475" s="98" t="str">
        <f>IF($B1475&gt;=1,$M1475,"")</f>
        <v/>
      </c>
      <c r="H1475" s="199" t="str">
        <f>IF(AND(M1475&gt;0,M1475&lt;=STATS!$C$22),1,"")</f>
        <v/>
      </c>
      <c r="J1475" s="34">
        <v>1474</v>
      </c>
      <c r="R1475" s="17"/>
      <c r="S1475" s="17"/>
      <c r="T1475" s="17"/>
      <c r="U1475" s="17"/>
      <c r="V1475" s="17"/>
      <c r="W1475" s="17"/>
      <c r="X1475" s="36"/>
      <c r="Y1475" s="36"/>
      <c r="Z1475" s="36"/>
      <c r="AA1475" s="36"/>
      <c r="FD1475" s="195"/>
      <c r="FE1475" s="195"/>
      <c r="FF1475" s="195"/>
      <c r="FG1475" s="195"/>
      <c r="FH1475" s="195"/>
    </row>
    <row r="1476" spans="2:164" x14ac:dyDescent="0.2">
      <c r="B1476" s="98">
        <f>COUNT(R1476:FC1476,FI1476:FQ1476)</f>
        <v>0</v>
      </c>
      <c r="C1476" s="98" t="str">
        <f>IF(COUNT(R1476:FC1476,FI1476:FQ1476)&gt;0,COUNT(R1476:FC1476,FI1476:FQ1476),"")</f>
        <v/>
      </c>
      <c r="D1476" s="98" t="str">
        <f>IF(COUNT(X1476:BN1476,BP1476:BX1476,BZ1476:CF1476,CH1476:FC1476,FI1476:FQ1476)&gt;0,COUNT(X1476:BN1476,BP1476:BX1476,BZ1476:CF1476,CH1476:FC1476,FI1476:FQ1476),"")</f>
        <v/>
      </c>
      <c r="E1476" s="98" t="str">
        <f>IF(H1476=1,COUNT(R1476:FC1476,FI1476:FQ1476),"")</f>
        <v/>
      </c>
      <c r="F1476" s="98" t="str">
        <f>IF(H1476=1,COUNT(X1476:BN1476,BP1476:BX1476,BZ1476:CF1476,CH1476:FC1476,FI1476:FQ1476),"")</f>
        <v/>
      </c>
      <c r="G1476" s="98" t="str">
        <f>IF($B1476&gt;=1,$M1476,"")</f>
        <v/>
      </c>
      <c r="H1476" s="199" t="str">
        <f>IF(AND(M1476&gt;0,M1476&lt;=STATS!$C$22),1,"")</f>
        <v/>
      </c>
      <c r="J1476" s="34">
        <v>1475</v>
      </c>
      <c r="R1476" s="17"/>
      <c r="S1476" s="17"/>
      <c r="T1476" s="17"/>
      <c r="U1476" s="17"/>
      <c r="V1476" s="17"/>
      <c r="W1476" s="17"/>
      <c r="X1476" s="36"/>
      <c r="Y1476" s="36"/>
      <c r="Z1476" s="36"/>
      <c r="AA1476" s="36"/>
      <c r="FD1476" s="195"/>
      <c r="FE1476" s="195"/>
      <c r="FF1476" s="195"/>
      <c r="FG1476" s="195"/>
      <c r="FH1476" s="195"/>
    </row>
    <row r="1477" spans="2:164" x14ac:dyDescent="0.2">
      <c r="B1477" s="98">
        <f>COUNT(R1477:FC1477,FI1477:FQ1477)</f>
        <v>0</v>
      </c>
      <c r="C1477" s="98" t="str">
        <f>IF(COUNT(R1477:FC1477,FI1477:FQ1477)&gt;0,COUNT(R1477:FC1477,FI1477:FQ1477),"")</f>
        <v/>
      </c>
      <c r="D1477" s="98" t="str">
        <f>IF(COUNT(X1477:BN1477,BP1477:BX1477,BZ1477:CF1477,CH1477:FC1477,FI1477:FQ1477)&gt;0,COUNT(X1477:BN1477,BP1477:BX1477,BZ1477:CF1477,CH1477:FC1477,FI1477:FQ1477),"")</f>
        <v/>
      </c>
      <c r="E1477" s="98" t="str">
        <f>IF(H1477=1,COUNT(R1477:FC1477,FI1477:FQ1477),"")</f>
        <v/>
      </c>
      <c r="F1477" s="98" t="str">
        <f>IF(H1477=1,COUNT(X1477:BN1477,BP1477:BX1477,BZ1477:CF1477,CH1477:FC1477,FI1477:FQ1477),"")</f>
        <v/>
      </c>
      <c r="G1477" s="98" t="str">
        <f>IF($B1477&gt;=1,$M1477,"")</f>
        <v/>
      </c>
      <c r="H1477" s="199" t="str">
        <f>IF(AND(M1477&gt;0,M1477&lt;=STATS!$C$22),1,"")</f>
        <v/>
      </c>
      <c r="J1477" s="34">
        <v>1476</v>
      </c>
      <c r="R1477" s="17"/>
      <c r="S1477" s="17"/>
      <c r="T1477" s="17"/>
      <c r="U1477" s="17"/>
      <c r="V1477" s="17"/>
      <c r="W1477" s="17"/>
      <c r="X1477" s="36"/>
      <c r="Y1477" s="36"/>
      <c r="Z1477" s="36"/>
      <c r="AA1477" s="36"/>
      <c r="FD1477" s="195"/>
      <c r="FE1477" s="195"/>
      <c r="FF1477" s="195"/>
      <c r="FG1477" s="195"/>
      <c r="FH1477" s="195"/>
    </row>
    <row r="1478" spans="2:164" x14ac:dyDescent="0.2">
      <c r="B1478" s="98">
        <f>COUNT(R1478:FC1478,FI1478:FQ1478)</f>
        <v>0</v>
      </c>
      <c r="C1478" s="98" t="str">
        <f>IF(COUNT(R1478:FC1478,FI1478:FQ1478)&gt;0,COUNT(R1478:FC1478,FI1478:FQ1478),"")</f>
        <v/>
      </c>
      <c r="D1478" s="98" t="str">
        <f>IF(COUNT(X1478:BN1478,BP1478:BX1478,BZ1478:CF1478,CH1478:FC1478,FI1478:FQ1478)&gt;0,COUNT(X1478:BN1478,BP1478:BX1478,BZ1478:CF1478,CH1478:FC1478,FI1478:FQ1478),"")</f>
        <v/>
      </c>
      <c r="E1478" s="98" t="str">
        <f>IF(H1478=1,COUNT(R1478:FC1478,FI1478:FQ1478),"")</f>
        <v/>
      </c>
      <c r="F1478" s="98" t="str">
        <f>IF(H1478=1,COUNT(X1478:BN1478,BP1478:BX1478,BZ1478:CF1478,CH1478:FC1478,FI1478:FQ1478),"")</f>
        <v/>
      </c>
      <c r="G1478" s="98" t="str">
        <f>IF($B1478&gt;=1,$M1478,"")</f>
        <v/>
      </c>
      <c r="H1478" s="199" t="str">
        <f>IF(AND(M1478&gt;0,M1478&lt;=STATS!$C$22),1,"")</f>
        <v/>
      </c>
      <c r="J1478" s="34">
        <v>1477</v>
      </c>
      <c r="R1478" s="17"/>
      <c r="S1478" s="17"/>
      <c r="T1478" s="17"/>
      <c r="U1478" s="17"/>
      <c r="V1478" s="17"/>
      <c r="W1478" s="17"/>
      <c r="X1478" s="36"/>
      <c r="Y1478" s="36"/>
      <c r="Z1478" s="36"/>
      <c r="AA1478" s="36"/>
      <c r="FD1478" s="195"/>
      <c r="FE1478" s="195"/>
      <c r="FF1478" s="195"/>
      <c r="FG1478" s="195"/>
      <c r="FH1478" s="195"/>
    </row>
    <row r="1479" spans="2:164" x14ac:dyDescent="0.2">
      <c r="B1479" s="98">
        <f>COUNT(R1479:FC1479,FI1479:FQ1479)</f>
        <v>0</v>
      </c>
      <c r="C1479" s="98" t="str">
        <f>IF(COUNT(R1479:FC1479,FI1479:FQ1479)&gt;0,COUNT(R1479:FC1479,FI1479:FQ1479),"")</f>
        <v/>
      </c>
      <c r="D1479" s="98" t="str">
        <f>IF(COUNT(X1479:BN1479,BP1479:BX1479,BZ1479:CF1479,CH1479:FC1479,FI1479:FQ1479)&gt;0,COUNT(X1479:BN1479,BP1479:BX1479,BZ1479:CF1479,CH1479:FC1479,FI1479:FQ1479),"")</f>
        <v/>
      </c>
      <c r="E1479" s="98" t="str">
        <f>IF(H1479=1,COUNT(R1479:FC1479,FI1479:FQ1479),"")</f>
        <v/>
      </c>
      <c r="F1479" s="98" t="str">
        <f>IF(H1479=1,COUNT(X1479:BN1479,BP1479:BX1479,BZ1479:CF1479,CH1479:FC1479,FI1479:FQ1479),"")</f>
        <v/>
      </c>
      <c r="G1479" s="98" t="str">
        <f>IF($B1479&gt;=1,$M1479,"")</f>
        <v/>
      </c>
      <c r="H1479" s="199" t="str">
        <f>IF(AND(M1479&gt;0,M1479&lt;=STATS!$C$22),1,"")</f>
        <v/>
      </c>
      <c r="J1479" s="34">
        <v>1478</v>
      </c>
      <c r="R1479" s="17"/>
      <c r="S1479" s="17"/>
      <c r="T1479" s="17"/>
      <c r="U1479" s="17"/>
      <c r="V1479" s="17"/>
      <c r="W1479" s="17"/>
      <c r="X1479" s="36"/>
      <c r="Y1479" s="36"/>
      <c r="Z1479" s="36"/>
      <c r="AA1479" s="36"/>
      <c r="FD1479" s="195"/>
      <c r="FE1479" s="195"/>
      <c r="FF1479" s="195"/>
      <c r="FG1479" s="195"/>
      <c r="FH1479" s="195"/>
    </row>
    <row r="1480" spans="2:164" x14ac:dyDescent="0.2">
      <c r="B1480" s="98">
        <f>COUNT(R1480:FC1480,FI1480:FQ1480)</f>
        <v>0</v>
      </c>
      <c r="C1480" s="98" t="str">
        <f>IF(COUNT(R1480:FC1480,FI1480:FQ1480)&gt;0,COUNT(R1480:FC1480,FI1480:FQ1480),"")</f>
        <v/>
      </c>
      <c r="D1480" s="98" t="str">
        <f>IF(COUNT(X1480:BN1480,BP1480:BX1480,BZ1480:CF1480,CH1480:FC1480,FI1480:FQ1480)&gt;0,COUNT(X1480:BN1480,BP1480:BX1480,BZ1480:CF1480,CH1480:FC1480,FI1480:FQ1480),"")</f>
        <v/>
      </c>
      <c r="E1480" s="98" t="str">
        <f>IF(H1480=1,COUNT(R1480:FC1480,FI1480:FQ1480),"")</f>
        <v/>
      </c>
      <c r="F1480" s="98" t="str">
        <f>IF(H1480=1,COUNT(X1480:BN1480,BP1480:BX1480,BZ1480:CF1480,CH1480:FC1480,FI1480:FQ1480),"")</f>
        <v/>
      </c>
      <c r="G1480" s="98" t="str">
        <f>IF($B1480&gt;=1,$M1480,"")</f>
        <v/>
      </c>
      <c r="H1480" s="199" t="str">
        <f>IF(AND(M1480&gt;0,M1480&lt;=STATS!$C$22),1,"")</f>
        <v/>
      </c>
      <c r="J1480" s="34">
        <v>1479</v>
      </c>
      <c r="R1480" s="17"/>
      <c r="S1480" s="17"/>
      <c r="T1480" s="17"/>
      <c r="U1480" s="17"/>
      <c r="V1480" s="17"/>
      <c r="W1480" s="17"/>
      <c r="X1480" s="36"/>
      <c r="Y1480" s="36"/>
      <c r="Z1480" s="36"/>
      <c r="AA1480" s="36"/>
      <c r="FD1480" s="195"/>
      <c r="FE1480" s="195"/>
      <c r="FF1480" s="195"/>
      <c r="FG1480" s="195"/>
      <c r="FH1480" s="195"/>
    </row>
    <row r="1481" spans="2:164" x14ac:dyDescent="0.2">
      <c r="B1481" s="98">
        <f>COUNT(R1481:FC1481,FI1481:FQ1481)</f>
        <v>0</v>
      </c>
      <c r="C1481" s="98" t="str">
        <f>IF(COUNT(R1481:FC1481,FI1481:FQ1481)&gt;0,COUNT(R1481:FC1481,FI1481:FQ1481),"")</f>
        <v/>
      </c>
      <c r="D1481" s="98" t="str">
        <f>IF(COUNT(X1481:BN1481,BP1481:BX1481,BZ1481:CF1481,CH1481:FC1481,FI1481:FQ1481)&gt;0,COUNT(X1481:BN1481,BP1481:BX1481,BZ1481:CF1481,CH1481:FC1481,FI1481:FQ1481),"")</f>
        <v/>
      </c>
      <c r="E1481" s="98" t="str">
        <f>IF(H1481=1,COUNT(R1481:FC1481,FI1481:FQ1481),"")</f>
        <v/>
      </c>
      <c r="F1481" s="98" t="str">
        <f>IF(H1481=1,COUNT(X1481:BN1481,BP1481:BX1481,BZ1481:CF1481,CH1481:FC1481,FI1481:FQ1481),"")</f>
        <v/>
      </c>
      <c r="G1481" s="98" t="str">
        <f>IF($B1481&gt;=1,$M1481,"")</f>
        <v/>
      </c>
      <c r="H1481" s="199" t="str">
        <f>IF(AND(M1481&gt;0,M1481&lt;=STATS!$C$22),1,"")</f>
        <v/>
      </c>
      <c r="J1481" s="34">
        <v>1480</v>
      </c>
      <c r="R1481" s="17"/>
      <c r="S1481" s="17"/>
      <c r="T1481" s="17"/>
      <c r="U1481" s="17"/>
      <c r="V1481" s="17"/>
      <c r="W1481" s="17"/>
      <c r="X1481" s="36"/>
      <c r="Y1481" s="36"/>
      <c r="Z1481" s="36"/>
      <c r="AA1481" s="36"/>
      <c r="FD1481" s="195"/>
      <c r="FE1481" s="195"/>
      <c r="FF1481" s="195"/>
      <c r="FG1481" s="195"/>
      <c r="FH1481" s="195"/>
    </row>
    <row r="1482" spans="2:164" x14ac:dyDescent="0.2">
      <c r="B1482" s="98">
        <f>COUNT(R1482:FC1482,FI1482:FQ1482)</f>
        <v>0</v>
      </c>
      <c r="C1482" s="98" t="str">
        <f>IF(COUNT(R1482:FC1482,FI1482:FQ1482)&gt;0,COUNT(R1482:FC1482,FI1482:FQ1482),"")</f>
        <v/>
      </c>
      <c r="D1482" s="98" t="str">
        <f>IF(COUNT(X1482:BN1482,BP1482:BX1482,BZ1482:CF1482,CH1482:FC1482,FI1482:FQ1482)&gt;0,COUNT(X1482:BN1482,BP1482:BX1482,BZ1482:CF1482,CH1482:FC1482,FI1482:FQ1482),"")</f>
        <v/>
      </c>
      <c r="E1482" s="98" t="str">
        <f>IF(H1482=1,COUNT(R1482:FC1482,FI1482:FQ1482),"")</f>
        <v/>
      </c>
      <c r="F1482" s="98" t="str">
        <f>IF(H1482=1,COUNT(X1482:BN1482,BP1482:BX1482,BZ1482:CF1482,CH1482:FC1482,FI1482:FQ1482),"")</f>
        <v/>
      </c>
      <c r="G1482" s="98" t="str">
        <f>IF($B1482&gt;=1,$M1482,"")</f>
        <v/>
      </c>
      <c r="H1482" s="199" t="str">
        <f>IF(AND(M1482&gt;0,M1482&lt;=STATS!$C$22),1,"")</f>
        <v/>
      </c>
      <c r="J1482" s="34">
        <v>1481</v>
      </c>
      <c r="R1482" s="17"/>
      <c r="S1482" s="17"/>
      <c r="T1482" s="17"/>
      <c r="U1482" s="17"/>
      <c r="V1482" s="17"/>
      <c r="W1482" s="17"/>
      <c r="X1482" s="36"/>
      <c r="Y1482" s="36"/>
      <c r="Z1482" s="36"/>
      <c r="AA1482" s="36"/>
      <c r="FD1482" s="195"/>
      <c r="FE1482" s="195"/>
      <c r="FF1482" s="195"/>
      <c r="FG1482" s="195"/>
      <c r="FH1482" s="195"/>
    </row>
    <row r="1483" spans="2:164" x14ac:dyDescent="0.2">
      <c r="B1483" s="98">
        <f>COUNT(R1483:FC1483,FI1483:FQ1483)</f>
        <v>0</v>
      </c>
      <c r="C1483" s="98" t="str">
        <f>IF(COUNT(R1483:FC1483,FI1483:FQ1483)&gt;0,COUNT(R1483:FC1483,FI1483:FQ1483),"")</f>
        <v/>
      </c>
      <c r="D1483" s="98" t="str">
        <f>IF(COUNT(X1483:BN1483,BP1483:BX1483,BZ1483:CF1483,CH1483:FC1483,FI1483:FQ1483)&gt;0,COUNT(X1483:BN1483,BP1483:BX1483,BZ1483:CF1483,CH1483:FC1483,FI1483:FQ1483),"")</f>
        <v/>
      </c>
      <c r="E1483" s="98" t="str">
        <f>IF(H1483=1,COUNT(R1483:FC1483,FI1483:FQ1483),"")</f>
        <v/>
      </c>
      <c r="F1483" s="98" t="str">
        <f>IF(H1483=1,COUNT(X1483:BN1483,BP1483:BX1483,BZ1483:CF1483,CH1483:FC1483,FI1483:FQ1483),"")</f>
        <v/>
      </c>
      <c r="G1483" s="98" t="str">
        <f>IF($B1483&gt;=1,$M1483,"")</f>
        <v/>
      </c>
      <c r="H1483" s="199" t="str">
        <f>IF(AND(M1483&gt;0,M1483&lt;=STATS!$C$22),1,"")</f>
        <v/>
      </c>
      <c r="J1483" s="34">
        <v>1482</v>
      </c>
      <c r="R1483" s="17"/>
      <c r="S1483" s="17"/>
      <c r="T1483" s="17"/>
      <c r="U1483" s="17"/>
      <c r="V1483" s="17"/>
      <c r="W1483" s="17"/>
      <c r="X1483" s="36"/>
      <c r="Y1483" s="36"/>
      <c r="Z1483" s="36"/>
      <c r="AA1483" s="36"/>
      <c r="FD1483" s="195"/>
      <c r="FE1483" s="195"/>
      <c r="FF1483" s="195"/>
      <c r="FG1483" s="195"/>
      <c r="FH1483" s="195"/>
    </row>
    <row r="1484" spans="2:164" x14ac:dyDescent="0.2">
      <c r="B1484" s="98">
        <f>COUNT(R1484:FC1484,FI1484:FQ1484)</f>
        <v>0</v>
      </c>
      <c r="C1484" s="98" t="str">
        <f>IF(COUNT(R1484:FC1484,FI1484:FQ1484)&gt;0,COUNT(R1484:FC1484,FI1484:FQ1484),"")</f>
        <v/>
      </c>
      <c r="D1484" s="98" t="str">
        <f>IF(COUNT(X1484:BN1484,BP1484:BX1484,BZ1484:CF1484,CH1484:FC1484,FI1484:FQ1484)&gt;0,COUNT(X1484:BN1484,BP1484:BX1484,BZ1484:CF1484,CH1484:FC1484,FI1484:FQ1484),"")</f>
        <v/>
      </c>
      <c r="E1484" s="98" t="str">
        <f>IF(H1484=1,COUNT(R1484:FC1484,FI1484:FQ1484),"")</f>
        <v/>
      </c>
      <c r="F1484" s="98" t="str">
        <f>IF(H1484=1,COUNT(X1484:BN1484,BP1484:BX1484,BZ1484:CF1484,CH1484:FC1484,FI1484:FQ1484),"")</f>
        <v/>
      </c>
      <c r="G1484" s="98" t="str">
        <f>IF($B1484&gt;=1,$M1484,"")</f>
        <v/>
      </c>
      <c r="H1484" s="199" t="str">
        <f>IF(AND(M1484&gt;0,M1484&lt;=STATS!$C$22),1,"")</f>
        <v/>
      </c>
      <c r="J1484" s="34">
        <v>1483</v>
      </c>
      <c r="R1484" s="17"/>
      <c r="S1484" s="17"/>
      <c r="T1484" s="17"/>
      <c r="U1484" s="17"/>
      <c r="V1484" s="17"/>
      <c r="W1484" s="17"/>
      <c r="X1484" s="36"/>
      <c r="Y1484" s="36"/>
      <c r="Z1484" s="36"/>
      <c r="AA1484" s="36"/>
      <c r="FD1484" s="195"/>
      <c r="FE1484" s="195"/>
      <c r="FF1484" s="195"/>
      <c r="FG1484" s="195"/>
      <c r="FH1484" s="195"/>
    </row>
    <row r="1485" spans="2:164" x14ac:dyDescent="0.2">
      <c r="B1485" s="98">
        <f>COUNT(R1485:FC1485,FI1485:FQ1485)</f>
        <v>0</v>
      </c>
      <c r="C1485" s="98" t="str">
        <f>IF(COUNT(R1485:FC1485,FI1485:FQ1485)&gt;0,COUNT(R1485:FC1485,FI1485:FQ1485),"")</f>
        <v/>
      </c>
      <c r="D1485" s="98" t="str">
        <f>IF(COUNT(X1485:BN1485,BP1485:BX1485,BZ1485:CF1485,CH1485:FC1485,FI1485:FQ1485)&gt;0,COUNT(X1485:BN1485,BP1485:BX1485,BZ1485:CF1485,CH1485:FC1485,FI1485:FQ1485),"")</f>
        <v/>
      </c>
      <c r="E1485" s="98" t="str">
        <f>IF(H1485=1,COUNT(R1485:FC1485,FI1485:FQ1485),"")</f>
        <v/>
      </c>
      <c r="F1485" s="98" t="str">
        <f>IF(H1485=1,COUNT(X1485:BN1485,BP1485:BX1485,BZ1485:CF1485,CH1485:FC1485,FI1485:FQ1485),"")</f>
        <v/>
      </c>
      <c r="G1485" s="98" t="str">
        <f>IF($B1485&gt;=1,$M1485,"")</f>
        <v/>
      </c>
      <c r="H1485" s="199" t="str">
        <f>IF(AND(M1485&gt;0,M1485&lt;=STATS!$C$22),1,"")</f>
        <v/>
      </c>
      <c r="J1485" s="34">
        <v>1484</v>
      </c>
      <c r="R1485" s="17"/>
      <c r="S1485" s="17"/>
      <c r="T1485" s="17"/>
      <c r="U1485" s="17"/>
      <c r="V1485" s="17"/>
      <c r="W1485" s="17"/>
      <c r="X1485" s="36"/>
      <c r="Y1485" s="36"/>
      <c r="Z1485" s="36"/>
      <c r="AA1485" s="36"/>
      <c r="FD1485" s="195"/>
      <c r="FE1485" s="195"/>
      <c r="FF1485" s="195"/>
      <c r="FG1485" s="195"/>
      <c r="FH1485" s="195"/>
    </row>
    <row r="1486" spans="2:164" x14ac:dyDescent="0.2">
      <c r="B1486" s="98">
        <f>COUNT(R1486:FC1486,FI1486:FQ1486)</f>
        <v>0</v>
      </c>
      <c r="C1486" s="98" t="str">
        <f>IF(COUNT(R1486:FC1486,FI1486:FQ1486)&gt;0,COUNT(R1486:FC1486,FI1486:FQ1486),"")</f>
        <v/>
      </c>
      <c r="D1486" s="98" t="str">
        <f>IF(COUNT(X1486:BN1486,BP1486:BX1486,BZ1486:CF1486,CH1486:FC1486,FI1486:FQ1486)&gt;0,COUNT(X1486:BN1486,BP1486:BX1486,BZ1486:CF1486,CH1486:FC1486,FI1486:FQ1486),"")</f>
        <v/>
      </c>
      <c r="E1486" s="98" t="str">
        <f>IF(H1486=1,COUNT(R1486:FC1486,FI1486:FQ1486),"")</f>
        <v/>
      </c>
      <c r="F1486" s="98" t="str">
        <f>IF(H1486=1,COUNT(X1486:BN1486,BP1486:BX1486,BZ1486:CF1486,CH1486:FC1486,FI1486:FQ1486),"")</f>
        <v/>
      </c>
      <c r="G1486" s="98" t="str">
        <f>IF($B1486&gt;=1,$M1486,"")</f>
        <v/>
      </c>
      <c r="H1486" s="199" t="str">
        <f>IF(AND(M1486&gt;0,M1486&lt;=STATS!$C$22),1,"")</f>
        <v/>
      </c>
      <c r="J1486" s="34">
        <v>1485</v>
      </c>
      <c r="R1486" s="17"/>
      <c r="S1486" s="17"/>
      <c r="T1486" s="17"/>
      <c r="U1486" s="17"/>
      <c r="V1486" s="17"/>
      <c r="W1486" s="17"/>
      <c r="X1486" s="36"/>
      <c r="Y1486" s="36"/>
      <c r="Z1486" s="36"/>
      <c r="AA1486" s="36"/>
      <c r="FD1486" s="195"/>
      <c r="FE1486" s="195"/>
      <c r="FF1486" s="195"/>
      <c r="FG1486" s="195"/>
      <c r="FH1486" s="195"/>
    </row>
    <row r="1487" spans="2:164" x14ac:dyDescent="0.2">
      <c r="B1487" s="98">
        <f>COUNT(R1487:FC1487,FI1487:FQ1487)</f>
        <v>0</v>
      </c>
      <c r="C1487" s="98" t="str">
        <f>IF(COUNT(R1487:FC1487,FI1487:FQ1487)&gt;0,COUNT(R1487:FC1487,FI1487:FQ1487),"")</f>
        <v/>
      </c>
      <c r="D1487" s="98" t="str">
        <f>IF(COUNT(X1487:BN1487,BP1487:BX1487,BZ1487:CF1487,CH1487:FC1487,FI1487:FQ1487)&gt;0,COUNT(X1487:BN1487,BP1487:BX1487,BZ1487:CF1487,CH1487:FC1487,FI1487:FQ1487),"")</f>
        <v/>
      </c>
      <c r="E1487" s="98" t="str">
        <f>IF(H1487=1,COUNT(R1487:FC1487,FI1487:FQ1487),"")</f>
        <v/>
      </c>
      <c r="F1487" s="98" t="str">
        <f>IF(H1487=1,COUNT(X1487:BN1487,BP1487:BX1487,BZ1487:CF1487,CH1487:FC1487,FI1487:FQ1487),"")</f>
        <v/>
      </c>
      <c r="G1487" s="98" t="str">
        <f>IF($B1487&gt;=1,$M1487,"")</f>
        <v/>
      </c>
      <c r="H1487" s="199" t="str">
        <f>IF(AND(M1487&gt;0,M1487&lt;=STATS!$C$22),1,"")</f>
        <v/>
      </c>
      <c r="J1487" s="34">
        <v>1486</v>
      </c>
      <c r="R1487" s="17"/>
      <c r="S1487" s="17"/>
      <c r="T1487" s="17"/>
      <c r="U1487" s="17"/>
      <c r="V1487" s="17"/>
      <c r="W1487" s="17"/>
      <c r="X1487" s="36"/>
      <c r="Y1487" s="36"/>
      <c r="Z1487" s="36"/>
      <c r="AA1487" s="36"/>
      <c r="FD1487" s="195"/>
      <c r="FE1487" s="195"/>
      <c r="FF1487" s="195"/>
      <c r="FG1487" s="195"/>
      <c r="FH1487" s="195"/>
    </row>
    <row r="1488" spans="2:164" x14ac:dyDescent="0.2">
      <c r="B1488" s="98">
        <f>COUNT(R1488:FC1488,FI1488:FQ1488)</f>
        <v>0</v>
      </c>
      <c r="C1488" s="98" t="str">
        <f>IF(COUNT(R1488:FC1488,FI1488:FQ1488)&gt;0,COUNT(R1488:FC1488,FI1488:FQ1488),"")</f>
        <v/>
      </c>
      <c r="D1488" s="98" t="str">
        <f>IF(COUNT(X1488:BN1488,BP1488:BX1488,BZ1488:CF1488,CH1488:FC1488,FI1488:FQ1488)&gt;0,COUNT(X1488:BN1488,BP1488:BX1488,BZ1488:CF1488,CH1488:FC1488,FI1488:FQ1488),"")</f>
        <v/>
      </c>
      <c r="E1488" s="98" t="str">
        <f>IF(H1488=1,COUNT(R1488:FC1488,FI1488:FQ1488),"")</f>
        <v/>
      </c>
      <c r="F1488" s="98" t="str">
        <f>IF(H1488=1,COUNT(X1488:BN1488,BP1488:BX1488,BZ1488:CF1488,CH1488:FC1488,FI1488:FQ1488),"")</f>
        <v/>
      </c>
      <c r="G1488" s="98" t="str">
        <f>IF($B1488&gt;=1,$M1488,"")</f>
        <v/>
      </c>
      <c r="H1488" s="199" t="str">
        <f>IF(AND(M1488&gt;0,M1488&lt;=STATS!$C$22),1,"")</f>
        <v/>
      </c>
      <c r="J1488" s="34">
        <v>1487</v>
      </c>
      <c r="R1488" s="17"/>
      <c r="S1488" s="17"/>
      <c r="T1488" s="17"/>
      <c r="U1488" s="17"/>
      <c r="V1488" s="17"/>
      <c r="W1488" s="17"/>
      <c r="X1488" s="36"/>
      <c r="Y1488" s="36"/>
      <c r="Z1488" s="36"/>
      <c r="AA1488" s="36"/>
      <c r="FD1488" s="195"/>
      <c r="FE1488" s="195"/>
      <c r="FF1488" s="195"/>
      <c r="FG1488" s="195"/>
      <c r="FH1488" s="195"/>
    </row>
    <row r="1489" spans="2:164" x14ac:dyDescent="0.2">
      <c r="B1489" s="98">
        <f>COUNT(R1489:FC1489,FI1489:FQ1489)</f>
        <v>0</v>
      </c>
      <c r="C1489" s="98" t="str">
        <f>IF(COUNT(R1489:FC1489,FI1489:FQ1489)&gt;0,COUNT(R1489:FC1489,FI1489:FQ1489),"")</f>
        <v/>
      </c>
      <c r="D1489" s="98" t="str">
        <f>IF(COUNT(X1489:BN1489,BP1489:BX1489,BZ1489:CF1489,CH1489:FC1489,FI1489:FQ1489)&gt;0,COUNT(X1489:BN1489,BP1489:BX1489,BZ1489:CF1489,CH1489:FC1489,FI1489:FQ1489),"")</f>
        <v/>
      </c>
      <c r="E1489" s="98" t="str">
        <f>IF(H1489=1,COUNT(R1489:FC1489,FI1489:FQ1489),"")</f>
        <v/>
      </c>
      <c r="F1489" s="98" t="str">
        <f>IF(H1489=1,COUNT(X1489:BN1489,BP1489:BX1489,BZ1489:CF1489,CH1489:FC1489,FI1489:FQ1489),"")</f>
        <v/>
      </c>
      <c r="G1489" s="98" t="str">
        <f>IF($B1489&gt;=1,$M1489,"")</f>
        <v/>
      </c>
      <c r="H1489" s="199" t="str">
        <f>IF(AND(M1489&gt;0,M1489&lt;=STATS!$C$22),1,"")</f>
        <v/>
      </c>
      <c r="J1489" s="34">
        <v>1488</v>
      </c>
      <c r="R1489" s="17"/>
      <c r="S1489" s="17"/>
      <c r="T1489" s="17"/>
      <c r="U1489" s="17"/>
      <c r="V1489" s="17"/>
      <c r="W1489" s="17"/>
      <c r="X1489" s="36"/>
      <c r="Y1489" s="36"/>
      <c r="Z1489" s="36"/>
      <c r="AA1489" s="36"/>
      <c r="FD1489" s="195"/>
      <c r="FE1489" s="195"/>
      <c r="FF1489" s="195"/>
      <c r="FG1489" s="195"/>
      <c r="FH1489" s="195"/>
    </row>
    <row r="1490" spans="2:164" x14ac:dyDescent="0.2">
      <c r="B1490" s="98">
        <f>COUNT(R1490:FC1490,FI1490:FQ1490)</f>
        <v>0</v>
      </c>
      <c r="C1490" s="98" t="str">
        <f>IF(COUNT(R1490:FC1490,FI1490:FQ1490)&gt;0,COUNT(R1490:FC1490,FI1490:FQ1490),"")</f>
        <v/>
      </c>
      <c r="D1490" s="98" t="str">
        <f>IF(COUNT(X1490:BN1490,BP1490:BX1490,BZ1490:CF1490,CH1490:FC1490,FI1490:FQ1490)&gt;0,COUNT(X1490:BN1490,BP1490:BX1490,BZ1490:CF1490,CH1490:FC1490,FI1490:FQ1490),"")</f>
        <v/>
      </c>
      <c r="E1490" s="98" t="str">
        <f>IF(H1490=1,COUNT(R1490:FC1490,FI1490:FQ1490),"")</f>
        <v/>
      </c>
      <c r="F1490" s="98" t="str">
        <f>IF(H1490=1,COUNT(X1490:BN1490,BP1490:BX1490,BZ1490:CF1490,CH1490:FC1490,FI1490:FQ1490),"")</f>
        <v/>
      </c>
      <c r="G1490" s="98" t="str">
        <f>IF($B1490&gt;=1,$M1490,"")</f>
        <v/>
      </c>
      <c r="H1490" s="199" t="str">
        <f>IF(AND(M1490&gt;0,M1490&lt;=STATS!$C$22),1,"")</f>
        <v/>
      </c>
      <c r="J1490" s="34">
        <v>1489</v>
      </c>
      <c r="R1490" s="17"/>
      <c r="S1490" s="17"/>
      <c r="T1490" s="17"/>
      <c r="U1490" s="17"/>
      <c r="V1490" s="17"/>
      <c r="W1490" s="17"/>
      <c r="X1490" s="36"/>
      <c r="Y1490" s="36"/>
      <c r="Z1490" s="36"/>
      <c r="AA1490" s="36"/>
      <c r="FD1490" s="195"/>
      <c r="FE1490" s="195"/>
      <c r="FF1490" s="195"/>
      <c r="FG1490" s="195"/>
      <c r="FH1490" s="195"/>
    </row>
    <row r="1491" spans="2:164" x14ac:dyDescent="0.2">
      <c r="B1491" s="98">
        <f>COUNT(R1491:FC1491,FI1491:FQ1491)</f>
        <v>0</v>
      </c>
      <c r="C1491" s="98" t="str">
        <f>IF(COUNT(R1491:FC1491,FI1491:FQ1491)&gt;0,COUNT(R1491:FC1491,FI1491:FQ1491),"")</f>
        <v/>
      </c>
      <c r="D1491" s="98" t="str">
        <f>IF(COUNT(X1491:BN1491,BP1491:BX1491,BZ1491:CF1491,CH1491:FC1491,FI1491:FQ1491)&gt;0,COUNT(X1491:BN1491,BP1491:BX1491,BZ1491:CF1491,CH1491:FC1491,FI1491:FQ1491),"")</f>
        <v/>
      </c>
      <c r="E1491" s="98" t="str">
        <f>IF(H1491=1,COUNT(R1491:FC1491,FI1491:FQ1491),"")</f>
        <v/>
      </c>
      <c r="F1491" s="98" t="str">
        <f>IF(H1491=1,COUNT(X1491:BN1491,BP1491:BX1491,BZ1491:CF1491,CH1491:FC1491,FI1491:FQ1491),"")</f>
        <v/>
      </c>
      <c r="G1491" s="98" t="str">
        <f>IF($B1491&gt;=1,$M1491,"")</f>
        <v/>
      </c>
      <c r="H1491" s="199" t="str">
        <f>IF(AND(M1491&gt;0,M1491&lt;=STATS!$C$22),1,"")</f>
        <v/>
      </c>
      <c r="J1491" s="34">
        <v>1490</v>
      </c>
      <c r="R1491" s="17"/>
      <c r="S1491" s="17"/>
      <c r="T1491" s="17"/>
      <c r="U1491" s="17"/>
      <c r="V1491" s="17"/>
      <c r="W1491" s="17"/>
      <c r="X1491" s="36"/>
      <c r="Y1491" s="36"/>
      <c r="Z1491" s="36"/>
      <c r="AA1491" s="36"/>
      <c r="FD1491" s="195"/>
      <c r="FE1491" s="195"/>
      <c r="FF1491" s="195"/>
      <c r="FG1491" s="195"/>
      <c r="FH1491" s="195"/>
    </row>
    <row r="1492" spans="2:164" x14ac:dyDescent="0.2">
      <c r="B1492" s="98">
        <f>COUNT(R1492:FC1492,FI1492:FQ1492)</f>
        <v>0</v>
      </c>
      <c r="C1492" s="98" t="str">
        <f>IF(COUNT(R1492:FC1492,FI1492:FQ1492)&gt;0,COUNT(R1492:FC1492,FI1492:FQ1492),"")</f>
        <v/>
      </c>
      <c r="D1492" s="98" t="str">
        <f>IF(COUNT(X1492:BN1492,BP1492:BX1492,BZ1492:CF1492,CH1492:FC1492,FI1492:FQ1492)&gt;0,COUNT(X1492:BN1492,BP1492:BX1492,BZ1492:CF1492,CH1492:FC1492,FI1492:FQ1492),"")</f>
        <v/>
      </c>
      <c r="E1492" s="98" t="str">
        <f>IF(H1492=1,COUNT(R1492:FC1492,FI1492:FQ1492),"")</f>
        <v/>
      </c>
      <c r="F1492" s="98" t="str">
        <f>IF(H1492=1,COUNT(X1492:BN1492,BP1492:BX1492,BZ1492:CF1492,CH1492:FC1492,FI1492:FQ1492),"")</f>
        <v/>
      </c>
      <c r="G1492" s="98" t="str">
        <f>IF($B1492&gt;=1,$M1492,"")</f>
        <v/>
      </c>
      <c r="H1492" s="199" t="str">
        <f>IF(AND(M1492&gt;0,M1492&lt;=STATS!$C$22),1,"")</f>
        <v/>
      </c>
      <c r="J1492" s="34">
        <v>1491</v>
      </c>
      <c r="R1492" s="17"/>
      <c r="S1492" s="17"/>
      <c r="T1492" s="17"/>
      <c r="U1492" s="17"/>
      <c r="V1492" s="17"/>
      <c r="W1492" s="17"/>
      <c r="X1492" s="36"/>
      <c r="Y1492" s="36"/>
      <c r="Z1492" s="36"/>
      <c r="AA1492" s="36"/>
      <c r="FD1492" s="195"/>
      <c r="FE1492" s="195"/>
      <c r="FF1492" s="195"/>
      <c r="FG1492" s="195"/>
      <c r="FH1492" s="195"/>
    </row>
    <row r="1493" spans="2:164" x14ac:dyDescent="0.2">
      <c r="B1493" s="98">
        <f>COUNT(R1493:FC1493,FI1493:FQ1493)</f>
        <v>0</v>
      </c>
      <c r="C1493" s="98" t="str">
        <f>IF(COUNT(R1493:FC1493,FI1493:FQ1493)&gt;0,COUNT(R1493:FC1493,FI1493:FQ1493),"")</f>
        <v/>
      </c>
      <c r="D1493" s="98" t="str">
        <f>IF(COUNT(X1493:BN1493,BP1493:BX1493,BZ1493:CF1493,CH1493:FC1493,FI1493:FQ1493)&gt;0,COUNT(X1493:BN1493,BP1493:BX1493,BZ1493:CF1493,CH1493:FC1493,FI1493:FQ1493),"")</f>
        <v/>
      </c>
      <c r="E1493" s="98" t="str">
        <f>IF(H1493=1,COUNT(R1493:FC1493,FI1493:FQ1493),"")</f>
        <v/>
      </c>
      <c r="F1493" s="98" t="str">
        <f>IF(H1493=1,COUNT(X1493:BN1493,BP1493:BX1493,BZ1493:CF1493,CH1493:FC1493,FI1493:FQ1493),"")</f>
        <v/>
      </c>
      <c r="G1493" s="98" t="str">
        <f>IF($B1493&gt;=1,$M1493,"")</f>
        <v/>
      </c>
      <c r="H1493" s="199" t="str">
        <f>IF(AND(M1493&gt;0,M1493&lt;=STATS!$C$22),1,"")</f>
        <v/>
      </c>
      <c r="J1493" s="34">
        <v>1492</v>
      </c>
      <c r="R1493" s="17"/>
      <c r="S1493" s="17"/>
      <c r="T1493" s="17"/>
      <c r="U1493" s="17"/>
      <c r="V1493" s="17"/>
      <c r="W1493" s="17"/>
      <c r="X1493" s="36"/>
      <c r="Y1493" s="36"/>
      <c r="Z1493" s="36"/>
      <c r="AA1493" s="36"/>
      <c r="FD1493" s="195"/>
      <c r="FE1493" s="195"/>
      <c r="FF1493" s="195"/>
      <c r="FG1493" s="195"/>
      <c r="FH1493" s="195"/>
    </row>
    <row r="1494" spans="2:164" x14ac:dyDescent="0.2">
      <c r="B1494" s="98">
        <f>COUNT(R1494:FC1494,FI1494:FQ1494)</f>
        <v>0</v>
      </c>
      <c r="C1494" s="98" t="str">
        <f>IF(COUNT(R1494:FC1494,FI1494:FQ1494)&gt;0,COUNT(R1494:FC1494,FI1494:FQ1494),"")</f>
        <v/>
      </c>
      <c r="D1494" s="98" t="str">
        <f>IF(COUNT(X1494:BN1494,BP1494:BX1494,BZ1494:CF1494,CH1494:FC1494,FI1494:FQ1494)&gt;0,COUNT(X1494:BN1494,BP1494:BX1494,BZ1494:CF1494,CH1494:FC1494,FI1494:FQ1494),"")</f>
        <v/>
      </c>
      <c r="E1494" s="98" t="str">
        <f>IF(H1494=1,COUNT(R1494:FC1494,FI1494:FQ1494),"")</f>
        <v/>
      </c>
      <c r="F1494" s="98" t="str">
        <f>IF(H1494=1,COUNT(X1494:BN1494,BP1494:BX1494,BZ1494:CF1494,CH1494:FC1494,FI1494:FQ1494),"")</f>
        <v/>
      </c>
      <c r="G1494" s="98" t="str">
        <f>IF($B1494&gt;=1,$M1494,"")</f>
        <v/>
      </c>
      <c r="H1494" s="199" t="str">
        <f>IF(AND(M1494&gt;0,M1494&lt;=STATS!$C$22),1,"")</f>
        <v/>
      </c>
      <c r="J1494" s="34">
        <v>1493</v>
      </c>
      <c r="R1494" s="17"/>
      <c r="S1494" s="17"/>
      <c r="T1494" s="17"/>
      <c r="U1494" s="17"/>
      <c r="V1494" s="17"/>
      <c r="W1494" s="17"/>
      <c r="X1494" s="36"/>
      <c r="Y1494" s="36"/>
      <c r="Z1494" s="36"/>
      <c r="AA1494" s="36"/>
      <c r="FD1494" s="195"/>
      <c r="FE1494" s="195"/>
      <c r="FF1494" s="195"/>
      <c r="FG1494" s="195"/>
      <c r="FH1494" s="195"/>
    </row>
    <row r="1495" spans="2:164" x14ac:dyDescent="0.2">
      <c r="B1495" s="98">
        <f>COUNT(R1495:FC1495,FI1495:FQ1495)</f>
        <v>0</v>
      </c>
      <c r="C1495" s="98" t="str">
        <f>IF(COUNT(R1495:FC1495,FI1495:FQ1495)&gt;0,COUNT(R1495:FC1495,FI1495:FQ1495),"")</f>
        <v/>
      </c>
      <c r="D1495" s="98" t="str">
        <f>IF(COUNT(X1495:BN1495,BP1495:BX1495,BZ1495:CF1495,CH1495:FC1495,FI1495:FQ1495)&gt;0,COUNT(X1495:BN1495,BP1495:BX1495,BZ1495:CF1495,CH1495:FC1495,FI1495:FQ1495),"")</f>
        <v/>
      </c>
      <c r="E1495" s="98" t="str">
        <f>IF(H1495=1,COUNT(R1495:FC1495,FI1495:FQ1495),"")</f>
        <v/>
      </c>
      <c r="F1495" s="98" t="str">
        <f>IF(H1495=1,COUNT(X1495:BN1495,BP1495:BX1495,BZ1495:CF1495,CH1495:FC1495,FI1495:FQ1495),"")</f>
        <v/>
      </c>
      <c r="G1495" s="98" t="str">
        <f>IF($B1495&gt;=1,$M1495,"")</f>
        <v/>
      </c>
      <c r="H1495" s="199" t="str">
        <f>IF(AND(M1495&gt;0,M1495&lt;=STATS!$C$22),1,"")</f>
        <v/>
      </c>
      <c r="J1495" s="34">
        <v>1494</v>
      </c>
      <c r="R1495" s="17"/>
      <c r="S1495" s="17"/>
      <c r="T1495" s="17"/>
      <c r="U1495" s="17"/>
      <c r="V1495" s="17"/>
      <c r="W1495" s="17"/>
      <c r="X1495" s="36"/>
      <c r="Y1495" s="36"/>
      <c r="Z1495" s="36"/>
      <c r="AA1495" s="36"/>
      <c r="FD1495" s="195"/>
      <c r="FE1495" s="195"/>
      <c r="FF1495" s="195"/>
      <c r="FG1495" s="195"/>
      <c r="FH1495" s="195"/>
    </row>
    <row r="1496" spans="2:164" x14ac:dyDescent="0.2">
      <c r="B1496" s="98">
        <f>COUNT(R1496:FC1496,FI1496:FQ1496)</f>
        <v>0</v>
      </c>
      <c r="C1496" s="98" t="str">
        <f>IF(COUNT(R1496:FC1496,FI1496:FQ1496)&gt;0,COUNT(R1496:FC1496,FI1496:FQ1496),"")</f>
        <v/>
      </c>
      <c r="D1496" s="98" t="str">
        <f>IF(COUNT(X1496:BN1496,BP1496:BX1496,BZ1496:CF1496,CH1496:FC1496,FI1496:FQ1496)&gt;0,COUNT(X1496:BN1496,BP1496:BX1496,BZ1496:CF1496,CH1496:FC1496,FI1496:FQ1496),"")</f>
        <v/>
      </c>
      <c r="E1496" s="98" t="str">
        <f>IF(H1496=1,COUNT(R1496:FC1496,FI1496:FQ1496),"")</f>
        <v/>
      </c>
      <c r="F1496" s="98" t="str">
        <f>IF(H1496=1,COUNT(X1496:BN1496,BP1496:BX1496,BZ1496:CF1496,CH1496:FC1496,FI1496:FQ1496),"")</f>
        <v/>
      </c>
      <c r="G1496" s="98" t="str">
        <f>IF($B1496&gt;=1,$M1496,"")</f>
        <v/>
      </c>
      <c r="H1496" s="199" t="str">
        <f>IF(AND(M1496&gt;0,M1496&lt;=STATS!$C$22),1,"")</f>
        <v/>
      </c>
      <c r="J1496" s="34">
        <v>1495</v>
      </c>
      <c r="R1496" s="17"/>
      <c r="S1496" s="17"/>
      <c r="T1496" s="17"/>
      <c r="U1496" s="17"/>
      <c r="V1496" s="17"/>
      <c r="W1496" s="17"/>
      <c r="X1496" s="36"/>
      <c r="Y1496" s="36"/>
      <c r="Z1496" s="36"/>
      <c r="AA1496" s="36"/>
      <c r="FD1496" s="195"/>
      <c r="FE1496" s="195"/>
      <c r="FF1496" s="195"/>
      <c r="FG1496" s="195"/>
      <c r="FH1496" s="195"/>
    </row>
    <row r="1497" spans="2:164" x14ac:dyDescent="0.2">
      <c r="B1497" s="98">
        <f>COUNT(R1497:FC1497,FI1497:FQ1497)</f>
        <v>0</v>
      </c>
      <c r="C1497" s="98" t="str">
        <f>IF(COUNT(R1497:FC1497,FI1497:FQ1497)&gt;0,COUNT(R1497:FC1497,FI1497:FQ1497),"")</f>
        <v/>
      </c>
      <c r="D1497" s="98" t="str">
        <f>IF(COUNT(X1497:BN1497,BP1497:BX1497,BZ1497:CF1497,CH1497:FC1497,FI1497:FQ1497)&gt;0,COUNT(X1497:BN1497,BP1497:BX1497,BZ1497:CF1497,CH1497:FC1497,FI1497:FQ1497),"")</f>
        <v/>
      </c>
      <c r="E1497" s="98" t="str">
        <f>IF(H1497=1,COUNT(R1497:FC1497,FI1497:FQ1497),"")</f>
        <v/>
      </c>
      <c r="F1497" s="98" t="str">
        <f>IF(H1497=1,COUNT(X1497:BN1497,BP1497:BX1497,BZ1497:CF1497,CH1497:FC1497,FI1497:FQ1497),"")</f>
        <v/>
      </c>
      <c r="G1497" s="98" t="str">
        <f>IF($B1497&gt;=1,$M1497,"")</f>
        <v/>
      </c>
      <c r="H1497" s="199" t="str">
        <f>IF(AND(M1497&gt;0,M1497&lt;=STATS!$C$22),1,"")</f>
        <v/>
      </c>
      <c r="J1497" s="34">
        <v>1496</v>
      </c>
      <c r="R1497" s="17"/>
      <c r="S1497" s="17"/>
      <c r="T1497" s="17"/>
      <c r="U1497" s="17"/>
      <c r="V1497" s="17"/>
      <c r="W1497" s="17"/>
      <c r="X1497" s="36"/>
      <c r="Y1497" s="36"/>
      <c r="Z1497" s="36"/>
      <c r="AA1497" s="36"/>
      <c r="FD1497" s="195"/>
      <c r="FE1497" s="195"/>
      <c r="FF1497" s="195"/>
      <c r="FG1497" s="195"/>
      <c r="FH1497" s="195"/>
    </row>
    <row r="1498" spans="2:164" x14ac:dyDescent="0.2">
      <c r="B1498" s="98">
        <f>COUNT(R1498:FC1498,FI1498:FQ1498)</f>
        <v>0</v>
      </c>
      <c r="C1498" s="98" t="str">
        <f>IF(COUNT(R1498:FC1498,FI1498:FQ1498)&gt;0,COUNT(R1498:FC1498,FI1498:FQ1498),"")</f>
        <v/>
      </c>
      <c r="D1498" s="98" t="str">
        <f>IF(COUNT(X1498:BN1498,BP1498:BX1498,BZ1498:CF1498,CH1498:FC1498,FI1498:FQ1498)&gt;0,COUNT(X1498:BN1498,BP1498:BX1498,BZ1498:CF1498,CH1498:FC1498,FI1498:FQ1498),"")</f>
        <v/>
      </c>
      <c r="E1498" s="98" t="str">
        <f>IF(H1498=1,COUNT(R1498:FC1498,FI1498:FQ1498),"")</f>
        <v/>
      </c>
      <c r="F1498" s="98" t="str">
        <f>IF(H1498=1,COUNT(X1498:BN1498,BP1498:BX1498,BZ1498:CF1498,CH1498:FC1498,FI1498:FQ1498),"")</f>
        <v/>
      </c>
      <c r="G1498" s="98" t="str">
        <f>IF($B1498&gt;=1,$M1498,"")</f>
        <v/>
      </c>
      <c r="H1498" s="199" t="str">
        <f>IF(AND(M1498&gt;0,M1498&lt;=STATS!$C$22),1,"")</f>
        <v/>
      </c>
      <c r="J1498" s="34">
        <v>1497</v>
      </c>
      <c r="R1498" s="17"/>
      <c r="S1498" s="17"/>
      <c r="T1498" s="17"/>
      <c r="U1498" s="17"/>
      <c r="V1498" s="17"/>
      <c r="W1498" s="17"/>
      <c r="X1498" s="36"/>
      <c r="Y1498" s="36"/>
      <c r="Z1498" s="36"/>
      <c r="AA1498" s="36"/>
      <c r="FD1498" s="195"/>
      <c r="FE1498" s="195"/>
      <c r="FF1498" s="195"/>
      <c r="FG1498" s="195"/>
      <c r="FH1498" s="195"/>
    </row>
    <row r="1499" spans="2:164" x14ac:dyDescent="0.2">
      <c r="B1499" s="98">
        <f>COUNT(R1499:FC1499,FI1499:FQ1499)</f>
        <v>0</v>
      </c>
      <c r="C1499" s="98" t="str">
        <f>IF(COUNT(R1499:FC1499,FI1499:FQ1499)&gt;0,COUNT(R1499:FC1499,FI1499:FQ1499),"")</f>
        <v/>
      </c>
      <c r="D1499" s="98" t="str">
        <f>IF(COUNT(X1499:BN1499,BP1499:BX1499,BZ1499:CF1499,CH1499:FC1499,FI1499:FQ1499)&gt;0,COUNT(X1499:BN1499,BP1499:BX1499,BZ1499:CF1499,CH1499:FC1499,FI1499:FQ1499),"")</f>
        <v/>
      </c>
      <c r="E1499" s="98" t="str">
        <f>IF(H1499=1,COUNT(R1499:FC1499,FI1499:FQ1499),"")</f>
        <v/>
      </c>
      <c r="F1499" s="98" t="str">
        <f>IF(H1499=1,COUNT(X1499:BN1499,BP1499:BX1499,BZ1499:CF1499,CH1499:FC1499,FI1499:FQ1499),"")</f>
        <v/>
      </c>
      <c r="G1499" s="98" t="str">
        <f>IF($B1499&gt;=1,$M1499,"")</f>
        <v/>
      </c>
      <c r="H1499" s="199" t="str">
        <f>IF(AND(M1499&gt;0,M1499&lt;=STATS!$C$22),1,"")</f>
        <v/>
      </c>
      <c r="J1499" s="34">
        <v>1498</v>
      </c>
      <c r="R1499" s="17"/>
      <c r="S1499" s="17"/>
      <c r="T1499" s="17"/>
      <c r="U1499" s="17"/>
      <c r="V1499" s="17"/>
      <c r="W1499" s="17"/>
      <c r="X1499" s="36"/>
      <c r="Y1499" s="36"/>
      <c r="Z1499" s="36"/>
      <c r="AA1499" s="36"/>
      <c r="FD1499" s="195"/>
      <c r="FE1499" s="195"/>
      <c r="FF1499" s="195"/>
      <c r="FG1499" s="195"/>
      <c r="FH1499" s="195"/>
    </row>
    <row r="1500" spans="2:164" x14ac:dyDescent="0.2">
      <c r="B1500" s="98">
        <f>COUNT(R1500:FC1500,FI1500:FQ1500)</f>
        <v>0</v>
      </c>
      <c r="C1500" s="98" t="str">
        <f>IF(COUNT(R1500:FC1500,FI1500:FQ1500)&gt;0,COUNT(R1500:FC1500,FI1500:FQ1500),"")</f>
        <v/>
      </c>
      <c r="D1500" s="98" t="str">
        <f>IF(COUNT(X1500:BN1500,BP1500:BX1500,BZ1500:CF1500,CH1500:FC1500,FI1500:FQ1500)&gt;0,COUNT(X1500:BN1500,BP1500:BX1500,BZ1500:CF1500,CH1500:FC1500,FI1500:FQ1500),"")</f>
        <v/>
      </c>
      <c r="E1500" s="98" t="str">
        <f>IF(H1500=1,COUNT(R1500:FC1500,FI1500:FQ1500),"")</f>
        <v/>
      </c>
      <c r="F1500" s="98" t="str">
        <f>IF(H1500=1,COUNT(X1500:BN1500,BP1500:BX1500,BZ1500:CF1500,CH1500:FC1500,FI1500:FQ1500),"")</f>
        <v/>
      </c>
      <c r="G1500" s="98" t="str">
        <f>IF($B1500&gt;=1,$M1500,"")</f>
        <v/>
      </c>
      <c r="H1500" s="199" t="str">
        <f>IF(AND(M1500&gt;0,M1500&lt;=STATS!$C$22),1,"")</f>
        <v/>
      </c>
      <c r="J1500" s="34">
        <v>1499</v>
      </c>
      <c r="R1500" s="17"/>
      <c r="S1500" s="17"/>
      <c r="T1500" s="17"/>
      <c r="U1500" s="17"/>
      <c r="V1500" s="17"/>
      <c r="W1500" s="17"/>
      <c r="X1500" s="36"/>
      <c r="Y1500" s="36"/>
      <c r="Z1500" s="36"/>
      <c r="AA1500" s="36"/>
      <c r="FD1500" s="195"/>
      <c r="FE1500" s="195"/>
      <c r="FF1500" s="195"/>
      <c r="FG1500" s="195"/>
      <c r="FH1500" s="195"/>
    </row>
    <row r="1501" spans="2:164" x14ac:dyDescent="0.2">
      <c r="B1501" s="98">
        <f>COUNT(R1501:FC1501,FI1501:FQ1501)</f>
        <v>0</v>
      </c>
      <c r="C1501" s="98" t="str">
        <f>IF(COUNT(R1501:FC1501,FI1501:FQ1501)&gt;0,COUNT(R1501:FC1501,FI1501:FQ1501),"")</f>
        <v/>
      </c>
      <c r="D1501" s="98" t="str">
        <f>IF(COUNT(X1501:BN1501,BP1501:BX1501,BZ1501:CF1501,CH1501:FC1501,FI1501:FQ1501)&gt;0,COUNT(X1501:BN1501,BP1501:BX1501,BZ1501:CF1501,CH1501:FC1501,FI1501:FQ1501),"")</f>
        <v/>
      </c>
      <c r="E1501" s="98" t="str">
        <f>IF(H1501=1,COUNT(R1501:FC1501,FI1501:FQ1501),"")</f>
        <v/>
      </c>
      <c r="F1501" s="98" t="str">
        <f>IF(H1501=1,COUNT(X1501:BN1501,BP1501:BX1501,BZ1501:CF1501,CH1501:FC1501,FI1501:FQ1501),"")</f>
        <v/>
      </c>
      <c r="G1501" s="98" t="str">
        <f>IF($B1501&gt;=1,$M1501,"")</f>
        <v/>
      </c>
      <c r="H1501" s="199" t="str">
        <f>IF(AND(M1501&gt;0,M1501&lt;=STATS!$C$22),1,"")</f>
        <v/>
      </c>
      <c r="J1501" s="34">
        <v>1500</v>
      </c>
      <c r="R1501" s="17"/>
      <c r="S1501" s="17"/>
      <c r="T1501" s="17"/>
      <c r="U1501" s="17"/>
      <c r="V1501" s="17"/>
      <c r="W1501" s="17"/>
      <c r="X1501" s="36"/>
      <c r="Y1501" s="36"/>
      <c r="Z1501" s="36"/>
      <c r="AA1501" s="36"/>
      <c r="FD1501" s="195"/>
      <c r="FE1501" s="195"/>
      <c r="FF1501" s="195"/>
      <c r="FG1501" s="195"/>
      <c r="FH1501" s="195"/>
    </row>
    <row r="1502" spans="2:164" x14ac:dyDescent="0.2">
      <c r="B1502" s="98">
        <f>COUNT(R1502:FC1502,FI1502:FQ1502)</f>
        <v>0</v>
      </c>
      <c r="C1502" s="98" t="str">
        <f>IF(COUNT(R1502:FC1502,FI1502:FQ1502)&gt;0,COUNT(R1502:FC1502,FI1502:FQ1502),"")</f>
        <v/>
      </c>
      <c r="D1502" s="98" t="str">
        <f>IF(COUNT(X1502:BN1502,BP1502:BX1502,BZ1502:CF1502,CH1502:FC1502,FI1502:FQ1502)&gt;0,COUNT(X1502:BN1502,BP1502:BX1502,BZ1502:CF1502,CH1502:FC1502,FI1502:FQ1502),"")</f>
        <v/>
      </c>
      <c r="E1502" s="98" t="str">
        <f>IF(H1502=1,COUNT(R1502:FC1502,FI1502:FQ1502),"")</f>
        <v/>
      </c>
      <c r="F1502" s="98" t="str">
        <f>IF(H1502=1,COUNT(X1502:BN1502,BP1502:BX1502,BZ1502:CF1502,CH1502:FC1502,FI1502:FQ1502),"")</f>
        <v/>
      </c>
      <c r="G1502" s="98" t="str">
        <f>IF($B1502&gt;=1,$M1502,"")</f>
        <v/>
      </c>
      <c r="H1502" s="199" t="str">
        <f>IF(AND(M1502&gt;0,M1502&lt;=STATS!$C$22),1,"")</f>
        <v/>
      </c>
      <c r="J1502" s="34">
        <v>1501</v>
      </c>
      <c r="R1502" s="17"/>
      <c r="S1502" s="17"/>
      <c r="T1502" s="17"/>
      <c r="U1502" s="17"/>
      <c r="V1502" s="17"/>
      <c r="W1502" s="17"/>
      <c r="X1502" s="36"/>
      <c r="Y1502" s="36"/>
      <c r="Z1502" s="36"/>
      <c r="AA1502" s="36"/>
      <c r="FD1502" s="195"/>
      <c r="FE1502" s="195"/>
      <c r="FF1502" s="195"/>
      <c r="FG1502" s="195"/>
      <c r="FH1502" s="195"/>
    </row>
    <row r="1503" spans="2:164" x14ac:dyDescent="0.2">
      <c r="B1503" s="98">
        <f>COUNT(R1503:FC1503,FI1503:FQ1503)</f>
        <v>0</v>
      </c>
      <c r="C1503" s="98" t="str">
        <f>IF(COUNT(R1503:FC1503,FI1503:FQ1503)&gt;0,COUNT(R1503:FC1503,FI1503:FQ1503),"")</f>
        <v/>
      </c>
      <c r="D1503" s="98" t="str">
        <f>IF(COUNT(X1503:BN1503,BP1503:BX1503,BZ1503:CF1503,CH1503:FC1503,FI1503:FQ1503)&gt;0,COUNT(X1503:BN1503,BP1503:BX1503,BZ1503:CF1503,CH1503:FC1503,FI1503:FQ1503),"")</f>
        <v/>
      </c>
      <c r="E1503" s="98" t="str">
        <f>IF(H1503=1,COUNT(R1503:FC1503,FI1503:FQ1503),"")</f>
        <v/>
      </c>
      <c r="F1503" s="98" t="str">
        <f>IF(H1503=1,COUNT(X1503:BN1503,BP1503:BX1503,BZ1503:CF1503,CH1503:FC1503,FI1503:FQ1503),"")</f>
        <v/>
      </c>
      <c r="G1503" s="98" t="str">
        <f>IF($B1503&gt;=1,$M1503,"")</f>
        <v/>
      </c>
      <c r="H1503" s="199" t="str">
        <f>IF(AND(M1503&gt;0,M1503&lt;=STATS!$C$22),1,"")</f>
        <v/>
      </c>
      <c r="J1503" s="34">
        <v>1502</v>
      </c>
      <c r="R1503" s="17"/>
      <c r="S1503" s="17"/>
      <c r="T1503" s="17"/>
      <c r="U1503" s="17"/>
      <c r="V1503" s="17"/>
      <c r="W1503" s="17"/>
      <c r="X1503" s="36"/>
      <c r="Y1503" s="36"/>
      <c r="Z1503" s="36"/>
      <c r="AA1503" s="36"/>
      <c r="FD1503" s="195"/>
      <c r="FE1503" s="195"/>
      <c r="FF1503" s="195"/>
      <c r="FG1503" s="195"/>
      <c r="FH1503" s="195"/>
    </row>
    <row r="1504" spans="2:164" x14ac:dyDescent="0.2">
      <c r="B1504" s="98">
        <f>COUNT(R1504:FC1504,FI1504:FQ1504)</f>
        <v>0</v>
      </c>
      <c r="C1504" s="98" t="str">
        <f>IF(COUNT(R1504:FC1504,FI1504:FQ1504)&gt;0,COUNT(R1504:FC1504,FI1504:FQ1504),"")</f>
        <v/>
      </c>
      <c r="D1504" s="98" t="str">
        <f>IF(COUNT(X1504:BN1504,BP1504:BX1504,BZ1504:CF1504,CH1504:FC1504,FI1504:FQ1504)&gt;0,COUNT(X1504:BN1504,BP1504:BX1504,BZ1504:CF1504,CH1504:FC1504,FI1504:FQ1504),"")</f>
        <v/>
      </c>
      <c r="E1504" s="98" t="str">
        <f>IF(H1504=1,COUNT(R1504:FC1504,FI1504:FQ1504),"")</f>
        <v/>
      </c>
      <c r="F1504" s="98" t="str">
        <f>IF(H1504=1,COUNT(X1504:BN1504,BP1504:BX1504,BZ1504:CF1504,CH1504:FC1504,FI1504:FQ1504),"")</f>
        <v/>
      </c>
      <c r="G1504" s="98" t="str">
        <f>IF($B1504&gt;=1,$M1504,"")</f>
        <v/>
      </c>
      <c r="H1504" s="199" t="str">
        <f>IF(AND(M1504&gt;0,M1504&lt;=STATS!$C$22),1,"")</f>
        <v/>
      </c>
      <c r="J1504" s="34">
        <v>1503</v>
      </c>
      <c r="R1504" s="17"/>
      <c r="S1504" s="17"/>
      <c r="T1504" s="17"/>
      <c r="U1504" s="17"/>
      <c r="V1504" s="17"/>
      <c r="W1504" s="17"/>
      <c r="X1504" s="36"/>
      <c r="Y1504" s="36"/>
      <c r="Z1504" s="36"/>
      <c r="AA1504" s="36"/>
      <c r="FD1504" s="195"/>
      <c r="FE1504" s="195"/>
      <c r="FF1504" s="195"/>
      <c r="FG1504" s="195"/>
      <c r="FH1504" s="195"/>
    </row>
    <row r="1505" spans="2:164" x14ac:dyDescent="0.2">
      <c r="B1505" s="98">
        <f>COUNT(R1505:FC1505,FI1505:FQ1505)</f>
        <v>0</v>
      </c>
      <c r="C1505" s="98" t="str">
        <f>IF(COUNT(R1505:FC1505,FI1505:FQ1505)&gt;0,COUNT(R1505:FC1505,FI1505:FQ1505),"")</f>
        <v/>
      </c>
      <c r="D1505" s="98" t="str">
        <f>IF(COUNT(X1505:BN1505,BP1505:BX1505,BZ1505:CF1505,CH1505:FC1505,FI1505:FQ1505)&gt;0,COUNT(X1505:BN1505,BP1505:BX1505,BZ1505:CF1505,CH1505:FC1505,FI1505:FQ1505),"")</f>
        <v/>
      </c>
      <c r="E1505" s="98" t="str">
        <f>IF(H1505=1,COUNT(R1505:FC1505,FI1505:FQ1505),"")</f>
        <v/>
      </c>
      <c r="F1505" s="98" t="str">
        <f>IF(H1505=1,COUNT(X1505:BN1505,BP1505:BX1505,BZ1505:CF1505,CH1505:FC1505,FI1505:FQ1505),"")</f>
        <v/>
      </c>
      <c r="G1505" s="98" t="str">
        <f>IF($B1505&gt;=1,$M1505,"")</f>
        <v/>
      </c>
      <c r="H1505" s="199" t="str">
        <f>IF(AND(M1505&gt;0,M1505&lt;=STATS!$C$22),1,"")</f>
        <v/>
      </c>
      <c r="J1505" s="34">
        <v>1504</v>
      </c>
      <c r="R1505" s="17"/>
      <c r="S1505" s="17"/>
      <c r="T1505" s="17"/>
      <c r="U1505" s="17"/>
      <c r="V1505" s="17"/>
      <c r="W1505" s="17"/>
      <c r="X1505" s="36"/>
      <c r="Y1505" s="36"/>
      <c r="Z1505" s="36"/>
      <c r="AA1505" s="36"/>
      <c r="FD1505" s="195"/>
      <c r="FE1505" s="195"/>
      <c r="FF1505" s="195"/>
      <c r="FG1505" s="195"/>
      <c r="FH1505" s="195"/>
    </row>
    <row r="1506" spans="2:164" x14ac:dyDescent="0.2">
      <c r="B1506" s="98">
        <f>COUNT(R1506:FC1506,FI1506:FQ1506)</f>
        <v>0</v>
      </c>
      <c r="C1506" s="98" t="str">
        <f>IF(COUNT(R1506:FC1506,FI1506:FQ1506)&gt;0,COUNT(R1506:FC1506,FI1506:FQ1506),"")</f>
        <v/>
      </c>
      <c r="D1506" s="98" t="str">
        <f>IF(COUNT(X1506:BN1506,BP1506:BX1506,BZ1506:CF1506,CH1506:FC1506,FI1506:FQ1506)&gt;0,COUNT(X1506:BN1506,BP1506:BX1506,BZ1506:CF1506,CH1506:FC1506,FI1506:FQ1506),"")</f>
        <v/>
      </c>
      <c r="E1506" s="98" t="str">
        <f>IF(H1506=1,COUNT(R1506:FC1506,FI1506:FQ1506),"")</f>
        <v/>
      </c>
      <c r="F1506" s="98" t="str">
        <f>IF(H1506=1,COUNT(X1506:BN1506,BP1506:BX1506,BZ1506:CF1506,CH1506:FC1506,FI1506:FQ1506),"")</f>
        <v/>
      </c>
      <c r="G1506" s="98" t="str">
        <f>IF($B1506&gt;=1,$M1506,"")</f>
        <v/>
      </c>
      <c r="H1506" s="199" t="str">
        <f>IF(AND(M1506&gt;0,M1506&lt;=STATS!$C$22),1,"")</f>
        <v/>
      </c>
      <c r="J1506" s="34">
        <v>1505</v>
      </c>
      <c r="R1506" s="17"/>
      <c r="S1506" s="17"/>
      <c r="T1506" s="17"/>
      <c r="U1506" s="17"/>
      <c r="V1506" s="17"/>
      <c r="W1506" s="17"/>
      <c r="X1506" s="36"/>
      <c r="Y1506" s="36"/>
      <c r="Z1506" s="36"/>
      <c r="AA1506" s="36"/>
      <c r="FD1506" s="195"/>
      <c r="FE1506" s="195"/>
      <c r="FF1506" s="195"/>
      <c r="FG1506" s="195"/>
      <c r="FH1506" s="195"/>
    </row>
    <row r="1507" spans="2:164" x14ac:dyDescent="0.2">
      <c r="B1507" s="98">
        <f>COUNT(R1507:FC1507,FI1507:FQ1507)</f>
        <v>0</v>
      </c>
      <c r="C1507" s="98" t="str">
        <f>IF(COUNT(R1507:FC1507,FI1507:FQ1507)&gt;0,COUNT(R1507:FC1507,FI1507:FQ1507),"")</f>
        <v/>
      </c>
      <c r="D1507" s="98" t="str">
        <f>IF(COUNT(X1507:BN1507,BP1507:BX1507,BZ1507:CF1507,CH1507:FC1507,FI1507:FQ1507)&gt;0,COUNT(X1507:BN1507,BP1507:BX1507,BZ1507:CF1507,CH1507:FC1507,FI1507:FQ1507),"")</f>
        <v/>
      </c>
      <c r="E1507" s="98" t="str">
        <f>IF(H1507=1,COUNT(R1507:FC1507,FI1507:FQ1507),"")</f>
        <v/>
      </c>
      <c r="F1507" s="98" t="str">
        <f>IF(H1507=1,COUNT(X1507:BN1507,BP1507:BX1507,BZ1507:CF1507,CH1507:FC1507,FI1507:FQ1507),"")</f>
        <v/>
      </c>
      <c r="G1507" s="98" t="str">
        <f>IF($B1507&gt;=1,$M1507,"")</f>
        <v/>
      </c>
      <c r="H1507" s="199" t="str">
        <f>IF(AND(M1507&gt;0,M1507&lt;=STATS!$C$22),1,"")</f>
        <v/>
      </c>
      <c r="J1507" s="34">
        <v>1506</v>
      </c>
      <c r="R1507" s="17"/>
      <c r="S1507" s="17"/>
      <c r="T1507" s="17"/>
      <c r="U1507" s="17"/>
      <c r="V1507" s="17"/>
      <c r="W1507" s="17"/>
      <c r="X1507" s="36"/>
      <c r="Y1507" s="36"/>
      <c r="Z1507" s="36"/>
      <c r="AA1507" s="36"/>
      <c r="FD1507" s="195"/>
      <c r="FE1507" s="195"/>
      <c r="FF1507" s="195"/>
      <c r="FG1507" s="195"/>
      <c r="FH1507" s="195"/>
    </row>
    <row r="1508" spans="2:164" x14ac:dyDescent="0.2">
      <c r="B1508" s="98">
        <f>COUNT(R1508:FC1508,FI1508:FQ1508)</f>
        <v>0</v>
      </c>
      <c r="C1508" s="98" t="str">
        <f>IF(COUNT(R1508:FC1508,FI1508:FQ1508)&gt;0,COUNT(R1508:FC1508,FI1508:FQ1508),"")</f>
        <v/>
      </c>
      <c r="D1508" s="98" t="str">
        <f>IF(COUNT(X1508:BN1508,BP1508:BX1508,BZ1508:CF1508,CH1508:FC1508,FI1508:FQ1508)&gt;0,COUNT(X1508:BN1508,BP1508:BX1508,BZ1508:CF1508,CH1508:FC1508,FI1508:FQ1508),"")</f>
        <v/>
      </c>
      <c r="E1508" s="98" t="str">
        <f>IF(H1508=1,COUNT(R1508:FC1508,FI1508:FQ1508),"")</f>
        <v/>
      </c>
      <c r="F1508" s="98" t="str">
        <f>IF(H1508=1,COUNT(X1508:BN1508,BP1508:BX1508,BZ1508:CF1508,CH1508:FC1508,FI1508:FQ1508),"")</f>
        <v/>
      </c>
      <c r="G1508" s="98" t="str">
        <f>IF($B1508&gt;=1,$M1508,"")</f>
        <v/>
      </c>
      <c r="H1508" s="199" t="str">
        <f>IF(AND(M1508&gt;0,M1508&lt;=STATS!$C$22),1,"")</f>
        <v/>
      </c>
      <c r="J1508" s="34">
        <v>1507</v>
      </c>
      <c r="R1508" s="17"/>
      <c r="S1508" s="17"/>
      <c r="T1508" s="17"/>
      <c r="U1508" s="17"/>
      <c r="V1508" s="17"/>
      <c r="W1508" s="17"/>
      <c r="X1508" s="36"/>
      <c r="Y1508" s="36"/>
      <c r="Z1508" s="36"/>
      <c r="AA1508" s="36"/>
      <c r="FD1508" s="195"/>
      <c r="FE1508" s="195"/>
      <c r="FF1508" s="195"/>
      <c r="FG1508" s="195"/>
      <c r="FH1508" s="195"/>
    </row>
    <row r="1509" spans="2:164" x14ac:dyDescent="0.2">
      <c r="B1509" s="98">
        <f>COUNT(R1509:FC1509,FI1509:FQ1509)</f>
        <v>0</v>
      </c>
      <c r="C1509" s="98" t="str">
        <f>IF(COUNT(R1509:FC1509,FI1509:FQ1509)&gt;0,COUNT(R1509:FC1509,FI1509:FQ1509),"")</f>
        <v/>
      </c>
      <c r="D1509" s="98" t="str">
        <f>IF(COUNT(X1509:BN1509,BP1509:BX1509,BZ1509:CF1509,CH1509:FC1509,FI1509:FQ1509)&gt;0,COUNT(X1509:BN1509,BP1509:BX1509,BZ1509:CF1509,CH1509:FC1509,FI1509:FQ1509),"")</f>
        <v/>
      </c>
      <c r="E1509" s="98" t="str">
        <f>IF(H1509=1,COUNT(R1509:FC1509,FI1509:FQ1509),"")</f>
        <v/>
      </c>
      <c r="F1509" s="98" t="str">
        <f>IF(H1509=1,COUNT(X1509:BN1509,BP1509:BX1509,BZ1509:CF1509,CH1509:FC1509,FI1509:FQ1509),"")</f>
        <v/>
      </c>
      <c r="G1509" s="98" t="str">
        <f>IF($B1509&gt;=1,$M1509,"")</f>
        <v/>
      </c>
      <c r="H1509" s="199" t="str">
        <f>IF(AND(M1509&gt;0,M1509&lt;=STATS!$C$22),1,"")</f>
        <v/>
      </c>
      <c r="J1509" s="34">
        <v>1508</v>
      </c>
      <c r="R1509" s="17"/>
      <c r="S1509" s="17"/>
      <c r="T1509" s="17"/>
      <c r="U1509" s="17"/>
      <c r="V1509" s="17"/>
      <c r="W1509" s="17"/>
      <c r="X1509" s="36"/>
      <c r="Y1509" s="36"/>
      <c r="Z1509" s="36"/>
      <c r="AA1509" s="36"/>
      <c r="FD1509" s="195"/>
      <c r="FE1509" s="195"/>
      <c r="FF1509" s="195"/>
      <c r="FG1509" s="195"/>
      <c r="FH1509" s="195"/>
    </row>
    <row r="1510" spans="2:164" x14ac:dyDescent="0.2">
      <c r="B1510" s="98">
        <f>COUNT(R1510:FC1510,FI1510:FQ1510)</f>
        <v>0</v>
      </c>
      <c r="C1510" s="98" t="str">
        <f>IF(COUNT(R1510:FC1510,FI1510:FQ1510)&gt;0,COUNT(R1510:FC1510,FI1510:FQ1510),"")</f>
        <v/>
      </c>
      <c r="D1510" s="98" t="str">
        <f>IF(COUNT(X1510:BN1510,BP1510:BX1510,BZ1510:CF1510,CH1510:FC1510,FI1510:FQ1510)&gt;0,COUNT(X1510:BN1510,BP1510:BX1510,BZ1510:CF1510,CH1510:FC1510,FI1510:FQ1510),"")</f>
        <v/>
      </c>
      <c r="E1510" s="98" t="str">
        <f>IF(H1510=1,COUNT(R1510:FC1510,FI1510:FQ1510),"")</f>
        <v/>
      </c>
      <c r="F1510" s="98" t="str">
        <f>IF(H1510=1,COUNT(X1510:BN1510,BP1510:BX1510,BZ1510:CF1510,CH1510:FC1510,FI1510:FQ1510),"")</f>
        <v/>
      </c>
      <c r="G1510" s="98" t="str">
        <f>IF($B1510&gt;=1,$M1510,"")</f>
        <v/>
      </c>
      <c r="H1510" s="199" t="str">
        <f>IF(AND(M1510&gt;0,M1510&lt;=STATS!$C$22),1,"")</f>
        <v/>
      </c>
      <c r="J1510" s="34">
        <v>1509</v>
      </c>
      <c r="R1510" s="17"/>
      <c r="S1510" s="17"/>
      <c r="T1510" s="17"/>
      <c r="U1510" s="17"/>
      <c r="V1510" s="17"/>
      <c r="W1510" s="17"/>
      <c r="X1510" s="36"/>
      <c r="Y1510" s="36"/>
      <c r="Z1510" s="36"/>
      <c r="AA1510" s="36"/>
      <c r="FD1510" s="195"/>
      <c r="FE1510" s="195"/>
      <c r="FF1510" s="195"/>
      <c r="FG1510" s="195"/>
      <c r="FH1510" s="195"/>
    </row>
    <row r="1511" spans="2:164" x14ac:dyDescent="0.2">
      <c r="B1511" s="98">
        <f>COUNT(R1511:FC1511,FI1511:FQ1511)</f>
        <v>0</v>
      </c>
      <c r="C1511" s="98" t="str">
        <f>IF(COUNT(R1511:FC1511,FI1511:FQ1511)&gt;0,COUNT(R1511:FC1511,FI1511:FQ1511),"")</f>
        <v/>
      </c>
      <c r="D1511" s="98" t="str">
        <f>IF(COUNT(X1511:BN1511,BP1511:BX1511,BZ1511:CF1511,CH1511:FC1511,FI1511:FQ1511)&gt;0,COUNT(X1511:BN1511,BP1511:BX1511,BZ1511:CF1511,CH1511:FC1511,FI1511:FQ1511),"")</f>
        <v/>
      </c>
      <c r="E1511" s="98" t="str">
        <f>IF(H1511=1,COUNT(R1511:FC1511,FI1511:FQ1511),"")</f>
        <v/>
      </c>
      <c r="F1511" s="98" t="str">
        <f>IF(H1511=1,COUNT(X1511:BN1511,BP1511:BX1511,BZ1511:CF1511,CH1511:FC1511,FI1511:FQ1511),"")</f>
        <v/>
      </c>
      <c r="G1511" s="98" t="str">
        <f>IF($B1511&gt;=1,$M1511,"")</f>
        <v/>
      </c>
      <c r="H1511" s="199" t="str">
        <f>IF(AND(M1511&gt;0,M1511&lt;=STATS!$C$22),1,"")</f>
        <v/>
      </c>
      <c r="J1511" s="34">
        <v>1510</v>
      </c>
      <c r="R1511" s="17"/>
      <c r="S1511" s="17"/>
      <c r="T1511" s="17"/>
      <c r="U1511" s="17"/>
      <c r="V1511" s="17"/>
      <c r="W1511" s="17"/>
      <c r="X1511" s="36"/>
      <c r="Y1511" s="36"/>
      <c r="Z1511" s="36"/>
      <c r="AA1511" s="36"/>
      <c r="FD1511" s="195"/>
      <c r="FE1511" s="195"/>
      <c r="FF1511" s="195"/>
      <c r="FG1511" s="195"/>
      <c r="FH1511" s="195"/>
    </row>
    <row r="1512" spans="2:164" x14ac:dyDescent="0.2">
      <c r="B1512" s="98">
        <f>COUNT(R1512:FC1512,FI1512:FQ1512)</f>
        <v>0</v>
      </c>
      <c r="C1512" s="98" t="str">
        <f>IF(COUNT(R1512:FC1512,FI1512:FQ1512)&gt;0,COUNT(R1512:FC1512,FI1512:FQ1512),"")</f>
        <v/>
      </c>
      <c r="D1512" s="98" t="str">
        <f>IF(COUNT(X1512:BN1512,BP1512:BX1512,BZ1512:CF1512,CH1512:FC1512,FI1512:FQ1512)&gt;0,COUNT(X1512:BN1512,BP1512:BX1512,BZ1512:CF1512,CH1512:FC1512,FI1512:FQ1512),"")</f>
        <v/>
      </c>
      <c r="E1512" s="98" t="str">
        <f>IF(H1512=1,COUNT(R1512:FC1512,FI1512:FQ1512),"")</f>
        <v/>
      </c>
      <c r="F1512" s="98" t="str">
        <f>IF(H1512=1,COUNT(X1512:BN1512,BP1512:BX1512,BZ1512:CF1512,CH1512:FC1512,FI1512:FQ1512),"")</f>
        <v/>
      </c>
      <c r="G1512" s="98" t="str">
        <f>IF($B1512&gt;=1,$M1512,"")</f>
        <v/>
      </c>
      <c r="H1512" s="199" t="str">
        <f>IF(AND(M1512&gt;0,M1512&lt;=STATS!$C$22),1,"")</f>
        <v/>
      </c>
      <c r="J1512" s="34">
        <v>1511</v>
      </c>
      <c r="R1512" s="17"/>
      <c r="S1512" s="17"/>
      <c r="T1512" s="17"/>
      <c r="U1512" s="17"/>
      <c r="V1512" s="17"/>
      <c r="W1512" s="17"/>
      <c r="X1512" s="36"/>
      <c r="Y1512" s="36"/>
      <c r="Z1512" s="36"/>
      <c r="AA1512" s="36"/>
      <c r="FD1512" s="195"/>
      <c r="FE1512" s="195"/>
      <c r="FF1512" s="195"/>
      <c r="FG1512" s="195"/>
      <c r="FH1512" s="195"/>
    </row>
    <row r="1513" spans="2:164" x14ac:dyDescent="0.2">
      <c r="B1513" s="98">
        <f>COUNT(R1513:FC1513,FI1513:FQ1513)</f>
        <v>0</v>
      </c>
      <c r="C1513" s="98" t="str">
        <f>IF(COUNT(R1513:FC1513,FI1513:FQ1513)&gt;0,COUNT(R1513:FC1513,FI1513:FQ1513),"")</f>
        <v/>
      </c>
      <c r="D1513" s="98" t="str">
        <f>IF(COUNT(X1513:BN1513,BP1513:BX1513,BZ1513:CF1513,CH1513:FC1513,FI1513:FQ1513)&gt;0,COUNT(X1513:BN1513,BP1513:BX1513,BZ1513:CF1513,CH1513:FC1513,FI1513:FQ1513),"")</f>
        <v/>
      </c>
      <c r="E1513" s="98" t="str">
        <f>IF(H1513=1,COUNT(R1513:FC1513,FI1513:FQ1513),"")</f>
        <v/>
      </c>
      <c r="F1513" s="98" t="str">
        <f>IF(H1513=1,COUNT(X1513:BN1513,BP1513:BX1513,BZ1513:CF1513,CH1513:FC1513,FI1513:FQ1513),"")</f>
        <v/>
      </c>
      <c r="G1513" s="98" t="str">
        <f>IF($B1513&gt;=1,$M1513,"")</f>
        <v/>
      </c>
      <c r="H1513" s="199" t="str">
        <f>IF(AND(M1513&gt;0,M1513&lt;=STATS!$C$22),1,"")</f>
        <v/>
      </c>
      <c r="J1513" s="34">
        <v>1512</v>
      </c>
      <c r="R1513" s="17"/>
      <c r="S1513" s="17"/>
      <c r="T1513" s="17"/>
      <c r="U1513" s="17"/>
      <c r="V1513" s="17"/>
      <c r="W1513" s="17"/>
      <c r="X1513" s="36"/>
      <c r="Y1513" s="36"/>
      <c r="Z1513" s="36"/>
      <c r="AA1513" s="36"/>
      <c r="FD1513" s="195"/>
      <c r="FE1513" s="195"/>
      <c r="FF1513" s="195"/>
      <c r="FG1513" s="195"/>
      <c r="FH1513" s="195"/>
    </row>
    <row r="1514" spans="2:164" x14ac:dyDescent="0.2">
      <c r="B1514" s="98">
        <f>COUNT(R1514:FC1514,FI1514:FQ1514)</f>
        <v>0</v>
      </c>
      <c r="C1514" s="98" t="str">
        <f>IF(COUNT(R1514:FC1514,FI1514:FQ1514)&gt;0,COUNT(R1514:FC1514,FI1514:FQ1514),"")</f>
        <v/>
      </c>
      <c r="D1514" s="98" t="str">
        <f>IF(COUNT(X1514:BN1514,BP1514:BX1514,BZ1514:CF1514,CH1514:FC1514,FI1514:FQ1514)&gt;0,COUNT(X1514:BN1514,BP1514:BX1514,BZ1514:CF1514,CH1514:FC1514,FI1514:FQ1514),"")</f>
        <v/>
      </c>
      <c r="E1514" s="98" t="str">
        <f>IF(H1514=1,COUNT(R1514:FC1514,FI1514:FQ1514),"")</f>
        <v/>
      </c>
      <c r="F1514" s="98" t="str">
        <f>IF(H1514=1,COUNT(X1514:BN1514,BP1514:BX1514,BZ1514:CF1514,CH1514:FC1514,FI1514:FQ1514),"")</f>
        <v/>
      </c>
      <c r="G1514" s="98" t="str">
        <f>IF($B1514&gt;=1,$M1514,"")</f>
        <v/>
      </c>
      <c r="H1514" s="199" t="str">
        <f>IF(AND(M1514&gt;0,M1514&lt;=STATS!$C$22),1,"")</f>
        <v/>
      </c>
      <c r="J1514" s="34">
        <v>1513</v>
      </c>
      <c r="R1514" s="17"/>
      <c r="S1514" s="17"/>
      <c r="T1514" s="17"/>
      <c r="U1514" s="17"/>
      <c r="V1514" s="17"/>
      <c r="W1514" s="17"/>
      <c r="X1514" s="36"/>
      <c r="Y1514" s="36"/>
      <c r="Z1514" s="36"/>
      <c r="AA1514" s="36"/>
      <c r="FD1514" s="195"/>
      <c r="FE1514" s="195"/>
      <c r="FF1514" s="195"/>
      <c r="FG1514" s="195"/>
      <c r="FH1514" s="195"/>
    </row>
    <row r="1515" spans="2:164" x14ac:dyDescent="0.2">
      <c r="B1515" s="98">
        <f>COUNT(R1515:FC1515,FI1515:FQ1515)</f>
        <v>0</v>
      </c>
      <c r="C1515" s="98" t="str">
        <f>IF(COUNT(R1515:FC1515,FI1515:FQ1515)&gt;0,COUNT(R1515:FC1515,FI1515:FQ1515),"")</f>
        <v/>
      </c>
      <c r="D1515" s="98" t="str">
        <f>IF(COUNT(X1515:BN1515,BP1515:BX1515,BZ1515:CF1515,CH1515:FC1515,FI1515:FQ1515)&gt;0,COUNT(X1515:BN1515,BP1515:BX1515,BZ1515:CF1515,CH1515:FC1515,FI1515:FQ1515),"")</f>
        <v/>
      </c>
      <c r="E1515" s="98" t="str">
        <f>IF(H1515=1,COUNT(R1515:FC1515,FI1515:FQ1515),"")</f>
        <v/>
      </c>
      <c r="F1515" s="98" t="str">
        <f>IF(H1515=1,COUNT(X1515:BN1515,BP1515:BX1515,BZ1515:CF1515,CH1515:FC1515,FI1515:FQ1515),"")</f>
        <v/>
      </c>
      <c r="G1515" s="98" t="str">
        <f>IF($B1515&gt;=1,$M1515,"")</f>
        <v/>
      </c>
      <c r="H1515" s="199" t="str">
        <f>IF(AND(M1515&gt;0,M1515&lt;=STATS!$C$22),1,"")</f>
        <v/>
      </c>
      <c r="J1515" s="34">
        <v>1514</v>
      </c>
      <c r="R1515" s="17"/>
      <c r="S1515" s="17"/>
      <c r="T1515" s="17"/>
      <c r="U1515" s="17"/>
      <c r="V1515" s="17"/>
      <c r="W1515" s="17"/>
      <c r="X1515" s="36"/>
      <c r="Y1515" s="36"/>
      <c r="Z1515" s="36"/>
      <c r="AA1515" s="36"/>
      <c r="FD1515" s="195"/>
      <c r="FE1515" s="195"/>
      <c r="FF1515" s="195"/>
      <c r="FG1515" s="195"/>
      <c r="FH1515" s="195"/>
    </row>
    <row r="1516" spans="2:164" x14ac:dyDescent="0.2">
      <c r="B1516" s="98">
        <f>COUNT(R1516:FC1516,FI1516:FQ1516)</f>
        <v>0</v>
      </c>
      <c r="C1516" s="98" t="str">
        <f>IF(COUNT(R1516:FC1516,FI1516:FQ1516)&gt;0,COUNT(R1516:FC1516,FI1516:FQ1516),"")</f>
        <v/>
      </c>
      <c r="D1516" s="98" t="str">
        <f>IF(COUNT(X1516:BN1516,BP1516:BX1516,BZ1516:CF1516,CH1516:FC1516,FI1516:FQ1516)&gt;0,COUNT(X1516:BN1516,BP1516:BX1516,BZ1516:CF1516,CH1516:FC1516,FI1516:FQ1516),"")</f>
        <v/>
      </c>
      <c r="E1516" s="98" t="str">
        <f>IF(H1516=1,COUNT(R1516:FC1516,FI1516:FQ1516),"")</f>
        <v/>
      </c>
      <c r="F1516" s="98" t="str">
        <f>IF(H1516=1,COUNT(X1516:BN1516,BP1516:BX1516,BZ1516:CF1516,CH1516:FC1516,FI1516:FQ1516),"")</f>
        <v/>
      </c>
      <c r="G1516" s="98" t="str">
        <f>IF($B1516&gt;=1,$M1516,"")</f>
        <v/>
      </c>
      <c r="H1516" s="199" t="str">
        <f>IF(AND(M1516&gt;0,M1516&lt;=STATS!$C$22),1,"")</f>
        <v/>
      </c>
      <c r="J1516" s="34">
        <v>1515</v>
      </c>
      <c r="R1516" s="17"/>
      <c r="S1516" s="17"/>
      <c r="T1516" s="17"/>
      <c r="U1516" s="17"/>
      <c r="V1516" s="17"/>
      <c r="W1516" s="17"/>
      <c r="X1516" s="36"/>
      <c r="Y1516" s="36"/>
      <c r="Z1516" s="36"/>
      <c r="AA1516" s="36"/>
      <c r="FD1516" s="195"/>
      <c r="FE1516" s="195"/>
      <c r="FF1516" s="195"/>
      <c r="FG1516" s="195"/>
      <c r="FH1516" s="195"/>
    </row>
    <row r="1517" spans="2:164" x14ac:dyDescent="0.2">
      <c r="B1517" s="98">
        <f>COUNT(R1517:FC1517,FI1517:FQ1517)</f>
        <v>0</v>
      </c>
      <c r="C1517" s="98" t="str">
        <f>IF(COUNT(R1517:FC1517,FI1517:FQ1517)&gt;0,COUNT(R1517:FC1517,FI1517:FQ1517),"")</f>
        <v/>
      </c>
      <c r="D1517" s="98" t="str">
        <f>IF(COUNT(X1517:BN1517,BP1517:BX1517,BZ1517:CF1517,CH1517:FC1517,FI1517:FQ1517)&gt;0,COUNT(X1517:BN1517,BP1517:BX1517,BZ1517:CF1517,CH1517:FC1517,FI1517:FQ1517),"")</f>
        <v/>
      </c>
      <c r="E1517" s="98" t="str">
        <f>IF(H1517=1,COUNT(R1517:FC1517,FI1517:FQ1517),"")</f>
        <v/>
      </c>
      <c r="F1517" s="98" t="str">
        <f>IF(H1517=1,COUNT(X1517:BN1517,BP1517:BX1517,BZ1517:CF1517,CH1517:FC1517,FI1517:FQ1517),"")</f>
        <v/>
      </c>
      <c r="G1517" s="98" t="str">
        <f>IF($B1517&gt;=1,$M1517,"")</f>
        <v/>
      </c>
      <c r="H1517" s="199" t="str">
        <f>IF(AND(M1517&gt;0,M1517&lt;=STATS!$C$22),1,"")</f>
        <v/>
      </c>
      <c r="J1517" s="34">
        <v>1516</v>
      </c>
      <c r="R1517" s="17"/>
      <c r="S1517" s="17"/>
      <c r="T1517" s="17"/>
      <c r="U1517" s="17"/>
      <c r="V1517" s="17"/>
      <c r="W1517" s="17"/>
      <c r="X1517" s="36"/>
      <c r="Y1517" s="36"/>
      <c r="Z1517" s="36"/>
      <c r="AA1517" s="36"/>
      <c r="FD1517" s="195"/>
      <c r="FE1517" s="195"/>
      <c r="FF1517" s="195"/>
      <c r="FG1517" s="195"/>
      <c r="FH1517" s="195"/>
    </row>
    <row r="1518" spans="2:164" x14ac:dyDescent="0.2">
      <c r="B1518" s="98">
        <f>COUNT(R1518:FC1518,FI1518:FQ1518)</f>
        <v>0</v>
      </c>
      <c r="C1518" s="98" t="str">
        <f>IF(COUNT(R1518:FC1518,FI1518:FQ1518)&gt;0,COUNT(R1518:FC1518,FI1518:FQ1518),"")</f>
        <v/>
      </c>
      <c r="D1518" s="98" t="str">
        <f>IF(COUNT(X1518:BN1518,BP1518:BX1518,BZ1518:CF1518,CH1518:FC1518,FI1518:FQ1518)&gt;0,COUNT(X1518:BN1518,BP1518:BX1518,BZ1518:CF1518,CH1518:FC1518,FI1518:FQ1518),"")</f>
        <v/>
      </c>
      <c r="E1518" s="98" t="str">
        <f>IF(H1518=1,COUNT(R1518:FC1518,FI1518:FQ1518),"")</f>
        <v/>
      </c>
      <c r="F1518" s="98" t="str">
        <f>IF(H1518=1,COUNT(X1518:BN1518,BP1518:BX1518,BZ1518:CF1518,CH1518:FC1518,FI1518:FQ1518),"")</f>
        <v/>
      </c>
      <c r="G1518" s="98" t="str">
        <f>IF($B1518&gt;=1,$M1518,"")</f>
        <v/>
      </c>
      <c r="H1518" s="199" t="str">
        <f>IF(AND(M1518&gt;0,M1518&lt;=STATS!$C$22),1,"")</f>
        <v/>
      </c>
      <c r="J1518" s="34">
        <v>1517</v>
      </c>
      <c r="R1518" s="17"/>
      <c r="S1518" s="17"/>
      <c r="T1518" s="17"/>
      <c r="U1518" s="17"/>
      <c r="V1518" s="17"/>
      <c r="W1518" s="17"/>
      <c r="X1518" s="36"/>
      <c r="Y1518" s="36"/>
      <c r="Z1518" s="36"/>
      <c r="AA1518" s="36"/>
      <c r="FD1518" s="195"/>
      <c r="FE1518" s="195"/>
      <c r="FF1518" s="195"/>
      <c r="FG1518" s="195"/>
      <c r="FH1518" s="195"/>
    </row>
    <row r="1519" spans="2:164" x14ac:dyDescent="0.2">
      <c r="B1519" s="98">
        <f>COUNT(R1519:FC1519,FI1519:FQ1519)</f>
        <v>0</v>
      </c>
      <c r="C1519" s="98" t="str">
        <f>IF(COUNT(R1519:FC1519,FI1519:FQ1519)&gt;0,COUNT(R1519:FC1519,FI1519:FQ1519),"")</f>
        <v/>
      </c>
      <c r="D1519" s="98" t="str">
        <f>IF(COUNT(X1519:BN1519,BP1519:BX1519,BZ1519:CF1519,CH1519:FC1519,FI1519:FQ1519)&gt;0,COUNT(X1519:BN1519,BP1519:BX1519,BZ1519:CF1519,CH1519:FC1519,FI1519:FQ1519),"")</f>
        <v/>
      </c>
      <c r="E1519" s="98" t="str">
        <f>IF(H1519=1,COUNT(R1519:FC1519,FI1519:FQ1519),"")</f>
        <v/>
      </c>
      <c r="F1519" s="98" t="str">
        <f>IF(H1519=1,COUNT(X1519:BN1519,BP1519:BX1519,BZ1519:CF1519,CH1519:FC1519,FI1519:FQ1519),"")</f>
        <v/>
      </c>
      <c r="G1519" s="98" t="str">
        <f>IF($B1519&gt;=1,$M1519,"")</f>
        <v/>
      </c>
      <c r="H1519" s="199" t="str">
        <f>IF(AND(M1519&gt;0,M1519&lt;=STATS!$C$22),1,"")</f>
        <v/>
      </c>
      <c r="J1519" s="34">
        <v>1518</v>
      </c>
      <c r="R1519" s="17"/>
      <c r="S1519" s="17"/>
      <c r="T1519" s="17"/>
      <c r="U1519" s="17"/>
      <c r="V1519" s="17"/>
      <c r="W1519" s="17"/>
      <c r="X1519" s="36"/>
      <c r="Y1519" s="36"/>
      <c r="Z1519" s="36"/>
      <c r="AA1519" s="36"/>
      <c r="FD1519" s="195"/>
      <c r="FE1519" s="195"/>
      <c r="FF1519" s="195"/>
      <c r="FG1519" s="195"/>
      <c r="FH1519" s="195"/>
    </row>
    <row r="1520" spans="2:164" x14ac:dyDescent="0.2">
      <c r="B1520" s="98">
        <f>COUNT(R1520:FC1520,FI1520:FQ1520)</f>
        <v>0</v>
      </c>
      <c r="C1520" s="98" t="str">
        <f>IF(COUNT(R1520:FC1520,FI1520:FQ1520)&gt;0,COUNT(R1520:FC1520,FI1520:FQ1520),"")</f>
        <v/>
      </c>
      <c r="D1520" s="98" t="str">
        <f>IF(COUNT(X1520:BN1520,BP1520:BX1520,BZ1520:CF1520,CH1520:FC1520,FI1520:FQ1520)&gt;0,COUNT(X1520:BN1520,BP1520:BX1520,BZ1520:CF1520,CH1520:FC1520,FI1520:FQ1520),"")</f>
        <v/>
      </c>
      <c r="E1520" s="98" t="str">
        <f>IF(H1520=1,COUNT(R1520:FC1520,FI1520:FQ1520),"")</f>
        <v/>
      </c>
      <c r="F1520" s="98" t="str">
        <f>IF(H1520=1,COUNT(X1520:BN1520,BP1520:BX1520,BZ1520:CF1520,CH1520:FC1520,FI1520:FQ1520),"")</f>
        <v/>
      </c>
      <c r="G1520" s="98" t="str">
        <f>IF($B1520&gt;=1,$M1520,"")</f>
        <v/>
      </c>
      <c r="H1520" s="199" t="str">
        <f>IF(AND(M1520&gt;0,M1520&lt;=STATS!$C$22),1,"")</f>
        <v/>
      </c>
      <c r="J1520" s="34">
        <v>1519</v>
      </c>
      <c r="R1520" s="17"/>
      <c r="S1520" s="17"/>
      <c r="T1520" s="17"/>
      <c r="U1520" s="17"/>
      <c r="V1520" s="17"/>
      <c r="W1520" s="17"/>
      <c r="X1520" s="36"/>
      <c r="Y1520" s="36"/>
      <c r="Z1520" s="36"/>
      <c r="AA1520" s="36"/>
      <c r="FD1520" s="195"/>
      <c r="FE1520" s="195"/>
      <c r="FF1520" s="195"/>
      <c r="FG1520" s="195"/>
      <c r="FH1520" s="195"/>
    </row>
    <row r="1521" spans="2:164" x14ac:dyDescent="0.2">
      <c r="B1521" s="98">
        <f>COUNT(R1521:FC1521,FI1521:FQ1521)</f>
        <v>0</v>
      </c>
      <c r="C1521" s="98" t="str">
        <f>IF(COUNT(R1521:FC1521,FI1521:FQ1521)&gt;0,COUNT(R1521:FC1521,FI1521:FQ1521),"")</f>
        <v/>
      </c>
      <c r="D1521" s="98" t="str">
        <f>IF(COUNT(X1521:BN1521,BP1521:BX1521,BZ1521:CF1521,CH1521:FC1521,FI1521:FQ1521)&gt;0,COUNT(X1521:BN1521,BP1521:BX1521,BZ1521:CF1521,CH1521:FC1521,FI1521:FQ1521),"")</f>
        <v/>
      </c>
      <c r="E1521" s="98" t="str">
        <f>IF(H1521=1,COUNT(R1521:FC1521,FI1521:FQ1521),"")</f>
        <v/>
      </c>
      <c r="F1521" s="98" t="str">
        <f>IF(H1521=1,COUNT(X1521:BN1521,BP1521:BX1521,BZ1521:CF1521,CH1521:FC1521,FI1521:FQ1521),"")</f>
        <v/>
      </c>
      <c r="G1521" s="98" t="str">
        <f>IF($B1521&gt;=1,$M1521,"")</f>
        <v/>
      </c>
      <c r="H1521" s="199" t="str">
        <f>IF(AND(M1521&gt;0,M1521&lt;=STATS!$C$22),1,"")</f>
        <v/>
      </c>
      <c r="J1521" s="34">
        <v>1520</v>
      </c>
      <c r="R1521" s="17"/>
      <c r="S1521" s="17"/>
      <c r="T1521" s="17"/>
      <c r="U1521" s="17"/>
      <c r="V1521" s="17"/>
      <c r="W1521" s="17"/>
      <c r="X1521" s="36"/>
      <c r="Y1521" s="36"/>
      <c r="Z1521" s="36"/>
      <c r="AA1521" s="36"/>
      <c r="FD1521" s="195"/>
      <c r="FE1521" s="195"/>
      <c r="FF1521" s="195"/>
      <c r="FG1521" s="195"/>
      <c r="FH1521" s="195"/>
    </row>
    <row r="1522" spans="2:164" x14ac:dyDescent="0.2">
      <c r="B1522" s="98">
        <f>COUNT(R1522:FC1522,FI1522:FQ1522)</f>
        <v>0</v>
      </c>
      <c r="C1522" s="98" t="str">
        <f>IF(COUNT(R1522:FC1522,FI1522:FQ1522)&gt;0,COUNT(R1522:FC1522,FI1522:FQ1522),"")</f>
        <v/>
      </c>
      <c r="D1522" s="98" t="str">
        <f>IF(COUNT(X1522:BN1522,BP1522:BX1522,BZ1522:CF1522,CH1522:FC1522,FI1522:FQ1522)&gt;0,COUNT(X1522:BN1522,BP1522:BX1522,BZ1522:CF1522,CH1522:FC1522,FI1522:FQ1522),"")</f>
        <v/>
      </c>
      <c r="E1522" s="98" t="str">
        <f>IF(H1522=1,COUNT(R1522:FC1522,FI1522:FQ1522),"")</f>
        <v/>
      </c>
      <c r="F1522" s="98" t="str">
        <f>IF(H1522=1,COUNT(X1522:BN1522,BP1522:BX1522,BZ1522:CF1522,CH1522:FC1522,FI1522:FQ1522),"")</f>
        <v/>
      </c>
      <c r="G1522" s="98" t="str">
        <f>IF($B1522&gt;=1,$M1522,"")</f>
        <v/>
      </c>
      <c r="H1522" s="199" t="str">
        <f>IF(AND(M1522&gt;0,M1522&lt;=STATS!$C$22),1,"")</f>
        <v/>
      </c>
      <c r="J1522" s="34">
        <v>1521</v>
      </c>
      <c r="R1522" s="17"/>
      <c r="S1522" s="17"/>
      <c r="T1522" s="17"/>
      <c r="U1522" s="17"/>
      <c r="V1522" s="17"/>
      <c r="W1522" s="17"/>
      <c r="X1522" s="36"/>
      <c r="Y1522" s="36"/>
      <c r="Z1522" s="36"/>
      <c r="AA1522" s="36"/>
      <c r="FD1522" s="195"/>
      <c r="FE1522" s="195"/>
      <c r="FF1522" s="195"/>
      <c r="FG1522" s="195"/>
      <c r="FH1522" s="195"/>
    </row>
    <row r="1523" spans="2:164" x14ac:dyDescent="0.2">
      <c r="B1523" s="98">
        <f>COUNT(R1523:FC1523,FI1523:FQ1523)</f>
        <v>0</v>
      </c>
      <c r="C1523" s="98" t="str">
        <f>IF(COUNT(R1523:FC1523,FI1523:FQ1523)&gt;0,COUNT(R1523:FC1523,FI1523:FQ1523),"")</f>
        <v/>
      </c>
      <c r="D1523" s="98" t="str">
        <f>IF(COUNT(X1523:BN1523,BP1523:BX1523,BZ1523:CF1523,CH1523:FC1523,FI1523:FQ1523)&gt;0,COUNT(X1523:BN1523,BP1523:BX1523,BZ1523:CF1523,CH1523:FC1523,FI1523:FQ1523),"")</f>
        <v/>
      </c>
      <c r="E1523" s="98" t="str">
        <f>IF(H1523=1,COUNT(R1523:FC1523,FI1523:FQ1523),"")</f>
        <v/>
      </c>
      <c r="F1523" s="98" t="str">
        <f>IF(H1523=1,COUNT(X1523:BN1523,BP1523:BX1523,BZ1523:CF1523,CH1523:FC1523,FI1523:FQ1523),"")</f>
        <v/>
      </c>
      <c r="G1523" s="98" t="str">
        <f>IF($B1523&gt;=1,$M1523,"")</f>
        <v/>
      </c>
      <c r="H1523" s="199" t="str">
        <f>IF(AND(M1523&gt;0,M1523&lt;=STATS!$C$22),1,"")</f>
        <v/>
      </c>
      <c r="J1523" s="34">
        <v>1522</v>
      </c>
      <c r="R1523" s="17"/>
      <c r="S1523" s="17"/>
      <c r="T1523" s="17"/>
      <c r="U1523" s="17"/>
      <c r="V1523" s="17"/>
      <c r="W1523" s="17"/>
      <c r="X1523" s="36"/>
      <c r="Y1523" s="36"/>
      <c r="Z1523" s="36"/>
      <c r="AA1523" s="36"/>
      <c r="FD1523" s="195"/>
      <c r="FE1523" s="195"/>
      <c r="FF1523" s="195"/>
      <c r="FG1523" s="195"/>
      <c r="FH1523" s="195"/>
    </row>
    <row r="1524" spans="2:164" x14ac:dyDescent="0.2">
      <c r="B1524" s="98">
        <f>COUNT(R1524:FC1524,FI1524:FQ1524)</f>
        <v>0</v>
      </c>
      <c r="C1524" s="98" t="str">
        <f>IF(COUNT(R1524:FC1524,FI1524:FQ1524)&gt;0,COUNT(R1524:FC1524,FI1524:FQ1524),"")</f>
        <v/>
      </c>
      <c r="D1524" s="98" t="str">
        <f>IF(COUNT(X1524:BN1524,BP1524:BX1524,BZ1524:CF1524,CH1524:FC1524,FI1524:FQ1524)&gt;0,COUNT(X1524:BN1524,BP1524:BX1524,BZ1524:CF1524,CH1524:FC1524,FI1524:FQ1524),"")</f>
        <v/>
      </c>
      <c r="E1524" s="98" t="str">
        <f>IF(H1524=1,COUNT(R1524:FC1524,FI1524:FQ1524),"")</f>
        <v/>
      </c>
      <c r="F1524" s="98" t="str">
        <f>IF(H1524=1,COUNT(X1524:BN1524,BP1524:BX1524,BZ1524:CF1524,CH1524:FC1524,FI1524:FQ1524),"")</f>
        <v/>
      </c>
      <c r="G1524" s="98" t="str">
        <f>IF($B1524&gt;=1,$M1524,"")</f>
        <v/>
      </c>
      <c r="H1524" s="199" t="str">
        <f>IF(AND(M1524&gt;0,M1524&lt;=STATS!$C$22),1,"")</f>
        <v/>
      </c>
      <c r="J1524" s="34">
        <v>1523</v>
      </c>
      <c r="R1524" s="17"/>
      <c r="S1524" s="17"/>
      <c r="T1524" s="17"/>
      <c r="U1524" s="17"/>
      <c r="V1524" s="17"/>
      <c r="W1524" s="17"/>
      <c r="X1524" s="36"/>
      <c r="Y1524" s="36"/>
      <c r="Z1524" s="36"/>
      <c r="AA1524" s="36"/>
      <c r="FD1524" s="195"/>
      <c r="FE1524" s="195"/>
      <c r="FF1524" s="195"/>
      <c r="FG1524" s="195"/>
      <c r="FH1524" s="195"/>
    </row>
    <row r="1525" spans="2:164" x14ac:dyDescent="0.2">
      <c r="B1525" s="98">
        <f>COUNT(R1525:FC1525,FI1525:FQ1525)</f>
        <v>0</v>
      </c>
      <c r="C1525" s="98" t="str">
        <f>IF(COUNT(R1525:FC1525,FI1525:FQ1525)&gt;0,COUNT(R1525:FC1525,FI1525:FQ1525),"")</f>
        <v/>
      </c>
      <c r="D1525" s="98" t="str">
        <f>IF(COUNT(X1525:BN1525,BP1525:BX1525,BZ1525:CF1525,CH1525:FC1525,FI1525:FQ1525)&gt;0,COUNT(X1525:BN1525,BP1525:BX1525,BZ1525:CF1525,CH1525:FC1525,FI1525:FQ1525),"")</f>
        <v/>
      </c>
      <c r="E1525" s="98" t="str">
        <f>IF(H1525=1,COUNT(R1525:FC1525,FI1525:FQ1525),"")</f>
        <v/>
      </c>
      <c r="F1525" s="98" t="str">
        <f>IF(H1525=1,COUNT(X1525:BN1525,BP1525:BX1525,BZ1525:CF1525,CH1525:FC1525,FI1525:FQ1525),"")</f>
        <v/>
      </c>
      <c r="G1525" s="98" t="str">
        <f>IF($B1525&gt;=1,$M1525,"")</f>
        <v/>
      </c>
      <c r="H1525" s="199" t="str">
        <f>IF(AND(M1525&gt;0,M1525&lt;=STATS!$C$22),1,"")</f>
        <v/>
      </c>
      <c r="J1525" s="34">
        <v>1524</v>
      </c>
      <c r="R1525" s="17"/>
      <c r="S1525" s="17"/>
      <c r="T1525" s="17"/>
      <c r="U1525" s="17"/>
      <c r="V1525" s="17"/>
      <c r="W1525" s="17"/>
      <c r="X1525" s="36"/>
      <c r="Y1525" s="36"/>
      <c r="Z1525" s="36"/>
      <c r="AA1525" s="36"/>
      <c r="FD1525" s="195"/>
      <c r="FE1525" s="195"/>
      <c r="FF1525" s="195"/>
      <c r="FG1525" s="195"/>
      <c r="FH1525" s="195"/>
    </row>
    <row r="1526" spans="2:164" x14ac:dyDescent="0.2">
      <c r="B1526" s="98">
        <f>COUNT(R1526:FC1526,FI1526:FQ1526)</f>
        <v>0</v>
      </c>
      <c r="C1526" s="98" t="str">
        <f>IF(COUNT(R1526:FC1526,FI1526:FQ1526)&gt;0,COUNT(R1526:FC1526,FI1526:FQ1526),"")</f>
        <v/>
      </c>
      <c r="D1526" s="98" t="str">
        <f>IF(COUNT(X1526:BN1526,BP1526:BX1526,BZ1526:CF1526,CH1526:FC1526,FI1526:FQ1526)&gt;0,COUNT(X1526:BN1526,BP1526:BX1526,BZ1526:CF1526,CH1526:FC1526,FI1526:FQ1526),"")</f>
        <v/>
      </c>
      <c r="E1526" s="98" t="str">
        <f>IF(H1526=1,COUNT(R1526:FC1526,FI1526:FQ1526),"")</f>
        <v/>
      </c>
      <c r="F1526" s="98" t="str">
        <f>IF(H1526=1,COUNT(X1526:BN1526,BP1526:BX1526,BZ1526:CF1526,CH1526:FC1526,FI1526:FQ1526),"")</f>
        <v/>
      </c>
      <c r="G1526" s="98" t="str">
        <f>IF($B1526&gt;=1,$M1526,"")</f>
        <v/>
      </c>
      <c r="H1526" s="199" t="str">
        <f>IF(AND(M1526&gt;0,M1526&lt;=STATS!$C$22),1,"")</f>
        <v/>
      </c>
      <c r="J1526" s="34">
        <v>1525</v>
      </c>
      <c r="R1526" s="17"/>
      <c r="S1526" s="17"/>
      <c r="T1526" s="17"/>
      <c r="U1526" s="17"/>
      <c r="V1526" s="17"/>
      <c r="W1526" s="17"/>
      <c r="X1526" s="36"/>
      <c r="Y1526" s="36"/>
      <c r="Z1526" s="36"/>
      <c r="AA1526" s="36"/>
      <c r="FD1526" s="195"/>
      <c r="FE1526" s="195"/>
      <c r="FF1526" s="195"/>
      <c r="FG1526" s="195"/>
      <c r="FH1526" s="195"/>
    </row>
    <row r="1527" spans="2:164" x14ac:dyDescent="0.2">
      <c r="B1527" s="98">
        <f>COUNT(R1527:FC1527,FI1527:FQ1527)</f>
        <v>0</v>
      </c>
      <c r="C1527" s="98" t="str">
        <f>IF(COUNT(R1527:FC1527,FI1527:FQ1527)&gt;0,COUNT(R1527:FC1527,FI1527:FQ1527),"")</f>
        <v/>
      </c>
      <c r="D1527" s="98" t="str">
        <f>IF(COUNT(X1527:BN1527,BP1527:BX1527,BZ1527:CF1527,CH1527:FC1527,FI1527:FQ1527)&gt;0,COUNT(X1527:BN1527,BP1527:BX1527,BZ1527:CF1527,CH1527:FC1527,FI1527:FQ1527),"")</f>
        <v/>
      </c>
      <c r="E1527" s="98" t="str">
        <f>IF(H1527=1,COUNT(R1527:FC1527,FI1527:FQ1527),"")</f>
        <v/>
      </c>
      <c r="F1527" s="98" t="str">
        <f>IF(H1527=1,COUNT(X1527:BN1527,BP1527:BX1527,BZ1527:CF1527,CH1527:FC1527,FI1527:FQ1527),"")</f>
        <v/>
      </c>
      <c r="G1527" s="98" t="str">
        <f>IF($B1527&gt;=1,$M1527,"")</f>
        <v/>
      </c>
      <c r="H1527" s="199" t="str">
        <f>IF(AND(M1527&gt;0,M1527&lt;=STATS!$C$22),1,"")</f>
        <v/>
      </c>
      <c r="J1527" s="34">
        <v>1526</v>
      </c>
      <c r="R1527" s="17"/>
      <c r="S1527" s="17"/>
      <c r="T1527" s="17"/>
      <c r="U1527" s="17"/>
      <c r="V1527" s="17"/>
      <c r="W1527" s="17"/>
      <c r="X1527" s="36"/>
      <c r="Y1527" s="36"/>
      <c r="Z1527" s="36"/>
      <c r="AA1527" s="36"/>
      <c r="FD1527" s="195"/>
      <c r="FE1527" s="195"/>
      <c r="FF1527" s="195"/>
      <c r="FG1527" s="195"/>
      <c r="FH1527" s="195"/>
    </row>
    <row r="1528" spans="2:164" x14ac:dyDescent="0.2">
      <c r="B1528" s="98">
        <f>COUNT(R1528:FC1528,FI1528:FQ1528)</f>
        <v>0</v>
      </c>
      <c r="C1528" s="98" t="str">
        <f>IF(COUNT(R1528:FC1528,FI1528:FQ1528)&gt;0,COUNT(R1528:FC1528,FI1528:FQ1528),"")</f>
        <v/>
      </c>
      <c r="D1528" s="98" t="str">
        <f>IF(COUNT(X1528:BN1528,BP1528:BX1528,BZ1528:CF1528,CH1528:FC1528,FI1528:FQ1528)&gt;0,COUNT(X1528:BN1528,BP1528:BX1528,BZ1528:CF1528,CH1528:FC1528,FI1528:FQ1528),"")</f>
        <v/>
      </c>
      <c r="E1528" s="98" t="str">
        <f>IF(H1528=1,COUNT(R1528:FC1528,FI1528:FQ1528),"")</f>
        <v/>
      </c>
      <c r="F1528" s="98" t="str">
        <f>IF(H1528=1,COUNT(X1528:BN1528,BP1528:BX1528,BZ1528:CF1528,CH1528:FC1528,FI1528:FQ1528),"")</f>
        <v/>
      </c>
      <c r="G1528" s="98" t="str">
        <f>IF($B1528&gt;=1,$M1528,"")</f>
        <v/>
      </c>
      <c r="H1528" s="199" t="str">
        <f>IF(AND(M1528&gt;0,M1528&lt;=STATS!$C$22),1,"")</f>
        <v/>
      </c>
      <c r="J1528" s="34">
        <v>1527</v>
      </c>
      <c r="R1528" s="17"/>
      <c r="S1528" s="17"/>
      <c r="T1528" s="17"/>
      <c r="U1528" s="17"/>
      <c r="V1528" s="17"/>
      <c r="W1528" s="17"/>
      <c r="X1528" s="36"/>
      <c r="Y1528" s="36"/>
      <c r="Z1528" s="36"/>
      <c r="AA1528" s="36"/>
      <c r="FD1528" s="195"/>
      <c r="FE1528" s="195"/>
      <c r="FF1528" s="195"/>
      <c r="FG1528" s="195"/>
      <c r="FH1528" s="195"/>
    </row>
    <row r="1529" spans="2:164" x14ac:dyDescent="0.2">
      <c r="B1529" s="98">
        <f>COUNT(R1529:FC1529,FI1529:FQ1529)</f>
        <v>0</v>
      </c>
      <c r="C1529" s="98" t="str">
        <f>IF(COUNT(R1529:FC1529,FI1529:FQ1529)&gt;0,COUNT(R1529:FC1529,FI1529:FQ1529),"")</f>
        <v/>
      </c>
      <c r="D1529" s="98" t="str">
        <f>IF(COUNT(X1529:BN1529,BP1529:BX1529,BZ1529:CF1529,CH1529:FC1529,FI1529:FQ1529)&gt;0,COUNT(X1529:BN1529,BP1529:BX1529,BZ1529:CF1529,CH1529:FC1529,FI1529:FQ1529),"")</f>
        <v/>
      </c>
      <c r="E1529" s="98" t="str">
        <f>IF(H1529=1,COUNT(R1529:FC1529,FI1529:FQ1529),"")</f>
        <v/>
      </c>
      <c r="F1529" s="98" t="str">
        <f>IF(H1529=1,COUNT(X1529:BN1529,BP1529:BX1529,BZ1529:CF1529,CH1529:FC1529,FI1529:FQ1529),"")</f>
        <v/>
      </c>
      <c r="G1529" s="98" t="str">
        <f>IF($B1529&gt;=1,$M1529,"")</f>
        <v/>
      </c>
      <c r="H1529" s="199" t="str">
        <f>IF(AND(M1529&gt;0,M1529&lt;=STATS!$C$22),1,"")</f>
        <v/>
      </c>
      <c r="J1529" s="34">
        <v>1528</v>
      </c>
      <c r="R1529" s="17"/>
      <c r="S1529" s="17"/>
      <c r="T1529" s="17"/>
      <c r="U1529" s="17"/>
      <c r="V1529" s="17"/>
      <c r="W1529" s="17"/>
      <c r="X1529" s="36"/>
      <c r="Y1529" s="36"/>
      <c r="Z1529" s="36"/>
      <c r="AA1529" s="36"/>
      <c r="FD1529" s="195"/>
      <c r="FE1529" s="195"/>
      <c r="FF1529" s="195"/>
      <c r="FG1529" s="195"/>
      <c r="FH1529" s="195"/>
    </row>
    <row r="1530" spans="2:164" x14ac:dyDescent="0.2">
      <c r="B1530" s="98">
        <f>COUNT(R1530:FC1530,FI1530:FQ1530)</f>
        <v>0</v>
      </c>
      <c r="C1530" s="98" t="str">
        <f>IF(COUNT(R1530:FC1530,FI1530:FQ1530)&gt;0,COUNT(R1530:FC1530,FI1530:FQ1530),"")</f>
        <v/>
      </c>
      <c r="D1530" s="98" t="str">
        <f>IF(COUNT(X1530:BN1530,BP1530:BX1530,BZ1530:CF1530,CH1530:FC1530,FI1530:FQ1530)&gt;0,COUNT(X1530:BN1530,BP1530:BX1530,BZ1530:CF1530,CH1530:FC1530,FI1530:FQ1530),"")</f>
        <v/>
      </c>
      <c r="E1530" s="98" t="str">
        <f>IF(H1530=1,COUNT(R1530:FC1530,FI1530:FQ1530),"")</f>
        <v/>
      </c>
      <c r="F1530" s="98" t="str">
        <f>IF(H1530=1,COUNT(X1530:BN1530,BP1530:BX1530,BZ1530:CF1530,CH1530:FC1530,FI1530:FQ1530),"")</f>
        <v/>
      </c>
      <c r="G1530" s="98" t="str">
        <f>IF($B1530&gt;=1,$M1530,"")</f>
        <v/>
      </c>
      <c r="H1530" s="199" t="str">
        <f>IF(AND(M1530&gt;0,M1530&lt;=STATS!$C$22),1,"")</f>
        <v/>
      </c>
      <c r="J1530" s="34">
        <v>1529</v>
      </c>
      <c r="R1530" s="17"/>
      <c r="S1530" s="17"/>
      <c r="T1530" s="17"/>
      <c r="U1530" s="17"/>
      <c r="V1530" s="17"/>
      <c r="W1530" s="17"/>
      <c r="X1530" s="36"/>
      <c r="Y1530" s="36"/>
      <c r="Z1530" s="36"/>
      <c r="AA1530" s="36"/>
      <c r="FD1530" s="195"/>
      <c r="FE1530" s="195"/>
      <c r="FF1530" s="195"/>
      <c r="FG1530" s="195"/>
      <c r="FH1530" s="195"/>
    </row>
    <row r="1531" spans="2:164" x14ac:dyDescent="0.2">
      <c r="B1531" s="98">
        <f>COUNT(R1531:FC1531,FI1531:FQ1531)</f>
        <v>0</v>
      </c>
      <c r="C1531" s="98" t="str">
        <f>IF(COUNT(R1531:FC1531,FI1531:FQ1531)&gt;0,COUNT(R1531:FC1531,FI1531:FQ1531),"")</f>
        <v/>
      </c>
      <c r="D1531" s="98" t="str">
        <f>IF(COUNT(X1531:BN1531,BP1531:BX1531,BZ1531:CF1531,CH1531:FC1531,FI1531:FQ1531)&gt;0,COUNT(X1531:BN1531,BP1531:BX1531,BZ1531:CF1531,CH1531:FC1531,FI1531:FQ1531),"")</f>
        <v/>
      </c>
      <c r="E1531" s="98" t="str">
        <f>IF(H1531=1,COUNT(R1531:FC1531,FI1531:FQ1531),"")</f>
        <v/>
      </c>
      <c r="F1531" s="98" t="str">
        <f>IF(H1531=1,COUNT(X1531:BN1531,BP1531:BX1531,BZ1531:CF1531,CH1531:FC1531,FI1531:FQ1531),"")</f>
        <v/>
      </c>
      <c r="G1531" s="98" t="str">
        <f>IF($B1531&gt;=1,$M1531,"")</f>
        <v/>
      </c>
      <c r="H1531" s="199" t="str">
        <f>IF(AND(M1531&gt;0,M1531&lt;=STATS!$C$22),1,"")</f>
        <v/>
      </c>
      <c r="J1531" s="34">
        <v>1530</v>
      </c>
      <c r="R1531" s="17"/>
      <c r="S1531" s="17"/>
      <c r="T1531" s="17"/>
      <c r="U1531" s="17"/>
      <c r="V1531" s="17"/>
      <c r="W1531" s="17"/>
      <c r="X1531" s="36"/>
      <c r="Y1531" s="36"/>
      <c r="Z1531" s="36"/>
      <c r="AA1531" s="36"/>
      <c r="FD1531" s="195"/>
      <c r="FE1531" s="195"/>
      <c r="FF1531" s="195"/>
      <c r="FG1531" s="195"/>
      <c r="FH1531" s="195"/>
    </row>
    <row r="1532" spans="2:164" x14ac:dyDescent="0.2">
      <c r="B1532" s="98">
        <f>COUNT(R1532:FC1532,FI1532:FQ1532)</f>
        <v>0</v>
      </c>
      <c r="C1532" s="98" t="str">
        <f>IF(COUNT(R1532:FC1532,FI1532:FQ1532)&gt;0,COUNT(R1532:FC1532,FI1532:FQ1532),"")</f>
        <v/>
      </c>
      <c r="D1532" s="98" t="str">
        <f>IF(COUNT(X1532:BN1532,BP1532:BX1532,BZ1532:CF1532,CH1532:FC1532,FI1532:FQ1532)&gt;0,COUNT(X1532:BN1532,BP1532:BX1532,BZ1532:CF1532,CH1532:FC1532,FI1532:FQ1532),"")</f>
        <v/>
      </c>
      <c r="E1532" s="98" t="str">
        <f>IF(H1532=1,COUNT(R1532:FC1532,FI1532:FQ1532),"")</f>
        <v/>
      </c>
      <c r="F1532" s="98" t="str">
        <f>IF(H1532=1,COUNT(X1532:BN1532,BP1532:BX1532,BZ1532:CF1532,CH1532:FC1532,FI1532:FQ1532),"")</f>
        <v/>
      </c>
      <c r="G1532" s="98" t="str">
        <f>IF($B1532&gt;=1,$M1532,"")</f>
        <v/>
      </c>
      <c r="H1532" s="199" t="str">
        <f>IF(AND(M1532&gt;0,M1532&lt;=STATS!$C$22),1,"")</f>
        <v/>
      </c>
      <c r="J1532" s="34">
        <v>1531</v>
      </c>
      <c r="R1532" s="17"/>
      <c r="S1532" s="17"/>
      <c r="T1532" s="17"/>
      <c r="U1532" s="17"/>
      <c r="V1532" s="17"/>
      <c r="W1532" s="17"/>
      <c r="X1532" s="36"/>
      <c r="Y1532" s="36"/>
      <c r="Z1532" s="36"/>
      <c r="AA1532" s="36"/>
      <c r="FD1532" s="195"/>
      <c r="FE1532" s="195"/>
      <c r="FF1532" s="195"/>
      <c r="FG1532" s="195"/>
      <c r="FH1532" s="195"/>
    </row>
    <row r="1533" spans="2:164" x14ac:dyDescent="0.2">
      <c r="B1533" s="98">
        <f>COUNT(R1533:FC1533,FI1533:FQ1533)</f>
        <v>0</v>
      </c>
      <c r="C1533" s="98" t="str">
        <f>IF(COUNT(R1533:FC1533,FI1533:FQ1533)&gt;0,COUNT(R1533:FC1533,FI1533:FQ1533),"")</f>
        <v/>
      </c>
      <c r="D1533" s="98" t="str">
        <f>IF(COUNT(X1533:BN1533,BP1533:BX1533,BZ1533:CF1533,CH1533:FC1533,FI1533:FQ1533)&gt;0,COUNT(X1533:BN1533,BP1533:BX1533,BZ1533:CF1533,CH1533:FC1533,FI1533:FQ1533),"")</f>
        <v/>
      </c>
      <c r="E1533" s="98" t="str">
        <f>IF(H1533=1,COUNT(R1533:FC1533,FI1533:FQ1533),"")</f>
        <v/>
      </c>
      <c r="F1533" s="98" t="str">
        <f>IF(H1533=1,COUNT(X1533:BN1533,BP1533:BX1533,BZ1533:CF1533,CH1533:FC1533,FI1533:FQ1533),"")</f>
        <v/>
      </c>
      <c r="G1533" s="98" t="str">
        <f>IF($B1533&gt;=1,$M1533,"")</f>
        <v/>
      </c>
      <c r="H1533" s="199" t="str">
        <f>IF(AND(M1533&gt;0,M1533&lt;=STATS!$C$22),1,"")</f>
        <v/>
      </c>
      <c r="J1533" s="34">
        <v>1532</v>
      </c>
      <c r="R1533" s="17"/>
      <c r="S1533" s="17"/>
      <c r="T1533" s="17"/>
      <c r="U1533" s="17"/>
      <c r="V1533" s="17"/>
      <c r="W1533" s="17"/>
      <c r="X1533" s="36"/>
      <c r="Y1533" s="36"/>
      <c r="Z1533" s="36"/>
      <c r="AA1533" s="36"/>
      <c r="FD1533" s="195"/>
      <c r="FE1533" s="195"/>
      <c r="FF1533" s="195"/>
      <c r="FG1533" s="195"/>
      <c r="FH1533" s="195"/>
    </row>
    <row r="1534" spans="2:164" x14ac:dyDescent="0.2">
      <c r="B1534" s="98">
        <f>COUNT(R1534:FC1534,FI1534:FQ1534)</f>
        <v>0</v>
      </c>
      <c r="C1534" s="98" t="str">
        <f>IF(COUNT(R1534:FC1534,FI1534:FQ1534)&gt;0,COUNT(R1534:FC1534,FI1534:FQ1534),"")</f>
        <v/>
      </c>
      <c r="D1534" s="98" t="str">
        <f>IF(COUNT(X1534:BN1534,BP1534:BX1534,BZ1534:CF1534,CH1534:FC1534,FI1534:FQ1534)&gt;0,COUNT(X1534:BN1534,BP1534:BX1534,BZ1534:CF1534,CH1534:FC1534,FI1534:FQ1534),"")</f>
        <v/>
      </c>
      <c r="E1534" s="98" t="str">
        <f>IF(H1534=1,COUNT(R1534:FC1534,FI1534:FQ1534),"")</f>
        <v/>
      </c>
      <c r="F1534" s="98" t="str">
        <f>IF(H1534=1,COUNT(X1534:BN1534,BP1534:BX1534,BZ1534:CF1534,CH1534:FC1534,FI1534:FQ1534),"")</f>
        <v/>
      </c>
      <c r="G1534" s="98" t="str">
        <f>IF($B1534&gt;=1,$M1534,"")</f>
        <v/>
      </c>
      <c r="H1534" s="199" t="str">
        <f>IF(AND(M1534&gt;0,M1534&lt;=STATS!$C$22),1,"")</f>
        <v/>
      </c>
      <c r="J1534" s="34">
        <v>1533</v>
      </c>
      <c r="R1534" s="17"/>
      <c r="S1534" s="17"/>
      <c r="T1534" s="17"/>
      <c r="U1534" s="17"/>
      <c r="V1534" s="17"/>
      <c r="W1534" s="17"/>
      <c r="X1534" s="36"/>
      <c r="Y1534" s="36"/>
      <c r="Z1534" s="36"/>
      <c r="AA1534" s="36"/>
      <c r="FD1534" s="195"/>
      <c r="FE1534" s="195"/>
      <c r="FF1534" s="195"/>
      <c r="FG1534" s="195"/>
      <c r="FH1534" s="195"/>
    </row>
    <row r="1535" spans="2:164" x14ac:dyDescent="0.2">
      <c r="B1535" s="98">
        <f>COUNT(R1535:FC1535,FI1535:FQ1535)</f>
        <v>0</v>
      </c>
      <c r="C1535" s="98" t="str">
        <f>IF(COUNT(R1535:FC1535,FI1535:FQ1535)&gt;0,COUNT(R1535:FC1535,FI1535:FQ1535),"")</f>
        <v/>
      </c>
      <c r="D1535" s="98" t="str">
        <f>IF(COUNT(X1535:BN1535,BP1535:BX1535,BZ1535:CF1535,CH1535:FC1535,FI1535:FQ1535)&gt;0,COUNT(X1535:BN1535,BP1535:BX1535,BZ1535:CF1535,CH1535:FC1535,FI1535:FQ1535),"")</f>
        <v/>
      </c>
      <c r="E1535" s="98" t="str">
        <f>IF(H1535=1,COUNT(R1535:FC1535,FI1535:FQ1535),"")</f>
        <v/>
      </c>
      <c r="F1535" s="98" t="str">
        <f>IF(H1535=1,COUNT(X1535:BN1535,BP1535:BX1535,BZ1535:CF1535,CH1535:FC1535,FI1535:FQ1535),"")</f>
        <v/>
      </c>
      <c r="G1535" s="98" t="str">
        <f>IF($B1535&gt;=1,$M1535,"")</f>
        <v/>
      </c>
      <c r="H1535" s="199" t="str">
        <f>IF(AND(M1535&gt;0,M1535&lt;=STATS!$C$22),1,"")</f>
        <v/>
      </c>
      <c r="J1535" s="34">
        <v>1534</v>
      </c>
      <c r="R1535" s="17"/>
      <c r="S1535" s="17"/>
      <c r="T1535" s="17"/>
      <c r="U1535" s="17"/>
      <c r="V1535" s="17"/>
      <c r="W1535" s="17"/>
      <c r="X1535" s="36"/>
      <c r="Y1535" s="36"/>
      <c r="Z1535" s="36"/>
      <c r="AA1535" s="36"/>
      <c r="FD1535" s="195"/>
      <c r="FE1535" s="195"/>
      <c r="FF1535" s="195"/>
      <c r="FG1535" s="195"/>
      <c r="FH1535" s="195"/>
    </row>
    <row r="1536" spans="2:164" x14ac:dyDescent="0.2">
      <c r="B1536" s="98">
        <f>COUNT(R1536:FC1536,FI1536:FQ1536)</f>
        <v>0</v>
      </c>
      <c r="C1536" s="98" t="str">
        <f>IF(COUNT(R1536:FC1536,FI1536:FQ1536)&gt;0,COUNT(R1536:FC1536,FI1536:FQ1536),"")</f>
        <v/>
      </c>
      <c r="D1536" s="98" t="str">
        <f>IF(COUNT(X1536:BN1536,BP1536:BX1536,BZ1536:CF1536,CH1536:FC1536,FI1536:FQ1536)&gt;0,COUNT(X1536:BN1536,BP1536:BX1536,BZ1536:CF1536,CH1536:FC1536,FI1536:FQ1536),"")</f>
        <v/>
      </c>
      <c r="E1536" s="98" t="str">
        <f>IF(H1536=1,COUNT(R1536:FC1536,FI1536:FQ1536),"")</f>
        <v/>
      </c>
      <c r="F1536" s="98" t="str">
        <f>IF(H1536=1,COUNT(X1536:BN1536,BP1536:BX1536,BZ1536:CF1536,CH1536:FC1536,FI1536:FQ1536),"")</f>
        <v/>
      </c>
      <c r="G1536" s="98" t="str">
        <f>IF($B1536&gt;=1,$M1536,"")</f>
        <v/>
      </c>
      <c r="H1536" s="199" t="str">
        <f>IF(AND(M1536&gt;0,M1536&lt;=STATS!$C$22),1,"")</f>
        <v/>
      </c>
      <c r="J1536" s="34">
        <v>1535</v>
      </c>
      <c r="R1536" s="17"/>
      <c r="S1536" s="17"/>
      <c r="T1536" s="17"/>
      <c r="U1536" s="17"/>
      <c r="V1536" s="17"/>
      <c r="W1536" s="17"/>
      <c r="X1536" s="36"/>
      <c r="Y1536" s="36"/>
      <c r="Z1536" s="36"/>
      <c r="AA1536" s="36"/>
      <c r="FD1536" s="195"/>
      <c r="FE1536" s="195"/>
      <c r="FF1536" s="195"/>
      <c r="FG1536" s="195"/>
      <c r="FH1536" s="195"/>
    </row>
    <row r="1537" spans="2:164" x14ac:dyDescent="0.2">
      <c r="B1537" s="98">
        <f>COUNT(R1537:FC1537,FI1537:FQ1537)</f>
        <v>0</v>
      </c>
      <c r="C1537" s="98" t="str">
        <f>IF(COUNT(R1537:FC1537,FI1537:FQ1537)&gt;0,COUNT(R1537:FC1537,FI1537:FQ1537),"")</f>
        <v/>
      </c>
      <c r="D1537" s="98" t="str">
        <f>IF(COUNT(X1537:BN1537,BP1537:BX1537,BZ1537:CF1537,CH1537:FC1537,FI1537:FQ1537)&gt;0,COUNT(X1537:BN1537,BP1537:BX1537,BZ1537:CF1537,CH1537:FC1537,FI1537:FQ1537),"")</f>
        <v/>
      </c>
      <c r="E1537" s="98" t="str">
        <f>IF(H1537=1,COUNT(R1537:FC1537,FI1537:FQ1537),"")</f>
        <v/>
      </c>
      <c r="F1537" s="98" t="str">
        <f>IF(H1537=1,COUNT(X1537:BN1537,BP1537:BX1537,BZ1537:CF1537,CH1537:FC1537,FI1537:FQ1537),"")</f>
        <v/>
      </c>
      <c r="G1537" s="98" t="str">
        <f>IF($B1537&gt;=1,$M1537,"")</f>
        <v/>
      </c>
      <c r="H1537" s="199" t="str">
        <f>IF(AND(M1537&gt;0,M1537&lt;=STATS!$C$22),1,"")</f>
        <v/>
      </c>
      <c r="J1537" s="34">
        <v>1536</v>
      </c>
      <c r="R1537" s="17"/>
      <c r="S1537" s="17"/>
      <c r="T1537" s="17"/>
      <c r="U1537" s="17"/>
      <c r="V1537" s="17"/>
      <c r="W1537" s="17"/>
      <c r="X1537" s="36"/>
      <c r="Y1537" s="36"/>
      <c r="Z1537" s="36"/>
      <c r="AA1537" s="36"/>
      <c r="FD1537" s="195"/>
      <c r="FE1537" s="195"/>
      <c r="FF1537" s="195"/>
      <c r="FG1537" s="195"/>
      <c r="FH1537" s="195"/>
    </row>
    <row r="1538" spans="2:164" x14ac:dyDescent="0.2">
      <c r="B1538" s="98">
        <f>COUNT(R1538:FC1538,FI1538:FQ1538)</f>
        <v>0</v>
      </c>
      <c r="C1538" s="98" t="str">
        <f>IF(COUNT(R1538:FC1538,FI1538:FQ1538)&gt;0,COUNT(R1538:FC1538,FI1538:FQ1538),"")</f>
        <v/>
      </c>
      <c r="D1538" s="98" t="str">
        <f>IF(COUNT(X1538:BN1538,BP1538:BX1538,BZ1538:CF1538,CH1538:FC1538,FI1538:FQ1538)&gt;0,COUNT(X1538:BN1538,BP1538:BX1538,BZ1538:CF1538,CH1538:FC1538,FI1538:FQ1538),"")</f>
        <v/>
      </c>
      <c r="E1538" s="98" t="str">
        <f>IF(H1538=1,COUNT(R1538:FC1538,FI1538:FQ1538),"")</f>
        <v/>
      </c>
      <c r="F1538" s="98" t="str">
        <f>IF(H1538=1,COUNT(X1538:BN1538,BP1538:BX1538,BZ1538:CF1538,CH1538:FC1538,FI1538:FQ1538),"")</f>
        <v/>
      </c>
      <c r="G1538" s="98" t="str">
        <f>IF($B1538&gt;=1,$M1538,"")</f>
        <v/>
      </c>
      <c r="H1538" s="199" t="str">
        <f>IF(AND(M1538&gt;0,M1538&lt;=STATS!$C$22),1,"")</f>
        <v/>
      </c>
      <c r="J1538" s="34">
        <v>1537</v>
      </c>
      <c r="R1538" s="17"/>
      <c r="S1538" s="17"/>
      <c r="T1538" s="17"/>
      <c r="U1538" s="17"/>
      <c r="V1538" s="17"/>
      <c r="W1538" s="17"/>
      <c r="X1538" s="36"/>
      <c r="Y1538" s="36"/>
      <c r="Z1538" s="36"/>
      <c r="AA1538" s="36"/>
      <c r="FD1538" s="195"/>
      <c r="FE1538" s="195"/>
      <c r="FF1538" s="195"/>
      <c r="FG1538" s="195"/>
      <c r="FH1538" s="195"/>
    </row>
    <row r="1539" spans="2:164" x14ac:dyDescent="0.2">
      <c r="B1539" s="98">
        <f>COUNT(R1539:FC1539,FI1539:FQ1539)</f>
        <v>0</v>
      </c>
      <c r="C1539" s="98" t="str">
        <f>IF(COUNT(R1539:FC1539,FI1539:FQ1539)&gt;0,COUNT(R1539:FC1539,FI1539:FQ1539),"")</f>
        <v/>
      </c>
      <c r="D1539" s="98" t="str">
        <f>IF(COUNT(X1539:BN1539,BP1539:BX1539,BZ1539:CF1539,CH1539:FC1539,FI1539:FQ1539)&gt;0,COUNT(X1539:BN1539,BP1539:BX1539,BZ1539:CF1539,CH1539:FC1539,FI1539:FQ1539),"")</f>
        <v/>
      </c>
      <c r="E1539" s="98" t="str">
        <f>IF(H1539=1,COUNT(R1539:FC1539,FI1539:FQ1539),"")</f>
        <v/>
      </c>
      <c r="F1539" s="98" t="str">
        <f>IF(H1539=1,COUNT(X1539:BN1539,BP1539:BX1539,BZ1539:CF1539,CH1539:FC1539,FI1539:FQ1539),"")</f>
        <v/>
      </c>
      <c r="G1539" s="98" t="str">
        <f>IF($B1539&gt;=1,$M1539,"")</f>
        <v/>
      </c>
      <c r="H1539" s="199" t="str">
        <f>IF(AND(M1539&gt;0,M1539&lt;=STATS!$C$22),1,"")</f>
        <v/>
      </c>
      <c r="J1539" s="34">
        <v>1538</v>
      </c>
      <c r="R1539" s="17"/>
      <c r="S1539" s="17"/>
      <c r="T1539" s="17"/>
      <c r="U1539" s="17"/>
      <c r="V1539" s="17"/>
      <c r="W1539" s="17"/>
      <c r="X1539" s="36"/>
      <c r="Y1539" s="36"/>
      <c r="Z1539" s="36"/>
      <c r="AA1539" s="36"/>
      <c r="FD1539" s="195"/>
      <c r="FE1539" s="195"/>
      <c r="FF1539" s="195"/>
      <c r="FG1539" s="195"/>
      <c r="FH1539" s="195"/>
    </row>
    <row r="1540" spans="2:164" x14ac:dyDescent="0.2">
      <c r="B1540" s="98">
        <f>COUNT(R1540:FC1540,FI1540:FQ1540)</f>
        <v>0</v>
      </c>
      <c r="C1540" s="98" t="str">
        <f>IF(COUNT(R1540:FC1540,FI1540:FQ1540)&gt;0,COUNT(R1540:FC1540,FI1540:FQ1540),"")</f>
        <v/>
      </c>
      <c r="D1540" s="98" t="str">
        <f>IF(COUNT(X1540:BN1540,BP1540:BX1540,BZ1540:CF1540,CH1540:FC1540,FI1540:FQ1540)&gt;0,COUNT(X1540:BN1540,BP1540:BX1540,BZ1540:CF1540,CH1540:FC1540,FI1540:FQ1540),"")</f>
        <v/>
      </c>
      <c r="E1540" s="98" t="str">
        <f>IF(H1540=1,COUNT(R1540:FC1540,FI1540:FQ1540),"")</f>
        <v/>
      </c>
      <c r="F1540" s="98" t="str">
        <f>IF(H1540=1,COUNT(X1540:BN1540,BP1540:BX1540,BZ1540:CF1540,CH1540:FC1540,FI1540:FQ1540),"")</f>
        <v/>
      </c>
      <c r="G1540" s="98" t="str">
        <f>IF($B1540&gt;=1,$M1540,"")</f>
        <v/>
      </c>
      <c r="H1540" s="199" t="str">
        <f>IF(AND(M1540&gt;0,M1540&lt;=STATS!$C$22),1,"")</f>
        <v/>
      </c>
      <c r="J1540" s="34">
        <v>1539</v>
      </c>
      <c r="R1540" s="17"/>
      <c r="S1540" s="17"/>
      <c r="T1540" s="17"/>
      <c r="U1540" s="17"/>
      <c r="V1540" s="17"/>
      <c r="W1540" s="17"/>
      <c r="X1540" s="36"/>
      <c r="Y1540" s="36"/>
      <c r="Z1540" s="36"/>
      <c r="AA1540" s="36"/>
      <c r="FD1540" s="195"/>
      <c r="FE1540" s="195"/>
      <c r="FF1540" s="195"/>
      <c r="FG1540" s="195"/>
      <c r="FH1540" s="195"/>
    </row>
    <row r="1541" spans="2:164" x14ac:dyDescent="0.2">
      <c r="B1541" s="98">
        <f>COUNT(R1541:FC1541,FI1541:FQ1541)</f>
        <v>0</v>
      </c>
      <c r="C1541" s="98" t="str">
        <f>IF(COUNT(R1541:FC1541,FI1541:FQ1541)&gt;0,COUNT(R1541:FC1541,FI1541:FQ1541),"")</f>
        <v/>
      </c>
      <c r="D1541" s="98" t="str">
        <f>IF(COUNT(X1541:BN1541,BP1541:BX1541,BZ1541:CF1541,CH1541:FC1541,FI1541:FQ1541)&gt;0,COUNT(X1541:BN1541,BP1541:BX1541,BZ1541:CF1541,CH1541:FC1541,FI1541:FQ1541),"")</f>
        <v/>
      </c>
      <c r="E1541" s="98" t="str">
        <f>IF(H1541=1,COUNT(R1541:FC1541,FI1541:FQ1541),"")</f>
        <v/>
      </c>
      <c r="F1541" s="98" t="str">
        <f>IF(H1541=1,COUNT(X1541:BN1541,BP1541:BX1541,BZ1541:CF1541,CH1541:FC1541,FI1541:FQ1541),"")</f>
        <v/>
      </c>
      <c r="G1541" s="98" t="str">
        <f>IF($B1541&gt;=1,$M1541,"")</f>
        <v/>
      </c>
      <c r="H1541" s="199" t="str">
        <f>IF(AND(M1541&gt;0,M1541&lt;=STATS!$C$22),1,"")</f>
        <v/>
      </c>
      <c r="J1541" s="34">
        <v>1540</v>
      </c>
      <c r="R1541" s="17"/>
      <c r="S1541" s="17"/>
      <c r="T1541" s="17"/>
      <c r="U1541" s="17"/>
      <c r="V1541" s="17"/>
      <c r="W1541" s="17"/>
      <c r="X1541" s="36"/>
      <c r="Y1541" s="36"/>
      <c r="Z1541" s="36"/>
      <c r="AA1541" s="36"/>
      <c r="FD1541" s="195"/>
      <c r="FE1541" s="195"/>
      <c r="FF1541" s="195"/>
      <c r="FG1541" s="195"/>
      <c r="FH1541" s="195"/>
    </row>
    <row r="1542" spans="2:164" x14ac:dyDescent="0.2">
      <c r="B1542" s="98">
        <f>COUNT(R1542:FC1542,FI1542:FQ1542)</f>
        <v>0</v>
      </c>
      <c r="C1542" s="98" t="str">
        <f>IF(COUNT(R1542:FC1542,FI1542:FQ1542)&gt;0,COUNT(R1542:FC1542,FI1542:FQ1542),"")</f>
        <v/>
      </c>
      <c r="D1542" s="98" t="str">
        <f>IF(COUNT(X1542:BN1542,BP1542:BX1542,BZ1542:CF1542,CH1542:FC1542,FI1542:FQ1542)&gt;0,COUNT(X1542:BN1542,BP1542:BX1542,BZ1542:CF1542,CH1542:FC1542,FI1542:FQ1542),"")</f>
        <v/>
      </c>
      <c r="E1542" s="98" t="str">
        <f>IF(H1542=1,COUNT(R1542:FC1542,FI1542:FQ1542),"")</f>
        <v/>
      </c>
      <c r="F1542" s="98" t="str">
        <f>IF(H1542=1,COUNT(X1542:BN1542,BP1542:BX1542,BZ1542:CF1542,CH1542:FC1542,FI1542:FQ1542),"")</f>
        <v/>
      </c>
      <c r="G1542" s="98" t="str">
        <f>IF($B1542&gt;=1,$M1542,"")</f>
        <v/>
      </c>
      <c r="H1542" s="199" t="str">
        <f>IF(AND(M1542&gt;0,M1542&lt;=STATS!$C$22),1,"")</f>
        <v/>
      </c>
      <c r="J1542" s="34">
        <v>1541</v>
      </c>
      <c r="R1542" s="17"/>
      <c r="S1542" s="17"/>
      <c r="T1542" s="17"/>
      <c r="U1542" s="17"/>
      <c r="V1542" s="17"/>
      <c r="W1542" s="17"/>
      <c r="X1542" s="36"/>
      <c r="Y1542" s="36"/>
      <c r="Z1542" s="36"/>
      <c r="AA1542" s="36"/>
      <c r="FD1542" s="195"/>
      <c r="FE1542" s="195"/>
      <c r="FF1542" s="195"/>
      <c r="FG1542" s="195"/>
      <c r="FH1542" s="195"/>
    </row>
    <row r="1543" spans="2:164" x14ac:dyDescent="0.2">
      <c r="B1543" s="98">
        <f>COUNT(R1543:FC1543,FI1543:FQ1543)</f>
        <v>0</v>
      </c>
      <c r="C1543" s="98" t="str">
        <f>IF(COUNT(R1543:FC1543,FI1543:FQ1543)&gt;0,COUNT(R1543:FC1543,FI1543:FQ1543),"")</f>
        <v/>
      </c>
      <c r="D1543" s="98" t="str">
        <f>IF(COUNT(X1543:BN1543,BP1543:BX1543,BZ1543:CF1543,CH1543:FC1543,FI1543:FQ1543)&gt;0,COUNT(X1543:BN1543,BP1543:BX1543,BZ1543:CF1543,CH1543:FC1543,FI1543:FQ1543),"")</f>
        <v/>
      </c>
      <c r="E1543" s="98" t="str">
        <f>IF(H1543=1,COUNT(R1543:FC1543,FI1543:FQ1543),"")</f>
        <v/>
      </c>
      <c r="F1543" s="98" t="str">
        <f>IF(H1543=1,COUNT(X1543:BN1543,BP1543:BX1543,BZ1543:CF1543,CH1543:FC1543,FI1543:FQ1543),"")</f>
        <v/>
      </c>
      <c r="G1543" s="98" t="str">
        <f>IF($B1543&gt;=1,$M1543,"")</f>
        <v/>
      </c>
      <c r="H1543" s="199" t="str">
        <f>IF(AND(M1543&gt;0,M1543&lt;=STATS!$C$22),1,"")</f>
        <v/>
      </c>
      <c r="J1543" s="34">
        <v>1542</v>
      </c>
      <c r="R1543" s="17"/>
      <c r="S1543" s="17"/>
      <c r="T1543" s="17"/>
      <c r="U1543" s="17"/>
      <c r="V1543" s="17"/>
      <c r="W1543" s="17"/>
      <c r="X1543" s="36"/>
      <c r="Y1543" s="36"/>
      <c r="Z1543" s="36"/>
      <c r="AA1543" s="36"/>
      <c r="FD1543" s="195"/>
      <c r="FE1543" s="195"/>
      <c r="FF1543" s="195"/>
      <c r="FG1543" s="195"/>
      <c r="FH1543" s="195"/>
    </row>
    <row r="1544" spans="2:164" x14ac:dyDescent="0.2">
      <c r="B1544" s="98">
        <f>COUNT(R1544:FC1544,FI1544:FQ1544)</f>
        <v>0</v>
      </c>
      <c r="C1544" s="98" t="str">
        <f>IF(COUNT(R1544:FC1544,FI1544:FQ1544)&gt;0,COUNT(R1544:FC1544,FI1544:FQ1544),"")</f>
        <v/>
      </c>
      <c r="D1544" s="98" t="str">
        <f>IF(COUNT(X1544:BN1544,BP1544:BX1544,BZ1544:CF1544,CH1544:FC1544,FI1544:FQ1544)&gt;0,COUNT(X1544:BN1544,BP1544:BX1544,BZ1544:CF1544,CH1544:FC1544,FI1544:FQ1544),"")</f>
        <v/>
      </c>
      <c r="E1544" s="98" t="str">
        <f>IF(H1544=1,COUNT(R1544:FC1544,FI1544:FQ1544),"")</f>
        <v/>
      </c>
      <c r="F1544" s="98" t="str">
        <f>IF(H1544=1,COUNT(X1544:BN1544,BP1544:BX1544,BZ1544:CF1544,CH1544:FC1544,FI1544:FQ1544),"")</f>
        <v/>
      </c>
      <c r="G1544" s="98" t="str">
        <f>IF($B1544&gt;=1,$M1544,"")</f>
        <v/>
      </c>
      <c r="H1544" s="199" t="str">
        <f>IF(AND(M1544&gt;0,M1544&lt;=STATS!$C$22),1,"")</f>
        <v/>
      </c>
      <c r="J1544" s="34">
        <v>1543</v>
      </c>
      <c r="R1544" s="17"/>
      <c r="S1544" s="17"/>
      <c r="T1544" s="17"/>
      <c r="U1544" s="17"/>
      <c r="V1544" s="17"/>
      <c r="W1544" s="17"/>
      <c r="X1544" s="36"/>
      <c r="Y1544" s="36"/>
      <c r="Z1544" s="36"/>
      <c r="AA1544" s="36"/>
      <c r="FD1544" s="195"/>
      <c r="FE1544" s="195"/>
      <c r="FF1544" s="195"/>
      <c r="FG1544" s="195"/>
      <c r="FH1544" s="195"/>
    </row>
    <row r="1545" spans="2:164" x14ac:dyDescent="0.2">
      <c r="B1545" s="98">
        <f>COUNT(R1545:FC1545,FI1545:FQ1545)</f>
        <v>0</v>
      </c>
      <c r="C1545" s="98" t="str">
        <f>IF(COUNT(R1545:FC1545,FI1545:FQ1545)&gt;0,COUNT(R1545:FC1545,FI1545:FQ1545),"")</f>
        <v/>
      </c>
      <c r="D1545" s="98" t="str">
        <f>IF(COUNT(X1545:BN1545,BP1545:BX1545,BZ1545:CF1545,CH1545:FC1545,FI1545:FQ1545)&gt;0,COUNT(X1545:BN1545,BP1545:BX1545,BZ1545:CF1545,CH1545:FC1545,FI1545:FQ1545),"")</f>
        <v/>
      </c>
      <c r="E1545" s="98" t="str">
        <f>IF(H1545=1,COUNT(R1545:FC1545,FI1545:FQ1545),"")</f>
        <v/>
      </c>
      <c r="F1545" s="98" t="str">
        <f>IF(H1545=1,COUNT(X1545:BN1545,BP1545:BX1545,BZ1545:CF1545,CH1545:FC1545,FI1545:FQ1545),"")</f>
        <v/>
      </c>
      <c r="G1545" s="98" t="str">
        <f>IF($B1545&gt;=1,$M1545,"")</f>
        <v/>
      </c>
      <c r="H1545" s="199" t="str">
        <f>IF(AND(M1545&gt;0,M1545&lt;=STATS!$C$22),1,"")</f>
        <v/>
      </c>
      <c r="J1545" s="34">
        <v>1544</v>
      </c>
      <c r="R1545" s="17"/>
      <c r="S1545" s="17"/>
      <c r="T1545" s="17"/>
      <c r="U1545" s="17"/>
      <c r="V1545" s="17"/>
      <c r="W1545" s="17"/>
      <c r="X1545" s="36"/>
      <c r="Y1545" s="36"/>
      <c r="Z1545" s="36"/>
      <c r="AA1545" s="36"/>
      <c r="FD1545" s="195"/>
      <c r="FE1545" s="195"/>
      <c r="FF1545" s="195"/>
      <c r="FG1545" s="195"/>
      <c r="FH1545" s="195"/>
    </row>
    <row r="1546" spans="2:164" x14ac:dyDescent="0.2">
      <c r="B1546" s="98">
        <f>COUNT(R1546:FC1546,FI1546:FQ1546)</f>
        <v>0</v>
      </c>
      <c r="C1546" s="98" t="str">
        <f>IF(COUNT(R1546:FC1546,FI1546:FQ1546)&gt;0,COUNT(R1546:FC1546,FI1546:FQ1546),"")</f>
        <v/>
      </c>
      <c r="D1546" s="98" t="str">
        <f>IF(COUNT(X1546:BN1546,BP1546:BX1546,BZ1546:CF1546,CH1546:FC1546,FI1546:FQ1546)&gt;0,COUNT(X1546:BN1546,BP1546:BX1546,BZ1546:CF1546,CH1546:FC1546,FI1546:FQ1546),"")</f>
        <v/>
      </c>
      <c r="E1546" s="98" t="str">
        <f>IF(H1546=1,COUNT(R1546:FC1546,FI1546:FQ1546),"")</f>
        <v/>
      </c>
      <c r="F1546" s="98" t="str">
        <f>IF(H1546=1,COUNT(X1546:BN1546,BP1546:BX1546,BZ1546:CF1546,CH1546:FC1546,FI1546:FQ1546),"")</f>
        <v/>
      </c>
      <c r="G1546" s="98" t="str">
        <f>IF($B1546&gt;=1,$M1546,"")</f>
        <v/>
      </c>
      <c r="H1546" s="199" t="str">
        <f>IF(AND(M1546&gt;0,M1546&lt;=STATS!$C$22),1,"")</f>
        <v/>
      </c>
      <c r="J1546" s="34">
        <v>1545</v>
      </c>
      <c r="R1546" s="17"/>
      <c r="S1546" s="17"/>
      <c r="T1546" s="17"/>
      <c r="U1546" s="17"/>
      <c r="V1546" s="17"/>
      <c r="W1546" s="17"/>
      <c r="X1546" s="36"/>
      <c r="Y1546" s="36"/>
      <c r="Z1546" s="36"/>
      <c r="AA1546" s="36"/>
      <c r="FD1546" s="195"/>
      <c r="FE1546" s="195"/>
      <c r="FF1546" s="195"/>
      <c r="FG1546" s="195"/>
      <c r="FH1546" s="195"/>
    </row>
    <row r="1547" spans="2:164" x14ac:dyDescent="0.2">
      <c r="B1547" s="98">
        <f>COUNT(R1547:FC1547,FI1547:FQ1547)</f>
        <v>0</v>
      </c>
      <c r="C1547" s="98" t="str">
        <f>IF(COUNT(R1547:FC1547,FI1547:FQ1547)&gt;0,COUNT(R1547:FC1547,FI1547:FQ1547),"")</f>
        <v/>
      </c>
      <c r="D1547" s="98" t="str">
        <f>IF(COUNT(X1547:BN1547,BP1547:BX1547,BZ1547:CF1547,CH1547:FC1547,FI1547:FQ1547)&gt;0,COUNT(X1547:BN1547,BP1547:BX1547,BZ1547:CF1547,CH1547:FC1547,FI1547:FQ1547),"")</f>
        <v/>
      </c>
      <c r="E1547" s="98" t="str">
        <f>IF(H1547=1,COUNT(R1547:FC1547,FI1547:FQ1547),"")</f>
        <v/>
      </c>
      <c r="F1547" s="98" t="str">
        <f>IF(H1547=1,COUNT(X1547:BN1547,BP1547:BX1547,BZ1547:CF1547,CH1547:FC1547,FI1547:FQ1547),"")</f>
        <v/>
      </c>
      <c r="G1547" s="98" t="str">
        <f>IF($B1547&gt;=1,$M1547,"")</f>
        <v/>
      </c>
      <c r="H1547" s="199" t="str">
        <f>IF(AND(M1547&gt;0,M1547&lt;=STATS!$C$22),1,"")</f>
        <v/>
      </c>
      <c r="J1547" s="34">
        <v>1546</v>
      </c>
      <c r="R1547" s="17"/>
      <c r="S1547" s="17"/>
      <c r="T1547" s="17"/>
      <c r="U1547" s="17"/>
      <c r="V1547" s="17"/>
      <c r="W1547" s="17"/>
      <c r="X1547" s="36"/>
      <c r="Y1547" s="36"/>
      <c r="Z1547" s="36"/>
      <c r="AA1547" s="36"/>
      <c r="FD1547" s="195"/>
      <c r="FE1547" s="195"/>
      <c r="FF1547" s="195"/>
      <c r="FG1547" s="195"/>
      <c r="FH1547" s="195"/>
    </row>
    <row r="1548" spans="2:164" x14ac:dyDescent="0.2">
      <c r="B1548" s="98">
        <f>COUNT(R1548:FC1548,FI1548:FQ1548)</f>
        <v>0</v>
      </c>
      <c r="C1548" s="98" t="str">
        <f>IF(COUNT(R1548:FC1548,FI1548:FQ1548)&gt;0,COUNT(R1548:FC1548,FI1548:FQ1548),"")</f>
        <v/>
      </c>
      <c r="D1548" s="98" t="str">
        <f>IF(COUNT(X1548:BN1548,BP1548:BX1548,BZ1548:CF1548,CH1548:FC1548,FI1548:FQ1548)&gt;0,COUNT(X1548:BN1548,BP1548:BX1548,BZ1548:CF1548,CH1548:FC1548,FI1548:FQ1548),"")</f>
        <v/>
      </c>
      <c r="E1548" s="98" t="str">
        <f>IF(H1548=1,COUNT(R1548:FC1548,FI1548:FQ1548),"")</f>
        <v/>
      </c>
      <c r="F1548" s="98" t="str">
        <f>IF(H1548=1,COUNT(X1548:BN1548,BP1548:BX1548,BZ1548:CF1548,CH1548:FC1548,FI1548:FQ1548),"")</f>
        <v/>
      </c>
      <c r="G1548" s="98" t="str">
        <f>IF($B1548&gt;=1,$M1548,"")</f>
        <v/>
      </c>
      <c r="H1548" s="199" t="str">
        <f>IF(AND(M1548&gt;0,M1548&lt;=STATS!$C$22),1,"")</f>
        <v/>
      </c>
      <c r="J1548" s="34">
        <v>1547</v>
      </c>
      <c r="R1548" s="17"/>
      <c r="S1548" s="17"/>
      <c r="T1548" s="17"/>
      <c r="U1548" s="17"/>
      <c r="V1548" s="17"/>
      <c r="W1548" s="17"/>
      <c r="X1548" s="36"/>
      <c r="Y1548" s="36"/>
      <c r="Z1548" s="36"/>
      <c r="AA1548" s="36"/>
      <c r="FD1548" s="195"/>
      <c r="FE1548" s="195"/>
      <c r="FF1548" s="195"/>
      <c r="FG1548" s="195"/>
      <c r="FH1548" s="195"/>
    </row>
    <row r="1549" spans="2:164" x14ac:dyDescent="0.2">
      <c r="B1549" s="98">
        <f>COUNT(R1549:FC1549,FI1549:FQ1549)</f>
        <v>0</v>
      </c>
      <c r="C1549" s="98" t="str">
        <f>IF(COUNT(R1549:FC1549,FI1549:FQ1549)&gt;0,COUNT(R1549:FC1549,FI1549:FQ1549),"")</f>
        <v/>
      </c>
      <c r="D1549" s="98" t="str">
        <f>IF(COUNT(X1549:BN1549,BP1549:BX1549,BZ1549:CF1549,CH1549:FC1549,FI1549:FQ1549)&gt;0,COUNT(X1549:BN1549,BP1549:BX1549,BZ1549:CF1549,CH1549:FC1549,FI1549:FQ1549),"")</f>
        <v/>
      </c>
      <c r="E1549" s="98" t="str">
        <f>IF(H1549=1,COUNT(R1549:FC1549,FI1549:FQ1549),"")</f>
        <v/>
      </c>
      <c r="F1549" s="98" t="str">
        <f>IF(H1549=1,COUNT(X1549:BN1549,BP1549:BX1549,BZ1549:CF1549,CH1549:FC1549,FI1549:FQ1549),"")</f>
        <v/>
      </c>
      <c r="G1549" s="98" t="str">
        <f>IF($B1549&gt;=1,$M1549,"")</f>
        <v/>
      </c>
      <c r="H1549" s="199" t="str">
        <f>IF(AND(M1549&gt;0,M1549&lt;=STATS!$C$22),1,"")</f>
        <v/>
      </c>
      <c r="J1549" s="34">
        <v>1548</v>
      </c>
      <c r="R1549" s="17"/>
      <c r="S1549" s="17"/>
      <c r="T1549" s="17"/>
      <c r="U1549" s="17"/>
      <c r="V1549" s="17"/>
      <c r="W1549" s="17"/>
      <c r="X1549" s="36"/>
      <c r="Y1549" s="36"/>
      <c r="Z1549" s="36"/>
      <c r="AA1549" s="36"/>
      <c r="FD1549" s="195"/>
      <c r="FE1549" s="195"/>
      <c r="FF1549" s="195"/>
      <c r="FG1549" s="195"/>
      <c r="FH1549" s="195"/>
    </row>
    <row r="1550" spans="2:164" x14ac:dyDescent="0.2">
      <c r="B1550" s="98">
        <f>COUNT(R1550:FC1550,FI1550:FQ1550)</f>
        <v>0</v>
      </c>
      <c r="C1550" s="98" t="str">
        <f>IF(COUNT(R1550:FC1550,FI1550:FQ1550)&gt;0,COUNT(R1550:FC1550,FI1550:FQ1550),"")</f>
        <v/>
      </c>
      <c r="D1550" s="98" t="str">
        <f>IF(COUNT(X1550:BN1550,BP1550:BX1550,BZ1550:CF1550,CH1550:FC1550,FI1550:FQ1550)&gt;0,COUNT(X1550:BN1550,BP1550:BX1550,BZ1550:CF1550,CH1550:FC1550,FI1550:FQ1550),"")</f>
        <v/>
      </c>
      <c r="E1550" s="98" t="str">
        <f>IF(H1550=1,COUNT(R1550:FC1550,FI1550:FQ1550),"")</f>
        <v/>
      </c>
      <c r="F1550" s="98" t="str">
        <f>IF(H1550=1,COUNT(X1550:BN1550,BP1550:BX1550,BZ1550:CF1550,CH1550:FC1550,FI1550:FQ1550),"")</f>
        <v/>
      </c>
      <c r="G1550" s="98" t="str">
        <f>IF($B1550&gt;=1,$M1550,"")</f>
        <v/>
      </c>
      <c r="H1550" s="199" t="str">
        <f>IF(AND(M1550&gt;0,M1550&lt;=STATS!$C$22),1,"")</f>
        <v/>
      </c>
      <c r="J1550" s="34">
        <v>1549</v>
      </c>
      <c r="R1550" s="17"/>
      <c r="S1550" s="17"/>
      <c r="T1550" s="17"/>
      <c r="U1550" s="17"/>
      <c r="V1550" s="17"/>
      <c r="W1550" s="17"/>
      <c r="X1550" s="36"/>
      <c r="Y1550" s="36"/>
      <c r="Z1550" s="36"/>
      <c r="AA1550" s="36"/>
      <c r="FD1550" s="195"/>
      <c r="FE1550" s="195"/>
      <c r="FF1550" s="195"/>
      <c r="FG1550" s="195"/>
      <c r="FH1550" s="195"/>
    </row>
    <row r="1551" spans="2:164" x14ac:dyDescent="0.2">
      <c r="B1551" s="98">
        <f>COUNT(R1551:FC1551,FI1551:FQ1551)</f>
        <v>0</v>
      </c>
      <c r="C1551" s="98" t="str">
        <f>IF(COUNT(R1551:FC1551,FI1551:FQ1551)&gt;0,COUNT(R1551:FC1551,FI1551:FQ1551),"")</f>
        <v/>
      </c>
      <c r="D1551" s="98" t="str">
        <f>IF(COUNT(X1551:BN1551,BP1551:BX1551,BZ1551:CF1551,CH1551:FC1551,FI1551:FQ1551)&gt;0,COUNT(X1551:BN1551,BP1551:BX1551,BZ1551:CF1551,CH1551:FC1551,FI1551:FQ1551),"")</f>
        <v/>
      </c>
      <c r="E1551" s="98" t="str">
        <f>IF(H1551=1,COUNT(R1551:FC1551,FI1551:FQ1551),"")</f>
        <v/>
      </c>
      <c r="F1551" s="98" t="str">
        <f>IF(H1551=1,COUNT(X1551:BN1551,BP1551:BX1551,BZ1551:CF1551,CH1551:FC1551,FI1551:FQ1551),"")</f>
        <v/>
      </c>
      <c r="G1551" s="98" t="str">
        <f>IF($B1551&gt;=1,$M1551,"")</f>
        <v/>
      </c>
      <c r="H1551" s="199" t="str">
        <f>IF(AND(M1551&gt;0,M1551&lt;=STATS!$C$22),1,"")</f>
        <v/>
      </c>
      <c r="J1551" s="34">
        <v>1550</v>
      </c>
      <c r="R1551" s="17"/>
      <c r="S1551" s="17"/>
      <c r="T1551" s="17"/>
      <c r="U1551" s="17"/>
      <c r="V1551" s="17"/>
      <c r="W1551" s="17"/>
      <c r="X1551" s="36"/>
      <c r="Y1551" s="36"/>
      <c r="Z1551" s="36"/>
      <c r="AA1551" s="36"/>
      <c r="FD1551" s="195"/>
      <c r="FE1551" s="195"/>
      <c r="FF1551" s="195"/>
      <c r="FG1551" s="195"/>
      <c r="FH1551" s="195"/>
    </row>
    <row r="1552" spans="2:164" x14ac:dyDescent="0.2">
      <c r="B1552" s="98">
        <f>COUNT(R1552:FC1552,FI1552:FQ1552)</f>
        <v>0</v>
      </c>
      <c r="C1552" s="98" t="str">
        <f>IF(COUNT(R1552:FC1552,FI1552:FQ1552)&gt;0,COUNT(R1552:FC1552,FI1552:FQ1552),"")</f>
        <v/>
      </c>
      <c r="D1552" s="98" t="str">
        <f>IF(COUNT(X1552:BN1552,BP1552:BX1552,BZ1552:CF1552,CH1552:FC1552,FI1552:FQ1552)&gt;0,COUNT(X1552:BN1552,BP1552:BX1552,BZ1552:CF1552,CH1552:FC1552,FI1552:FQ1552),"")</f>
        <v/>
      </c>
      <c r="E1552" s="98" t="str">
        <f>IF(H1552=1,COUNT(R1552:FC1552,FI1552:FQ1552),"")</f>
        <v/>
      </c>
      <c r="F1552" s="98" t="str">
        <f>IF(H1552=1,COUNT(X1552:BN1552,BP1552:BX1552,BZ1552:CF1552,CH1552:FC1552,FI1552:FQ1552),"")</f>
        <v/>
      </c>
      <c r="G1552" s="98" t="str">
        <f>IF($B1552&gt;=1,$M1552,"")</f>
        <v/>
      </c>
      <c r="H1552" s="199" t="str">
        <f>IF(AND(M1552&gt;0,M1552&lt;=STATS!$C$22),1,"")</f>
        <v/>
      </c>
      <c r="J1552" s="34">
        <v>1551</v>
      </c>
      <c r="R1552" s="17"/>
      <c r="S1552" s="17"/>
      <c r="T1552" s="17"/>
      <c r="U1552" s="17"/>
      <c r="V1552" s="17"/>
      <c r="W1552" s="17"/>
      <c r="X1552" s="36"/>
      <c r="Y1552" s="36"/>
      <c r="Z1552" s="36"/>
      <c r="AA1552" s="36"/>
      <c r="FD1552" s="195"/>
      <c r="FE1552" s="195"/>
      <c r="FF1552" s="195"/>
      <c r="FG1552" s="195"/>
      <c r="FH1552" s="195"/>
    </row>
    <row r="1553" spans="2:164" x14ac:dyDescent="0.2">
      <c r="B1553" s="98">
        <f>COUNT(R1553:FC1553,FI1553:FQ1553)</f>
        <v>0</v>
      </c>
      <c r="C1553" s="98" t="str">
        <f>IF(COUNT(R1553:FC1553,FI1553:FQ1553)&gt;0,COUNT(R1553:FC1553,FI1553:FQ1553),"")</f>
        <v/>
      </c>
      <c r="D1553" s="98" t="str">
        <f>IF(COUNT(X1553:BN1553,BP1553:BX1553,BZ1553:CF1553,CH1553:FC1553,FI1553:FQ1553)&gt;0,COUNT(X1553:BN1553,BP1553:BX1553,BZ1553:CF1553,CH1553:FC1553,FI1553:FQ1553),"")</f>
        <v/>
      </c>
      <c r="E1553" s="98" t="str">
        <f>IF(H1553=1,COUNT(R1553:FC1553,FI1553:FQ1553),"")</f>
        <v/>
      </c>
      <c r="F1553" s="98" t="str">
        <f>IF(H1553=1,COUNT(X1553:BN1553,BP1553:BX1553,BZ1553:CF1553,CH1553:FC1553,FI1553:FQ1553),"")</f>
        <v/>
      </c>
      <c r="G1553" s="98" t="str">
        <f>IF($B1553&gt;=1,$M1553,"")</f>
        <v/>
      </c>
      <c r="H1553" s="199" t="str">
        <f>IF(AND(M1553&gt;0,M1553&lt;=STATS!$C$22),1,"")</f>
        <v/>
      </c>
      <c r="J1553" s="34">
        <v>1552</v>
      </c>
      <c r="R1553" s="17"/>
      <c r="S1553" s="17"/>
      <c r="T1553" s="17"/>
      <c r="U1553" s="17"/>
      <c r="V1553" s="17"/>
      <c r="W1553" s="17"/>
      <c r="X1553" s="36"/>
      <c r="Y1553" s="36"/>
      <c r="Z1553" s="36"/>
      <c r="AA1553" s="36"/>
      <c r="FD1553" s="195"/>
      <c r="FE1553" s="195"/>
      <c r="FF1553" s="195"/>
      <c r="FG1553" s="195"/>
      <c r="FH1553" s="195"/>
    </row>
    <row r="1554" spans="2:164" x14ac:dyDescent="0.2">
      <c r="B1554" s="98">
        <f>COUNT(R1554:FC1554,FI1554:FQ1554)</f>
        <v>0</v>
      </c>
      <c r="C1554" s="98" t="str">
        <f>IF(COUNT(R1554:FC1554,FI1554:FQ1554)&gt;0,COUNT(R1554:FC1554,FI1554:FQ1554),"")</f>
        <v/>
      </c>
      <c r="D1554" s="98" t="str">
        <f>IF(COUNT(X1554:BN1554,BP1554:BX1554,BZ1554:CF1554,CH1554:FC1554,FI1554:FQ1554)&gt;0,COUNT(X1554:BN1554,BP1554:BX1554,BZ1554:CF1554,CH1554:FC1554,FI1554:FQ1554),"")</f>
        <v/>
      </c>
      <c r="E1554" s="98" t="str">
        <f>IF(H1554=1,COUNT(R1554:FC1554,FI1554:FQ1554),"")</f>
        <v/>
      </c>
      <c r="F1554" s="98" t="str">
        <f>IF(H1554=1,COUNT(X1554:BN1554,BP1554:BX1554,BZ1554:CF1554,CH1554:FC1554,FI1554:FQ1554),"")</f>
        <v/>
      </c>
      <c r="G1554" s="98" t="str">
        <f>IF($B1554&gt;=1,$M1554,"")</f>
        <v/>
      </c>
      <c r="H1554" s="199" t="str">
        <f>IF(AND(M1554&gt;0,M1554&lt;=STATS!$C$22),1,"")</f>
        <v/>
      </c>
      <c r="J1554" s="34">
        <v>1553</v>
      </c>
      <c r="R1554" s="17"/>
      <c r="S1554" s="17"/>
      <c r="T1554" s="17"/>
      <c r="U1554" s="17"/>
      <c r="V1554" s="17"/>
      <c r="W1554" s="17"/>
      <c r="X1554" s="36"/>
      <c r="Y1554" s="36"/>
      <c r="Z1554" s="36"/>
      <c r="AA1554" s="36"/>
      <c r="FD1554" s="195"/>
      <c r="FE1554" s="195"/>
      <c r="FF1554" s="195"/>
      <c r="FG1554" s="195"/>
      <c r="FH1554" s="195"/>
    </row>
    <row r="1555" spans="2:164" x14ac:dyDescent="0.2">
      <c r="B1555" s="98">
        <f>COUNT(R1555:FC1555,FI1555:FQ1555)</f>
        <v>0</v>
      </c>
      <c r="C1555" s="98" t="str">
        <f>IF(COUNT(R1555:FC1555,FI1555:FQ1555)&gt;0,COUNT(R1555:FC1555,FI1555:FQ1555),"")</f>
        <v/>
      </c>
      <c r="D1555" s="98" t="str">
        <f>IF(COUNT(X1555:BN1555,BP1555:BX1555,BZ1555:CF1555,CH1555:FC1555,FI1555:FQ1555)&gt;0,COUNT(X1555:BN1555,BP1555:BX1555,BZ1555:CF1555,CH1555:FC1555,FI1555:FQ1555),"")</f>
        <v/>
      </c>
      <c r="E1555" s="98" t="str">
        <f>IF(H1555=1,COUNT(R1555:FC1555,FI1555:FQ1555),"")</f>
        <v/>
      </c>
      <c r="F1555" s="98" t="str">
        <f>IF(H1555=1,COUNT(X1555:BN1555,BP1555:BX1555,BZ1555:CF1555,CH1555:FC1555,FI1555:FQ1555),"")</f>
        <v/>
      </c>
      <c r="G1555" s="98" t="str">
        <f>IF($B1555&gt;=1,$M1555,"")</f>
        <v/>
      </c>
      <c r="H1555" s="199" t="str">
        <f>IF(AND(M1555&gt;0,M1555&lt;=STATS!$C$22),1,"")</f>
        <v/>
      </c>
      <c r="J1555" s="34">
        <v>1554</v>
      </c>
      <c r="R1555" s="17"/>
      <c r="S1555" s="17"/>
      <c r="T1555" s="17"/>
      <c r="U1555" s="17"/>
      <c r="V1555" s="17"/>
      <c r="W1555" s="17"/>
      <c r="X1555" s="36"/>
      <c r="Y1555" s="36"/>
      <c r="Z1555" s="36"/>
      <c r="AA1555" s="36"/>
      <c r="FD1555" s="195"/>
      <c r="FE1555" s="195"/>
      <c r="FF1555" s="195"/>
      <c r="FG1555" s="195"/>
      <c r="FH1555" s="195"/>
    </row>
    <row r="1556" spans="2:164" x14ac:dyDescent="0.2">
      <c r="B1556" s="98">
        <f>COUNT(R1556:FC1556,FI1556:FQ1556)</f>
        <v>0</v>
      </c>
      <c r="C1556" s="98" t="str">
        <f>IF(COUNT(R1556:FC1556,FI1556:FQ1556)&gt;0,COUNT(R1556:FC1556,FI1556:FQ1556),"")</f>
        <v/>
      </c>
      <c r="D1556" s="98" t="str">
        <f>IF(COUNT(X1556:BN1556,BP1556:BX1556,BZ1556:CF1556,CH1556:FC1556,FI1556:FQ1556)&gt;0,COUNT(X1556:BN1556,BP1556:BX1556,BZ1556:CF1556,CH1556:FC1556,FI1556:FQ1556),"")</f>
        <v/>
      </c>
      <c r="E1556" s="98" t="str">
        <f>IF(H1556=1,COUNT(R1556:FC1556,FI1556:FQ1556),"")</f>
        <v/>
      </c>
      <c r="F1556" s="98" t="str">
        <f>IF(H1556=1,COUNT(X1556:BN1556,BP1556:BX1556,BZ1556:CF1556,CH1556:FC1556,FI1556:FQ1556),"")</f>
        <v/>
      </c>
      <c r="G1556" s="98" t="str">
        <f>IF($B1556&gt;=1,$M1556,"")</f>
        <v/>
      </c>
      <c r="H1556" s="199" t="str">
        <f>IF(AND(M1556&gt;0,M1556&lt;=STATS!$C$22),1,"")</f>
        <v/>
      </c>
      <c r="J1556" s="34">
        <v>1555</v>
      </c>
      <c r="R1556" s="17"/>
      <c r="S1556" s="17"/>
      <c r="T1556" s="17"/>
      <c r="U1556" s="17"/>
      <c r="V1556" s="17"/>
      <c r="W1556" s="17"/>
      <c r="X1556" s="36"/>
      <c r="Y1556" s="36"/>
      <c r="Z1556" s="36"/>
      <c r="AA1556" s="36"/>
      <c r="FD1556" s="195"/>
      <c r="FE1556" s="195"/>
      <c r="FF1556" s="195"/>
      <c r="FG1556" s="195"/>
      <c r="FH1556" s="195"/>
    </row>
    <row r="1557" spans="2:164" x14ac:dyDescent="0.2">
      <c r="B1557" s="98">
        <f>COUNT(R1557:FC1557,FI1557:FQ1557)</f>
        <v>0</v>
      </c>
      <c r="C1557" s="98" t="str">
        <f>IF(COUNT(R1557:FC1557,FI1557:FQ1557)&gt;0,COUNT(R1557:FC1557,FI1557:FQ1557),"")</f>
        <v/>
      </c>
      <c r="D1557" s="98" t="str">
        <f>IF(COUNT(X1557:BN1557,BP1557:BX1557,BZ1557:CF1557,CH1557:FC1557,FI1557:FQ1557)&gt;0,COUNT(X1557:BN1557,BP1557:BX1557,BZ1557:CF1557,CH1557:FC1557,FI1557:FQ1557),"")</f>
        <v/>
      </c>
      <c r="E1557" s="98" t="str">
        <f>IF(H1557=1,COUNT(R1557:FC1557,FI1557:FQ1557),"")</f>
        <v/>
      </c>
      <c r="F1557" s="98" t="str">
        <f>IF(H1557=1,COUNT(X1557:BN1557,BP1557:BX1557,BZ1557:CF1557,CH1557:FC1557,FI1557:FQ1557),"")</f>
        <v/>
      </c>
      <c r="G1557" s="98" t="str">
        <f>IF($B1557&gt;=1,$M1557,"")</f>
        <v/>
      </c>
      <c r="H1557" s="199" t="str">
        <f>IF(AND(M1557&gt;0,M1557&lt;=STATS!$C$22),1,"")</f>
        <v/>
      </c>
      <c r="J1557" s="34">
        <v>1556</v>
      </c>
      <c r="R1557" s="17"/>
      <c r="S1557" s="17"/>
      <c r="T1557" s="17"/>
      <c r="U1557" s="17"/>
      <c r="V1557" s="17"/>
      <c r="W1557" s="17"/>
      <c r="X1557" s="36"/>
      <c r="Y1557" s="36"/>
      <c r="Z1557" s="36"/>
      <c r="AA1557" s="36"/>
      <c r="FD1557" s="195"/>
      <c r="FE1557" s="195"/>
      <c r="FF1557" s="195"/>
      <c r="FG1557" s="195"/>
      <c r="FH1557" s="195"/>
    </row>
    <row r="1558" spans="2:164" x14ac:dyDescent="0.2">
      <c r="B1558" s="98">
        <f>COUNT(R1558:FC1558,FI1558:FQ1558)</f>
        <v>0</v>
      </c>
      <c r="C1558" s="98" t="str">
        <f>IF(COUNT(R1558:FC1558,FI1558:FQ1558)&gt;0,COUNT(R1558:FC1558,FI1558:FQ1558),"")</f>
        <v/>
      </c>
      <c r="D1558" s="98" t="str">
        <f>IF(COUNT(X1558:BN1558,BP1558:BX1558,BZ1558:CF1558,CH1558:FC1558,FI1558:FQ1558)&gt;0,COUNT(X1558:BN1558,BP1558:BX1558,BZ1558:CF1558,CH1558:FC1558,FI1558:FQ1558),"")</f>
        <v/>
      </c>
      <c r="E1558" s="98" t="str">
        <f>IF(H1558=1,COUNT(R1558:FC1558,FI1558:FQ1558),"")</f>
        <v/>
      </c>
      <c r="F1558" s="98" t="str">
        <f>IF(H1558=1,COUNT(X1558:BN1558,BP1558:BX1558,BZ1558:CF1558,CH1558:FC1558,FI1558:FQ1558),"")</f>
        <v/>
      </c>
      <c r="G1558" s="98" t="str">
        <f>IF($B1558&gt;=1,$M1558,"")</f>
        <v/>
      </c>
      <c r="H1558" s="199" t="str">
        <f>IF(AND(M1558&gt;0,M1558&lt;=STATS!$C$22),1,"")</f>
        <v/>
      </c>
      <c r="J1558" s="34">
        <v>1557</v>
      </c>
      <c r="R1558" s="17"/>
      <c r="S1558" s="17"/>
      <c r="T1558" s="17"/>
      <c r="U1558" s="17"/>
      <c r="V1558" s="17"/>
      <c r="W1558" s="17"/>
      <c r="X1558" s="36"/>
      <c r="Y1558" s="36"/>
      <c r="Z1558" s="36"/>
      <c r="AA1558" s="36"/>
      <c r="FD1558" s="195"/>
      <c r="FE1558" s="195"/>
      <c r="FF1558" s="195"/>
      <c r="FG1558" s="195"/>
      <c r="FH1558" s="195"/>
    </row>
    <row r="1559" spans="2:164" x14ac:dyDescent="0.2">
      <c r="B1559" s="98">
        <f>COUNT(R1559:FC1559,FI1559:FQ1559)</f>
        <v>0</v>
      </c>
      <c r="C1559" s="98" t="str">
        <f>IF(COUNT(R1559:FC1559,FI1559:FQ1559)&gt;0,COUNT(R1559:FC1559,FI1559:FQ1559),"")</f>
        <v/>
      </c>
      <c r="D1559" s="98" t="str">
        <f>IF(COUNT(X1559:BN1559,BP1559:BX1559,BZ1559:CF1559,CH1559:FC1559,FI1559:FQ1559)&gt;0,COUNT(X1559:BN1559,BP1559:BX1559,BZ1559:CF1559,CH1559:FC1559,FI1559:FQ1559),"")</f>
        <v/>
      </c>
      <c r="E1559" s="98" t="str">
        <f>IF(H1559=1,COUNT(R1559:FC1559,FI1559:FQ1559),"")</f>
        <v/>
      </c>
      <c r="F1559" s="98" t="str">
        <f>IF(H1559=1,COUNT(X1559:BN1559,BP1559:BX1559,BZ1559:CF1559,CH1559:FC1559,FI1559:FQ1559),"")</f>
        <v/>
      </c>
      <c r="G1559" s="98" t="str">
        <f>IF($B1559&gt;=1,$M1559,"")</f>
        <v/>
      </c>
      <c r="H1559" s="199" t="str">
        <f>IF(AND(M1559&gt;0,M1559&lt;=STATS!$C$22),1,"")</f>
        <v/>
      </c>
      <c r="J1559" s="34">
        <v>1558</v>
      </c>
      <c r="R1559" s="17"/>
      <c r="S1559" s="17"/>
      <c r="T1559" s="17"/>
      <c r="U1559" s="17"/>
      <c r="V1559" s="17"/>
      <c r="W1559" s="17"/>
      <c r="X1559" s="36"/>
      <c r="Y1559" s="36"/>
      <c r="Z1559" s="36"/>
      <c r="AA1559" s="36"/>
      <c r="FD1559" s="195"/>
      <c r="FE1559" s="195"/>
      <c r="FF1559" s="195"/>
      <c r="FG1559" s="195"/>
      <c r="FH1559" s="195"/>
    </row>
    <row r="1560" spans="2:164" x14ac:dyDescent="0.2">
      <c r="B1560" s="98">
        <f>COUNT(R1560:FC1560,FI1560:FQ1560)</f>
        <v>0</v>
      </c>
      <c r="C1560" s="98" t="str">
        <f>IF(COUNT(R1560:FC1560,FI1560:FQ1560)&gt;0,COUNT(R1560:FC1560,FI1560:FQ1560),"")</f>
        <v/>
      </c>
      <c r="D1560" s="98" t="str">
        <f>IF(COUNT(X1560:BN1560,BP1560:BX1560,BZ1560:CF1560,CH1560:FC1560,FI1560:FQ1560)&gt;0,COUNT(X1560:BN1560,BP1560:BX1560,BZ1560:CF1560,CH1560:FC1560,FI1560:FQ1560),"")</f>
        <v/>
      </c>
      <c r="E1560" s="98" t="str">
        <f>IF(H1560=1,COUNT(R1560:FC1560,FI1560:FQ1560),"")</f>
        <v/>
      </c>
      <c r="F1560" s="98" t="str">
        <f>IF(H1560=1,COUNT(X1560:BN1560,BP1560:BX1560,BZ1560:CF1560,CH1560:FC1560,FI1560:FQ1560),"")</f>
        <v/>
      </c>
      <c r="G1560" s="98" t="str">
        <f>IF($B1560&gt;=1,$M1560,"")</f>
        <v/>
      </c>
      <c r="H1560" s="199" t="str">
        <f>IF(AND(M1560&gt;0,M1560&lt;=STATS!$C$22),1,"")</f>
        <v/>
      </c>
      <c r="J1560" s="34">
        <v>1559</v>
      </c>
      <c r="R1560" s="17"/>
      <c r="S1560" s="17"/>
      <c r="T1560" s="17"/>
      <c r="U1560" s="17"/>
      <c r="V1560" s="17"/>
      <c r="W1560" s="17"/>
      <c r="X1560" s="36"/>
      <c r="Y1560" s="36"/>
      <c r="Z1560" s="36"/>
      <c r="AA1560" s="36"/>
      <c r="FD1560" s="195"/>
      <c r="FE1560" s="195"/>
      <c r="FF1560" s="195"/>
      <c r="FG1560" s="195"/>
      <c r="FH1560" s="195"/>
    </row>
    <row r="1561" spans="2:164" x14ac:dyDescent="0.2">
      <c r="B1561" s="98">
        <f>COUNT(R1561:FC1561,FI1561:FQ1561)</f>
        <v>0</v>
      </c>
      <c r="C1561" s="98" t="str">
        <f>IF(COUNT(R1561:FC1561,FI1561:FQ1561)&gt;0,COUNT(R1561:FC1561,FI1561:FQ1561),"")</f>
        <v/>
      </c>
      <c r="D1561" s="98" t="str">
        <f>IF(COUNT(X1561:BN1561,BP1561:BX1561,BZ1561:CF1561,CH1561:FC1561,FI1561:FQ1561)&gt;0,COUNT(X1561:BN1561,BP1561:BX1561,BZ1561:CF1561,CH1561:FC1561,FI1561:FQ1561),"")</f>
        <v/>
      </c>
      <c r="E1561" s="98" t="str">
        <f>IF(H1561=1,COUNT(R1561:FC1561,FI1561:FQ1561),"")</f>
        <v/>
      </c>
      <c r="F1561" s="98" t="str">
        <f>IF(H1561=1,COUNT(X1561:BN1561,BP1561:BX1561,BZ1561:CF1561,CH1561:FC1561,FI1561:FQ1561),"")</f>
        <v/>
      </c>
      <c r="G1561" s="98" t="str">
        <f>IF($B1561&gt;=1,$M1561,"")</f>
        <v/>
      </c>
      <c r="H1561" s="199" t="str">
        <f>IF(AND(M1561&gt;0,M1561&lt;=STATS!$C$22),1,"")</f>
        <v/>
      </c>
      <c r="J1561" s="34">
        <v>1560</v>
      </c>
      <c r="R1561" s="17"/>
      <c r="S1561" s="17"/>
      <c r="T1561" s="17"/>
      <c r="U1561" s="17"/>
      <c r="V1561" s="17"/>
      <c r="W1561" s="17"/>
      <c r="X1561" s="36"/>
      <c r="Y1561" s="36"/>
      <c r="Z1561" s="36"/>
      <c r="AA1561" s="36"/>
      <c r="FD1561" s="195"/>
      <c r="FE1561" s="195"/>
      <c r="FF1561" s="195"/>
      <c r="FG1561" s="195"/>
      <c r="FH1561" s="195"/>
    </row>
    <row r="1562" spans="2:164" x14ac:dyDescent="0.2">
      <c r="B1562" s="98">
        <f>COUNT(R1562:FC1562,FI1562:FQ1562)</f>
        <v>0</v>
      </c>
      <c r="C1562" s="98" t="str">
        <f>IF(COUNT(R1562:FC1562,FI1562:FQ1562)&gt;0,COUNT(R1562:FC1562,FI1562:FQ1562),"")</f>
        <v/>
      </c>
      <c r="D1562" s="98" t="str">
        <f>IF(COUNT(X1562:BN1562,BP1562:BX1562,BZ1562:CF1562,CH1562:FC1562,FI1562:FQ1562)&gt;0,COUNT(X1562:BN1562,BP1562:BX1562,BZ1562:CF1562,CH1562:FC1562,FI1562:FQ1562),"")</f>
        <v/>
      </c>
      <c r="E1562" s="98" t="str">
        <f>IF(H1562=1,COUNT(R1562:FC1562,FI1562:FQ1562),"")</f>
        <v/>
      </c>
      <c r="F1562" s="98" t="str">
        <f>IF(H1562=1,COUNT(X1562:BN1562,BP1562:BX1562,BZ1562:CF1562,CH1562:FC1562,FI1562:FQ1562),"")</f>
        <v/>
      </c>
      <c r="G1562" s="98" t="str">
        <f>IF($B1562&gt;=1,$M1562,"")</f>
        <v/>
      </c>
      <c r="H1562" s="199" t="str">
        <f>IF(AND(M1562&gt;0,M1562&lt;=STATS!$C$22),1,"")</f>
        <v/>
      </c>
      <c r="J1562" s="34">
        <v>1561</v>
      </c>
      <c r="R1562" s="17"/>
      <c r="S1562" s="17"/>
      <c r="T1562" s="17"/>
      <c r="U1562" s="17"/>
      <c r="V1562" s="17"/>
      <c r="W1562" s="17"/>
      <c r="X1562" s="36"/>
      <c r="Y1562" s="36"/>
      <c r="Z1562" s="36"/>
      <c r="AA1562" s="36"/>
      <c r="FD1562" s="195"/>
      <c r="FE1562" s="195"/>
      <c r="FF1562" s="195"/>
      <c r="FG1562" s="195"/>
      <c r="FH1562" s="195"/>
    </row>
    <row r="1563" spans="2:164" x14ac:dyDescent="0.2">
      <c r="B1563" s="98">
        <f>COUNT(R1563:FC1563,FI1563:FQ1563)</f>
        <v>0</v>
      </c>
      <c r="C1563" s="98" t="str">
        <f>IF(COUNT(R1563:FC1563,FI1563:FQ1563)&gt;0,COUNT(R1563:FC1563,FI1563:FQ1563),"")</f>
        <v/>
      </c>
      <c r="D1563" s="98" t="str">
        <f>IF(COUNT(X1563:BN1563,BP1563:BX1563,BZ1563:CF1563,CH1563:FC1563,FI1563:FQ1563)&gt;0,COUNT(X1563:BN1563,BP1563:BX1563,BZ1563:CF1563,CH1563:FC1563,FI1563:FQ1563),"")</f>
        <v/>
      </c>
      <c r="E1563" s="98" t="str">
        <f>IF(H1563=1,COUNT(R1563:FC1563,FI1563:FQ1563),"")</f>
        <v/>
      </c>
      <c r="F1563" s="98" t="str">
        <f>IF(H1563=1,COUNT(X1563:BN1563,BP1563:BX1563,BZ1563:CF1563,CH1563:FC1563,FI1563:FQ1563),"")</f>
        <v/>
      </c>
      <c r="G1563" s="98" t="str">
        <f>IF($B1563&gt;=1,$M1563,"")</f>
        <v/>
      </c>
      <c r="H1563" s="199" t="str">
        <f>IF(AND(M1563&gt;0,M1563&lt;=STATS!$C$22),1,"")</f>
        <v/>
      </c>
      <c r="J1563" s="34">
        <v>1562</v>
      </c>
      <c r="R1563" s="17"/>
      <c r="S1563" s="17"/>
      <c r="T1563" s="17"/>
      <c r="U1563" s="17"/>
      <c r="V1563" s="17"/>
      <c r="W1563" s="17"/>
      <c r="X1563" s="36"/>
      <c r="Y1563" s="36"/>
      <c r="Z1563" s="36"/>
      <c r="AA1563" s="36"/>
      <c r="FD1563" s="195"/>
      <c r="FE1563" s="195"/>
      <c r="FF1563" s="195"/>
      <c r="FG1563" s="195"/>
      <c r="FH1563" s="195"/>
    </row>
    <row r="1564" spans="2:164" x14ac:dyDescent="0.2">
      <c r="B1564" s="98">
        <f>COUNT(R1564:FC1564,FI1564:FQ1564)</f>
        <v>0</v>
      </c>
      <c r="C1564" s="98" t="str">
        <f>IF(COUNT(R1564:FC1564,FI1564:FQ1564)&gt;0,COUNT(R1564:FC1564,FI1564:FQ1564),"")</f>
        <v/>
      </c>
      <c r="D1564" s="98" t="str">
        <f>IF(COUNT(X1564:BN1564,BP1564:BX1564,BZ1564:CF1564,CH1564:FC1564,FI1564:FQ1564)&gt;0,COUNT(X1564:BN1564,BP1564:BX1564,BZ1564:CF1564,CH1564:FC1564,FI1564:FQ1564),"")</f>
        <v/>
      </c>
      <c r="E1564" s="98" t="str">
        <f>IF(H1564=1,COUNT(R1564:FC1564,FI1564:FQ1564),"")</f>
        <v/>
      </c>
      <c r="F1564" s="98" t="str">
        <f>IF(H1564=1,COUNT(X1564:BN1564,BP1564:BX1564,BZ1564:CF1564,CH1564:FC1564,FI1564:FQ1564),"")</f>
        <v/>
      </c>
      <c r="G1564" s="98" t="str">
        <f>IF($B1564&gt;=1,$M1564,"")</f>
        <v/>
      </c>
      <c r="H1564" s="199" t="str">
        <f>IF(AND(M1564&gt;0,M1564&lt;=STATS!$C$22),1,"")</f>
        <v/>
      </c>
      <c r="J1564" s="34">
        <v>1563</v>
      </c>
      <c r="R1564" s="17"/>
      <c r="S1564" s="17"/>
      <c r="T1564" s="17"/>
      <c r="U1564" s="17"/>
      <c r="V1564" s="17"/>
      <c r="W1564" s="17"/>
      <c r="X1564" s="36"/>
      <c r="Y1564" s="36"/>
      <c r="Z1564" s="36"/>
      <c r="AA1564" s="36"/>
      <c r="FD1564" s="195"/>
      <c r="FE1564" s="195"/>
      <c r="FF1564" s="195"/>
      <c r="FG1564" s="195"/>
      <c r="FH1564" s="195"/>
    </row>
    <row r="1565" spans="2:164" x14ac:dyDescent="0.2">
      <c r="B1565" s="98">
        <f>COUNT(R1565:FC1565,FI1565:FQ1565)</f>
        <v>0</v>
      </c>
      <c r="C1565" s="98" t="str">
        <f>IF(COUNT(R1565:FC1565,FI1565:FQ1565)&gt;0,COUNT(R1565:FC1565,FI1565:FQ1565),"")</f>
        <v/>
      </c>
      <c r="D1565" s="98" t="str">
        <f>IF(COUNT(X1565:BN1565,BP1565:BX1565,BZ1565:CF1565,CH1565:FC1565,FI1565:FQ1565)&gt;0,COUNT(X1565:BN1565,BP1565:BX1565,BZ1565:CF1565,CH1565:FC1565,FI1565:FQ1565),"")</f>
        <v/>
      </c>
      <c r="E1565" s="98" t="str">
        <f>IF(H1565=1,COUNT(R1565:FC1565,FI1565:FQ1565),"")</f>
        <v/>
      </c>
      <c r="F1565" s="98" t="str">
        <f>IF(H1565=1,COUNT(X1565:BN1565,BP1565:BX1565,BZ1565:CF1565,CH1565:FC1565,FI1565:FQ1565),"")</f>
        <v/>
      </c>
      <c r="G1565" s="98" t="str">
        <f>IF($B1565&gt;=1,$M1565,"")</f>
        <v/>
      </c>
      <c r="H1565" s="199" t="str">
        <f>IF(AND(M1565&gt;0,M1565&lt;=STATS!$C$22),1,"")</f>
        <v/>
      </c>
      <c r="J1565" s="34">
        <v>1564</v>
      </c>
      <c r="R1565" s="17"/>
      <c r="S1565" s="17"/>
      <c r="T1565" s="17"/>
      <c r="U1565" s="17"/>
      <c r="V1565" s="17"/>
      <c r="W1565" s="17"/>
      <c r="X1565" s="36"/>
      <c r="Y1565" s="36"/>
      <c r="Z1565" s="36"/>
      <c r="AA1565" s="36"/>
      <c r="FD1565" s="195"/>
      <c r="FE1565" s="195"/>
      <c r="FF1565" s="195"/>
      <c r="FG1565" s="195"/>
      <c r="FH1565" s="195"/>
    </row>
    <row r="1566" spans="2:164" x14ac:dyDescent="0.2">
      <c r="B1566" s="98">
        <f>COUNT(R1566:FC1566,FI1566:FQ1566)</f>
        <v>0</v>
      </c>
      <c r="C1566" s="98" t="str">
        <f>IF(COUNT(R1566:FC1566,FI1566:FQ1566)&gt;0,COUNT(R1566:FC1566,FI1566:FQ1566),"")</f>
        <v/>
      </c>
      <c r="D1566" s="98" t="str">
        <f>IF(COUNT(X1566:BN1566,BP1566:BX1566,BZ1566:CF1566,CH1566:FC1566,FI1566:FQ1566)&gt;0,COUNT(X1566:BN1566,BP1566:BX1566,BZ1566:CF1566,CH1566:FC1566,FI1566:FQ1566),"")</f>
        <v/>
      </c>
      <c r="E1566" s="98" t="str">
        <f>IF(H1566=1,COUNT(R1566:FC1566,FI1566:FQ1566),"")</f>
        <v/>
      </c>
      <c r="F1566" s="98" t="str">
        <f>IF(H1566=1,COUNT(X1566:BN1566,BP1566:BX1566,BZ1566:CF1566,CH1566:FC1566,FI1566:FQ1566),"")</f>
        <v/>
      </c>
      <c r="G1566" s="98" t="str">
        <f>IF($B1566&gt;=1,$M1566,"")</f>
        <v/>
      </c>
      <c r="H1566" s="199" t="str">
        <f>IF(AND(M1566&gt;0,M1566&lt;=STATS!$C$22),1,"")</f>
        <v/>
      </c>
      <c r="J1566" s="34">
        <v>1565</v>
      </c>
      <c r="R1566" s="17"/>
      <c r="S1566" s="17"/>
      <c r="T1566" s="17"/>
      <c r="U1566" s="17"/>
      <c r="V1566" s="17"/>
      <c r="W1566" s="17"/>
      <c r="X1566" s="36"/>
      <c r="Y1566" s="36"/>
      <c r="Z1566" s="36"/>
      <c r="AA1566" s="36"/>
      <c r="FD1566" s="195"/>
      <c r="FE1566" s="195"/>
      <c r="FF1566" s="195"/>
      <c r="FG1566" s="195"/>
      <c r="FH1566" s="195"/>
    </row>
    <row r="1567" spans="2:164" x14ac:dyDescent="0.2">
      <c r="B1567" s="98">
        <f>COUNT(R1567:FC1567,FI1567:FQ1567)</f>
        <v>0</v>
      </c>
      <c r="C1567" s="98" t="str">
        <f>IF(COUNT(R1567:FC1567,FI1567:FQ1567)&gt;0,COUNT(R1567:FC1567,FI1567:FQ1567),"")</f>
        <v/>
      </c>
      <c r="D1567" s="98" t="str">
        <f>IF(COUNT(X1567:BN1567,BP1567:BX1567,BZ1567:CF1567,CH1567:FC1567,FI1567:FQ1567)&gt;0,COUNT(X1567:BN1567,BP1567:BX1567,BZ1567:CF1567,CH1567:FC1567,FI1567:FQ1567),"")</f>
        <v/>
      </c>
      <c r="E1567" s="98" t="str">
        <f>IF(H1567=1,COUNT(R1567:FC1567,FI1567:FQ1567),"")</f>
        <v/>
      </c>
      <c r="F1567" s="98" t="str">
        <f>IF(H1567=1,COUNT(X1567:BN1567,BP1567:BX1567,BZ1567:CF1567,CH1567:FC1567,FI1567:FQ1567),"")</f>
        <v/>
      </c>
      <c r="G1567" s="98" t="str">
        <f>IF($B1567&gt;=1,$M1567,"")</f>
        <v/>
      </c>
      <c r="H1567" s="199" t="str">
        <f>IF(AND(M1567&gt;0,M1567&lt;=STATS!$C$22),1,"")</f>
        <v/>
      </c>
      <c r="J1567" s="34">
        <v>1566</v>
      </c>
      <c r="R1567" s="17"/>
      <c r="S1567" s="17"/>
      <c r="T1567" s="17"/>
      <c r="U1567" s="17"/>
      <c r="V1567" s="17"/>
      <c r="W1567" s="17"/>
      <c r="X1567" s="36"/>
      <c r="Y1567" s="36"/>
      <c r="Z1567" s="36"/>
      <c r="AA1567" s="36"/>
      <c r="FD1567" s="195"/>
      <c r="FE1567" s="195"/>
      <c r="FF1567" s="195"/>
      <c r="FG1567" s="195"/>
      <c r="FH1567" s="195"/>
    </row>
    <row r="1568" spans="2:164" x14ac:dyDescent="0.2">
      <c r="B1568" s="98">
        <f>COUNT(R1568:FC1568,FI1568:FQ1568)</f>
        <v>0</v>
      </c>
      <c r="C1568" s="98" t="str">
        <f>IF(COUNT(R1568:FC1568,FI1568:FQ1568)&gt;0,COUNT(R1568:FC1568,FI1568:FQ1568),"")</f>
        <v/>
      </c>
      <c r="D1568" s="98" t="str">
        <f>IF(COUNT(X1568:BN1568,BP1568:BX1568,BZ1568:CF1568,CH1568:FC1568,FI1568:FQ1568)&gt;0,COUNT(X1568:BN1568,BP1568:BX1568,BZ1568:CF1568,CH1568:FC1568,FI1568:FQ1568),"")</f>
        <v/>
      </c>
      <c r="E1568" s="98" t="str">
        <f>IF(H1568=1,COUNT(R1568:FC1568,FI1568:FQ1568),"")</f>
        <v/>
      </c>
      <c r="F1568" s="98" t="str">
        <f>IF(H1568=1,COUNT(X1568:BN1568,BP1568:BX1568,BZ1568:CF1568,CH1568:FC1568,FI1568:FQ1568),"")</f>
        <v/>
      </c>
      <c r="G1568" s="98" t="str">
        <f>IF($B1568&gt;=1,$M1568,"")</f>
        <v/>
      </c>
      <c r="H1568" s="199" t="str">
        <f>IF(AND(M1568&gt;0,M1568&lt;=STATS!$C$22),1,"")</f>
        <v/>
      </c>
      <c r="J1568" s="34">
        <v>1567</v>
      </c>
      <c r="R1568" s="17"/>
      <c r="S1568" s="17"/>
      <c r="T1568" s="17"/>
      <c r="U1568" s="17"/>
      <c r="V1568" s="17"/>
      <c r="W1568" s="17"/>
      <c r="X1568" s="36"/>
      <c r="Y1568" s="36"/>
      <c r="Z1568" s="36"/>
      <c r="AA1568" s="36"/>
      <c r="FD1568" s="195"/>
      <c r="FE1568" s="195"/>
      <c r="FF1568" s="195"/>
      <c r="FG1568" s="195"/>
      <c r="FH1568" s="195"/>
    </row>
    <row r="1569" spans="2:164" x14ac:dyDescent="0.2">
      <c r="B1569" s="98">
        <f>COUNT(R1569:FC1569,FI1569:FQ1569)</f>
        <v>0</v>
      </c>
      <c r="C1569" s="98" t="str">
        <f>IF(COUNT(R1569:FC1569,FI1569:FQ1569)&gt;0,COUNT(R1569:FC1569,FI1569:FQ1569),"")</f>
        <v/>
      </c>
      <c r="D1569" s="98" t="str">
        <f>IF(COUNT(X1569:BN1569,BP1569:BX1569,BZ1569:CF1569,CH1569:FC1569,FI1569:FQ1569)&gt;0,COUNT(X1569:BN1569,BP1569:BX1569,BZ1569:CF1569,CH1569:FC1569,FI1569:FQ1569),"")</f>
        <v/>
      </c>
      <c r="E1569" s="98" t="str">
        <f>IF(H1569=1,COUNT(R1569:FC1569,FI1569:FQ1569),"")</f>
        <v/>
      </c>
      <c r="F1569" s="98" t="str">
        <f>IF(H1569=1,COUNT(X1569:BN1569,BP1569:BX1569,BZ1569:CF1569,CH1569:FC1569,FI1569:FQ1569),"")</f>
        <v/>
      </c>
      <c r="G1569" s="98" t="str">
        <f>IF($B1569&gt;=1,$M1569,"")</f>
        <v/>
      </c>
      <c r="H1569" s="199" t="str">
        <f>IF(AND(M1569&gt;0,M1569&lt;=STATS!$C$22),1,"")</f>
        <v/>
      </c>
      <c r="J1569" s="34">
        <v>1568</v>
      </c>
      <c r="R1569" s="17"/>
      <c r="S1569" s="17"/>
      <c r="T1569" s="17"/>
      <c r="U1569" s="17"/>
      <c r="V1569" s="17"/>
      <c r="W1569" s="17"/>
      <c r="X1569" s="36"/>
      <c r="Y1569" s="36"/>
      <c r="Z1569" s="36"/>
      <c r="AA1569" s="36"/>
      <c r="FD1569" s="195"/>
      <c r="FE1569" s="195"/>
      <c r="FF1569" s="195"/>
      <c r="FG1569" s="195"/>
      <c r="FH1569" s="195"/>
    </row>
    <row r="1570" spans="2:164" x14ac:dyDescent="0.2">
      <c r="B1570" s="98">
        <f>COUNT(R1570:FC1570,FI1570:FQ1570)</f>
        <v>0</v>
      </c>
      <c r="C1570" s="98" t="str">
        <f>IF(COUNT(R1570:FC1570,FI1570:FQ1570)&gt;0,COUNT(R1570:FC1570,FI1570:FQ1570),"")</f>
        <v/>
      </c>
      <c r="D1570" s="98" t="str">
        <f>IF(COUNT(X1570:BN1570,BP1570:BX1570,BZ1570:CF1570,CH1570:FC1570,FI1570:FQ1570)&gt;0,COUNT(X1570:BN1570,BP1570:BX1570,BZ1570:CF1570,CH1570:FC1570,FI1570:FQ1570),"")</f>
        <v/>
      </c>
      <c r="E1570" s="98" t="str">
        <f>IF(H1570=1,COUNT(R1570:FC1570,FI1570:FQ1570),"")</f>
        <v/>
      </c>
      <c r="F1570" s="98" t="str">
        <f>IF(H1570=1,COUNT(X1570:BN1570,BP1570:BX1570,BZ1570:CF1570,CH1570:FC1570,FI1570:FQ1570),"")</f>
        <v/>
      </c>
      <c r="G1570" s="98" t="str">
        <f>IF($B1570&gt;=1,$M1570,"")</f>
        <v/>
      </c>
      <c r="H1570" s="199" t="str">
        <f>IF(AND(M1570&gt;0,M1570&lt;=STATS!$C$22),1,"")</f>
        <v/>
      </c>
      <c r="J1570" s="34">
        <v>1569</v>
      </c>
      <c r="R1570" s="17"/>
      <c r="S1570" s="17"/>
      <c r="T1570" s="17"/>
      <c r="U1570" s="17"/>
      <c r="V1570" s="17"/>
      <c r="W1570" s="17"/>
      <c r="X1570" s="36"/>
      <c r="Y1570" s="36"/>
      <c r="Z1570" s="36"/>
      <c r="AA1570" s="36"/>
      <c r="FD1570" s="195"/>
      <c r="FE1570" s="195"/>
      <c r="FF1570" s="195"/>
      <c r="FG1570" s="195"/>
      <c r="FH1570" s="195"/>
    </row>
    <row r="1571" spans="2:164" x14ac:dyDescent="0.2">
      <c r="B1571" s="98">
        <f>COUNT(R1571:FC1571,FI1571:FQ1571)</f>
        <v>0</v>
      </c>
      <c r="C1571" s="98" t="str">
        <f>IF(COUNT(R1571:FC1571,FI1571:FQ1571)&gt;0,COUNT(R1571:FC1571,FI1571:FQ1571),"")</f>
        <v/>
      </c>
      <c r="D1571" s="98" t="str">
        <f>IF(COUNT(X1571:BN1571,BP1571:BX1571,BZ1571:CF1571,CH1571:FC1571,FI1571:FQ1571)&gt;0,COUNT(X1571:BN1571,BP1571:BX1571,BZ1571:CF1571,CH1571:FC1571,FI1571:FQ1571),"")</f>
        <v/>
      </c>
      <c r="E1571" s="98" t="str">
        <f>IF(H1571=1,COUNT(R1571:FC1571,FI1571:FQ1571),"")</f>
        <v/>
      </c>
      <c r="F1571" s="98" t="str">
        <f>IF(H1571=1,COUNT(X1571:BN1571,BP1571:BX1571,BZ1571:CF1571,CH1571:FC1571,FI1571:FQ1571),"")</f>
        <v/>
      </c>
      <c r="G1571" s="98" t="str">
        <f>IF($B1571&gt;=1,$M1571,"")</f>
        <v/>
      </c>
      <c r="H1571" s="199" t="str">
        <f>IF(AND(M1571&gt;0,M1571&lt;=STATS!$C$22),1,"")</f>
        <v/>
      </c>
      <c r="J1571" s="34">
        <v>1570</v>
      </c>
      <c r="R1571" s="17"/>
      <c r="S1571" s="17"/>
      <c r="T1571" s="17"/>
      <c r="U1571" s="17"/>
      <c r="V1571" s="17"/>
      <c r="W1571" s="17"/>
      <c r="X1571" s="36"/>
      <c r="Y1571" s="36"/>
      <c r="Z1571" s="36"/>
      <c r="AA1571" s="36"/>
      <c r="FD1571" s="195"/>
      <c r="FE1571" s="195"/>
      <c r="FF1571" s="195"/>
      <c r="FG1571" s="195"/>
      <c r="FH1571" s="195"/>
    </row>
    <row r="1572" spans="2:164" x14ac:dyDescent="0.2">
      <c r="B1572" s="98">
        <f>COUNT(R1572:FC1572,FI1572:FQ1572)</f>
        <v>0</v>
      </c>
      <c r="C1572" s="98" t="str">
        <f>IF(COUNT(R1572:FC1572,FI1572:FQ1572)&gt;0,COUNT(R1572:FC1572,FI1572:FQ1572),"")</f>
        <v/>
      </c>
      <c r="D1572" s="98" t="str">
        <f>IF(COUNT(X1572:BN1572,BP1572:BX1572,BZ1572:CF1572,CH1572:FC1572,FI1572:FQ1572)&gt;0,COUNT(X1572:BN1572,BP1572:BX1572,BZ1572:CF1572,CH1572:FC1572,FI1572:FQ1572),"")</f>
        <v/>
      </c>
      <c r="E1572" s="98" t="str">
        <f>IF(H1572=1,COUNT(R1572:FC1572,FI1572:FQ1572),"")</f>
        <v/>
      </c>
      <c r="F1572" s="98" t="str">
        <f>IF(H1572=1,COUNT(X1572:BN1572,BP1572:BX1572,BZ1572:CF1572,CH1572:FC1572,FI1572:FQ1572),"")</f>
        <v/>
      </c>
      <c r="G1572" s="98" t="str">
        <f>IF($B1572&gt;=1,$M1572,"")</f>
        <v/>
      </c>
      <c r="H1572" s="199" t="str">
        <f>IF(AND(M1572&gt;0,M1572&lt;=STATS!$C$22),1,"")</f>
        <v/>
      </c>
      <c r="J1572" s="34">
        <v>1571</v>
      </c>
      <c r="R1572" s="17"/>
      <c r="S1572" s="17"/>
      <c r="T1572" s="17"/>
      <c r="U1572" s="17"/>
      <c r="V1572" s="17"/>
      <c r="W1572" s="17"/>
      <c r="X1572" s="36"/>
      <c r="Y1572" s="36"/>
      <c r="Z1572" s="36"/>
      <c r="AA1572" s="36"/>
      <c r="FD1572" s="195"/>
      <c r="FE1572" s="195"/>
      <c r="FF1572" s="195"/>
      <c r="FG1572" s="195"/>
      <c r="FH1572" s="195"/>
    </row>
    <row r="1573" spans="2:164" x14ac:dyDescent="0.2">
      <c r="B1573" s="98">
        <f>COUNT(R1573:FC1573,FI1573:FQ1573)</f>
        <v>0</v>
      </c>
      <c r="C1573" s="98" t="str">
        <f>IF(COUNT(R1573:FC1573,FI1573:FQ1573)&gt;0,COUNT(R1573:FC1573,FI1573:FQ1573),"")</f>
        <v/>
      </c>
      <c r="D1573" s="98" t="str">
        <f>IF(COUNT(X1573:BN1573,BP1573:BX1573,BZ1573:CF1573,CH1573:FC1573,FI1573:FQ1573)&gt;0,COUNT(X1573:BN1573,BP1573:BX1573,BZ1573:CF1573,CH1573:FC1573,FI1573:FQ1573),"")</f>
        <v/>
      </c>
      <c r="E1573" s="98" t="str">
        <f>IF(H1573=1,COUNT(R1573:FC1573,FI1573:FQ1573),"")</f>
        <v/>
      </c>
      <c r="F1573" s="98" t="str">
        <f>IF(H1573=1,COUNT(X1573:BN1573,BP1573:BX1573,BZ1573:CF1573,CH1573:FC1573,FI1573:FQ1573),"")</f>
        <v/>
      </c>
      <c r="G1573" s="98" t="str">
        <f>IF($B1573&gt;=1,$M1573,"")</f>
        <v/>
      </c>
      <c r="H1573" s="199" t="str">
        <f>IF(AND(M1573&gt;0,M1573&lt;=STATS!$C$22),1,"")</f>
        <v/>
      </c>
      <c r="J1573" s="34">
        <v>1572</v>
      </c>
      <c r="R1573" s="17"/>
      <c r="S1573" s="17"/>
      <c r="T1573" s="17"/>
      <c r="U1573" s="17"/>
      <c r="V1573" s="17"/>
      <c r="W1573" s="17"/>
      <c r="X1573" s="36"/>
      <c r="Y1573" s="36"/>
      <c r="Z1573" s="36"/>
      <c r="AA1573" s="36"/>
      <c r="FD1573" s="195"/>
      <c r="FE1573" s="195"/>
      <c r="FF1573" s="195"/>
      <c r="FG1573" s="195"/>
      <c r="FH1573" s="195"/>
    </row>
    <row r="1574" spans="2:164" x14ac:dyDescent="0.2">
      <c r="B1574" s="98">
        <f>COUNT(R1574:FC1574,FI1574:FQ1574)</f>
        <v>0</v>
      </c>
      <c r="C1574" s="98" t="str">
        <f>IF(COUNT(R1574:FC1574,FI1574:FQ1574)&gt;0,COUNT(R1574:FC1574,FI1574:FQ1574),"")</f>
        <v/>
      </c>
      <c r="D1574" s="98" t="str">
        <f>IF(COUNT(X1574:BN1574,BP1574:BX1574,BZ1574:CF1574,CH1574:FC1574,FI1574:FQ1574)&gt;0,COUNT(X1574:BN1574,BP1574:BX1574,BZ1574:CF1574,CH1574:FC1574,FI1574:FQ1574),"")</f>
        <v/>
      </c>
      <c r="E1574" s="98" t="str">
        <f>IF(H1574=1,COUNT(R1574:FC1574,FI1574:FQ1574),"")</f>
        <v/>
      </c>
      <c r="F1574" s="98" t="str">
        <f>IF(H1574=1,COUNT(X1574:BN1574,BP1574:BX1574,BZ1574:CF1574,CH1574:FC1574,FI1574:FQ1574),"")</f>
        <v/>
      </c>
      <c r="G1574" s="98" t="str">
        <f>IF($B1574&gt;=1,$M1574,"")</f>
        <v/>
      </c>
      <c r="H1574" s="199" t="str">
        <f>IF(AND(M1574&gt;0,M1574&lt;=STATS!$C$22),1,"")</f>
        <v/>
      </c>
      <c r="J1574" s="34">
        <v>1573</v>
      </c>
      <c r="R1574" s="17"/>
      <c r="S1574" s="17"/>
      <c r="T1574" s="17"/>
      <c r="U1574" s="17"/>
      <c r="V1574" s="17"/>
      <c r="W1574" s="17"/>
      <c r="X1574" s="36"/>
      <c r="Y1574" s="36"/>
      <c r="Z1574" s="36"/>
      <c r="AA1574" s="36"/>
      <c r="FD1574" s="195"/>
      <c r="FE1574" s="195"/>
      <c r="FF1574" s="195"/>
      <c r="FG1574" s="195"/>
      <c r="FH1574" s="195"/>
    </row>
    <row r="1575" spans="2:164" x14ac:dyDescent="0.2">
      <c r="B1575" s="98">
        <f>COUNT(R1575:FC1575,FI1575:FQ1575)</f>
        <v>0</v>
      </c>
      <c r="C1575" s="98" t="str">
        <f>IF(COUNT(R1575:FC1575,FI1575:FQ1575)&gt;0,COUNT(R1575:FC1575,FI1575:FQ1575),"")</f>
        <v/>
      </c>
      <c r="D1575" s="98" t="str">
        <f>IF(COUNT(X1575:BN1575,BP1575:BX1575,BZ1575:CF1575,CH1575:FC1575,FI1575:FQ1575)&gt;0,COUNT(X1575:BN1575,BP1575:BX1575,BZ1575:CF1575,CH1575:FC1575,FI1575:FQ1575),"")</f>
        <v/>
      </c>
      <c r="E1575" s="98" t="str">
        <f>IF(H1575=1,COUNT(R1575:FC1575,FI1575:FQ1575),"")</f>
        <v/>
      </c>
      <c r="F1575" s="98" t="str">
        <f>IF(H1575=1,COUNT(X1575:BN1575,BP1575:BX1575,BZ1575:CF1575,CH1575:FC1575,FI1575:FQ1575),"")</f>
        <v/>
      </c>
      <c r="G1575" s="98" t="str">
        <f>IF($B1575&gt;=1,$M1575,"")</f>
        <v/>
      </c>
      <c r="H1575" s="199" t="str">
        <f>IF(AND(M1575&gt;0,M1575&lt;=STATS!$C$22),1,"")</f>
        <v/>
      </c>
      <c r="J1575" s="34">
        <v>1574</v>
      </c>
      <c r="R1575" s="17"/>
      <c r="S1575" s="17"/>
      <c r="T1575" s="17"/>
      <c r="U1575" s="17"/>
      <c r="V1575" s="17"/>
      <c r="W1575" s="17"/>
      <c r="X1575" s="36"/>
      <c r="Y1575" s="36"/>
      <c r="Z1575" s="36"/>
      <c r="AA1575" s="36"/>
      <c r="FD1575" s="195"/>
      <c r="FE1575" s="195"/>
      <c r="FF1575" s="195"/>
      <c r="FG1575" s="195"/>
      <c r="FH1575" s="195"/>
    </row>
    <row r="1576" spans="2:164" x14ac:dyDescent="0.2">
      <c r="B1576" s="98">
        <f>COUNT(R1576:FC1576,FI1576:FQ1576)</f>
        <v>0</v>
      </c>
      <c r="C1576" s="98" t="str">
        <f>IF(COUNT(R1576:FC1576,FI1576:FQ1576)&gt;0,COUNT(R1576:FC1576,FI1576:FQ1576),"")</f>
        <v/>
      </c>
      <c r="D1576" s="98" t="str">
        <f>IF(COUNT(X1576:BN1576,BP1576:BX1576,BZ1576:CF1576,CH1576:FC1576,FI1576:FQ1576)&gt;0,COUNT(X1576:BN1576,BP1576:BX1576,BZ1576:CF1576,CH1576:FC1576,FI1576:FQ1576),"")</f>
        <v/>
      </c>
      <c r="E1576" s="98" t="str">
        <f>IF(H1576=1,COUNT(R1576:FC1576,FI1576:FQ1576),"")</f>
        <v/>
      </c>
      <c r="F1576" s="98" t="str">
        <f>IF(H1576=1,COUNT(X1576:BN1576,BP1576:BX1576,BZ1576:CF1576,CH1576:FC1576,FI1576:FQ1576),"")</f>
        <v/>
      </c>
      <c r="G1576" s="98" t="str">
        <f>IF($B1576&gt;=1,$M1576,"")</f>
        <v/>
      </c>
      <c r="H1576" s="199" t="str">
        <f>IF(AND(M1576&gt;0,M1576&lt;=STATS!$C$22),1,"")</f>
        <v/>
      </c>
      <c r="J1576" s="34">
        <v>1575</v>
      </c>
      <c r="R1576" s="17"/>
      <c r="S1576" s="17"/>
      <c r="T1576" s="17"/>
      <c r="U1576" s="17"/>
      <c r="V1576" s="17"/>
      <c r="W1576" s="17"/>
      <c r="X1576" s="36"/>
      <c r="Y1576" s="36"/>
      <c r="Z1576" s="36"/>
      <c r="AA1576" s="36"/>
      <c r="FD1576" s="195"/>
      <c r="FE1576" s="195"/>
      <c r="FF1576" s="195"/>
      <c r="FG1576" s="195"/>
      <c r="FH1576" s="195"/>
    </row>
    <row r="1577" spans="2:164" x14ac:dyDescent="0.2">
      <c r="B1577" s="98">
        <f>COUNT(R1577:FC1577,FI1577:FQ1577)</f>
        <v>0</v>
      </c>
      <c r="C1577" s="98" t="str">
        <f>IF(COUNT(R1577:FC1577,FI1577:FQ1577)&gt;0,COUNT(R1577:FC1577,FI1577:FQ1577),"")</f>
        <v/>
      </c>
      <c r="D1577" s="98" t="str">
        <f>IF(COUNT(X1577:BN1577,BP1577:BX1577,BZ1577:CF1577,CH1577:FC1577,FI1577:FQ1577)&gt;0,COUNT(X1577:BN1577,BP1577:BX1577,BZ1577:CF1577,CH1577:FC1577,FI1577:FQ1577),"")</f>
        <v/>
      </c>
      <c r="E1577" s="98" t="str">
        <f>IF(H1577=1,COUNT(R1577:FC1577,FI1577:FQ1577),"")</f>
        <v/>
      </c>
      <c r="F1577" s="98" t="str">
        <f>IF(H1577=1,COUNT(X1577:BN1577,BP1577:BX1577,BZ1577:CF1577,CH1577:FC1577,FI1577:FQ1577),"")</f>
        <v/>
      </c>
      <c r="G1577" s="98" t="str">
        <f>IF($B1577&gt;=1,$M1577,"")</f>
        <v/>
      </c>
      <c r="H1577" s="199" t="str">
        <f>IF(AND(M1577&gt;0,M1577&lt;=STATS!$C$22),1,"")</f>
        <v/>
      </c>
      <c r="J1577" s="34">
        <v>1576</v>
      </c>
      <c r="R1577" s="17"/>
      <c r="S1577" s="17"/>
      <c r="T1577" s="17"/>
      <c r="U1577" s="17"/>
      <c r="V1577" s="17"/>
      <c r="W1577" s="17"/>
      <c r="X1577" s="36"/>
      <c r="Y1577" s="36"/>
      <c r="Z1577" s="36"/>
      <c r="AA1577" s="36"/>
      <c r="FD1577" s="195"/>
      <c r="FE1577" s="195"/>
      <c r="FF1577" s="195"/>
      <c r="FG1577" s="195"/>
      <c r="FH1577" s="195"/>
    </row>
    <row r="1578" spans="2:164" x14ac:dyDescent="0.2">
      <c r="B1578" s="98">
        <f>COUNT(R1578:FC1578,FI1578:FQ1578)</f>
        <v>0</v>
      </c>
      <c r="C1578" s="98" t="str">
        <f>IF(COUNT(R1578:FC1578,FI1578:FQ1578)&gt;0,COUNT(R1578:FC1578,FI1578:FQ1578),"")</f>
        <v/>
      </c>
      <c r="D1578" s="98" t="str">
        <f>IF(COUNT(X1578:BN1578,BP1578:BX1578,BZ1578:CF1578,CH1578:FC1578,FI1578:FQ1578)&gt;0,COUNT(X1578:BN1578,BP1578:BX1578,BZ1578:CF1578,CH1578:FC1578,FI1578:FQ1578),"")</f>
        <v/>
      </c>
      <c r="E1578" s="98" t="str">
        <f>IF(H1578=1,COUNT(R1578:FC1578,FI1578:FQ1578),"")</f>
        <v/>
      </c>
      <c r="F1578" s="98" t="str">
        <f>IF(H1578=1,COUNT(X1578:BN1578,BP1578:BX1578,BZ1578:CF1578,CH1578:FC1578,FI1578:FQ1578),"")</f>
        <v/>
      </c>
      <c r="G1578" s="98" t="str">
        <f>IF($B1578&gt;=1,$M1578,"")</f>
        <v/>
      </c>
      <c r="H1578" s="199" t="str">
        <f>IF(AND(M1578&gt;0,M1578&lt;=STATS!$C$22),1,"")</f>
        <v/>
      </c>
      <c r="J1578" s="34">
        <v>1577</v>
      </c>
      <c r="R1578" s="17"/>
      <c r="S1578" s="17"/>
      <c r="T1578" s="17"/>
      <c r="U1578" s="17"/>
      <c r="V1578" s="17"/>
      <c r="W1578" s="17"/>
      <c r="X1578" s="36"/>
      <c r="Y1578" s="36"/>
      <c r="Z1578" s="36"/>
      <c r="AA1578" s="36"/>
      <c r="FD1578" s="195"/>
      <c r="FE1578" s="195"/>
      <c r="FF1578" s="195"/>
      <c r="FG1578" s="195"/>
      <c r="FH1578" s="195"/>
    </row>
    <row r="1579" spans="2:164" x14ac:dyDescent="0.2">
      <c r="B1579" s="98">
        <f>COUNT(R1579:FC1579,FI1579:FQ1579)</f>
        <v>0</v>
      </c>
      <c r="C1579" s="98" t="str">
        <f>IF(COUNT(R1579:FC1579,FI1579:FQ1579)&gt;0,COUNT(R1579:FC1579,FI1579:FQ1579),"")</f>
        <v/>
      </c>
      <c r="D1579" s="98" t="str">
        <f>IF(COUNT(X1579:BN1579,BP1579:BX1579,BZ1579:CF1579,CH1579:FC1579,FI1579:FQ1579)&gt;0,COUNT(X1579:BN1579,BP1579:BX1579,BZ1579:CF1579,CH1579:FC1579,FI1579:FQ1579),"")</f>
        <v/>
      </c>
      <c r="E1579" s="98" t="str">
        <f>IF(H1579=1,COUNT(R1579:FC1579,FI1579:FQ1579),"")</f>
        <v/>
      </c>
      <c r="F1579" s="98" t="str">
        <f>IF(H1579=1,COUNT(X1579:BN1579,BP1579:BX1579,BZ1579:CF1579,CH1579:FC1579,FI1579:FQ1579),"")</f>
        <v/>
      </c>
      <c r="G1579" s="98" t="str">
        <f>IF($B1579&gt;=1,$M1579,"")</f>
        <v/>
      </c>
      <c r="H1579" s="199" t="str">
        <f>IF(AND(M1579&gt;0,M1579&lt;=STATS!$C$22),1,"")</f>
        <v/>
      </c>
      <c r="J1579" s="34">
        <v>1578</v>
      </c>
      <c r="R1579" s="17"/>
      <c r="S1579" s="17"/>
      <c r="T1579" s="17"/>
      <c r="U1579" s="17"/>
      <c r="V1579" s="17"/>
      <c r="W1579" s="17"/>
      <c r="X1579" s="36"/>
      <c r="Y1579" s="36"/>
      <c r="Z1579" s="36"/>
      <c r="AA1579" s="36"/>
      <c r="FD1579" s="195"/>
      <c r="FE1579" s="195"/>
      <c r="FF1579" s="195"/>
      <c r="FG1579" s="195"/>
      <c r="FH1579" s="195"/>
    </row>
    <row r="1580" spans="2:164" x14ac:dyDescent="0.2">
      <c r="B1580" s="98">
        <f>COUNT(R1580:FC1580,FI1580:FQ1580)</f>
        <v>0</v>
      </c>
      <c r="C1580" s="98" t="str">
        <f>IF(COUNT(R1580:FC1580,FI1580:FQ1580)&gt;0,COUNT(R1580:FC1580,FI1580:FQ1580),"")</f>
        <v/>
      </c>
      <c r="D1580" s="98" t="str">
        <f>IF(COUNT(X1580:BN1580,BP1580:BX1580,BZ1580:CF1580,CH1580:FC1580,FI1580:FQ1580)&gt;0,COUNT(X1580:BN1580,BP1580:BX1580,BZ1580:CF1580,CH1580:FC1580,FI1580:FQ1580),"")</f>
        <v/>
      </c>
      <c r="E1580" s="98" t="str">
        <f>IF(H1580=1,COUNT(R1580:FC1580,FI1580:FQ1580),"")</f>
        <v/>
      </c>
      <c r="F1580" s="98" t="str">
        <f>IF(H1580=1,COUNT(X1580:BN1580,BP1580:BX1580,BZ1580:CF1580,CH1580:FC1580,FI1580:FQ1580),"")</f>
        <v/>
      </c>
      <c r="G1580" s="98" t="str">
        <f>IF($B1580&gt;=1,$M1580,"")</f>
        <v/>
      </c>
      <c r="H1580" s="199" t="str">
        <f>IF(AND(M1580&gt;0,M1580&lt;=STATS!$C$22),1,"")</f>
        <v/>
      </c>
      <c r="J1580" s="34">
        <v>1579</v>
      </c>
      <c r="R1580" s="17"/>
      <c r="S1580" s="17"/>
      <c r="T1580" s="17"/>
      <c r="U1580" s="17"/>
      <c r="V1580" s="17"/>
      <c r="W1580" s="17"/>
      <c r="X1580" s="36"/>
      <c r="Y1580" s="36"/>
      <c r="Z1580" s="36"/>
      <c r="AA1580" s="36"/>
      <c r="FD1580" s="195"/>
      <c r="FE1580" s="195"/>
      <c r="FF1580" s="195"/>
      <c r="FG1580" s="195"/>
      <c r="FH1580" s="195"/>
    </row>
    <row r="1581" spans="2:164" x14ac:dyDescent="0.2">
      <c r="B1581" s="98">
        <f>COUNT(R1581:FC1581,FI1581:FQ1581)</f>
        <v>0</v>
      </c>
      <c r="C1581" s="98" t="str">
        <f>IF(COUNT(R1581:FC1581,FI1581:FQ1581)&gt;0,COUNT(R1581:FC1581,FI1581:FQ1581),"")</f>
        <v/>
      </c>
      <c r="D1581" s="98" t="str">
        <f>IF(COUNT(X1581:BN1581,BP1581:BX1581,BZ1581:CF1581,CH1581:FC1581,FI1581:FQ1581)&gt;0,COUNT(X1581:BN1581,BP1581:BX1581,BZ1581:CF1581,CH1581:FC1581,FI1581:FQ1581),"")</f>
        <v/>
      </c>
      <c r="E1581" s="98" t="str">
        <f>IF(H1581=1,COUNT(R1581:FC1581,FI1581:FQ1581),"")</f>
        <v/>
      </c>
      <c r="F1581" s="98" t="str">
        <f>IF(H1581=1,COUNT(X1581:BN1581,BP1581:BX1581,BZ1581:CF1581,CH1581:FC1581,FI1581:FQ1581),"")</f>
        <v/>
      </c>
      <c r="G1581" s="98" t="str">
        <f>IF($B1581&gt;=1,$M1581,"")</f>
        <v/>
      </c>
      <c r="H1581" s="199" t="str">
        <f>IF(AND(M1581&gt;0,M1581&lt;=STATS!$C$22),1,"")</f>
        <v/>
      </c>
      <c r="J1581" s="34">
        <v>1580</v>
      </c>
      <c r="R1581" s="17"/>
      <c r="S1581" s="17"/>
      <c r="T1581" s="17"/>
      <c r="U1581" s="17"/>
      <c r="V1581" s="17"/>
      <c r="W1581" s="17"/>
      <c r="X1581" s="36"/>
      <c r="Y1581" s="36"/>
      <c r="Z1581" s="36"/>
      <c r="AA1581" s="36"/>
      <c r="FD1581" s="195"/>
      <c r="FE1581" s="195"/>
      <c r="FF1581" s="195"/>
      <c r="FG1581" s="195"/>
      <c r="FH1581" s="195"/>
    </row>
    <row r="1582" spans="2:164" x14ac:dyDescent="0.2">
      <c r="B1582" s="98">
        <f>COUNT(R1582:FC1582,FI1582:FQ1582)</f>
        <v>0</v>
      </c>
      <c r="C1582" s="98" t="str">
        <f>IF(COUNT(R1582:FC1582,FI1582:FQ1582)&gt;0,COUNT(R1582:FC1582,FI1582:FQ1582),"")</f>
        <v/>
      </c>
      <c r="D1582" s="98" t="str">
        <f>IF(COUNT(X1582:BN1582,BP1582:BX1582,BZ1582:CF1582,CH1582:FC1582,FI1582:FQ1582)&gt;0,COUNT(X1582:BN1582,BP1582:BX1582,BZ1582:CF1582,CH1582:FC1582,FI1582:FQ1582),"")</f>
        <v/>
      </c>
      <c r="E1582" s="98" t="str">
        <f>IF(H1582=1,COUNT(R1582:FC1582,FI1582:FQ1582),"")</f>
        <v/>
      </c>
      <c r="F1582" s="98" t="str">
        <f>IF(H1582=1,COUNT(X1582:BN1582,BP1582:BX1582,BZ1582:CF1582,CH1582:FC1582,FI1582:FQ1582),"")</f>
        <v/>
      </c>
      <c r="G1582" s="98" t="str">
        <f>IF($B1582&gt;=1,$M1582,"")</f>
        <v/>
      </c>
      <c r="H1582" s="199" t="str">
        <f>IF(AND(M1582&gt;0,M1582&lt;=STATS!$C$22),1,"")</f>
        <v/>
      </c>
      <c r="J1582" s="34">
        <v>1581</v>
      </c>
      <c r="R1582" s="17"/>
      <c r="S1582" s="17"/>
      <c r="T1582" s="17"/>
      <c r="U1582" s="17"/>
      <c r="V1582" s="17"/>
      <c r="W1582" s="17"/>
      <c r="X1582" s="36"/>
      <c r="Y1582" s="36"/>
      <c r="Z1582" s="36"/>
      <c r="AA1582" s="36"/>
      <c r="FD1582" s="195"/>
      <c r="FE1582" s="195"/>
      <c r="FF1582" s="195"/>
      <c r="FG1582" s="195"/>
      <c r="FH1582" s="195"/>
    </row>
    <row r="1583" spans="2:164" x14ac:dyDescent="0.2">
      <c r="B1583" s="98">
        <f>COUNT(R1583:FC1583,FI1583:FQ1583)</f>
        <v>0</v>
      </c>
      <c r="C1583" s="98" t="str">
        <f>IF(COUNT(R1583:FC1583,FI1583:FQ1583)&gt;0,COUNT(R1583:FC1583,FI1583:FQ1583),"")</f>
        <v/>
      </c>
      <c r="D1583" s="98" t="str">
        <f>IF(COUNT(X1583:BN1583,BP1583:BX1583,BZ1583:CF1583,CH1583:FC1583,FI1583:FQ1583)&gt;0,COUNT(X1583:BN1583,BP1583:BX1583,BZ1583:CF1583,CH1583:FC1583,FI1583:FQ1583),"")</f>
        <v/>
      </c>
      <c r="E1583" s="98" t="str">
        <f>IF(H1583=1,COUNT(R1583:FC1583,FI1583:FQ1583),"")</f>
        <v/>
      </c>
      <c r="F1583" s="98" t="str">
        <f>IF(H1583=1,COUNT(X1583:BN1583,BP1583:BX1583,BZ1583:CF1583,CH1583:FC1583,FI1583:FQ1583),"")</f>
        <v/>
      </c>
      <c r="G1583" s="98" t="str">
        <f>IF($B1583&gt;=1,$M1583,"")</f>
        <v/>
      </c>
      <c r="H1583" s="199" t="str">
        <f>IF(AND(M1583&gt;0,M1583&lt;=STATS!$C$22),1,"")</f>
        <v/>
      </c>
      <c r="J1583" s="34">
        <v>1582</v>
      </c>
      <c r="R1583" s="17"/>
      <c r="S1583" s="17"/>
      <c r="T1583" s="17"/>
      <c r="U1583" s="17"/>
      <c r="V1583" s="17"/>
      <c r="W1583" s="17"/>
      <c r="X1583" s="36"/>
      <c r="Y1583" s="36"/>
      <c r="Z1583" s="36"/>
      <c r="AA1583" s="36"/>
      <c r="FD1583" s="195"/>
      <c r="FE1583" s="195"/>
      <c r="FF1583" s="195"/>
      <c r="FG1583" s="195"/>
      <c r="FH1583" s="195"/>
    </row>
    <row r="1584" spans="2:164" x14ac:dyDescent="0.2">
      <c r="B1584" s="98">
        <f>COUNT(R1584:FC1584,FI1584:FQ1584)</f>
        <v>0</v>
      </c>
      <c r="C1584" s="98" t="str">
        <f>IF(COUNT(R1584:FC1584,FI1584:FQ1584)&gt;0,COUNT(R1584:FC1584,FI1584:FQ1584),"")</f>
        <v/>
      </c>
      <c r="D1584" s="98" t="str">
        <f>IF(COUNT(X1584:BN1584,BP1584:BX1584,BZ1584:CF1584,CH1584:FC1584,FI1584:FQ1584)&gt;0,COUNT(X1584:BN1584,BP1584:BX1584,BZ1584:CF1584,CH1584:FC1584,FI1584:FQ1584),"")</f>
        <v/>
      </c>
      <c r="E1584" s="98" t="str">
        <f>IF(H1584=1,COUNT(R1584:FC1584,FI1584:FQ1584),"")</f>
        <v/>
      </c>
      <c r="F1584" s="98" t="str">
        <f>IF(H1584=1,COUNT(X1584:BN1584,BP1584:BX1584,BZ1584:CF1584,CH1584:FC1584,FI1584:FQ1584),"")</f>
        <v/>
      </c>
      <c r="G1584" s="98" t="str">
        <f>IF($B1584&gt;=1,$M1584,"")</f>
        <v/>
      </c>
      <c r="H1584" s="199" t="str">
        <f>IF(AND(M1584&gt;0,M1584&lt;=STATS!$C$22),1,"")</f>
        <v/>
      </c>
      <c r="J1584" s="34">
        <v>1583</v>
      </c>
      <c r="R1584" s="17"/>
      <c r="S1584" s="17"/>
      <c r="T1584" s="17"/>
      <c r="U1584" s="17"/>
      <c r="V1584" s="17"/>
      <c r="W1584" s="17"/>
      <c r="X1584" s="36"/>
      <c r="Y1584" s="36"/>
      <c r="Z1584" s="36"/>
      <c r="AA1584" s="36"/>
      <c r="FD1584" s="195"/>
      <c r="FE1584" s="195"/>
      <c r="FF1584" s="195"/>
      <c r="FG1584" s="195"/>
      <c r="FH1584" s="195"/>
    </row>
    <row r="1585" spans="2:164" x14ac:dyDescent="0.2">
      <c r="B1585" s="98">
        <f>COUNT(R1585:FC1585,FI1585:FQ1585)</f>
        <v>0</v>
      </c>
      <c r="C1585" s="98" t="str">
        <f>IF(COUNT(R1585:FC1585,FI1585:FQ1585)&gt;0,COUNT(R1585:FC1585,FI1585:FQ1585),"")</f>
        <v/>
      </c>
      <c r="D1585" s="98" t="str">
        <f>IF(COUNT(X1585:BN1585,BP1585:BX1585,BZ1585:CF1585,CH1585:FC1585,FI1585:FQ1585)&gt;0,COUNT(X1585:BN1585,BP1585:BX1585,BZ1585:CF1585,CH1585:FC1585,FI1585:FQ1585),"")</f>
        <v/>
      </c>
      <c r="E1585" s="98" t="str">
        <f>IF(H1585=1,COUNT(R1585:FC1585,FI1585:FQ1585),"")</f>
        <v/>
      </c>
      <c r="F1585" s="98" t="str">
        <f>IF(H1585=1,COUNT(X1585:BN1585,BP1585:BX1585,BZ1585:CF1585,CH1585:FC1585,FI1585:FQ1585),"")</f>
        <v/>
      </c>
      <c r="G1585" s="98" t="str">
        <f>IF($B1585&gt;=1,$M1585,"")</f>
        <v/>
      </c>
      <c r="H1585" s="199" t="str">
        <f>IF(AND(M1585&gt;0,M1585&lt;=STATS!$C$22),1,"")</f>
        <v/>
      </c>
      <c r="J1585" s="34">
        <v>1584</v>
      </c>
      <c r="R1585" s="17"/>
      <c r="S1585" s="17"/>
      <c r="T1585" s="17"/>
      <c r="U1585" s="17"/>
      <c r="V1585" s="17"/>
      <c r="W1585" s="17"/>
      <c r="X1585" s="36"/>
      <c r="Y1585" s="36"/>
      <c r="Z1585" s="36"/>
      <c r="AA1585" s="36"/>
      <c r="FD1585" s="195"/>
      <c r="FE1585" s="195"/>
      <c r="FF1585" s="195"/>
      <c r="FG1585" s="195"/>
      <c r="FH1585" s="195"/>
    </row>
    <row r="1586" spans="2:164" x14ac:dyDescent="0.2">
      <c r="B1586" s="98">
        <f>COUNT(R1586:FC1586,FI1586:FQ1586)</f>
        <v>0</v>
      </c>
      <c r="C1586" s="98" t="str">
        <f>IF(COUNT(R1586:FC1586,FI1586:FQ1586)&gt;0,COUNT(R1586:FC1586,FI1586:FQ1586),"")</f>
        <v/>
      </c>
      <c r="D1586" s="98" t="str">
        <f>IF(COUNT(X1586:BN1586,BP1586:BX1586,BZ1586:CF1586,CH1586:FC1586,FI1586:FQ1586)&gt;0,COUNT(X1586:BN1586,BP1586:BX1586,BZ1586:CF1586,CH1586:FC1586,FI1586:FQ1586),"")</f>
        <v/>
      </c>
      <c r="E1586" s="98" t="str">
        <f>IF(H1586=1,COUNT(R1586:FC1586,FI1586:FQ1586),"")</f>
        <v/>
      </c>
      <c r="F1586" s="98" t="str">
        <f>IF(H1586=1,COUNT(X1586:BN1586,BP1586:BX1586,BZ1586:CF1586,CH1586:FC1586,FI1586:FQ1586),"")</f>
        <v/>
      </c>
      <c r="G1586" s="98" t="str">
        <f>IF($B1586&gt;=1,$M1586,"")</f>
        <v/>
      </c>
      <c r="H1586" s="199" t="str">
        <f>IF(AND(M1586&gt;0,M1586&lt;=STATS!$C$22),1,"")</f>
        <v/>
      </c>
      <c r="J1586" s="34">
        <v>1585</v>
      </c>
      <c r="R1586" s="17"/>
      <c r="S1586" s="17"/>
      <c r="T1586" s="17"/>
      <c r="U1586" s="17"/>
      <c r="V1586" s="17"/>
      <c r="W1586" s="17"/>
      <c r="X1586" s="36"/>
      <c r="Y1586" s="36"/>
      <c r="Z1586" s="36"/>
      <c r="AA1586" s="36"/>
      <c r="FD1586" s="195"/>
      <c r="FE1586" s="195"/>
      <c r="FF1586" s="195"/>
      <c r="FG1586" s="195"/>
      <c r="FH1586" s="195"/>
    </row>
    <row r="1587" spans="2:164" x14ac:dyDescent="0.2">
      <c r="B1587" s="98">
        <f>COUNT(R1587:FC1587,FI1587:FQ1587)</f>
        <v>0</v>
      </c>
      <c r="C1587" s="98" t="str">
        <f>IF(COUNT(R1587:FC1587,FI1587:FQ1587)&gt;0,COUNT(R1587:FC1587,FI1587:FQ1587),"")</f>
        <v/>
      </c>
      <c r="D1587" s="98" t="str">
        <f>IF(COUNT(X1587:BN1587,BP1587:BX1587,BZ1587:CF1587,CH1587:FC1587,FI1587:FQ1587)&gt;0,COUNT(X1587:BN1587,BP1587:BX1587,BZ1587:CF1587,CH1587:FC1587,FI1587:FQ1587),"")</f>
        <v/>
      </c>
      <c r="E1587" s="98" t="str">
        <f>IF(H1587=1,COUNT(R1587:FC1587,FI1587:FQ1587),"")</f>
        <v/>
      </c>
      <c r="F1587" s="98" t="str">
        <f>IF(H1587=1,COUNT(X1587:BN1587,BP1587:BX1587,BZ1587:CF1587,CH1587:FC1587,FI1587:FQ1587),"")</f>
        <v/>
      </c>
      <c r="G1587" s="98" t="str">
        <f>IF($B1587&gt;=1,$M1587,"")</f>
        <v/>
      </c>
      <c r="H1587" s="199" t="str">
        <f>IF(AND(M1587&gt;0,M1587&lt;=STATS!$C$22),1,"")</f>
        <v/>
      </c>
      <c r="J1587" s="34">
        <v>1586</v>
      </c>
      <c r="R1587" s="17"/>
      <c r="S1587" s="17"/>
      <c r="T1587" s="17"/>
      <c r="U1587" s="17"/>
      <c r="V1587" s="17"/>
      <c r="W1587" s="17"/>
      <c r="X1587" s="36"/>
      <c r="Y1587" s="36"/>
      <c r="Z1587" s="36"/>
      <c r="AA1587" s="36"/>
      <c r="FD1587" s="195"/>
      <c r="FE1587" s="195"/>
      <c r="FF1587" s="195"/>
      <c r="FG1587" s="195"/>
      <c r="FH1587" s="195"/>
    </row>
    <row r="1588" spans="2:164" x14ac:dyDescent="0.2">
      <c r="B1588" s="98">
        <f>COUNT(R1588:FC1588,FI1588:FQ1588)</f>
        <v>0</v>
      </c>
      <c r="C1588" s="98" t="str">
        <f>IF(COUNT(R1588:FC1588,FI1588:FQ1588)&gt;0,COUNT(R1588:FC1588,FI1588:FQ1588),"")</f>
        <v/>
      </c>
      <c r="D1588" s="98" t="str">
        <f>IF(COUNT(X1588:BN1588,BP1588:BX1588,BZ1588:CF1588,CH1588:FC1588,FI1588:FQ1588)&gt;0,COUNT(X1588:BN1588,BP1588:BX1588,BZ1588:CF1588,CH1588:FC1588,FI1588:FQ1588),"")</f>
        <v/>
      </c>
      <c r="E1588" s="98" t="str">
        <f>IF(H1588=1,COUNT(R1588:FC1588,FI1588:FQ1588),"")</f>
        <v/>
      </c>
      <c r="F1588" s="98" t="str">
        <f>IF(H1588=1,COUNT(X1588:BN1588,BP1588:BX1588,BZ1588:CF1588,CH1588:FC1588,FI1588:FQ1588),"")</f>
        <v/>
      </c>
      <c r="G1588" s="98" t="str">
        <f>IF($B1588&gt;=1,$M1588,"")</f>
        <v/>
      </c>
      <c r="H1588" s="199" t="str">
        <f>IF(AND(M1588&gt;0,M1588&lt;=STATS!$C$22),1,"")</f>
        <v/>
      </c>
      <c r="J1588" s="34">
        <v>1587</v>
      </c>
      <c r="R1588" s="17"/>
      <c r="S1588" s="17"/>
      <c r="T1588" s="17"/>
      <c r="U1588" s="17"/>
      <c r="V1588" s="17"/>
      <c r="W1588" s="17"/>
      <c r="X1588" s="36"/>
      <c r="Y1588" s="36"/>
      <c r="Z1588" s="36"/>
      <c r="AA1588" s="36"/>
      <c r="FD1588" s="195"/>
      <c r="FE1588" s="195"/>
      <c r="FF1588" s="195"/>
      <c r="FG1588" s="195"/>
      <c r="FH1588" s="195"/>
    </row>
    <row r="1589" spans="2:164" x14ac:dyDescent="0.2">
      <c r="B1589" s="98">
        <f>COUNT(R1589:FC1589,FI1589:FQ1589)</f>
        <v>0</v>
      </c>
      <c r="C1589" s="98" t="str">
        <f>IF(COUNT(R1589:FC1589,FI1589:FQ1589)&gt;0,COUNT(R1589:FC1589,FI1589:FQ1589),"")</f>
        <v/>
      </c>
      <c r="D1589" s="98" t="str">
        <f>IF(COUNT(X1589:BN1589,BP1589:BX1589,BZ1589:CF1589,CH1589:FC1589,FI1589:FQ1589)&gt;0,COUNT(X1589:BN1589,BP1589:BX1589,BZ1589:CF1589,CH1589:FC1589,FI1589:FQ1589),"")</f>
        <v/>
      </c>
      <c r="E1589" s="98" t="str">
        <f>IF(H1589=1,COUNT(R1589:FC1589,FI1589:FQ1589),"")</f>
        <v/>
      </c>
      <c r="F1589" s="98" t="str">
        <f>IF(H1589=1,COUNT(X1589:BN1589,BP1589:BX1589,BZ1589:CF1589,CH1589:FC1589,FI1589:FQ1589),"")</f>
        <v/>
      </c>
      <c r="G1589" s="98" t="str">
        <f>IF($B1589&gt;=1,$M1589,"")</f>
        <v/>
      </c>
      <c r="H1589" s="199" t="str">
        <f>IF(AND(M1589&gt;0,M1589&lt;=STATS!$C$22),1,"")</f>
        <v/>
      </c>
      <c r="J1589" s="34">
        <v>1588</v>
      </c>
      <c r="R1589" s="17"/>
      <c r="S1589" s="17"/>
      <c r="T1589" s="17"/>
      <c r="U1589" s="17"/>
      <c r="V1589" s="17"/>
      <c r="W1589" s="17"/>
      <c r="X1589" s="36"/>
      <c r="Y1589" s="36"/>
      <c r="Z1589" s="36"/>
      <c r="AA1589" s="36"/>
      <c r="FD1589" s="195"/>
      <c r="FE1589" s="195"/>
      <c r="FF1589" s="195"/>
      <c r="FG1589" s="195"/>
      <c r="FH1589" s="195"/>
    </row>
    <row r="1590" spans="2:164" x14ac:dyDescent="0.2">
      <c r="B1590" s="98">
        <f>COUNT(R1590:FC1590,FI1590:FQ1590)</f>
        <v>0</v>
      </c>
      <c r="C1590" s="98" t="str">
        <f>IF(COUNT(R1590:FC1590,FI1590:FQ1590)&gt;0,COUNT(R1590:FC1590,FI1590:FQ1590),"")</f>
        <v/>
      </c>
      <c r="D1590" s="98" t="str">
        <f>IF(COUNT(X1590:BN1590,BP1590:BX1590,BZ1590:CF1590,CH1590:FC1590,FI1590:FQ1590)&gt;0,COUNT(X1590:BN1590,BP1590:BX1590,BZ1590:CF1590,CH1590:FC1590,FI1590:FQ1590),"")</f>
        <v/>
      </c>
      <c r="E1590" s="98" t="str">
        <f>IF(H1590=1,COUNT(R1590:FC1590,FI1590:FQ1590),"")</f>
        <v/>
      </c>
      <c r="F1590" s="98" t="str">
        <f>IF(H1590=1,COUNT(X1590:BN1590,BP1590:BX1590,BZ1590:CF1590,CH1590:FC1590,FI1590:FQ1590),"")</f>
        <v/>
      </c>
      <c r="G1590" s="98" t="str">
        <f>IF($B1590&gt;=1,$M1590,"")</f>
        <v/>
      </c>
      <c r="H1590" s="199" t="str">
        <f>IF(AND(M1590&gt;0,M1590&lt;=STATS!$C$22),1,"")</f>
        <v/>
      </c>
      <c r="J1590" s="34">
        <v>1589</v>
      </c>
      <c r="R1590" s="17"/>
      <c r="S1590" s="17"/>
      <c r="T1590" s="17"/>
      <c r="U1590" s="17"/>
      <c r="V1590" s="17"/>
      <c r="W1590" s="17"/>
      <c r="X1590" s="36"/>
      <c r="Y1590" s="36"/>
      <c r="Z1590" s="36"/>
      <c r="AA1590" s="36"/>
      <c r="FD1590" s="195"/>
      <c r="FE1590" s="195"/>
      <c r="FF1590" s="195"/>
      <c r="FG1590" s="195"/>
      <c r="FH1590" s="195"/>
    </row>
    <row r="1591" spans="2:164" x14ac:dyDescent="0.2">
      <c r="B1591" s="98">
        <f>COUNT(R1591:FC1591,FI1591:FQ1591)</f>
        <v>0</v>
      </c>
      <c r="C1591" s="98" t="str">
        <f>IF(COUNT(R1591:FC1591,FI1591:FQ1591)&gt;0,COUNT(R1591:FC1591,FI1591:FQ1591),"")</f>
        <v/>
      </c>
      <c r="D1591" s="98" t="str">
        <f>IF(COUNT(X1591:BN1591,BP1591:BX1591,BZ1591:CF1591,CH1591:FC1591,FI1591:FQ1591)&gt;0,COUNT(X1591:BN1591,BP1591:BX1591,BZ1591:CF1591,CH1591:FC1591,FI1591:FQ1591),"")</f>
        <v/>
      </c>
      <c r="E1591" s="98" t="str">
        <f>IF(H1591=1,COUNT(R1591:FC1591,FI1591:FQ1591),"")</f>
        <v/>
      </c>
      <c r="F1591" s="98" t="str">
        <f>IF(H1591=1,COUNT(X1591:BN1591,BP1591:BX1591,BZ1591:CF1591,CH1591:FC1591,FI1591:FQ1591),"")</f>
        <v/>
      </c>
      <c r="G1591" s="98" t="str">
        <f>IF($B1591&gt;=1,$M1591,"")</f>
        <v/>
      </c>
      <c r="H1591" s="199" t="str">
        <f>IF(AND(M1591&gt;0,M1591&lt;=STATS!$C$22),1,"")</f>
        <v/>
      </c>
      <c r="J1591" s="34">
        <v>1590</v>
      </c>
      <c r="R1591" s="17"/>
      <c r="S1591" s="17"/>
      <c r="T1591" s="17"/>
      <c r="U1591" s="17"/>
      <c r="V1591" s="17"/>
      <c r="W1591" s="17"/>
      <c r="X1591" s="36"/>
      <c r="Y1591" s="36"/>
      <c r="Z1591" s="36"/>
      <c r="AA1591" s="36"/>
      <c r="FD1591" s="195"/>
      <c r="FE1591" s="195"/>
      <c r="FF1591" s="195"/>
      <c r="FG1591" s="195"/>
      <c r="FH1591" s="195"/>
    </row>
    <row r="1592" spans="2:164" x14ac:dyDescent="0.2">
      <c r="B1592" s="98">
        <f>COUNT(R1592:FC1592,FI1592:FQ1592)</f>
        <v>0</v>
      </c>
      <c r="C1592" s="98" t="str">
        <f>IF(COUNT(R1592:FC1592,FI1592:FQ1592)&gt;0,COUNT(R1592:FC1592,FI1592:FQ1592),"")</f>
        <v/>
      </c>
      <c r="D1592" s="98" t="str">
        <f>IF(COUNT(X1592:BN1592,BP1592:BX1592,BZ1592:CF1592,CH1592:FC1592,FI1592:FQ1592)&gt;0,COUNT(X1592:BN1592,BP1592:BX1592,BZ1592:CF1592,CH1592:FC1592,FI1592:FQ1592),"")</f>
        <v/>
      </c>
      <c r="E1592" s="98" t="str">
        <f>IF(H1592=1,COUNT(R1592:FC1592,FI1592:FQ1592),"")</f>
        <v/>
      </c>
      <c r="F1592" s="98" t="str">
        <f>IF(H1592=1,COUNT(X1592:BN1592,BP1592:BX1592,BZ1592:CF1592,CH1592:FC1592,FI1592:FQ1592),"")</f>
        <v/>
      </c>
      <c r="G1592" s="98" t="str">
        <f>IF($B1592&gt;=1,$M1592,"")</f>
        <v/>
      </c>
      <c r="H1592" s="199" t="str">
        <f>IF(AND(M1592&gt;0,M1592&lt;=STATS!$C$22),1,"")</f>
        <v/>
      </c>
      <c r="J1592" s="34">
        <v>1591</v>
      </c>
      <c r="R1592" s="17"/>
      <c r="S1592" s="17"/>
      <c r="T1592" s="17"/>
      <c r="U1592" s="17"/>
      <c r="V1592" s="17"/>
      <c r="W1592" s="17"/>
      <c r="X1592" s="36"/>
      <c r="Y1592" s="36"/>
      <c r="Z1592" s="36"/>
      <c r="AA1592" s="36"/>
      <c r="FD1592" s="195"/>
      <c r="FE1592" s="195"/>
      <c r="FF1592" s="195"/>
      <c r="FG1592" s="195"/>
      <c r="FH1592" s="195"/>
    </row>
    <row r="1593" spans="2:164" x14ac:dyDescent="0.2">
      <c r="B1593" s="98">
        <f>COUNT(R1593:FC1593,FI1593:FQ1593)</f>
        <v>0</v>
      </c>
      <c r="C1593" s="98" t="str">
        <f>IF(COUNT(R1593:FC1593,FI1593:FQ1593)&gt;0,COUNT(R1593:FC1593,FI1593:FQ1593),"")</f>
        <v/>
      </c>
      <c r="D1593" s="98" t="str">
        <f>IF(COUNT(X1593:BN1593,BP1593:BX1593,BZ1593:CF1593,CH1593:FC1593,FI1593:FQ1593)&gt;0,COUNT(X1593:BN1593,BP1593:BX1593,BZ1593:CF1593,CH1593:FC1593,FI1593:FQ1593),"")</f>
        <v/>
      </c>
      <c r="E1593" s="98" t="str">
        <f>IF(H1593=1,COUNT(R1593:FC1593,FI1593:FQ1593),"")</f>
        <v/>
      </c>
      <c r="F1593" s="98" t="str">
        <f>IF(H1593=1,COUNT(X1593:BN1593,BP1593:BX1593,BZ1593:CF1593,CH1593:FC1593,FI1593:FQ1593),"")</f>
        <v/>
      </c>
      <c r="G1593" s="98" t="str">
        <f>IF($B1593&gt;=1,$M1593,"")</f>
        <v/>
      </c>
      <c r="H1593" s="199" t="str">
        <f>IF(AND(M1593&gt;0,M1593&lt;=STATS!$C$22),1,"")</f>
        <v/>
      </c>
      <c r="J1593" s="34">
        <v>1592</v>
      </c>
      <c r="R1593" s="17"/>
      <c r="S1593" s="17"/>
      <c r="T1593" s="17"/>
      <c r="U1593" s="17"/>
      <c r="V1593" s="17"/>
      <c r="W1593" s="17"/>
      <c r="X1593" s="36"/>
      <c r="Y1593" s="36"/>
      <c r="Z1593" s="36"/>
      <c r="AA1593" s="36"/>
      <c r="FD1593" s="195"/>
      <c r="FE1593" s="195"/>
      <c r="FF1593" s="195"/>
      <c r="FG1593" s="195"/>
      <c r="FH1593" s="195"/>
    </row>
    <row r="1594" spans="2:164" x14ac:dyDescent="0.2">
      <c r="B1594" s="98">
        <f>COUNT(R1594:FC1594,FI1594:FQ1594)</f>
        <v>0</v>
      </c>
      <c r="C1594" s="98" t="str">
        <f>IF(COUNT(R1594:FC1594,FI1594:FQ1594)&gt;0,COUNT(R1594:FC1594,FI1594:FQ1594),"")</f>
        <v/>
      </c>
      <c r="D1594" s="98" t="str">
        <f>IF(COUNT(X1594:BN1594,BP1594:BX1594,BZ1594:CF1594,CH1594:FC1594,FI1594:FQ1594)&gt;0,COUNT(X1594:BN1594,BP1594:BX1594,BZ1594:CF1594,CH1594:FC1594,FI1594:FQ1594),"")</f>
        <v/>
      </c>
      <c r="E1594" s="98" t="str">
        <f>IF(H1594=1,COUNT(R1594:FC1594,FI1594:FQ1594),"")</f>
        <v/>
      </c>
      <c r="F1594" s="98" t="str">
        <f>IF(H1594=1,COUNT(X1594:BN1594,BP1594:BX1594,BZ1594:CF1594,CH1594:FC1594,FI1594:FQ1594),"")</f>
        <v/>
      </c>
      <c r="G1594" s="98" t="str">
        <f>IF($B1594&gt;=1,$M1594,"")</f>
        <v/>
      </c>
      <c r="H1594" s="199" t="str">
        <f>IF(AND(M1594&gt;0,M1594&lt;=STATS!$C$22),1,"")</f>
        <v/>
      </c>
      <c r="J1594" s="34">
        <v>1593</v>
      </c>
      <c r="R1594" s="17"/>
      <c r="S1594" s="17"/>
      <c r="T1594" s="17"/>
      <c r="U1594" s="17"/>
      <c r="V1594" s="17"/>
      <c r="W1594" s="17"/>
      <c r="X1594" s="36"/>
      <c r="Y1594" s="36"/>
      <c r="Z1594" s="36"/>
      <c r="AA1594" s="36"/>
      <c r="FD1594" s="195"/>
      <c r="FE1594" s="195"/>
      <c r="FF1594" s="195"/>
      <c r="FG1594" s="195"/>
      <c r="FH1594" s="195"/>
    </row>
    <row r="1595" spans="2:164" x14ac:dyDescent="0.2">
      <c r="B1595" s="98">
        <f>COUNT(R1595:FC1595,FI1595:FQ1595)</f>
        <v>0</v>
      </c>
      <c r="C1595" s="98" t="str">
        <f>IF(COUNT(R1595:FC1595,FI1595:FQ1595)&gt;0,COUNT(R1595:FC1595,FI1595:FQ1595),"")</f>
        <v/>
      </c>
      <c r="D1595" s="98" t="str">
        <f>IF(COUNT(X1595:BN1595,BP1595:BX1595,BZ1595:CF1595,CH1595:FC1595,FI1595:FQ1595)&gt;0,COUNT(X1595:BN1595,BP1595:BX1595,BZ1595:CF1595,CH1595:FC1595,FI1595:FQ1595),"")</f>
        <v/>
      </c>
      <c r="E1595" s="98" t="str">
        <f>IF(H1595=1,COUNT(R1595:FC1595,FI1595:FQ1595),"")</f>
        <v/>
      </c>
      <c r="F1595" s="98" t="str">
        <f>IF(H1595=1,COUNT(X1595:BN1595,BP1595:BX1595,BZ1595:CF1595,CH1595:FC1595,FI1595:FQ1595),"")</f>
        <v/>
      </c>
      <c r="G1595" s="98" t="str">
        <f>IF($B1595&gt;=1,$M1595,"")</f>
        <v/>
      </c>
      <c r="H1595" s="199" t="str">
        <f>IF(AND(M1595&gt;0,M1595&lt;=STATS!$C$22),1,"")</f>
        <v/>
      </c>
      <c r="J1595" s="34">
        <v>1594</v>
      </c>
      <c r="R1595" s="17"/>
      <c r="S1595" s="17"/>
      <c r="T1595" s="17"/>
      <c r="U1595" s="17"/>
      <c r="V1595" s="17"/>
      <c r="W1595" s="17"/>
      <c r="X1595" s="36"/>
      <c r="Y1595" s="36"/>
      <c r="Z1595" s="36"/>
      <c r="AA1595" s="36"/>
      <c r="FD1595" s="195"/>
      <c r="FE1595" s="195"/>
      <c r="FF1595" s="195"/>
      <c r="FG1595" s="195"/>
      <c r="FH1595" s="195"/>
    </row>
    <row r="1596" spans="2:164" x14ac:dyDescent="0.2">
      <c r="B1596" s="98">
        <f>COUNT(R1596:FC1596,FI1596:FQ1596)</f>
        <v>0</v>
      </c>
      <c r="C1596" s="98" t="str">
        <f>IF(COUNT(R1596:FC1596,FI1596:FQ1596)&gt;0,COUNT(R1596:FC1596,FI1596:FQ1596),"")</f>
        <v/>
      </c>
      <c r="D1596" s="98" t="str">
        <f>IF(COUNT(X1596:BN1596,BP1596:BX1596,BZ1596:CF1596,CH1596:FC1596,FI1596:FQ1596)&gt;0,COUNT(X1596:BN1596,BP1596:BX1596,BZ1596:CF1596,CH1596:FC1596,FI1596:FQ1596),"")</f>
        <v/>
      </c>
      <c r="E1596" s="98" t="str">
        <f>IF(H1596=1,COUNT(R1596:FC1596,FI1596:FQ1596),"")</f>
        <v/>
      </c>
      <c r="F1596" s="98" t="str">
        <f>IF(H1596=1,COUNT(X1596:BN1596,BP1596:BX1596,BZ1596:CF1596,CH1596:FC1596,FI1596:FQ1596),"")</f>
        <v/>
      </c>
      <c r="G1596" s="98" t="str">
        <f>IF($B1596&gt;=1,$M1596,"")</f>
        <v/>
      </c>
      <c r="H1596" s="199" t="str">
        <f>IF(AND(M1596&gt;0,M1596&lt;=STATS!$C$22),1,"")</f>
        <v/>
      </c>
      <c r="J1596" s="34">
        <v>1595</v>
      </c>
      <c r="R1596" s="17"/>
      <c r="S1596" s="17"/>
      <c r="T1596" s="17"/>
      <c r="U1596" s="17"/>
      <c r="V1596" s="17"/>
      <c r="W1596" s="17"/>
      <c r="X1596" s="36"/>
      <c r="Y1596" s="36"/>
      <c r="Z1596" s="36"/>
      <c r="AA1596" s="36"/>
      <c r="FD1596" s="195"/>
      <c r="FE1596" s="195"/>
      <c r="FF1596" s="195"/>
      <c r="FG1596" s="195"/>
      <c r="FH1596" s="195"/>
    </row>
    <row r="1597" spans="2:164" x14ac:dyDescent="0.2">
      <c r="B1597" s="98">
        <f>COUNT(R1597:FC1597,FI1597:FQ1597)</f>
        <v>0</v>
      </c>
      <c r="C1597" s="98" t="str">
        <f>IF(COUNT(R1597:FC1597,FI1597:FQ1597)&gt;0,COUNT(R1597:FC1597,FI1597:FQ1597),"")</f>
        <v/>
      </c>
      <c r="D1597" s="98" t="str">
        <f>IF(COUNT(X1597:BN1597,BP1597:BX1597,BZ1597:CF1597,CH1597:FC1597,FI1597:FQ1597)&gt;0,COUNT(X1597:BN1597,BP1597:BX1597,BZ1597:CF1597,CH1597:FC1597,FI1597:FQ1597),"")</f>
        <v/>
      </c>
      <c r="E1597" s="98" t="str">
        <f>IF(H1597=1,COUNT(R1597:FC1597,FI1597:FQ1597),"")</f>
        <v/>
      </c>
      <c r="F1597" s="98" t="str">
        <f>IF(H1597=1,COUNT(X1597:BN1597,BP1597:BX1597,BZ1597:CF1597,CH1597:FC1597,FI1597:FQ1597),"")</f>
        <v/>
      </c>
      <c r="G1597" s="98" t="str">
        <f>IF($B1597&gt;=1,$M1597,"")</f>
        <v/>
      </c>
      <c r="H1597" s="199" t="str">
        <f>IF(AND(M1597&gt;0,M1597&lt;=STATS!$C$22),1,"")</f>
        <v/>
      </c>
      <c r="J1597" s="34">
        <v>1596</v>
      </c>
      <c r="R1597" s="17"/>
      <c r="S1597" s="17"/>
      <c r="T1597" s="17"/>
      <c r="U1597" s="17"/>
      <c r="V1597" s="17"/>
      <c r="W1597" s="17"/>
      <c r="X1597" s="36"/>
      <c r="Y1597" s="36"/>
      <c r="Z1597" s="36"/>
      <c r="AA1597" s="36"/>
      <c r="FD1597" s="195"/>
      <c r="FE1597" s="195"/>
      <c r="FF1597" s="195"/>
      <c r="FG1597" s="195"/>
      <c r="FH1597" s="195"/>
    </row>
    <row r="1598" spans="2:164" x14ac:dyDescent="0.2">
      <c r="B1598" s="98">
        <f>COUNT(R1598:FC1598,FI1598:FQ1598)</f>
        <v>0</v>
      </c>
      <c r="C1598" s="98" t="str">
        <f>IF(COUNT(R1598:FC1598,FI1598:FQ1598)&gt;0,COUNT(R1598:FC1598,FI1598:FQ1598),"")</f>
        <v/>
      </c>
      <c r="D1598" s="98" t="str">
        <f>IF(COUNT(X1598:BN1598,BP1598:BX1598,BZ1598:CF1598,CH1598:FC1598,FI1598:FQ1598)&gt;0,COUNT(X1598:BN1598,BP1598:BX1598,BZ1598:CF1598,CH1598:FC1598,FI1598:FQ1598),"")</f>
        <v/>
      </c>
      <c r="E1598" s="98" t="str">
        <f>IF(H1598=1,COUNT(R1598:FC1598,FI1598:FQ1598),"")</f>
        <v/>
      </c>
      <c r="F1598" s="98" t="str">
        <f>IF(H1598=1,COUNT(X1598:BN1598,BP1598:BX1598,BZ1598:CF1598,CH1598:FC1598,FI1598:FQ1598),"")</f>
        <v/>
      </c>
      <c r="G1598" s="98" t="str">
        <f>IF($B1598&gt;=1,$M1598,"")</f>
        <v/>
      </c>
      <c r="H1598" s="199" t="str">
        <f>IF(AND(M1598&gt;0,M1598&lt;=STATS!$C$22),1,"")</f>
        <v/>
      </c>
      <c r="J1598" s="34">
        <v>1597</v>
      </c>
      <c r="R1598" s="17"/>
      <c r="S1598" s="17"/>
      <c r="T1598" s="17"/>
      <c r="U1598" s="17"/>
      <c r="V1598" s="17"/>
      <c r="W1598" s="17"/>
      <c r="X1598" s="36"/>
      <c r="Y1598" s="36"/>
      <c r="Z1598" s="36"/>
      <c r="AA1598" s="36"/>
      <c r="FD1598" s="195"/>
      <c r="FE1598" s="195"/>
      <c r="FF1598" s="195"/>
      <c r="FG1598" s="195"/>
      <c r="FH1598" s="195"/>
    </row>
    <row r="1599" spans="2:164" x14ac:dyDescent="0.2">
      <c r="B1599" s="98">
        <f>COUNT(R1599:FC1599,FI1599:FQ1599)</f>
        <v>0</v>
      </c>
      <c r="C1599" s="98" t="str">
        <f>IF(COUNT(R1599:FC1599,FI1599:FQ1599)&gt;0,COUNT(R1599:FC1599,FI1599:FQ1599),"")</f>
        <v/>
      </c>
      <c r="D1599" s="98" t="str">
        <f>IF(COUNT(X1599:BN1599,BP1599:BX1599,BZ1599:CF1599,CH1599:FC1599,FI1599:FQ1599)&gt;0,COUNT(X1599:BN1599,BP1599:BX1599,BZ1599:CF1599,CH1599:FC1599,FI1599:FQ1599),"")</f>
        <v/>
      </c>
      <c r="E1599" s="98" t="str">
        <f>IF(H1599=1,COUNT(R1599:FC1599,FI1599:FQ1599),"")</f>
        <v/>
      </c>
      <c r="F1599" s="98" t="str">
        <f>IF(H1599=1,COUNT(X1599:BN1599,BP1599:BX1599,BZ1599:CF1599,CH1599:FC1599,FI1599:FQ1599),"")</f>
        <v/>
      </c>
      <c r="G1599" s="98" t="str">
        <f>IF($B1599&gt;=1,$M1599,"")</f>
        <v/>
      </c>
      <c r="H1599" s="199" t="str">
        <f>IF(AND(M1599&gt;0,M1599&lt;=STATS!$C$22),1,"")</f>
        <v/>
      </c>
      <c r="J1599" s="34">
        <v>1598</v>
      </c>
      <c r="R1599" s="17"/>
      <c r="S1599" s="17"/>
      <c r="T1599" s="17"/>
      <c r="U1599" s="17"/>
      <c r="V1599" s="17"/>
      <c r="W1599" s="17"/>
      <c r="X1599" s="36"/>
      <c r="Y1599" s="36"/>
      <c r="Z1599" s="36"/>
      <c r="AA1599" s="36"/>
      <c r="FD1599" s="195"/>
      <c r="FE1599" s="195"/>
      <c r="FF1599" s="195"/>
      <c r="FG1599" s="195"/>
      <c r="FH1599" s="195"/>
    </row>
    <row r="1600" spans="2:164" x14ac:dyDescent="0.2">
      <c r="B1600" s="98">
        <f>COUNT(R1600:FC1600,FI1600:FQ1600)</f>
        <v>0</v>
      </c>
      <c r="C1600" s="98" t="str">
        <f>IF(COUNT(R1600:FC1600,FI1600:FQ1600)&gt;0,COUNT(R1600:FC1600,FI1600:FQ1600),"")</f>
        <v/>
      </c>
      <c r="D1600" s="98" t="str">
        <f>IF(COUNT(X1600:BN1600,BP1600:BX1600,BZ1600:CF1600,CH1600:FC1600,FI1600:FQ1600)&gt;0,COUNT(X1600:BN1600,BP1600:BX1600,BZ1600:CF1600,CH1600:FC1600,FI1600:FQ1600),"")</f>
        <v/>
      </c>
      <c r="E1600" s="98" t="str">
        <f>IF(H1600=1,COUNT(R1600:FC1600,FI1600:FQ1600),"")</f>
        <v/>
      </c>
      <c r="F1600" s="98" t="str">
        <f>IF(H1600=1,COUNT(X1600:BN1600,BP1600:BX1600,BZ1600:CF1600,CH1600:FC1600,FI1600:FQ1600),"")</f>
        <v/>
      </c>
      <c r="G1600" s="98" t="str">
        <f>IF($B1600&gt;=1,$M1600,"")</f>
        <v/>
      </c>
      <c r="H1600" s="199" t="str">
        <f>IF(AND(M1600&gt;0,M1600&lt;=STATS!$C$22),1,"")</f>
        <v/>
      </c>
      <c r="J1600" s="34">
        <v>1599</v>
      </c>
      <c r="R1600" s="17"/>
      <c r="S1600" s="17"/>
      <c r="T1600" s="17"/>
      <c r="U1600" s="17"/>
      <c r="V1600" s="17"/>
      <c r="W1600" s="17"/>
      <c r="X1600" s="36"/>
      <c r="Y1600" s="36"/>
      <c r="Z1600" s="36"/>
      <c r="AA1600" s="36"/>
      <c r="FD1600" s="195"/>
      <c r="FE1600" s="195"/>
      <c r="FF1600" s="195"/>
      <c r="FG1600" s="195"/>
      <c r="FH1600" s="195"/>
    </row>
    <row r="1601" spans="2:164" x14ac:dyDescent="0.2">
      <c r="B1601" s="98">
        <f>COUNT(R1601:FC1601,FI1601:FQ1601)</f>
        <v>0</v>
      </c>
      <c r="C1601" s="98" t="str">
        <f>IF(COUNT(R1601:FC1601,FI1601:FQ1601)&gt;0,COUNT(R1601:FC1601,FI1601:FQ1601),"")</f>
        <v/>
      </c>
      <c r="D1601" s="98" t="str">
        <f>IF(COUNT(X1601:BN1601,BP1601:BX1601,BZ1601:CF1601,CH1601:FC1601,FI1601:FQ1601)&gt;0,COUNT(X1601:BN1601,BP1601:BX1601,BZ1601:CF1601,CH1601:FC1601,FI1601:FQ1601),"")</f>
        <v/>
      </c>
      <c r="E1601" s="98" t="str">
        <f>IF(H1601=1,COUNT(R1601:FC1601,FI1601:FQ1601),"")</f>
        <v/>
      </c>
      <c r="F1601" s="98" t="str">
        <f>IF(H1601=1,COUNT(X1601:BN1601,BP1601:BX1601,BZ1601:CF1601,CH1601:FC1601,FI1601:FQ1601),"")</f>
        <v/>
      </c>
      <c r="G1601" s="98" t="str">
        <f>IF($B1601&gt;=1,$M1601,"")</f>
        <v/>
      </c>
      <c r="H1601" s="199" t="str">
        <f>IF(AND(M1601&gt;0,M1601&lt;=STATS!$C$22),1,"")</f>
        <v/>
      </c>
      <c r="J1601" s="34">
        <v>1600</v>
      </c>
      <c r="R1601" s="17"/>
      <c r="S1601" s="17"/>
      <c r="T1601" s="17"/>
      <c r="U1601" s="17"/>
      <c r="V1601" s="17"/>
      <c r="W1601" s="17"/>
      <c r="X1601" s="36"/>
      <c r="Y1601" s="36"/>
      <c r="Z1601" s="36"/>
      <c r="AA1601" s="36"/>
      <c r="FD1601" s="195"/>
      <c r="FE1601" s="195"/>
      <c r="FF1601" s="195"/>
      <c r="FG1601" s="195"/>
      <c r="FH1601" s="195"/>
    </row>
    <row r="1602" spans="2:164" x14ac:dyDescent="0.2">
      <c r="B1602" s="98">
        <f>COUNT(R1602:FC1602,FI1602:FQ1602)</f>
        <v>0</v>
      </c>
      <c r="C1602" s="98" t="str">
        <f>IF(COUNT(R1602:FC1602,FI1602:FQ1602)&gt;0,COUNT(R1602:FC1602,FI1602:FQ1602),"")</f>
        <v/>
      </c>
      <c r="D1602" s="98" t="str">
        <f>IF(COUNT(X1602:BN1602,BP1602:BX1602,BZ1602:CF1602,CH1602:FC1602,FI1602:FQ1602)&gt;0,COUNT(X1602:BN1602,BP1602:BX1602,BZ1602:CF1602,CH1602:FC1602,FI1602:FQ1602),"")</f>
        <v/>
      </c>
      <c r="E1602" s="98" t="str">
        <f>IF(H1602=1,COUNT(R1602:FC1602,FI1602:FQ1602),"")</f>
        <v/>
      </c>
      <c r="F1602" s="98" t="str">
        <f>IF(H1602=1,COUNT(X1602:BN1602,BP1602:BX1602,BZ1602:CF1602,CH1602:FC1602,FI1602:FQ1602),"")</f>
        <v/>
      </c>
      <c r="G1602" s="98" t="str">
        <f>IF($B1602&gt;=1,$M1602,"")</f>
        <v/>
      </c>
      <c r="H1602" s="199" t="str">
        <f>IF(AND(M1602&gt;0,M1602&lt;=STATS!$C$22),1,"")</f>
        <v/>
      </c>
      <c r="J1602" s="34">
        <v>1601</v>
      </c>
      <c r="R1602" s="17"/>
      <c r="S1602" s="17"/>
      <c r="T1602" s="17"/>
      <c r="U1602" s="17"/>
      <c r="V1602" s="17"/>
      <c r="W1602" s="17"/>
      <c r="X1602" s="36"/>
      <c r="Y1602" s="36"/>
      <c r="Z1602" s="36"/>
      <c r="AA1602" s="36"/>
      <c r="FD1602" s="195"/>
      <c r="FE1602" s="195"/>
      <c r="FF1602" s="195"/>
      <c r="FG1602" s="195"/>
      <c r="FH1602" s="195"/>
    </row>
    <row r="1603" spans="2:164" x14ac:dyDescent="0.2">
      <c r="B1603" s="98">
        <f>COUNT(R1603:FC1603,FI1603:FQ1603)</f>
        <v>0</v>
      </c>
      <c r="C1603" s="98" t="str">
        <f>IF(COUNT(R1603:FC1603,FI1603:FQ1603)&gt;0,COUNT(R1603:FC1603,FI1603:FQ1603),"")</f>
        <v/>
      </c>
      <c r="D1603" s="98" t="str">
        <f>IF(COUNT(X1603:BN1603,BP1603:BX1603,BZ1603:CF1603,CH1603:FC1603,FI1603:FQ1603)&gt;0,COUNT(X1603:BN1603,BP1603:BX1603,BZ1603:CF1603,CH1603:FC1603,FI1603:FQ1603),"")</f>
        <v/>
      </c>
      <c r="E1603" s="98" t="str">
        <f>IF(H1603=1,COUNT(R1603:FC1603,FI1603:FQ1603),"")</f>
        <v/>
      </c>
      <c r="F1603" s="98" t="str">
        <f>IF(H1603=1,COUNT(X1603:BN1603,BP1603:BX1603,BZ1603:CF1603,CH1603:FC1603,FI1603:FQ1603),"")</f>
        <v/>
      </c>
      <c r="G1603" s="98" t="str">
        <f>IF($B1603&gt;=1,$M1603,"")</f>
        <v/>
      </c>
      <c r="H1603" s="199" t="str">
        <f>IF(AND(M1603&gt;0,M1603&lt;=STATS!$C$22),1,"")</f>
        <v/>
      </c>
      <c r="J1603" s="34">
        <v>1602</v>
      </c>
      <c r="R1603" s="17"/>
      <c r="S1603" s="17"/>
      <c r="T1603" s="17"/>
      <c r="U1603" s="17"/>
      <c r="V1603" s="17"/>
      <c r="W1603" s="17"/>
      <c r="X1603" s="36"/>
      <c r="Y1603" s="36"/>
      <c r="Z1603" s="36"/>
      <c r="AA1603" s="36"/>
      <c r="FD1603" s="195"/>
      <c r="FE1603" s="195"/>
      <c r="FF1603" s="195"/>
      <c r="FG1603" s="195"/>
      <c r="FH1603" s="195"/>
    </row>
    <row r="1604" spans="2:164" x14ac:dyDescent="0.2">
      <c r="B1604" s="98">
        <f>COUNT(R1604:FC1604,FI1604:FQ1604)</f>
        <v>0</v>
      </c>
      <c r="C1604" s="98" t="str">
        <f>IF(COUNT(R1604:FC1604,FI1604:FQ1604)&gt;0,COUNT(R1604:FC1604,FI1604:FQ1604),"")</f>
        <v/>
      </c>
      <c r="D1604" s="98" t="str">
        <f>IF(COUNT(X1604:BN1604,BP1604:BX1604,BZ1604:CF1604,CH1604:FC1604,FI1604:FQ1604)&gt;0,COUNT(X1604:BN1604,BP1604:BX1604,BZ1604:CF1604,CH1604:FC1604,FI1604:FQ1604),"")</f>
        <v/>
      </c>
      <c r="E1604" s="98" t="str">
        <f>IF(H1604=1,COUNT(R1604:FC1604,FI1604:FQ1604),"")</f>
        <v/>
      </c>
      <c r="F1604" s="98" t="str">
        <f>IF(H1604=1,COUNT(X1604:BN1604,BP1604:BX1604,BZ1604:CF1604,CH1604:FC1604,FI1604:FQ1604),"")</f>
        <v/>
      </c>
      <c r="G1604" s="98" t="str">
        <f>IF($B1604&gt;=1,$M1604,"")</f>
        <v/>
      </c>
      <c r="H1604" s="199" t="str">
        <f>IF(AND(M1604&gt;0,M1604&lt;=STATS!$C$22),1,"")</f>
        <v/>
      </c>
      <c r="J1604" s="34">
        <v>1603</v>
      </c>
      <c r="R1604" s="17"/>
      <c r="S1604" s="17"/>
      <c r="T1604" s="17"/>
      <c r="U1604" s="17"/>
      <c r="V1604" s="17"/>
      <c r="W1604" s="17"/>
      <c r="X1604" s="36"/>
      <c r="Y1604" s="36"/>
      <c r="Z1604" s="36"/>
      <c r="AA1604" s="36"/>
      <c r="FD1604" s="195"/>
      <c r="FE1604" s="195"/>
      <c r="FF1604" s="195"/>
      <c r="FG1604" s="195"/>
      <c r="FH1604" s="195"/>
    </row>
    <row r="1605" spans="2:164" x14ac:dyDescent="0.2">
      <c r="B1605" s="98">
        <f>COUNT(R1605:FC1605,FI1605:FQ1605)</f>
        <v>0</v>
      </c>
      <c r="C1605" s="98" t="str">
        <f>IF(COUNT(R1605:FC1605,FI1605:FQ1605)&gt;0,COUNT(R1605:FC1605,FI1605:FQ1605),"")</f>
        <v/>
      </c>
      <c r="D1605" s="98" t="str">
        <f>IF(COUNT(X1605:BN1605,BP1605:BX1605,BZ1605:CF1605,CH1605:FC1605,FI1605:FQ1605)&gt;0,COUNT(X1605:BN1605,BP1605:BX1605,BZ1605:CF1605,CH1605:FC1605,FI1605:FQ1605),"")</f>
        <v/>
      </c>
      <c r="E1605" s="98" t="str">
        <f>IF(H1605=1,COUNT(R1605:FC1605,FI1605:FQ1605),"")</f>
        <v/>
      </c>
      <c r="F1605" s="98" t="str">
        <f>IF(H1605=1,COUNT(X1605:BN1605,BP1605:BX1605,BZ1605:CF1605,CH1605:FC1605,FI1605:FQ1605),"")</f>
        <v/>
      </c>
      <c r="G1605" s="98" t="str">
        <f>IF($B1605&gt;=1,$M1605,"")</f>
        <v/>
      </c>
      <c r="H1605" s="199" t="str">
        <f>IF(AND(M1605&gt;0,M1605&lt;=STATS!$C$22),1,"")</f>
        <v/>
      </c>
      <c r="J1605" s="34">
        <v>1604</v>
      </c>
      <c r="R1605" s="17"/>
      <c r="S1605" s="17"/>
      <c r="T1605" s="17"/>
      <c r="U1605" s="17"/>
      <c r="V1605" s="17"/>
      <c r="W1605" s="17"/>
      <c r="X1605" s="36"/>
      <c r="Y1605" s="36"/>
      <c r="Z1605" s="36"/>
      <c r="AA1605" s="36"/>
      <c r="FD1605" s="195"/>
      <c r="FE1605" s="195"/>
      <c r="FF1605" s="195"/>
      <c r="FG1605" s="195"/>
      <c r="FH1605" s="195"/>
    </row>
    <row r="1606" spans="2:164" x14ac:dyDescent="0.2">
      <c r="B1606" s="98">
        <f>COUNT(R1606:FC1606,FI1606:FQ1606)</f>
        <v>0</v>
      </c>
      <c r="C1606" s="98" t="str">
        <f>IF(COUNT(R1606:FC1606,FI1606:FQ1606)&gt;0,COUNT(R1606:FC1606,FI1606:FQ1606),"")</f>
        <v/>
      </c>
      <c r="D1606" s="98" t="str">
        <f>IF(COUNT(X1606:BN1606,BP1606:BX1606,BZ1606:CF1606,CH1606:FC1606,FI1606:FQ1606)&gt;0,COUNT(X1606:BN1606,BP1606:BX1606,BZ1606:CF1606,CH1606:FC1606,FI1606:FQ1606),"")</f>
        <v/>
      </c>
      <c r="E1606" s="98" t="str">
        <f>IF(H1606=1,COUNT(R1606:FC1606,FI1606:FQ1606),"")</f>
        <v/>
      </c>
      <c r="F1606" s="98" t="str">
        <f>IF(H1606=1,COUNT(X1606:BN1606,BP1606:BX1606,BZ1606:CF1606,CH1606:FC1606,FI1606:FQ1606),"")</f>
        <v/>
      </c>
      <c r="G1606" s="98" t="str">
        <f>IF($B1606&gt;=1,$M1606,"")</f>
        <v/>
      </c>
      <c r="H1606" s="199" t="str">
        <f>IF(AND(M1606&gt;0,M1606&lt;=STATS!$C$22),1,"")</f>
        <v/>
      </c>
      <c r="J1606" s="34">
        <v>1605</v>
      </c>
      <c r="R1606" s="17"/>
      <c r="S1606" s="17"/>
      <c r="T1606" s="17"/>
      <c r="U1606" s="17"/>
      <c r="V1606" s="17"/>
      <c r="W1606" s="17"/>
      <c r="X1606" s="36"/>
      <c r="Y1606" s="36"/>
      <c r="Z1606" s="36"/>
      <c r="AA1606" s="36"/>
      <c r="FD1606" s="195"/>
      <c r="FE1606" s="195"/>
      <c r="FF1606" s="195"/>
      <c r="FG1606" s="195"/>
      <c r="FH1606" s="195"/>
    </row>
    <row r="1607" spans="2:164" x14ac:dyDescent="0.2">
      <c r="B1607" s="98">
        <f>COUNT(R1607:FC1607,FI1607:FQ1607)</f>
        <v>0</v>
      </c>
      <c r="C1607" s="98" t="str">
        <f>IF(COUNT(R1607:FC1607,FI1607:FQ1607)&gt;0,COUNT(R1607:FC1607,FI1607:FQ1607),"")</f>
        <v/>
      </c>
      <c r="D1607" s="98" t="str">
        <f>IF(COUNT(X1607:BN1607,BP1607:BX1607,BZ1607:CF1607,CH1607:FC1607,FI1607:FQ1607)&gt;0,COUNT(X1607:BN1607,BP1607:BX1607,BZ1607:CF1607,CH1607:FC1607,FI1607:FQ1607),"")</f>
        <v/>
      </c>
      <c r="E1607" s="98" t="str">
        <f>IF(H1607=1,COUNT(R1607:FC1607,FI1607:FQ1607),"")</f>
        <v/>
      </c>
      <c r="F1607" s="98" t="str">
        <f>IF(H1607=1,COUNT(X1607:BN1607,BP1607:BX1607,BZ1607:CF1607,CH1607:FC1607,FI1607:FQ1607),"")</f>
        <v/>
      </c>
      <c r="G1607" s="98" t="str">
        <f>IF($B1607&gt;=1,$M1607,"")</f>
        <v/>
      </c>
      <c r="H1607" s="199" t="str">
        <f>IF(AND(M1607&gt;0,M1607&lt;=STATS!$C$22),1,"")</f>
        <v/>
      </c>
      <c r="J1607" s="34">
        <v>1606</v>
      </c>
      <c r="R1607" s="17"/>
      <c r="S1607" s="17"/>
      <c r="T1607" s="17"/>
      <c r="U1607" s="17"/>
      <c r="V1607" s="17"/>
      <c r="W1607" s="17"/>
      <c r="X1607" s="36"/>
      <c r="Y1607" s="36"/>
      <c r="Z1607" s="36"/>
      <c r="AA1607" s="36"/>
      <c r="FD1607" s="195"/>
      <c r="FE1607" s="195"/>
      <c r="FF1607" s="195"/>
      <c r="FG1607" s="195"/>
      <c r="FH1607" s="195"/>
    </row>
    <row r="1608" spans="2:164" x14ac:dyDescent="0.2">
      <c r="B1608" s="98">
        <f>COUNT(R1608:FC1608,FI1608:FQ1608)</f>
        <v>0</v>
      </c>
      <c r="C1608" s="98" t="str">
        <f>IF(COUNT(R1608:FC1608,FI1608:FQ1608)&gt;0,COUNT(R1608:FC1608,FI1608:FQ1608),"")</f>
        <v/>
      </c>
      <c r="D1608" s="98" t="str">
        <f>IF(COUNT(X1608:BN1608,BP1608:BX1608,BZ1608:CF1608,CH1608:FC1608,FI1608:FQ1608)&gt;0,COUNT(X1608:BN1608,BP1608:BX1608,BZ1608:CF1608,CH1608:FC1608,FI1608:FQ1608),"")</f>
        <v/>
      </c>
      <c r="E1608" s="98" t="str">
        <f>IF(H1608=1,COUNT(R1608:FC1608,FI1608:FQ1608),"")</f>
        <v/>
      </c>
      <c r="F1608" s="98" t="str">
        <f>IF(H1608=1,COUNT(X1608:BN1608,BP1608:BX1608,BZ1608:CF1608,CH1608:FC1608,FI1608:FQ1608),"")</f>
        <v/>
      </c>
      <c r="G1608" s="98" t="str">
        <f>IF($B1608&gt;=1,$M1608,"")</f>
        <v/>
      </c>
      <c r="H1608" s="199" t="str">
        <f>IF(AND(M1608&gt;0,M1608&lt;=STATS!$C$22),1,"")</f>
        <v/>
      </c>
      <c r="J1608" s="34">
        <v>1607</v>
      </c>
      <c r="R1608" s="17"/>
      <c r="S1608" s="17"/>
      <c r="T1608" s="17"/>
      <c r="U1608" s="17"/>
      <c r="V1608" s="17"/>
      <c r="W1608" s="17"/>
      <c r="X1608" s="36"/>
      <c r="Y1608" s="36"/>
      <c r="Z1608" s="36"/>
      <c r="AA1608" s="36"/>
      <c r="FD1608" s="195"/>
      <c r="FE1608" s="195"/>
      <c r="FF1608" s="195"/>
      <c r="FG1608" s="195"/>
      <c r="FH1608" s="195"/>
    </row>
    <row r="1609" spans="2:164" x14ac:dyDescent="0.2">
      <c r="B1609" s="98">
        <f>COUNT(R1609:FC1609,FI1609:FQ1609)</f>
        <v>0</v>
      </c>
      <c r="C1609" s="98" t="str">
        <f>IF(COUNT(R1609:FC1609,FI1609:FQ1609)&gt;0,COUNT(R1609:FC1609,FI1609:FQ1609),"")</f>
        <v/>
      </c>
      <c r="D1609" s="98" t="str">
        <f>IF(COUNT(X1609:BN1609,BP1609:BX1609,BZ1609:CF1609,CH1609:FC1609,FI1609:FQ1609)&gt;0,COUNT(X1609:BN1609,BP1609:BX1609,BZ1609:CF1609,CH1609:FC1609,FI1609:FQ1609),"")</f>
        <v/>
      </c>
      <c r="E1609" s="98" t="str">
        <f>IF(H1609=1,COUNT(R1609:FC1609,FI1609:FQ1609),"")</f>
        <v/>
      </c>
      <c r="F1609" s="98" t="str">
        <f>IF(H1609=1,COUNT(X1609:BN1609,BP1609:BX1609,BZ1609:CF1609,CH1609:FC1609,FI1609:FQ1609),"")</f>
        <v/>
      </c>
      <c r="G1609" s="98" t="str">
        <f>IF($B1609&gt;=1,$M1609,"")</f>
        <v/>
      </c>
      <c r="H1609" s="199" t="str">
        <f>IF(AND(M1609&gt;0,M1609&lt;=STATS!$C$22),1,"")</f>
        <v/>
      </c>
      <c r="J1609" s="34">
        <v>1608</v>
      </c>
      <c r="R1609" s="17"/>
      <c r="S1609" s="17"/>
      <c r="T1609" s="17"/>
      <c r="U1609" s="17"/>
      <c r="V1609" s="17"/>
      <c r="W1609" s="17"/>
      <c r="X1609" s="36"/>
      <c r="Y1609" s="36"/>
      <c r="Z1609" s="36"/>
      <c r="AA1609" s="36"/>
      <c r="FD1609" s="195"/>
      <c r="FE1609" s="195"/>
      <c r="FF1609" s="195"/>
      <c r="FG1609" s="195"/>
      <c r="FH1609" s="195"/>
    </row>
    <row r="1610" spans="2:164" x14ac:dyDescent="0.2">
      <c r="B1610" s="98">
        <f>COUNT(R1610:FC1610,FI1610:FQ1610)</f>
        <v>0</v>
      </c>
      <c r="C1610" s="98" t="str">
        <f>IF(COUNT(R1610:FC1610,FI1610:FQ1610)&gt;0,COUNT(R1610:FC1610,FI1610:FQ1610),"")</f>
        <v/>
      </c>
      <c r="D1610" s="98" t="str">
        <f>IF(COUNT(X1610:BN1610,BP1610:BX1610,BZ1610:CF1610,CH1610:FC1610,FI1610:FQ1610)&gt;0,COUNT(X1610:BN1610,BP1610:BX1610,BZ1610:CF1610,CH1610:FC1610,FI1610:FQ1610),"")</f>
        <v/>
      </c>
      <c r="E1610" s="98" t="str">
        <f>IF(H1610=1,COUNT(R1610:FC1610,FI1610:FQ1610),"")</f>
        <v/>
      </c>
      <c r="F1610" s="98" t="str">
        <f>IF(H1610=1,COUNT(X1610:BN1610,BP1610:BX1610,BZ1610:CF1610,CH1610:FC1610,FI1610:FQ1610),"")</f>
        <v/>
      </c>
      <c r="G1610" s="98" t="str">
        <f>IF($B1610&gt;=1,$M1610,"")</f>
        <v/>
      </c>
      <c r="H1610" s="199" t="str">
        <f>IF(AND(M1610&gt;0,M1610&lt;=STATS!$C$22),1,"")</f>
        <v/>
      </c>
      <c r="J1610" s="34">
        <v>1609</v>
      </c>
      <c r="R1610" s="17"/>
      <c r="S1610" s="17"/>
      <c r="T1610" s="17"/>
      <c r="U1610" s="17"/>
      <c r="V1610" s="17"/>
      <c r="W1610" s="17"/>
      <c r="X1610" s="36"/>
      <c r="Y1610" s="36"/>
      <c r="Z1610" s="36"/>
      <c r="AA1610" s="36"/>
      <c r="FD1610" s="195"/>
      <c r="FE1610" s="195"/>
      <c r="FF1610" s="195"/>
      <c r="FG1610" s="195"/>
      <c r="FH1610" s="195"/>
    </row>
    <row r="1611" spans="2:164" x14ac:dyDescent="0.2">
      <c r="B1611" s="98">
        <f>COUNT(R1611:FC1611,FI1611:FQ1611)</f>
        <v>0</v>
      </c>
      <c r="C1611" s="98" t="str">
        <f>IF(COUNT(R1611:FC1611,FI1611:FQ1611)&gt;0,COUNT(R1611:FC1611,FI1611:FQ1611),"")</f>
        <v/>
      </c>
      <c r="D1611" s="98" t="str">
        <f>IF(COUNT(X1611:BN1611,BP1611:BX1611,BZ1611:CF1611,CH1611:FC1611,FI1611:FQ1611)&gt;0,COUNT(X1611:BN1611,BP1611:BX1611,BZ1611:CF1611,CH1611:FC1611,FI1611:FQ1611),"")</f>
        <v/>
      </c>
      <c r="E1611" s="98" t="str">
        <f>IF(H1611=1,COUNT(R1611:FC1611,FI1611:FQ1611),"")</f>
        <v/>
      </c>
      <c r="F1611" s="98" t="str">
        <f>IF(H1611=1,COUNT(X1611:BN1611,BP1611:BX1611,BZ1611:CF1611,CH1611:FC1611,FI1611:FQ1611),"")</f>
        <v/>
      </c>
      <c r="G1611" s="98" t="str">
        <f>IF($B1611&gt;=1,$M1611,"")</f>
        <v/>
      </c>
      <c r="H1611" s="199" t="str">
        <f>IF(AND(M1611&gt;0,M1611&lt;=STATS!$C$22),1,"")</f>
        <v/>
      </c>
      <c r="J1611" s="34">
        <v>1610</v>
      </c>
      <c r="R1611" s="17"/>
      <c r="S1611" s="17"/>
      <c r="T1611" s="17"/>
      <c r="U1611" s="17"/>
      <c r="V1611" s="17"/>
      <c r="W1611" s="17"/>
      <c r="X1611" s="36"/>
      <c r="Y1611" s="36"/>
      <c r="Z1611" s="36"/>
      <c r="AA1611" s="36"/>
      <c r="FD1611" s="195"/>
      <c r="FE1611" s="195"/>
      <c r="FF1611" s="195"/>
      <c r="FG1611" s="195"/>
      <c r="FH1611" s="195"/>
    </row>
    <row r="1612" spans="2:164" x14ac:dyDescent="0.2">
      <c r="B1612" s="98">
        <f>COUNT(R1612:FC1612,FI1612:FQ1612)</f>
        <v>0</v>
      </c>
      <c r="C1612" s="98" t="str">
        <f>IF(COUNT(R1612:FC1612,FI1612:FQ1612)&gt;0,COUNT(R1612:FC1612,FI1612:FQ1612),"")</f>
        <v/>
      </c>
      <c r="D1612" s="98" t="str">
        <f>IF(COUNT(X1612:BN1612,BP1612:BX1612,BZ1612:CF1612,CH1612:FC1612,FI1612:FQ1612)&gt;0,COUNT(X1612:BN1612,BP1612:BX1612,BZ1612:CF1612,CH1612:FC1612,FI1612:FQ1612),"")</f>
        <v/>
      </c>
      <c r="E1612" s="98" t="str">
        <f>IF(H1612=1,COUNT(R1612:FC1612,FI1612:FQ1612),"")</f>
        <v/>
      </c>
      <c r="F1612" s="98" t="str">
        <f>IF(H1612=1,COUNT(X1612:BN1612,BP1612:BX1612,BZ1612:CF1612,CH1612:FC1612,FI1612:FQ1612),"")</f>
        <v/>
      </c>
      <c r="G1612" s="98" t="str">
        <f>IF($B1612&gt;=1,$M1612,"")</f>
        <v/>
      </c>
      <c r="H1612" s="199" t="str">
        <f>IF(AND(M1612&gt;0,M1612&lt;=STATS!$C$22),1,"")</f>
        <v/>
      </c>
      <c r="J1612" s="34">
        <v>1611</v>
      </c>
      <c r="R1612" s="17"/>
      <c r="S1612" s="17"/>
      <c r="T1612" s="17"/>
      <c r="U1612" s="17"/>
      <c r="V1612" s="17"/>
      <c r="W1612" s="17"/>
      <c r="X1612" s="36"/>
      <c r="Y1612" s="36"/>
      <c r="Z1612" s="36"/>
      <c r="AA1612" s="36"/>
      <c r="FD1612" s="195"/>
      <c r="FE1612" s="195"/>
      <c r="FF1612" s="195"/>
      <c r="FG1612" s="195"/>
      <c r="FH1612" s="195"/>
    </row>
    <row r="1613" spans="2:164" x14ac:dyDescent="0.2">
      <c r="B1613" s="98">
        <f>COUNT(R1613:FC1613,FI1613:FQ1613)</f>
        <v>0</v>
      </c>
      <c r="C1613" s="98" t="str">
        <f>IF(COUNT(R1613:FC1613,FI1613:FQ1613)&gt;0,COUNT(R1613:FC1613,FI1613:FQ1613),"")</f>
        <v/>
      </c>
      <c r="D1613" s="98" t="str">
        <f>IF(COUNT(X1613:BN1613,BP1613:BX1613,BZ1613:CF1613,CH1613:FC1613,FI1613:FQ1613)&gt;0,COUNT(X1613:BN1613,BP1613:BX1613,BZ1613:CF1613,CH1613:FC1613,FI1613:FQ1613),"")</f>
        <v/>
      </c>
      <c r="E1613" s="98" t="str">
        <f>IF(H1613=1,COUNT(R1613:FC1613,FI1613:FQ1613),"")</f>
        <v/>
      </c>
      <c r="F1613" s="98" t="str">
        <f>IF(H1613=1,COUNT(X1613:BN1613,BP1613:BX1613,BZ1613:CF1613,CH1613:FC1613,FI1613:FQ1613),"")</f>
        <v/>
      </c>
      <c r="G1613" s="98" t="str">
        <f>IF($B1613&gt;=1,$M1613,"")</f>
        <v/>
      </c>
      <c r="H1613" s="199" t="str">
        <f>IF(AND(M1613&gt;0,M1613&lt;=STATS!$C$22),1,"")</f>
        <v/>
      </c>
      <c r="J1613" s="34">
        <v>1612</v>
      </c>
      <c r="R1613" s="17"/>
      <c r="S1613" s="17"/>
      <c r="T1613" s="17"/>
      <c r="U1613" s="17"/>
      <c r="V1613" s="17"/>
      <c r="W1613" s="17"/>
      <c r="X1613" s="36"/>
      <c r="Y1613" s="36"/>
      <c r="Z1613" s="36"/>
      <c r="AA1613" s="36"/>
      <c r="FD1613" s="195"/>
      <c r="FE1613" s="195"/>
      <c r="FF1613" s="195"/>
      <c r="FG1613" s="195"/>
      <c r="FH1613" s="195"/>
    </row>
    <row r="1614" spans="2:164" x14ac:dyDescent="0.2">
      <c r="B1614" s="98">
        <f>COUNT(R1614:FC1614,FI1614:FQ1614)</f>
        <v>0</v>
      </c>
      <c r="C1614" s="98" t="str">
        <f>IF(COUNT(R1614:FC1614,FI1614:FQ1614)&gt;0,COUNT(R1614:FC1614,FI1614:FQ1614),"")</f>
        <v/>
      </c>
      <c r="D1614" s="98" t="str">
        <f>IF(COUNT(X1614:BN1614,BP1614:BX1614,BZ1614:CF1614,CH1614:FC1614,FI1614:FQ1614)&gt;0,COUNT(X1614:BN1614,BP1614:BX1614,BZ1614:CF1614,CH1614:FC1614,FI1614:FQ1614),"")</f>
        <v/>
      </c>
      <c r="E1614" s="98" t="str">
        <f>IF(H1614=1,COUNT(R1614:FC1614,FI1614:FQ1614),"")</f>
        <v/>
      </c>
      <c r="F1614" s="98" t="str">
        <f>IF(H1614=1,COUNT(X1614:BN1614,BP1614:BX1614,BZ1614:CF1614,CH1614:FC1614,FI1614:FQ1614),"")</f>
        <v/>
      </c>
      <c r="G1614" s="98" t="str">
        <f>IF($B1614&gt;=1,$M1614,"")</f>
        <v/>
      </c>
      <c r="H1614" s="199" t="str">
        <f>IF(AND(M1614&gt;0,M1614&lt;=STATS!$C$22),1,"")</f>
        <v/>
      </c>
      <c r="J1614" s="34">
        <v>1613</v>
      </c>
      <c r="R1614" s="17"/>
      <c r="S1614" s="17"/>
      <c r="T1614" s="17"/>
      <c r="U1614" s="17"/>
      <c r="V1614" s="17"/>
      <c r="W1614" s="17"/>
      <c r="X1614" s="36"/>
      <c r="Y1614" s="36"/>
      <c r="Z1614" s="36"/>
      <c r="AA1614" s="36"/>
      <c r="FD1614" s="195"/>
      <c r="FE1614" s="195"/>
      <c r="FF1614" s="195"/>
      <c r="FG1614" s="195"/>
      <c r="FH1614" s="195"/>
    </row>
    <row r="1615" spans="2:164" x14ac:dyDescent="0.2">
      <c r="B1615" s="98">
        <f>COUNT(R1615:FC1615,FI1615:FQ1615)</f>
        <v>0</v>
      </c>
      <c r="C1615" s="98" t="str">
        <f>IF(COUNT(R1615:FC1615,FI1615:FQ1615)&gt;0,COUNT(R1615:FC1615,FI1615:FQ1615),"")</f>
        <v/>
      </c>
      <c r="D1615" s="98" t="str">
        <f>IF(COUNT(X1615:BN1615,BP1615:BX1615,BZ1615:CF1615,CH1615:FC1615,FI1615:FQ1615)&gt;0,COUNT(X1615:BN1615,BP1615:BX1615,BZ1615:CF1615,CH1615:FC1615,FI1615:FQ1615),"")</f>
        <v/>
      </c>
      <c r="E1615" s="98" t="str">
        <f>IF(H1615=1,COUNT(R1615:FC1615,FI1615:FQ1615),"")</f>
        <v/>
      </c>
      <c r="F1615" s="98" t="str">
        <f>IF(H1615=1,COUNT(X1615:BN1615,BP1615:BX1615,BZ1615:CF1615,CH1615:FC1615,FI1615:FQ1615),"")</f>
        <v/>
      </c>
      <c r="G1615" s="98" t="str">
        <f>IF($B1615&gt;=1,$M1615,"")</f>
        <v/>
      </c>
      <c r="H1615" s="199" t="str">
        <f>IF(AND(M1615&gt;0,M1615&lt;=STATS!$C$22),1,"")</f>
        <v/>
      </c>
      <c r="J1615" s="34">
        <v>1614</v>
      </c>
      <c r="R1615" s="17"/>
      <c r="S1615" s="17"/>
      <c r="T1615" s="17"/>
      <c r="U1615" s="17"/>
      <c r="V1615" s="17"/>
      <c r="W1615" s="17"/>
      <c r="X1615" s="36"/>
      <c r="Y1615" s="36"/>
      <c r="Z1615" s="36"/>
      <c r="AA1615" s="36"/>
      <c r="FD1615" s="195"/>
      <c r="FE1615" s="195"/>
      <c r="FF1615" s="195"/>
      <c r="FG1615" s="195"/>
      <c r="FH1615" s="195"/>
    </row>
    <row r="1616" spans="2:164" x14ac:dyDescent="0.2">
      <c r="B1616" s="98">
        <f>COUNT(R1616:FC1616,FI1616:FQ1616)</f>
        <v>0</v>
      </c>
      <c r="C1616" s="98" t="str">
        <f>IF(COUNT(R1616:FC1616,FI1616:FQ1616)&gt;0,COUNT(R1616:FC1616,FI1616:FQ1616),"")</f>
        <v/>
      </c>
      <c r="D1616" s="98" t="str">
        <f>IF(COUNT(X1616:BN1616,BP1616:BX1616,BZ1616:CF1616,CH1616:FC1616,FI1616:FQ1616)&gt;0,COUNT(X1616:BN1616,BP1616:BX1616,BZ1616:CF1616,CH1616:FC1616,FI1616:FQ1616),"")</f>
        <v/>
      </c>
      <c r="E1616" s="98" t="str">
        <f>IF(H1616=1,COUNT(R1616:FC1616,FI1616:FQ1616),"")</f>
        <v/>
      </c>
      <c r="F1616" s="98" t="str">
        <f>IF(H1616=1,COUNT(X1616:BN1616,BP1616:BX1616,BZ1616:CF1616,CH1616:FC1616,FI1616:FQ1616),"")</f>
        <v/>
      </c>
      <c r="G1616" s="98" t="str">
        <f>IF($B1616&gt;=1,$M1616,"")</f>
        <v/>
      </c>
      <c r="H1616" s="199" t="str">
        <f>IF(AND(M1616&gt;0,M1616&lt;=STATS!$C$22),1,"")</f>
        <v/>
      </c>
      <c r="J1616" s="34">
        <v>1615</v>
      </c>
      <c r="R1616" s="17"/>
      <c r="S1616" s="17"/>
      <c r="T1616" s="17"/>
      <c r="U1616" s="17"/>
      <c r="V1616" s="17"/>
      <c r="W1616" s="17"/>
      <c r="X1616" s="36"/>
      <c r="Y1616" s="36"/>
      <c r="Z1616" s="36"/>
      <c r="AA1616" s="36"/>
      <c r="FD1616" s="195"/>
      <c r="FE1616" s="195"/>
      <c r="FF1616" s="195"/>
      <c r="FG1616" s="195"/>
      <c r="FH1616" s="195"/>
    </row>
    <row r="1617" spans="2:164" x14ac:dyDescent="0.2">
      <c r="B1617" s="98">
        <f>COUNT(R1617:FC1617,FI1617:FQ1617)</f>
        <v>0</v>
      </c>
      <c r="C1617" s="98" t="str">
        <f>IF(COUNT(R1617:FC1617,FI1617:FQ1617)&gt;0,COUNT(R1617:FC1617,FI1617:FQ1617),"")</f>
        <v/>
      </c>
      <c r="D1617" s="98" t="str">
        <f>IF(COUNT(X1617:BN1617,BP1617:BX1617,BZ1617:CF1617,CH1617:FC1617,FI1617:FQ1617)&gt;0,COUNT(X1617:BN1617,BP1617:BX1617,BZ1617:CF1617,CH1617:FC1617,FI1617:FQ1617),"")</f>
        <v/>
      </c>
      <c r="E1617" s="98" t="str">
        <f>IF(H1617=1,COUNT(R1617:FC1617,FI1617:FQ1617),"")</f>
        <v/>
      </c>
      <c r="F1617" s="98" t="str">
        <f>IF(H1617=1,COUNT(X1617:BN1617,BP1617:BX1617,BZ1617:CF1617,CH1617:FC1617,FI1617:FQ1617),"")</f>
        <v/>
      </c>
      <c r="G1617" s="98" t="str">
        <f>IF($B1617&gt;=1,$M1617,"")</f>
        <v/>
      </c>
      <c r="H1617" s="199" t="str">
        <f>IF(AND(M1617&gt;0,M1617&lt;=STATS!$C$22),1,"")</f>
        <v/>
      </c>
      <c r="J1617" s="34">
        <v>1616</v>
      </c>
      <c r="R1617" s="17"/>
      <c r="S1617" s="17"/>
      <c r="T1617" s="17"/>
      <c r="U1617" s="17"/>
      <c r="V1617" s="17"/>
      <c r="W1617" s="17"/>
      <c r="X1617" s="36"/>
      <c r="Y1617" s="36"/>
      <c r="Z1617" s="36"/>
      <c r="AA1617" s="36"/>
      <c r="FD1617" s="195"/>
      <c r="FE1617" s="195"/>
      <c r="FF1617" s="195"/>
      <c r="FG1617" s="195"/>
      <c r="FH1617" s="195"/>
    </row>
    <row r="1618" spans="2:164" x14ac:dyDescent="0.2">
      <c r="B1618" s="98">
        <f>COUNT(R1618:FC1618,FI1618:FQ1618)</f>
        <v>0</v>
      </c>
      <c r="C1618" s="98" t="str">
        <f>IF(COUNT(R1618:FC1618,FI1618:FQ1618)&gt;0,COUNT(R1618:FC1618,FI1618:FQ1618),"")</f>
        <v/>
      </c>
      <c r="D1618" s="98" t="str">
        <f>IF(COUNT(X1618:BN1618,BP1618:BX1618,BZ1618:CF1618,CH1618:FC1618,FI1618:FQ1618)&gt;0,COUNT(X1618:BN1618,BP1618:BX1618,BZ1618:CF1618,CH1618:FC1618,FI1618:FQ1618),"")</f>
        <v/>
      </c>
      <c r="E1618" s="98" t="str">
        <f>IF(H1618=1,COUNT(R1618:FC1618,FI1618:FQ1618),"")</f>
        <v/>
      </c>
      <c r="F1618" s="98" t="str">
        <f>IF(H1618=1,COUNT(X1618:BN1618,BP1618:BX1618,BZ1618:CF1618,CH1618:FC1618,FI1618:FQ1618),"")</f>
        <v/>
      </c>
      <c r="G1618" s="98" t="str">
        <f>IF($B1618&gt;=1,$M1618,"")</f>
        <v/>
      </c>
      <c r="H1618" s="199" t="str">
        <f>IF(AND(M1618&gt;0,M1618&lt;=STATS!$C$22),1,"")</f>
        <v/>
      </c>
      <c r="J1618" s="34">
        <v>1617</v>
      </c>
      <c r="R1618" s="17"/>
      <c r="S1618" s="17"/>
      <c r="T1618" s="17"/>
      <c r="U1618" s="17"/>
      <c r="V1618" s="17"/>
      <c r="W1618" s="17"/>
      <c r="X1618" s="36"/>
      <c r="Y1618" s="36"/>
      <c r="Z1618" s="36"/>
      <c r="AA1618" s="36"/>
      <c r="FD1618" s="195"/>
      <c r="FE1618" s="195"/>
      <c r="FF1618" s="195"/>
      <c r="FG1618" s="195"/>
      <c r="FH1618" s="195"/>
    </row>
    <row r="1619" spans="2:164" x14ac:dyDescent="0.2">
      <c r="B1619" s="98">
        <f>COUNT(R1619:FC1619,FI1619:FQ1619)</f>
        <v>0</v>
      </c>
      <c r="C1619" s="98" t="str">
        <f>IF(COUNT(R1619:FC1619,FI1619:FQ1619)&gt;0,COUNT(R1619:FC1619,FI1619:FQ1619),"")</f>
        <v/>
      </c>
      <c r="D1619" s="98" t="str">
        <f>IF(COUNT(X1619:BN1619,BP1619:BX1619,BZ1619:CF1619,CH1619:FC1619,FI1619:FQ1619)&gt;0,COUNT(X1619:BN1619,BP1619:BX1619,BZ1619:CF1619,CH1619:FC1619,FI1619:FQ1619),"")</f>
        <v/>
      </c>
      <c r="E1619" s="98" t="str">
        <f>IF(H1619=1,COUNT(R1619:FC1619,FI1619:FQ1619),"")</f>
        <v/>
      </c>
      <c r="F1619" s="98" t="str">
        <f>IF(H1619=1,COUNT(X1619:BN1619,BP1619:BX1619,BZ1619:CF1619,CH1619:FC1619,FI1619:FQ1619),"")</f>
        <v/>
      </c>
      <c r="G1619" s="98" t="str">
        <f>IF($B1619&gt;=1,$M1619,"")</f>
        <v/>
      </c>
      <c r="H1619" s="199" t="str">
        <f>IF(AND(M1619&gt;0,M1619&lt;=STATS!$C$22),1,"")</f>
        <v/>
      </c>
      <c r="J1619" s="34">
        <v>1618</v>
      </c>
      <c r="R1619" s="17"/>
      <c r="S1619" s="17"/>
      <c r="T1619" s="17"/>
      <c r="U1619" s="17"/>
      <c r="V1619" s="17"/>
      <c r="W1619" s="17"/>
      <c r="X1619" s="36"/>
      <c r="Y1619" s="36"/>
      <c r="Z1619" s="36"/>
      <c r="AA1619" s="36"/>
      <c r="FD1619" s="195"/>
      <c r="FE1619" s="195"/>
      <c r="FF1619" s="195"/>
      <c r="FG1619" s="195"/>
      <c r="FH1619" s="195"/>
    </row>
    <row r="1620" spans="2:164" x14ac:dyDescent="0.2">
      <c r="B1620" s="98">
        <f>COUNT(R1620:FC1620,FI1620:FQ1620)</f>
        <v>0</v>
      </c>
      <c r="C1620" s="98" t="str">
        <f>IF(COUNT(R1620:FC1620,FI1620:FQ1620)&gt;0,COUNT(R1620:FC1620,FI1620:FQ1620),"")</f>
        <v/>
      </c>
      <c r="D1620" s="98" t="str">
        <f>IF(COUNT(X1620:BN1620,BP1620:BX1620,BZ1620:CF1620,CH1620:FC1620,FI1620:FQ1620)&gt;0,COUNT(X1620:BN1620,BP1620:BX1620,BZ1620:CF1620,CH1620:FC1620,FI1620:FQ1620),"")</f>
        <v/>
      </c>
      <c r="E1620" s="98" t="str">
        <f>IF(H1620=1,COUNT(R1620:FC1620,FI1620:FQ1620),"")</f>
        <v/>
      </c>
      <c r="F1620" s="98" t="str">
        <f>IF(H1620=1,COUNT(X1620:BN1620,BP1620:BX1620,BZ1620:CF1620,CH1620:FC1620,FI1620:FQ1620),"")</f>
        <v/>
      </c>
      <c r="G1620" s="98" t="str">
        <f>IF($B1620&gt;=1,$M1620,"")</f>
        <v/>
      </c>
      <c r="H1620" s="199" t="str">
        <f>IF(AND(M1620&gt;0,M1620&lt;=STATS!$C$22),1,"")</f>
        <v/>
      </c>
      <c r="J1620" s="34">
        <v>1619</v>
      </c>
      <c r="R1620" s="17"/>
      <c r="S1620" s="17"/>
      <c r="T1620" s="17"/>
      <c r="U1620" s="17"/>
      <c r="V1620" s="17"/>
      <c r="W1620" s="17"/>
      <c r="X1620" s="36"/>
      <c r="Y1620" s="36"/>
      <c r="Z1620" s="36"/>
      <c r="AA1620" s="36"/>
      <c r="FD1620" s="195"/>
      <c r="FE1620" s="195"/>
      <c r="FF1620" s="195"/>
      <c r="FG1620" s="195"/>
      <c r="FH1620" s="195"/>
    </row>
    <row r="1621" spans="2:164" x14ac:dyDescent="0.2">
      <c r="B1621" s="98">
        <f>COUNT(R1621:FC1621,FI1621:FQ1621)</f>
        <v>0</v>
      </c>
      <c r="C1621" s="98" t="str">
        <f>IF(COUNT(R1621:FC1621,FI1621:FQ1621)&gt;0,COUNT(R1621:FC1621,FI1621:FQ1621),"")</f>
        <v/>
      </c>
      <c r="D1621" s="98" t="str">
        <f>IF(COUNT(X1621:BN1621,BP1621:BX1621,BZ1621:CF1621,CH1621:FC1621,FI1621:FQ1621)&gt;0,COUNT(X1621:BN1621,BP1621:BX1621,BZ1621:CF1621,CH1621:FC1621,FI1621:FQ1621),"")</f>
        <v/>
      </c>
      <c r="E1621" s="98" t="str">
        <f>IF(H1621=1,COUNT(R1621:FC1621,FI1621:FQ1621),"")</f>
        <v/>
      </c>
      <c r="F1621" s="98" t="str">
        <f>IF(H1621=1,COUNT(X1621:BN1621,BP1621:BX1621,BZ1621:CF1621,CH1621:FC1621,FI1621:FQ1621),"")</f>
        <v/>
      </c>
      <c r="G1621" s="98" t="str">
        <f>IF($B1621&gt;=1,$M1621,"")</f>
        <v/>
      </c>
      <c r="H1621" s="199" t="str">
        <f>IF(AND(M1621&gt;0,M1621&lt;=STATS!$C$22),1,"")</f>
        <v/>
      </c>
      <c r="J1621" s="34">
        <v>1620</v>
      </c>
      <c r="R1621" s="17"/>
      <c r="S1621" s="17"/>
      <c r="T1621" s="17"/>
      <c r="U1621" s="17"/>
      <c r="V1621" s="17"/>
      <c r="W1621" s="17"/>
      <c r="X1621" s="36"/>
      <c r="Y1621" s="36"/>
      <c r="Z1621" s="36"/>
      <c r="AA1621" s="36"/>
      <c r="FD1621" s="195"/>
      <c r="FE1621" s="195"/>
      <c r="FF1621" s="195"/>
      <c r="FG1621" s="195"/>
      <c r="FH1621" s="195"/>
    </row>
    <row r="1622" spans="2:164" x14ac:dyDescent="0.2">
      <c r="B1622" s="98">
        <f>COUNT(R1622:FC1622,FI1622:FQ1622)</f>
        <v>0</v>
      </c>
      <c r="C1622" s="98" t="str">
        <f>IF(COUNT(R1622:FC1622,FI1622:FQ1622)&gt;0,COUNT(R1622:FC1622,FI1622:FQ1622),"")</f>
        <v/>
      </c>
      <c r="D1622" s="98" t="str">
        <f>IF(COUNT(X1622:BN1622,BP1622:BX1622,BZ1622:CF1622,CH1622:FC1622,FI1622:FQ1622)&gt;0,COUNT(X1622:BN1622,BP1622:BX1622,BZ1622:CF1622,CH1622:FC1622,FI1622:FQ1622),"")</f>
        <v/>
      </c>
      <c r="E1622" s="98" t="str">
        <f>IF(H1622=1,COUNT(R1622:FC1622,FI1622:FQ1622),"")</f>
        <v/>
      </c>
      <c r="F1622" s="98" t="str">
        <f>IF(H1622=1,COUNT(X1622:BN1622,BP1622:BX1622,BZ1622:CF1622,CH1622:FC1622,FI1622:FQ1622),"")</f>
        <v/>
      </c>
      <c r="G1622" s="98" t="str">
        <f>IF($B1622&gt;=1,$M1622,"")</f>
        <v/>
      </c>
      <c r="H1622" s="199" t="str">
        <f>IF(AND(M1622&gt;0,M1622&lt;=STATS!$C$22),1,"")</f>
        <v/>
      </c>
      <c r="J1622" s="34">
        <v>1621</v>
      </c>
      <c r="R1622" s="17"/>
      <c r="S1622" s="17"/>
      <c r="T1622" s="17"/>
      <c r="U1622" s="17"/>
      <c r="V1622" s="17"/>
      <c r="W1622" s="17"/>
      <c r="X1622" s="36"/>
      <c r="Y1622" s="36"/>
      <c r="Z1622" s="36"/>
      <c r="AA1622" s="36"/>
      <c r="FD1622" s="195"/>
      <c r="FE1622" s="195"/>
      <c r="FF1622" s="195"/>
      <c r="FG1622" s="195"/>
      <c r="FH1622" s="195"/>
    </row>
    <row r="1623" spans="2:164" x14ac:dyDescent="0.2">
      <c r="B1623" s="98">
        <f>COUNT(R1623:FC1623,FI1623:FQ1623)</f>
        <v>0</v>
      </c>
      <c r="C1623" s="98" t="str">
        <f>IF(COUNT(R1623:FC1623,FI1623:FQ1623)&gt;0,COUNT(R1623:FC1623,FI1623:FQ1623),"")</f>
        <v/>
      </c>
      <c r="D1623" s="98" t="str">
        <f>IF(COUNT(X1623:BN1623,BP1623:BX1623,BZ1623:CF1623,CH1623:FC1623,FI1623:FQ1623)&gt;0,COUNT(X1623:BN1623,BP1623:BX1623,BZ1623:CF1623,CH1623:FC1623,FI1623:FQ1623),"")</f>
        <v/>
      </c>
      <c r="E1623" s="98" t="str">
        <f>IF(H1623=1,COUNT(R1623:FC1623,FI1623:FQ1623),"")</f>
        <v/>
      </c>
      <c r="F1623" s="98" t="str">
        <f>IF(H1623=1,COUNT(X1623:BN1623,BP1623:BX1623,BZ1623:CF1623,CH1623:FC1623,FI1623:FQ1623),"")</f>
        <v/>
      </c>
      <c r="G1623" s="98" t="str">
        <f>IF($B1623&gt;=1,$M1623,"")</f>
        <v/>
      </c>
      <c r="H1623" s="199" t="str">
        <f>IF(AND(M1623&gt;0,M1623&lt;=STATS!$C$22),1,"")</f>
        <v/>
      </c>
      <c r="J1623" s="34">
        <v>1622</v>
      </c>
      <c r="R1623" s="17"/>
      <c r="S1623" s="17"/>
      <c r="T1623" s="17"/>
      <c r="U1623" s="17"/>
      <c r="V1623" s="17"/>
      <c r="W1623" s="17"/>
      <c r="X1623" s="36"/>
      <c r="Y1623" s="36"/>
      <c r="Z1623" s="36"/>
      <c r="AA1623" s="36"/>
      <c r="FD1623" s="195"/>
      <c r="FE1623" s="195"/>
      <c r="FF1623" s="195"/>
      <c r="FG1623" s="195"/>
      <c r="FH1623" s="195"/>
    </row>
    <row r="1624" spans="2:164" x14ac:dyDescent="0.2">
      <c r="B1624" s="98">
        <f>COUNT(R1624:FC1624,FI1624:FQ1624)</f>
        <v>0</v>
      </c>
      <c r="C1624" s="98" t="str">
        <f>IF(COUNT(R1624:FC1624,FI1624:FQ1624)&gt;0,COUNT(R1624:FC1624,FI1624:FQ1624),"")</f>
        <v/>
      </c>
      <c r="D1624" s="98" t="str">
        <f>IF(COUNT(X1624:BN1624,BP1624:BX1624,BZ1624:CF1624,CH1624:FC1624,FI1624:FQ1624)&gt;0,COUNT(X1624:BN1624,BP1624:BX1624,BZ1624:CF1624,CH1624:FC1624,FI1624:FQ1624),"")</f>
        <v/>
      </c>
      <c r="E1624" s="98" t="str">
        <f>IF(H1624=1,COUNT(R1624:FC1624,FI1624:FQ1624),"")</f>
        <v/>
      </c>
      <c r="F1624" s="98" t="str">
        <f>IF(H1624=1,COUNT(X1624:BN1624,BP1624:BX1624,BZ1624:CF1624,CH1624:FC1624,FI1624:FQ1624),"")</f>
        <v/>
      </c>
      <c r="G1624" s="98" t="str">
        <f>IF($B1624&gt;=1,$M1624,"")</f>
        <v/>
      </c>
      <c r="H1624" s="199" t="str">
        <f>IF(AND(M1624&gt;0,M1624&lt;=STATS!$C$22),1,"")</f>
        <v/>
      </c>
      <c r="J1624" s="34">
        <v>1623</v>
      </c>
      <c r="R1624" s="17"/>
      <c r="S1624" s="17"/>
      <c r="T1624" s="17"/>
      <c r="U1624" s="17"/>
      <c r="V1624" s="17"/>
      <c r="W1624" s="17"/>
      <c r="X1624" s="36"/>
      <c r="Y1624" s="36"/>
      <c r="Z1624" s="36"/>
      <c r="AA1624" s="36"/>
      <c r="FD1624" s="195"/>
      <c r="FE1624" s="195"/>
      <c r="FF1624" s="195"/>
      <c r="FG1624" s="195"/>
      <c r="FH1624" s="195"/>
    </row>
    <row r="1625" spans="2:164" x14ac:dyDescent="0.2">
      <c r="B1625" s="98">
        <f>COUNT(R1625:FC1625,FI1625:FQ1625)</f>
        <v>0</v>
      </c>
      <c r="C1625" s="98" t="str">
        <f>IF(COUNT(R1625:FC1625,FI1625:FQ1625)&gt;0,COUNT(R1625:FC1625,FI1625:FQ1625),"")</f>
        <v/>
      </c>
      <c r="D1625" s="98" t="str">
        <f>IF(COUNT(X1625:BN1625,BP1625:BX1625,BZ1625:CF1625,CH1625:FC1625,FI1625:FQ1625)&gt;0,COUNT(X1625:BN1625,BP1625:BX1625,BZ1625:CF1625,CH1625:FC1625,FI1625:FQ1625),"")</f>
        <v/>
      </c>
      <c r="E1625" s="98" t="str">
        <f>IF(H1625=1,COUNT(R1625:FC1625,FI1625:FQ1625),"")</f>
        <v/>
      </c>
      <c r="F1625" s="98" t="str">
        <f>IF(H1625=1,COUNT(X1625:BN1625,BP1625:BX1625,BZ1625:CF1625,CH1625:FC1625,FI1625:FQ1625),"")</f>
        <v/>
      </c>
      <c r="G1625" s="98" t="str">
        <f>IF($B1625&gt;=1,$M1625,"")</f>
        <v/>
      </c>
      <c r="H1625" s="199" t="str">
        <f>IF(AND(M1625&gt;0,M1625&lt;=STATS!$C$22),1,"")</f>
        <v/>
      </c>
      <c r="J1625" s="34">
        <v>1624</v>
      </c>
      <c r="R1625" s="17"/>
      <c r="S1625" s="17"/>
      <c r="T1625" s="17"/>
      <c r="U1625" s="17"/>
      <c r="V1625" s="17"/>
      <c r="W1625" s="17"/>
      <c r="X1625" s="36"/>
      <c r="Y1625" s="36"/>
      <c r="Z1625" s="36"/>
      <c r="AA1625" s="36"/>
      <c r="FD1625" s="195"/>
      <c r="FE1625" s="195"/>
      <c r="FF1625" s="195"/>
      <c r="FG1625" s="195"/>
      <c r="FH1625" s="195"/>
    </row>
    <row r="1626" spans="2:164" x14ac:dyDescent="0.2">
      <c r="B1626" s="98">
        <f>COUNT(R1626:FC1626,FI1626:FQ1626)</f>
        <v>0</v>
      </c>
      <c r="C1626" s="98" t="str">
        <f>IF(COUNT(R1626:FC1626,FI1626:FQ1626)&gt;0,COUNT(R1626:FC1626,FI1626:FQ1626),"")</f>
        <v/>
      </c>
      <c r="D1626" s="98" t="str">
        <f>IF(COUNT(X1626:BN1626,BP1626:BX1626,BZ1626:CF1626,CH1626:FC1626,FI1626:FQ1626)&gt;0,COUNT(X1626:BN1626,BP1626:BX1626,BZ1626:CF1626,CH1626:FC1626,FI1626:FQ1626),"")</f>
        <v/>
      </c>
      <c r="E1626" s="98" t="str">
        <f>IF(H1626=1,COUNT(R1626:FC1626,FI1626:FQ1626),"")</f>
        <v/>
      </c>
      <c r="F1626" s="98" t="str">
        <f>IF(H1626=1,COUNT(X1626:BN1626,BP1626:BX1626,BZ1626:CF1626,CH1626:FC1626,FI1626:FQ1626),"")</f>
        <v/>
      </c>
      <c r="G1626" s="98" t="str">
        <f>IF($B1626&gt;=1,$M1626,"")</f>
        <v/>
      </c>
      <c r="H1626" s="199" t="str">
        <f>IF(AND(M1626&gt;0,M1626&lt;=STATS!$C$22),1,"")</f>
        <v/>
      </c>
      <c r="J1626" s="34">
        <v>1625</v>
      </c>
      <c r="R1626" s="17"/>
      <c r="S1626" s="17"/>
      <c r="T1626" s="17"/>
      <c r="U1626" s="17"/>
      <c r="V1626" s="17"/>
      <c r="W1626" s="17"/>
      <c r="X1626" s="36"/>
      <c r="Y1626" s="36"/>
      <c r="Z1626" s="36"/>
      <c r="AA1626" s="36"/>
      <c r="FD1626" s="195"/>
      <c r="FE1626" s="195"/>
      <c r="FF1626" s="195"/>
      <c r="FG1626" s="195"/>
      <c r="FH1626" s="195"/>
    </row>
    <row r="1627" spans="2:164" x14ac:dyDescent="0.2">
      <c r="B1627" s="98">
        <f>COUNT(R1627:FC1627,FI1627:FQ1627)</f>
        <v>0</v>
      </c>
      <c r="C1627" s="98" t="str">
        <f>IF(COUNT(R1627:FC1627,FI1627:FQ1627)&gt;0,COUNT(R1627:FC1627,FI1627:FQ1627),"")</f>
        <v/>
      </c>
      <c r="D1627" s="98" t="str">
        <f>IF(COUNT(X1627:BN1627,BP1627:BX1627,BZ1627:CF1627,CH1627:FC1627,FI1627:FQ1627)&gt;0,COUNT(X1627:BN1627,BP1627:BX1627,BZ1627:CF1627,CH1627:FC1627,FI1627:FQ1627),"")</f>
        <v/>
      </c>
      <c r="E1627" s="98" t="str">
        <f>IF(H1627=1,COUNT(R1627:FC1627,FI1627:FQ1627),"")</f>
        <v/>
      </c>
      <c r="F1627" s="98" t="str">
        <f>IF(H1627=1,COUNT(X1627:BN1627,BP1627:BX1627,BZ1627:CF1627,CH1627:FC1627,FI1627:FQ1627),"")</f>
        <v/>
      </c>
      <c r="G1627" s="98" t="str">
        <f>IF($B1627&gt;=1,$M1627,"")</f>
        <v/>
      </c>
      <c r="H1627" s="199" t="str">
        <f>IF(AND(M1627&gt;0,M1627&lt;=STATS!$C$22),1,"")</f>
        <v/>
      </c>
      <c r="J1627" s="34">
        <v>1626</v>
      </c>
      <c r="R1627" s="17"/>
      <c r="S1627" s="17"/>
      <c r="T1627" s="17"/>
      <c r="U1627" s="17"/>
      <c r="V1627" s="17"/>
      <c r="W1627" s="17"/>
      <c r="X1627" s="36"/>
      <c r="Y1627" s="36"/>
      <c r="Z1627" s="36"/>
      <c r="AA1627" s="36"/>
      <c r="FD1627" s="195"/>
      <c r="FE1627" s="195"/>
      <c r="FF1627" s="195"/>
      <c r="FG1627" s="195"/>
      <c r="FH1627" s="195"/>
    </row>
    <row r="1628" spans="2:164" x14ac:dyDescent="0.2">
      <c r="B1628" s="98">
        <f>COUNT(R1628:FC1628,FI1628:FQ1628)</f>
        <v>0</v>
      </c>
      <c r="C1628" s="98" t="str">
        <f>IF(COUNT(R1628:FC1628,FI1628:FQ1628)&gt;0,COUNT(R1628:FC1628,FI1628:FQ1628),"")</f>
        <v/>
      </c>
      <c r="D1628" s="98" t="str">
        <f>IF(COUNT(X1628:BN1628,BP1628:BX1628,BZ1628:CF1628,CH1628:FC1628,FI1628:FQ1628)&gt;0,COUNT(X1628:BN1628,BP1628:BX1628,BZ1628:CF1628,CH1628:FC1628,FI1628:FQ1628),"")</f>
        <v/>
      </c>
      <c r="E1628" s="98" t="str">
        <f>IF(H1628=1,COUNT(R1628:FC1628,FI1628:FQ1628),"")</f>
        <v/>
      </c>
      <c r="F1628" s="98" t="str">
        <f>IF(H1628=1,COUNT(X1628:BN1628,BP1628:BX1628,BZ1628:CF1628,CH1628:FC1628,FI1628:FQ1628),"")</f>
        <v/>
      </c>
      <c r="G1628" s="98" t="str">
        <f>IF($B1628&gt;=1,$M1628,"")</f>
        <v/>
      </c>
      <c r="H1628" s="199" t="str">
        <f>IF(AND(M1628&gt;0,M1628&lt;=STATS!$C$22),1,"")</f>
        <v/>
      </c>
      <c r="J1628" s="34">
        <v>1627</v>
      </c>
      <c r="R1628" s="17"/>
      <c r="S1628" s="17"/>
      <c r="T1628" s="17"/>
      <c r="U1628" s="17"/>
      <c r="V1628" s="17"/>
      <c r="W1628" s="17"/>
      <c r="X1628" s="36"/>
      <c r="Y1628" s="36"/>
      <c r="Z1628" s="36"/>
      <c r="AA1628" s="36"/>
      <c r="FD1628" s="195"/>
      <c r="FE1628" s="195"/>
      <c r="FF1628" s="195"/>
      <c r="FG1628" s="195"/>
      <c r="FH1628" s="195"/>
    </row>
    <row r="1629" spans="2:164" x14ac:dyDescent="0.2">
      <c r="B1629" s="98">
        <f>COUNT(R1629:FC1629,FI1629:FQ1629)</f>
        <v>0</v>
      </c>
      <c r="C1629" s="98" t="str">
        <f>IF(COUNT(R1629:FC1629,FI1629:FQ1629)&gt;0,COUNT(R1629:FC1629,FI1629:FQ1629),"")</f>
        <v/>
      </c>
      <c r="D1629" s="98" t="str">
        <f>IF(COUNT(X1629:BN1629,BP1629:BX1629,BZ1629:CF1629,CH1629:FC1629,FI1629:FQ1629)&gt;0,COUNT(X1629:BN1629,BP1629:BX1629,BZ1629:CF1629,CH1629:FC1629,FI1629:FQ1629),"")</f>
        <v/>
      </c>
      <c r="E1629" s="98" t="str">
        <f>IF(H1629=1,COUNT(R1629:FC1629,FI1629:FQ1629),"")</f>
        <v/>
      </c>
      <c r="F1629" s="98" t="str">
        <f>IF(H1629=1,COUNT(X1629:BN1629,BP1629:BX1629,BZ1629:CF1629,CH1629:FC1629,FI1629:FQ1629),"")</f>
        <v/>
      </c>
      <c r="G1629" s="98" t="str">
        <f>IF($B1629&gt;=1,$M1629,"")</f>
        <v/>
      </c>
      <c r="H1629" s="199" t="str">
        <f>IF(AND(M1629&gt;0,M1629&lt;=STATS!$C$22),1,"")</f>
        <v/>
      </c>
      <c r="J1629" s="34">
        <v>1628</v>
      </c>
      <c r="R1629" s="17"/>
      <c r="S1629" s="17"/>
      <c r="T1629" s="17"/>
      <c r="U1629" s="17"/>
      <c r="V1629" s="17"/>
      <c r="W1629" s="17"/>
      <c r="X1629" s="36"/>
      <c r="Y1629" s="36"/>
      <c r="Z1629" s="36"/>
      <c r="AA1629" s="36"/>
      <c r="FD1629" s="195"/>
      <c r="FE1629" s="195"/>
      <c r="FF1629" s="195"/>
      <c r="FG1629" s="195"/>
      <c r="FH1629" s="195"/>
    </row>
    <row r="1630" spans="2:164" x14ac:dyDescent="0.2">
      <c r="B1630" s="98">
        <f>COUNT(R1630:FC1630,FI1630:FQ1630)</f>
        <v>0</v>
      </c>
      <c r="C1630" s="98" t="str">
        <f>IF(COUNT(R1630:FC1630,FI1630:FQ1630)&gt;0,COUNT(R1630:FC1630,FI1630:FQ1630),"")</f>
        <v/>
      </c>
      <c r="D1630" s="98" t="str">
        <f>IF(COUNT(X1630:BN1630,BP1630:BX1630,BZ1630:CF1630,CH1630:FC1630,FI1630:FQ1630)&gt;0,COUNT(X1630:BN1630,BP1630:BX1630,BZ1630:CF1630,CH1630:FC1630,FI1630:FQ1630),"")</f>
        <v/>
      </c>
      <c r="E1630" s="98" t="str">
        <f>IF(H1630=1,COUNT(R1630:FC1630,FI1630:FQ1630),"")</f>
        <v/>
      </c>
      <c r="F1630" s="98" t="str">
        <f>IF(H1630=1,COUNT(X1630:BN1630,BP1630:BX1630,BZ1630:CF1630,CH1630:FC1630,FI1630:FQ1630),"")</f>
        <v/>
      </c>
      <c r="G1630" s="98" t="str">
        <f>IF($B1630&gt;=1,$M1630,"")</f>
        <v/>
      </c>
      <c r="H1630" s="199" t="str">
        <f>IF(AND(M1630&gt;0,M1630&lt;=STATS!$C$22),1,"")</f>
        <v/>
      </c>
      <c r="J1630" s="34">
        <v>1629</v>
      </c>
      <c r="R1630" s="17"/>
      <c r="S1630" s="17"/>
      <c r="T1630" s="17"/>
      <c r="U1630" s="17"/>
      <c r="V1630" s="17"/>
      <c r="W1630" s="17"/>
      <c r="X1630" s="36"/>
      <c r="Y1630" s="36"/>
      <c r="Z1630" s="36"/>
      <c r="AA1630" s="36"/>
      <c r="FD1630" s="195"/>
      <c r="FE1630" s="195"/>
      <c r="FF1630" s="195"/>
      <c r="FG1630" s="195"/>
      <c r="FH1630" s="195"/>
    </row>
    <row r="1631" spans="2:164" x14ac:dyDescent="0.2">
      <c r="B1631" s="98">
        <f>COUNT(R1631:FC1631,FI1631:FQ1631)</f>
        <v>0</v>
      </c>
      <c r="C1631" s="98" t="str">
        <f>IF(COUNT(R1631:FC1631,FI1631:FQ1631)&gt;0,COUNT(R1631:FC1631,FI1631:FQ1631),"")</f>
        <v/>
      </c>
      <c r="D1631" s="98" t="str">
        <f>IF(COUNT(X1631:BN1631,BP1631:BX1631,BZ1631:CF1631,CH1631:FC1631,FI1631:FQ1631)&gt;0,COUNT(X1631:BN1631,BP1631:BX1631,BZ1631:CF1631,CH1631:FC1631,FI1631:FQ1631),"")</f>
        <v/>
      </c>
      <c r="E1631" s="98" t="str">
        <f>IF(H1631=1,COUNT(R1631:FC1631,FI1631:FQ1631),"")</f>
        <v/>
      </c>
      <c r="F1631" s="98" t="str">
        <f>IF(H1631=1,COUNT(X1631:BN1631,BP1631:BX1631,BZ1631:CF1631,CH1631:FC1631,FI1631:FQ1631),"")</f>
        <v/>
      </c>
      <c r="G1631" s="98" t="str">
        <f>IF($B1631&gt;=1,$M1631,"")</f>
        <v/>
      </c>
      <c r="H1631" s="199" t="str">
        <f>IF(AND(M1631&gt;0,M1631&lt;=STATS!$C$22),1,"")</f>
        <v/>
      </c>
      <c r="J1631" s="34">
        <v>1630</v>
      </c>
      <c r="R1631" s="17"/>
      <c r="S1631" s="17"/>
      <c r="T1631" s="17"/>
      <c r="U1631" s="17"/>
      <c r="V1631" s="17"/>
      <c r="W1631" s="17"/>
      <c r="X1631" s="36"/>
      <c r="Y1631" s="36"/>
      <c r="Z1631" s="36"/>
      <c r="AA1631" s="36"/>
      <c r="FD1631" s="195"/>
      <c r="FE1631" s="195"/>
      <c r="FF1631" s="195"/>
      <c r="FG1631" s="195"/>
      <c r="FH1631" s="195"/>
    </row>
    <row r="1632" spans="2:164" x14ac:dyDescent="0.2">
      <c r="B1632" s="98">
        <f>COUNT(R1632:FC1632,FI1632:FQ1632)</f>
        <v>0</v>
      </c>
      <c r="C1632" s="98" t="str">
        <f>IF(COUNT(R1632:FC1632,FI1632:FQ1632)&gt;0,COUNT(R1632:FC1632,FI1632:FQ1632),"")</f>
        <v/>
      </c>
      <c r="D1632" s="98" t="str">
        <f>IF(COUNT(X1632:BN1632,BP1632:BX1632,BZ1632:CF1632,CH1632:FC1632,FI1632:FQ1632)&gt;0,COUNT(X1632:BN1632,BP1632:BX1632,BZ1632:CF1632,CH1632:FC1632,FI1632:FQ1632),"")</f>
        <v/>
      </c>
      <c r="E1632" s="98" t="str">
        <f>IF(H1632=1,COUNT(R1632:FC1632,FI1632:FQ1632),"")</f>
        <v/>
      </c>
      <c r="F1632" s="98" t="str">
        <f>IF(H1632=1,COUNT(X1632:BN1632,BP1632:BX1632,BZ1632:CF1632,CH1632:FC1632,FI1632:FQ1632),"")</f>
        <v/>
      </c>
      <c r="G1632" s="98" t="str">
        <f>IF($B1632&gt;=1,$M1632,"")</f>
        <v/>
      </c>
      <c r="H1632" s="199" t="str">
        <f>IF(AND(M1632&gt;0,M1632&lt;=STATS!$C$22),1,"")</f>
        <v/>
      </c>
      <c r="J1632" s="34">
        <v>1631</v>
      </c>
      <c r="R1632" s="17"/>
      <c r="S1632" s="17"/>
      <c r="T1632" s="17"/>
      <c r="U1632" s="17"/>
      <c r="V1632" s="17"/>
      <c r="W1632" s="17"/>
      <c r="X1632" s="36"/>
      <c r="Y1632" s="36"/>
      <c r="Z1632" s="36"/>
      <c r="AA1632" s="36"/>
      <c r="FD1632" s="195"/>
      <c r="FE1632" s="195"/>
      <c r="FF1632" s="195"/>
      <c r="FG1632" s="195"/>
      <c r="FH1632" s="195"/>
    </row>
    <row r="1633" spans="2:164" x14ac:dyDescent="0.2">
      <c r="B1633" s="98">
        <f>COUNT(R1633:FC1633,FI1633:FQ1633)</f>
        <v>0</v>
      </c>
      <c r="C1633" s="98" t="str">
        <f>IF(COUNT(R1633:FC1633,FI1633:FQ1633)&gt;0,COUNT(R1633:FC1633,FI1633:FQ1633),"")</f>
        <v/>
      </c>
      <c r="D1633" s="98" t="str">
        <f>IF(COUNT(X1633:BN1633,BP1633:BX1633,BZ1633:CF1633,CH1633:FC1633,FI1633:FQ1633)&gt;0,COUNT(X1633:BN1633,BP1633:BX1633,BZ1633:CF1633,CH1633:FC1633,FI1633:FQ1633),"")</f>
        <v/>
      </c>
      <c r="E1633" s="98" t="str">
        <f>IF(H1633=1,COUNT(R1633:FC1633,FI1633:FQ1633),"")</f>
        <v/>
      </c>
      <c r="F1633" s="98" t="str">
        <f>IF(H1633=1,COUNT(X1633:BN1633,BP1633:BX1633,BZ1633:CF1633,CH1633:FC1633,FI1633:FQ1633),"")</f>
        <v/>
      </c>
      <c r="G1633" s="98" t="str">
        <f>IF($B1633&gt;=1,$M1633,"")</f>
        <v/>
      </c>
      <c r="H1633" s="199" t="str">
        <f>IF(AND(M1633&gt;0,M1633&lt;=STATS!$C$22),1,"")</f>
        <v/>
      </c>
      <c r="J1633" s="34">
        <v>1632</v>
      </c>
      <c r="R1633" s="17"/>
      <c r="S1633" s="17"/>
      <c r="T1633" s="17"/>
      <c r="U1633" s="17"/>
      <c r="V1633" s="17"/>
      <c r="W1633" s="17"/>
      <c r="X1633" s="36"/>
      <c r="Y1633" s="36"/>
      <c r="Z1633" s="36"/>
      <c r="AA1633" s="36"/>
      <c r="FD1633" s="195"/>
      <c r="FE1633" s="195"/>
      <c r="FF1633" s="195"/>
      <c r="FG1633" s="195"/>
      <c r="FH1633" s="195"/>
    </row>
    <row r="1634" spans="2:164" x14ac:dyDescent="0.2">
      <c r="B1634" s="98">
        <f>COUNT(R1634:FC1634,FI1634:FQ1634)</f>
        <v>0</v>
      </c>
      <c r="C1634" s="98" t="str">
        <f>IF(COUNT(R1634:FC1634,FI1634:FQ1634)&gt;0,COUNT(R1634:FC1634,FI1634:FQ1634),"")</f>
        <v/>
      </c>
      <c r="D1634" s="98" t="str">
        <f>IF(COUNT(X1634:BN1634,BP1634:BX1634,BZ1634:CF1634,CH1634:FC1634,FI1634:FQ1634)&gt;0,COUNT(X1634:BN1634,BP1634:BX1634,BZ1634:CF1634,CH1634:FC1634,FI1634:FQ1634),"")</f>
        <v/>
      </c>
      <c r="E1634" s="98" t="str">
        <f>IF(H1634=1,COUNT(R1634:FC1634,FI1634:FQ1634),"")</f>
        <v/>
      </c>
      <c r="F1634" s="98" t="str">
        <f>IF(H1634=1,COUNT(X1634:BN1634,BP1634:BX1634,BZ1634:CF1634,CH1634:FC1634,FI1634:FQ1634),"")</f>
        <v/>
      </c>
      <c r="G1634" s="98" t="str">
        <f>IF($B1634&gt;=1,$M1634,"")</f>
        <v/>
      </c>
      <c r="H1634" s="199" t="str">
        <f>IF(AND(M1634&gt;0,M1634&lt;=STATS!$C$22),1,"")</f>
        <v/>
      </c>
      <c r="J1634" s="34">
        <v>1633</v>
      </c>
      <c r="R1634" s="17"/>
      <c r="S1634" s="17"/>
      <c r="T1634" s="17"/>
      <c r="U1634" s="17"/>
      <c r="V1634" s="17"/>
      <c r="W1634" s="17"/>
      <c r="X1634" s="36"/>
      <c r="Y1634" s="36"/>
      <c r="Z1634" s="36"/>
      <c r="AA1634" s="36"/>
      <c r="FD1634" s="195"/>
      <c r="FE1634" s="195"/>
      <c r="FF1634" s="195"/>
      <c r="FG1634" s="195"/>
      <c r="FH1634" s="195"/>
    </row>
    <row r="1635" spans="2:164" x14ac:dyDescent="0.2">
      <c r="B1635" s="98">
        <f>COUNT(R1635:FC1635,FI1635:FQ1635)</f>
        <v>0</v>
      </c>
      <c r="C1635" s="98" t="str">
        <f>IF(COUNT(R1635:FC1635,FI1635:FQ1635)&gt;0,COUNT(R1635:FC1635,FI1635:FQ1635),"")</f>
        <v/>
      </c>
      <c r="D1635" s="98" t="str">
        <f>IF(COUNT(X1635:BN1635,BP1635:BX1635,BZ1635:CF1635,CH1635:FC1635,FI1635:FQ1635)&gt;0,COUNT(X1635:BN1635,BP1635:BX1635,BZ1635:CF1635,CH1635:FC1635,FI1635:FQ1635),"")</f>
        <v/>
      </c>
      <c r="E1635" s="98" t="str">
        <f>IF(H1635=1,COUNT(R1635:FC1635,FI1635:FQ1635),"")</f>
        <v/>
      </c>
      <c r="F1635" s="98" t="str">
        <f>IF(H1635=1,COUNT(X1635:BN1635,BP1635:BX1635,BZ1635:CF1635,CH1635:FC1635,FI1635:FQ1635),"")</f>
        <v/>
      </c>
      <c r="G1635" s="98" t="str">
        <f>IF($B1635&gt;=1,$M1635,"")</f>
        <v/>
      </c>
      <c r="H1635" s="199" t="str">
        <f>IF(AND(M1635&gt;0,M1635&lt;=STATS!$C$22),1,"")</f>
        <v/>
      </c>
      <c r="J1635" s="34">
        <v>1634</v>
      </c>
      <c r="R1635" s="17"/>
      <c r="S1635" s="17"/>
      <c r="T1635" s="17"/>
      <c r="U1635" s="17"/>
      <c r="V1635" s="17"/>
      <c r="W1635" s="17"/>
      <c r="X1635" s="36"/>
      <c r="Y1635" s="36"/>
      <c r="Z1635" s="36"/>
      <c r="AA1635" s="36"/>
      <c r="FD1635" s="195"/>
      <c r="FE1635" s="195"/>
      <c r="FF1635" s="195"/>
      <c r="FG1635" s="195"/>
      <c r="FH1635" s="195"/>
    </row>
    <row r="1636" spans="2:164" x14ac:dyDescent="0.2">
      <c r="B1636" s="98">
        <f>COUNT(R1636:FC1636,FI1636:FQ1636)</f>
        <v>0</v>
      </c>
      <c r="C1636" s="98" t="str">
        <f>IF(COUNT(R1636:FC1636,FI1636:FQ1636)&gt;0,COUNT(R1636:FC1636,FI1636:FQ1636),"")</f>
        <v/>
      </c>
      <c r="D1636" s="98" t="str">
        <f>IF(COUNT(X1636:BN1636,BP1636:BX1636,BZ1636:CF1636,CH1636:FC1636,FI1636:FQ1636)&gt;0,COUNT(X1636:BN1636,BP1636:BX1636,BZ1636:CF1636,CH1636:FC1636,FI1636:FQ1636),"")</f>
        <v/>
      </c>
      <c r="E1636" s="98" t="str">
        <f>IF(H1636=1,COUNT(R1636:FC1636,FI1636:FQ1636),"")</f>
        <v/>
      </c>
      <c r="F1636" s="98" t="str">
        <f>IF(H1636=1,COUNT(X1636:BN1636,BP1636:BX1636,BZ1636:CF1636,CH1636:FC1636,FI1636:FQ1636),"")</f>
        <v/>
      </c>
      <c r="G1636" s="98" t="str">
        <f>IF($B1636&gt;=1,$M1636,"")</f>
        <v/>
      </c>
      <c r="H1636" s="199" t="str">
        <f>IF(AND(M1636&gt;0,M1636&lt;=STATS!$C$22),1,"")</f>
        <v/>
      </c>
      <c r="J1636" s="34">
        <v>1635</v>
      </c>
      <c r="R1636" s="17"/>
      <c r="S1636" s="17"/>
      <c r="T1636" s="17"/>
      <c r="U1636" s="17"/>
      <c r="V1636" s="17"/>
      <c r="W1636" s="17"/>
      <c r="X1636" s="36"/>
      <c r="Y1636" s="36"/>
      <c r="Z1636" s="36"/>
      <c r="AA1636" s="36"/>
      <c r="FD1636" s="195"/>
      <c r="FE1636" s="195"/>
      <c r="FF1636" s="195"/>
      <c r="FG1636" s="195"/>
      <c r="FH1636" s="195"/>
    </row>
    <row r="1637" spans="2:164" x14ac:dyDescent="0.2">
      <c r="B1637" s="98">
        <f>COUNT(R1637:FC1637,FI1637:FQ1637)</f>
        <v>0</v>
      </c>
      <c r="C1637" s="98" t="str">
        <f>IF(COUNT(R1637:FC1637,FI1637:FQ1637)&gt;0,COUNT(R1637:FC1637,FI1637:FQ1637),"")</f>
        <v/>
      </c>
      <c r="D1637" s="98" t="str">
        <f>IF(COUNT(X1637:BN1637,BP1637:BX1637,BZ1637:CF1637,CH1637:FC1637,FI1637:FQ1637)&gt;0,COUNT(X1637:BN1637,BP1637:BX1637,BZ1637:CF1637,CH1637:FC1637,FI1637:FQ1637),"")</f>
        <v/>
      </c>
      <c r="E1637" s="98" t="str">
        <f>IF(H1637=1,COUNT(R1637:FC1637,FI1637:FQ1637),"")</f>
        <v/>
      </c>
      <c r="F1637" s="98" t="str">
        <f>IF(H1637=1,COUNT(X1637:BN1637,BP1637:BX1637,BZ1637:CF1637,CH1637:FC1637,FI1637:FQ1637),"")</f>
        <v/>
      </c>
      <c r="G1637" s="98" t="str">
        <f>IF($B1637&gt;=1,$M1637,"")</f>
        <v/>
      </c>
      <c r="H1637" s="199" t="str">
        <f>IF(AND(M1637&gt;0,M1637&lt;=STATS!$C$22),1,"")</f>
        <v/>
      </c>
      <c r="J1637" s="34">
        <v>1636</v>
      </c>
      <c r="R1637" s="17"/>
      <c r="S1637" s="17"/>
      <c r="T1637" s="17"/>
      <c r="U1637" s="17"/>
      <c r="V1637" s="17"/>
      <c r="W1637" s="17"/>
      <c r="X1637" s="36"/>
      <c r="Y1637" s="36"/>
      <c r="Z1637" s="36"/>
      <c r="AA1637" s="36"/>
      <c r="FD1637" s="195"/>
      <c r="FE1637" s="195"/>
      <c r="FF1637" s="195"/>
      <c r="FG1637" s="195"/>
      <c r="FH1637" s="195"/>
    </row>
    <row r="1638" spans="2:164" x14ac:dyDescent="0.2">
      <c r="B1638" s="98">
        <f>COUNT(R1638:FC1638,FI1638:FQ1638)</f>
        <v>0</v>
      </c>
      <c r="C1638" s="98" t="str">
        <f>IF(COUNT(R1638:FC1638,FI1638:FQ1638)&gt;0,COUNT(R1638:FC1638,FI1638:FQ1638),"")</f>
        <v/>
      </c>
      <c r="D1638" s="98" t="str">
        <f>IF(COUNT(X1638:BN1638,BP1638:BX1638,BZ1638:CF1638,CH1638:FC1638,FI1638:FQ1638)&gt;0,COUNT(X1638:BN1638,BP1638:BX1638,BZ1638:CF1638,CH1638:FC1638,FI1638:FQ1638),"")</f>
        <v/>
      </c>
      <c r="E1638" s="98" t="str">
        <f>IF(H1638=1,COUNT(R1638:FC1638,FI1638:FQ1638),"")</f>
        <v/>
      </c>
      <c r="F1638" s="98" t="str">
        <f>IF(H1638=1,COUNT(X1638:BN1638,BP1638:BX1638,BZ1638:CF1638,CH1638:FC1638,FI1638:FQ1638),"")</f>
        <v/>
      </c>
      <c r="G1638" s="98" t="str">
        <f>IF($B1638&gt;=1,$M1638,"")</f>
        <v/>
      </c>
      <c r="H1638" s="199" t="str">
        <f>IF(AND(M1638&gt;0,M1638&lt;=STATS!$C$22),1,"")</f>
        <v/>
      </c>
      <c r="J1638" s="34">
        <v>1637</v>
      </c>
      <c r="R1638" s="17"/>
      <c r="S1638" s="17"/>
      <c r="T1638" s="17"/>
      <c r="U1638" s="17"/>
      <c r="V1638" s="17"/>
      <c r="W1638" s="17"/>
      <c r="X1638" s="36"/>
      <c r="Y1638" s="36"/>
      <c r="Z1638" s="36"/>
      <c r="AA1638" s="36"/>
      <c r="FD1638" s="195"/>
      <c r="FE1638" s="195"/>
      <c r="FF1638" s="195"/>
      <c r="FG1638" s="195"/>
      <c r="FH1638" s="195"/>
    </row>
    <row r="1639" spans="2:164" x14ac:dyDescent="0.2">
      <c r="B1639" s="98">
        <f>COUNT(R1639:FC1639,FI1639:FQ1639)</f>
        <v>0</v>
      </c>
      <c r="C1639" s="98" t="str">
        <f>IF(COUNT(R1639:FC1639,FI1639:FQ1639)&gt;0,COUNT(R1639:FC1639,FI1639:FQ1639),"")</f>
        <v/>
      </c>
      <c r="D1639" s="98" t="str">
        <f>IF(COUNT(X1639:BN1639,BP1639:BX1639,BZ1639:CF1639,CH1639:FC1639,FI1639:FQ1639)&gt;0,COUNT(X1639:BN1639,BP1639:BX1639,BZ1639:CF1639,CH1639:FC1639,FI1639:FQ1639),"")</f>
        <v/>
      </c>
      <c r="E1639" s="98" t="str">
        <f>IF(H1639=1,COUNT(R1639:FC1639,FI1639:FQ1639),"")</f>
        <v/>
      </c>
      <c r="F1639" s="98" t="str">
        <f>IF(H1639=1,COUNT(X1639:BN1639,BP1639:BX1639,BZ1639:CF1639,CH1639:FC1639,FI1639:FQ1639),"")</f>
        <v/>
      </c>
      <c r="G1639" s="98" t="str">
        <f>IF($B1639&gt;=1,$M1639,"")</f>
        <v/>
      </c>
      <c r="H1639" s="199" t="str">
        <f>IF(AND(M1639&gt;0,M1639&lt;=STATS!$C$22),1,"")</f>
        <v/>
      </c>
      <c r="J1639" s="34">
        <v>1638</v>
      </c>
      <c r="R1639" s="17"/>
      <c r="S1639" s="17"/>
      <c r="T1639" s="17"/>
      <c r="U1639" s="17"/>
      <c r="V1639" s="17"/>
      <c r="W1639" s="17"/>
      <c r="X1639" s="36"/>
      <c r="Y1639" s="36"/>
      <c r="Z1639" s="36"/>
      <c r="AA1639" s="36"/>
      <c r="FD1639" s="195"/>
      <c r="FE1639" s="195"/>
      <c r="FF1639" s="195"/>
      <c r="FG1639" s="195"/>
      <c r="FH1639" s="195"/>
    </row>
    <row r="1640" spans="2:164" x14ac:dyDescent="0.2">
      <c r="B1640" s="98">
        <f>COUNT(R1640:FC1640,FI1640:FQ1640)</f>
        <v>0</v>
      </c>
      <c r="C1640" s="98" t="str">
        <f>IF(COUNT(R1640:FC1640,FI1640:FQ1640)&gt;0,COUNT(R1640:FC1640,FI1640:FQ1640),"")</f>
        <v/>
      </c>
      <c r="D1640" s="98" t="str">
        <f>IF(COUNT(X1640:BN1640,BP1640:BX1640,BZ1640:CF1640,CH1640:FC1640,FI1640:FQ1640)&gt;0,COUNT(X1640:BN1640,BP1640:BX1640,BZ1640:CF1640,CH1640:FC1640,FI1640:FQ1640),"")</f>
        <v/>
      </c>
      <c r="E1640" s="98" t="str">
        <f>IF(H1640=1,COUNT(R1640:FC1640,FI1640:FQ1640),"")</f>
        <v/>
      </c>
      <c r="F1640" s="98" t="str">
        <f>IF(H1640=1,COUNT(X1640:BN1640,BP1640:BX1640,BZ1640:CF1640,CH1640:FC1640,FI1640:FQ1640),"")</f>
        <v/>
      </c>
      <c r="G1640" s="98" t="str">
        <f>IF($B1640&gt;=1,$M1640,"")</f>
        <v/>
      </c>
      <c r="H1640" s="199" t="str">
        <f>IF(AND(M1640&gt;0,M1640&lt;=STATS!$C$22),1,"")</f>
        <v/>
      </c>
      <c r="J1640" s="34">
        <v>1639</v>
      </c>
      <c r="R1640" s="17"/>
      <c r="S1640" s="17"/>
      <c r="T1640" s="17"/>
      <c r="U1640" s="17"/>
      <c r="V1640" s="17"/>
      <c r="W1640" s="17"/>
      <c r="X1640" s="36"/>
      <c r="Y1640" s="36"/>
      <c r="Z1640" s="36"/>
      <c r="AA1640" s="36"/>
      <c r="FD1640" s="195"/>
      <c r="FE1640" s="195"/>
      <c r="FF1640" s="195"/>
      <c r="FG1640" s="195"/>
      <c r="FH1640" s="195"/>
    </row>
    <row r="1641" spans="2:164" x14ac:dyDescent="0.2">
      <c r="B1641" s="98">
        <f>COUNT(R1641:FC1641,FI1641:FQ1641)</f>
        <v>0</v>
      </c>
      <c r="C1641" s="98" t="str">
        <f>IF(COUNT(R1641:FC1641,FI1641:FQ1641)&gt;0,COUNT(R1641:FC1641,FI1641:FQ1641),"")</f>
        <v/>
      </c>
      <c r="D1641" s="98" t="str">
        <f>IF(COUNT(X1641:BN1641,BP1641:BX1641,BZ1641:CF1641,CH1641:FC1641,FI1641:FQ1641)&gt;0,COUNT(X1641:BN1641,BP1641:BX1641,BZ1641:CF1641,CH1641:FC1641,FI1641:FQ1641),"")</f>
        <v/>
      </c>
      <c r="E1641" s="98" t="str">
        <f>IF(H1641=1,COUNT(R1641:FC1641,FI1641:FQ1641),"")</f>
        <v/>
      </c>
      <c r="F1641" s="98" t="str">
        <f>IF(H1641=1,COUNT(X1641:BN1641,BP1641:BX1641,BZ1641:CF1641,CH1641:FC1641,FI1641:FQ1641),"")</f>
        <v/>
      </c>
      <c r="G1641" s="98" t="str">
        <f>IF($B1641&gt;=1,$M1641,"")</f>
        <v/>
      </c>
      <c r="H1641" s="199" t="str">
        <f>IF(AND(M1641&gt;0,M1641&lt;=STATS!$C$22),1,"")</f>
        <v/>
      </c>
      <c r="J1641" s="34">
        <v>1640</v>
      </c>
      <c r="R1641" s="17"/>
      <c r="S1641" s="17"/>
      <c r="T1641" s="17"/>
      <c r="U1641" s="17"/>
      <c r="V1641" s="17"/>
      <c r="W1641" s="17"/>
      <c r="X1641" s="36"/>
      <c r="Y1641" s="36"/>
      <c r="Z1641" s="36"/>
      <c r="AA1641" s="36"/>
      <c r="FD1641" s="195"/>
      <c r="FE1641" s="195"/>
      <c r="FF1641" s="195"/>
      <c r="FG1641" s="195"/>
      <c r="FH1641" s="195"/>
    </row>
    <row r="1642" spans="2:164" x14ac:dyDescent="0.2">
      <c r="B1642" s="98">
        <f>COUNT(R1642:FC1642,FI1642:FQ1642)</f>
        <v>0</v>
      </c>
      <c r="C1642" s="98" t="str">
        <f>IF(COUNT(R1642:FC1642,FI1642:FQ1642)&gt;0,COUNT(R1642:FC1642,FI1642:FQ1642),"")</f>
        <v/>
      </c>
      <c r="D1642" s="98" t="str">
        <f>IF(COUNT(X1642:BN1642,BP1642:BX1642,BZ1642:CF1642,CH1642:FC1642,FI1642:FQ1642)&gt;0,COUNT(X1642:BN1642,BP1642:BX1642,BZ1642:CF1642,CH1642:FC1642,FI1642:FQ1642),"")</f>
        <v/>
      </c>
      <c r="E1642" s="98" t="str">
        <f>IF(H1642=1,COUNT(R1642:FC1642,FI1642:FQ1642),"")</f>
        <v/>
      </c>
      <c r="F1642" s="98" t="str">
        <f>IF(H1642=1,COUNT(X1642:BN1642,BP1642:BX1642,BZ1642:CF1642,CH1642:FC1642,FI1642:FQ1642),"")</f>
        <v/>
      </c>
      <c r="G1642" s="98" t="str">
        <f>IF($B1642&gt;=1,$M1642,"")</f>
        <v/>
      </c>
      <c r="H1642" s="199" t="str">
        <f>IF(AND(M1642&gt;0,M1642&lt;=STATS!$C$22),1,"")</f>
        <v/>
      </c>
      <c r="J1642" s="34">
        <v>1641</v>
      </c>
      <c r="R1642" s="17"/>
      <c r="S1642" s="17"/>
      <c r="T1642" s="17"/>
      <c r="U1642" s="17"/>
      <c r="V1642" s="17"/>
      <c r="W1642" s="17"/>
      <c r="X1642" s="36"/>
      <c r="Y1642" s="36"/>
      <c r="Z1642" s="36"/>
      <c r="AA1642" s="36"/>
      <c r="FD1642" s="195"/>
      <c r="FE1642" s="195"/>
      <c r="FF1642" s="195"/>
      <c r="FG1642" s="195"/>
      <c r="FH1642" s="195"/>
    </row>
    <row r="1643" spans="2:164" x14ac:dyDescent="0.2">
      <c r="B1643" s="98">
        <f>COUNT(R1643:FC1643,FI1643:FQ1643)</f>
        <v>0</v>
      </c>
      <c r="C1643" s="98" t="str">
        <f>IF(COUNT(R1643:FC1643,FI1643:FQ1643)&gt;0,COUNT(R1643:FC1643,FI1643:FQ1643),"")</f>
        <v/>
      </c>
      <c r="D1643" s="98" t="str">
        <f>IF(COUNT(X1643:BN1643,BP1643:BX1643,BZ1643:CF1643,CH1643:FC1643,FI1643:FQ1643)&gt;0,COUNT(X1643:BN1643,BP1643:BX1643,BZ1643:CF1643,CH1643:FC1643,FI1643:FQ1643),"")</f>
        <v/>
      </c>
      <c r="E1643" s="98" t="str">
        <f>IF(H1643=1,COUNT(R1643:FC1643,FI1643:FQ1643),"")</f>
        <v/>
      </c>
      <c r="F1643" s="98" t="str">
        <f>IF(H1643=1,COUNT(X1643:BN1643,BP1643:BX1643,BZ1643:CF1643,CH1643:FC1643,FI1643:FQ1643),"")</f>
        <v/>
      </c>
      <c r="G1643" s="98" t="str">
        <f>IF($B1643&gt;=1,$M1643,"")</f>
        <v/>
      </c>
      <c r="H1643" s="199" t="str">
        <f>IF(AND(M1643&gt;0,M1643&lt;=STATS!$C$22),1,"")</f>
        <v/>
      </c>
      <c r="J1643" s="34">
        <v>1642</v>
      </c>
      <c r="R1643" s="17"/>
      <c r="S1643" s="17"/>
      <c r="T1643" s="17"/>
      <c r="U1643" s="17"/>
      <c r="V1643" s="17"/>
      <c r="W1643" s="17"/>
      <c r="X1643" s="36"/>
      <c r="Y1643" s="36"/>
      <c r="Z1643" s="36"/>
      <c r="AA1643" s="36"/>
      <c r="FD1643" s="195"/>
      <c r="FE1643" s="195"/>
      <c r="FF1643" s="195"/>
      <c r="FG1643" s="195"/>
      <c r="FH1643" s="195"/>
    </row>
    <row r="1644" spans="2:164" x14ac:dyDescent="0.2">
      <c r="B1644" s="98">
        <f>COUNT(R1644:FC1644,FI1644:FQ1644)</f>
        <v>0</v>
      </c>
      <c r="C1644" s="98" t="str">
        <f>IF(COUNT(R1644:FC1644,FI1644:FQ1644)&gt;0,COUNT(R1644:FC1644,FI1644:FQ1644),"")</f>
        <v/>
      </c>
      <c r="D1644" s="98" t="str">
        <f>IF(COUNT(X1644:BN1644,BP1644:BX1644,BZ1644:CF1644,CH1644:FC1644,FI1644:FQ1644)&gt;0,COUNT(X1644:BN1644,BP1644:BX1644,BZ1644:CF1644,CH1644:FC1644,FI1644:FQ1644),"")</f>
        <v/>
      </c>
      <c r="E1644" s="98" t="str">
        <f>IF(H1644=1,COUNT(R1644:FC1644,FI1644:FQ1644),"")</f>
        <v/>
      </c>
      <c r="F1644" s="98" t="str">
        <f>IF(H1644=1,COUNT(X1644:BN1644,BP1644:BX1644,BZ1644:CF1644,CH1644:FC1644,FI1644:FQ1644),"")</f>
        <v/>
      </c>
      <c r="G1644" s="98" t="str">
        <f>IF($B1644&gt;=1,$M1644,"")</f>
        <v/>
      </c>
      <c r="H1644" s="199" t="str">
        <f>IF(AND(M1644&gt;0,M1644&lt;=STATS!$C$22),1,"")</f>
        <v/>
      </c>
      <c r="J1644" s="34">
        <v>1643</v>
      </c>
      <c r="R1644" s="17"/>
      <c r="S1644" s="17"/>
      <c r="T1644" s="17"/>
      <c r="U1644" s="17"/>
      <c r="V1644" s="17"/>
      <c r="W1644" s="17"/>
      <c r="X1644" s="36"/>
      <c r="Y1644" s="36"/>
      <c r="Z1644" s="36"/>
      <c r="AA1644" s="36"/>
      <c r="FD1644" s="195"/>
      <c r="FE1644" s="195"/>
      <c r="FF1644" s="195"/>
      <c r="FG1644" s="195"/>
      <c r="FH1644" s="195"/>
    </row>
    <row r="1645" spans="2:164" x14ac:dyDescent="0.2">
      <c r="B1645" s="98">
        <f>COUNT(R1645:FC1645,FI1645:FQ1645)</f>
        <v>0</v>
      </c>
      <c r="C1645" s="98" t="str">
        <f>IF(COUNT(R1645:FC1645,FI1645:FQ1645)&gt;0,COUNT(R1645:FC1645,FI1645:FQ1645),"")</f>
        <v/>
      </c>
      <c r="D1645" s="98" t="str">
        <f>IF(COUNT(X1645:BN1645,BP1645:BX1645,BZ1645:CF1645,CH1645:FC1645,FI1645:FQ1645)&gt;0,COUNT(X1645:BN1645,BP1645:BX1645,BZ1645:CF1645,CH1645:FC1645,FI1645:FQ1645),"")</f>
        <v/>
      </c>
      <c r="E1645" s="98" t="str">
        <f>IF(H1645=1,COUNT(R1645:FC1645,FI1645:FQ1645),"")</f>
        <v/>
      </c>
      <c r="F1645" s="98" t="str">
        <f>IF(H1645=1,COUNT(X1645:BN1645,BP1645:BX1645,BZ1645:CF1645,CH1645:FC1645,FI1645:FQ1645),"")</f>
        <v/>
      </c>
      <c r="G1645" s="98" t="str">
        <f>IF($B1645&gt;=1,$M1645,"")</f>
        <v/>
      </c>
      <c r="H1645" s="199" t="str">
        <f>IF(AND(M1645&gt;0,M1645&lt;=STATS!$C$22),1,"")</f>
        <v/>
      </c>
      <c r="J1645" s="34">
        <v>1644</v>
      </c>
      <c r="R1645" s="17"/>
      <c r="S1645" s="17"/>
      <c r="T1645" s="17"/>
      <c r="U1645" s="17"/>
      <c r="V1645" s="17"/>
      <c r="W1645" s="17"/>
      <c r="X1645" s="36"/>
      <c r="Y1645" s="36"/>
      <c r="Z1645" s="36"/>
      <c r="AA1645" s="36"/>
      <c r="FD1645" s="195"/>
      <c r="FE1645" s="195"/>
      <c r="FF1645" s="195"/>
      <c r="FG1645" s="195"/>
      <c r="FH1645" s="195"/>
    </row>
    <row r="1646" spans="2:164" x14ac:dyDescent="0.2">
      <c r="B1646" s="98">
        <f>COUNT(R1646:FC1646,FI1646:FQ1646)</f>
        <v>0</v>
      </c>
      <c r="C1646" s="98" t="str">
        <f>IF(COUNT(R1646:FC1646,FI1646:FQ1646)&gt;0,COUNT(R1646:FC1646,FI1646:FQ1646),"")</f>
        <v/>
      </c>
      <c r="D1646" s="98" t="str">
        <f>IF(COUNT(X1646:BN1646,BP1646:BX1646,BZ1646:CF1646,CH1646:FC1646,FI1646:FQ1646)&gt;0,COUNT(X1646:BN1646,BP1646:BX1646,BZ1646:CF1646,CH1646:FC1646,FI1646:FQ1646),"")</f>
        <v/>
      </c>
      <c r="E1646" s="98" t="str">
        <f>IF(H1646=1,COUNT(R1646:FC1646,FI1646:FQ1646),"")</f>
        <v/>
      </c>
      <c r="F1646" s="98" t="str">
        <f>IF(H1646=1,COUNT(X1646:BN1646,BP1646:BX1646,BZ1646:CF1646,CH1646:FC1646,FI1646:FQ1646),"")</f>
        <v/>
      </c>
      <c r="G1646" s="98" t="str">
        <f>IF($B1646&gt;=1,$M1646,"")</f>
        <v/>
      </c>
      <c r="H1646" s="199" t="str">
        <f>IF(AND(M1646&gt;0,M1646&lt;=STATS!$C$22),1,"")</f>
        <v/>
      </c>
      <c r="J1646" s="34">
        <v>1645</v>
      </c>
      <c r="R1646" s="17"/>
      <c r="S1646" s="17"/>
      <c r="T1646" s="17"/>
      <c r="U1646" s="17"/>
      <c r="V1646" s="17"/>
      <c r="W1646" s="17"/>
      <c r="X1646" s="36"/>
      <c r="Y1646" s="36"/>
      <c r="Z1646" s="36"/>
      <c r="AA1646" s="36"/>
      <c r="FD1646" s="195"/>
      <c r="FE1646" s="195"/>
      <c r="FF1646" s="195"/>
      <c r="FG1646" s="195"/>
      <c r="FH1646" s="195"/>
    </row>
    <row r="1647" spans="2:164" x14ac:dyDescent="0.2">
      <c r="B1647" s="98">
        <f>COUNT(R1647:FC1647,FI1647:FQ1647)</f>
        <v>0</v>
      </c>
      <c r="C1647" s="98" t="str">
        <f>IF(COUNT(R1647:FC1647,FI1647:FQ1647)&gt;0,COUNT(R1647:FC1647,FI1647:FQ1647),"")</f>
        <v/>
      </c>
      <c r="D1647" s="98" t="str">
        <f>IF(COUNT(X1647:BN1647,BP1647:BX1647,BZ1647:CF1647,CH1647:FC1647,FI1647:FQ1647)&gt;0,COUNT(X1647:BN1647,BP1647:BX1647,BZ1647:CF1647,CH1647:FC1647,FI1647:FQ1647),"")</f>
        <v/>
      </c>
      <c r="E1647" s="98" t="str">
        <f>IF(H1647=1,COUNT(R1647:FC1647,FI1647:FQ1647),"")</f>
        <v/>
      </c>
      <c r="F1647" s="98" t="str">
        <f>IF(H1647=1,COUNT(X1647:BN1647,BP1647:BX1647,BZ1647:CF1647,CH1647:FC1647,FI1647:FQ1647),"")</f>
        <v/>
      </c>
      <c r="G1647" s="98" t="str">
        <f>IF($B1647&gt;=1,$M1647,"")</f>
        <v/>
      </c>
      <c r="H1647" s="199" t="str">
        <f>IF(AND(M1647&gt;0,M1647&lt;=STATS!$C$22),1,"")</f>
        <v/>
      </c>
      <c r="J1647" s="34">
        <v>1646</v>
      </c>
      <c r="R1647" s="17"/>
      <c r="S1647" s="17"/>
      <c r="T1647" s="17"/>
      <c r="U1647" s="17"/>
      <c r="V1647" s="17"/>
      <c r="W1647" s="17"/>
      <c r="X1647" s="36"/>
      <c r="Y1647" s="36"/>
      <c r="Z1647" s="36"/>
      <c r="AA1647" s="36"/>
      <c r="FD1647" s="195"/>
      <c r="FE1647" s="195"/>
      <c r="FF1647" s="195"/>
      <c r="FG1647" s="195"/>
      <c r="FH1647" s="195"/>
    </row>
    <row r="1648" spans="2:164" x14ac:dyDescent="0.2">
      <c r="B1648" s="98">
        <f>COUNT(R1648:FC1648,FI1648:FQ1648)</f>
        <v>0</v>
      </c>
      <c r="C1648" s="98" t="str">
        <f>IF(COUNT(R1648:FC1648,FI1648:FQ1648)&gt;0,COUNT(R1648:FC1648,FI1648:FQ1648),"")</f>
        <v/>
      </c>
      <c r="D1648" s="98" t="str">
        <f>IF(COUNT(X1648:BN1648,BP1648:BX1648,BZ1648:CF1648,CH1648:FC1648,FI1648:FQ1648)&gt;0,COUNT(X1648:BN1648,BP1648:BX1648,BZ1648:CF1648,CH1648:FC1648,FI1648:FQ1648),"")</f>
        <v/>
      </c>
      <c r="E1648" s="98" t="str">
        <f>IF(H1648=1,COUNT(R1648:FC1648,FI1648:FQ1648),"")</f>
        <v/>
      </c>
      <c r="F1648" s="98" t="str">
        <f>IF(H1648=1,COUNT(X1648:BN1648,BP1648:BX1648,BZ1648:CF1648,CH1648:FC1648,FI1648:FQ1648),"")</f>
        <v/>
      </c>
      <c r="G1648" s="98" t="str">
        <f>IF($B1648&gt;=1,$M1648,"")</f>
        <v/>
      </c>
      <c r="H1648" s="199" t="str">
        <f>IF(AND(M1648&gt;0,M1648&lt;=STATS!$C$22),1,"")</f>
        <v/>
      </c>
      <c r="J1648" s="34">
        <v>1647</v>
      </c>
      <c r="R1648" s="17"/>
      <c r="S1648" s="17"/>
      <c r="T1648" s="17"/>
      <c r="U1648" s="17"/>
      <c r="V1648" s="17"/>
      <c r="W1648" s="17"/>
      <c r="X1648" s="36"/>
      <c r="Y1648" s="36"/>
      <c r="Z1648" s="36"/>
      <c r="AA1648" s="36"/>
      <c r="FD1648" s="195"/>
      <c r="FE1648" s="195"/>
      <c r="FF1648" s="195"/>
      <c r="FG1648" s="195"/>
      <c r="FH1648" s="195"/>
    </row>
    <row r="1649" spans="2:164" x14ac:dyDescent="0.2">
      <c r="B1649" s="98">
        <f>COUNT(R1649:FC1649,FI1649:FQ1649)</f>
        <v>0</v>
      </c>
      <c r="C1649" s="98" t="str">
        <f>IF(COUNT(R1649:FC1649,FI1649:FQ1649)&gt;0,COUNT(R1649:FC1649,FI1649:FQ1649),"")</f>
        <v/>
      </c>
      <c r="D1649" s="98" t="str">
        <f>IF(COUNT(X1649:BN1649,BP1649:BX1649,BZ1649:CF1649,CH1649:FC1649,FI1649:FQ1649)&gt;0,COUNT(X1649:BN1649,BP1649:BX1649,BZ1649:CF1649,CH1649:FC1649,FI1649:FQ1649),"")</f>
        <v/>
      </c>
      <c r="E1649" s="98" t="str">
        <f>IF(H1649=1,COUNT(R1649:FC1649,FI1649:FQ1649),"")</f>
        <v/>
      </c>
      <c r="F1649" s="98" t="str">
        <f>IF(H1649=1,COUNT(X1649:BN1649,BP1649:BX1649,BZ1649:CF1649,CH1649:FC1649,FI1649:FQ1649),"")</f>
        <v/>
      </c>
      <c r="G1649" s="98" t="str">
        <f>IF($B1649&gt;=1,$M1649,"")</f>
        <v/>
      </c>
      <c r="H1649" s="199" t="str">
        <f>IF(AND(M1649&gt;0,M1649&lt;=STATS!$C$22),1,"")</f>
        <v/>
      </c>
      <c r="J1649" s="34">
        <v>1648</v>
      </c>
      <c r="R1649" s="17"/>
      <c r="S1649" s="17"/>
      <c r="T1649" s="17"/>
      <c r="U1649" s="17"/>
      <c r="V1649" s="17"/>
      <c r="W1649" s="17"/>
      <c r="X1649" s="36"/>
      <c r="Y1649" s="36"/>
      <c r="Z1649" s="36"/>
      <c r="AA1649" s="36"/>
      <c r="FD1649" s="195"/>
      <c r="FE1649" s="195"/>
      <c r="FF1649" s="195"/>
      <c r="FG1649" s="195"/>
      <c r="FH1649" s="195"/>
    </row>
    <row r="1650" spans="2:164" x14ac:dyDescent="0.2">
      <c r="B1650" s="98">
        <f>COUNT(R1650:FC1650,FI1650:FQ1650)</f>
        <v>0</v>
      </c>
      <c r="C1650" s="98" t="str">
        <f>IF(COUNT(R1650:FC1650,FI1650:FQ1650)&gt;0,COUNT(R1650:FC1650,FI1650:FQ1650),"")</f>
        <v/>
      </c>
      <c r="D1650" s="98" t="str">
        <f>IF(COUNT(X1650:BN1650,BP1650:BX1650,BZ1650:CF1650,CH1650:FC1650,FI1650:FQ1650)&gt;0,COUNT(X1650:BN1650,BP1650:BX1650,BZ1650:CF1650,CH1650:FC1650,FI1650:FQ1650),"")</f>
        <v/>
      </c>
      <c r="E1650" s="98" t="str">
        <f>IF(H1650=1,COUNT(R1650:FC1650,FI1650:FQ1650),"")</f>
        <v/>
      </c>
      <c r="F1650" s="98" t="str">
        <f>IF(H1650=1,COUNT(X1650:BN1650,BP1650:BX1650,BZ1650:CF1650,CH1650:FC1650,FI1650:FQ1650),"")</f>
        <v/>
      </c>
      <c r="G1650" s="98" t="str">
        <f>IF($B1650&gt;=1,$M1650,"")</f>
        <v/>
      </c>
      <c r="H1650" s="199" t="str">
        <f>IF(AND(M1650&gt;0,M1650&lt;=STATS!$C$22),1,"")</f>
        <v/>
      </c>
      <c r="J1650" s="34">
        <v>1649</v>
      </c>
      <c r="R1650" s="17"/>
      <c r="S1650" s="17"/>
      <c r="T1650" s="17"/>
      <c r="U1650" s="17"/>
      <c r="V1650" s="17"/>
      <c r="W1650" s="17"/>
      <c r="X1650" s="36"/>
      <c r="Y1650" s="36"/>
      <c r="Z1650" s="36"/>
      <c r="AA1650" s="36"/>
      <c r="FD1650" s="195"/>
      <c r="FE1650" s="195"/>
      <c r="FF1650" s="195"/>
      <c r="FG1650" s="195"/>
      <c r="FH1650" s="195"/>
    </row>
    <row r="1651" spans="2:164" x14ac:dyDescent="0.2">
      <c r="B1651" s="98">
        <f>COUNT(R1651:FC1651,FI1651:FQ1651)</f>
        <v>0</v>
      </c>
      <c r="C1651" s="98" t="str">
        <f>IF(COUNT(R1651:FC1651,FI1651:FQ1651)&gt;0,COUNT(R1651:FC1651,FI1651:FQ1651),"")</f>
        <v/>
      </c>
      <c r="D1651" s="98" t="str">
        <f>IF(COUNT(X1651:BN1651,BP1651:BX1651,BZ1651:CF1651,CH1651:FC1651,FI1651:FQ1651)&gt;0,COUNT(X1651:BN1651,BP1651:BX1651,BZ1651:CF1651,CH1651:FC1651,FI1651:FQ1651),"")</f>
        <v/>
      </c>
      <c r="E1651" s="98" t="str">
        <f>IF(H1651=1,COUNT(R1651:FC1651,FI1651:FQ1651),"")</f>
        <v/>
      </c>
      <c r="F1651" s="98" t="str">
        <f>IF(H1651=1,COUNT(X1651:BN1651,BP1651:BX1651,BZ1651:CF1651,CH1651:FC1651,FI1651:FQ1651),"")</f>
        <v/>
      </c>
      <c r="G1651" s="98" t="str">
        <f>IF($B1651&gt;=1,$M1651,"")</f>
        <v/>
      </c>
      <c r="H1651" s="199" t="str">
        <f>IF(AND(M1651&gt;0,M1651&lt;=STATS!$C$22),1,"")</f>
        <v/>
      </c>
      <c r="J1651" s="34">
        <v>1650</v>
      </c>
      <c r="R1651" s="17"/>
      <c r="S1651" s="17"/>
      <c r="T1651" s="17"/>
      <c r="U1651" s="17"/>
      <c r="V1651" s="17"/>
      <c r="W1651" s="17"/>
      <c r="X1651" s="36"/>
      <c r="Y1651" s="36"/>
      <c r="Z1651" s="36"/>
      <c r="AA1651" s="36"/>
      <c r="FD1651" s="195"/>
      <c r="FE1651" s="195"/>
      <c r="FF1651" s="195"/>
      <c r="FG1651" s="195"/>
      <c r="FH1651" s="195"/>
    </row>
    <row r="1652" spans="2:164" x14ac:dyDescent="0.2">
      <c r="B1652" s="98">
        <f>COUNT(R1652:FC1652,FI1652:FQ1652)</f>
        <v>0</v>
      </c>
      <c r="C1652" s="98" t="str">
        <f>IF(COUNT(R1652:FC1652,FI1652:FQ1652)&gt;0,COUNT(R1652:FC1652,FI1652:FQ1652),"")</f>
        <v/>
      </c>
      <c r="D1652" s="98" t="str">
        <f>IF(COUNT(X1652:BN1652,BP1652:BX1652,BZ1652:CF1652,CH1652:FC1652,FI1652:FQ1652)&gt;0,COUNT(X1652:BN1652,BP1652:BX1652,BZ1652:CF1652,CH1652:FC1652,FI1652:FQ1652),"")</f>
        <v/>
      </c>
      <c r="E1652" s="98" t="str">
        <f>IF(H1652=1,COUNT(R1652:FC1652,FI1652:FQ1652),"")</f>
        <v/>
      </c>
      <c r="F1652" s="98" t="str">
        <f>IF(H1652=1,COUNT(X1652:BN1652,BP1652:BX1652,BZ1652:CF1652,CH1652:FC1652,FI1652:FQ1652),"")</f>
        <v/>
      </c>
      <c r="G1652" s="98" t="str">
        <f>IF($B1652&gt;=1,$M1652,"")</f>
        <v/>
      </c>
      <c r="H1652" s="199" t="str">
        <f>IF(AND(M1652&gt;0,M1652&lt;=STATS!$C$22),1,"")</f>
        <v/>
      </c>
      <c r="J1652" s="34">
        <v>1651</v>
      </c>
      <c r="R1652" s="17"/>
      <c r="S1652" s="17"/>
      <c r="T1652" s="17"/>
      <c r="U1652" s="17"/>
      <c r="V1652" s="17"/>
      <c r="W1652" s="17"/>
      <c r="X1652" s="36"/>
      <c r="Y1652" s="36"/>
      <c r="Z1652" s="36"/>
      <c r="AA1652" s="36"/>
      <c r="FD1652" s="195"/>
      <c r="FE1652" s="195"/>
      <c r="FF1652" s="195"/>
      <c r="FG1652" s="195"/>
      <c r="FH1652" s="195"/>
    </row>
    <row r="1653" spans="2:164" x14ac:dyDescent="0.2">
      <c r="B1653" s="98">
        <f>COUNT(R1653:FC1653,FI1653:FQ1653)</f>
        <v>0</v>
      </c>
      <c r="C1653" s="98" t="str">
        <f>IF(COUNT(R1653:FC1653,FI1653:FQ1653)&gt;0,COUNT(R1653:FC1653,FI1653:FQ1653),"")</f>
        <v/>
      </c>
      <c r="D1653" s="98" t="str">
        <f>IF(COUNT(X1653:BN1653,BP1653:BX1653,BZ1653:CF1653,CH1653:FC1653,FI1653:FQ1653)&gt;0,COUNT(X1653:BN1653,BP1653:BX1653,BZ1653:CF1653,CH1653:FC1653,FI1653:FQ1653),"")</f>
        <v/>
      </c>
      <c r="E1653" s="98" t="str">
        <f>IF(H1653=1,COUNT(R1653:FC1653,FI1653:FQ1653),"")</f>
        <v/>
      </c>
      <c r="F1653" s="98" t="str">
        <f>IF(H1653=1,COUNT(X1653:BN1653,BP1653:BX1653,BZ1653:CF1653,CH1653:FC1653,FI1653:FQ1653),"")</f>
        <v/>
      </c>
      <c r="G1653" s="98" t="str">
        <f>IF($B1653&gt;=1,$M1653,"")</f>
        <v/>
      </c>
      <c r="H1653" s="199" t="str">
        <f>IF(AND(M1653&gt;0,M1653&lt;=STATS!$C$22),1,"")</f>
        <v/>
      </c>
      <c r="J1653" s="34">
        <v>1652</v>
      </c>
      <c r="R1653" s="17"/>
      <c r="S1653" s="17"/>
      <c r="T1653" s="17"/>
      <c r="U1653" s="17"/>
      <c r="V1653" s="17"/>
      <c r="W1653" s="17"/>
      <c r="X1653" s="36"/>
      <c r="Y1653" s="36"/>
      <c r="Z1653" s="36"/>
      <c r="AA1653" s="36"/>
      <c r="FD1653" s="195"/>
      <c r="FE1653" s="195"/>
      <c r="FF1653" s="195"/>
      <c r="FG1653" s="195"/>
      <c r="FH1653" s="195"/>
    </row>
    <row r="1654" spans="2:164" x14ac:dyDescent="0.2">
      <c r="B1654" s="98">
        <f>COUNT(R1654:FC1654,FI1654:FQ1654)</f>
        <v>0</v>
      </c>
      <c r="C1654" s="98" t="str">
        <f>IF(COUNT(R1654:FC1654,FI1654:FQ1654)&gt;0,COUNT(R1654:FC1654,FI1654:FQ1654),"")</f>
        <v/>
      </c>
      <c r="D1654" s="98" t="str">
        <f>IF(COUNT(X1654:BN1654,BP1654:BX1654,BZ1654:CF1654,CH1654:FC1654,FI1654:FQ1654)&gt;0,COUNT(X1654:BN1654,BP1654:BX1654,BZ1654:CF1654,CH1654:FC1654,FI1654:FQ1654),"")</f>
        <v/>
      </c>
      <c r="E1654" s="98" t="str">
        <f>IF(H1654=1,COUNT(R1654:FC1654,FI1654:FQ1654),"")</f>
        <v/>
      </c>
      <c r="F1654" s="98" t="str">
        <f>IF(H1654=1,COUNT(X1654:BN1654,BP1654:BX1654,BZ1654:CF1654,CH1654:FC1654,FI1654:FQ1654),"")</f>
        <v/>
      </c>
      <c r="G1654" s="98" t="str">
        <f>IF($B1654&gt;=1,$M1654,"")</f>
        <v/>
      </c>
      <c r="H1654" s="199" t="str">
        <f>IF(AND(M1654&gt;0,M1654&lt;=STATS!$C$22),1,"")</f>
        <v/>
      </c>
      <c r="J1654" s="34">
        <v>1653</v>
      </c>
      <c r="R1654" s="17"/>
      <c r="S1654" s="17"/>
      <c r="T1654" s="17"/>
      <c r="U1654" s="17"/>
      <c r="V1654" s="17"/>
      <c r="W1654" s="17"/>
      <c r="X1654" s="36"/>
      <c r="Y1654" s="36"/>
      <c r="Z1654" s="36"/>
      <c r="AA1654" s="36"/>
      <c r="FD1654" s="195"/>
      <c r="FE1654" s="195"/>
      <c r="FF1654" s="195"/>
      <c r="FG1654" s="195"/>
      <c r="FH1654" s="195"/>
    </row>
    <row r="1655" spans="2:164" x14ac:dyDescent="0.2">
      <c r="B1655" s="98">
        <f>COUNT(R1655:FC1655,FI1655:FQ1655)</f>
        <v>0</v>
      </c>
      <c r="C1655" s="98" t="str">
        <f>IF(COUNT(R1655:FC1655,FI1655:FQ1655)&gt;0,COUNT(R1655:FC1655,FI1655:FQ1655),"")</f>
        <v/>
      </c>
      <c r="D1655" s="98" t="str">
        <f>IF(COUNT(X1655:BN1655,BP1655:BX1655,BZ1655:CF1655,CH1655:FC1655,FI1655:FQ1655)&gt;0,COUNT(X1655:BN1655,BP1655:BX1655,BZ1655:CF1655,CH1655:FC1655,FI1655:FQ1655),"")</f>
        <v/>
      </c>
      <c r="E1655" s="98" t="str">
        <f>IF(H1655=1,COUNT(R1655:FC1655,FI1655:FQ1655),"")</f>
        <v/>
      </c>
      <c r="F1655" s="98" t="str">
        <f>IF(H1655=1,COUNT(X1655:BN1655,BP1655:BX1655,BZ1655:CF1655,CH1655:FC1655,FI1655:FQ1655),"")</f>
        <v/>
      </c>
      <c r="G1655" s="98" t="str">
        <f>IF($B1655&gt;=1,$M1655,"")</f>
        <v/>
      </c>
      <c r="H1655" s="199" t="str">
        <f>IF(AND(M1655&gt;0,M1655&lt;=STATS!$C$22),1,"")</f>
        <v/>
      </c>
      <c r="J1655" s="34">
        <v>1654</v>
      </c>
      <c r="R1655" s="17"/>
      <c r="S1655" s="17"/>
      <c r="T1655" s="17"/>
      <c r="U1655" s="17"/>
      <c r="V1655" s="17"/>
      <c r="W1655" s="17"/>
      <c r="X1655" s="36"/>
      <c r="Y1655" s="36"/>
      <c r="Z1655" s="36"/>
      <c r="AA1655" s="36"/>
      <c r="FD1655" s="195"/>
      <c r="FE1655" s="195"/>
      <c r="FF1655" s="195"/>
      <c r="FG1655" s="195"/>
      <c r="FH1655" s="195"/>
    </row>
    <row r="1656" spans="2:164" x14ac:dyDescent="0.2">
      <c r="B1656" s="98">
        <f>COUNT(R1656:FC1656,FI1656:FQ1656)</f>
        <v>0</v>
      </c>
      <c r="C1656" s="98" t="str">
        <f>IF(COUNT(R1656:FC1656,FI1656:FQ1656)&gt;0,COUNT(R1656:FC1656,FI1656:FQ1656),"")</f>
        <v/>
      </c>
      <c r="D1656" s="98" t="str">
        <f>IF(COUNT(X1656:BN1656,BP1656:BX1656,BZ1656:CF1656,CH1656:FC1656,FI1656:FQ1656)&gt;0,COUNT(X1656:BN1656,BP1656:BX1656,BZ1656:CF1656,CH1656:FC1656,FI1656:FQ1656),"")</f>
        <v/>
      </c>
      <c r="E1656" s="98" t="str">
        <f>IF(H1656=1,COUNT(R1656:FC1656,FI1656:FQ1656),"")</f>
        <v/>
      </c>
      <c r="F1656" s="98" t="str">
        <f>IF(H1656=1,COUNT(X1656:BN1656,BP1656:BX1656,BZ1656:CF1656,CH1656:FC1656,FI1656:FQ1656),"")</f>
        <v/>
      </c>
      <c r="G1656" s="98" t="str">
        <f>IF($B1656&gt;=1,$M1656,"")</f>
        <v/>
      </c>
      <c r="H1656" s="199" t="str">
        <f>IF(AND(M1656&gt;0,M1656&lt;=STATS!$C$22),1,"")</f>
        <v/>
      </c>
      <c r="J1656" s="34">
        <v>1655</v>
      </c>
      <c r="R1656" s="17"/>
      <c r="S1656" s="17"/>
      <c r="T1656" s="17"/>
      <c r="U1656" s="17"/>
      <c r="V1656" s="17"/>
      <c r="W1656" s="17"/>
      <c r="X1656" s="36"/>
      <c r="Y1656" s="36"/>
      <c r="Z1656" s="36"/>
      <c r="AA1656" s="36"/>
      <c r="FD1656" s="195"/>
      <c r="FE1656" s="195"/>
      <c r="FF1656" s="195"/>
      <c r="FG1656" s="195"/>
      <c r="FH1656" s="195"/>
    </row>
    <row r="1657" spans="2:164" x14ac:dyDescent="0.2">
      <c r="B1657" s="98">
        <f>COUNT(R1657:FC1657,FI1657:FQ1657)</f>
        <v>0</v>
      </c>
      <c r="C1657" s="98" t="str">
        <f>IF(COUNT(R1657:FC1657,FI1657:FQ1657)&gt;0,COUNT(R1657:FC1657,FI1657:FQ1657),"")</f>
        <v/>
      </c>
      <c r="D1657" s="98" t="str">
        <f>IF(COUNT(X1657:BN1657,BP1657:BX1657,BZ1657:CF1657,CH1657:FC1657,FI1657:FQ1657)&gt;0,COUNT(X1657:BN1657,BP1657:BX1657,BZ1657:CF1657,CH1657:FC1657,FI1657:FQ1657),"")</f>
        <v/>
      </c>
      <c r="E1657" s="98" t="str">
        <f>IF(H1657=1,COUNT(R1657:FC1657,FI1657:FQ1657),"")</f>
        <v/>
      </c>
      <c r="F1657" s="98" t="str">
        <f>IF(H1657=1,COUNT(X1657:BN1657,BP1657:BX1657,BZ1657:CF1657,CH1657:FC1657,FI1657:FQ1657),"")</f>
        <v/>
      </c>
      <c r="G1657" s="98" t="str">
        <f>IF($B1657&gt;=1,$M1657,"")</f>
        <v/>
      </c>
      <c r="H1657" s="199" t="str">
        <f>IF(AND(M1657&gt;0,M1657&lt;=STATS!$C$22),1,"")</f>
        <v/>
      </c>
      <c r="J1657" s="34">
        <v>1656</v>
      </c>
      <c r="R1657" s="17"/>
      <c r="S1657" s="17"/>
      <c r="T1657" s="17"/>
      <c r="U1657" s="17"/>
      <c r="V1657" s="17"/>
      <c r="W1657" s="17"/>
      <c r="X1657" s="36"/>
      <c r="Y1657" s="36"/>
      <c r="Z1657" s="36"/>
      <c r="AA1657" s="36"/>
      <c r="FD1657" s="195"/>
      <c r="FE1657" s="195"/>
      <c r="FF1657" s="195"/>
      <c r="FG1657" s="195"/>
      <c r="FH1657" s="195"/>
    </row>
    <row r="1658" spans="2:164" x14ac:dyDescent="0.2">
      <c r="B1658" s="98">
        <f>COUNT(R1658:FC1658,FI1658:FQ1658)</f>
        <v>0</v>
      </c>
      <c r="C1658" s="98" t="str">
        <f>IF(COUNT(R1658:FC1658,FI1658:FQ1658)&gt;0,COUNT(R1658:FC1658,FI1658:FQ1658),"")</f>
        <v/>
      </c>
      <c r="D1658" s="98" t="str">
        <f>IF(COUNT(X1658:BN1658,BP1658:BX1658,BZ1658:CF1658,CH1658:FC1658,FI1658:FQ1658)&gt;0,COUNT(X1658:BN1658,BP1658:BX1658,BZ1658:CF1658,CH1658:FC1658,FI1658:FQ1658),"")</f>
        <v/>
      </c>
      <c r="E1658" s="98" t="str">
        <f>IF(H1658=1,COUNT(R1658:FC1658,FI1658:FQ1658),"")</f>
        <v/>
      </c>
      <c r="F1658" s="98" t="str">
        <f>IF(H1658=1,COUNT(X1658:BN1658,BP1658:BX1658,BZ1658:CF1658,CH1658:FC1658,FI1658:FQ1658),"")</f>
        <v/>
      </c>
      <c r="G1658" s="98" t="str">
        <f>IF($B1658&gt;=1,$M1658,"")</f>
        <v/>
      </c>
      <c r="H1658" s="199" t="str">
        <f>IF(AND(M1658&gt;0,M1658&lt;=STATS!$C$22),1,"")</f>
        <v/>
      </c>
      <c r="J1658" s="34">
        <v>1657</v>
      </c>
      <c r="R1658" s="17"/>
      <c r="S1658" s="17"/>
      <c r="T1658" s="17"/>
      <c r="U1658" s="17"/>
      <c r="V1658" s="17"/>
      <c r="W1658" s="17"/>
      <c r="X1658" s="36"/>
      <c r="Y1658" s="36"/>
      <c r="Z1658" s="36"/>
      <c r="AA1658" s="36"/>
      <c r="FD1658" s="195"/>
      <c r="FE1658" s="195"/>
      <c r="FF1658" s="195"/>
      <c r="FG1658" s="195"/>
      <c r="FH1658" s="195"/>
    </row>
    <row r="1659" spans="2:164" x14ac:dyDescent="0.2">
      <c r="B1659" s="98">
        <f>COUNT(R1659:FC1659,FI1659:FQ1659)</f>
        <v>0</v>
      </c>
      <c r="C1659" s="98" t="str">
        <f>IF(COUNT(R1659:FC1659,FI1659:FQ1659)&gt;0,COUNT(R1659:FC1659,FI1659:FQ1659),"")</f>
        <v/>
      </c>
      <c r="D1659" s="98" t="str">
        <f>IF(COUNT(X1659:BN1659,BP1659:BX1659,BZ1659:CF1659,CH1659:FC1659,FI1659:FQ1659)&gt;0,COUNT(X1659:BN1659,BP1659:BX1659,BZ1659:CF1659,CH1659:FC1659,FI1659:FQ1659),"")</f>
        <v/>
      </c>
      <c r="E1659" s="98" t="str">
        <f>IF(H1659=1,COUNT(R1659:FC1659,FI1659:FQ1659),"")</f>
        <v/>
      </c>
      <c r="F1659" s="98" t="str">
        <f>IF(H1659=1,COUNT(X1659:BN1659,BP1659:BX1659,BZ1659:CF1659,CH1659:FC1659,FI1659:FQ1659),"")</f>
        <v/>
      </c>
      <c r="G1659" s="98" t="str">
        <f>IF($B1659&gt;=1,$M1659,"")</f>
        <v/>
      </c>
      <c r="H1659" s="199" t="str">
        <f>IF(AND(M1659&gt;0,M1659&lt;=STATS!$C$22),1,"")</f>
        <v/>
      </c>
      <c r="J1659" s="34">
        <v>1658</v>
      </c>
      <c r="R1659" s="17"/>
      <c r="S1659" s="17"/>
      <c r="T1659" s="17"/>
      <c r="U1659" s="17"/>
      <c r="V1659" s="17"/>
      <c r="W1659" s="17"/>
      <c r="X1659" s="36"/>
      <c r="Y1659" s="36"/>
      <c r="Z1659" s="36"/>
      <c r="AA1659" s="36"/>
      <c r="FD1659" s="195"/>
      <c r="FE1659" s="195"/>
      <c r="FF1659" s="195"/>
      <c r="FG1659" s="195"/>
      <c r="FH1659" s="195"/>
    </row>
    <row r="1660" spans="2:164" x14ac:dyDescent="0.2">
      <c r="B1660" s="98">
        <f>COUNT(R1660:FC1660,FI1660:FQ1660)</f>
        <v>0</v>
      </c>
      <c r="C1660" s="98" t="str">
        <f>IF(COUNT(R1660:FC1660,FI1660:FQ1660)&gt;0,COUNT(R1660:FC1660,FI1660:FQ1660),"")</f>
        <v/>
      </c>
      <c r="D1660" s="98" t="str">
        <f>IF(COUNT(X1660:BN1660,BP1660:BX1660,BZ1660:CF1660,CH1660:FC1660,FI1660:FQ1660)&gt;0,COUNT(X1660:BN1660,BP1660:BX1660,BZ1660:CF1660,CH1660:FC1660,FI1660:FQ1660),"")</f>
        <v/>
      </c>
      <c r="E1660" s="98" t="str">
        <f>IF(H1660=1,COUNT(R1660:FC1660,FI1660:FQ1660),"")</f>
        <v/>
      </c>
      <c r="F1660" s="98" t="str">
        <f>IF(H1660=1,COUNT(X1660:BN1660,BP1660:BX1660,BZ1660:CF1660,CH1660:FC1660,FI1660:FQ1660),"")</f>
        <v/>
      </c>
      <c r="G1660" s="98" t="str">
        <f>IF($B1660&gt;=1,$M1660,"")</f>
        <v/>
      </c>
      <c r="H1660" s="199" t="str">
        <f>IF(AND(M1660&gt;0,M1660&lt;=STATS!$C$22),1,"")</f>
        <v/>
      </c>
      <c r="J1660" s="34">
        <v>1659</v>
      </c>
      <c r="R1660" s="17"/>
      <c r="S1660" s="17"/>
      <c r="T1660" s="17"/>
      <c r="U1660" s="17"/>
      <c r="V1660" s="17"/>
      <c r="W1660" s="17"/>
      <c r="X1660" s="36"/>
      <c r="Y1660" s="36"/>
      <c r="Z1660" s="36"/>
      <c r="AA1660" s="36"/>
      <c r="FD1660" s="195"/>
      <c r="FE1660" s="195"/>
      <c r="FF1660" s="195"/>
      <c r="FG1660" s="195"/>
      <c r="FH1660" s="195"/>
    </row>
    <row r="1661" spans="2:164" x14ac:dyDescent="0.2">
      <c r="B1661" s="98">
        <f>COUNT(R1661:FC1661,FI1661:FQ1661)</f>
        <v>0</v>
      </c>
      <c r="C1661" s="98" t="str">
        <f>IF(COUNT(R1661:FC1661,FI1661:FQ1661)&gt;0,COUNT(R1661:FC1661,FI1661:FQ1661),"")</f>
        <v/>
      </c>
      <c r="D1661" s="98" t="str">
        <f>IF(COUNT(X1661:BN1661,BP1661:BX1661,BZ1661:CF1661,CH1661:FC1661,FI1661:FQ1661)&gt;0,COUNT(X1661:BN1661,BP1661:BX1661,BZ1661:CF1661,CH1661:FC1661,FI1661:FQ1661),"")</f>
        <v/>
      </c>
      <c r="E1661" s="98" t="str">
        <f>IF(H1661=1,COUNT(R1661:FC1661,FI1661:FQ1661),"")</f>
        <v/>
      </c>
      <c r="F1661" s="98" t="str">
        <f>IF(H1661=1,COUNT(X1661:BN1661,BP1661:BX1661,BZ1661:CF1661,CH1661:FC1661,FI1661:FQ1661),"")</f>
        <v/>
      </c>
      <c r="G1661" s="98" t="str">
        <f>IF($B1661&gt;=1,$M1661,"")</f>
        <v/>
      </c>
      <c r="H1661" s="199" t="str">
        <f>IF(AND(M1661&gt;0,M1661&lt;=STATS!$C$22),1,"")</f>
        <v/>
      </c>
      <c r="J1661" s="34">
        <v>1660</v>
      </c>
      <c r="R1661" s="17"/>
      <c r="S1661" s="17"/>
      <c r="T1661" s="17"/>
      <c r="U1661" s="17"/>
      <c r="V1661" s="17"/>
      <c r="W1661" s="17"/>
      <c r="X1661" s="36"/>
      <c r="Y1661" s="36"/>
      <c r="Z1661" s="36"/>
      <c r="AA1661" s="36"/>
      <c r="FD1661" s="195"/>
      <c r="FE1661" s="195"/>
      <c r="FF1661" s="195"/>
      <c r="FG1661" s="195"/>
      <c r="FH1661" s="195"/>
    </row>
    <row r="1662" spans="2:164" x14ac:dyDescent="0.2">
      <c r="B1662" s="98">
        <f>COUNT(R1662:FC1662,FI1662:FQ1662)</f>
        <v>0</v>
      </c>
      <c r="C1662" s="98" t="str">
        <f>IF(COUNT(R1662:FC1662,FI1662:FQ1662)&gt;0,COUNT(R1662:FC1662,FI1662:FQ1662),"")</f>
        <v/>
      </c>
      <c r="D1662" s="98" t="str">
        <f>IF(COUNT(X1662:BN1662,BP1662:BX1662,BZ1662:CF1662,CH1662:FC1662,FI1662:FQ1662)&gt;0,COUNT(X1662:BN1662,BP1662:BX1662,BZ1662:CF1662,CH1662:FC1662,FI1662:FQ1662),"")</f>
        <v/>
      </c>
      <c r="E1662" s="98" t="str">
        <f>IF(H1662=1,COUNT(R1662:FC1662,FI1662:FQ1662),"")</f>
        <v/>
      </c>
      <c r="F1662" s="98" t="str">
        <f>IF(H1662=1,COUNT(X1662:BN1662,BP1662:BX1662,BZ1662:CF1662,CH1662:FC1662,FI1662:FQ1662),"")</f>
        <v/>
      </c>
      <c r="G1662" s="98" t="str">
        <f>IF($B1662&gt;=1,$M1662,"")</f>
        <v/>
      </c>
      <c r="H1662" s="199" t="str">
        <f>IF(AND(M1662&gt;0,M1662&lt;=STATS!$C$22),1,"")</f>
        <v/>
      </c>
      <c r="J1662" s="34">
        <v>1661</v>
      </c>
      <c r="R1662" s="17"/>
      <c r="S1662" s="17"/>
      <c r="T1662" s="17"/>
      <c r="U1662" s="17"/>
      <c r="V1662" s="17"/>
      <c r="W1662" s="17"/>
      <c r="X1662" s="36"/>
      <c r="Y1662" s="36"/>
      <c r="Z1662" s="36"/>
      <c r="AA1662" s="36"/>
      <c r="FD1662" s="195"/>
      <c r="FE1662" s="195"/>
      <c r="FF1662" s="195"/>
      <c r="FG1662" s="195"/>
      <c r="FH1662" s="195"/>
    </row>
    <row r="1663" spans="2:164" x14ac:dyDescent="0.2">
      <c r="B1663" s="98">
        <f>COUNT(R1663:FC1663,FI1663:FQ1663)</f>
        <v>0</v>
      </c>
      <c r="C1663" s="98" t="str">
        <f>IF(COUNT(R1663:FC1663,FI1663:FQ1663)&gt;0,COUNT(R1663:FC1663,FI1663:FQ1663),"")</f>
        <v/>
      </c>
      <c r="D1663" s="98" t="str">
        <f>IF(COUNT(X1663:BN1663,BP1663:BX1663,BZ1663:CF1663,CH1663:FC1663,FI1663:FQ1663)&gt;0,COUNT(X1663:BN1663,BP1663:BX1663,BZ1663:CF1663,CH1663:FC1663,FI1663:FQ1663),"")</f>
        <v/>
      </c>
      <c r="E1663" s="98" t="str">
        <f>IF(H1663=1,COUNT(R1663:FC1663,FI1663:FQ1663),"")</f>
        <v/>
      </c>
      <c r="F1663" s="98" t="str">
        <f>IF(H1663=1,COUNT(X1663:BN1663,BP1663:BX1663,BZ1663:CF1663,CH1663:FC1663,FI1663:FQ1663),"")</f>
        <v/>
      </c>
      <c r="G1663" s="98" t="str">
        <f>IF($B1663&gt;=1,$M1663,"")</f>
        <v/>
      </c>
      <c r="H1663" s="199" t="str">
        <f>IF(AND(M1663&gt;0,M1663&lt;=STATS!$C$22),1,"")</f>
        <v/>
      </c>
      <c r="J1663" s="34">
        <v>1662</v>
      </c>
      <c r="R1663" s="17"/>
      <c r="S1663" s="17"/>
      <c r="T1663" s="17"/>
      <c r="U1663" s="17"/>
      <c r="V1663" s="17"/>
      <c r="W1663" s="17"/>
      <c r="X1663" s="36"/>
      <c r="Y1663" s="36"/>
      <c r="Z1663" s="36"/>
      <c r="AA1663" s="36"/>
      <c r="FD1663" s="195"/>
      <c r="FE1663" s="195"/>
      <c r="FF1663" s="195"/>
      <c r="FG1663" s="195"/>
      <c r="FH1663" s="195"/>
    </row>
    <row r="1664" spans="2:164" x14ac:dyDescent="0.2">
      <c r="B1664" s="98">
        <f>COUNT(R1664:FC1664,FI1664:FQ1664)</f>
        <v>0</v>
      </c>
      <c r="C1664" s="98" t="str">
        <f>IF(COUNT(R1664:FC1664,FI1664:FQ1664)&gt;0,COUNT(R1664:FC1664,FI1664:FQ1664),"")</f>
        <v/>
      </c>
      <c r="D1664" s="98" t="str">
        <f>IF(COUNT(X1664:BN1664,BP1664:BX1664,BZ1664:CF1664,CH1664:FC1664,FI1664:FQ1664)&gt;0,COUNT(X1664:BN1664,BP1664:BX1664,BZ1664:CF1664,CH1664:FC1664,FI1664:FQ1664),"")</f>
        <v/>
      </c>
      <c r="E1664" s="98" t="str">
        <f>IF(H1664=1,COUNT(R1664:FC1664,FI1664:FQ1664),"")</f>
        <v/>
      </c>
      <c r="F1664" s="98" t="str">
        <f>IF(H1664=1,COUNT(X1664:BN1664,BP1664:BX1664,BZ1664:CF1664,CH1664:FC1664,FI1664:FQ1664),"")</f>
        <v/>
      </c>
      <c r="G1664" s="98" t="str">
        <f>IF($B1664&gt;=1,$M1664,"")</f>
        <v/>
      </c>
      <c r="H1664" s="199" t="str">
        <f>IF(AND(M1664&gt;0,M1664&lt;=STATS!$C$22),1,"")</f>
        <v/>
      </c>
      <c r="J1664" s="34">
        <v>1663</v>
      </c>
      <c r="R1664" s="17"/>
      <c r="S1664" s="17"/>
      <c r="T1664" s="17"/>
      <c r="U1664" s="17"/>
      <c r="V1664" s="17"/>
      <c r="W1664" s="17"/>
      <c r="X1664" s="36"/>
      <c r="Y1664" s="36"/>
      <c r="Z1664" s="36"/>
      <c r="AA1664" s="36"/>
      <c r="FD1664" s="195"/>
      <c r="FE1664" s="195"/>
      <c r="FF1664" s="195"/>
      <c r="FG1664" s="195"/>
      <c r="FH1664" s="195"/>
    </row>
    <row r="1665" spans="2:164" x14ac:dyDescent="0.2">
      <c r="B1665" s="98">
        <f>COUNT(R1665:FC1665,FI1665:FQ1665)</f>
        <v>0</v>
      </c>
      <c r="C1665" s="98" t="str">
        <f>IF(COUNT(R1665:FC1665,FI1665:FQ1665)&gt;0,COUNT(R1665:FC1665,FI1665:FQ1665),"")</f>
        <v/>
      </c>
      <c r="D1665" s="98" t="str">
        <f>IF(COUNT(X1665:BN1665,BP1665:BX1665,BZ1665:CF1665,CH1665:FC1665,FI1665:FQ1665)&gt;0,COUNT(X1665:BN1665,BP1665:BX1665,BZ1665:CF1665,CH1665:FC1665,FI1665:FQ1665),"")</f>
        <v/>
      </c>
      <c r="E1665" s="98" t="str">
        <f>IF(H1665=1,COUNT(R1665:FC1665,FI1665:FQ1665),"")</f>
        <v/>
      </c>
      <c r="F1665" s="98" t="str">
        <f>IF(H1665=1,COUNT(X1665:BN1665,BP1665:BX1665,BZ1665:CF1665,CH1665:FC1665,FI1665:FQ1665),"")</f>
        <v/>
      </c>
      <c r="G1665" s="98" t="str">
        <f>IF($B1665&gt;=1,$M1665,"")</f>
        <v/>
      </c>
      <c r="H1665" s="199" t="str">
        <f>IF(AND(M1665&gt;0,M1665&lt;=STATS!$C$22),1,"")</f>
        <v/>
      </c>
      <c r="J1665" s="34">
        <v>1664</v>
      </c>
      <c r="R1665" s="17"/>
      <c r="S1665" s="17"/>
      <c r="T1665" s="17"/>
      <c r="U1665" s="17"/>
      <c r="V1665" s="17"/>
      <c r="W1665" s="17"/>
      <c r="X1665" s="36"/>
      <c r="Y1665" s="36"/>
      <c r="Z1665" s="36"/>
      <c r="AA1665" s="36"/>
      <c r="FD1665" s="195"/>
      <c r="FE1665" s="195"/>
      <c r="FF1665" s="195"/>
      <c r="FG1665" s="195"/>
      <c r="FH1665" s="195"/>
    </row>
    <row r="1666" spans="2:164" x14ac:dyDescent="0.2">
      <c r="B1666" s="98">
        <f>COUNT(R1666:FC1666,FI1666:FQ1666)</f>
        <v>0</v>
      </c>
      <c r="C1666" s="98" t="str">
        <f>IF(COUNT(R1666:FC1666,FI1666:FQ1666)&gt;0,COUNT(R1666:FC1666,FI1666:FQ1666),"")</f>
        <v/>
      </c>
      <c r="D1666" s="98" t="str">
        <f>IF(COUNT(X1666:BN1666,BP1666:BX1666,BZ1666:CF1666,CH1666:FC1666,FI1666:FQ1666)&gt;0,COUNT(X1666:BN1666,BP1666:BX1666,BZ1666:CF1666,CH1666:FC1666,FI1666:FQ1666),"")</f>
        <v/>
      </c>
      <c r="E1666" s="98" t="str">
        <f>IF(H1666=1,COUNT(R1666:FC1666,FI1666:FQ1666),"")</f>
        <v/>
      </c>
      <c r="F1666" s="98" t="str">
        <f>IF(H1666=1,COUNT(X1666:BN1666,BP1666:BX1666,BZ1666:CF1666,CH1666:FC1666,FI1666:FQ1666),"")</f>
        <v/>
      </c>
      <c r="G1666" s="98" t="str">
        <f>IF($B1666&gt;=1,$M1666,"")</f>
        <v/>
      </c>
      <c r="H1666" s="199" t="str">
        <f>IF(AND(M1666&gt;0,M1666&lt;=STATS!$C$22),1,"")</f>
        <v/>
      </c>
      <c r="J1666" s="34">
        <v>1665</v>
      </c>
      <c r="R1666" s="17"/>
      <c r="S1666" s="17"/>
      <c r="T1666" s="17"/>
      <c r="U1666" s="17"/>
      <c r="V1666" s="17"/>
      <c r="W1666" s="17"/>
      <c r="X1666" s="36"/>
      <c r="Y1666" s="36"/>
      <c r="Z1666" s="36"/>
      <c r="AA1666" s="36"/>
      <c r="FD1666" s="195"/>
      <c r="FE1666" s="195"/>
      <c r="FF1666" s="195"/>
      <c r="FG1666" s="195"/>
      <c r="FH1666" s="195"/>
    </row>
    <row r="1667" spans="2:164" x14ac:dyDescent="0.2">
      <c r="B1667" s="98">
        <f>COUNT(R1667:FC1667,FI1667:FQ1667)</f>
        <v>0</v>
      </c>
      <c r="C1667" s="98" t="str">
        <f>IF(COUNT(R1667:FC1667,FI1667:FQ1667)&gt;0,COUNT(R1667:FC1667,FI1667:FQ1667),"")</f>
        <v/>
      </c>
      <c r="D1667" s="98" t="str">
        <f>IF(COUNT(X1667:BN1667,BP1667:BX1667,BZ1667:CF1667,CH1667:FC1667,FI1667:FQ1667)&gt;0,COUNT(X1667:BN1667,BP1667:BX1667,BZ1667:CF1667,CH1667:FC1667,FI1667:FQ1667),"")</f>
        <v/>
      </c>
      <c r="E1667" s="98" t="str">
        <f>IF(H1667=1,COUNT(R1667:FC1667,FI1667:FQ1667),"")</f>
        <v/>
      </c>
      <c r="F1667" s="98" t="str">
        <f>IF(H1667=1,COUNT(X1667:BN1667,BP1667:BX1667,BZ1667:CF1667,CH1667:FC1667,FI1667:FQ1667),"")</f>
        <v/>
      </c>
      <c r="G1667" s="98" t="str">
        <f>IF($B1667&gt;=1,$M1667,"")</f>
        <v/>
      </c>
      <c r="H1667" s="199" t="str">
        <f>IF(AND(M1667&gt;0,M1667&lt;=STATS!$C$22),1,"")</f>
        <v/>
      </c>
      <c r="J1667" s="34">
        <v>1666</v>
      </c>
      <c r="R1667" s="17"/>
      <c r="S1667" s="17"/>
      <c r="T1667" s="17"/>
      <c r="U1667" s="17"/>
      <c r="V1667" s="17"/>
      <c r="W1667" s="17"/>
      <c r="X1667" s="36"/>
      <c r="Y1667" s="36"/>
      <c r="Z1667" s="36"/>
      <c r="AA1667" s="36"/>
      <c r="FD1667" s="195"/>
      <c r="FE1667" s="195"/>
      <c r="FF1667" s="195"/>
      <c r="FG1667" s="195"/>
      <c r="FH1667" s="195"/>
    </row>
    <row r="1668" spans="2:164" x14ac:dyDescent="0.2">
      <c r="B1668" s="98">
        <f>COUNT(R1668:FC1668,FI1668:FQ1668)</f>
        <v>0</v>
      </c>
      <c r="C1668" s="98" t="str">
        <f>IF(COUNT(R1668:FC1668,FI1668:FQ1668)&gt;0,COUNT(R1668:FC1668,FI1668:FQ1668),"")</f>
        <v/>
      </c>
      <c r="D1668" s="98" t="str">
        <f>IF(COUNT(X1668:BN1668,BP1668:BX1668,BZ1668:CF1668,CH1668:FC1668,FI1668:FQ1668)&gt;0,COUNT(X1668:BN1668,BP1668:BX1668,BZ1668:CF1668,CH1668:FC1668,FI1668:FQ1668),"")</f>
        <v/>
      </c>
      <c r="E1668" s="98" t="str">
        <f>IF(H1668=1,COUNT(R1668:FC1668,FI1668:FQ1668),"")</f>
        <v/>
      </c>
      <c r="F1668" s="98" t="str">
        <f>IF(H1668=1,COUNT(X1668:BN1668,BP1668:BX1668,BZ1668:CF1668,CH1668:FC1668,FI1668:FQ1668),"")</f>
        <v/>
      </c>
      <c r="G1668" s="98" t="str">
        <f>IF($B1668&gt;=1,$M1668,"")</f>
        <v/>
      </c>
      <c r="H1668" s="199" t="str">
        <f>IF(AND(M1668&gt;0,M1668&lt;=STATS!$C$22),1,"")</f>
        <v/>
      </c>
      <c r="J1668" s="34">
        <v>1667</v>
      </c>
      <c r="R1668" s="17"/>
      <c r="S1668" s="17"/>
      <c r="T1668" s="17"/>
      <c r="U1668" s="17"/>
      <c r="V1668" s="17"/>
      <c r="W1668" s="17"/>
      <c r="X1668" s="36"/>
      <c r="Y1668" s="36"/>
      <c r="Z1668" s="36"/>
      <c r="AA1668" s="36"/>
      <c r="FD1668" s="195"/>
      <c r="FE1668" s="195"/>
      <c r="FF1668" s="195"/>
      <c r="FG1668" s="195"/>
      <c r="FH1668" s="195"/>
    </row>
    <row r="1669" spans="2:164" x14ac:dyDescent="0.2">
      <c r="B1669" s="98">
        <f>COUNT(R1669:FC1669,FI1669:FQ1669)</f>
        <v>0</v>
      </c>
      <c r="C1669" s="98" t="str">
        <f>IF(COUNT(R1669:FC1669,FI1669:FQ1669)&gt;0,COUNT(R1669:FC1669,FI1669:FQ1669),"")</f>
        <v/>
      </c>
      <c r="D1669" s="98" t="str">
        <f>IF(COUNT(X1669:BN1669,BP1669:BX1669,BZ1669:CF1669,CH1669:FC1669,FI1669:FQ1669)&gt;0,COUNT(X1669:BN1669,BP1669:BX1669,BZ1669:CF1669,CH1669:FC1669,FI1669:FQ1669),"")</f>
        <v/>
      </c>
      <c r="E1669" s="98" t="str">
        <f>IF(H1669=1,COUNT(R1669:FC1669,FI1669:FQ1669),"")</f>
        <v/>
      </c>
      <c r="F1669" s="98" t="str">
        <f>IF(H1669=1,COUNT(X1669:BN1669,BP1669:BX1669,BZ1669:CF1669,CH1669:FC1669,FI1669:FQ1669),"")</f>
        <v/>
      </c>
      <c r="G1669" s="98" t="str">
        <f>IF($B1669&gt;=1,$M1669,"")</f>
        <v/>
      </c>
      <c r="H1669" s="199" t="str">
        <f>IF(AND(M1669&gt;0,M1669&lt;=STATS!$C$22),1,"")</f>
        <v/>
      </c>
      <c r="J1669" s="34">
        <v>1668</v>
      </c>
      <c r="R1669" s="17"/>
      <c r="S1669" s="17"/>
      <c r="T1669" s="17"/>
      <c r="U1669" s="17"/>
      <c r="V1669" s="17"/>
      <c r="W1669" s="17"/>
      <c r="X1669" s="36"/>
      <c r="Y1669" s="36"/>
      <c r="Z1669" s="36"/>
      <c r="AA1669" s="36"/>
      <c r="FD1669" s="195"/>
      <c r="FE1669" s="195"/>
      <c r="FF1669" s="195"/>
      <c r="FG1669" s="195"/>
      <c r="FH1669" s="195"/>
    </row>
    <row r="1670" spans="2:164" x14ac:dyDescent="0.2">
      <c r="B1670" s="98">
        <f>COUNT(R1670:FC1670,FI1670:FQ1670)</f>
        <v>0</v>
      </c>
      <c r="C1670" s="98" t="str">
        <f>IF(COUNT(R1670:FC1670,FI1670:FQ1670)&gt;0,COUNT(R1670:FC1670,FI1670:FQ1670),"")</f>
        <v/>
      </c>
      <c r="D1670" s="98" t="str">
        <f>IF(COUNT(X1670:BN1670,BP1670:BX1670,BZ1670:CF1670,CH1670:FC1670,FI1670:FQ1670)&gt;0,COUNT(X1670:BN1670,BP1670:BX1670,BZ1670:CF1670,CH1670:FC1670,FI1670:FQ1670),"")</f>
        <v/>
      </c>
      <c r="E1670" s="98" t="str">
        <f>IF(H1670=1,COUNT(R1670:FC1670,FI1670:FQ1670),"")</f>
        <v/>
      </c>
      <c r="F1670" s="98" t="str">
        <f>IF(H1670=1,COUNT(X1670:BN1670,BP1670:BX1670,BZ1670:CF1670,CH1670:FC1670,FI1670:FQ1670),"")</f>
        <v/>
      </c>
      <c r="G1670" s="98" t="str">
        <f>IF($B1670&gt;=1,$M1670,"")</f>
        <v/>
      </c>
      <c r="H1670" s="199" t="str">
        <f>IF(AND(M1670&gt;0,M1670&lt;=STATS!$C$22),1,"")</f>
        <v/>
      </c>
      <c r="J1670" s="34">
        <v>1669</v>
      </c>
      <c r="R1670" s="17"/>
      <c r="S1670" s="17"/>
      <c r="T1670" s="17"/>
      <c r="U1670" s="17"/>
      <c r="V1670" s="17"/>
      <c r="W1670" s="17"/>
      <c r="X1670" s="36"/>
      <c r="Y1670" s="36"/>
      <c r="Z1670" s="36"/>
      <c r="AA1670" s="36"/>
      <c r="FD1670" s="195"/>
      <c r="FE1670" s="195"/>
      <c r="FF1670" s="195"/>
      <c r="FG1670" s="195"/>
      <c r="FH1670" s="195"/>
    </row>
    <row r="1671" spans="2:164" x14ac:dyDescent="0.2">
      <c r="B1671" s="98">
        <f>COUNT(R1671:FC1671,FI1671:FQ1671)</f>
        <v>0</v>
      </c>
      <c r="C1671" s="98" t="str">
        <f>IF(COUNT(R1671:FC1671,FI1671:FQ1671)&gt;0,COUNT(R1671:FC1671,FI1671:FQ1671),"")</f>
        <v/>
      </c>
      <c r="D1671" s="98" t="str">
        <f>IF(COUNT(X1671:BN1671,BP1671:BX1671,BZ1671:CF1671,CH1671:FC1671,FI1671:FQ1671)&gt;0,COUNT(X1671:BN1671,BP1671:BX1671,BZ1671:CF1671,CH1671:FC1671,FI1671:FQ1671),"")</f>
        <v/>
      </c>
      <c r="E1671" s="98" t="str">
        <f>IF(H1671=1,COUNT(R1671:FC1671,FI1671:FQ1671),"")</f>
        <v/>
      </c>
      <c r="F1671" s="98" t="str">
        <f>IF(H1671=1,COUNT(X1671:BN1671,BP1671:BX1671,BZ1671:CF1671,CH1671:FC1671,FI1671:FQ1671),"")</f>
        <v/>
      </c>
      <c r="G1671" s="98" t="str">
        <f>IF($B1671&gt;=1,$M1671,"")</f>
        <v/>
      </c>
      <c r="H1671" s="199" t="str">
        <f>IF(AND(M1671&gt;0,M1671&lt;=STATS!$C$22),1,"")</f>
        <v/>
      </c>
      <c r="J1671" s="34">
        <v>1670</v>
      </c>
      <c r="R1671" s="17"/>
      <c r="S1671" s="17"/>
      <c r="T1671" s="17"/>
      <c r="U1671" s="17"/>
      <c r="V1671" s="17"/>
      <c r="W1671" s="17"/>
      <c r="X1671" s="36"/>
      <c r="Y1671" s="36"/>
      <c r="Z1671" s="36"/>
      <c r="AA1671" s="36"/>
      <c r="FD1671" s="195"/>
      <c r="FE1671" s="195"/>
      <c r="FF1671" s="195"/>
      <c r="FG1671" s="195"/>
      <c r="FH1671" s="195"/>
    </row>
    <row r="1672" spans="2:164" x14ac:dyDescent="0.2">
      <c r="B1672" s="98">
        <f>COUNT(R1672:FC1672,FI1672:FQ1672)</f>
        <v>0</v>
      </c>
      <c r="C1672" s="98" t="str">
        <f>IF(COUNT(R1672:FC1672,FI1672:FQ1672)&gt;0,COUNT(R1672:FC1672,FI1672:FQ1672),"")</f>
        <v/>
      </c>
      <c r="D1672" s="98" t="str">
        <f>IF(COUNT(X1672:BN1672,BP1672:BX1672,BZ1672:CF1672,CH1672:FC1672,FI1672:FQ1672)&gt;0,COUNT(X1672:BN1672,BP1672:BX1672,BZ1672:CF1672,CH1672:FC1672,FI1672:FQ1672),"")</f>
        <v/>
      </c>
      <c r="E1672" s="98" t="str">
        <f>IF(H1672=1,COUNT(R1672:FC1672,FI1672:FQ1672),"")</f>
        <v/>
      </c>
      <c r="F1672" s="98" t="str">
        <f>IF(H1672=1,COUNT(X1672:BN1672,BP1672:BX1672,BZ1672:CF1672,CH1672:FC1672,FI1672:FQ1672),"")</f>
        <v/>
      </c>
      <c r="G1672" s="98" t="str">
        <f>IF($B1672&gt;=1,$M1672,"")</f>
        <v/>
      </c>
      <c r="H1672" s="199" t="str">
        <f>IF(AND(M1672&gt;0,M1672&lt;=STATS!$C$22),1,"")</f>
        <v/>
      </c>
      <c r="J1672" s="34">
        <v>1671</v>
      </c>
      <c r="R1672" s="17"/>
      <c r="S1672" s="17"/>
      <c r="T1672" s="17"/>
      <c r="U1672" s="17"/>
      <c r="V1672" s="17"/>
      <c r="W1672" s="17"/>
      <c r="X1672" s="36"/>
      <c r="Y1672" s="36"/>
      <c r="Z1672" s="36"/>
      <c r="AA1672" s="36"/>
      <c r="FD1672" s="195"/>
      <c r="FE1672" s="195"/>
      <c r="FF1672" s="195"/>
      <c r="FG1672" s="195"/>
      <c r="FH1672" s="195"/>
    </row>
    <row r="1673" spans="2:164" x14ac:dyDescent="0.2">
      <c r="B1673" s="98">
        <f>COUNT(R1673:FC1673,FI1673:FQ1673)</f>
        <v>0</v>
      </c>
      <c r="C1673" s="98" t="str">
        <f>IF(COUNT(R1673:FC1673,FI1673:FQ1673)&gt;0,COUNT(R1673:FC1673,FI1673:FQ1673),"")</f>
        <v/>
      </c>
      <c r="D1673" s="98" t="str">
        <f>IF(COUNT(X1673:BN1673,BP1673:BX1673,BZ1673:CF1673,CH1673:FC1673,FI1673:FQ1673)&gt;0,COUNT(X1673:BN1673,BP1673:BX1673,BZ1673:CF1673,CH1673:FC1673,FI1673:FQ1673),"")</f>
        <v/>
      </c>
      <c r="E1673" s="98" t="str">
        <f>IF(H1673=1,COUNT(R1673:FC1673,FI1673:FQ1673),"")</f>
        <v/>
      </c>
      <c r="F1673" s="98" t="str">
        <f>IF(H1673=1,COUNT(X1673:BN1673,BP1673:BX1673,BZ1673:CF1673,CH1673:FC1673,FI1673:FQ1673),"")</f>
        <v/>
      </c>
      <c r="G1673" s="98" t="str">
        <f>IF($B1673&gt;=1,$M1673,"")</f>
        <v/>
      </c>
      <c r="H1673" s="199" t="str">
        <f>IF(AND(M1673&gt;0,M1673&lt;=STATS!$C$22),1,"")</f>
        <v/>
      </c>
      <c r="J1673" s="34">
        <v>1672</v>
      </c>
      <c r="R1673" s="17"/>
      <c r="S1673" s="17"/>
      <c r="T1673" s="17"/>
      <c r="U1673" s="17"/>
      <c r="V1673" s="17"/>
      <c r="W1673" s="17"/>
      <c r="X1673" s="36"/>
      <c r="Y1673" s="36"/>
      <c r="Z1673" s="36"/>
      <c r="AA1673" s="36"/>
      <c r="FD1673" s="195"/>
      <c r="FE1673" s="195"/>
      <c r="FF1673" s="195"/>
      <c r="FG1673" s="195"/>
      <c r="FH1673" s="195"/>
    </row>
    <row r="1674" spans="2:164" x14ac:dyDescent="0.2">
      <c r="B1674" s="98">
        <f>COUNT(R1674:FC1674,FI1674:FQ1674)</f>
        <v>0</v>
      </c>
      <c r="C1674" s="98" t="str">
        <f>IF(COUNT(R1674:FC1674,FI1674:FQ1674)&gt;0,COUNT(R1674:FC1674,FI1674:FQ1674),"")</f>
        <v/>
      </c>
      <c r="D1674" s="98" t="str">
        <f>IF(COUNT(X1674:BN1674,BP1674:BX1674,BZ1674:CF1674,CH1674:FC1674,FI1674:FQ1674)&gt;0,COUNT(X1674:BN1674,BP1674:BX1674,BZ1674:CF1674,CH1674:FC1674,FI1674:FQ1674),"")</f>
        <v/>
      </c>
      <c r="E1674" s="98" t="str">
        <f>IF(H1674=1,COUNT(R1674:FC1674,FI1674:FQ1674),"")</f>
        <v/>
      </c>
      <c r="F1674" s="98" t="str">
        <f>IF(H1674=1,COUNT(X1674:BN1674,BP1674:BX1674,BZ1674:CF1674,CH1674:FC1674,FI1674:FQ1674),"")</f>
        <v/>
      </c>
      <c r="G1674" s="98" t="str">
        <f>IF($B1674&gt;=1,$M1674,"")</f>
        <v/>
      </c>
      <c r="H1674" s="199" t="str">
        <f>IF(AND(M1674&gt;0,M1674&lt;=STATS!$C$22),1,"")</f>
        <v/>
      </c>
      <c r="J1674" s="34">
        <v>1673</v>
      </c>
      <c r="R1674" s="17"/>
      <c r="S1674" s="17"/>
      <c r="T1674" s="17"/>
      <c r="U1674" s="17"/>
      <c r="V1674" s="17"/>
      <c r="W1674" s="17"/>
      <c r="X1674" s="36"/>
      <c r="Y1674" s="36"/>
      <c r="Z1674" s="36"/>
      <c r="AA1674" s="36"/>
      <c r="FD1674" s="195"/>
      <c r="FE1674" s="195"/>
      <c r="FF1674" s="195"/>
      <c r="FG1674" s="195"/>
      <c r="FH1674" s="195"/>
    </row>
    <row r="1675" spans="2:164" x14ac:dyDescent="0.2">
      <c r="B1675" s="98">
        <f>COUNT(R1675:FC1675,FI1675:FQ1675)</f>
        <v>0</v>
      </c>
      <c r="C1675" s="98" t="str">
        <f>IF(COUNT(R1675:FC1675,FI1675:FQ1675)&gt;0,COUNT(R1675:FC1675,FI1675:FQ1675),"")</f>
        <v/>
      </c>
      <c r="D1675" s="98" t="str">
        <f>IF(COUNT(X1675:BN1675,BP1675:BX1675,BZ1675:CF1675,CH1675:FC1675,FI1675:FQ1675)&gt;0,COUNT(X1675:BN1675,BP1675:BX1675,BZ1675:CF1675,CH1675:FC1675,FI1675:FQ1675),"")</f>
        <v/>
      </c>
      <c r="E1675" s="98" t="str">
        <f>IF(H1675=1,COUNT(R1675:FC1675,FI1675:FQ1675),"")</f>
        <v/>
      </c>
      <c r="F1675" s="98" t="str">
        <f>IF(H1675=1,COUNT(X1675:BN1675,BP1675:BX1675,BZ1675:CF1675,CH1675:FC1675,FI1675:FQ1675),"")</f>
        <v/>
      </c>
      <c r="G1675" s="98" t="str">
        <f>IF($B1675&gt;=1,$M1675,"")</f>
        <v/>
      </c>
      <c r="H1675" s="199" t="str">
        <f>IF(AND(M1675&gt;0,M1675&lt;=STATS!$C$22),1,"")</f>
        <v/>
      </c>
      <c r="J1675" s="34">
        <v>1674</v>
      </c>
      <c r="R1675" s="17"/>
      <c r="S1675" s="17"/>
      <c r="T1675" s="17"/>
      <c r="U1675" s="17"/>
      <c r="V1675" s="17"/>
      <c r="W1675" s="17"/>
      <c r="X1675" s="36"/>
      <c r="Y1675" s="36"/>
      <c r="Z1675" s="36"/>
      <c r="AA1675" s="36"/>
      <c r="FD1675" s="195"/>
      <c r="FE1675" s="195"/>
      <c r="FF1675" s="195"/>
      <c r="FG1675" s="195"/>
      <c r="FH1675" s="195"/>
    </row>
    <row r="1676" spans="2:164" x14ac:dyDescent="0.2">
      <c r="B1676" s="98">
        <f>COUNT(R1676:FC1676,FI1676:FQ1676)</f>
        <v>0</v>
      </c>
      <c r="C1676" s="98" t="str">
        <f>IF(COUNT(R1676:FC1676,FI1676:FQ1676)&gt;0,COUNT(R1676:FC1676,FI1676:FQ1676),"")</f>
        <v/>
      </c>
      <c r="D1676" s="98" t="str">
        <f>IF(COUNT(X1676:BN1676,BP1676:BX1676,BZ1676:CF1676,CH1676:FC1676,FI1676:FQ1676)&gt;0,COUNT(X1676:BN1676,BP1676:BX1676,BZ1676:CF1676,CH1676:FC1676,FI1676:FQ1676),"")</f>
        <v/>
      </c>
      <c r="E1676" s="98" t="str">
        <f>IF(H1676=1,COUNT(R1676:FC1676,FI1676:FQ1676),"")</f>
        <v/>
      </c>
      <c r="F1676" s="98" t="str">
        <f>IF(H1676=1,COUNT(X1676:BN1676,BP1676:BX1676,BZ1676:CF1676,CH1676:FC1676,FI1676:FQ1676),"")</f>
        <v/>
      </c>
      <c r="G1676" s="98" t="str">
        <f>IF($B1676&gt;=1,$M1676,"")</f>
        <v/>
      </c>
      <c r="H1676" s="199" t="str">
        <f>IF(AND(M1676&gt;0,M1676&lt;=STATS!$C$22),1,"")</f>
        <v/>
      </c>
      <c r="J1676" s="34">
        <v>1675</v>
      </c>
      <c r="R1676" s="17"/>
      <c r="S1676" s="17"/>
      <c r="T1676" s="17"/>
      <c r="U1676" s="17"/>
      <c r="V1676" s="17"/>
      <c r="W1676" s="17"/>
      <c r="X1676" s="36"/>
      <c r="Y1676" s="36"/>
      <c r="Z1676" s="36"/>
      <c r="AA1676" s="36"/>
      <c r="FD1676" s="195"/>
      <c r="FE1676" s="195"/>
      <c r="FF1676" s="195"/>
      <c r="FG1676" s="195"/>
      <c r="FH1676" s="195"/>
    </row>
    <row r="1677" spans="2:164" x14ac:dyDescent="0.2">
      <c r="B1677" s="98">
        <f>COUNT(R1677:FC1677,FI1677:FQ1677)</f>
        <v>0</v>
      </c>
      <c r="C1677" s="98" t="str">
        <f>IF(COUNT(R1677:FC1677,FI1677:FQ1677)&gt;0,COUNT(R1677:FC1677,FI1677:FQ1677),"")</f>
        <v/>
      </c>
      <c r="D1677" s="98" t="str">
        <f>IF(COUNT(X1677:BN1677,BP1677:BX1677,BZ1677:CF1677,CH1677:FC1677,FI1677:FQ1677)&gt;0,COUNT(X1677:BN1677,BP1677:BX1677,BZ1677:CF1677,CH1677:FC1677,FI1677:FQ1677),"")</f>
        <v/>
      </c>
      <c r="E1677" s="98" t="str">
        <f>IF(H1677=1,COUNT(R1677:FC1677,FI1677:FQ1677),"")</f>
        <v/>
      </c>
      <c r="F1677" s="98" t="str">
        <f>IF(H1677=1,COUNT(X1677:BN1677,BP1677:BX1677,BZ1677:CF1677,CH1677:FC1677,FI1677:FQ1677),"")</f>
        <v/>
      </c>
      <c r="G1677" s="98" t="str">
        <f>IF($B1677&gt;=1,$M1677,"")</f>
        <v/>
      </c>
      <c r="H1677" s="199" t="str">
        <f>IF(AND(M1677&gt;0,M1677&lt;=STATS!$C$22),1,"")</f>
        <v/>
      </c>
      <c r="J1677" s="34">
        <v>1676</v>
      </c>
      <c r="R1677" s="17"/>
      <c r="S1677" s="17"/>
      <c r="T1677" s="17"/>
      <c r="U1677" s="17"/>
      <c r="V1677" s="17"/>
      <c r="W1677" s="17"/>
      <c r="X1677" s="36"/>
      <c r="Y1677" s="36"/>
      <c r="Z1677" s="36"/>
      <c r="AA1677" s="36"/>
      <c r="FD1677" s="195"/>
      <c r="FE1677" s="195"/>
      <c r="FF1677" s="195"/>
      <c r="FG1677" s="195"/>
      <c r="FH1677" s="195"/>
    </row>
    <row r="1678" spans="2:164" x14ac:dyDescent="0.2">
      <c r="B1678" s="98">
        <f>COUNT(R1678:FC1678,FI1678:FQ1678)</f>
        <v>0</v>
      </c>
      <c r="C1678" s="98" t="str">
        <f>IF(COUNT(R1678:FC1678,FI1678:FQ1678)&gt;0,COUNT(R1678:FC1678,FI1678:FQ1678),"")</f>
        <v/>
      </c>
      <c r="D1678" s="98" t="str">
        <f>IF(COUNT(X1678:BN1678,BP1678:BX1678,BZ1678:CF1678,CH1678:FC1678,FI1678:FQ1678)&gt;0,COUNT(X1678:BN1678,BP1678:BX1678,BZ1678:CF1678,CH1678:FC1678,FI1678:FQ1678),"")</f>
        <v/>
      </c>
      <c r="E1678" s="98" t="str">
        <f>IF(H1678=1,COUNT(R1678:FC1678,FI1678:FQ1678),"")</f>
        <v/>
      </c>
      <c r="F1678" s="98" t="str">
        <f>IF(H1678=1,COUNT(X1678:BN1678,BP1678:BX1678,BZ1678:CF1678,CH1678:FC1678,FI1678:FQ1678),"")</f>
        <v/>
      </c>
      <c r="G1678" s="98" t="str">
        <f>IF($B1678&gt;=1,$M1678,"")</f>
        <v/>
      </c>
      <c r="H1678" s="199" t="str">
        <f>IF(AND(M1678&gt;0,M1678&lt;=STATS!$C$22),1,"")</f>
        <v/>
      </c>
      <c r="J1678" s="34">
        <v>1677</v>
      </c>
      <c r="R1678" s="17"/>
      <c r="S1678" s="17"/>
      <c r="T1678" s="17"/>
      <c r="U1678" s="17"/>
      <c r="V1678" s="17"/>
      <c r="W1678" s="17"/>
      <c r="X1678" s="36"/>
      <c r="Y1678" s="36"/>
      <c r="Z1678" s="36"/>
      <c r="AA1678" s="36"/>
      <c r="FD1678" s="195"/>
      <c r="FE1678" s="195"/>
      <c r="FF1678" s="195"/>
      <c r="FG1678" s="195"/>
      <c r="FH1678" s="195"/>
    </row>
    <row r="1679" spans="2:164" x14ac:dyDescent="0.2">
      <c r="B1679" s="98">
        <f>COUNT(R1679:FC1679,FI1679:FQ1679)</f>
        <v>0</v>
      </c>
      <c r="C1679" s="98" t="str">
        <f>IF(COUNT(R1679:FC1679,FI1679:FQ1679)&gt;0,COUNT(R1679:FC1679,FI1679:FQ1679),"")</f>
        <v/>
      </c>
      <c r="D1679" s="98" t="str">
        <f>IF(COUNT(X1679:BN1679,BP1679:BX1679,BZ1679:CF1679,CH1679:FC1679,FI1679:FQ1679)&gt;0,COUNT(X1679:BN1679,BP1679:BX1679,BZ1679:CF1679,CH1679:FC1679,FI1679:FQ1679),"")</f>
        <v/>
      </c>
      <c r="E1679" s="98" t="str">
        <f>IF(H1679=1,COUNT(R1679:FC1679,FI1679:FQ1679),"")</f>
        <v/>
      </c>
      <c r="F1679" s="98" t="str">
        <f>IF(H1679=1,COUNT(X1679:BN1679,BP1679:BX1679,BZ1679:CF1679,CH1679:FC1679,FI1679:FQ1679),"")</f>
        <v/>
      </c>
      <c r="G1679" s="98" t="str">
        <f>IF($B1679&gt;=1,$M1679,"")</f>
        <v/>
      </c>
      <c r="H1679" s="199" t="str">
        <f>IF(AND(M1679&gt;0,M1679&lt;=STATS!$C$22),1,"")</f>
        <v/>
      </c>
      <c r="J1679" s="34">
        <v>1678</v>
      </c>
      <c r="R1679" s="17"/>
      <c r="S1679" s="17"/>
      <c r="T1679" s="17"/>
      <c r="U1679" s="17"/>
      <c r="V1679" s="17"/>
      <c r="W1679" s="17"/>
      <c r="X1679" s="36"/>
      <c r="Y1679" s="36"/>
      <c r="Z1679" s="36"/>
      <c r="AA1679" s="36"/>
      <c r="FD1679" s="195"/>
      <c r="FE1679" s="195"/>
      <c r="FF1679" s="195"/>
      <c r="FG1679" s="195"/>
      <c r="FH1679" s="195"/>
    </row>
    <row r="1680" spans="2:164" x14ac:dyDescent="0.2">
      <c r="B1680" s="98">
        <f>COUNT(R1680:FC1680,FI1680:FQ1680)</f>
        <v>0</v>
      </c>
      <c r="C1680" s="98" t="str">
        <f>IF(COUNT(R1680:FC1680,FI1680:FQ1680)&gt;0,COUNT(R1680:FC1680,FI1680:FQ1680),"")</f>
        <v/>
      </c>
      <c r="D1680" s="98" t="str">
        <f>IF(COUNT(X1680:BN1680,BP1680:BX1680,BZ1680:CF1680,CH1680:FC1680,FI1680:FQ1680)&gt;0,COUNT(X1680:BN1680,BP1680:BX1680,BZ1680:CF1680,CH1680:FC1680,FI1680:FQ1680),"")</f>
        <v/>
      </c>
      <c r="E1680" s="98" t="str">
        <f>IF(H1680=1,COUNT(R1680:FC1680,FI1680:FQ1680),"")</f>
        <v/>
      </c>
      <c r="F1680" s="98" t="str">
        <f>IF(H1680=1,COUNT(X1680:BN1680,BP1680:BX1680,BZ1680:CF1680,CH1680:FC1680,FI1680:FQ1680),"")</f>
        <v/>
      </c>
      <c r="G1680" s="98" t="str">
        <f>IF($B1680&gt;=1,$M1680,"")</f>
        <v/>
      </c>
      <c r="H1680" s="199" t="str">
        <f>IF(AND(M1680&gt;0,M1680&lt;=STATS!$C$22),1,"")</f>
        <v/>
      </c>
      <c r="J1680" s="34">
        <v>1679</v>
      </c>
      <c r="R1680" s="17"/>
      <c r="S1680" s="17"/>
      <c r="T1680" s="17"/>
      <c r="U1680" s="17"/>
      <c r="V1680" s="17"/>
      <c r="W1680" s="17"/>
      <c r="X1680" s="36"/>
      <c r="Y1680" s="36"/>
      <c r="Z1680" s="36"/>
      <c r="AA1680" s="36"/>
      <c r="FD1680" s="195"/>
      <c r="FE1680" s="195"/>
      <c r="FF1680" s="195"/>
      <c r="FG1680" s="195"/>
      <c r="FH1680" s="195"/>
    </row>
    <row r="1681" spans="2:164" x14ac:dyDescent="0.2">
      <c r="B1681" s="98">
        <f>COUNT(R1681:FC1681,FI1681:FQ1681)</f>
        <v>0</v>
      </c>
      <c r="C1681" s="98" t="str">
        <f>IF(COUNT(R1681:FC1681,FI1681:FQ1681)&gt;0,COUNT(R1681:FC1681,FI1681:FQ1681),"")</f>
        <v/>
      </c>
      <c r="D1681" s="98" t="str">
        <f>IF(COUNT(X1681:BN1681,BP1681:BX1681,BZ1681:CF1681,CH1681:FC1681,FI1681:FQ1681)&gt;0,COUNT(X1681:BN1681,BP1681:BX1681,BZ1681:CF1681,CH1681:FC1681,FI1681:FQ1681),"")</f>
        <v/>
      </c>
      <c r="E1681" s="98" t="str">
        <f>IF(H1681=1,COUNT(R1681:FC1681,FI1681:FQ1681),"")</f>
        <v/>
      </c>
      <c r="F1681" s="98" t="str">
        <f>IF(H1681=1,COUNT(X1681:BN1681,BP1681:BX1681,BZ1681:CF1681,CH1681:FC1681,FI1681:FQ1681),"")</f>
        <v/>
      </c>
      <c r="G1681" s="98" t="str">
        <f>IF($B1681&gt;=1,$M1681,"")</f>
        <v/>
      </c>
      <c r="H1681" s="199" t="str">
        <f>IF(AND(M1681&gt;0,M1681&lt;=STATS!$C$22),1,"")</f>
        <v/>
      </c>
      <c r="J1681" s="34">
        <v>1680</v>
      </c>
      <c r="R1681" s="17"/>
      <c r="S1681" s="17"/>
      <c r="T1681" s="17"/>
      <c r="U1681" s="17"/>
      <c r="V1681" s="17"/>
      <c r="W1681" s="17"/>
      <c r="X1681" s="36"/>
      <c r="Y1681" s="36"/>
      <c r="Z1681" s="36"/>
      <c r="AA1681" s="36"/>
      <c r="FD1681" s="195"/>
      <c r="FE1681" s="195"/>
      <c r="FF1681" s="195"/>
      <c r="FG1681" s="195"/>
      <c r="FH1681" s="195"/>
    </row>
    <row r="1682" spans="2:164" x14ac:dyDescent="0.2">
      <c r="B1682" s="98">
        <f>COUNT(R1682:FC1682,FI1682:FQ1682)</f>
        <v>0</v>
      </c>
      <c r="C1682" s="98" t="str">
        <f>IF(COUNT(R1682:FC1682,FI1682:FQ1682)&gt;0,COUNT(R1682:FC1682,FI1682:FQ1682),"")</f>
        <v/>
      </c>
      <c r="D1682" s="98" t="str">
        <f>IF(COUNT(X1682:BN1682,BP1682:BX1682,BZ1682:CF1682,CH1682:FC1682,FI1682:FQ1682)&gt;0,COUNT(X1682:BN1682,BP1682:BX1682,BZ1682:CF1682,CH1682:FC1682,FI1682:FQ1682),"")</f>
        <v/>
      </c>
      <c r="E1682" s="98" t="str">
        <f>IF(H1682=1,COUNT(R1682:FC1682,FI1682:FQ1682),"")</f>
        <v/>
      </c>
      <c r="F1682" s="98" t="str">
        <f>IF(H1682=1,COUNT(X1682:BN1682,BP1682:BX1682,BZ1682:CF1682,CH1682:FC1682,FI1682:FQ1682),"")</f>
        <v/>
      </c>
      <c r="G1682" s="98" t="str">
        <f>IF($B1682&gt;=1,$M1682,"")</f>
        <v/>
      </c>
      <c r="H1682" s="199" t="str">
        <f>IF(AND(M1682&gt;0,M1682&lt;=STATS!$C$22),1,"")</f>
        <v/>
      </c>
      <c r="J1682" s="34">
        <v>1681</v>
      </c>
      <c r="R1682" s="17"/>
      <c r="S1682" s="17"/>
      <c r="T1682" s="17"/>
      <c r="U1682" s="17"/>
      <c r="V1682" s="17"/>
      <c r="W1682" s="17"/>
      <c r="X1682" s="36"/>
      <c r="Y1682" s="36"/>
      <c r="Z1682" s="36"/>
      <c r="AA1682" s="36"/>
      <c r="FD1682" s="195"/>
      <c r="FE1682" s="195"/>
      <c r="FF1682" s="195"/>
      <c r="FG1682" s="195"/>
      <c r="FH1682" s="195"/>
    </row>
    <row r="1683" spans="2:164" x14ac:dyDescent="0.2">
      <c r="B1683" s="98">
        <f>COUNT(R1683:FC1683,FI1683:FQ1683)</f>
        <v>0</v>
      </c>
      <c r="C1683" s="98" t="str">
        <f>IF(COUNT(R1683:FC1683,FI1683:FQ1683)&gt;0,COUNT(R1683:FC1683,FI1683:FQ1683),"")</f>
        <v/>
      </c>
      <c r="D1683" s="98" t="str">
        <f>IF(COUNT(X1683:BN1683,BP1683:BX1683,BZ1683:CF1683,CH1683:FC1683,FI1683:FQ1683)&gt;0,COUNT(X1683:BN1683,BP1683:BX1683,BZ1683:CF1683,CH1683:FC1683,FI1683:FQ1683),"")</f>
        <v/>
      </c>
      <c r="E1683" s="98" t="str">
        <f>IF(H1683=1,COUNT(R1683:FC1683,FI1683:FQ1683),"")</f>
        <v/>
      </c>
      <c r="F1683" s="98" t="str">
        <f>IF(H1683=1,COUNT(X1683:BN1683,BP1683:BX1683,BZ1683:CF1683,CH1683:FC1683,FI1683:FQ1683),"")</f>
        <v/>
      </c>
      <c r="G1683" s="98" t="str">
        <f>IF($B1683&gt;=1,$M1683,"")</f>
        <v/>
      </c>
      <c r="H1683" s="199" t="str">
        <f>IF(AND(M1683&gt;0,M1683&lt;=STATS!$C$22),1,"")</f>
        <v/>
      </c>
      <c r="J1683" s="34">
        <v>1682</v>
      </c>
      <c r="R1683" s="17"/>
      <c r="S1683" s="17"/>
      <c r="T1683" s="17"/>
      <c r="U1683" s="17"/>
      <c r="V1683" s="17"/>
      <c r="W1683" s="17"/>
      <c r="X1683" s="36"/>
      <c r="Y1683" s="36"/>
      <c r="Z1683" s="36"/>
      <c r="AA1683" s="36"/>
      <c r="FD1683" s="195"/>
      <c r="FE1683" s="195"/>
      <c r="FF1683" s="195"/>
      <c r="FG1683" s="195"/>
      <c r="FH1683" s="195"/>
    </row>
    <row r="1684" spans="2:164" x14ac:dyDescent="0.2">
      <c r="B1684" s="98">
        <f>COUNT(R1684:FC1684,FI1684:FQ1684)</f>
        <v>0</v>
      </c>
      <c r="C1684" s="98" t="str">
        <f>IF(COUNT(R1684:FC1684,FI1684:FQ1684)&gt;0,COUNT(R1684:FC1684,FI1684:FQ1684),"")</f>
        <v/>
      </c>
      <c r="D1684" s="98" t="str">
        <f>IF(COUNT(X1684:BN1684,BP1684:BX1684,BZ1684:CF1684,CH1684:FC1684,FI1684:FQ1684)&gt;0,COUNT(X1684:BN1684,BP1684:BX1684,BZ1684:CF1684,CH1684:FC1684,FI1684:FQ1684),"")</f>
        <v/>
      </c>
      <c r="E1684" s="98" t="str">
        <f>IF(H1684=1,COUNT(R1684:FC1684,FI1684:FQ1684),"")</f>
        <v/>
      </c>
      <c r="F1684" s="98" t="str">
        <f>IF(H1684=1,COUNT(X1684:BN1684,BP1684:BX1684,BZ1684:CF1684,CH1684:FC1684,FI1684:FQ1684),"")</f>
        <v/>
      </c>
      <c r="G1684" s="98" t="str">
        <f>IF($B1684&gt;=1,$M1684,"")</f>
        <v/>
      </c>
      <c r="H1684" s="199" t="str">
        <f>IF(AND(M1684&gt;0,M1684&lt;=STATS!$C$22),1,"")</f>
        <v/>
      </c>
      <c r="J1684" s="34">
        <v>1683</v>
      </c>
      <c r="R1684" s="17"/>
      <c r="S1684" s="17"/>
      <c r="T1684" s="17"/>
      <c r="U1684" s="17"/>
      <c r="V1684" s="17"/>
      <c r="W1684" s="17"/>
      <c r="X1684" s="36"/>
      <c r="Y1684" s="36"/>
      <c r="Z1684" s="36"/>
      <c r="AA1684" s="36"/>
      <c r="FD1684" s="195"/>
      <c r="FE1684" s="195"/>
      <c r="FF1684" s="195"/>
      <c r="FG1684" s="195"/>
      <c r="FH1684" s="195"/>
    </row>
    <row r="1685" spans="2:164" x14ac:dyDescent="0.2">
      <c r="B1685" s="98">
        <f>COUNT(R1685:FC1685,FI1685:FQ1685)</f>
        <v>0</v>
      </c>
      <c r="C1685" s="98" t="str">
        <f>IF(COUNT(R1685:FC1685,FI1685:FQ1685)&gt;0,COUNT(R1685:FC1685,FI1685:FQ1685),"")</f>
        <v/>
      </c>
      <c r="D1685" s="98" t="str">
        <f>IF(COUNT(X1685:BN1685,BP1685:BX1685,BZ1685:CF1685,CH1685:FC1685,FI1685:FQ1685)&gt;0,COUNT(X1685:BN1685,BP1685:BX1685,BZ1685:CF1685,CH1685:FC1685,FI1685:FQ1685),"")</f>
        <v/>
      </c>
      <c r="E1685" s="98" t="str">
        <f>IF(H1685=1,COUNT(R1685:FC1685,FI1685:FQ1685),"")</f>
        <v/>
      </c>
      <c r="F1685" s="98" t="str">
        <f>IF(H1685=1,COUNT(X1685:BN1685,BP1685:BX1685,BZ1685:CF1685,CH1685:FC1685,FI1685:FQ1685),"")</f>
        <v/>
      </c>
      <c r="G1685" s="98" t="str">
        <f>IF($B1685&gt;=1,$M1685,"")</f>
        <v/>
      </c>
      <c r="H1685" s="199" t="str">
        <f>IF(AND(M1685&gt;0,M1685&lt;=STATS!$C$22),1,"")</f>
        <v/>
      </c>
      <c r="J1685" s="34">
        <v>1684</v>
      </c>
      <c r="R1685" s="17"/>
      <c r="S1685" s="17"/>
      <c r="T1685" s="17"/>
      <c r="U1685" s="17"/>
      <c r="V1685" s="17"/>
      <c r="W1685" s="17"/>
      <c r="X1685" s="36"/>
      <c r="Y1685" s="36"/>
      <c r="Z1685" s="36"/>
      <c r="AA1685" s="36"/>
      <c r="FD1685" s="195"/>
      <c r="FE1685" s="195"/>
      <c r="FF1685" s="195"/>
      <c r="FG1685" s="195"/>
      <c r="FH1685" s="195"/>
    </row>
    <row r="1686" spans="2:164" x14ac:dyDescent="0.2">
      <c r="B1686" s="98">
        <f>COUNT(R1686:FC1686,FI1686:FQ1686)</f>
        <v>0</v>
      </c>
      <c r="C1686" s="98" t="str">
        <f>IF(COUNT(R1686:FC1686,FI1686:FQ1686)&gt;0,COUNT(R1686:FC1686,FI1686:FQ1686),"")</f>
        <v/>
      </c>
      <c r="D1686" s="98" t="str">
        <f>IF(COUNT(X1686:BN1686,BP1686:BX1686,BZ1686:CF1686,CH1686:FC1686,FI1686:FQ1686)&gt;0,COUNT(X1686:BN1686,BP1686:BX1686,BZ1686:CF1686,CH1686:FC1686,FI1686:FQ1686),"")</f>
        <v/>
      </c>
      <c r="E1686" s="98" t="str">
        <f>IF(H1686=1,COUNT(R1686:FC1686,FI1686:FQ1686),"")</f>
        <v/>
      </c>
      <c r="F1686" s="98" t="str">
        <f>IF(H1686=1,COUNT(X1686:BN1686,BP1686:BX1686,BZ1686:CF1686,CH1686:FC1686,FI1686:FQ1686),"")</f>
        <v/>
      </c>
      <c r="G1686" s="98" t="str">
        <f>IF($B1686&gt;=1,$M1686,"")</f>
        <v/>
      </c>
      <c r="H1686" s="199" t="str">
        <f>IF(AND(M1686&gt;0,M1686&lt;=STATS!$C$22),1,"")</f>
        <v/>
      </c>
      <c r="J1686" s="34">
        <v>1685</v>
      </c>
      <c r="R1686" s="17"/>
      <c r="S1686" s="17"/>
      <c r="T1686" s="17"/>
      <c r="U1686" s="17"/>
      <c r="V1686" s="17"/>
      <c r="W1686" s="17"/>
      <c r="X1686" s="36"/>
      <c r="Y1686" s="36"/>
      <c r="Z1686" s="36"/>
      <c r="AA1686" s="36"/>
      <c r="FD1686" s="195"/>
      <c r="FE1686" s="195"/>
      <c r="FF1686" s="195"/>
      <c r="FG1686" s="195"/>
      <c r="FH1686" s="195"/>
    </row>
    <row r="1687" spans="2:164" x14ac:dyDescent="0.2">
      <c r="B1687" s="98">
        <f>COUNT(R1687:FC1687,FI1687:FQ1687)</f>
        <v>0</v>
      </c>
      <c r="C1687" s="98" t="str">
        <f>IF(COUNT(R1687:FC1687,FI1687:FQ1687)&gt;0,COUNT(R1687:FC1687,FI1687:FQ1687),"")</f>
        <v/>
      </c>
      <c r="D1687" s="98" t="str">
        <f>IF(COUNT(X1687:BN1687,BP1687:BX1687,BZ1687:CF1687,CH1687:FC1687,FI1687:FQ1687)&gt;0,COUNT(X1687:BN1687,BP1687:BX1687,BZ1687:CF1687,CH1687:FC1687,FI1687:FQ1687),"")</f>
        <v/>
      </c>
      <c r="E1687" s="98" t="str">
        <f>IF(H1687=1,COUNT(R1687:FC1687,FI1687:FQ1687),"")</f>
        <v/>
      </c>
      <c r="F1687" s="98" t="str">
        <f>IF(H1687=1,COUNT(X1687:BN1687,BP1687:BX1687,BZ1687:CF1687,CH1687:FC1687,FI1687:FQ1687),"")</f>
        <v/>
      </c>
      <c r="G1687" s="98" t="str">
        <f>IF($B1687&gt;=1,$M1687,"")</f>
        <v/>
      </c>
      <c r="H1687" s="199" t="str">
        <f>IF(AND(M1687&gt;0,M1687&lt;=STATS!$C$22),1,"")</f>
        <v/>
      </c>
      <c r="J1687" s="34">
        <v>1686</v>
      </c>
      <c r="R1687" s="17"/>
      <c r="S1687" s="17"/>
      <c r="T1687" s="17"/>
      <c r="U1687" s="17"/>
      <c r="V1687" s="17"/>
      <c r="W1687" s="17"/>
      <c r="X1687" s="36"/>
      <c r="Y1687" s="36"/>
      <c r="Z1687" s="36"/>
      <c r="AA1687" s="36"/>
      <c r="FD1687" s="195"/>
      <c r="FE1687" s="195"/>
      <c r="FF1687" s="195"/>
      <c r="FG1687" s="195"/>
      <c r="FH1687" s="195"/>
    </row>
    <row r="1688" spans="2:164" x14ac:dyDescent="0.2">
      <c r="B1688" s="98">
        <f>COUNT(R1688:FC1688,FI1688:FQ1688)</f>
        <v>0</v>
      </c>
      <c r="C1688" s="98" t="str">
        <f>IF(COUNT(R1688:FC1688,FI1688:FQ1688)&gt;0,COUNT(R1688:FC1688,FI1688:FQ1688),"")</f>
        <v/>
      </c>
      <c r="D1688" s="98" t="str">
        <f>IF(COUNT(X1688:BN1688,BP1688:BX1688,BZ1688:CF1688,CH1688:FC1688,FI1688:FQ1688)&gt;0,COUNT(X1688:BN1688,BP1688:BX1688,BZ1688:CF1688,CH1688:FC1688,FI1688:FQ1688),"")</f>
        <v/>
      </c>
      <c r="E1688" s="98" t="str">
        <f>IF(H1688=1,COUNT(R1688:FC1688,FI1688:FQ1688),"")</f>
        <v/>
      </c>
      <c r="F1688" s="98" t="str">
        <f>IF(H1688=1,COUNT(X1688:BN1688,BP1688:BX1688,BZ1688:CF1688,CH1688:FC1688,FI1688:FQ1688),"")</f>
        <v/>
      </c>
      <c r="G1688" s="98" t="str">
        <f>IF($B1688&gt;=1,$M1688,"")</f>
        <v/>
      </c>
      <c r="H1688" s="199" t="str">
        <f>IF(AND(M1688&gt;0,M1688&lt;=STATS!$C$22),1,"")</f>
        <v/>
      </c>
      <c r="J1688" s="34">
        <v>1687</v>
      </c>
      <c r="R1688" s="17"/>
      <c r="S1688" s="17"/>
      <c r="T1688" s="17"/>
      <c r="U1688" s="17"/>
      <c r="V1688" s="17"/>
      <c r="W1688" s="17"/>
      <c r="X1688" s="36"/>
      <c r="Y1688" s="36"/>
      <c r="Z1688" s="36"/>
      <c r="AA1688" s="36"/>
      <c r="FD1688" s="195"/>
      <c r="FE1688" s="195"/>
      <c r="FF1688" s="195"/>
      <c r="FG1688" s="195"/>
      <c r="FH1688" s="195"/>
    </row>
    <row r="1689" spans="2:164" x14ac:dyDescent="0.2">
      <c r="B1689" s="98">
        <f>COUNT(R1689:FC1689,FI1689:FQ1689)</f>
        <v>0</v>
      </c>
      <c r="C1689" s="98" t="str">
        <f>IF(COUNT(R1689:FC1689,FI1689:FQ1689)&gt;0,COUNT(R1689:FC1689,FI1689:FQ1689),"")</f>
        <v/>
      </c>
      <c r="D1689" s="98" t="str">
        <f>IF(COUNT(X1689:BN1689,BP1689:BX1689,BZ1689:CF1689,CH1689:FC1689,FI1689:FQ1689)&gt;0,COUNT(X1689:BN1689,BP1689:BX1689,BZ1689:CF1689,CH1689:FC1689,FI1689:FQ1689),"")</f>
        <v/>
      </c>
      <c r="E1689" s="98" t="str">
        <f>IF(H1689=1,COUNT(R1689:FC1689,FI1689:FQ1689),"")</f>
        <v/>
      </c>
      <c r="F1689" s="98" t="str">
        <f>IF(H1689=1,COUNT(X1689:BN1689,BP1689:BX1689,BZ1689:CF1689,CH1689:FC1689,FI1689:FQ1689),"")</f>
        <v/>
      </c>
      <c r="G1689" s="98" t="str">
        <f>IF($B1689&gt;=1,$M1689,"")</f>
        <v/>
      </c>
      <c r="H1689" s="199" t="str">
        <f>IF(AND(M1689&gt;0,M1689&lt;=STATS!$C$22),1,"")</f>
        <v/>
      </c>
      <c r="J1689" s="34">
        <v>1688</v>
      </c>
      <c r="R1689" s="17"/>
      <c r="S1689" s="17"/>
      <c r="T1689" s="17"/>
      <c r="U1689" s="17"/>
      <c r="V1689" s="17"/>
      <c r="W1689" s="17"/>
      <c r="X1689" s="36"/>
      <c r="Y1689" s="36"/>
      <c r="Z1689" s="36"/>
      <c r="AA1689" s="36"/>
      <c r="FD1689" s="195"/>
      <c r="FE1689" s="195"/>
      <c r="FF1689" s="195"/>
      <c r="FG1689" s="195"/>
      <c r="FH1689" s="195"/>
    </row>
    <row r="1690" spans="2:164" x14ac:dyDescent="0.2">
      <c r="B1690" s="98">
        <f>COUNT(R1690:FC1690,FI1690:FQ1690)</f>
        <v>0</v>
      </c>
      <c r="C1690" s="98" t="str">
        <f>IF(COUNT(R1690:FC1690,FI1690:FQ1690)&gt;0,COUNT(R1690:FC1690,FI1690:FQ1690),"")</f>
        <v/>
      </c>
      <c r="D1690" s="98" t="str">
        <f>IF(COUNT(X1690:BN1690,BP1690:BX1690,BZ1690:CF1690,CH1690:FC1690,FI1690:FQ1690)&gt;0,COUNT(X1690:BN1690,BP1690:BX1690,BZ1690:CF1690,CH1690:FC1690,FI1690:FQ1690),"")</f>
        <v/>
      </c>
      <c r="E1690" s="98" t="str">
        <f>IF(H1690=1,COUNT(R1690:FC1690,FI1690:FQ1690),"")</f>
        <v/>
      </c>
      <c r="F1690" s="98" t="str">
        <f>IF(H1690=1,COUNT(X1690:BN1690,BP1690:BX1690,BZ1690:CF1690,CH1690:FC1690,FI1690:FQ1690),"")</f>
        <v/>
      </c>
      <c r="G1690" s="98" t="str">
        <f>IF($B1690&gt;=1,$M1690,"")</f>
        <v/>
      </c>
      <c r="H1690" s="199" t="str">
        <f>IF(AND(M1690&gt;0,M1690&lt;=STATS!$C$22),1,"")</f>
        <v/>
      </c>
      <c r="J1690" s="34">
        <v>1689</v>
      </c>
      <c r="R1690" s="17"/>
      <c r="S1690" s="17"/>
      <c r="T1690" s="17"/>
      <c r="U1690" s="17"/>
      <c r="V1690" s="17"/>
      <c r="W1690" s="17"/>
      <c r="X1690" s="36"/>
      <c r="Y1690" s="36"/>
      <c r="Z1690" s="36"/>
      <c r="AA1690" s="36"/>
      <c r="FD1690" s="195"/>
      <c r="FE1690" s="195"/>
      <c r="FF1690" s="195"/>
      <c r="FG1690" s="195"/>
      <c r="FH1690" s="195"/>
    </row>
    <row r="1691" spans="2:164" x14ac:dyDescent="0.2">
      <c r="B1691" s="98">
        <f>COUNT(R1691:FC1691,FI1691:FQ1691)</f>
        <v>0</v>
      </c>
      <c r="C1691" s="98" t="str">
        <f>IF(COUNT(R1691:FC1691,FI1691:FQ1691)&gt;0,COUNT(R1691:FC1691,FI1691:FQ1691),"")</f>
        <v/>
      </c>
      <c r="D1691" s="98" t="str">
        <f>IF(COUNT(X1691:BN1691,BP1691:BX1691,BZ1691:CF1691,CH1691:FC1691,FI1691:FQ1691)&gt;0,COUNT(X1691:BN1691,BP1691:BX1691,BZ1691:CF1691,CH1691:FC1691,FI1691:FQ1691),"")</f>
        <v/>
      </c>
      <c r="E1691" s="98" t="str">
        <f>IF(H1691=1,COUNT(R1691:FC1691,FI1691:FQ1691),"")</f>
        <v/>
      </c>
      <c r="F1691" s="98" t="str">
        <f>IF(H1691=1,COUNT(X1691:BN1691,BP1691:BX1691,BZ1691:CF1691,CH1691:FC1691,FI1691:FQ1691),"")</f>
        <v/>
      </c>
      <c r="G1691" s="98" t="str">
        <f>IF($B1691&gt;=1,$M1691,"")</f>
        <v/>
      </c>
      <c r="H1691" s="199" t="str">
        <f>IF(AND(M1691&gt;0,M1691&lt;=STATS!$C$22),1,"")</f>
        <v/>
      </c>
      <c r="J1691" s="34">
        <v>1690</v>
      </c>
      <c r="R1691" s="17"/>
      <c r="S1691" s="17"/>
      <c r="T1691" s="17"/>
      <c r="U1691" s="17"/>
      <c r="V1691" s="17"/>
      <c r="W1691" s="17"/>
      <c r="X1691" s="36"/>
      <c r="Y1691" s="36"/>
      <c r="Z1691" s="36"/>
      <c r="AA1691" s="36"/>
      <c r="FD1691" s="195"/>
      <c r="FE1691" s="195"/>
      <c r="FF1691" s="195"/>
      <c r="FG1691" s="195"/>
      <c r="FH1691" s="195"/>
    </row>
    <row r="1692" spans="2:164" x14ac:dyDescent="0.2">
      <c r="B1692" s="98">
        <f>COUNT(R1692:FC1692,FI1692:FQ1692)</f>
        <v>0</v>
      </c>
      <c r="C1692" s="98" t="str">
        <f>IF(COUNT(R1692:FC1692,FI1692:FQ1692)&gt;0,COUNT(R1692:FC1692,FI1692:FQ1692),"")</f>
        <v/>
      </c>
      <c r="D1692" s="98" t="str">
        <f>IF(COUNT(X1692:BN1692,BP1692:BX1692,BZ1692:CF1692,CH1692:FC1692,FI1692:FQ1692)&gt;0,COUNT(X1692:BN1692,BP1692:BX1692,BZ1692:CF1692,CH1692:FC1692,FI1692:FQ1692),"")</f>
        <v/>
      </c>
      <c r="E1692" s="98" t="str">
        <f>IF(H1692=1,COUNT(R1692:FC1692,FI1692:FQ1692),"")</f>
        <v/>
      </c>
      <c r="F1692" s="98" t="str">
        <f>IF(H1692=1,COUNT(X1692:BN1692,BP1692:BX1692,BZ1692:CF1692,CH1692:FC1692,FI1692:FQ1692),"")</f>
        <v/>
      </c>
      <c r="G1692" s="98" t="str">
        <f>IF($B1692&gt;=1,$M1692,"")</f>
        <v/>
      </c>
      <c r="H1692" s="199" t="str">
        <f>IF(AND(M1692&gt;0,M1692&lt;=STATS!$C$22),1,"")</f>
        <v/>
      </c>
      <c r="J1692" s="34">
        <v>1691</v>
      </c>
      <c r="R1692" s="17"/>
      <c r="S1692" s="17"/>
      <c r="T1692" s="17"/>
      <c r="U1692" s="17"/>
      <c r="V1692" s="17"/>
      <c r="W1692" s="17"/>
      <c r="X1692" s="36"/>
      <c r="Y1692" s="36"/>
      <c r="Z1692" s="36"/>
      <c r="AA1692" s="36"/>
      <c r="FD1692" s="195"/>
      <c r="FE1692" s="195"/>
      <c r="FF1692" s="195"/>
      <c r="FG1692" s="195"/>
      <c r="FH1692" s="195"/>
    </row>
    <row r="1693" spans="2:164" x14ac:dyDescent="0.2">
      <c r="B1693" s="98">
        <f>COUNT(R1693:FC1693,FI1693:FQ1693)</f>
        <v>0</v>
      </c>
      <c r="C1693" s="98" t="str">
        <f>IF(COUNT(R1693:FC1693,FI1693:FQ1693)&gt;0,COUNT(R1693:FC1693,FI1693:FQ1693),"")</f>
        <v/>
      </c>
      <c r="D1693" s="98" t="str">
        <f>IF(COUNT(X1693:BN1693,BP1693:BX1693,BZ1693:CF1693,CH1693:FC1693,FI1693:FQ1693)&gt;0,COUNT(X1693:BN1693,BP1693:BX1693,BZ1693:CF1693,CH1693:FC1693,FI1693:FQ1693),"")</f>
        <v/>
      </c>
      <c r="E1693" s="98" t="str">
        <f>IF(H1693=1,COUNT(R1693:FC1693,FI1693:FQ1693),"")</f>
        <v/>
      </c>
      <c r="F1693" s="98" t="str">
        <f>IF(H1693=1,COUNT(X1693:BN1693,BP1693:BX1693,BZ1693:CF1693,CH1693:FC1693,FI1693:FQ1693),"")</f>
        <v/>
      </c>
      <c r="G1693" s="98" t="str">
        <f>IF($B1693&gt;=1,$M1693,"")</f>
        <v/>
      </c>
      <c r="H1693" s="199" t="str">
        <f>IF(AND(M1693&gt;0,M1693&lt;=STATS!$C$22),1,"")</f>
        <v/>
      </c>
      <c r="J1693" s="34">
        <v>1692</v>
      </c>
      <c r="R1693" s="17"/>
      <c r="S1693" s="17"/>
      <c r="T1693" s="17"/>
      <c r="U1693" s="17"/>
      <c r="V1693" s="17"/>
      <c r="W1693" s="17"/>
      <c r="X1693" s="36"/>
      <c r="Y1693" s="36"/>
      <c r="Z1693" s="36"/>
      <c r="AA1693" s="36"/>
      <c r="FD1693" s="195"/>
      <c r="FE1693" s="195"/>
      <c r="FF1693" s="195"/>
      <c r="FG1693" s="195"/>
      <c r="FH1693" s="195"/>
    </row>
    <row r="1694" spans="2:164" x14ac:dyDescent="0.2">
      <c r="B1694" s="98">
        <f>COUNT(R1694:FC1694,FI1694:FQ1694)</f>
        <v>0</v>
      </c>
      <c r="C1694" s="98" t="str">
        <f>IF(COUNT(R1694:FC1694,FI1694:FQ1694)&gt;0,COUNT(R1694:FC1694,FI1694:FQ1694),"")</f>
        <v/>
      </c>
      <c r="D1694" s="98" t="str">
        <f>IF(COUNT(X1694:BN1694,BP1694:BX1694,BZ1694:CF1694,CH1694:FC1694,FI1694:FQ1694)&gt;0,COUNT(X1694:BN1694,BP1694:BX1694,BZ1694:CF1694,CH1694:FC1694,FI1694:FQ1694),"")</f>
        <v/>
      </c>
      <c r="E1694" s="98" t="str">
        <f>IF(H1694=1,COUNT(R1694:FC1694,FI1694:FQ1694),"")</f>
        <v/>
      </c>
      <c r="F1694" s="98" t="str">
        <f>IF(H1694=1,COUNT(X1694:BN1694,BP1694:BX1694,BZ1694:CF1694,CH1694:FC1694,FI1694:FQ1694),"")</f>
        <v/>
      </c>
      <c r="G1694" s="98" t="str">
        <f>IF($B1694&gt;=1,$M1694,"")</f>
        <v/>
      </c>
      <c r="H1694" s="199" t="str">
        <f>IF(AND(M1694&gt;0,M1694&lt;=STATS!$C$22),1,"")</f>
        <v/>
      </c>
      <c r="J1694" s="34">
        <v>1693</v>
      </c>
      <c r="R1694" s="17"/>
      <c r="S1694" s="17"/>
      <c r="T1694" s="17"/>
      <c r="U1694" s="17"/>
      <c r="V1694" s="17"/>
      <c r="W1694" s="17"/>
      <c r="X1694" s="36"/>
      <c r="Y1694" s="36"/>
      <c r="Z1694" s="36"/>
      <c r="AA1694" s="36"/>
      <c r="FD1694" s="195"/>
      <c r="FE1694" s="195"/>
      <c r="FF1694" s="195"/>
      <c r="FG1694" s="195"/>
      <c r="FH1694" s="195"/>
    </row>
    <row r="1695" spans="2:164" x14ac:dyDescent="0.2">
      <c r="B1695" s="98">
        <f>COUNT(R1695:FC1695,FI1695:FQ1695)</f>
        <v>0</v>
      </c>
      <c r="C1695" s="98" t="str">
        <f>IF(COUNT(R1695:FC1695,FI1695:FQ1695)&gt;0,COUNT(R1695:FC1695,FI1695:FQ1695),"")</f>
        <v/>
      </c>
      <c r="D1695" s="98" t="str">
        <f>IF(COUNT(X1695:BN1695,BP1695:BX1695,BZ1695:CF1695,CH1695:FC1695,FI1695:FQ1695)&gt;0,COUNT(X1695:BN1695,BP1695:BX1695,BZ1695:CF1695,CH1695:FC1695,FI1695:FQ1695),"")</f>
        <v/>
      </c>
      <c r="E1695" s="98" t="str">
        <f>IF(H1695=1,COUNT(R1695:FC1695,FI1695:FQ1695),"")</f>
        <v/>
      </c>
      <c r="F1695" s="98" t="str">
        <f>IF(H1695=1,COUNT(X1695:BN1695,BP1695:BX1695,BZ1695:CF1695,CH1695:FC1695,FI1695:FQ1695),"")</f>
        <v/>
      </c>
      <c r="G1695" s="98" t="str">
        <f>IF($B1695&gt;=1,$M1695,"")</f>
        <v/>
      </c>
      <c r="H1695" s="199" t="str">
        <f>IF(AND(M1695&gt;0,M1695&lt;=STATS!$C$22),1,"")</f>
        <v/>
      </c>
      <c r="J1695" s="34">
        <v>1694</v>
      </c>
      <c r="R1695" s="17"/>
      <c r="S1695" s="17"/>
      <c r="T1695" s="17"/>
      <c r="U1695" s="17"/>
      <c r="V1695" s="17"/>
      <c r="W1695" s="17"/>
      <c r="X1695" s="36"/>
      <c r="Y1695" s="36"/>
      <c r="Z1695" s="36"/>
      <c r="AA1695" s="36"/>
      <c r="FD1695" s="195"/>
      <c r="FE1695" s="195"/>
      <c r="FF1695" s="195"/>
      <c r="FG1695" s="195"/>
      <c r="FH1695" s="195"/>
    </row>
    <row r="1696" spans="2:164" x14ac:dyDescent="0.2">
      <c r="B1696" s="98">
        <f>COUNT(R1696:FC1696,FI1696:FQ1696)</f>
        <v>0</v>
      </c>
      <c r="C1696" s="98" t="str">
        <f>IF(COUNT(R1696:FC1696,FI1696:FQ1696)&gt;0,COUNT(R1696:FC1696,FI1696:FQ1696),"")</f>
        <v/>
      </c>
      <c r="D1696" s="98" t="str">
        <f>IF(COUNT(X1696:BN1696,BP1696:BX1696,BZ1696:CF1696,CH1696:FC1696,FI1696:FQ1696)&gt;0,COUNT(X1696:BN1696,BP1696:BX1696,BZ1696:CF1696,CH1696:FC1696,FI1696:FQ1696),"")</f>
        <v/>
      </c>
      <c r="E1696" s="98" t="str">
        <f>IF(H1696=1,COUNT(R1696:FC1696,FI1696:FQ1696),"")</f>
        <v/>
      </c>
      <c r="F1696" s="98" t="str">
        <f>IF(H1696=1,COUNT(X1696:BN1696,BP1696:BX1696,BZ1696:CF1696,CH1696:FC1696,FI1696:FQ1696),"")</f>
        <v/>
      </c>
      <c r="G1696" s="98" t="str">
        <f>IF($B1696&gt;=1,$M1696,"")</f>
        <v/>
      </c>
      <c r="H1696" s="199" t="str">
        <f>IF(AND(M1696&gt;0,M1696&lt;=STATS!$C$22),1,"")</f>
        <v/>
      </c>
      <c r="J1696" s="34">
        <v>1695</v>
      </c>
      <c r="R1696" s="17"/>
      <c r="S1696" s="17"/>
      <c r="T1696" s="17"/>
      <c r="U1696" s="17"/>
      <c r="V1696" s="17"/>
      <c r="W1696" s="17"/>
      <c r="X1696" s="36"/>
      <c r="Y1696" s="36"/>
      <c r="Z1696" s="36"/>
      <c r="AA1696" s="36"/>
      <c r="FD1696" s="195"/>
      <c r="FE1696" s="195"/>
      <c r="FF1696" s="195"/>
      <c r="FG1696" s="195"/>
      <c r="FH1696" s="195"/>
    </row>
    <row r="1697" spans="2:164" x14ac:dyDescent="0.2">
      <c r="B1697" s="98">
        <f>COUNT(R1697:FC1697,FI1697:FQ1697)</f>
        <v>0</v>
      </c>
      <c r="C1697" s="98" t="str">
        <f>IF(COUNT(R1697:FC1697,FI1697:FQ1697)&gt;0,COUNT(R1697:FC1697,FI1697:FQ1697),"")</f>
        <v/>
      </c>
      <c r="D1697" s="98" t="str">
        <f>IF(COUNT(X1697:BN1697,BP1697:BX1697,BZ1697:CF1697,CH1697:FC1697,FI1697:FQ1697)&gt;0,COUNT(X1697:BN1697,BP1697:BX1697,BZ1697:CF1697,CH1697:FC1697,FI1697:FQ1697),"")</f>
        <v/>
      </c>
      <c r="E1697" s="98" t="str">
        <f>IF(H1697=1,COUNT(R1697:FC1697,FI1697:FQ1697),"")</f>
        <v/>
      </c>
      <c r="F1697" s="98" t="str">
        <f>IF(H1697=1,COUNT(X1697:BN1697,BP1697:BX1697,BZ1697:CF1697,CH1697:FC1697,FI1697:FQ1697),"")</f>
        <v/>
      </c>
      <c r="G1697" s="98" t="str">
        <f>IF($B1697&gt;=1,$M1697,"")</f>
        <v/>
      </c>
      <c r="H1697" s="199" t="str">
        <f>IF(AND(M1697&gt;0,M1697&lt;=STATS!$C$22),1,"")</f>
        <v/>
      </c>
      <c r="J1697" s="34">
        <v>1696</v>
      </c>
      <c r="R1697" s="17"/>
      <c r="S1697" s="17"/>
      <c r="T1697" s="17"/>
      <c r="U1697" s="17"/>
      <c r="V1697" s="17"/>
      <c r="W1697" s="17"/>
      <c r="X1697" s="36"/>
      <c r="Y1697" s="36"/>
      <c r="Z1697" s="36"/>
      <c r="AA1697" s="36"/>
      <c r="FD1697" s="195"/>
      <c r="FE1697" s="195"/>
      <c r="FF1697" s="195"/>
      <c r="FG1697" s="195"/>
      <c r="FH1697" s="195"/>
    </row>
    <row r="1698" spans="2:164" x14ac:dyDescent="0.2">
      <c r="B1698" s="98">
        <f>COUNT(R1698:FC1698,FI1698:FQ1698)</f>
        <v>0</v>
      </c>
      <c r="C1698" s="98" t="str">
        <f>IF(COUNT(R1698:FC1698,FI1698:FQ1698)&gt;0,COUNT(R1698:FC1698,FI1698:FQ1698),"")</f>
        <v/>
      </c>
      <c r="D1698" s="98" t="str">
        <f>IF(COUNT(X1698:BN1698,BP1698:BX1698,BZ1698:CF1698,CH1698:FC1698,FI1698:FQ1698)&gt;0,COUNT(X1698:BN1698,BP1698:BX1698,BZ1698:CF1698,CH1698:FC1698,FI1698:FQ1698),"")</f>
        <v/>
      </c>
      <c r="E1698" s="98" t="str">
        <f>IF(H1698=1,COUNT(R1698:FC1698,FI1698:FQ1698),"")</f>
        <v/>
      </c>
      <c r="F1698" s="98" t="str">
        <f>IF(H1698=1,COUNT(X1698:BN1698,BP1698:BX1698,BZ1698:CF1698,CH1698:FC1698,FI1698:FQ1698),"")</f>
        <v/>
      </c>
      <c r="G1698" s="98" t="str">
        <f>IF($B1698&gt;=1,$M1698,"")</f>
        <v/>
      </c>
      <c r="H1698" s="199" t="str">
        <f>IF(AND(M1698&gt;0,M1698&lt;=STATS!$C$22),1,"")</f>
        <v/>
      </c>
      <c r="J1698" s="34">
        <v>1697</v>
      </c>
      <c r="R1698" s="17"/>
      <c r="S1698" s="17"/>
      <c r="T1698" s="17"/>
      <c r="U1698" s="17"/>
      <c r="V1698" s="17"/>
      <c r="W1698" s="17"/>
      <c r="X1698" s="36"/>
      <c r="Y1698" s="36"/>
      <c r="Z1698" s="36"/>
      <c r="AA1698" s="36"/>
      <c r="FD1698" s="195"/>
      <c r="FE1698" s="195"/>
      <c r="FF1698" s="195"/>
      <c r="FG1698" s="195"/>
      <c r="FH1698" s="195"/>
    </row>
    <row r="1699" spans="2:164" x14ac:dyDescent="0.2">
      <c r="B1699" s="98">
        <f>COUNT(R1699:FC1699,FI1699:FQ1699)</f>
        <v>0</v>
      </c>
      <c r="C1699" s="98" t="str">
        <f>IF(COUNT(R1699:FC1699,FI1699:FQ1699)&gt;0,COUNT(R1699:FC1699,FI1699:FQ1699),"")</f>
        <v/>
      </c>
      <c r="D1699" s="98" t="str">
        <f>IF(COUNT(X1699:BN1699,BP1699:BX1699,BZ1699:CF1699,CH1699:FC1699,FI1699:FQ1699)&gt;0,COUNT(X1699:BN1699,BP1699:BX1699,BZ1699:CF1699,CH1699:FC1699,FI1699:FQ1699),"")</f>
        <v/>
      </c>
      <c r="E1699" s="98" t="str">
        <f>IF(H1699=1,COUNT(R1699:FC1699,FI1699:FQ1699),"")</f>
        <v/>
      </c>
      <c r="F1699" s="98" t="str">
        <f>IF(H1699=1,COUNT(X1699:BN1699,BP1699:BX1699,BZ1699:CF1699,CH1699:FC1699,FI1699:FQ1699),"")</f>
        <v/>
      </c>
      <c r="G1699" s="98" t="str">
        <f>IF($B1699&gt;=1,$M1699,"")</f>
        <v/>
      </c>
      <c r="H1699" s="199" t="str">
        <f>IF(AND(M1699&gt;0,M1699&lt;=STATS!$C$22),1,"")</f>
        <v/>
      </c>
      <c r="J1699" s="34">
        <v>1698</v>
      </c>
      <c r="R1699" s="17"/>
      <c r="S1699" s="17"/>
      <c r="T1699" s="17"/>
      <c r="U1699" s="17"/>
      <c r="V1699" s="17"/>
      <c r="W1699" s="17"/>
      <c r="X1699" s="36"/>
      <c r="Y1699" s="36"/>
      <c r="Z1699" s="36"/>
      <c r="AA1699" s="36"/>
      <c r="FD1699" s="195"/>
      <c r="FE1699" s="195"/>
      <c r="FF1699" s="195"/>
      <c r="FG1699" s="195"/>
      <c r="FH1699" s="195"/>
    </row>
    <row r="1700" spans="2:164" x14ac:dyDescent="0.2">
      <c r="B1700" s="98">
        <f>COUNT(R1700:FC1700,FI1700:FQ1700)</f>
        <v>0</v>
      </c>
      <c r="C1700" s="98" t="str">
        <f>IF(COUNT(R1700:FC1700,FI1700:FQ1700)&gt;0,COUNT(R1700:FC1700,FI1700:FQ1700),"")</f>
        <v/>
      </c>
      <c r="D1700" s="98" t="str">
        <f>IF(COUNT(X1700:BN1700,BP1700:BX1700,BZ1700:CF1700,CH1700:FC1700,FI1700:FQ1700)&gt;0,COUNT(X1700:BN1700,BP1700:BX1700,BZ1700:CF1700,CH1700:FC1700,FI1700:FQ1700),"")</f>
        <v/>
      </c>
      <c r="E1700" s="98" t="str">
        <f>IF(H1700=1,COUNT(R1700:FC1700,FI1700:FQ1700),"")</f>
        <v/>
      </c>
      <c r="F1700" s="98" t="str">
        <f>IF(H1700=1,COUNT(X1700:BN1700,BP1700:BX1700,BZ1700:CF1700,CH1700:FC1700,FI1700:FQ1700),"")</f>
        <v/>
      </c>
      <c r="G1700" s="98" t="str">
        <f>IF($B1700&gt;=1,$M1700,"")</f>
        <v/>
      </c>
      <c r="H1700" s="199" t="str">
        <f>IF(AND(M1700&gt;0,M1700&lt;=STATS!$C$22),1,"")</f>
        <v/>
      </c>
      <c r="J1700" s="34">
        <v>1699</v>
      </c>
      <c r="R1700" s="17"/>
      <c r="S1700" s="17"/>
      <c r="T1700" s="17"/>
      <c r="U1700" s="17"/>
      <c r="V1700" s="17"/>
      <c r="W1700" s="17"/>
      <c r="X1700" s="36"/>
      <c r="Y1700" s="36"/>
      <c r="Z1700" s="36"/>
      <c r="AA1700" s="36"/>
      <c r="FD1700" s="195"/>
      <c r="FE1700" s="195"/>
      <c r="FF1700" s="195"/>
      <c r="FG1700" s="195"/>
      <c r="FH1700" s="195"/>
    </row>
    <row r="1701" spans="2:164" x14ac:dyDescent="0.2">
      <c r="B1701" s="98">
        <f>COUNT(R1701:FC1701,FI1701:FQ1701)</f>
        <v>0</v>
      </c>
      <c r="C1701" s="98" t="str">
        <f>IF(COUNT(R1701:FC1701,FI1701:FQ1701)&gt;0,COUNT(R1701:FC1701,FI1701:FQ1701),"")</f>
        <v/>
      </c>
      <c r="D1701" s="98" t="str">
        <f>IF(COUNT(X1701:BN1701,BP1701:BX1701,BZ1701:CF1701,CH1701:FC1701,FI1701:FQ1701)&gt;0,COUNT(X1701:BN1701,BP1701:BX1701,BZ1701:CF1701,CH1701:FC1701,FI1701:FQ1701),"")</f>
        <v/>
      </c>
      <c r="E1701" s="98" t="str">
        <f>IF(H1701=1,COUNT(R1701:FC1701,FI1701:FQ1701),"")</f>
        <v/>
      </c>
      <c r="F1701" s="98" t="str">
        <f>IF(H1701=1,COUNT(X1701:BN1701,BP1701:BX1701,BZ1701:CF1701,CH1701:FC1701,FI1701:FQ1701),"")</f>
        <v/>
      </c>
      <c r="G1701" s="98" t="str">
        <f>IF($B1701&gt;=1,$M1701,"")</f>
        <v/>
      </c>
      <c r="H1701" s="199" t="str">
        <f>IF(AND(M1701&gt;0,M1701&lt;=STATS!$C$22),1,"")</f>
        <v/>
      </c>
      <c r="J1701" s="34">
        <v>1700</v>
      </c>
      <c r="R1701" s="17"/>
      <c r="S1701" s="17"/>
      <c r="T1701" s="17"/>
      <c r="U1701" s="17"/>
      <c r="V1701" s="17"/>
      <c r="W1701" s="17"/>
      <c r="X1701" s="36"/>
      <c r="Y1701" s="36"/>
      <c r="Z1701" s="36"/>
      <c r="AA1701" s="36"/>
      <c r="FD1701" s="195"/>
      <c r="FE1701" s="195"/>
      <c r="FF1701" s="195"/>
      <c r="FG1701" s="195"/>
      <c r="FH1701" s="195"/>
    </row>
    <row r="1702" spans="2:164" x14ac:dyDescent="0.2">
      <c r="B1702" s="98">
        <f>COUNT(R1702:FC1702,FI1702:FQ1702)</f>
        <v>0</v>
      </c>
      <c r="C1702" s="98" t="str">
        <f>IF(COUNT(R1702:FC1702,FI1702:FQ1702)&gt;0,COUNT(R1702:FC1702,FI1702:FQ1702),"")</f>
        <v/>
      </c>
      <c r="D1702" s="98" t="str">
        <f>IF(COUNT(X1702:BN1702,BP1702:BX1702,BZ1702:CF1702,CH1702:FC1702,FI1702:FQ1702)&gt;0,COUNT(X1702:BN1702,BP1702:BX1702,BZ1702:CF1702,CH1702:FC1702,FI1702:FQ1702),"")</f>
        <v/>
      </c>
      <c r="E1702" s="98" t="str">
        <f>IF(H1702=1,COUNT(R1702:FC1702,FI1702:FQ1702),"")</f>
        <v/>
      </c>
      <c r="F1702" s="98" t="str">
        <f>IF(H1702=1,COUNT(X1702:BN1702,BP1702:BX1702,BZ1702:CF1702,CH1702:FC1702,FI1702:FQ1702),"")</f>
        <v/>
      </c>
      <c r="G1702" s="98" t="str">
        <f>IF($B1702&gt;=1,$M1702,"")</f>
        <v/>
      </c>
      <c r="H1702" s="199" t="str">
        <f>IF(AND(M1702&gt;0,M1702&lt;=STATS!$C$22),1,"")</f>
        <v/>
      </c>
      <c r="J1702" s="34">
        <v>1701</v>
      </c>
      <c r="R1702" s="17"/>
      <c r="S1702" s="17"/>
      <c r="T1702" s="17"/>
      <c r="U1702" s="17"/>
      <c r="V1702" s="17"/>
      <c r="W1702" s="17"/>
      <c r="X1702" s="36"/>
      <c r="Y1702" s="36"/>
      <c r="Z1702" s="36"/>
      <c r="AA1702" s="36"/>
      <c r="FD1702" s="195"/>
      <c r="FE1702" s="195"/>
      <c r="FF1702" s="195"/>
      <c r="FG1702" s="195"/>
      <c r="FH1702" s="195"/>
    </row>
    <row r="1703" spans="2:164" x14ac:dyDescent="0.2">
      <c r="B1703" s="98">
        <f>COUNT(R1703:FC1703,FI1703:FQ1703)</f>
        <v>0</v>
      </c>
      <c r="C1703" s="98" t="str">
        <f>IF(COUNT(R1703:FC1703,FI1703:FQ1703)&gt;0,COUNT(R1703:FC1703,FI1703:FQ1703),"")</f>
        <v/>
      </c>
      <c r="D1703" s="98" t="str">
        <f>IF(COUNT(X1703:BN1703,BP1703:BX1703,BZ1703:CF1703,CH1703:FC1703,FI1703:FQ1703)&gt;0,COUNT(X1703:BN1703,BP1703:BX1703,BZ1703:CF1703,CH1703:FC1703,FI1703:FQ1703),"")</f>
        <v/>
      </c>
      <c r="E1703" s="98" t="str">
        <f>IF(H1703=1,COUNT(R1703:FC1703,FI1703:FQ1703),"")</f>
        <v/>
      </c>
      <c r="F1703" s="98" t="str">
        <f>IF(H1703=1,COUNT(X1703:BN1703,BP1703:BX1703,BZ1703:CF1703,CH1703:FC1703,FI1703:FQ1703),"")</f>
        <v/>
      </c>
      <c r="G1703" s="98" t="str">
        <f>IF($B1703&gt;=1,$M1703,"")</f>
        <v/>
      </c>
      <c r="H1703" s="199" t="str">
        <f>IF(AND(M1703&gt;0,M1703&lt;=STATS!$C$22),1,"")</f>
        <v/>
      </c>
      <c r="J1703" s="34">
        <v>1702</v>
      </c>
      <c r="R1703" s="17"/>
      <c r="S1703" s="17"/>
      <c r="T1703" s="17"/>
      <c r="U1703" s="17"/>
      <c r="V1703" s="17"/>
      <c r="W1703" s="17"/>
      <c r="X1703" s="36"/>
      <c r="Y1703" s="36"/>
      <c r="Z1703" s="36"/>
      <c r="AA1703" s="36"/>
      <c r="FD1703" s="195"/>
      <c r="FE1703" s="195"/>
      <c r="FF1703" s="195"/>
      <c r="FG1703" s="195"/>
      <c r="FH1703" s="195"/>
    </row>
    <row r="1704" spans="2:164" x14ac:dyDescent="0.2">
      <c r="B1704" s="98">
        <f>COUNT(R1704:FC1704,FI1704:FQ1704)</f>
        <v>0</v>
      </c>
      <c r="C1704" s="98" t="str">
        <f>IF(COUNT(R1704:FC1704,FI1704:FQ1704)&gt;0,COUNT(R1704:FC1704,FI1704:FQ1704),"")</f>
        <v/>
      </c>
      <c r="D1704" s="98" t="str">
        <f>IF(COUNT(X1704:BN1704,BP1704:BX1704,BZ1704:CF1704,CH1704:FC1704,FI1704:FQ1704)&gt;0,COUNT(X1704:BN1704,BP1704:BX1704,BZ1704:CF1704,CH1704:FC1704,FI1704:FQ1704),"")</f>
        <v/>
      </c>
      <c r="E1704" s="98" t="str">
        <f>IF(H1704=1,COUNT(R1704:FC1704,FI1704:FQ1704),"")</f>
        <v/>
      </c>
      <c r="F1704" s="98" t="str">
        <f>IF(H1704=1,COUNT(X1704:BN1704,BP1704:BX1704,BZ1704:CF1704,CH1704:FC1704,FI1704:FQ1704),"")</f>
        <v/>
      </c>
      <c r="G1704" s="98" t="str">
        <f>IF($B1704&gt;=1,$M1704,"")</f>
        <v/>
      </c>
      <c r="H1704" s="199" t="str">
        <f>IF(AND(M1704&gt;0,M1704&lt;=STATS!$C$22),1,"")</f>
        <v/>
      </c>
      <c r="J1704" s="34">
        <v>1703</v>
      </c>
      <c r="R1704" s="17"/>
      <c r="S1704" s="17"/>
      <c r="T1704" s="17"/>
      <c r="U1704" s="17"/>
      <c r="V1704" s="17"/>
      <c r="W1704" s="17"/>
      <c r="X1704" s="36"/>
      <c r="Y1704" s="36"/>
      <c r="Z1704" s="36"/>
      <c r="AA1704" s="36"/>
      <c r="FD1704" s="195"/>
      <c r="FE1704" s="195"/>
      <c r="FF1704" s="195"/>
      <c r="FG1704" s="195"/>
      <c r="FH1704" s="195"/>
    </row>
    <row r="1705" spans="2:164" x14ac:dyDescent="0.2">
      <c r="B1705" s="98">
        <f>COUNT(R1705:FC1705,FI1705:FQ1705)</f>
        <v>0</v>
      </c>
      <c r="C1705" s="98" t="str">
        <f>IF(COUNT(R1705:FC1705,FI1705:FQ1705)&gt;0,COUNT(R1705:FC1705,FI1705:FQ1705),"")</f>
        <v/>
      </c>
      <c r="D1705" s="98" t="str">
        <f>IF(COUNT(X1705:BN1705,BP1705:BX1705,BZ1705:CF1705,CH1705:FC1705,FI1705:FQ1705)&gt;0,COUNT(X1705:BN1705,BP1705:BX1705,BZ1705:CF1705,CH1705:FC1705,FI1705:FQ1705),"")</f>
        <v/>
      </c>
      <c r="E1705" s="98" t="str">
        <f>IF(H1705=1,COUNT(R1705:FC1705,FI1705:FQ1705),"")</f>
        <v/>
      </c>
      <c r="F1705" s="98" t="str">
        <f>IF(H1705=1,COUNT(X1705:BN1705,BP1705:BX1705,BZ1705:CF1705,CH1705:FC1705,FI1705:FQ1705),"")</f>
        <v/>
      </c>
      <c r="G1705" s="98" t="str">
        <f>IF($B1705&gt;=1,$M1705,"")</f>
        <v/>
      </c>
      <c r="H1705" s="199" t="str">
        <f>IF(AND(M1705&gt;0,M1705&lt;=STATS!$C$22),1,"")</f>
        <v/>
      </c>
      <c r="J1705" s="34">
        <v>1704</v>
      </c>
      <c r="R1705" s="17"/>
      <c r="S1705" s="17"/>
      <c r="T1705" s="17"/>
      <c r="U1705" s="17"/>
      <c r="V1705" s="17"/>
      <c r="W1705" s="17"/>
      <c r="X1705" s="36"/>
      <c r="Y1705" s="36"/>
      <c r="Z1705" s="36"/>
      <c r="AA1705" s="36"/>
      <c r="FD1705" s="195"/>
      <c r="FE1705" s="195"/>
      <c r="FF1705" s="195"/>
      <c r="FG1705" s="195"/>
      <c r="FH1705" s="195"/>
    </row>
    <row r="1706" spans="2:164" x14ac:dyDescent="0.2">
      <c r="B1706" s="98">
        <f>COUNT(R1706:FC1706,FI1706:FQ1706)</f>
        <v>0</v>
      </c>
      <c r="C1706" s="98" t="str">
        <f>IF(COUNT(R1706:FC1706,FI1706:FQ1706)&gt;0,COUNT(R1706:FC1706,FI1706:FQ1706),"")</f>
        <v/>
      </c>
      <c r="D1706" s="98" t="str">
        <f>IF(COUNT(X1706:BN1706,BP1706:BX1706,BZ1706:CF1706,CH1706:FC1706,FI1706:FQ1706)&gt;0,COUNT(X1706:BN1706,BP1706:BX1706,BZ1706:CF1706,CH1706:FC1706,FI1706:FQ1706),"")</f>
        <v/>
      </c>
      <c r="E1706" s="98" t="str">
        <f>IF(H1706=1,COUNT(R1706:FC1706,FI1706:FQ1706),"")</f>
        <v/>
      </c>
      <c r="F1706" s="98" t="str">
        <f>IF(H1706=1,COUNT(X1706:BN1706,BP1706:BX1706,BZ1706:CF1706,CH1706:FC1706,FI1706:FQ1706),"")</f>
        <v/>
      </c>
      <c r="G1706" s="98" t="str">
        <f>IF($B1706&gt;=1,$M1706,"")</f>
        <v/>
      </c>
      <c r="H1706" s="199" t="str">
        <f>IF(AND(M1706&gt;0,M1706&lt;=STATS!$C$22),1,"")</f>
        <v/>
      </c>
      <c r="J1706" s="34">
        <v>1705</v>
      </c>
      <c r="R1706" s="17"/>
      <c r="S1706" s="17"/>
      <c r="T1706" s="17"/>
      <c r="U1706" s="17"/>
      <c r="V1706" s="17"/>
      <c r="W1706" s="17"/>
      <c r="X1706" s="36"/>
      <c r="Y1706" s="36"/>
      <c r="Z1706" s="36"/>
      <c r="AA1706" s="36"/>
      <c r="FD1706" s="195"/>
      <c r="FE1706" s="195"/>
      <c r="FF1706" s="195"/>
      <c r="FG1706" s="195"/>
      <c r="FH1706" s="195"/>
    </row>
    <row r="1707" spans="2:164" x14ac:dyDescent="0.2">
      <c r="B1707" s="98">
        <f>COUNT(R1707:FC1707,FI1707:FQ1707)</f>
        <v>0</v>
      </c>
      <c r="C1707" s="98" t="str">
        <f>IF(COUNT(R1707:FC1707,FI1707:FQ1707)&gt;0,COUNT(R1707:FC1707,FI1707:FQ1707),"")</f>
        <v/>
      </c>
      <c r="D1707" s="98" t="str">
        <f>IF(COUNT(X1707:BN1707,BP1707:BX1707,BZ1707:CF1707,CH1707:FC1707,FI1707:FQ1707)&gt;0,COUNT(X1707:BN1707,BP1707:BX1707,BZ1707:CF1707,CH1707:FC1707,FI1707:FQ1707),"")</f>
        <v/>
      </c>
      <c r="E1707" s="98" t="str">
        <f>IF(H1707=1,COUNT(R1707:FC1707,FI1707:FQ1707),"")</f>
        <v/>
      </c>
      <c r="F1707" s="98" t="str">
        <f>IF(H1707=1,COUNT(X1707:BN1707,BP1707:BX1707,BZ1707:CF1707,CH1707:FC1707,FI1707:FQ1707),"")</f>
        <v/>
      </c>
      <c r="G1707" s="98" t="str">
        <f>IF($B1707&gt;=1,$M1707,"")</f>
        <v/>
      </c>
      <c r="H1707" s="199" t="str">
        <f>IF(AND(M1707&gt;0,M1707&lt;=STATS!$C$22),1,"")</f>
        <v/>
      </c>
      <c r="J1707" s="34">
        <v>1706</v>
      </c>
      <c r="R1707" s="17"/>
      <c r="S1707" s="17"/>
      <c r="T1707" s="17"/>
      <c r="U1707" s="17"/>
      <c r="V1707" s="17"/>
      <c r="W1707" s="17"/>
      <c r="X1707" s="36"/>
      <c r="Y1707" s="36"/>
      <c r="Z1707" s="36"/>
      <c r="AA1707" s="36"/>
      <c r="FD1707" s="195"/>
      <c r="FE1707" s="195"/>
      <c r="FF1707" s="195"/>
      <c r="FG1707" s="195"/>
      <c r="FH1707" s="195"/>
    </row>
    <row r="1708" spans="2:164" x14ac:dyDescent="0.2">
      <c r="B1708" s="98">
        <f>COUNT(R1708:FC1708,FI1708:FQ1708)</f>
        <v>0</v>
      </c>
      <c r="C1708" s="98" t="str">
        <f>IF(COUNT(R1708:FC1708,FI1708:FQ1708)&gt;0,COUNT(R1708:FC1708,FI1708:FQ1708),"")</f>
        <v/>
      </c>
      <c r="D1708" s="98" t="str">
        <f>IF(COUNT(X1708:BN1708,BP1708:BX1708,BZ1708:CF1708,CH1708:FC1708,FI1708:FQ1708)&gt;0,COUNT(X1708:BN1708,BP1708:BX1708,BZ1708:CF1708,CH1708:FC1708,FI1708:FQ1708),"")</f>
        <v/>
      </c>
      <c r="E1708" s="98" t="str">
        <f>IF(H1708=1,COUNT(R1708:FC1708,FI1708:FQ1708),"")</f>
        <v/>
      </c>
      <c r="F1708" s="98" t="str">
        <f>IF(H1708=1,COUNT(X1708:BN1708,BP1708:BX1708,BZ1708:CF1708,CH1708:FC1708,FI1708:FQ1708),"")</f>
        <v/>
      </c>
      <c r="G1708" s="98" t="str">
        <f>IF($B1708&gt;=1,$M1708,"")</f>
        <v/>
      </c>
      <c r="H1708" s="199" t="str">
        <f>IF(AND(M1708&gt;0,M1708&lt;=STATS!$C$22),1,"")</f>
        <v/>
      </c>
      <c r="J1708" s="34">
        <v>1707</v>
      </c>
      <c r="R1708" s="17"/>
      <c r="S1708" s="17"/>
      <c r="T1708" s="17"/>
      <c r="U1708" s="17"/>
      <c r="V1708" s="17"/>
      <c r="W1708" s="17"/>
      <c r="X1708" s="36"/>
      <c r="Y1708" s="36"/>
      <c r="Z1708" s="36"/>
      <c r="AA1708" s="36"/>
      <c r="FD1708" s="195"/>
      <c r="FE1708" s="195"/>
      <c r="FF1708" s="195"/>
      <c r="FG1708" s="195"/>
      <c r="FH1708" s="195"/>
    </row>
    <row r="1709" spans="2:164" x14ac:dyDescent="0.2">
      <c r="B1709" s="98">
        <f>COUNT(R1709:FC1709,FI1709:FQ1709)</f>
        <v>0</v>
      </c>
      <c r="C1709" s="98" t="str">
        <f>IF(COUNT(R1709:FC1709,FI1709:FQ1709)&gt;0,COUNT(R1709:FC1709,FI1709:FQ1709),"")</f>
        <v/>
      </c>
      <c r="D1709" s="98" t="str">
        <f>IF(COUNT(X1709:BN1709,BP1709:BX1709,BZ1709:CF1709,CH1709:FC1709,FI1709:FQ1709)&gt;0,COUNT(X1709:BN1709,BP1709:BX1709,BZ1709:CF1709,CH1709:FC1709,FI1709:FQ1709),"")</f>
        <v/>
      </c>
      <c r="E1709" s="98" t="str">
        <f>IF(H1709=1,COUNT(R1709:FC1709,FI1709:FQ1709),"")</f>
        <v/>
      </c>
      <c r="F1709" s="98" t="str">
        <f>IF(H1709=1,COUNT(X1709:BN1709,BP1709:BX1709,BZ1709:CF1709,CH1709:FC1709,FI1709:FQ1709),"")</f>
        <v/>
      </c>
      <c r="G1709" s="98" t="str">
        <f>IF($B1709&gt;=1,$M1709,"")</f>
        <v/>
      </c>
      <c r="H1709" s="199" t="str">
        <f>IF(AND(M1709&gt;0,M1709&lt;=STATS!$C$22),1,"")</f>
        <v/>
      </c>
      <c r="J1709" s="34">
        <v>1708</v>
      </c>
      <c r="R1709" s="17"/>
      <c r="S1709" s="17"/>
      <c r="T1709" s="17"/>
      <c r="U1709" s="17"/>
      <c r="V1709" s="17"/>
      <c r="W1709" s="17"/>
      <c r="X1709" s="36"/>
      <c r="Y1709" s="36"/>
      <c r="Z1709" s="36"/>
      <c r="AA1709" s="36"/>
      <c r="FD1709" s="195"/>
      <c r="FE1709" s="195"/>
      <c r="FF1709" s="195"/>
      <c r="FG1709" s="195"/>
      <c r="FH1709" s="195"/>
    </row>
    <row r="1710" spans="2:164" x14ac:dyDescent="0.2">
      <c r="B1710" s="98">
        <f>COUNT(R1710:FC1710,FI1710:FQ1710)</f>
        <v>0</v>
      </c>
      <c r="C1710" s="98" t="str">
        <f>IF(COUNT(R1710:FC1710,FI1710:FQ1710)&gt;0,COUNT(R1710:FC1710,FI1710:FQ1710),"")</f>
        <v/>
      </c>
      <c r="D1710" s="98" t="str">
        <f>IF(COUNT(X1710:BN1710,BP1710:BX1710,BZ1710:CF1710,CH1710:FC1710,FI1710:FQ1710)&gt;0,COUNT(X1710:BN1710,BP1710:BX1710,BZ1710:CF1710,CH1710:FC1710,FI1710:FQ1710),"")</f>
        <v/>
      </c>
      <c r="E1710" s="98" t="str">
        <f>IF(H1710=1,COUNT(R1710:FC1710,FI1710:FQ1710),"")</f>
        <v/>
      </c>
      <c r="F1710" s="98" t="str">
        <f>IF(H1710=1,COUNT(X1710:BN1710,BP1710:BX1710,BZ1710:CF1710,CH1710:FC1710,FI1710:FQ1710),"")</f>
        <v/>
      </c>
      <c r="G1710" s="98" t="str">
        <f>IF($B1710&gt;=1,$M1710,"")</f>
        <v/>
      </c>
      <c r="H1710" s="199" t="str">
        <f>IF(AND(M1710&gt;0,M1710&lt;=STATS!$C$22),1,"")</f>
        <v/>
      </c>
      <c r="J1710" s="34">
        <v>1709</v>
      </c>
      <c r="R1710" s="17"/>
      <c r="S1710" s="17"/>
      <c r="T1710" s="17"/>
      <c r="U1710" s="17"/>
      <c r="V1710" s="17"/>
      <c r="W1710" s="17"/>
      <c r="X1710" s="36"/>
      <c r="Y1710" s="36"/>
      <c r="Z1710" s="36"/>
      <c r="AA1710" s="36"/>
      <c r="FD1710" s="195"/>
      <c r="FE1710" s="195"/>
      <c r="FF1710" s="195"/>
      <c r="FG1710" s="195"/>
      <c r="FH1710" s="195"/>
    </row>
    <row r="1711" spans="2:164" x14ac:dyDescent="0.2">
      <c r="B1711" s="98">
        <f>COUNT(R1711:FC1711,FI1711:FQ1711)</f>
        <v>0</v>
      </c>
      <c r="C1711" s="98" t="str">
        <f>IF(COUNT(R1711:FC1711,FI1711:FQ1711)&gt;0,COUNT(R1711:FC1711,FI1711:FQ1711),"")</f>
        <v/>
      </c>
      <c r="D1711" s="98" t="str">
        <f>IF(COUNT(X1711:BN1711,BP1711:BX1711,BZ1711:CF1711,CH1711:FC1711,FI1711:FQ1711)&gt;0,COUNT(X1711:BN1711,BP1711:BX1711,BZ1711:CF1711,CH1711:FC1711,FI1711:FQ1711),"")</f>
        <v/>
      </c>
      <c r="E1711" s="98" t="str">
        <f>IF(H1711=1,COUNT(R1711:FC1711,FI1711:FQ1711),"")</f>
        <v/>
      </c>
      <c r="F1711" s="98" t="str">
        <f>IF(H1711=1,COUNT(X1711:BN1711,BP1711:BX1711,BZ1711:CF1711,CH1711:FC1711,FI1711:FQ1711),"")</f>
        <v/>
      </c>
      <c r="G1711" s="98" t="str">
        <f>IF($B1711&gt;=1,$M1711,"")</f>
        <v/>
      </c>
      <c r="H1711" s="199" t="str">
        <f>IF(AND(M1711&gt;0,M1711&lt;=STATS!$C$22),1,"")</f>
        <v/>
      </c>
      <c r="J1711" s="34">
        <v>1710</v>
      </c>
      <c r="R1711" s="17"/>
      <c r="S1711" s="17"/>
      <c r="T1711" s="17"/>
      <c r="U1711" s="17"/>
      <c r="V1711" s="17"/>
      <c r="W1711" s="17"/>
      <c r="X1711" s="36"/>
      <c r="Y1711" s="36"/>
      <c r="Z1711" s="36"/>
      <c r="AA1711" s="36"/>
      <c r="FD1711" s="195"/>
      <c r="FE1711" s="195"/>
      <c r="FF1711" s="195"/>
      <c r="FG1711" s="195"/>
      <c r="FH1711" s="195"/>
    </row>
    <row r="1712" spans="2:164" x14ac:dyDescent="0.2">
      <c r="B1712" s="98">
        <f>COUNT(R1712:FC1712,FI1712:FQ1712)</f>
        <v>0</v>
      </c>
      <c r="C1712" s="98" t="str">
        <f>IF(COUNT(R1712:FC1712,FI1712:FQ1712)&gt;0,COUNT(R1712:FC1712,FI1712:FQ1712),"")</f>
        <v/>
      </c>
      <c r="D1712" s="98" t="str">
        <f>IF(COUNT(X1712:BN1712,BP1712:BX1712,BZ1712:CF1712,CH1712:FC1712,FI1712:FQ1712)&gt;0,COUNT(X1712:BN1712,BP1712:BX1712,BZ1712:CF1712,CH1712:FC1712,FI1712:FQ1712),"")</f>
        <v/>
      </c>
      <c r="E1712" s="98" t="str">
        <f>IF(H1712=1,COUNT(R1712:FC1712,FI1712:FQ1712),"")</f>
        <v/>
      </c>
      <c r="F1712" s="98" t="str">
        <f>IF(H1712=1,COUNT(X1712:BN1712,BP1712:BX1712,BZ1712:CF1712,CH1712:FC1712,FI1712:FQ1712),"")</f>
        <v/>
      </c>
      <c r="G1712" s="98" t="str">
        <f>IF($B1712&gt;=1,$M1712,"")</f>
        <v/>
      </c>
      <c r="H1712" s="199" t="str">
        <f>IF(AND(M1712&gt;0,M1712&lt;=STATS!$C$22),1,"")</f>
        <v/>
      </c>
      <c r="J1712" s="34">
        <v>1711</v>
      </c>
      <c r="R1712" s="17"/>
      <c r="S1712" s="17"/>
      <c r="T1712" s="17"/>
      <c r="U1712" s="17"/>
      <c r="V1712" s="17"/>
      <c r="W1712" s="17"/>
      <c r="X1712" s="36"/>
      <c r="Y1712" s="36"/>
      <c r="Z1712" s="36"/>
      <c r="AA1712" s="36"/>
      <c r="FD1712" s="195"/>
      <c r="FE1712" s="195"/>
      <c r="FF1712" s="195"/>
      <c r="FG1712" s="195"/>
      <c r="FH1712" s="195"/>
    </row>
    <row r="1713" spans="2:164" x14ac:dyDescent="0.2">
      <c r="B1713" s="98">
        <f>COUNT(R1713:FC1713,FI1713:FQ1713)</f>
        <v>0</v>
      </c>
      <c r="C1713" s="98" t="str">
        <f>IF(COUNT(R1713:FC1713,FI1713:FQ1713)&gt;0,COUNT(R1713:FC1713,FI1713:FQ1713),"")</f>
        <v/>
      </c>
      <c r="D1713" s="98" t="str">
        <f>IF(COUNT(X1713:BN1713,BP1713:BX1713,BZ1713:CF1713,CH1713:FC1713,FI1713:FQ1713)&gt;0,COUNT(X1713:BN1713,BP1713:BX1713,BZ1713:CF1713,CH1713:FC1713,FI1713:FQ1713),"")</f>
        <v/>
      </c>
      <c r="E1713" s="98" t="str">
        <f>IF(H1713=1,COUNT(R1713:FC1713,FI1713:FQ1713),"")</f>
        <v/>
      </c>
      <c r="F1713" s="98" t="str">
        <f>IF(H1713=1,COUNT(X1713:BN1713,BP1713:BX1713,BZ1713:CF1713,CH1713:FC1713,FI1713:FQ1713),"")</f>
        <v/>
      </c>
      <c r="G1713" s="98" t="str">
        <f>IF($B1713&gt;=1,$M1713,"")</f>
        <v/>
      </c>
      <c r="H1713" s="199" t="str">
        <f>IF(AND(M1713&gt;0,M1713&lt;=STATS!$C$22),1,"")</f>
        <v/>
      </c>
      <c r="J1713" s="34">
        <v>1712</v>
      </c>
      <c r="R1713" s="17"/>
      <c r="S1713" s="17"/>
      <c r="T1713" s="17"/>
      <c r="U1713" s="17"/>
      <c r="V1713" s="17"/>
      <c r="W1713" s="17"/>
      <c r="X1713" s="36"/>
      <c r="Y1713" s="36"/>
      <c r="Z1713" s="36"/>
      <c r="AA1713" s="36"/>
      <c r="FD1713" s="195"/>
      <c r="FE1713" s="195"/>
      <c r="FF1713" s="195"/>
      <c r="FG1713" s="195"/>
      <c r="FH1713" s="195"/>
    </row>
    <row r="1714" spans="2:164" x14ac:dyDescent="0.2">
      <c r="B1714" s="98">
        <f>COUNT(R1714:FC1714,FI1714:FQ1714)</f>
        <v>0</v>
      </c>
      <c r="C1714" s="98" t="str">
        <f>IF(COUNT(R1714:FC1714,FI1714:FQ1714)&gt;0,COUNT(R1714:FC1714,FI1714:FQ1714),"")</f>
        <v/>
      </c>
      <c r="D1714" s="98" t="str">
        <f>IF(COUNT(X1714:BN1714,BP1714:BX1714,BZ1714:CF1714,CH1714:FC1714,FI1714:FQ1714)&gt;0,COUNT(X1714:BN1714,BP1714:BX1714,BZ1714:CF1714,CH1714:FC1714,FI1714:FQ1714),"")</f>
        <v/>
      </c>
      <c r="E1714" s="98" t="str">
        <f>IF(H1714=1,COUNT(R1714:FC1714,FI1714:FQ1714),"")</f>
        <v/>
      </c>
      <c r="F1714" s="98" t="str">
        <f>IF(H1714=1,COUNT(X1714:BN1714,BP1714:BX1714,BZ1714:CF1714,CH1714:FC1714,FI1714:FQ1714),"")</f>
        <v/>
      </c>
      <c r="G1714" s="98" t="str">
        <f>IF($B1714&gt;=1,$M1714,"")</f>
        <v/>
      </c>
      <c r="H1714" s="199" t="str">
        <f>IF(AND(M1714&gt;0,M1714&lt;=STATS!$C$22),1,"")</f>
        <v/>
      </c>
      <c r="J1714" s="34">
        <v>1713</v>
      </c>
      <c r="R1714" s="17"/>
      <c r="S1714" s="17"/>
      <c r="T1714" s="17"/>
      <c r="U1714" s="17"/>
      <c r="V1714" s="17"/>
      <c r="W1714" s="17"/>
      <c r="X1714" s="36"/>
      <c r="Y1714" s="36"/>
      <c r="Z1714" s="36"/>
      <c r="AA1714" s="36"/>
      <c r="FD1714" s="195"/>
      <c r="FE1714" s="195"/>
      <c r="FF1714" s="195"/>
      <c r="FG1714" s="195"/>
      <c r="FH1714" s="195"/>
    </row>
    <row r="1715" spans="2:164" x14ac:dyDescent="0.2">
      <c r="B1715" s="98">
        <f>COUNT(R1715:FC1715,FI1715:FQ1715)</f>
        <v>0</v>
      </c>
      <c r="C1715" s="98" t="str">
        <f>IF(COUNT(R1715:FC1715,FI1715:FQ1715)&gt;0,COUNT(R1715:FC1715,FI1715:FQ1715),"")</f>
        <v/>
      </c>
      <c r="D1715" s="98" t="str">
        <f>IF(COUNT(X1715:BN1715,BP1715:BX1715,BZ1715:CF1715,CH1715:FC1715,FI1715:FQ1715)&gt;0,COUNT(X1715:BN1715,BP1715:BX1715,BZ1715:CF1715,CH1715:FC1715,FI1715:FQ1715),"")</f>
        <v/>
      </c>
      <c r="E1715" s="98" t="str">
        <f>IF(H1715=1,COUNT(R1715:FC1715,FI1715:FQ1715),"")</f>
        <v/>
      </c>
      <c r="F1715" s="98" t="str">
        <f>IF(H1715=1,COUNT(X1715:BN1715,BP1715:BX1715,BZ1715:CF1715,CH1715:FC1715,FI1715:FQ1715),"")</f>
        <v/>
      </c>
      <c r="G1715" s="98" t="str">
        <f>IF($B1715&gt;=1,$M1715,"")</f>
        <v/>
      </c>
      <c r="H1715" s="199" t="str">
        <f>IF(AND(M1715&gt;0,M1715&lt;=STATS!$C$22),1,"")</f>
        <v/>
      </c>
      <c r="J1715" s="34">
        <v>1714</v>
      </c>
      <c r="R1715" s="17"/>
      <c r="S1715" s="17"/>
      <c r="T1715" s="17"/>
      <c r="U1715" s="17"/>
      <c r="V1715" s="17"/>
      <c r="W1715" s="17"/>
      <c r="X1715" s="36"/>
      <c r="Y1715" s="36"/>
      <c r="Z1715" s="36"/>
      <c r="AA1715" s="36"/>
      <c r="FD1715" s="195"/>
      <c r="FE1715" s="195"/>
      <c r="FF1715" s="195"/>
      <c r="FG1715" s="195"/>
      <c r="FH1715" s="195"/>
    </row>
    <row r="1716" spans="2:164" x14ac:dyDescent="0.2">
      <c r="B1716" s="98">
        <f>COUNT(R1716:FC1716,FI1716:FQ1716)</f>
        <v>0</v>
      </c>
      <c r="C1716" s="98" t="str">
        <f>IF(COUNT(R1716:FC1716,FI1716:FQ1716)&gt;0,COUNT(R1716:FC1716,FI1716:FQ1716),"")</f>
        <v/>
      </c>
      <c r="D1716" s="98" t="str">
        <f>IF(COUNT(X1716:BN1716,BP1716:BX1716,BZ1716:CF1716,CH1716:FC1716,FI1716:FQ1716)&gt;0,COUNT(X1716:BN1716,BP1716:BX1716,BZ1716:CF1716,CH1716:FC1716,FI1716:FQ1716),"")</f>
        <v/>
      </c>
      <c r="E1716" s="98" t="str">
        <f>IF(H1716=1,COUNT(R1716:FC1716,FI1716:FQ1716),"")</f>
        <v/>
      </c>
      <c r="F1716" s="98" t="str">
        <f>IF(H1716=1,COUNT(X1716:BN1716,BP1716:BX1716,BZ1716:CF1716,CH1716:FC1716,FI1716:FQ1716),"")</f>
        <v/>
      </c>
      <c r="G1716" s="98" t="str">
        <f>IF($B1716&gt;=1,$M1716,"")</f>
        <v/>
      </c>
      <c r="H1716" s="199" t="str">
        <f>IF(AND(M1716&gt;0,M1716&lt;=STATS!$C$22),1,"")</f>
        <v/>
      </c>
      <c r="J1716" s="34">
        <v>1715</v>
      </c>
      <c r="R1716" s="17"/>
      <c r="S1716" s="17"/>
      <c r="T1716" s="17"/>
      <c r="U1716" s="17"/>
      <c r="V1716" s="17"/>
      <c r="W1716" s="17"/>
      <c r="X1716" s="36"/>
      <c r="Y1716" s="36"/>
      <c r="Z1716" s="36"/>
      <c r="AA1716" s="36"/>
      <c r="FD1716" s="195"/>
      <c r="FE1716" s="195"/>
      <c r="FF1716" s="195"/>
      <c r="FG1716" s="195"/>
      <c r="FH1716" s="195"/>
    </row>
    <row r="1717" spans="2:164" x14ac:dyDescent="0.2">
      <c r="B1717" s="98">
        <f>COUNT(R1717:FC1717,FI1717:FQ1717)</f>
        <v>0</v>
      </c>
      <c r="C1717" s="98" t="str">
        <f>IF(COUNT(R1717:FC1717,FI1717:FQ1717)&gt;0,COUNT(R1717:FC1717,FI1717:FQ1717),"")</f>
        <v/>
      </c>
      <c r="D1717" s="98" t="str">
        <f>IF(COUNT(X1717:BN1717,BP1717:BX1717,BZ1717:CF1717,CH1717:FC1717,FI1717:FQ1717)&gt;0,COUNT(X1717:BN1717,BP1717:BX1717,BZ1717:CF1717,CH1717:FC1717,FI1717:FQ1717),"")</f>
        <v/>
      </c>
      <c r="E1717" s="98" t="str">
        <f>IF(H1717=1,COUNT(R1717:FC1717,FI1717:FQ1717),"")</f>
        <v/>
      </c>
      <c r="F1717" s="98" t="str">
        <f>IF(H1717=1,COUNT(X1717:BN1717,BP1717:BX1717,BZ1717:CF1717,CH1717:FC1717,FI1717:FQ1717),"")</f>
        <v/>
      </c>
      <c r="G1717" s="98" t="str">
        <f>IF($B1717&gt;=1,$M1717,"")</f>
        <v/>
      </c>
      <c r="H1717" s="199" t="str">
        <f>IF(AND(M1717&gt;0,M1717&lt;=STATS!$C$22),1,"")</f>
        <v/>
      </c>
      <c r="J1717" s="34">
        <v>1716</v>
      </c>
      <c r="R1717" s="17"/>
      <c r="S1717" s="17"/>
      <c r="T1717" s="17"/>
      <c r="U1717" s="17"/>
      <c r="V1717" s="17"/>
      <c r="W1717" s="17"/>
      <c r="X1717" s="36"/>
      <c r="Y1717" s="36"/>
      <c r="Z1717" s="36"/>
      <c r="AA1717" s="36"/>
      <c r="FD1717" s="195"/>
      <c r="FE1717" s="195"/>
      <c r="FF1717" s="195"/>
      <c r="FG1717" s="195"/>
      <c r="FH1717" s="195"/>
    </row>
    <row r="1718" spans="2:164" x14ac:dyDescent="0.2">
      <c r="B1718" s="98">
        <f>COUNT(R1718:FC1718,FI1718:FQ1718)</f>
        <v>0</v>
      </c>
      <c r="C1718" s="98" t="str">
        <f>IF(COUNT(R1718:FC1718,FI1718:FQ1718)&gt;0,COUNT(R1718:FC1718,FI1718:FQ1718),"")</f>
        <v/>
      </c>
      <c r="D1718" s="98" t="str">
        <f>IF(COUNT(X1718:BN1718,BP1718:BX1718,BZ1718:CF1718,CH1718:FC1718,FI1718:FQ1718)&gt;0,COUNT(X1718:BN1718,BP1718:BX1718,BZ1718:CF1718,CH1718:FC1718,FI1718:FQ1718),"")</f>
        <v/>
      </c>
      <c r="E1718" s="98" t="str">
        <f>IF(H1718=1,COUNT(R1718:FC1718,FI1718:FQ1718),"")</f>
        <v/>
      </c>
      <c r="F1718" s="98" t="str">
        <f>IF(H1718=1,COUNT(X1718:BN1718,BP1718:BX1718,BZ1718:CF1718,CH1718:FC1718,FI1718:FQ1718),"")</f>
        <v/>
      </c>
      <c r="G1718" s="98" t="str">
        <f>IF($B1718&gt;=1,$M1718,"")</f>
        <v/>
      </c>
      <c r="H1718" s="199" t="str">
        <f>IF(AND(M1718&gt;0,M1718&lt;=STATS!$C$22),1,"")</f>
        <v/>
      </c>
      <c r="J1718" s="34">
        <v>1717</v>
      </c>
      <c r="R1718" s="17"/>
      <c r="S1718" s="17"/>
      <c r="T1718" s="17"/>
      <c r="U1718" s="17"/>
      <c r="V1718" s="17"/>
      <c r="W1718" s="17"/>
      <c r="X1718" s="36"/>
      <c r="Y1718" s="36"/>
      <c r="Z1718" s="36"/>
      <c r="AA1718" s="36"/>
      <c r="FD1718" s="195"/>
      <c r="FE1718" s="195"/>
      <c r="FF1718" s="195"/>
      <c r="FG1718" s="195"/>
      <c r="FH1718" s="195"/>
    </row>
    <row r="1719" spans="2:164" x14ac:dyDescent="0.2">
      <c r="B1719" s="98">
        <f>COUNT(R1719:FC1719,FI1719:FQ1719)</f>
        <v>0</v>
      </c>
      <c r="C1719" s="98" t="str">
        <f>IF(COUNT(R1719:FC1719,FI1719:FQ1719)&gt;0,COUNT(R1719:FC1719,FI1719:FQ1719),"")</f>
        <v/>
      </c>
      <c r="D1719" s="98" t="str">
        <f>IF(COUNT(X1719:BN1719,BP1719:BX1719,BZ1719:CF1719,CH1719:FC1719,FI1719:FQ1719)&gt;0,COUNT(X1719:BN1719,BP1719:BX1719,BZ1719:CF1719,CH1719:FC1719,FI1719:FQ1719),"")</f>
        <v/>
      </c>
      <c r="E1719" s="98" t="str">
        <f>IF(H1719=1,COUNT(R1719:FC1719,FI1719:FQ1719),"")</f>
        <v/>
      </c>
      <c r="F1719" s="98" t="str">
        <f>IF(H1719=1,COUNT(X1719:BN1719,BP1719:BX1719,BZ1719:CF1719,CH1719:FC1719,FI1719:FQ1719),"")</f>
        <v/>
      </c>
      <c r="G1719" s="98" t="str">
        <f>IF($B1719&gt;=1,$M1719,"")</f>
        <v/>
      </c>
      <c r="H1719" s="199" t="str">
        <f>IF(AND(M1719&gt;0,M1719&lt;=STATS!$C$22),1,"")</f>
        <v/>
      </c>
      <c r="J1719" s="34">
        <v>1718</v>
      </c>
      <c r="R1719" s="17"/>
      <c r="S1719" s="17"/>
      <c r="T1719" s="17"/>
      <c r="U1719" s="17"/>
      <c r="V1719" s="17"/>
      <c r="W1719" s="17"/>
      <c r="X1719" s="36"/>
      <c r="Y1719" s="36"/>
      <c r="Z1719" s="36"/>
      <c r="AA1719" s="36"/>
      <c r="FD1719" s="195"/>
      <c r="FE1719" s="195"/>
      <c r="FF1719" s="195"/>
      <c r="FG1719" s="195"/>
      <c r="FH1719" s="195"/>
    </row>
    <row r="1720" spans="2:164" x14ac:dyDescent="0.2">
      <c r="B1720" s="98">
        <f>COUNT(R1720:FC1720,FI1720:FQ1720)</f>
        <v>0</v>
      </c>
      <c r="C1720" s="98" t="str">
        <f>IF(COUNT(R1720:FC1720,FI1720:FQ1720)&gt;0,COUNT(R1720:FC1720,FI1720:FQ1720),"")</f>
        <v/>
      </c>
      <c r="D1720" s="98" t="str">
        <f>IF(COUNT(X1720:BN1720,BP1720:BX1720,BZ1720:CF1720,CH1720:FC1720,FI1720:FQ1720)&gt;0,COUNT(X1720:BN1720,BP1720:BX1720,BZ1720:CF1720,CH1720:FC1720,FI1720:FQ1720),"")</f>
        <v/>
      </c>
      <c r="E1720" s="98" t="str">
        <f>IF(H1720=1,COUNT(R1720:FC1720,FI1720:FQ1720),"")</f>
        <v/>
      </c>
      <c r="F1720" s="98" t="str">
        <f>IF(H1720=1,COUNT(X1720:BN1720,BP1720:BX1720,BZ1720:CF1720,CH1720:FC1720,FI1720:FQ1720),"")</f>
        <v/>
      </c>
      <c r="G1720" s="98" t="str">
        <f>IF($B1720&gt;=1,$M1720,"")</f>
        <v/>
      </c>
      <c r="H1720" s="199" t="str">
        <f>IF(AND(M1720&gt;0,M1720&lt;=STATS!$C$22),1,"")</f>
        <v/>
      </c>
      <c r="J1720" s="34">
        <v>1719</v>
      </c>
      <c r="R1720" s="17"/>
      <c r="S1720" s="17"/>
      <c r="T1720" s="17"/>
      <c r="U1720" s="17"/>
      <c r="V1720" s="17"/>
      <c r="W1720" s="17"/>
      <c r="X1720" s="36"/>
      <c r="Y1720" s="36"/>
      <c r="Z1720" s="36"/>
      <c r="AA1720" s="36"/>
      <c r="FD1720" s="195"/>
      <c r="FE1720" s="195"/>
      <c r="FF1720" s="195"/>
      <c r="FG1720" s="195"/>
      <c r="FH1720" s="195"/>
    </row>
    <row r="1721" spans="2:164" x14ac:dyDescent="0.2">
      <c r="B1721" s="98">
        <f>COUNT(R1721:FC1721,FI1721:FQ1721)</f>
        <v>0</v>
      </c>
      <c r="C1721" s="98" t="str">
        <f>IF(COUNT(R1721:FC1721,FI1721:FQ1721)&gt;0,COUNT(R1721:FC1721,FI1721:FQ1721),"")</f>
        <v/>
      </c>
      <c r="D1721" s="98" t="str">
        <f>IF(COUNT(X1721:BN1721,BP1721:BX1721,BZ1721:CF1721,CH1721:FC1721,FI1721:FQ1721)&gt;0,COUNT(X1721:BN1721,BP1721:BX1721,BZ1721:CF1721,CH1721:FC1721,FI1721:FQ1721),"")</f>
        <v/>
      </c>
      <c r="E1721" s="98" t="str">
        <f>IF(H1721=1,COUNT(R1721:FC1721,FI1721:FQ1721),"")</f>
        <v/>
      </c>
      <c r="F1721" s="98" t="str">
        <f>IF(H1721=1,COUNT(X1721:BN1721,BP1721:BX1721,BZ1721:CF1721,CH1721:FC1721,FI1721:FQ1721),"")</f>
        <v/>
      </c>
      <c r="G1721" s="98" t="str">
        <f>IF($B1721&gt;=1,$M1721,"")</f>
        <v/>
      </c>
      <c r="H1721" s="199" t="str">
        <f>IF(AND(M1721&gt;0,M1721&lt;=STATS!$C$22),1,"")</f>
        <v/>
      </c>
      <c r="J1721" s="34">
        <v>1720</v>
      </c>
      <c r="R1721" s="17"/>
      <c r="S1721" s="17"/>
      <c r="T1721" s="17"/>
      <c r="U1721" s="17"/>
      <c r="V1721" s="17"/>
      <c r="W1721" s="17"/>
      <c r="X1721" s="36"/>
      <c r="Y1721" s="36"/>
      <c r="Z1721" s="36"/>
      <c r="AA1721" s="36"/>
      <c r="FD1721" s="195"/>
      <c r="FE1721" s="195"/>
      <c r="FF1721" s="195"/>
      <c r="FG1721" s="195"/>
      <c r="FH1721" s="195"/>
    </row>
    <row r="1722" spans="2:164" x14ac:dyDescent="0.2">
      <c r="B1722" s="98">
        <f>COUNT(R1722:FC1722,FI1722:FQ1722)</f>
        <v>0</v>
      </c>
      <c r="C1722" s="98" t="str">
        <f>IF(COUNT(R1722:FC1722,FI1722:FQ1722)&gt;0,COUNT(R1722:FC1722,FI1722:FQ1722),"")</f>
        <v/>
      </c>
      <c r="D1722" s="98" t="str">
        <f>IF(COUNT(X1722:BN1722,BP1722:BX1722,BZ1722:CF1722,CH1722:FC1722,FI1722:FQ1722)&gt;0,COUNT(X1722:BN1722,BP1722:BX1722,BZ1722:CF1722,CH1722:FC1722,FI1722:FQ1722),"")</f>
        <v/>
      </c>
      <c r="E1722" s="98" t="str">
        <f>IF(H1722=1,COUNT(R1722:FC1722,FI1722:FQ1722),"")</f>
        <v/>
      </c>
      <c r="F1722" s="98" t="str">
        <f>IF(H1722=1,COUNT(X1722:BN1722,BP1722:BX1722,BZ1722:CF1722,CH1722:FC1722,FI1722:FQ1722),"")</f>
        <v/>
      </c>
      <c r="G1722" s="98" t="str">
        <f>IF($B1722&gt;=1,$M1722,"")</f>
        <v/>
      </c>
      <c r="H1722" s="199" t="str">
        <f>IF(AND(M1722&gt;0,M1722&lt;=STATS!$C$22),1,"")</f>
        <v/>
      </c>
      <c r="J1722" s="34">
        <v>1721</v>
      </c>
      <c r="R1722" s="17"/>
      <c r="S1722" s="17"/>
      <c r="T1722" s="17"/>
      <c r="U1722" s="17"/>
      <c r="V1722" s="17"/>
      <c r="W1722" s="17"/>
      <c r="X1722" s="36"/>
      <c r="Y1722" s="36"/>
      <c r="Z1722" s="36"/>
      <c r="AA1722" s="36"/>
      <c r="FD1722" s="195"/>
      <c r="FE1722" s="195"/>
      <c r="FF1722" s="195"/>
      <c r="FG1722" s="195"/>
      <c r="FH1722" s="195"/>
    </row>
    <row r="1723" spans="2:164" x14ac:dyDescent="0.2">
      <c r="B1723" s="98">
        <f>COUNT(R1723:FC1723,FI1723:FQ1723)</f>
        <v>0</v>
      </c>
      <c r="C1723" s="98" t="str">
        <f>IF(COUNT(R1723:FC1723,FI1723:FQ1723)&gt;0,COUNT(R1723:FC1723,FI1723:FQ1723),"")</f>
        <v/>
      </c>
      <c r="D1723" s="98" t="str">
        <f>IF(COUNT(X1723:BN1723,BP1723:BX1723,BZ1723:CF1723,CH1723:FC1723,FI1723:FQ1723)&gt;0,COUNT(X1723:BN1723,BP1723:BX1723,BZ1723:CF1723,CH1723:FC1723,FI1723:FQ1723),"")</f>
        <v/>
      </c>
      <c r="E1723" s="98" t="str">
        <f>IF(H1723=1,COUNT(R1723:FC1723,FI1723:FQ1723),"")</f>
        <v/>
      </c>
      <c r="F1723" s="98" t="str">
        <f>IF(H1723=1,COUNT(X1723:BN1723,BP1723:BX1723,BZ1723:CF1723,CH1723:FC1723,FI1723:FQ1723),"")</f>
        <v/>
      </c>
      <c r="G1723" s="98" t="str">
        <f>IF($B1723&gt;=1,$M1723,"")</f>
        <v/>
      </c>
      <c r="H1723" s="199" t="str">
        <f>IF(AND(M1723&gt;0,M1723&lt;=STATS!$C$22),1,"")</f>
        <v/>
      </c>
      <c r="J1723" s="34">
        <v>1722</v>
      </c>
      <c r="R1723" s="17"/>
      <c r="S1723" s="17"/>
      <c r="T1723" s="17"/>
      <c r="U1723" s="17"/>
      <c r="V1723" s="17"/>
      <c r="W1723" s="17"/>
      <c r="X1723" s="36"/>
      <c r="Y1723" s="36"/>
      <c r="Z1723" s="36"/>
      <c r="AA1723" s="36"/>
      <c r="FD1723" s="195"/>
      <c r="FE1723" s="195"/>
      <c r="FF1723" s="195"/>
      <c r="FG1723" s="195"/>
      <c r="FH1723" s="195"/>
    </row>
    <row r="1724" spans="2:164" x14ac:dyDescent="0.2">
      <c r="B1724" s="98">
        <f>COUNT(R1724:FC1724,FI1724:FQ1724)</f>
        <v>0</v>
      </c>
      <c r="C1724" s="98" t="str">
        <f>IF(COUNT(R1724:FC1724,FI1724:FQ1724)&gt;0,COUNT(R1724:FC1724,FI1724:FQ1724),"")</f>
        <v/>
      </c>
      <c r="D1724" s="98" t="str">
        <f>IF(COUNT(X1724:BN1724,BP1724:BX1724,BZ1724:CF1724,CH1724:FC1724,FI1724:FQ1724)&gt;0,COUNT(X1724:BN1724,BP1724:BX1724,BZ1724:CF1724,CH1724:FC1724,FI1724:FQ1724),"")</f>
        <v/>
      </c>
      <c r="E1724" s="98" t="str">
        <f>IF(H1724=1,COUNT(R1724:FC1724,FI1724:FQ1724),"")</f>
        <v/>
      </c>
      <c r="F1724" s="98" t="str">
        <f>IF(H1724=1,COUNT(X1724:BN1724,BP1724:BX1724,BZ1724:CF1724,CH1724:FC1724,FI1724:FQ1724),"")</f>
        <v/>
      </c>
      <c r="G1724" s="98" t="str">
        <f>IF($B1724&gt;=1,$M1724,"")</f>
        <v/>
      </c>
      <c r="H1724" s="199" t="str">
        <f>IF(AND(M1724&gt;0,M1724&lt;=STATS!$C$22),1,"")</f>
        <v/>
      </c>
      <c r="J1724" s="34">
        <v>1723</v>
      </c>
      <c r="R1724" s="17"/>
      <c r="S1724" s="17"/>
      <c r="T1724" s="17"/>
      <c r="U1724" s="17"/>
      <c r="V1724" s="17"/>
      <c r="W1724" s="17"/>
      <c r="X1724" s="36"/>
      <c r="Y1724" s="36"/>
      <c r="Z1724" s="36"/>
      <c r="AA1724" s="36"/>
      <c r="FD1724" s="195"/>
      <c r="FE1724" s="195"/>
      <c r="FF1724" s="195"/>
      <c r="FG1724" s="195"/>
      <c r="FH1724" s="195"/>
    </row>
    <row r="1725" spans="2:164" x14ac:dyDescent="0.2">
      <c r="B1725" s="98">
        <f>COUNT(R1725:FC1725,FI1725:FQ1725)</f>
        <v>0</v>
      </c>
      <c r="C1725" s="98" t="str">
        <f>IF(COUNT(R1725:FC1725,FI1725:FQ1725)&gt;0,COUNT(R1725:FC1725,FI1725:FQ1725),"")</f>
        <v/>
      </c>
      <c r="D1725" s="98" t="str">
        <f>IF(COUNT(X1725:BN1725,BP1725:BX1725,BZ1725:CF1725,CH1725:FC1725,FI1725:FQ1725)&gt;0,COUNT(X1725:BN1725,BP1725:BX1725,BZ1725:CF1725,CH1725:FC1725,FI1725:FQ1725),"")</f>
        <v/>
      </c>
      <c r="E1725" s="98" t="str">
        <f>IF(H1725=1,COUNT(R1725:FC1725,FI1725:FQ1725),"")</f>
        <v/>
      </c>
      <c r="F1725" s="98" t="str">
        <f>IF(H1725=1,COUNT(X1725:BN1725,BP1725:BX1725,BZ1725:CF1725,CH1725:FC1725,FI1725:FQ1725),"")</f>
        <v/>
      </c>
      <c r="G1725" s="98" t="str">
        <f>IF($B1725&gt;=1,$M1725,"")</f>
        <v/>
      </c>
      <c r="H1725" s="199" t="str">
        <f>IF(AND(M1725&gt;0,M1725&lt;=STATS!$C$22),1,"")</f>
        <v/>
      </c>
      <c r="J1725" s="34">
        <v>1724</v>
      </c>
      <c r="R1725" s="17"/>
      <c r="S1725" s="17"/>
      <c r="T1725" s="17"/>
      <c r="U1725" s="17"/>
      <c r="V1725" s="17"/>
      <c r="W1725" s="17"/>
      <c r="X1725" s="36"/>
      <c r="Y1725" s="36"/>
      <c r="Z1725" s="36"/>
      <c r="AA1725" s="36"/>
      <c r="FD1725" s="195"/>
      <c r="FE1725" s="195"/>
      <c r="FF1725" s="195"/>
      <c r="FG1725" s="195"/>
      <c r="FH1725" s="195"/>
    </row>
    <row r="1726" spans="2:164" x14ac:dyDescent="0.2">
      <c r="B1726" s="98">
        <f>COUNT(R1726:FC1726,FI1726:FQ1726)</f>
        <v>0</v>
      </c>
      <c r="C1726" s="98" t="str">
        <f>IF(COUNT(R1726:FC1726,FI1726:FQ1726)&gt;0,COUNT(R1726:FC1726,FI1726:FQ1726),"")</f>
        <v/>
      </c>
      <c r="D1726" s="98" t="str">
        <f>IF(COUNT(X1726:BN1726,BP1726:BX1726,BZ1726:CF1726,CH1726:FC1726,FI1726:FQ1726)&gt;0,COUNT(X1726:BN1726,BP1726:BX1726,BZ1726:CF1726,CH1726:FC1726,FI1726:FQ1726),"")</f>
        <v/>
      </c>
      <c r="E1726" s="98" t="str">
        <f>IF(H1726=1,COUNT(R1726:FC1726,FI1726:FQ1726),"")</f>
        <v/>
      </c>
      <c r="F1726" s="98" t="str">
        <f>IF(H1726=1,COUNT(X1726:BN1726,BP1726:BX1726,BZ1726:CF1726,CH1726:FC1726,FI1726:FQ1726),"")</f>
        <v/>
      </c>
      <c r="G1726" s="98" t="str">
        <f>IF($B1726&gt;=1,$M1726,"")</f>
        <v/>
      </c>
      <c r="H1726" s="199" t="str">
        <f>IF(AND(M1726&gt;0,M1726&lt;=STATS!$C$22),1,"")</f>
        <v/>
      </c>
      <c r="J1726" s="34">
        <v>1725</v>
      </c>
      <c r="R1726" s="17"/>
      <c r="S1726" s="17"/>
      <c r="T1726" s="17"/>
      <c r="U1726" s="17"/>
      <c r="V1726" s="17"/>
      <c r="W1726" s="17"/>
      <c r="X1726" s="36"/>
      <c r="Y1726" s="36"/>
      <c r="Z1726" s="36"/>
      <c r="AA1726" s="36"/>
      <c r="FD1726" s="195"/>
      <c r="FE1726" s="195"/>
      <c r="FF1726" s="195"/>
      <c r="FG1726" s="195"/>
      <c r="FH1726" s="195"/>
    </row>
    <row r="1727" spans="2:164" x14ac:dyDescent="0.2">
      <c r="B1727" s="98">
        <f>COUNT(R1727:FC1727,FI1727:FQ1727)</f>
        <v>0</v>
      </c>
      <c r="C1727" s="98" t="str">
        <f>IF(COUNT(R1727:FC1727,FI1727:FQ1727)&gt;0,COUNT(R1727:FC1727,FI1727:FQ1727),"")</f>
        <v/>
      </c>
      <c r="D1727" s="98" t="str">
        <f>IF(COUNT(X1727:BN1727,BP1727:BX1727,BZ1727:CF1727,CH1727:FC1727,FI1727:FQ1727)&gt;0,COUNT(X1727:BN1727,BP1727:BX1727,BZ1727:CF1727,CH1727:FC1727,FI1727:FQ1727),"")</f>
        <v/>
      </c>
      <c r="E1727" s="98" t="str">
        <f>IF(H1727=1,COUNT(R1727:FC1727,FI1727:FQ1727),"")</f>
        <v/>
      </c>
      <c r="F1727" s="98" t="str">
        <f>IF(H1727=1,COUNT(X1727:BN1727,BP1727:BX1727,BZ1727:CF1727,CH1727:FC1727,FI1727:FQ1727),"")</f>
        <v/>
      </c>
      <c r="G1727" s="98" t="str">
        <f>IF($B1727&gt;=1,$M1727,"")</f>
        <v/>
      </c>
      <c r="H1727" s="199" t="str">
        <f>IF(AND(M1727&gt;0,M1727&lt;=STATS!$C$22),1,"")</f>
        <v/>
      </c>
      <c r="J1727" s="34">
        <v>1726</v>
      </c>
      <c r="R1727" s="17"/>
      <c r="S1727" s="17"/>
      <c r="T1727" s="17"/>
      <c r="U1727" s="17"/>
      <c r="V1727" s="17"/>
      <c r="W1727" s="17"/>
      <c r="X1727" s="36"/>
      <c r="Y1727" s="36"/>
      <c r="Z1727" s="36"/>
      <c r="AA1727" s="36"/>
      <c r="FD1727" s="195"/>
      <c r="FE1727" s="195"/>
      <c r="FF1727" s="195"/>
      <c r="FG1727" s="195"/>
      <c r="FH1727" s="195"/>
    </row>
    <row r="1728" spans="2:164" x14ac:dyDescent="0.2">
      <c r="B1728" s="98">
        <f>COUNT(R1728:FC1728,FI1728:FQ1728)</f>
        <v>0</v>
      </c>
      <c r="C1728" s="98" t="str">
        <f>IF(COUNT(R1728:FC1728,FI1728:FQ1728)&gt;0,COUNT(R1728:FC1728,FI1728:FQ1728),"")</f>
        <v/>
      </c>
      <c r="D1728" s="98" t="str">
        <f>IF(COUNT(X1728:BN1728,BP1728:BX1728,BZ1728:CF1728,CH1728:FC1728,FI1728:FQ1728)&gt;0,COUNT(X1728:BN1728,BP1728:BX1728,BZ1728:CF1728,CH1728:FC1728,FI1728:FQ1728),"")</f>
        <v/>
      </c>
      <c r="E1728" s="98" t="str">
        <f>IF(H1728=1,COUNT(R1728:FC1728,FI1728:FQ1728),"")</f>
        <v/>
      </c>
      <c r="F1728" s="98" t="str">
        <f>IF(H1728=1,COUNT(X1728:BN1728,BP1728:BX1728,BZ1728:CF1728,CH1728:FC1728,FI1728:FQ1728),"")</f>
        <v/>
      </c>
      <c r="G1728" s="98" t="str">
        <f>IF($B1728&gt;=1,$M1728,"")</f>
        <v/>
      </c>
      <c r="H1728" s="199" t="str">
        <f>IF(AND(M1728&gt;0,M1728&lt;=STATS!$C$22),1,"")</f>
        <v/>
      </c>
      <c r="J1728" s="34">
        <v>1727</v>
      </c>
      <c r="R1728" s="17"/>
      <c r="S1728" s="17"/>
      <c r="T1728" s="17"/>
      <c r="U1728" s="17"/>
      <c r="V1728" s="17"/>
      <c r="W1728" s="17"/>
      <c r="X1728" s="36"/>
      <c r="Y1728" s="36"/>
      <c r="Z1728" s="36"/>
      <c r="AA1728" s="36"/>
      <c r="FD1728" s="195"/>
      <c r="FE1728" s="195"/>
      <c r="FF1728" s="195"/>
      <c r="FG1728" s="195"/>
      <c r="FH1728" s="195"/>
    </row>
    <row r="1729" spans="2:164" x14ac:dyDescent="0.2">
      <c r="B1729" s="98">
        <f>COUNT(R1729:FC1729,FI1729:FQ1729)</f>
        <v>0</v>
      </c>
      <c r="C1729" s="98" t="str">
        <f>IF(COUNT(R1729:FC1729,FI1729:FQ1729)&gt;0,COUNT(R1729:FC1729,FI1729:FQ1729),"")</f>
        <v/>
      </c>
      <c r="D1729" s="98" t="str">
        <f>IF(COUNT(X1729:BN1729,BP1729:BX1729,BZ1729:CF1729,CH1729:FC1729,FI1729:FQ1729)&gt;0,COUNT(X1729:BN1729,BP1729:BX1729,BZ1729:CF1729,CH1729:FC1729,FI1729:FQ1729),"")</f>
        <v/>
      </c>
      <c r="E1729" s="98" t="str">
        <f>IF(H1729=1,COUNT(R1729:FC1729,FI1729:FQ1729),"")</f>
        <v/>
      </c>
      <c r="F1729" s="98" t="str">
        <f>IF(H1729=1,COUNT(X1729:BN1729,BP1729:BX1729,BZ1729:CF1729,CH1729:FC1729,FI1729:FQ1729),"")</f>
        <v/>
      </c>
      <c r="G1729" s="98" t="str">
        <f>IF($B1729&gt;=1,$M1729,"")</f>
        <v/>
      </c>
      <c r="H1729" s="199" t="str">
        <f>IF(AND(M1729&gt;0,M1729&lt;=STATS!$C$22),1,"")</f>
        <v/>
      </c>
      <c r="J1729" s="34">
        <v>1728</v>
      </c>
      <c r="R1729" s="17"/>
      <c r="S1729" s="17"/>
      <c r="T1729" s="17"/>
      <c r="U1729" s="17"/>
      <c r="V1729" s="17"/>
      <c r="W1729" s="17"/>
      <c r="X1729" s="36"/>
      <c r="Y1729" s="36"/>
      <c r="Z1729" s="36"/>
      <c r="AA1729" s="36"/>
      <c r="FD1729" s="195"/>
      <c r="FE1729" s="195"/>
      <c r="FF1729" s="195"/>
      <c r="FG1729" s="195"/>
      <c r="FH1729" s="195"/>
    </row>
    <row r="1730" spans="2:164" x14ac:dyDescent="0.2">
      <c r="B1730" s="98">
        <f>COUNT(R1730:FC1730,FI1730:FQ1730)</f>
        <v>0</v>
      </c>
      <c r="C1730" s="98" t="str">
        <f>IF(COUNT(R1730:FC1730,FI1730:FQ1730)&gt;0,COUNT(R1730:FC1730,FI1730:FQ1730),"")</f>
        <v/>
      </c>
      <c r="D1730" s="98" t="str">
        <f>IF(COUNT(X1730:BN1730,BP1730:BX1730,BZ1730:CF1730,CH1730:FC1730,FI1730:FQ1730)&gt;0,COUNT(X1730:BN1730,BP1730:BX1730,BZ1730:CF1730,CH1730:FC1730,FI1730:FQ1730),"")</f>
        <v/>
      </c>
      <c r="E1730" s="98" t="str">
        <f>IF(H1730=1,COUNT(R1730:FC1730,FI1730:FQ1730),"")</f>
        <v/>
      </c>
      <c r="F1730" s="98" t="str">
        <f>IF(H1730=1,COUNT(X1730:BN1730,BP1730:BX1730,BZ1730:CF1730,CH1730:FC1730,FI1730:FQ1730),"")</f>
        <v/>
      </c>
      <c r="G1730" s="98" t="str">
        <f>IF($B1730&gt;=1,$M1730,"")</f>
        <v/>
      </c>
      <c r="H1730" s="199" t="str">
        <f>IF(AND(M1730&gt;0,M1730&lt;=STATS!$C$22),1,"")</f>
        <v/>
      </c>
      <c r="J1730" s="34">
        <v>1729</v>
      </c>
      <c r="R1730" s="17"/>
      <c r="S1730" s="17"/>
      <c r="T1730" s="17"/>
      <c r="U1730" s="17"/>
      <c r="V1730" s="17"/>
      <c r="W1730" s="17"/>
      <c r="X1730" s="36"/>
      <c r="Y1730" s="36"/>
      <c r="Z1730" s="36"/>
      <c r="AA1730" s="36"/>
      <c r="FD1730" s="195"/>
      <c r="FE1730" s="195"/>
      <c r="FF1730" s="195"/>
      <c r="FG1730" s="195"/>
      <c r="FH1730" s="195"/>
    </row>
    <row r="1731" spans="2:164" x14ac:dyDescent="0.2">
      <c r="B1731" s="98">
        <f>COUNT(R1731:FC1731,FI1731:FQ1731)</f>
        <v>0</v>
      </c>
      <c r="C1731" s="98" t="str">
        <f>IF(COUNT(R1731:FC1731,FI1731:FQ1731)&gt;0,COUNT(R1731:FC1731,FI1731:FQ1731),"")</f>
        <v/>
      </c>
      <c r="D1731" s="98" t="str">
        <f>IF(COUNT(X1731:BN1731,BP1731:BX1731,BZ1731:CF1731,CH1731:FC1731,FI1731:FQ1731)&gt;0,COUNT(X1731:BN1731,BP1731:BX1731,BZ1731:CF1731,CH1731:FC1731,FI1731:FQ1731),"")</f>
        <v/>
      </c>
      <c r="E1731" s="98" t="str">
        <f>IF(H1731=1,COUNT(R1731:FC1731,FI1731:FQ1731),"")</f>
        <v/>
      </c>
      <c r="F1731" s="98" t="str">
        <f>IF(H1731=1,COUNT(X1731:BN1731,BP1731:BX1731,BZ1731:CF1731,CH1731:FC1731,FI1731:FQ1731),"")</f>
        <v/>
      </c>
      <c r="G1731" s="98" t="str">
        <f>IF($B1731&gt;=1,$M1731,"")</f>
        <v/>
      </c>
      <c r="H1731" s="199" t="str">
        <f>IF(AND(M1731&gt;0,M1731&lt;=STATS!$C$22),1,"")</f>
        <v/>
      </c>
      <c r="J1731" s="34">
        <v>1730</v>
      </c>
      <c r="R1731" s="17"/>
      <c r="S1731" s="17"/>
      <c r="T1731" s="17"/>
      <c r="U1731" s="17"/>
      <c r="V1731" s="17"/>
      <c r="W1731" s="17"/>
      <c r="X1731" s="36"/>
      <c r="Y1731" s="36"/>
      <c r="Z1731" s="36"/>
      <c r="AA1731" s="36"/>
      <c r="FD1731" s="195"/>
      <c r="FE1731" s="195"/>
      <c r="FF1731" s="195"/>
      <c r="FG1731" s="195"/>
      <c r="FH1731" s="195"/>
    </row>
    <row r="1732" spans="2:164" x14ac:dyDescent="0.2">
      <c r="B1732" s="98">
        <f>COUNT(R1732:FC1732,FI1732:FQ1732)</f>
        <v>0</v>
      </c>
      <c r="C1732" s="98" t="str">
        <f>IF(COUNT(R1732:FC1732,FI1732:FQ1732)&gt;0,COUNT(R1732:FC1732,FI1732:FQ1732),"")</f>
        <v/>
      </c>
      <c r="D1732" s="98" t="str">
        <f>IF(COUNT(X1732:BN1732,BP1732:BX1732,BZ1732:CF1732,CH1732:FC1732,FI1732:FQ1732)&gt;0,COUNT(X1732:BN1732,BP1732:BX1732,BZ1732:CF1732,CH1732:FC1732,FI1732:FQ1732),"")</f>
        <v/>
      </c>
      <c r="E1732" s="98" t="str">
        <f>IF(H1732=1,COUNT(R1732:FC1732,FI1732:FQ1732),"")</f>
        <v/>
      </c>
      <c r="F1732" s="98" t="str">
        <f>IF(H1732=1,COUNT(X1732:BN1732,BP1732:BX1732,BZ1732:CF1732,CH1732:FC1732,FI1732:FQ1732),"")</f>
        <v/>
      </c>
      <c r="G1732" s="98" t="str">
        <f>IF($B1732&gt;=1,$M1732,"")</f>
        <v/>
      </c>
      <c r="H1732" s="199" t="str">
        <f>IF(AND(M1732&gt;0,M1732&lt;=STATS!$C$22),1,"")</f>
        <v/>
      </c>
      <c r="J1732" s="34">
        <v>1731</v>
      </c>
      <c r="R1732" s="17"/>
      <c r="S1732" s="17"/>
      <c r="T1732" s="17"/>
      <c r="U1732" s="17"/>
      <c r="V1732" s="17"/>
      <c r="W1732" s="17"/>
      <c r="X1732" s="36"/>
      <c r="Y1732" s="36"/>
      <c r="Z1732" s="36"/>
      <c r="AA1732" s="36"/>
      <c r="FD1732" s="195"/>
      <c r="FE1732" s="195"/>
      <c r="FF1732" s="195"/>
      <c r="FG1732" s="195"/>
      <c r="FH1732" s="195"/>
    </row>
    <row r="1733" spans="2:164" x14ac:dyDescent="0.2">
      <c r="B1733" s="98">
        <f>COUNT(R1733:FC1733,FI1733:FQ1733)</f>
        <v>0</v>
      </c>
      <c r="C1733" s="98" t="str">
        <f>IF(COUNT(R1733:FC1733,FI1733:FQ1733)&gt;0,COUNT(R1733:FC1733,FI1733:FQ1733),"")</f>
        <v/>
      </c>
      <c r="D1733" s="98" t="str">
        <f>IF(COUNT(X1733:BN1733,BP1733:BX1733,BZ1733:CF1733,CH1733:FC1733,FI1733:FQ1733)&gt;0,COUNT(X1733:BN1733,BP1733:BX1733,BZ1733:CF1733,CH1733:FC1733,FI1733:FQ1733),"")</f>
        <v/>
      </c>
      <c r="E1733" s="98" t="str">
        <f>IF(H1733=1,COUNT(R1733:FC1733,FI1733:FQ1733),"")</f>
        <v/>
      </c>
      <c r="F1733" s="98" t="str">
        <f>IF(H1733=1,COUNT(X1733:BN1733,BP1733:BX1733,BZ1733:CF1733,CH1733:FC1733,FI1733:FQ1733),"")</f>
        <v/>
      </c>
      <c r="G1733" s="98" t="str">
        <f>IF($B1733&gt;=1,$M1733,"")</f>
        <v/>
      </c>
      <c r="H1733" s="199" t="str">
        <f>IF(AND(M1733&gt;0,M1733&lt;=STATS!$C$22),1,"")</f>
        <v/>
      </c>
      <c r="J1733" s="34">
        <v>1732</v>
      </c>
      <c r="R1733" s="17"/>
      <c r="S1733" s="17"/>
      <c r="T1733" s="17"/>
      <c r="U1733" s="17"/>
      <c r="V1733" s="17"/>
      <c r="W1733" s="17"/>
      <c r="X1733" s="36"/>
      <c r="Y1733" s="36"/>
      <c r="Z1733" s="36"/>
      <c r="AA1733" s="36"/>
      <c r="FD1733" s="195"/>
      <c r="FE1733" s="195"/>
      <c r="FF1733" s="195"/>
      <c r="FG1733" s="195"/>
      <c r="FH1733" s="195"/>
    </row>
    <row r="1734" spans="2:164" x14ac:dyDescent="0.2">
      <c r="B1734" s="98">
        <f>COUNT(R1734:FC1734,FI1734:FQ1734)</f>
        <v>0</v>
      </c>
      <c r="C1734" s="98" t="str">
        <f>IF(COUNT(R1734:FC1734,FI1734:FQ1734)&gt;0,COUNT(R1734:FC1734,FI1734:FQ1734),"")</f>
        <v/>
      </c>
      <c r="D1734" s="98" t="str">
        <f>IF(COUNT(X1734:BN1734,BP1734:BX1734,BZ1734:CF1734,CH1734:FC1734,FI1734:FQ1734)&gt;0,COUNT(X1734:BN1734,BP1734:BX1734,BZ1734:CF1734,CH1734:FC1734,FI1734:FQ1734),"")</f>
        <v/>
      </c>
      <c r="E1734" s="98" t="str">
        <f>IF(H1734=1,COUNT(R1734:FC1734,FI1734:FQ1734),"")</f>
        <v/>
      </c>
      <c r="F1734" s="98" t="str">
        <f>IF(H1734=1,COUNT(X1734:BN1734,BP1734:BX1734,BZ1734:CF1734,CH1734:FC1734,FI1734:FQ1734),"")</f>
        <v/>
      </c>
      <c r="G1734" s="98" t="str">
        <f>IF($B1734&gt;=1,$M1734,"")</f>
        <v/>
      </c>
      <c r="H1734" s="199" t="str">
        <f>IF(AND(M1734&gt;0,M1734&lt;=STATS!$C$22),1,"")</f>
        <v/>
      </c>
      <c r="J1734" s="34">
        <v>1733</v>
      </c>
      <c r="R1734" s="17"/>
      <c r="S1734" s="17"/>
      <c r="T1734" s="17"/>
      <c r="U1734" s="17"/>
      <c r="V1734" s="17"/>
      <c r="W1734" s="17"/>
      <c r="X1734" s="36"/>
      <c r="Y1734" s="36"/>
      <c r="Z1734" s="36"/>
      <c r="AA1734" s="36"/>
      <c r="FD1734" s="195"/>
      <c r="FE1734" s="195"/>
      <c r="FF1734" s="195"/>
      <c r="FG1734" s="195"/>
      <c r="FH1734" s="195"/>
    </row>
    <row r="1735" spans="2:164" x14ac:dyDescent="0.2">
      <c r="B1735" s="98">
        <f>COUNT(R1735:FC1735,FI1735:FQ1735)</f>
        <v>0</v>
      </c>
      <c r="C1735" s="98" t="str">
        <f>IF(COUNT(R1735:FC1735,FI1735:FQ1735)&gt;0,COUNT(R1735:FC1735,FI1735:FQ1735),"")</f>
        <v/>
      </c>
      <c r="D1735" s="98" t="str">
        <f>IF(COUNT(X1735:BN1735,BP1735:BX1735,BZ1735:CF1735,CH1735:FC1735,FI1735:FQ1735)&gt;0,COUNT(X1735:BN1735,BP1735:BX1735,BZ1735:CF1735,CH1735:FC1735,FI1735:FQ1735),"")</f>
        <v/>
      </c>
      <c r="E1735" s="98" t="str">
        <f>IF(H1735=1,COUNT(R1735:FC1735,FI1735:FQ1735),"")</f>
        <v/>
      </c>
      <c r="F1735" s="98" t="str">
        <f>IF(H1735=1,COUNT(X1735:BN1735,BP1735:BX1735,BZ1735:CF1735,CH1735:FC1735,FI1735:FQ1735),"")</f>
        <v/>
      </c>
      <c r="G1735" s="98" t="str">
        <f>IF($B1735&gt;=1,$M1735,"")</f>
        <v/>
      </c>
      <c r="H1735" s="199" t="str">
        <f>IF(AND(M1735&gt;0,M1735&lt;=STATS!$C$22),1,"")</f>
        <v/>
      </c>
      <c r="J1735" s="34">
        <v>1734</v>
      </c>
      <c r="R1735" s="17"/>
      <c r="S1735" s="17"/>
      <c r="T1735" s="17"/>
      <c r="U1735" s="17"/>
      <c r="V1735" s="17"/>
      <c r="W1735" s="17"/>
      <c r="X1735" s="36"/>
      <c r="Y1735" s="36"/>
      <c r="Z1735" s="36"/>
      <c r="AA1735" s="36"/>
      <c r="FD1735" s="195"/>
      <c r="FE1735" s="195"/>
      <c r="FF1735" s="195"/>
      <c r="FG1735" s="195"/>
      <c r="FH1735" s="195"/>
    </row>
    <row r="1736" spans="2:164" x14ac:dyDescent="0.2">
      <c r="B1736" s="98">
        <f>COUNT(R1736:FC1736,FI1736:FQ1736)</f>
        <v>0</v>
      </c>
      <c r="C1736" s="98" t="str">
        <f>IF(COUNT(R1736:FC1736,FI1736:FQ1736)&gt;0,COUNT(R1736:FC1736,FI1736:FQ1736),"")</f>
        <v/>
      </c>
      <c r="D1736" s="98" t="str">
        <f>IF(COUNT(X1736:BN1736,BP1736:BX1736,BZ1736:CF1736,CH1736:FC1736,FI1736:FQ1736)&gt;0,COUNT(X1736:BN1736,BP1736:BX1736,BZ1736:CF1736,CH1736:FC1736,FI1736:FQ1736),"")</f>
        <v/>
      </c>
      <c r="E1736" s="98" t="str">
        <f>IF(H1736=1,COUNT(R1736:FC1736,FI1736:FQ1736),"")</f>
        <v/>
      </c>
      <c r="F1736" s="98" t="str">
        <f>IF(H1736=1,COUNT(X1736:BN1736,BP1736:BX1736,BZ1736:CF1736,CH1736:FC1736,FI1736:FQ1736),"")</f>
        <v/>
      </c>
      <c r="G1736" s="98" t="str">
        <f>IF($B1736&gt;=1,$M1736,"")</f>
        <v/>
      </c>
      <c r="H1736" s="199" t="str">
        <f>IF(AND(M1736&gt;0,M1736&lt;=STATS!$C$22),1,"")</f>
        <v/>
      </c>
      <c r="J1736" s="34">
        <v>1735</v>
      </c>
      <c r="R1736" s="17"/>
      <c r="S1736" s="17"/>
      <c r="T1736" s="17"/>
      <c r="U1736" s="17"/>
      <c r="V1736" s="17"/>
      <c r="W1736" s="17"/>
      <c r="X1736" s="36"/>
      <c r="Y1736" s="36"/>
      <c r="Z1736" s="36"/>
      <c r="AA1736" s="36"/>
      <c r="FD1736" s="195"/>
      <c r="FE1736" s="195"/>
      <c r="FF1736" s="195"/>
      <c r="FG1736" s="195"/>
      <c r="FH1736" s="195"/>
    </row>
    <row r="1737" spans="2:164" x14ac:dyDescent="0.2">
      <c r="B1737" s="98">
        <f>COUNT(R1737:FC1737,FI1737:FQ1737)</f>
        <v>0</v>
      </c>
      <c r="C1737" s="98" t="str">
        <f>IF(COUNT(R1737:FC1737,FI1737:FQ1737)&gt;0,COUNT(R1737:FC1737,FI1737:FQ1737),"")</f>
        <v/>
      </c>
      <c r="D1737" s="98" t="str">
        <f>IF(COUNT(X1737:BN1737,BP1737:BX1737,BZ1737:CF1737,CH1737:FC1737,FI1737:FQ1737)&gt;0,COUNT(X1737:BN1737,BP1737:BX1737,BZ1737:CF1737,CH1737:FC1737,FI1737:FQ1737),"")</f>
        <v/>
      </c>
      <c r="E1737" s="98" t="str">
        <f>IF(H1737=1,COUNT(R1737:FC1737,FI1737:FQ1737),"")</f>
        <v/>
      </c>
      <c r="F1737" s="98" t="str">
        <f>IF(H1737=1,COUNT(X1737:BN1737,BP1737:BX1737,BZ1737:CF1737,CH1737:FC1737,FI1737:FQ1737),"")</f>
        <v/>
      </c>
      <c r="G1737" s="98" t="str">
        <f>IF($B1737&gt;=1,$M1737,"")</f>
        <v/>
      </c>
      <c r="H1737" s="199" t="str">
        <f>IF(AND(M1737&gt;0,M1737&lt;=STATS!$C$22),1,"")</f>
        <v/>
      </c>
      <c r="J1737" s="34">
        <v>1736</v>
      </c>
      <c r="R1737" s="17"/>
      <c r="S1737" s="17"/>
      <c r="T1737" s="17"/>
      <c r="U1737" s="17"/>
      <c r="V1737" s="17"/>
      <c r="W1737" s="17"/>
      <c r="X1737" s="36"/>
      <c r="Y1737" s="36"/>
      <c r="Z1737" s="36"/>
      <c r="AA1737" s="36"/>
      <c r="FD1737" s="195"/>
      <c r="FE1737" s="195"/>
      <c r="FF1737" s="195"/>
      <c r="FG1737" s="195"/>
      <c r="FH1737" s="195"/>
    </row>
    <row r="1738" spans="2:164" x14ac:dyDescent="0.2">
      <c r="B1738" s="98">
        <f>COUNT(R1738:FC1738,FI1738:FQ1738)</f>
        <v>0</v>
      </c>
      <c r="C1738" s="98" t="str">
        <f>IF(COUNT(R1738:FC1738,FI1738:FQ1738)&gt;0,COUNT(R1738:FC1738,FI1738:FQ1738),"")</f>
        <v/>
      </c>
      <c r="D1738" s="98" t="str">
        <f>IF(COUNT(X1738:BN1738,BP1738:BX1738,BZ1738:CF1738,CH1738:FC1738,FI1738:FQ1738)&gt;0,COUNT(X1738:BN1738,BP1738:BX1738,BZ1738:CF1738,CH1738:FC1738,FI1738:FQ1738),"")</f>
        <v/>
      </c>
      <c r="E1738" s="98" t="str">
        <f>IF(H1738=1,COUNT(R1738:FC1738,FI1738:FQ1738),"")</f>
        <v/>
      </c>
      <c r="F1738" s="98" t="str">
        <f>IF(H1738=1,COUNT(X1738:BN1738,BP1738:BX1738,BZ1738:CF1738,CH1738:FC1738,FI1738:FQ1738),"")</f>
        <v/>
      </c>
      <c r="G1738" s="98" t="str">
        <f>IF($B1738&gt;=1,$M1738,"")</f>
        <v/>
      </c>
      <c r="H1738" s="199" t="str">
        <f>IF(AND(M1738&gt;0,M1738&lt;=STATS!$C$22),1,"")</f>
        <v/>
      </c>
      <c r="J1738" s="34">
        <v>1737</v>
      </c>
      <c r="R1738" s="17"/>
      <c r="S1738" s="17"/>
      <c r="T1738" s="17"/>
      <c r="U1738" s="17"/>
      <c r="V1738" s="17"/>
      <c r="W1738" s="17"/>
      <c r="X1738" s="36"/>
      <c r="Y1738" s="36"/>
      <c r="Z1738" s="36"/>
      <c r="AA1738" s="36"/>
      <c r="FD1738" s="195"/>
      <c r="FE1738" s="195"/>
      <c r="FF1738" s="195"/>
      <c r="FG1738" s="195"/>
      <c r="FH1738" s="195"/>
    </row>
    <row r="1739" spans="2:164" x14ac:dyDescent="0.2">
      <c r="B1739" s="98">
        <f>COUNT(R1739:FC1739,FI1739:FQ1739)</f>
        <v>0</v>
      </c>
      <c r="C1739" s="98" t="str">
        <f>IF(COUNT(R1739:FC1739,FI1739:FQ1739)&gt;0,COUNT(R1739:FC1739,FI1739:FQ1739),"")</f>
        <v/>
      </c>
      <c r="D1739" s="98" t="str">
        <f>IF(COUNT(X1739:BN1739,BP1739:BX1739,BZ1739:CF1739,CH1739:FC1739,FI1739:FQ1739)&gt;0,COUNT(X1739:BN1739,BP1739:BX1739,BZ1739:CF1739,CH1739:FC1739,FI1739:FQ1739),"")</f>
        <v/>
      </c>
      <c r="E1739" s="98" t="str">
        <f>IF(H1739=1,COUNT(R1739:FC1739,FI1739:FQ1739),"")</f>
        <v/>
      </c>
      <c r="F1739" s="98" t="str">
        <f>IF(H1739=1,COUNT(X1739:BN1739,BP1739:BX1739,BZ1739:CF1739,CH1739:FC1739,FI1739:FQ1739),"")</f>
        <v/>
      </c>
      <c r="G1739" s="98" t="str">
        <f>IF($B1739&gt;=1,$M1739,"")</f>
        <v/>
      </c>
      <c r="H1739" s="199" t="str">
        <f>IF(AND(M1739&gt;0,M1739&lt;=STATS!$C$22),1,"")</f>
        <v/>
      </c>
      <c r="J1739" s="34">
        <v>1738</v>
      </c>
      <c r="R1739" s="17"/>
      <c r="S1739" s="17"/>
      <c r="T1739" s="17"/>
      <c r="U1739" s="17"/>
      <c r="V1739" s="17"/>
      <c r="W1739" s="17"/>
      <c r="X1739" s="36"/>
      <c r="Y1739" s="36"/>
      <c r="Z1739" s="36"/>
      <c r="AA1739" s="36"/>
      <c r="FD1739" s="195"/>
      <c r="FE1739" s="195"/>
      <c r="FF1739" s="195"/>
      <c r="FG1739" s="195"/>
      <c r="FH1739" s="195"/>
    </row>
    <row r="1740" spans="2:164" x14ac:dyDescent="0.2">
      <c r="B1740" s="98">
        <f>COUNT(R1740:FC1740,FI1740:FQ1740)</f>
        <v>0</v>
      </c>
      <c r="C1740" s="98" t="str">
        <f>IF(COUNT(R1740:FC1740,FI1740:FQ1740)&gt;0,COUNT(R1740:FC1740,FI1740:FQ1740),"")</f>
        <v/>
      </c>
      <c r="D1740" s="98" t="str">
        <f>IF(COUNT(X1740:BN1740,BP1740:BX1740,BZ1740:CF1740,CH1740:FC1740,FI1740:FQ1740)&gt;0,COUNT(X1740:BN1740,BP1740:BX1740,BZ1740:CF1740,CH1740:FC1740,FI1740:FQ1740),"")</f>
        <v/>
      </c>
      <c r="E1740" s="98" t="str">
        <f>IF(H1740=1,COUNT(R1740:FC1740,FI1740:FQ1740),"")</f>
        <v/>
      </c>
      <c r="F1740" s="98" t="str">
        <f>IF(H1740=1,COUNT(X1740:BN1740,BP1740:BX1740,BZ1740:CF1740,CH1740:FC1740,FI1740:FQ1740),"")</f>
        <v/>
      </c>
      <c r="G1740" s="98" t="str">
        <f>IF($B1740&gt;=1,$M1740,"")</f>
        <v/>
      </c>
      <c r="H1740" s="199" t="str">
        <f>IF(AND(M1740&gt;0,M1740&lt;=STATS!$C$22),1,"")</f>
        <v/>
      </c>
      <c r="J1740" s="34">
        <v>1739</v>
      </c>
      <c r="R1740" s="17"/>
      <c r="S1740" s="17"/>
      <c r="T1740" s="17"/>
      <c r="U1740" s="17"/>
      <c r="V1740" s="17"/>
      <c r="W1740" s="17"/>
      <c r="X1740" s="36"/>
      <c r="Y1740" s="36"/>
      <c r="Z1740" s="36"/>
      <c r="AA1740" s="36"/>
      <c r="FD1740" s="195"/>
      <c r="FE1740" s="195"/>
      <c r="FF1740" s="195"/>
      <c r="FG1740" s="195"/>
      <c r="FH1740" s="195"/>
    </row>
    <row r="1741" spans="2:164" x14ac:dyDescent="0.2">
      <c r="B1741" s="98">
        <f>COUNT(R1741:FC1741,FI1741:FQ1741)</f>
        <v>0</v>
      </c>
      <c r="C1741" s="98" t="str">
        <f>IF(COUNT(R1741:FC1741,FI1741:FQ1741)&gt;0,COUNT(R1741:FC1741,FI1741:FQ1741),"")</f>
        <v/>
      </c>
      <c r="D1741" s="98" t="str">
        <f>IF(COUNT(X1741:BN1741,BP1741:BX1741,BZ1741:CF1741,CH1741:FC1741,FI1741:FQ1741)&gt;0,COUNT(X1741:BN1741,BP1741:BX1741,BZ1741:CF1741,CH1741:FC1741,FI1741:FQ1741),"")</f>
        <v/>
      </c>
      <c r="E1741" s="98" t="str">
        <f>IF(H1741=1,COUNT(R1741:FC1741,FI1741:FQ1741),"")</f>
        <v/>
      </c>
      <c r="F1741" s="98" t="str">
        <f>IF(H1741=1,COUNT(X1741:BN1741,BP1741:BX1741,BZ1741:CF1741,CH1741:FC1741,FI1741:FQ1741),"")</f>
        <v/>
      </c>
      <c r="G1741" s="98" t="str">
        <f>IF($B1741&gt;=1,$M1741,"")</f>
        <v/>
      </c>
      <c r="H1741" s="199" t="str">
        <f>IF(AND(M1741&gt;0,M1741&lt;=STATS!$C$22),1,"")</f>
        <v/>
      </c>
      <c r="J1741" s="34">
        <v>1740</v>
      </c>
      <c r="R1741" s="17"/>
      <c r="S1741" s="17"/>
      <c r="T1741" s="17"/>
      <c r="U1741" s="17"/>
      <c r="V1741" s="17"/>
      <c r="W1741" s="17"/>
      <c r="X1741" s="36"/>
      <c r="Y1741" s="36"/>
      <c r="Z1741" s="36"/>
      <c r="AA1741" s="36"/>
      <c r="FD1741" s="195"/>
      <c r="FE1741" s="195"/>
      <c r="FF1741" s="195"/>
      <c r="FG1741" s="195"/>
      <c r="FH1741" s="195"/>
    </row>
    <row r="1742" spans="2:164" x14ac:dyDescent="0.2">
      <c r="B1742" s="98">
        <f>COUNT(R1742:FC1742,FI1742:FQ1742)</f>
        <v>0</v>
      </c>
      <c r="C1742" s="98" t="str">
        <f>IF(COUNT(R1742:FC1742,FI1742:FQ1742)&gt;0,COUNT(R1742:FC1742,FI1742:FQ1742),"")</f>
        <v/>
      </c>
      <c r="D1742" s="98" t="str">
        <f>IF(COUNT(X1742:BN1742,BP1742:BX1742,BZ1742:CF1742,CH1742:FC1742,FI1742:FQ1742)&gt;0,COUNT(X1742:BN1742,BP1742:BX1742,BZ1742:CF1742,CH1742:FC1742,FI1742:FQ1742),"")</f>
        <v/>
      </c>
      <c r="E1742" s="98" t="str">
        <f>IF(H1742=1,COUNT(R1742:FC1742,FI1742:FQ1742),"")</f>
        <v/>
      </c>
      <c r="F1742" s="98" t="str">
        <f>IF(H1742=1,COUNT(X1742:BN1742,BP1742:BX1742,BZ1742:CF1742,CH1742:FC1742,FI1742:FQ1742),"")</f>
        <v/>
      </c>
      <c r="G1742" s="98" t="str">
        <f>IF($B1742&gt;=1,$M1742,"")</f>
        <v/>
      </c>
      <c r="H1742" s="199" t="str">
        <f>IF(AND(M1742&gt;0,M1742&lt;=STATS!$C$22),1,"")</f>
        <v/>
      </c>
      <c r="J1742" s="34">
        <v>1741</v>
      </c>
      <c r="R1742" s="17"/>
      <c r="S1742" s="17"/>
      <c r="T1742" s="17"/>
      <c r="U1742" s="17"/>
      <c r="V1742" s="17"/>
      <c r="W1742" s="17"/>
      <c r="X1742" s="36"/>
      <c r="Y1742" s="36"/>
      <c r="Z1742" s="36"/>
      <c r="AA1742" s="36"/>
      <c r="FD1742" s="195"/>
      <c r="FE1742" s="195"/>
      <c r="FF1742" s="195"/>
      <c r="FG1742" s="195"/>
      <c r="FH1742" s="195"/>
    </row>
    <row r="1743" spans="2:164" x14ac:dyDescent="0.2">
      <c r="B1743" s="98">
        <f>COUNT(R1743:FC1743,FI1743:FQ1743)</f>
        <v>0</v>
      </c>
      <c r="C1743" s="98" t="str">
        <f>IF(COUNT(R1743:FC1743,FI1743:FQ1743)&gt;0,COUNT(R1743:FC1743,FI1743:FQ1743),"")</f>
        <v/>
      </c>
      <c r="D1743" s="98" t="str">
        <f>IF(COUNT(X1743:BN1743,BP1743:BX1743,BZ1743:CF1743,CH1743:FC1743,FI1743:FQ1743)&gt;0,COUNT(X1743:BN1743,BP1743:BX1743,BZ1743:CF1743,CH1743:FC1743,FI1743:FQ1743),"")</f>
        <v/>
      </c>
      <c r="E1743" s="98" t="str">
        <f>IF(H1743=1,COUNT(R1743:FC1743,FI1743:FQ1743),"")</f>
        <v/>
      </c>
      <c r="F1743" s="98" t="str">
        <f>IF(H1743=1,COUNT(X1743:BN1743,BP1743:BX1743,BZ1743:CF1743,CH1743:FC1743,FI1743:FQ1743),"")</f>
        <v/>
      </c>
      <c r="G1743" s="98" t="str">
        <f>IF($B1743&gt;=1,$M1743,"")</f>
        <v/>
      </c>
      <c r="H1743" s="199" t="str">
        <f>IF(AND(M1743&gt;0,M1743&lt;=STATS!$C$22),1,"")</f>
        <v/>
      </c>
      <c r="J1743" s="34">
        <v>1742</v>
      </c>
      <c r="R1743" s="17"/>
      <c r="S1743" s="17"/>
      <c r="T1743" s="17"/>
      <c r="U1743" s="17"/>
      <c r="V1743" s="17"/>
      <c r="W1743" s="17"/>
      <c r="X1743" s="36"/>
      <c r="Y1743" s="36"/>
      <c r="Z1743" s="36"/>
      <c r="AA1743" s="36"/>
      <c r="FD1743" s="195"/>
      <c r="FE1743" s="195"/>
      <c r="FF1743" s="195"/>
      <c r="FG1743" s="195"/>
      <c r="FH1743" s="195"/>
    </row>
    <row r="1744" spans="2:164" x14ac:dyDescent="0.2">
      <c r="B1744" s="98">
        <f>COUNT(R1744:FC1744,FI1744:FQ1744)</f>
        <v>0</v>
      </c>
      <c r="C1744" s="98" t="str">
        <f>IF(COUNT(R1744:FC1744,FI1744:FQ1744)&gt;0,COUNT(R1744:FC1744,FI1744:FQ1744),"")</f>
        <v/>
      </c>
      <c r="D1744" s="98" t="str">
        <f>IF(COUNT(X1744:BN1744,BP1744:BX1744,BZ1744:CF1744,CH1744:FC1744,FI1744:FQ1744)&gt;0,COUNT(X1744:BN1744,BP1744:BX1744,BZ1744:CF1744,CH1744:FC1744,FI1744:FQ1744),"")</f>
        <v/>
      </c>
      <c r="E1744" s="98" t="str">
        <f>IF(H1744=1,COUNT(R1744:FC1744,FI1744:FQ1744),"")</f>
        <v/>
      </c>
      <c r="F1744" s="98" t="str">
        <f>IF(H1744=1,COUNT(X1744:BN1744,BP1744:BX1744,BZ1744:CF1744,CH1744:FC1744,FI1744:FQ1744),"")</f>
        <v/>
      </c>
      <c r="G1744" s="98" t="str">
        <f>IF($B1744&gt;=1,$M1744,"")</f>
        <v/>
      </c>
      <c r="H1744" s="199" t="str">
        <f>IF(AND(M1744&gt;0,M1744&lt;=STATS!$C$22),1,"")</f>
        <v/>
      </c>
      <c r="J1744" s="34">
        <v>1743</v>
      </c>
      <c r="R1744" s="17"/>
      <c r="S1744" s="17"/>
      <c r="T1744" s="17"/>
      <c r="U1744" s="17"/>
      <c r="V1744" s="17"/>
      <c r="W1744" s="17"/>
      <c r="X1744" s="36"/>
      <c r="Y1744" s="36"/>
      <c r="Z1744" s="36"/>
      <c r="AA1744" s="36"/>
      <c r="FD1744" s="195"/>
      <c r="FE1744" s="195"/>
      <c r="FF1744" s="195"/>
      <c r="FG1744" s="195"/>
      <c r="FH1744" s="195"/>
    </row>
    <row r="1745" spans="2:164" x14ac:dyDescent="0.2">
      <c r="B1745" s="98">
        <f>COUNT(R1745:FC1745,FI1745:FQ1745)</f>
        <v>0</v>
      </c>
      <c r="C1745" s="98" t="str">
        <f>IF(COUNT(R1745:FC1745,FI1745:FQ1745)&gt;0,COUNT(R1745:FC1745,FI1745:FQ1745),"")</f>
        <v/>
      </c>
      <c r="D1745" s="98" t="str">
        <f>IF(COUNT(X1745:BN1745,BP1745:BX1745,BZ1745:CF1745,CH1745:FC1745,FI1745:FQ1745)&gt;0,COUNT(X1745:BN1745,BP1745:BX1745,BZ1745:CF1745,CH1745:FC1745,FI1745:FQ1745),"")</f>
        <v/>
      </c>
      <c r="E1745" s="98" t="str">
        <f>IF(H1745=1,COUNT(R1745:FC1745,FI1745:FQ1745),"")</f>
        <v/>
      </c>
      <c r="F1745" s="98" t="str">
        <f>IF(H1745=1,COUNT(X1745:BN1745,BP1745:BX1745,BZ1745:CF1745,CH1745:FC1745,FI1745:FQ1745),"")</f>
        <v/>
      </c>
      <c r="G1745" s="98" t="str">
        <f>IF($B1745&gt;=1,$M1745,"")</f>
        <v/>
      </c>
      <c r="H1745" s="199" t="str">
        <f>IF(AND(M1745&gt;0,M1745&lt;=STATS!$C$22),1,"")</f>
        <v/>
      </c>
      <c r="J1745" s="34">
        <v>1744</v>
      </c>
      <c r="R1745" s="17"/>
      <c r="S1745" s="17"/>
      <c r="T1745" s="17"/>
      <c r="U1745" s="17"/>
      <c r="V1745" s="17"/>
      <c r="W1745" s="17"/>
      <c r="X1745" s="36"/>
      <c r="Y1745" s="36"/>
      <c r="Z1745" s="36"/>
      <c r="AA1745" s="36"/>
      <c r="FD1745" s="195"/>
      <c r="FE1745" s="195"/>
      <c r="FF1745" s="195"/>
      <c r="FG1745" s="195"/>
      <c r="FH1745" s="195"/>
    </row>
    <row r="1746" spans="2:164" x14ac:dyDescent="0.2">
      <c r="B1746" s="98">
        <f>COUNT(R1746:FC1746,FI1746:FQ1746)</f>
        <v>0</v>
      </c>
      <c r="C1746" s="98" t="str">
        <f>IF(COUNT(R1746:FC1746,FI1746:FQ1746)&gt;0,COUNT(R1746:FC1746,FI1746:FQ1746),"")</f>
        <v/>
      </c>
      <c r="D1746" s="98" t="str">
        <f>IF(COUNT(X1746:BN1746,BP1746:BX1746,BZ1746:CF1746,CH1746:FC1746,FI1746:FQ1746)&gt;0,COUNT(X1746:BN1746,BP1746:BX1746,BZ1746:CF1746,CH1746:FC1746,FI1746:FQ1746),"")</f>
        <v/>
      </c>
      <c r="E1746" s="98" t="str">
        <f>IF(H1746=1,COUNT(R1746:FC1746,FI1746:FQ1746),"")</f>
        <v/>
      </c>
      <c r="F1746" s="98" t="str">
        <f>IF(H1746=1,COUNT(X1746:BN1746,BP1746:BX1746,BZ1746:CF1746,CH1746:FC1746,FI1746:FQ1746),"")</f>
        <v/>
      </c>
      <c r="G1746" s="98" t="str">
        <f>IF($B1746&gt;=1,$M1746,"")</f>
        <v/>
      </c>
      <c r="H1746" s="199" t="str">
        <f>IF(AND(M1746&gt;0,M1746&lt;=STATS!$C$22),1,"")</f>
        <v/>
      </c>
      <c r="J1746" s="34">
        <v>1745</v>
      </c>
      <c r="R1746" s="17"/>
      <c r="S1746" s="17"/>
      <c r="T1746" s="17"/>
      <c r="U1746" s="17"/>
      <c r="V1746" s="17"/>
      <c r="W1746" s="17"/>
      <c r="X1746" s="36"/>
      <c r="Y1746" s="36"/>
      <c r="Z1746" s="36"/>
      <c r="AA1746" s="36"/>
      <c r="FD1746" s="195"/>
      <c r="FE1746" s="195"/>
      <c r="FF1746" s="195"/>
      <c r="FG1746" s="195"/>
      <c r="FH1746" s="195"/>
    </row>
    <row r="1747" spans="2:164" x14ac:dyDescent="0.2">
      <c r="B1747" s="98">
        <f>COUNT(R1747:FC1747,FI1747:FQ1747)</f>
        <v>0</v>
      </c>
      <c r="C1747" s="98" t="str">
        <f>IF(COUNT(R1747:FC1747,FI1747:FQ1747)&gt;0,COUNT(R1747:FC1747,FI1747:FQ1747),"")</f>
        <v/>
      </c>
      <c r="D1747" s="98" t="str">
        <f>IF(COUNT(X1747:BN1747,BP1747:BX1747,BZ1747:CF1747,CH1747:FC1747,FI1747:FQ1747)&gt;0,COUNT(X1747:BN1747,BP1747:BX1747,BZ1747:CF1747,CH1747:FC1747,FI1747:FQ1747),"")</f>
        <v/>
      </c>
      <c r="E1747" s="98" t="str">
        <f>IF(H1747=1,COUNT(R1747:FC1747,FI1747:FQ1747),"")</f>
        <v/>
      </c>
      <c r="F1747" s="98" t="str">
        <f>IF(H1747=1,COUNT(X1747:BN1747,BP1747:BX1747,BZ1747:CF1747,CH1747:FC1747,FI1747:FQ1747),"")</f>
        <v/>
      </c>
      <c r="G1747" s="98" t="str">
        <f>IF($B1747&gt;=1,$M1747,"")</f>
        <v/>
      </c>
      <c r="H1747" s="199" t="str">
        <f>IF(AND(M1747&gt;0,M1747&lt;=STATS!$C$22),1,"")</f>
        <v/>
      </c>
      <c r="J1747" s="34">
        <v>1746</v>
      </c>
      <c r="R1747" s="17"/>
      <c r="S1747" s="17"/>
      <c r="T1747" s="17"/>
      <c r="U1747" s="17"/>
      <c r="V1747" s="17"/>
      <c r="W1747" s="17"/>
      <c r="X1747" s="36"/>
      <c r="Y1747" s="36"/>
      <c r="Z1747" s="36"/>
      <c r="AA1747" s="36"/>
      <c r="FD1747" s="195"/>
      <c r="FE1747" s="195"/>
      <c r="FF1747" s="195"/>
      <c r="FG1747" s="195"/>
      <c r="FH1747" s="195"/>
    </row>
    <row r="1748" spans="2:164" x14ac:dyDescent="0.2">
      <c r="B1748" s="98">
        <f>COUNT(R1748:FC1748,FI1748:FQ1748)</f>
        <v>0</v>
      </c>
      <c r="C1748" s="98" t="str">
        <f>IF(COUNT(R1748:FC1748,FI1748:FQ1748)&gt;0,COUNT(R1748:FC1748,FI1748:FQ1748),"")</f>
        <v/>
      </c>
      <c r="D1748" s="98" t="str">
        <f>IF(COUNT(X1748:BN1748,BP1748:BX1748,BZ1748:CF1748,CH1748:FC1748,FI1748:FQ1748)&gt;0,COUNT(X1748:BN1748,BP1748:BX1748,BZ1748:CF1748,CH1748:FC1748,FI1748:FQ1748),"")</f>
        <v/>
      </c>
      <c r="E1748" s="98" t="str">
        <f>IF(H1748=1,COUNT(R1748:FC1748,FI1748:FQ1748),"")</f>
        <v/>
      </c>
      <c r="F1748" s="98" t="str">
        <f>IF(H1748=1,COUNT(X1748:BN1748,BP1748:BX1748,BZ1748:CF1748,CH1748:FC1748,FI1748:FQ1748),"")</f>
        <v/>
      </c>
      <c r="G1748" s="98" t="str">
        <f>IF($B1748&gt;=1,$M1748,"")</f>
        <v/>
      </c>
      <c r="H1748" s="199" t="str">
        <f>IF(AND(M1748&gt;0,M1748&lt;=STATS!$C$22),1,"")</f>
        <v/>
      </c>
      <c r="J1748" s="34">
        <v>1747</v>
      </c>
      <c r="R1748" s="17"/>
      <c r="S1748" s="17"/>
      <c r="T1748" s="17"/>
      <c r="U1748" s="17"/>
      <c r="V1748" s="17"/>
      <c r="W1748" s="17"/>
      <c r="X1748" s="36"/>
      <c r="Y1748" s="36"/>
      <c r="Z1748" s="36"/>
      <c r="AA1748" s="36"/>
      <c r="FD1748" s="195"/>
      <c r="FE1748" s="195"/>
      <c r="FF1748" s="195"/>
      <c r="FG1748" s="195"/>
      <c r="FH1748" s="195"/>
    </row>
    <row r="1749" spans="2:164" x14ac:dyDescent="0.2">
      <c r="B1749" s="98">
        <f>COUNT(R1749:FC1749,FI1749:FQ1749)</f>
        <v>0</v>
      </c>
      <c r="C1749" s="98" t="str">
        <f>IF(COUNT(R1749:FC1749,FI1749:FQ1749)&gt;0,COUNT(R1749:FC1749,FI1749:FQ1749),"")</f>
        <v/>
      </c>
      <c r="D1749" s="98" t="str">
        <f>IF(COUNT(X1749:BN1749,BP1749:BX1749,BZ1749:CF1749,CH1749:FC1749,FI1749:FQ1749)&gt;0,COUNT(X1749:BN1749,BP1749:BX1749,BZ1749:CF1749,CH1749:FC1749,FI1749:FQ1749),"")</f>
        <v/>
      </c>
      <c r="E1749" s="98" t="str">
        <f>IF(H1749=1,COUNT(R1749:FC1749,FI1749:FQ1749),"")</f>
        <v/>
      </c>
      <c r="F1749" s="98" t="str">
        <f>IF(H1749=1,COUNT(X1749:BN1749,BP1749:BX1749,BZ1749:CF1749,CH1749:FC1749,FI1749:FQ1749),"")</f>
        <v/>
      </c>
      <c r="G1749" s="98" t="str">
        <f>IF($B1749&gt;=1,$M1749,"")</f>
        <v/>
      </c>
      <c r="H1749" s="199" t="str">
        <f>IF(AND(M1749&gt;0,M1749&lt;=STATS!$C$22),1,"")</f>
        <v/>
      </c>
      <c r="J1749" s="34">
        <v>1748</v>
      </c>
      <c r="R1749" s="17"/>
      <c r="S1749" s="17"/>
      <c r="T1749" s="17"/>
      <c r="U1749" s="17"/>
      <c r="V1749" s="17"/>
      <c r="W1749" s="17"/>
      <c r="X1749" s="36"/>
      <c r="Y1749" s="36"/>
      <c r="Z1749" s="36"/>
      <c r="AA1749" s="36"/>
      <c r="FD1749" s="195"/>
      <c r="FE1749" s="195"/>
      <c r="FF1749" s="195"/>
      <c r="FG1749" s="195"/>
      <c r="FH1749" s="195"/>
    </row>
    <row r="1750" spans="2:164" x14ac:dyDescent="0.2">
      <c r="B1750" s="98">
        <f>COUNT(R1750:FC1750,FI1750:FQ1750)</f>
        <v>0</v>
      </c>
      <c r="C1750" s="98" t="str">
        <f>IF(COUNT(R1750:FC1750,FI1750:FQ1750)&gt;0,COUNT(R1750:FC1750,FI1750:FQ1750),"")</f>
        <v/>
      </c>
      <c r="D1750" s="98" t="str">
        <f>IF(COUNT(X1750:BN1750,BP1750:BX1750,BZ1750:CF1750,CH1750:FC1750,FI1750:FQ1750)&gt;0,COUNT(X1750:BN1750,BP1750:BX1750,BZ1750:CF1750,CH1750:FC1750,FI1750:FQ1750),"")</f>
        <v/>
      </c>
      <c r="E1750" s="98" t="str">
        <f>IF(H1750=1,COUNT(R1750:FC1750,FI1750:FQ1750),"")</f>
        <v/>
      </c>
      <c r="F1750" s="98" t="str">
        <f>IF(H1750=1,COUNT(X1750:BN1750,BP1750:BX1750,BZ1750:CF1750,CH1750:FC1750,FI1750:FQ1750),"")</f>
        <v/>
      </c>
      <c r="G1750" s="98" t="str">
        <f>IF($B1750&gt;=1,$M1750,"")</f>
        <v/>
      </c>
      <c r="H1750" s="199" t="str">
        <f>IF(AND(M1750&gt;0,M1750&lt;=STATS!$C$22),1,"")</f>
        <v/>
      </c>
      <c r="J1750" s="34">
        <v>1749</v>
      </c>
      <c r="R1750" s="17"/>
      <c r="S1750" s="17"/>
      <c r="T1750" s="17"/>
      <c r="U1750" s="17"/>
      <c r="V1750" s="17"/>
      <c r="W1750" s="17"/>
      <c r="X1750" s="36"/>
      <c r="Y1750" s="36"/>
      <c r="Z1750" s="36"/>
      <c r="AA1750" s="36"/>
      <c r="FD1750" s="195"/>
      <c r="FE1750" s="195"/>
      <c r="FF1750" s="195"/>
      <c r="FG1750" s="195"/>
      <c r="FH1750" s="195"/>
    </row>
    <row r="1751" spans="2:164" x14ac:dyDescent="0.2">
      <c r="B1751" s="98">
        <f>COUNT(R1751:FC1751,FI1751:FQ1751)</f>
        <v>0</v>
      </c>
      <c r="C1751" s="98" t="str">
        <f>IF(COUNT(R1751:FC1751,FI1751:FQ1751)&gt;0,COUNT(R1751:FC1751,FI1751:FQ1751),"")</f>
        <v/>
      </c>
      <c r="D1751" s="98" t="str">
        <f>IF(COUNT(X1751:BN1751,BP1751:BX1751,BZ1751:CF1751,CH1751:FC1751,FI1751:FQ1751)&gt;0,COUNT(X1751:BN1751,BP1751:BX1751,BZ1751:CF1751,CH1751:FC1751,FI1751:FQ1751),"")</f>
        <v/>
      </c>
      <c r="E1751" s="98" t="str">
        <f>IF(H1751=1,COUNT(R1751:FC1751,FI1751:FQ1751),"")</f>
        <v/>
      </c>
      <c r="F1751" s="98" t="str">
        <f>IF(H1751=1,COUNT(X1751:BN1751,BP1751:BX1751,BZ1751:CF1751,CH1751:FC1751,FI1751:FQ1751),"")</f>
        <v/>
      </c>
      <c r="G1751" s="98" t="str">
        <f>IF($B1751&gt;=1,$M1751,"")</f>
        <v/>
      </c>
      <c r="H1751" s="199" t="str">
        <f>IF(AND(M1751&gt;0,M1751&lt;=STATS!$C$22),1,"")</f>
        <v/>
      </c>
      <c r="J1751" s="34">
        <v>1750</v>
      </c>
      <c r="R1751" s="17"/>
      <c r="S1751" s="17"/>
      <c r="T1751" s="17"/>
      <c r="U1751" s="17"/>
      <c r="V1751" s="17"/>
      <c r="W1751" s="17"/>
      <c r="X1751" s="36"/>
      <c r="Y1751" s="36"/>
      <c r="Z1751" s="36"/>
      <c r="AA1751" s="36"/>
      <c r="FD1751" s="195"/>
      <c r="FE1751" s="195"/>
      <c r="FF1751" s="195"/>
      <c r="FG1751" s="195"/>
      <c r="FH1751" s="195"/>
    </row>
    <row r="1752" spans="2:164" x14ac:dyDescent="0.2">
      <c r="B1752" s="98">
        <f>COUNT(R1752:FC1752,FI1752:FQ1752)</f>
        <v>0</v>
      </c>
      <c r="C1752" s="98" t="str">
        <f>IF(COUNT(R1752:FC1752,FI1752:FQ1752)&gt;0,COUNT(R1752:FC1752,FI1752:FQ1752),"")</f>
        <v/>
      </c>
      <c r="D1752" s="98" t="str">
        <f>IF(COUNT(X1752:BN1752,BP1752:BX1752,BZ1752:CF1752,CH1752:FC1752,FI1752:FQ1752)&gt;0,COUNT(X1752:BN1752,BP1752:BX1752,BZ1752:CF1752,CH1752:FC1752,FI1752:FQ1752),"")</f>
        <v/>
      </c>
      <c r="E1752" s="98" t="str">
        <f>IF(H1752=1,COUNT(R1752:FC1752,FI1752:FQ1752),"")</f>
        <v/>
      </c>
      <c r="F1752" s="98" t="str">
        <f>IF(H1752=1,COUNT(X1752:BN1752,BP1752:BX1752,BZ1752:CF1752,CH1752:FC1752,FI1752:FQ1752),"")</f>
        <v/>
      </c>
      <c r="G1752" s="98" t="str">
        <f>IF($B1752&gt;=1,$M1752,"")</f>
        <v/>
      </c>
      <c r="H1752" s="199" t="str">
        <f>IF(AND(M1752&gt;0,M1752&lt;=STATS!$C$22),1,"")</f>
        <v/>
      </c>
      <c r="J1752" s="34">
        <v>1751</v>
      </c>
      <c r="R1752" s="17"/>
      <c r="S1752" s="17"/>
      <c r="T1752" s="17"/>
      <c r="U1752" s="17"/>
      <c r="V1752" s="17"/>
      <c r="W1752" s="17"/>
      <c r="X1752" s="36"/>
      <c r="Y1752" s="36"/>
      <c r="Z1752" s="36"/>
      <c r="AA1752" s="36"/>
      <c r="FD1752" s="195"/>
      <c r="FE1752" s="195"/>
      <c r="FF1752" s="195"/>
      <c r="FG1752" s="195"/>
      <c r="FH1752" s="195"/>
    </row>
    <row r="1753" spans="2:164" x14ac:dyDescent="0.2">
      <c r="B1753" s="98">
        <f>COUNT(R1753:FC1753,FI1753:FQ1753)</f>
        <v>0</v>
      </c>
      <c r="C1753" s="98" t="str">
        <f>IF(COUNT(R1753:FC1753,FI1753:FQ1753)&gt;0,COUNT(R1753:FC1753,FI1753:FQ1753),"")</f>
        <v/>
      </c>
      <c r="D1753" s="98" t="str">
        <f>IF(COUNT(X1753:BN1753,BP1753:BX1753,BZ1753:CF1753,CH1753:FC1753,FI1753:FQ1753)&gt;0,COUNT(X1753:BN1753,BP1753:BX1753,BZ1753:CF1753,CH1753:FC1753,FI1753:FQ1753),"")</f>
        <v/>
      </c>
      <c r="E1753" s="98" t="str">
        <f>IF(H1753=1,COUNT(R1753:FC1753,FI1753:FQ1753),"")</f>
        <v/>
      </c>
      <c r="F1753" s="98" t="str">
        <f>IF(H1753=1,COUNT(X1753:BN1753,BP1753:BX1753,BZ1753:CF1753,CH1753:FC1753,FI1753:FQ1753),"")</f>
        <v/>
      </c>
      <c r="G1753" s="98" t="str">
        <f>IF($B1753&gt;=1,$M1753,"")</f>
        <v/>
      </c>
      <c r="H1753" s="199" t="str">
        <f>IF(AND(M1753&gt;0,M1753&lt;=STATS!$C$22),1,"")</f>
        <v/>
      </c>
      <c r="J1753" s="34">
        <v>1752</v>
      </c>
      <c r="R1753" s="17"/>
      <c r="S1753" s="17"/>
      <c r="T1753" s="17"/>
      <c r="U1753" s="17"/>
      <c r="V1753" s="17"/>
      <c r="W1753" s="17"/>
      <c r="X1753" s="36"/>
      <c r="Y1753" s="36"/>
      <c r="Z1753" s="36"/>
      <c r="AA1753" s="36"/>
      <c r="FD1753" s="195"/>
      <c r="FE1753" s="195"/>
      <c r="FF1753" s="195"/>
      <c r="FG1753" s="195"/>
      <c r="FH1753" s="195"/>
    </row>
    <row r="1754" spans="2:164" x14ac:dyDescent="0.2">
      <c r="B1754" s="98">
        <f>COUNT(R1754:FC1754,FI1754:FQ1754)</f>
        <v>0</v>
      </c>
      <c r="C1754" s="98" t="str">
        <f>IF(COUNT(R1754:FC1754,FI1754:FQ1754)&gt;0,COUNT(R1754:FC1754,FI1754:FQ1754),"")</f>
        <v/>
      </c>
      <c r="D1754" s="98" t="str">
        <f>IF(COUNT(X1754:BN1754,BP1754:BX1754,BZ1754:CF1754,CH1754:FC1754,FI1754:FQ1754)&gt;0,COUNT(X1754:BN1754,BP1754:BX1754,BZ1754:CF1754,CH1754:FC1754,FI1754:FQ1754),"")</f>
        <v/>
      </c>
      <c r="E1754" s="98" t="str">
        <f>IF(H1754=1,COUNT(R1754:FC1754,FI1754:FQ1754),"")</f>
        <v/>
      </c>
      <c r="F1754" s="98" t="str">
        <f>IF(H1754=1,COUNT(X1754:BN1754,BP1754:BX1754,BZ1754:CF1754,CH1754:FC1754,FI1754:FQ1754),"")</f>
        <v/>
      </c>
      <c r="G1754" s="98" t="str">
        <f>IF($B1754&gt;=1,$M1754,"")</f>
        <v/>
      </c>
      <c r="H1754" s="199" t="str">
        <f>IF(AND(M1754&gt;0,M1754&lt;=STATS!$C$22),1,"")</f>
        <v/>
      </c>
      <c r="J1754" s="34">
        <v>1753</v>
      </c>
      <c r="R1754" s="17"/>
      <c r="S1754" s="17"/>
      <c r="T1754" s="17"/>
      <c r="U1754" s="17"/>
      <c r="V1754" s="17"/>
      <c r="W1754" s="17"/>
      <c r="X1754" s="36"/>
      <c r="Y1754" s="36"/>
      <c r="Z1754" s="36"/>
      <c r="AA1754" s="36"/>
      <c r="FD1754" s="195"/>
      <c r="FE1754" s="195"/>
      <c r="FF1754" s="195"/>
      <c r="FG1754" s="195"/>
      <c r="FH1754" s="195"/>
    </row>
    <row r="1755" spans="2:164" x14ac:dyDescent="0.2">
      <c r="B1755" s="98">
        <f>COUNT(R1755:FC1755,FI1755:FQ1755)</f>
        <v>0</v>
      </c>
      <c r="C1755" s="98" t="str">
        <f>IF(COUNT(R1755:FC1755,FI1755:FQ1755)&gt;0,COUNT(R1755:FC1755,FI1755:FQ1755),"")</f>
        <v/>
      </c>
      <c r="D1755" s="98" t="str">
        <f>IF(COUNT(X1755:BN1755,BP1755:BX1755,BZ1755:CF1755,CH1755:FC1755,FI1755:FQ1755)&gt;0,COUNT(X1755:BN1755,BP1755:BX1755,BZ1755:CF1755,CH1755:FC1755,FI1755:FQ1755),"")</f>
        <v/>
      </c>
      <c r="E1755" s="98" t="str">
        <f>IF(H1755=1,COUNT(R1755:FC1755,FI1755:FQ1755),"")</f>
        <v/>
      </c>
      <c r="F1755" s="98" t="str">
        <f>IF(H1755=1,COUNT(X1755:BN1755,BP1755:BX1755,BZ1755:CF1755,CH1755:FC1755,FI1755:FQ1755),"")</f>
        <v/>
      </c>
      <c r="G1755" s="98" t="str">
        <f>IF($B1755&gt;=1,$M1755,"")</f>
        <v/>
      </c>
      <c r="H1755" s="199" t="str">
        <f>IF(AND(M1755&gt;0,M1755&lt;=STATS!$C$22),1,"")</f>
        <v/>
      </c>
      <c r="J1755" s="34">
        <v>1754</v>
      </c>
      <c r="R1755" s="17"/>
      <c r="S1755" s="17"/>
      <c r="T1755" s="17"/>
      <c r="U1755" s="17"/>
      <c r="V1755" s="17"/>
      <c r="W1755" s="17"/>
      <c r="X1755" s="36"/>
      <c r="Y1755" s="36"/>
      <c r="Z1755" s="36"/>
      <c r="AA1755" s="36"/>
      <c r="FD1755" s="195"/>
      <c r="FE1755" s="195"/>
      <c r="FF1755" s="195"/>
      <c r="FG1755" s="195"/>
      <c r="FH1755" s="195"/>
    </row>
    <row r="1756" spans="2:164" x14ac:dyDescent="0.2">
      <c r="B1756" s="98">
        <f>COUNT(R1756:FC1756,FI1756:FQ1756)</f>
        <v>0</v>
      </c>
      <c r="C1756" s="98" t="str">
        <f>IF(COUNT(R1756:FC1756,FI1756:FQ1756)&gt;0,COUNT(R1756:FC1756,FI1756:FQ1756),"")</f>
        <v/>
      </c>
      <c r="D1756" s="98" t="str">
        <f>IF(COUNT(X1756:BN1756,BP1756:BX1756,BZ1756:CF1756,CH1756:FC1756,FI1756:FQ1756)&gt;0,COUNT(X1756:BN1756,BP1756:BX1756,BZ1756:CF1756,CH1756:FC1756,FI1756:FQ1756),"")</f>
        <v/>
      </c>
      <c r="E1756" s="98" t="str">
        <f>IF(H1756=1,COUNT(R1756:FC1756,FI1756:FQ1756),"")</f>
        <v/>
      </c>
      <c r="F1756" s="98" t="str">
        <f>IF(H1756=1,COUNT(X1756:BN1756,BP1756:BX1756,BZ1756:CF1756,CH1756:FC1756,FI1756:FQ1756),"")</f>
        <v/>
      </c>
      <c r="G1756" s="98" t="str">
        <f>IF($B1756&gt;=1,$M1756,"")</f>
        <v/>
      </c>
      <c r="H1756" s="199" t="str">
        <f>IF(AND(M1756&gt;0,M1756&lt;=STATS!$C$22),1,"")</f>
        <v/>
      </c>
      <c r="J1756" s="34">
        <v>1755</v>
      </c>
      <c r="R1756" s="17"/>
      <c r="S1756" s="17"/>
      <c r="T1756" s="17"/>
      <c r="U1756" s="17"/>
      <c r="V1756" s="17"/>
      <c r="W1756" s="17"/>
      <c r="X1756" s="36"/>
      <c r="Y1756" s="36"/>
      <c r="Z1756" s="36"/>
      <c r="AA1756" s="36"/>
      <c r="FD1756" s="195"/>
      <c r="FE1756" s="195"/>
      <c r="FF1756" s="195"/>
      <c r="FG1756" s="195"/>
      <c r="FH1756" s="195"/>
    </row>
    <row r="1757" spans="2:164" x14ac:dyDescent="0.2">
      <c r="B1757" s="98">
        <f>COUNT(R1757:FC1757,FI1757:FQ1757)</f>
        <v>0</v>
      </c>
      <c r="C1757" s="98" t="str">
        <f>IF(COUNT(R1757:FC1757,FI1757:FQ1757)&gt;0,COUNT(R1757:FC1757,FI1757:FQ1757),"")</f>
        <v/>
      </c>
      <c r="D1757" s="98" t="str">
        <f>IF(COUNT(X1757:BN1757,BP1757:BX1757,BZ1757:CF1757,CH1757:FC1757,FI1757:FQ1757)&gt;0,COUNT(X1757:BN1757,BP1757:BX1757,BZ1757:CF1757,CH1757:FC1757,FI1757:FQ1757),"")</f>
        <v/>
      </c>
      <c r="E1757" s="98" t="str">
        <f>IF(H1757=1,COUNT(R1757:FC1757,FI1757:FQ1757),"")</f>
        <v/>
      </c>
      <c r="F1757" s="98" t="str">
        <f>IF(H1757=1,COUNT(X1757:BN1757,BP1757:BX1757,BZ1757:CF1757,CH1757:FC1757,FI1757:FQ1757),"")</f>
        <v/>
      </c>
      <c r="G1757" s="98" t="str">
        <f>IF($B1757&gt;=1,$M1757,"")</f>
        <v/>
      </c>
      <c r="H1757" s="199" t="str">
        <f>IF(AND(M1757&gt;0,M1757&lt;=STATS!$C$22),1,"")</f>
        <v/>
      </c>
      <c r="J1757" s="34">
        <v>1756</v>
      </c>
      <c r="R1757" s="17"/>
      <c r="S1757" s="17"/>
      <c r="T1757" s="17"/>
      <c r="U1757" s="17"/>
      <c r="V1757" s="17"/>
      <c r="W1757" s="17"/>
      <c r="X1757" s="36"/>
      <c r="Y1757" s="36"/>
      <c r="Z1757" s="36"/>
      <c r="AA1757" s="36"/>
      <c r="FD1757" s="195"/>
      <c r="FE1757" s="195"/>
      <c r="FF1757" s="195"/>
      <c r="FG1757" s="195"/>
      <c r="FH1757" s="195"/>
    </row>
    <row r="1758" spans="2:164" x14ac:dyDescent="0.2">
      <c r="B1758" s="98">
        <f>COUNT(R1758:FC1758,FI1758:FQ1758)</f>
        <v>0</v>
      </c>
      <c r="C1758" s="98" t="str">
        <f>IF(COUNT(R1758:FC1758,FI1758:FQ1758)&gt;0,COUNT(R1758:FC1758,FI1758:FQ1758),"")</f>
        <v/>
      </c>
      <c r="D1758" s="98" t="str">
        <f>IF(COUNT(X1758:BN1758,BP1758:BX1758,BZ1758:CF1758,CH1758:FC1758,FI1758:FQ1758)&gt;0,COUNT(X1758:BN1758,BP1758:BX1758,BZ1758:CF1758,CH1758:FC1758,FI1758:FQ1758),"")</f>
        <v/>
      </c>
      <c r="E1758" s="98" t="str">
        <f>IF(H1758=1,COUNT(R1758:FC1758,FI1758:FQ1758),"")</f>
        <v/>
      </c>
      <c r="F1758" s="98" t="str">
        <f>IF(H1758=1,COUNT(X1758:BN1758,BP1758:BX1758,BZ1758:CF1758,CH1758:FC1758,FI1758:FQ1758),"")</f>
        <v/>
      </c>
      <c r="G1758" s="98" t="str">
        <f>IF($B1758&gt;=1,$M1758,"")</f>
        <v/>
      </c>
      <c r="H1758" s="199" t="str">
        <f>IF(AND(M1758&gt;0,M1758&lt;=STATS!$C$22),1,"")</f>
        <v/>
      </c>
      <c r="J1758" s="34">
        <v>1757</v>
      </c>
      <c r="R1758" s="17"/>
      <c r="S1758" s="17"/>
      <c r="T1758" s="17"/>
      <c r="U1758" s="17"/>
      <c r="V1758" s="17"/>
      <c r="W1758" s="17"/>
      <c r="X1758" s="36"/>
      <c r="Y1758" s="36"/>
      <c r="Z1758" s="36"/>
      <c r="AA1758" s="36"/>
      <c r="FD1758" s="195"/>
      <c r="FE1758" s="195"/>
      <c r="FF1758" s="195"/>
      <c r="FG1758" s="195"/>
      <c r="FH1758" s="195"/>
    </row>
    <row r="1759" spans="2:164" x14ac:dyDescent="0.2">
      <c r="B1759" s="98">
        <f>COUNT(R1759:FC1759,FI1759:FQ1759)</f>
        <v>0</v>
      </c>
      <c r="C1759" s="98" t="str">
        <f>IF(COUNT(R1759:FC1759,FI1759:FQ1759)&gt;0,COUNT(R1759:FC1759,FI1759:FQ1759),"")</f>
        <v/>
      </c>
      <c r="D1759" s="98" t="str">
        <f>IF(COUNT(X1759:BN1759,BP1759:BX1759,BZ1759:CF1759,CH1759:FC1759,FI1759:FQ1759)&gt;0,COUNT(X1759:BN1759,BP1759:BX1759,BZ1759:CF1759,CH1759:FC1759,FI1759:FQ1759),"")</f>
        <v/>
      </c>
      <c r="E1759" s="98" t="str">
        <f>IF(H1759=1,COUNT(R1759:FC1759,FI1759:FQ1759),"")</f>
        <v/>
      </c>
      <c r="F1759" s="98" t="str">
        <f>IF(H1759=1,COUNT(X1759:BN1759,BP1759:BX1759,BZ1759:CF1759,CH1759:FC1759,FI1759:FQ1759),"")</f>
        <v/>
      </c>
      <c r="G1759" s="98" t="str">
        <f>IF($B1759&gt;=1,$M1759,"")</f>
        <v/>
      </c>
      <c r="H1759" s="199" t="str">
        <f>IF(AND(M1759&gt;0,M1759&lt;=STATS!$C$22),1,"")</f>
        <v/>
      </c>
      <c r="J1759" s="34">
        <v>1758</v>
      </c>
      <c r="R1759" s="17"/>
      <c r="S1759" s="17"/>
      <c r="T1759" s="17"/>
      <c r="U1759" s="17"/>
      <c r="V1759" s="17"/>
      <c r="W1759" s="17"/>
      <c r="X1759" s="36"/>
      <c r="Y1759" s="36"/>
      <c r="Z1759" s="36"/>
      <c r="AA1759" s="36"/>
      <c r="FD1759" s="195"/>
      <c r="FE1759" s="195"/>
      <c r="FF1759" s="195"/>
      <c r="FG1759" s="195"/>
      <c r="FH1759" s="195"/>
    </row>
    <row r="1760" spans="2:164" x14ac:dyDescent="0.2">
      <c r="B1760" s="98">
        <f>COUNT(R1760:FC1760,FI1760:FQ1760)</f>
        <v>0</v>
      </c>
      <c r="C1760" s="98" t="str">
        <f>IF(COUNT(R1760:FC1760,FI1760:FQ1760)&gt;0,COUNT(R1760:FC1760,FI1760:FQ1760),"")</f>
        <v/>
      </c>
      <c r="D1760" s="98" t="str">
        <f>IF(COUNT(X1760:BN1760,BP1760:BX1760,BZ1760:CF1760,CH1760:FC1760,FI1760:FQ1760)&gt;0,COUNT(X1760:BN1760,BP1760:BX1760,BZ1760:CF1760,CH1760:FC1760,FI1760:FQ1760),"")</f>
        <v/>
      </c>
      <c r="E1760" s="98" t="str">
        <f>IF(H1760=1,COUNT(R1760:FC1760,FI1760:FQ1760),"")</f>
        <v/>
      </c>
      <c r="F1760" s="98" t="str">
        <f>IF(H1760=1,COUNT(X1760:BN1760,BP1760:BX1760,BZ1760:CF1760,CH1760:FC1760,FI1760:FQ1760),"")</f>
        <v/>
      </c>
      <c r="G1760" s="98" t="str">
        <f>IF($B1760&gt;=1,$M1760,"")</f>
        <v/>
      </c>
      <c r="H1760" s="199" t="str">
        <f>IF(AND(M1760&gt;0,M1760&lt;=STATS!$C$22),1,"")</f>
        <v/>
      </c>
      <c r="J1760" s="34">
        <v>1759</v>
      </c>
      <c r="R1760" s="17"/>
      <c r="S1760" s="17"/>
      <c r="T1760" s="17"/>
      <c r="U1760" s="17"/>
      <c r="V1760" s="17"/>
      <c r="W1760" s="17"/>
      <c r="X1760" s="36"/>
      <c r="Y1760" s="36"/>
      <c r="Z1760" s="36"/>
      <c r="AA1760" s="36"/>
      <c r="FD1760" s="195"/>
      <c r="FE1760" s="195"/>
      <c r="FF1760" s="195"/>
      <c r="FG1760" s="195"/>
      <c r="FH1760" s="195"/>
    </row>
    <row r="1761" spans="2:164" x14ac:dyDescent="0.2">
      <c r="B1761" s="98">
        <f>COUNT(R1761:FC1761,FI1761:FQ1761)</f>
        <v>0</v>
      </c>
      <c r="C1761" s="98" t="str">
        <f>IF(COUNT(R1761:FC1761,FI1761:FQ1761)&gt;0,COUNT(R1761:FC1761,FI1761:FQ1761),"")</f>
        <v/>
      </c>
      <c r="D1761" s="98" t="str">
        <f>IF(COUNT(X1761:BN1761,BP1761:BX1761,BZ1761:CF1761,CH1761:FC1761,FI1761:FQ1761)&gt;0,COUNT(X1761:BN1761,BP1761:BX1761,BZ1761:CF1761,CH1761:FC1761,FI1761:FQ1761),"")</f>
        <v/>
      </c>
      <c r="E1761" s="98" t="str">
        <f>IF(H1761=1,COUNT(R1761:FC1761,FI1761:FQ1761),"")</f>
        <v/>
      </c>
      <c r="F1761" s="98" t="str">
        <f>IF(H1761=1,COUNT(X1761:BN1761,BP1761:BX1761,BZ1761:CF1761,CH1761:FC1761,FI1761:FQ1761),"")</f>
        <v/>
      </c>
      <c r="G1761" s="98" t="str">
        <f>IF($B1761&gt;=1,$M1761,"")</f>
        <v/>
      </c>
      <c r="H1761" s="199" t="str">
        <f>IF(AND(M1761&gt;0,M1761&lt;=STATS!$C$22),1,"")</f>
        <v/>
      </c>
      <c r="J1761" s="34">
        <v>1760</v>
      </c>
      <c r="R1761" s="17"/>
      <c r="S1761" s="17"/>
      <c r="T1761" s="17"/>
      <c r="U1761" s="17"/>
      <c r="V1761" s="17"/>
      <c r="W1761" s="17"/>
      <c r="X1761" s="36"/>
      <c r="Y1761" s="36"/>
      <c r="Z1761" s="36"/>
      <c r="AA1761" s="36"/>
      <c r="FD1761" s="195"/>
      <c r="FE1761" s="195"/>
      <c r="FF1761" s="195"/>
      <c r="FG1761" s="195"/>
      <c r="FH1761" s="195"/>
    </row>
    <row r="1762" spans="2:164" x14ac:dyDescent="0.2">
      <c r="B1762" s="98">
        <f>COUNT(R1762:FC1762,FI1762:FQ1762)</f>
        <v>0</v>
      </c>
      <c r="C1762" s="98" t="str">
        <f>IF(COUNT(R1762:FC1762,FI1762:FQ1762)&gt;0,COUNT(R1762:FC1762,FI1762:FQ1762),"")</f>
        <v/>
      </c>
      <c r="D1762" s="98" t="str">
        <f>IF(COUNT(X1762:BN1762,BP1762:BX1762,BZ1762:CF1762,CH1762:FC1762,FI1762:FQ1762)&gt;0,COUNT(X1762:BN1762,BP1762:BX1762,BZ1762:CF1762,CH1762:FC1762,FI1762:FQ1762),"")</f>
        <v/>
      </c>
      <c r="E1762" s="98" t="str">
        <f>IF(H1762=1,COUNT(R1762:FC1762,FI1762:FQ1762),"")</f>
        <v/>
      </c>
      <c r="F1762" s="98" t="str">
        <f>IF(H1762=1,COUNT(X1762:BN1762,BP1762:BX1762,BZ1762:CF1762,CH1762:FC1762,FI1762:FQ1762),"")</f>
        <v/>
      </c>
      <c r="G1762" s="98" t="str">
        <f>IF($B1762&gt;=1,$M1762,"")</f>
        <v/>
      </c>
      <c r="H1762" s="199" t="str">
        <f>IF(AND(M1762&gt;0,M1762&lt;=STATS!$C$22),1,"")</f>
        <v/>
      </c>
      <c r="J1762" s="34">
        <v>1761</v>
      </c>
      <c r="R1762" s="17"/>
      <c r="S1762" s="17"/>
      <c r="T1762" s="17"/>
      <c r="U1762" s="17"/>
      <c r="V1762" s="17"/>
      <c r="W1762" s="17"/>
      <c r="X1762" s="36"/>
      <c r="Y1762" s="36"/>
      <c r="Z1762" s="36"/>
      <c r="AA1762" s="36"/>
      <c r="FD1762" s="195"/>
      <c r="FE1762" s="195"/>
      <c r="FF1762" s="195"/>
      <c r="FG1762" s="195"/>
      <c r="FH1762" s="195"/>
    </row>
    <row r="1763" spans="2:164" x14ac:dyDescent="0.2">
      <c r="B1763" s="98">
        <f>COUNT(R1763:FC1763,FI1763:FQ1763)</f>
        <v>0</v>
      </c>
      <c r="C1763" s="98" t="str">
        <f>IF(COUNT(R1763:FC1763,FI1763:FQ1763)&gt;0,COUNT(R1763:FC1763,FI1763:FQ1763),"")</f>
        <v/>
      </c>
      <c r="D1763" s="98" t="str">
        <f>IF(COUNT(X1763:BN1763,BP1763:BX1763,BZ1763:CF1763,CH1763:FC1763,FI1763:FQ1763)&gt;0,COUNT(X1763:BN1763,BP1763:BX1763,BZ1763:CF1763,CH1763:FC1763,FI1763:FQ1763),"")</f>
        <v/>
      </c>
      <c r="E1763" s="98" t="str">
        <f>IF(H1763=1,COUNT(R1763:FC1763,FI1763:FQ1763),"")</f>
        <v/>
      </c>
      <c r="F1763" s="98" t="str">
        <f>IF(H1763=1,COUNT(X1763:BN1763,BP1763:BX1763,BZ1763:CF1763,CH1763:FC1763,FI1763:FQ1763),"")</f>
        <v/>
      </c>
      <c r="G1763" s="98" t="str">
        <f>IF($B1763&gt;=1,$M1763,"")</f>
        <v/>
      </c>
      <c r="H1763" s="199" t="str">
        <f>IF(AND(M1763&gt;0,M1763&lt;=STATS!$C$22),1,"")</f>
        <v/>
      </c>
      <c r="J1763" s="34">
        <v>1762</v>
      </c>
      <c r="R1763" s="17"/>
      <c r="S1763" s="17"/>
      <c r="T1763" s="17"/>
      <c r="U1763" s="17"/>
      <c r="V1763" s="17"/>
      <c r="W1763" s="17"/>
      <c r="X1763" s="36"/>
      <c r="Y1763" s="36"/>
      <c r="Z1763" s="36"/>
      <c r="AA1763" s="36"/>
      <c r="FD1763" s="195"/>
      <c r="FE1763" s="195"/>
      <c r="FF1763" s="195"/>
      <c r="FG1763" s="195"/>
      <c r="FH1763" s="195"/>
    </row>
    <row r="1764" spans="2:164" x14ac:dyDescent="0.2">
      <c r="B1764" s="98">
        <f>COUNT(R1764:FC1764,FI1764:FQ1764)</f>
        <v>0</v>
      </c>
      <c r="C1764" s="98" t="str">
        <f>IF(COUNT(R1764:FC1764,FI1764:FQ1764)&gt;0,COUNT(R1764:FC1764,FI1764:FQ1764),"")</f>
        <v/>
      </c>
      <c r="D1764" s="98" t="str">
        <f>IF(COUNT(X1764:BN1764,BP1764:BX1764,BZ1764:CF1764,CH1764:FC1764,FI1764:FQ1764)&gt;0,COUNT(X1764:BN1764,BP1764:BX1764,BZ1764:CF1764,CH1764:FC1764,FI1764:FQ1764),"")</f>
        <v/>
      </c>
      <c r="E1764" s="98" t="str">
        <f>IF(H1764=1,COUNT(R1764:FC1764,FI1764:FQ1764),"")</f>
        <v/>
      </c>
      <c r="F1764" s="98" t="str">
        <f>IF(H1764=1,COUNT(X1764:BN1764,BP1764:BX1764,BZ1764:CF1764,CH1764:FC1764,FI1764:FQ1764),"")</f>
        <v/>
      </c>
      <c r="G1764" s="98" t="str">
        <f>IF($B1764&gt;=1,$M1764,"")</f>
        <v/>
      </c>
      <c r="H1764" s="199" t="str">
        <f>IF(AND(M1764&gt;0,M1764&lt;=STATS!$C$22),1,"")</f>
        <v/>
      </c>
      <c r="J1764" s="34">
        <v>1763</v>
      </c>
      <c r="R1764" s="17"/>
      <c r="S1764" s="17"/>
      <c r="T1764" s="17"/>
      <c r="U1764" s="17"/>
      <c r="V1764" s="17"/>
      <c r="W1764" s="17"/>
      <c r="X1764" s="36"/>
      <c r="Y1764" s="36"/>
      <c r="Z1764" s="36"/>
      <c r="AA1764" s="36"/>
      <c r="FD1764" s="195"/>
      <c r="FE1764" s="195"/>
      <c r="FF1764" s="195"/>
      <c r="FG1764" s="195"/>
      <c r="FH1764" s="195"/>
    </row>
    <row r="1765" spans="2:164" x14ac:dyDescent="0.2">
      <c r="B1765" s="98">
        <f>COUNT(R1765:FC1765,FI1765:FQ1765)</f>
        <v>0</v>
      </c>
      <c r="C1765" s="98" t="str">
        <f>IF(COUNT(R1765:FC1765,FI1765:FQ1765)&gt;0,COUNT(R1765:FC1765,FI1765:FQ1765),"")</f>
        <v/>
      </c>
      <c r="D1765" s="98" t="str">
        <f>IF(COUNT(X1765:BN1765,BP1765:BX1765,BZ1765:CF1765,CH1765:FC1765,FI1765:FQ1765)&gt;0,COUNT(X1765:BN1765,BP1765:BX1765,BZ1765:CF1765,CH1765:FC1765,FI1765:FQ1765),"")</f>
        <v/>
      </c>
      <c r="E1765" s="98" t="str">
        <f>IF(H1765=1,COUNT(R1765:FC1765,FI1765:FQ1765),"")</f>
        <v/>
      </c>
      <c r="F1765" s="98" t="str">
        <f>IF(H1765=1,COUNT(X1765:BN1765,BP1765:BX1765,BZ1765:CF1765,CH1765:FC1765,FI1765:FQ1765),"")</f>
        <v/>
      </c>
      <c r="G1765" s="98" t="str">
        <f>IF($B1765&gt;=1,$M1765,"")</f>
        <v/>
      </c>
      <c r="H1765" s="199" t="str">
        <f>IF(AND(M1765&gt;0,M1765&lt;=STATS!$C$22),1,"")</f>
        <v/>
      </c>
      <c r="J1765" s="34">
        <v>1764</v>
      </c>
      <c r="R1765" s="17"/>
      <c r="S1765" s="17"/>
      <c r="T1765" s="17"/>
      <c r="U1765" s="17"/>
      <c r="V1765" s="17"/>
      <c r="W1765" s="17"/>
      <c r="X1765" s="36"/>
      <c r="Y1765" s="36"/>
      <c r="Z1765" s="36"/>
      <c r="AA1765" s="36"/>
      <c r="FD1765" s="195"/>
      <c r="FE1765" s="195"/>
      <c r="FF1765" s="195"/>
      <c r="FG1765" s="195"/>
      <c r="FH1765" s="195"/>
    </row>
    <row r="1766" spans="2:164" x14ac:dyDescent="0.2">
      <c r="B1766" s="98">
        <f>COUNT(R1766:FC1766,FI1766:FQ1766)</f>
        <v>0</v>
      </c>
      <c r="C1766" s="98" t="str">
        <f>IF(COUNT(R1766:FC1766,FI1766:FQ1766)&gt;0,COUNT(R1766:FC1766,FI1766:FQ1766),"")</f>
        <v/>
      </c>
      <c r="D1766" s="98" t="str">
        <f>IF(COUNT(X1766:BN1766,BP1766:BX1766,BZ1766:CF1766,CH1766:FC1766,FI1766:FQ1766)&gt;0,COUNT(X1766:BN1766,BP1766:BX1766,BZ1766:CF1766,CH1766:FC1766,FI1766:FQ1766),"")</f>
        <v/>
      </c>
      <c r="E1766" s="98" t="str">
        <f>IF(H1766=1,COUNT(R1766:FC1766,FI1766:FQ1766),"")</f>
        <v/>
      </c>
      <c r="F1766" s="98" t="str">
        <f>IF(H1766=1,COUNT(X1766:BN1766,BP1766:BX1766,BZ1766:CF1766,CH1766:FC1766,FI1766:FQ1766),"")</f>
        <v/>
      </c>
      <c r="G1766" s="98" t="str">
        <f>IF($B1766&gt;=1,$M1766,"")</f>
        <v/>
      </c>
      <c r="H1766" s="199" t="str">
        <f>IF(AND(M1766&gt;0,M1766&lt;=STATS!$C$22),1,"")</f>
        <v/>
      </c>
      <c r="J1766" s="34">
        <v>1765</v>
      </c>
      <c r="R1766" s="17"/>
      <c r="S1766" s="17"/>
      <c r="T1766" s="17"/>
      <c r="U1766" s="17"/>
      <c r="V1766" s="17"/>
      <c r="W1766" s="17"/>
      <c r="X1766" s="36"/>
      <c r="Y1766" s="36"/>
      <c r="Z1766" s="36"/>
      <c r="AA1766" s="36"/>
      <c r="FD1766" s="195"/>
      <c r="FE1766" s="195"/>
      <c r="FF1766" s="195"/>
      <c r="FG1766" s="195"/>
      <c r="FH1766" s="195"/>
    </row>
    <row r="1767" spans="2:164" x14ac:dyDescent="0.2">
      <c r="B1767" s="98">
        <f>COUNT(R1767:FC1767,FI1767:FQ1767)</f>
        <v>0</v>
      </c>
      <c r="C1767" s="98" t="str">
        <f>IF(COUNT(R1767:FC1767,FI1767:FQ1767)&gt;0,COUNT(R1767:FC1767,FI1767:FQ1767),"")</f>
        <v/>
      </c>
      <c r="D1767" s="98" t="str">
        <f>IF(COUNT(X1767:BN1767,BP1767:BX1767,BZ1767:CF1767,CH1767:FC1767,FI1767:FQ1767)&gt;0,COUNT(X1767:BN1767,BP1767:BX1767,BZ1767:CF1767,CH1767:FC1767,FI1767:FQ1767),"")</f>
        <v/>
      </c>
      <c r="E1767" s="98" t="str">
        <f>IF(H1767=1,COUNT(R1767:FC1767,FI1767:FQ1767),"")</f>
        <v/>
      </c>
      <c r="F1767" s="98" t="str">
        <f>IF(H1767=1,COUNT(X1767:BN1767,BP1767:BX1767,BZ1767:CF1767,CH1767:FC1767,FI1767:FQ1767),"")</f>
        <v/>
      </c>
      <c r="G1767" s="98" t="str">
        <f>IF($B1767&gt;=1,$M1767,"")</f>
        <v/>
      </c>
      <c r="H1767" s="199" t="str">
        <f>IF(AND(M1767&gt;0,M1767&lt;=STATS!$C$22),1,"")</f>
        <v/>
      </c>
      <c r="J1767" s="34">
        <v>1766</v>
      </c>
      <c r="R1767" s="17"/>
      <c r="S1767" s="17"/>
      <c r="T1767" s="17"/>
      <c r="U1767" s="17"/>
      <c r="V1767" s="17"/>
      <c r="W1767" s="17"/>
      <c r="X1767" s="36"/>
      <c r="Y1767" s="36"/>
      <c r="Z1767" s="36"/>
      <c r="AA1767" s="36"/>
      <c r="FD1767" s="195"/>
      <c r="FE1767" s="195"/>
      <c r="FF1767" s="195"/>
      <c r="FG1767" s="195"/>
      <c r="FH1767" s="195"/>
    </row>
    <row r="1768" spans="2:164" x14ac:dyDescent="0.2">
      <c r="B1768" s="98">
        <f>COUNT(R1768:FC1768,FI1768:FQ1768)</f>
        <v>0</v>
      </c>
      <c r="C1768" s="98" t="str">
        <f>IF(COUNT(R1768:FC1768,FI1768:FQ1768)&gt;0,COUNT(R1768:FC1768,FI1768:FQ1768),"")</f>
        <v/>
      </c>
      <c r="D1768" s="98" t="str">
        <f>IF(COUNT(X1768:BN1768,BP1768:BX1768,BZ1768:CF1768,CH1768:FC1768,FI1768:FQ1768)&gt;0,COUNT(X1768:BN1768,BP1768:BX1768,BZ1768:CF1768,CH1768:FC1768,FI1768:FQ1768),"")</f>
        <v/>
      </c>
      <c r="E1768" s="98" t="str">
        <f>IF(H1768=1,COUNT(R1768:FC1768,FI1768:FQ1768),"")</f>
        <v/>
      </c>
      <c r="F1768" s="98" t="str">
        <f>IF(H1768=1,COUNT(X1768:BN1768,BP1768:BX1768,BZ1768:CF1768,CH1768:FC1768,FI1768:FQ1768),"")</f>
        <v/>
      </c>
      <c r="G1768" s="98" t="str">
        <f>IF($B1768&gt;=1,$M1768,"")</f>
        <v/>
      </c>
      <c r="H1768" s="199" t="str">
        <f>IF(AND(M1768&gt;0,M1768&lt;=STATS!$C$22),1,"")</f>
        <v/>
      </c>
      <c r="J1768" s="34">
        <v>1767</v>
      </c>
      <c r="R1768" s="17"/>
      <c r="S1768" s="17"/>
      <c r="T1768" s="17"/>
      <c r="U1768" s="17"/>
      <c r="V1768" s="17"/>
      <c r="W1768" s="17"/>
      <c r="X1768" s="36"/>
      <c r="Y1768" s="36"/>
      <c r="Z1768" s="36"/>
      <c r="AA1768" s="36"/>
      <c r="FD1768" s="195"/>
      <c r="FE1768" s="195"/>
      <c r="FF1768" s="195"/>
      <c r="FG1768" s="195"/>
      <c r="FH1768" s="195"/>
    </row>
    <row r="1769" spans="2:164" x14ac:dyDescent="0.2">
      <c r="B1769" s="98">
        <f>COUNT(R1769:FC1769,FI1769:FQ1769)</f>
        <v>0</v>
      </c>
      <c r="C1769" s="98" t="str">
        <f>IF(COUNT(R1769:FC1769,FI1769:FQ1769)&gt;0,COUNT(R1769:FC1769,FI1769:FQ1769),"")</f>
        <v/>
      </c>
      <c r="D1769" s="98" t="str">
        <f>IF(COUNT(X1769:BN1769,BP1769:BX1769,BZ1769:CF1769,CH1769:FC1769,FI1769:FQ1769)&gt;0,COUNT(X1769:BN1769,BP1769:BX1769,BZ1769:CF1769,CH1769:FC1769,FI1769:FQ1769),"")</f>
        <v/>
      </c>
      <c r="E1769" s="98" t="str">
        <f>IF(H1769=1,COUNT(R1769:FC1769,FI1769:FQ1769),"")</f>
        <v/>
      </c>
      <c r="F1769" s="98" t="str">
        <f>IF(H1769=1,COUNT(X1769:BN1769,BP1769:BX1769,BZ1769:CF1769,CH1769:FC1769,FI1769:FQ1769),"")</f>
        <v/>
      </c>
      <c r="G1769" s="98" t="str">
        <f>IF($B1769&gt;=1,$M1769,"")</f>
        <v/>
      </c>
      <c r="H1769" s="199" t="str">
        <f>IF(AND(M1769&gt;0,M1769&lt;=STATS!$C$22),1,"")</f>
        <v/>
      </c>
      <c r="J1769" s="34">
        <v>1768</v>
      </c>
      <c r="R1769" s="17"/>
      <c r="S1769" s="17"/>
      <c r="T1769" s="17"/>
      <c r="U1769" s="17"/>
      <c r="V1769" s="17"/>
      <c r="W1769" s="17"/>
      <c r="X1769" s="36"/>
      <c r="Y1769" s="36"/>
      <c r="Z1769" s="36"/>
      <c r="AA1769" s="36"/>
      <c r="FD1769" s="195"/>
      <c r="FE1769" s="195"/>
      <c r="FF1769" s="195"/>
      <c r="FG1769" s="195"/>
      <c r="FH1769" s="195"/>
    </row>
    <row r="1770" spans="2:164" x14ac:dyDescent="0.2">
      <c r="B1770" s="98">
        <f>COUNT(R1770:FC1770,FI1770:FQ1770)</f>
        <v>0</v>
      </c>
      <c r="C1770" s="98" t="str">
        <f>IF(COUNT(R1770:FC1770,FI1770:FQ1770)&gt;0,COUNT(R1770:FC1770,FI1770:FQ1770),"")</f>
        <v/>
      </c>
      <c r="D1770" s="98" t="str">
        <f>IF(COUNT(X1770:BN1770,BP1770:BX1770,BZ1770:CF1770,CH1770:FC1770,FI1770:FQ1770)&gt;0,COUNT(X1770:BN1770,BP1770:BX1770,BZ1770:CF1770,CH1770:FC1770,FI1770:FQ1770),"")</f>
        <v/>
      </c>
      <c r="E1770" s="98" t="str">
        <f>IF(H1770=1,COUNT(R1770:FC1770,FI1770:FQ1770),"")</f>
        <v/>
      </c>
      <c r="F1770" s="98" t="str">
        <f>IF(H1770=1,COUNT(X1770:BN1770,BP1770:BX1770,BZ1770:CF1770,CH1770:FC1770,FI1770:FQ1770),"")</f>
        <v/>
      </c>
      <c r="G1770" s="98" t="str">
        <f>IF($B1770&gt;=1,$M1770,"")</f>
        <v/>
      </c>
      <c r="H1770" s="199" t="str">
        <f>IF(AND(M1770&gt;0,M1770&lt;=STATS!$C$22),1,"")</f>
        <v/>
      </c>
      <c r="J1770" s="34">
        <v>1769</v>
      </c>
      <c r="R1770" s="17"/>
      <c r="S1770" s="17"/>
      <c r="T1770" s="17"/>
      <c r="U1770" s="17"/>
      <c r="V1770" s="17"/>
      <c r="W1770" s="17"/>
      <c r="X1770" s="36"/>
      <c r="Y1770" s="36"/>
      <c r="Z1770" s="36"/>
      <c r="AA1770" s="36"/>
      <c r="FD1770" s="195"/>
      <c r="FE1770" s="195"/>
      <c r="FF1770" s="195"/>
      <c r="FG1770" s="195"/>
      <c r="FH1770" s="195"/>
    </row>
    <row r="1771" spans="2:164" x14ac:dyDescent="0.2">
      <c r="B1771" s="98">
        <f>COUNT(R1771:FC1771,FI1771:FQ1771)</f>
        <v>0</v>
      </c>
      <c r="C1771" s="98" t="str">
        <f>IF(COUNT(R1771:FC1771,FI1771:FQ1771)&gt;0,COUNT(R1771:FC1771,FI1771:FQ1771),"")</f>
        <v/>
      </c>
      <c r="D1771" s="98" t="str">
        <f>IF(COUNT(X1771:BN1771,BP1771:BX1771,BZ1771:CF1771,CH1771:FC1771,FI1771:FQ1771)&gt;0,COUNT(X1771:BN1771,BP1771:BX1771,BZ1771:CF1771,CH1771:FC1771,FI1771:FQ1771),"")</f>
        <v/>
      </c>
      <c r="E1771" s="98" t="str">
        <f>IF(H1771=1,COUNT(R1771:FC1771,FI1771:FQ1771),"")</f>
        <v/>
      </c>
      <c r="F1771" s="98" t="str">
        <f>IF(H1771=1,COUNT(X1771:BN1771,BP1771:BX1771,BZ1771:CF1771,CH1771:FC1771,FI1771:FQ1771),"")</f>
        <v/>
      </c>
      <c r="G1771" s="98" t="str">
        <f>IF($B1771&gt;=1,$M1771,"")</f>
        <v/>
      </c>
      <c r="H1771" s="199" t="str">
        <f>IF(AND(M1771&gt;0,M1771&lt;=STATS!$C$22),1,"")</f>
        <v/>
      </c>
      <c r="J1771" s="34">
        <v>1770</v>
      </c>
      <c r="R1771" s="17"/>
      <c r="S1771" s="17"/>
      <c r="T1771" s="17"/>
      <c r="U1771" s="17"/>
      <c r="V1771" s="17"/>
      <c r="W1771" s="17"/>
      <c r="X1771" s="36"/>
      <c r="Y1771" s="36"/>
      <c r="Z1771" s="36"/>
      <c r="AA1771" s="36"/>
      <c r="FD1771" s="195"/>
      <c r="FE1771" s="195"/>
      <c r="FF1771" s="195"/>
      <c r="FG1771" s="195"/>
      <c r="FH1771" s="195"/>
    </row>
    <row r="1772" spans="2:164" x14ac:dyDescent="0.2">
      <c r="B1772" s="98">
        <f>COUNT(R1772:FC1772,FI1772:FQ1772)</f>
        <v>0</v>
      </c>
      <c r="C1772" s="98" t="str">
        <f>IF(COUNT(R1772:FC1772,FI1772:FQ1772)&gt;0,COUNT(R1772:FC1772,FI1772:FQ1772),"")</f>
        <v/>
      </c>
      <c r="D1772" s="98" t="str">
        <f>IF(COUNT(X1772:BN1772,BP1772:BX1772,BZ1772:CF1772,CH1772:FC1772,FI1772:FQ1772)&gt;0,COUNT(X1772:BN1772,BP1772:BX1772,BZ1772:CF1772,CH1772:FC1772,FI1772:FQ1772),"")</f>
        <v/>
      </c>
      <c r="E1772" s="98" t="str">
        <f>IF(H1772=1,COUNT(R1772:FC1772,FI1772:FQ1772),"")</f>
        <v/>
      </c>
      <c r="F1772" s="98" t="str">
        <f>IF(H1772=1,COUNT(X1772:BN1772,BP1772:BX1772,BZ1772:CF1772,CH1772:FC1772,FI1772:FQ1772),"")</f>
        <v/>
      </c>
      <c r="G1772" s="98" t="str">
        <f>IF($B1772&gt;=1,$M1772,"")</f>
        <v/>
      </c>
      <c r="H1772" s="199" t="str">
        <f>IF(AND(M1772&gt;0,M1772&lt;=STATS!$C$22),1,"")</f>
        <v/>
      </c>
      <c r="J1772" s="34">
        <v>1771</v>
      </c>
      <c r="R1772" s="17"/>
      <c r="S1772" s="17"/>
      <c r="T1772" s="17"/>
      <c r="U1772" s="17"/>
      <c r="V1772" s="17"/>
      <c r="W1772" s="17"/>
      <c r="X1772" s="36"/>
      <c r="Y1772" s="36"/>
      <c r="Z1772" s="36"/>
      <c r="AA1772" s="36"/>
      <c r="FD1772" s="195"/>
      <c r="FE1772" s="195"/>
      <c r="FF1772" s="195"/>
      <c r="FG1772" s="195"/>
      <c r="FH1772" s="195"/>
    </row>
    <row r="1773" spans="2:164" x14ac:dyDescent="0.2">
      <c r="B1773" s="98">
        <f>COUNT(R1773:FC1773,FI1773:FQ1773)</f>
        <v>0</v>
      </c>
      <c r="C1773" s="98" t="str">
        <f>IF(COUNT(R1773:FC1773,FI1773:FQ1773)&gt;0,COUNT(R1773:FC1773,FI1773:FQ1773),"")</f>
        <v/>
      </c>
      <c r="D1773" s="98" t="str">
        <f>IF(COUNT(X1773:BN1773,BP1773:BX1773,BZ1773:CF1773,CH1773:FC1773,FI1773:FQ1773)&gt;0,COUNT(X1773:BN1773,BP1773:BX1773,BZ1773:CF1773,CH1773:FC1773,FI1773:FQ1773),"")</f>
        <v/>
      </c>
      <c r="E1773" s="98" t="str">
        <f>IF(H1773=1,COUNT(R1773:FC1773,FI1773:FQ1773),"")</f>
        <v/>
      </c>
      <c r="F1773" s="98" t="str">
        <f>IF(H1773=1,COUNT(X1773:BN1773,BP1773:BX1773,BZ1773:CF1773,CH1773:FC1773,FI1773:FQ1773),"")</f>
        <v/>
      </c>
      <c r="G1773" s="98" t="str">
        <f>IF($B1773&gt;=1,$M1773,"")</f>
        <v/>
      </c>
      <c r="H1773" s="199" t="str">
        <f>IF(AND(M1773&gt;0,M1773&lt;=STATS!$C$22),1,"")</f>
        <v/>
      </c>
      <c r="J1773" s="34">
        <v>1772</v>
      </c>
      <c r="R1773" s="17"/>
      <c r="S1773" s="17"/>
      <c r="T1773" s="17"/>
      <c r="U1773" s="17"/>
      <c r="V1773" s="17"/>
      <c r="W1773" s="17"/>
      <c r="X1773" s="36"/>
      <c r="Y1773" s="36"/>
      <c r="Z1773" s="36"/>
      <c r="AA1773" s="36"/>
      <c r="FD1773" s="195"/>
      <c r="FE1773" s="195"/>
      <c r="FF1773" s="195"/>
      <c r="FG1773" s="195"/>
      <c r="FH1773" s="195"/>
    </row>
    <row r="1774" spans="2:164" x14ac:dyDescent="0.2">
      <c r="B1774" s="98">
        <f>COUNT(R1774:FC1774,FI1774:FQ1774)</f>
        <v>0</v>
      </c>
      <c r="C1774" s="98" t="str">
        <f>IF(COUNT(R1774:FC1774,FI1774:FQ1774)&gt;0,COUNT(R1774:FC1774,FI1774:FQ1774),"")</f>
        <v/>
      </c>
      <c r="D1774" s="98" t="str">
        <f>IF(COUNT(X1774:BN1774,BP1774:BX1774,BZ1774:CF1774,CH1774:FC1774,FI1774:FQ1774)&gt;0,COUNT(X1774:BN1774,BP1774:BX1774,BZ1774:CF1774,CH1774:FC1774,FI1774:FQ1774),"")</f>
        <v/>
      </c>
      <c r="E1774" s="98" t="str">
        <f>IF(H1774=1,COUNT(R1774:FC1774,FI1774:FQ1774),"")</f>
        <v/>
      </c>
      <c r="F1774" s="98" t="str">
        <f>IF(H1774=1,COUNT(X1774:BN1774,BP1774:BX1774,BZ1774:CF1774,CH1774:FC1774,FI1774:FQ1774),"")</f>
        <v/>
      </c>
      <c r="G1774" s="98" t="str">
        <f>IF($B1774&gt;=1,$M1774,"")</f>
        <v/>
      </c>
      <c r="H1774" s="199" t="str">
        <f>IF(AND(M1774&gt;0,M1774&lt;=STATS!$C$22),1,"")</f>
        <v/>
      </c>
      <c r="J1774" s="34">
        <v>1773</v>
      </c>
      <c r="R1774" s="17"/>
      <c r="S1774" s="17"/>
      <c r="T1774" s="17"/>
      <c r="U1774" s="17"/>
      <c r="V1774" s="17"/>
      <c r="W1774" s="17"/>
      <c r="X1774" s="36"/>
      <c r="Y1774" s="36"/>
      <c r="Z1774" s="36"/>
      <c r="AA1774" s="36"/>
      <c r="FD1774" s="195"/>
      <c r="FE1774" s="195"/>
      <c r="FF1774" s="195"/>
      <c r="FG1774" s="195"/>
      <c r="FH1774" s="195"/>
    </row>
    <row r="1775" spans="2:164" x14ac:dyDescent="0.2">
      <c r="B1775" s="98">
        <f>COUNT(R1775:FC1775,FI1775:FQ1775)</f>
        <v>0</v>
      </c>
      <c r="C1775" s="98" t="str">
        <f>IF(COUNT(R1775:FC1775,FI1775:FQ1775)&gt;0,COUNT(R1775:FC1775,FI1775:FQ1775),"")</f>
        <v/>
      </c>
      <c r="D1775" s="98" t="str">
        <f>IF(COUNT(X1775:BN1775,BP1775:BX1775,BZ1775:CF1775,CH1775:FC1775,FI1775:FQ1775)&gt;0,COUNT(X1775:BN1775,BP1775:BX1775,BZ1775:CF1775,CH1775:FC1775,FI1775:FQ1775),"")</f>
        <v/>
      </c>
      <c r="E1775" s="98" t="str">
        <f>IF(H1775=1,COUNT(R1775:FC1775,FI1775:FQ1775),"")</f>
        <v/>
      </c>
      <c r="F1775" s="98" t="str">
        <f>IF(H1775=1,COUNT(X1775:BN1775,BP1775:BX1775,BZ1775:CF1775,CH1775:FC1775,FI1775:FQ1775),"")</f>
        <v/>
      </c>
      <c r="G1775" s="98" t="str">
        <f>IF($B1775&gt;=1,$M1775,"")</f>
        <v/>
      </c>
      <c r="H1775" s="199" t="str">
        <f>IF(AND(M1775&gt;0,M1775&lt;=STATS!$C$22),1,"")</f>
        <v/>
      </c>
      <c r="J1775" s="34">
        <v>1774</v>
      </c>
      <c r="R1775" s="17"/>
      <c r="S1775" s="17"/>
      <c r="T1775" s="17"/>
      <c r="U1775" s="17"/>
      <c r="V1775" s="17"/>
      <c r="W1775" s="17"/>
      <c r="X1775" s="36"/>
      <c r="Y1775" s="36"/>
      <c r="Z1775" s="36"/>
      <c r="AA1775" s="36"/>
      <c r="FD1775" s="195"/>
      <c r="FE1775" s="195"/>
      <c r="FF1775" s="195"/>
      <c r="FG1775" s="195"/>
      <c r="FH1775" s="195"/>
    </row>
    <row r="1776" spans="2:164" x14ac:dyDescent="0.2">
      <c r="B1776" s="98">
        <f>COUNT(R1776:FC1776,FI1776:FQ1776)</f>
        <v>0</v>
      </c>
      <c r="C1776" s="98" t="str">
        <f>IF(COUNT(R1776:FC1776,FI1776:FQ1776)&gt;0,COUNT(R1776:FC1776,FI1776:FQ1776),"")</f>
        <v/>
      </c>
      <c r="D1776" s="98" t="str">
        <f>IF(COUNT(X1776:BN1776,BP1776:BX1776,BZ1776:CF1776,CH1776:FC1776,FI1776:FQ1776)&gt;0,COUNT(X1776:BN1776,BP1776:BX1776,BZ1776:CF1776,CH1776:FC1776,FI1776:FQ1776),"")</f>
        <v/>
      </c>
      <c r="E1776" s="98" t="str">
        <f>IF(H1776=1,COUNT(R1776:FC1776,FI1776:FQ1776),"")</f>
        <v/>
      </c>
      <c r="F1776" s="98" t="str">
        <f>IF(H1776=1,COUNT(X1776:BN1776,BP1776:BX1776,BZ1776:CF1776,CH1776:FC1776,FI1776:FQ1776),"")</f>
        <v/>
      </c>
      <c r="G1776" s="98" t="str">
        <f>IF($B1776&gt;=1,$M1776,"")</f>
        <v/>
      </c>
      <c r="H1776" s="199" t="str">
        <f>IF(AND(M1776&gt;0,M1776&lt;=STATS!$C$22),1,"")</f>
        <v/>
      </c>
      <c r="J1776" s="34">
        <v>1775</v>
      </c>
      <c r="R1776" s="17"/>
      <c r="S1776" s="17"/>
      <c r="T1776" s="17"/>
      <c r="U1776" s="17"/>
      <c r="V1776" s="17"/>
      <c r="W1776" s="17"/>
      <c r="X1776" s="36"/>
      <c r="Y1776" s="36"/>
      <c r="Z1776" s="36"/>
      <c r="AA1776" s="36"/>
      <c r="FD1776" s="195"/>
      <c r="FE1776" s="195"/>
      <c r="FF1776" s="195"/>
      <c r="FG1776" s="195"/>
      <c r="FH1776" s="195"/>
    </row>
    <row r="1777" spans="2:164" x14ac:dyDescent="0.2">
      <c r="B1777" s="98">
        <f>COUNT(R1777:FC1777,FI1777:FQ1777)</f>
        <v>0</v>
      </c>
      <c r="C1777" s="98" t="str">
        <f>IF(COUNT(R1777:FC1777,FI1777:FQ1777)&gt;0,COUNT(R1777:FC1777,FI1777:FQ1777),"")</f>
        <v/>
      </c>
      <c r="D1777" s="98" t="str">
        <f>IF(COUNT(X1777:BN1777,BP1777:BX1777,BZ1777:CF1777,CH1777:FC1777,FI1777:FQ1777)&gt;0,COUNT(X1777:BN1777,BP1777:BX1777,BZ1777:CF1777,CH1777:FC1777,FI1777:FQ1777),"")</f>
        <v/>
      </c>
      <c r="E1777" s="98" t="str">
        <f>IF(H1777=1,COUNT(R1777:FC1777,FI1777:FQ1777),"")</f>
        <v/>
      </c>
      <c r="F1777" s="98" t="str">
        <f>IF(H1777=1,COUNT(X1777:BN1777,BP1777:BX1777,BZ1777:CF1777,CH1777:FC1777,FI1777:FQ1777),"")</f>
        <v/>
      </c>
      <c r="G1777" s="98" t="str">
        <f>IF($B1777&gt;=1,$M1777,"")</f>
        <v/>
      </c>
      <c r="H1777" s="199" t="str">
        <f>IF(AND(M1777&gt;0,M1777&lt;=STATS!$C$22),1,"")</f>
        <v/>
      </c>
      <c r="J1777" s="34">
        <v>1776</v>
      </c>
      <c r="R1777" s="17"/>
      <c r="S1777" s="17"/>
      <c r="T1777" s="17"/>
      <c r="U1777" s="17"/>
      <c r="V1777" s="17"/>
      <c r="W1777" s="17"/>
      <c r="X1777" s="36"/>
      <c r="Y1777" s="36"/>
      <c r="Z1777" s="36"/>
      <c r="AA1777" s="36"/>
      <c r="FD1777" s="195"/>
      <c r="FE1777" s="195"/>
      <c r="FF1777" s="195"/>
      <c r="FG1777" s="195"/>
      <c r="FH1777" s="195"/>
    </row>
    <row r="1778" spans="2:164" x14ac:dyDescent="0.2">
      <c r="B1778" s="98">
        <f>COUNT(R1778:FC1778,FI1778:FQ1778)</f>
        <v>0</v>
      </c>
      <c r="C1778" s="98" t="str">
        <f>IF(COUNT(R1778:FC1778,FI1778:FQ1778)&gt;0,COUNT(R1778:FC1778,FI1778:FQ1778),"")</f>
        <v/>
      </c>
      <c r="D1778" s="98" t="str">
        <f>IF(COUNT(X1778:BN1778,BP1778:BX1778,BZ1778:CF1778,CH1778:FC1778,FI1778:FQ1778)&gt;0,COUNT(X1778:BN1778,BP1778:BX1778,BZ1778:CF1778,CH1778:FC1778,FI1778:FQ1778),"")</f>
        <v/>
      </c>
      <c r="E1778" s="98" t="str">
        <f>IF(H1778=1,COUNT(R1778:FC1778,FI1778:FQ1778),"")</f>
        <v/>
      </c>
      <c r="F1778" s="98" t="str">
        <f>IF(H1778=1,COUNT(X1778:BN1778,BP1778:BX1778,BZ1778:CF1778,CH1778:FC1778,FI1778:FQ1778),"")</f>
        <v/>
      </c>
      <c r="G1778" s="98" t="str">
        <f>IF($B1778&gt;=1,$M1778,"")</f>
        <v/>
      </c>
      <c r="H1778" s="199" t="str">
        <f>IF(AND(M1778&gt;0,M1778&lt;=STATS!$C$22),1,"")</f>
        <v/>
      </c>
      <c r="J1778" s="34">
        <v>1777</v>
      </c>
      <c r="R1778" s="17"/>
      <c r="S1778" s="17"/>
      <c r="T1778" s="17"/>
      <c r="U1778" s="17"/>
      <c r="V1778" s="17"/>
      <c r="W1778" s="17"/>
      <c r="X1778" s="36"/>
      <c r="Y1778" s="36"/>
      <c r="Z1778" s="36"/>
      <c r="AA1778" s="36"/>
      <c r="FD1778" s="195"/>
      <c r="FE1778" s="195"/>
      <c r="FF1778" s="195"/>
      <c r="FG1778" s="195"/>
      <c r="FH1778" s="195"/>
    </row>
    <row r="1779" spans="2:164" x14ac:dyDescent="0.2">
      <c r="B1779" s="98">
        <f>COUNT(R1779:FC1779,FI1779:FQ1779)</f>
        <v>0</v>
      </c>
      <c r="C1779" s="98" t="str">
        <f>IF(COUNT(R1779:FC1779,FI1779:FQ1779)&gt;0,COUNT(R1779:FC1779,FI1779:FQ1779),"")</f>
        <v/>
      </c>
      <c r="D1779" s="98" t="str">
        <f>IF(COUNT(X1779:BN1779,BP1779:BX1779,BZ1779:CF1779,CH1779:FC1779,FI1779:FQ1779)&gt;0,COUNT(X1779:BN1779,BP1779:BX1779,BZ1779:CF1779,CH1779:FC1779,FI1779:FQ1779),"")</f>
        <v/>
      </c>
      <c r="E1779" s="98" t="str">
        <f>IF(H1779=1,COUNT(R1779:FC1779,FI1779:FQ1779),"")</f>
        <v/>
      </c>
      <c r="F1779" s="98" t="str">
        <f>IF(H1779=1,COUNT(X1779:BN1779,BP1779:BX1779,BZ1779:CF1779,CH1779:FC1779,FI1779:FQ1779),"")</f>
        <v/>
      </c>
      <c r="G1779" s="98" t="str">
        <f>IF($B1779&gt;=1,$M1779,"")</f>
        <v/>
      </c>
      <c r="H1779" s="199" t="str">
        <f>IF(AND(M1779&gt;0,M1779&lt;=STATS!$C$22),1,"")</f>
        <v/>
      </c>
      <c r="J1779" s="34">
        <v>1778</v>
      </c>
      <c r="R1779" s="17"/>
      <c r="S1779" s="17"/>
      <c r="T1779" s="17"/>
      <c r="U1779" s="17"/>
      <c r="V1779" s="17"/>
      <c r="W1779" s="17"/>
      <c r="X1779" s="36"/>
      <c r="Y1779" s="36"/>
      <c r="Z1779" s="36"/>
      <c r="AA1779" s="36"/>
      <c r="FD1779" s="195"/>
      <c r="FE1779" s="195"/>
      <c r="FF1779" s="195"/>
      <c r="FG1779" s="195"/>
      <c r="FH1779" s="195"/>
    </row>
    <row r="1780" spans="2:164" x14ac:dyDescent="0.2">
      <c r="B1780" s="98">
        <f>COUNT(R1780:FC1780,FI1780:FQ1780)</f>
        <v>0</v>
      </c>
      <c r="C1780" s="98" t="str">
        <f>IF(COUNT(R1780:FC1780,FI1780:FQ1780)&gt;0,COUNT(R1780:FC1780,FI1780:FQ1780),"")</f>
        <v/>
      </c>
      <c r="D1780" s="98" t="str">
        <f>IF(COUNT(X1780:BN1780,BP1780:BX1780,BZ1780:CF1780,CH1780:FC1780,FI1780:FQ1780)&gt;0,COUNT(X1780:BN1780,BP1780:BX1780,BZ1780:CF1780,CH1780:FC1780,FI1780:FQ1780),"")</f>
        <v/>
      </c>
      <c r="E1780" s="98" t="str">
        <f>IF(H1780=1,COUNT(R1780:FC1780,FI1780:FQ1780),"")</f>
        <v/>
      </c>
      <c r="F1780" s="98" t="str">
        <f>IF(H1780=1,COUNT(X1780:BN1780,BP1780:BX1780,BZ1780:CF1780,CH1780:FC1780,FI1780:FQ1780),"")</f>
        <v/>
      </c>
      <c r="G1780" s="98" t="str">
        <f>IF($B1780&gt;=1,$M1780,"")</f>
        <v/>
      </c>
      <c r="H1780" s="199" t="str">
        <f>IF(AND(M1780&gt;0,M1780&lt;=STATS!$C$22),1,"")</f>
        <v/>
      </c>
      <c r="J1780" s="34">
        <v>1779</v>
      </c>
      <c r="R1780" s="17"/>
      <c r="S1780" s="17"/>
      <c r="T1780" s="17"/>
      <c r="U1780" s="17"/>
      <c r="V1780" s="17"/>
      <c r="W1780" s="17"/>
      <c r="X1780" s="36"/>
      <c r="Y1780" s="36"/>
      <c r="Z1780" s="36"/>
      <c r="AA1780" s="36"/>
      <c r="FD1780" s="195"/>
      <c r="FE1780" s="195"/>
      <c r="FF1780" s="195"/>
      <c r="FG1780" s="195"/>
      <c r="FH1780" s="195"/>
    </row>
    <row r="1781" spans="2:164" x14ac:dyDescent="0.2">
      <c r="B1781" s="98">
        <f>COUNT(R1781:FC1781,FI1781:FQ1781)</f>
        <v>0</v>
      </c>
      <c r="C1781" s="98" t="str">
        <f>IF(COUNT(R1781:FC1781,FI1781:FQ1781)&gt;0,COUNT(R1781:FC1781,FI1781:FQ1781),"")</f>
        <v/>
      </c>
      <c r="D1781" s="98" t="str">
        <f>IF(COUNT(X1781:BN1781,BP1781:BX1781,BZ1781:CF1781,CH1781:FC1781,FI1781:FQ1781)&gt;0,COUNT(X1781:BN1781,BP1781:BX1781,BZ1781:CF1781,CH1781:FC1781,FI1781:FQ1781),"")</f>
        <v/>
      </c>
      <c r="E1781" s="98" t="str">
        <f>IF(H1781=1,COUNT(R1781:FC1781,FI1781:FQ1781),"")</f>
        <v/>
      </c>
      <c r="F1781" s="98" t="str">
        <f>IF(H1781=1,COUNT(X1781:BN1781,BP1781:BX1781,BZ1781:CF1781,CH1781:FC1781,FI1781:FQ1781),"")</f>
        <v/>
      </c>
      <c r="G1781" s="98" t="str">
        <f>IF($B1781&gt;=1,$M1781,"")</f>
        <v/>
      </c>
      <c r="H1781" s="199" t="str">
        <f>IF(AND(M1781&gt;0,M1781&lt;=STATS!$C$22),1,"")</f>
        <v/>
      </c>
      <c r="J1781" s="34">
        <v>1780</v>
      </c>
      <c r="R1781" s="17"/>
      <c r="S1781" s="17"/>
      <c r="T1781" s="17"/>
      <c r="U1781" s="17"/>
      <c r="V1781" s="17"/>
      <c r="W1781" s="17"/>
      <c r="X1781" s="36"/>
      <c r="Y1781" s="36"/>
      <c r="Z1781" s="36"/>
      <c r="AA1781" s="36"/>
      <c r="FD1781" s="195"/>
      <c r="FE1781" s="195"/>
      <c r="FF1781" s="195"/>
      <c r="FG1781" s="195"/>
      <c r="FH1781" s="195"/>
    </row>
    <row r="1782" spans="2:164" x14ac:dyDescent="0.2">
      <c r="B1782" s="98">
        <f>COUNT(R1782:FC1782,FI1782:FQ1782)</f>
        <v>0</v>
      </c>
      <c r="C1782" s="98" t="str">
        <f>IF(COUNT(R1782:FC1782,FI1782:FQ1782)&gt;0,COUNT(R1782:FC1782,FI1782:FQ1782),"")</f>
        <v/>
      </c>
      <c r="D1782" s="98" t="str">
        <f>IF(COUNT(X1782:BN1782,BP1782:BX1782,BZ1782:CF1782,CH1782:FC1782,FI1782:FQ1782)&gt;0,COUNT(X1782:BN1782,BP1782:BX1782,BZ1782:CF1782,CH1782:FC1782,FI1782:FQ1782),"")</f>
        <v/>
      </c>
      <c r="E1782" s="98" t="str">
        <f>IF(H1782=1,COUNT(R1782:FC1782,FI1782:FQ1782),"")</f>
        <v/>
      </c>
      <c r="F1782" s="98" t="str">
        <f>IF(H1782=1,COUNT(X1782:BN1782,BP1782:BX1782,BZ1782:CF1782,CH1782:FC1782,FI1782:FQ1782),"")</f>
        <v/>
      </c>
      <c r="G1782" s="98" t="str">
        <f>IF($B1782&gt;=1,$M1782,"")</f>
        <v/>
      </c>
      <c r="H1782" s="199" t="str">
        <f>IF(AND(M1782&gt;0,M1782&lt;=STATS!$C$22),1,"")</f>
        <v/>
      </c>
      <c r="J1782" s="34">
        <v>1781</v>
      </c>
      <c r="R1782" s="17"/>
      <c r="S1782" s="17"/>
      <c r="T1782" s="17"/>
      <c r="U1782" s="17"/>
      <c r="V1782" s="17"/>
      <c r="W1782" s="17"/>
      <c r="X1782" s="36"/>
      <c r="Y1782" s="36"/>
      <c r="Z1782" s="36"/>
      <c r="AA1782" s="36"/>
      <c r="FD1782" s="195"/>
      <c r="FE1782" s="195"/>
      <c r="FF1782" s="195"/>
      <c r="FG1782" s="195"/>
      <c r="FH1782" s="195"/>
    </row>
    <row r="1783" spans="2:164" x14ac:dyDescent="0.2">
      <c r="B1783" s="98">
        <f>COUNT(R1783:FC1783,FI1783:FQ1783)</f>
        <v>0</v>
      </c>
      <c r="C1783" s="98" t="str">
        <f>IF(COUNT(R1783:FC1783,FI1783:FQ1783)&gt;0,COUNT(R1783:FC1783,FI1783:FQ1783),"")</f>
        <v/>
      </c>
      <c r="D1783" s="98" t="str">
        <f>IF(COUNT(X1783:BN1783,BP1783:BX1783,BZ1783:CF1783,CH1783:FC1783,FI1783:FQ1783)&gt;0,COUNT(X1783:BN1783,BP1783:BX1783,BZ1783:CF1783,CH1783:FC1783,FI1783:FQ1783),"")</f>
        <v/>
      </c>
      <c r="E1783" s="98" t="str">
        <f>IF(H1783=1,COUNT(R1783:FC1783,FI1783:FQ1783),"")</f>
        <v/>
      </c>
      <c r="F1783" s="98" t="str">
        <f>IF(H1783=1,COUNT(X1783:BN1783,BP1783:BX1783,BZ1783:CF1783,CH1783:FC1783,FI1783:FQ1783),"")</f>
        <v/>
      </c>
      <c r="G1783" s="98" t="str">
        <f>IF($B1783&gt;=1,$M1783,"")</f>
        <v/>
      </c>
      <c r="H1783" s="199" t="str">
        <f>IF(AND(M1783&gt;0,M1783&lt;=STATS!$C$22),1,"")</f>
        <v/>
      </c>
      <c r="J1783" s="34">
        <v>1782</v>
      </c>
      <c r="R1783" s="17"/>
      <c r="S1783" s="17"/>
      <c r="T1783" s="17"/>
      <c r="U1783" s="17"/>
      <c r="V1783" s="17"/>
      <c r="W1783" s="17"/>
      <c r="X1783" s="36"/>
      <c r="Y1783" s="36"/>
      <c r="Z1783" s="36"/>
      <c r="AA1783" s="36"/>
      <c r="FD1783" s="195"/>
      <c r="FE1783" s="195"/>
      <c r="FF1783" s="195"/>
      <c r="FG1783" s="195"/>
      <c r="FH1783" s="195"/>
    </row>
    <row r="1784" spans="2:164" x14ac:dyDescent="0.2">
      <c r="B1784" s="98">
        <f>COUNT(R1784:FC1784,FI1784:FQ1784)</f>
        <v>0</v>
      </c>
      <c r="C1784" s="98" t="str">
        <f>IF(COUNT(R1784:FC1784,FI1784:FQ1784)&gt;0,COUNT(R1784:FC1784,FI1784:FQ1784),"")</f>
        <v/>
      </c>
      <c r="D1784" s="98" t="str">
        <f>IF(COUNT(X1784:BN1784,BP1784:BX1784,BZ1784:CF1784,CH1784:FC1784,FI1784:FQ1784)&gt;0,COUNT(X1784:BN1784,BP1784:BX1784,BZ1784:CF1784,CH1784:FC1784,FI1784:FQ1784),"")</f>
        <v/>
      </c>
      <c r="E1784" s="98" t="str">
        <f>IF(H1784=1,COUNT(R1784:FC1784,FI1784:FQ1784),"")</f>
        <v/>
      </c>
      <c r="F1784" s="98" t="str">
        <f>IF(H1784=1,COUNT(X1784:BN1784,BP1784:BX1784,BZ1784:CF1784,CH1784:FC1784,FI1784:FQ1784),"")</f>
        <v/>
      </c>
      <c r="G1784" s="98" t="str">
        <f>IF($B1784&gt;=1,$M1784,"")</f>
        <v/>
      </c>
      <c r="H1784" s="199" t="str">
        <f>IF(AND(M1784&gt;0,M1784&lt;=STATS!$C$22),1,"")</f>
        <v/>
      </c>
      <c r="J1784" s="34">
        <v>1783</v>
      </c>
      <c r="R1784" s="17"/>
      <c r="S1784" s="17"/>
      <c r="T1784" s="17"/>
      <c r="U1784" s="17"/>
      <c r="V1784" s="17"/>
      <c r="W1784" s="17"/>
      <c r="X1784" s="36"/>
      <c r="Y1784" s="36"/>
      <c r="Z1784" s="36"/>
      <c r="AA1784" s="36"/>
      <c r="FD1784" s="195"/>
      <c r="FE1784" s="195"/>
      <c r="FF1784" s="195"/>
      <c r="FG1784" s="195"/>
      <c r="FH1784" s="195"/>
    </row>
    <row r="1785" spans="2:164" x14ac:dyDescent="0.2">
      <c r="B1785" s="98">
        <f>COUNT(R1785:FC1785,FI1785:FQ1785)</f>
        <v>0</v>
      </c>
      <c r="C1785" s="98" t="str">
        <f>IF(COUNT(R1785:FC1785,FI1785:FQ1785)&gt;0,COUNT(R1785:FC1785,FI1785:FQ1785),"")</f>
        <v/>
      </c>
      <c r="D1785" s="98" t="str">
        <f>IF(COUNT(X1785:BN1785,BP1785:BX1785,BZ1785:CF1785,CH1785:FC1785,FI1785:FQ1785)&gt;0,COUNT(X1785:BN1785,BP1785:BX1785,BZ1785:CF1785,CH1785:FC1785,FI1785:FQ1785),"")</f>
        <v/>
      </c>
      <c r="E1785" s="98" t="str">
        <f>IF(H1785=1,COUNT(R1785:FC1785,FI1785:FQ1785),"")</f>
        <v/>
      </c>
      <c r="F1785" s="98" t="str">
        <f>IF(H1785=1,COUNT(X1785:BN1785,BP1785:BX1785,BZ1785:CF1785,CH1785:FC1785,FI1785:FQ1785),"")</f>
        <v/>
      </c>
      <c r="G1785" s="98" t="str">
        <f>IF($B1785&gt;=1,$M1785,"")</f>
        <v/>
      </c>
      <c r="H1785" s="199" t="str">
        <f>IF(AND(M1785&gt;0,M1785&lt;=STATS!$C$22),1,"")</f>
        <v/>
      </c>
      <c r="J1785" s="34">
        <v>1784</v>
      </c>
      <c r="R1785" s="17"/>
      <c r="S1785" s="17"/>
      <c r="T1785" s="17"/>
      <c r="U1785" s="17"/>
      <c r="V1785" s="17"/>
      <c r="W1785" s="17"/>
      <c r="X1785" s="36"/>
      <c r="Y1785" s="36"/>
      <c r="Z1785" s="36"/>
      <c r="AA1785" s="36"/>
      <c r="FD1785" s="195"/>
      <c r="FE1785" s="195"/>
      <c r="FF1785" s="195"/>
      <c r="FG1785" s="195"/>
      <c r="FH1785" s="195"/>
    </row>
    <row r="1786" spans="2:164" x14ac:dyDescent="0.2">
      <c r="B1786" s="98">
        <f>COUNT(R1786:FC1786,FI1786:FQ1786)</f>
        <v>0</v>
      </c>
      <c r="C1786" s="98" t="str">
        <f>IF(COUNT(R1786:FC1786,FI1786:FQ1786)&gt;0,COUNT(R1786:FC1786,FI1786:FQ1786),"")</f>
        <v/>
      </c>
      <c r="D1786" s="98" t="str">
        <f>IF(COUNT(X1786:BN1786,BP1786:BX1786,BZ1786:CF1786,CH1786:FC1786,FI1786:FQ1786)&gt;0,COUNT(X1786:BN1786,BP1786:BX1786,BZ1786:CF1786,CH1786:FC1786,FI1786:FQ1786),"")</f>
        <v/>
      </c>
      <c r="E1786" s="98" t="str">
        <f>IF(H1786=1,COUNT(R1786:FC1786,FI1786:FQ1786),"")</f>
        <v/>
      </c>
      <c r="F1786" s="98" t="str">
        <f>IF(H1786=1,COUNT(X1786:BN1786,BP1786:BX1786,BZ1786:CF1786,CH1786:FC1786,FI1786:FQ1786),"")</f>
        <v/>
      </c>
      <c r="G1786" s="98" t="str">
        <f>IF($B1786&gt;=1,$M1786,"")</f>
        <v/>
      </c>
      <c r="H1786" s="199" t="str">
        <f>IF(AND(M1786&gt;0,M1786&lt;=STATS!$C$22),1,"")</f>
        <v/>
      </c>
      <c r="J1786" s="34">
        <v>1785</v>
      </c>
      <c r="R1786" s="17"/>
      <c r="S1786" s="17"/>
      <c r="T1786" s="17"/>
      <c r="U1786" s="17"/>
      <c r="V1786" s="17"/>
      <c r="W1786" s="17"/>
      <c r="X1786" s="36"/>
      <c r="Y1786" s="36"/>
      <c r="Z1786" s="36"/>
      <c r="AA1786" s="36"/>
      <c r="FD1786" s="195"/>
      <c r="FE1786" s="195"/>
      <c r="FF1786" s="195"/>
      <c r="FG1786" s="195"/>
      <c r="FH1786" s="195"/>
    </row>
    <row r="1787" spans="2:164" x14ac:dyDescent="0.2">
      <c r="B1787" s="98">
        <f>COUNT(R1787:FC1787,FI1787:FQ1787)</f>
        <v>0</v>
      </c>
      <c r="C1787" s="98" t="str">
        <f>IF(COUNT(R1787:FC1787,FI1787:FQ1787)&gt;0,COUNT(R1787:FC1787,FI1787:FQ1787),"")</f>
        <v/>
      </c>
      <c r="D1787" s="98" t="str">
        <f>IF(COUNT(X1787:BN1787,BP1787:BX1787,BZ1787:CF1787,CH1787:FC1787,FI1787:FQ1787)&gt;0,COUNT(X1787:BN1787,BP1787:BX1787,BZ1787:CF1787,CH1787:FC1787,FI1787:FQ1787),"")</f>
        <v/>
      </c>
      <c r="E1787" s="98" t="str">
        <f>IF(H1787=1,COUNT(R1787:FC1787,FI1787:FQ1787),"")</f>
        <v/>
      </c>
      <c r="F1787" s="98" t="str">
        <f>IF(H1787=1,COUNT(X1787:BN1787,BP1787:BX1787,BZ1787:CF1787,CH1787:FC1787,FI1787:FQ1787),"")</f>
        <v/>
      </c>
      <c r="G1787" s="98" t="str">
        <f>IF($B1787&gt;=1,$M1787,"")</f>
        <v/>
      </c>
      <c r="H1787" s="199" t="str">
        <f>IF(AND(M1787&gt;0,M1787&lt;=STATS!$C$22),1,"")</f>
        <v/>
      </c>
      <c r="J1787" s="34">
        <v>1786</v>
      </c>
      <c r="R1787" s="17"/>
      <c r="S1787" s="17"/>
      <c r="T1787" s="17"/>
      <c r="U1787" s="17"/>
      <c r="V1787" s="17"/>
      <c r="W1787" s="17"/>
      <c r="X1787" s="36"/>
      <c r="Y1787" s="36"/>
      <c r="Z1787" s="36"/>
      <c r="AA1787" s="36"/>
      <c r="FD1787" s="195"/>
      <c r="FE1787" s="195"/>
      <c r="FF1787" s="195"/>
      <c r="FG1787" s="195"/>
      <c r="FH1787" s="195"/>
    </row>
    <row r="1788" spans="2:164" x14ac:dyDescent="0.2">
      <c r="B1788" s="98">
        <f>COUNT(R1788:FC1788,FI1788:FQ1788)</f>
        <v>0</v>
      </c>
      <c r="C1788" s="98" t="str">
        <f>IF(COUNT(R1788:FC1788,FI1788:FQ1788)&gt;0,COUNT(R1788:FC1788,FI1788:FQ1788),"")</f>
        <v/>
      </c>
      <c r="D1788" s="98" t="str">
        <f>IF(COUNT(X1788:BN1788,BP1788:BX1788,BZ1788:CF1788,CH1788:FC1788,FI1788:FQ1788)&gt;0,COUNT(X1788:BN1788,BP1788:BX1788,BZ1788:CF1788,CH1788:FC1788,FI1788:FQ1788),"")</f>
        <v/>
      </c>
      <c r="E1788" s="98" t="str">
        <f>IF(H1788=1,COUNT(R1788:FC1788,FI1788:FQ1788),"")</f>
        <v/>
      </c>
      <c r="F1788" s="98" t="str">
        <f>IF(H1788=1,COUNT(X1788:BN1788,BP1788:BX1788,BZ1788:CF1788,CH1788:FC1788,FI1788:FQ1788),"")</f>
        <v/>
      </c>
      <c r="G1788" s="98" t="str">
        <f>IF($B1788&gt;=1,$M1788,"")</f>
        <v/>
      </c>
      <c r="H1788" s="199" t="str">
        <f>IF(AND(M1788&gt;0,M1788&lt;=STATS!$C$22),1,"")</f>
        <v/>
      </c>
      <c r="J1788" s="34">
        <v>1787</v>
      </c>
      <c r="R1788" s="17"/>
      <c r="S1788" s="17"/>
      <c r="T1788" s="17"/>
      <c r="U1788" s="17"/>
      <c r="V1788" s="17"/>
      <c r="W1788" s="17"/>
      <c r="X1788" s="36"/>
      <c r="Y1788" s="36"/>
      <c r="Z1788" s="36"/>
      <c r="AA1788" s="36"/>
      <c r="FD1788" s="195"/>
      <c r="FE1788" s="195"/>
      <c r="FF1788" s="195"/>
      <c r="FG1788" s="195"/>
      <c r="FH1788" s="195"/>
    </row>
    <row r="1789" spans="2:164" x14ac:dyDescent="0.2">
      <c r="B1789" s="98">
        <f>COUNT(R1789:FC1789,FI1789:FQ1789)</f>
        <v>0</v>
      </c>
      <c r="C1789" s="98" t="str">
        <f>IF(COUNT(R1789:FC1789,FI1789:FQ1789)&gt;0,COUNT(R1789:FC1789,FI1789:FQ1789),"")</f>
        <v/>
      </c>
      <c r="D1789" s="98" t="str">
        <f>IF(COUNT(X1789:BN1789,BP1789:BX1789,BZ1789:CF1789,CH1789:FC1789,FI1789:FQ1789)&gt;0,COUNT(X1789:BN1789,BP1789:BX1789,BZ1789:CF1789,CH1789:FC1789,FI1789:FQ1789),"")</f>
        <v/>
      </c>
      <c r="E1789" s="98" t="str">
        <f>IF(H1789=1,COUNT(R1789:FC1789,FI1789:FQ1789),"")</f>
        <v/>
      </c>
      <c r="F1789" s="98" t="str">
        <f>IF(H1789=1,COUNT(X1789:BN1789,BP1789:BX1789,BZ1789:CF1789,CH1789:FC1789,FI1789:FQ1789),"")</f>
        <v/>
      </c>
      <c r="G1789" s="98" t="str">
        <f>IF($B1789&gt;=1,$M1789,"")</f>
        <v/>
      </c>
      <c r="H1789" s="199" t="str">
        <f>IF(AND(M1789&gt;0,M1789&lt;=STATS!$C$22),1,"")</f>
        <v/>
      </c>
      <c r="J1789" s="34">
        <v>1788</v>
      </c>
      <c r="R1789" s="17"/>
      <c r="S1789" s="17"/>
      <c r="T1789" s="17"/>
      <c r="U1789" s="17"/>
      <c r="V1789" s="17"/>
      <c r="W1789" s="17"/>
      <c r="X1789" s="36"/>
      <c r="Y1789" s="36"/>
      <c r="Z1789" s="36"/>
      <c r="AA1789" s="36"/>
      <c r="FD1789" s="195"/>
      <c r="FE1789" s="195"/>
      <c r="FF1789" s="195"/>
      <c r="FG1789" s="195"/>
      <c r="FH1789" s="195"/>
    </row>
    <row r="1790" spans="2:164" x14ac:dyDescent="0.2">
      <c r="B1790" s="98">
        <f>COUNT(R1790:FC1790,FI1790:FQ1790)</f>
        <v>0</v>
      </c>
      <c r="C1790" s="98" t="str">
        <f>IF(COUNT(R1790:FC1790,FI1790:FQ1790)&gt;0,COUNT(R1790:FC1790,FI1790:FQ1790),"")</f>
        <v/>
      </c>
      <c r="D1790" s="98" t="str">
        <f>IF(COUNT(X1790:BN1790,BP1790:BX1790,BZ1790:CF1790,CH1790:FC1790,FI1790:FQ1790)&gt;0,COUNT(X1790:BN1790,BP1790:BX1790,BZ1790:CF1790,CH1790:FC1790,FI1790:FQ1790),"")</f>
        <v/>
      </c>
      <c r="E1790" s="98" t="str">
        <f>IF(H1790=1,COUNT(R1790:FC1790,FI1790:FQ1790),"")</f>
        <v/>
      </c>
      <c r="F1790" s="98" t="str">
        <f>IF(H1790=1,COUNT(X1790:BN1790,BP1790:BX1790,BZ1790:CF1790,CH1790:FC1790,FI1790:FQ1790),"")</f>
        <v/>
      </c>
      <c r="G1790" s="98" t="str">
        <f>IF($B1790&gt;=1,$M1790,"")</f>
        <v/>
      </c>
      <c r="H1790" s="199" t="str">
        <f>IF(AND(M1790&gt;0,M1790&lt;=STATS!$C$22),1,"")</f>
        <v/>
      </c>
      <c r="J1790" s="34">
        <v>1789</v>
      </c>
      <c r="R1790" s="17"/>
      <c r="S1790" s="17"/>
      <c r="T1790" s="17"/>
      <c r="U1790" s="17"/>
      <c r="V1790" s="17"/>
      <c r="W1790" s="17"/>
      <c r="X1790" s="36"/>
      <c r="Y1790" s="36"/>
      <c r="Z1790" s="36"/>
      <c r="AA1790" s="36"/>
      <c r="FD1790" s="195"/>
      <c r="FE1790" s="195"/>
      <c r="FF1790" s="195"/>
      <c r="FG1790" s="195"/>
      <c r="FH1790" s="195"/>
    </row>
    <row r="1791" spans="2:164" x14ac:dyDescent="0.2">
      <c r="B1791" s="98">
        <f>COUNT(R1791:FC1791,FI1791:FQ1791)</f>
        <v>0</v>
      </c>
      <c r="C1791" s="98" t="str">
        <f>IF(COUNT(R1791:FC1791,FI1791:FQ1791)&gt;0,COUNT(R1791:FC1791,FI1791:FQ1791),"")</f>
        <v/>
      </c>
      <c r="D1791" s="98" t="str">
        <f>IF(COUNT(X1791:BN1791,BP1791:BX1791,BZ1791:CF1791,CH1791:FC1791,FI1791:FQ1791)&gt;0,COUNT(X1791:BN1791,BP1791:BX1791,BZ1791:CF1791,CH1791:FC1791,FI1791:FQ1791),"")</f>
        <v/>
      </c>
      <c r="E1791" s="98" t="str">
        <f>IF(H1791=1,COUNT(R1791:FC1791,FI1791:FQ1791),"")</f>
        <v/>
      </c>
      <c r="F1791" s="98" t="str">
        <f>IF(H1791=1,COUNT(X1791:BN1791,BP1791:BX1791,BZ1791:CF1791,CH1791:FC1791,FI1791:FQ1791),"")</f>
        <v/>
      </c>
      <c r="G1791" s="98" t="str">
        <f>IF($B1791&gt;=1,$M1791,"")</f>
        <v/>
      </c>
      <c r="H1791" s="199" t="str">
        <f>IF(AND(M1791&gt;0,M1791&lt;=STATS!$C$22),1,"")</f>
        <v/>
      </c>
      <c r="J1791" s="34">
        <v>1790</v>
      </c>
      <c r="R1791" s="17"/>
      <c r="S1791" s="17"/>
      <c r="T1791" s="17"/>
      <c r="U1791" s="17"/>
      <c r="V1791" s="17"/>
      <c r="W1791" s="17"/>
      <c r="X1791" s="36"/>
      <c r="Y1791" s="36"/>
      <c r="Z1791" s="36"/>
      <c r="AA1791" s="36"/>
      <c r="FD1791" s="195"/>
      <c r="FE1791" s="195"/>
      <c r="FF1791" s="195"/>
      <c r="FG1791" s="195"/>
      <c r="FH1791" s="195"/>
    </row>
    <row r="1792" spans="2:164" x14ac:dyDescent="0.2">
      <c r="B1792" s="98">
        <f>COUNT(R1792:FC1792,FI1792:FQ1792)</f>
        <v>0</v>
      </c>
      <c r="C1792" s="98" t="str">
        <f>IF(COUNT(R1792:FC1792,FI1792:FQ1792)&gt;0,COUNT(R1792:FC1792,FI1792:FQ1792),"")</f>
        <v/>
      </c>
      <c r="D1792" s="98" t="str">
        <f>IF(COUNT(X1792:BN1792,BP1792:BX1792,BZ1792:CF1792,CH1792:FC1792,FI1792:FQ1792)&gt;0,COUNT(X1792:BN1792,BP1792:BX1792,BZ1792:CF1792,CH1792:FC1792,FI1792:FQ1792),"")</f>
        <v/>
      </c>
      <c r="E1792" s="98" t="str">
        <f>IF(H1792=1,COUNT(R1792:FC1792,FI1792:FQ1792),"")</f>
        <v/>
      </c>
      <c r="F1792" s="98" t="str">
        <f>IF(H1792=1,COUNT(X1792:BN1792,BP1792:BX1792,BZ1792:CF1792,CH1792:FC1792,FI1792:FQ1792),"")</f>
        <v/>
      </c>
      <c r="G1792" s="98" t="str">
        <f>IF($B1792&gt;=1,$M1792,"")</f>
        <v/>
      </c>
      <c r="H1792" s="199" t="str">
        <f>IF(AND(M1792&gt;0,M1792&lt;=STATS!$C$22),1,"")</f>
        <v/>
      </c>
      <c r="J1792" s="34">
        <v>1791</v>
      </c>
      <c r="R1792" s="17"/>
      <c r="S1792" s="17"/>
      <c r="T1792" s="17"/>
      <c r="U1792" s="17"/>
      <c r="V1792" s="17"/>
      <c r="W1792" s="17"/>
      <c r="X1792" s="36"/>
      <c r="Y1792" s="36"/>
      <c r="Z1792" s="36"/>
      <c r="AA1792" s="36"/>
      <c r="FD1792" s="195"/>
      <c r="FE1792" s="195"/>
      <c r="FF1792" s="195"/>
      <c r="FG1792" s="195"/>
      <c r="FH1792" s="195"/>
    </row>
    <row r="1793" spans="2:164" x14ac:dyDescent="0.2">
      <c r="B1793" s="98">
        <f>COUNT(R1793:FC1793,FI1793:FQ1793)</f>
        <v>0</v>
      </c>
      <c r="C1793" s="98" t="str">
        <f>IF(COUNT(R1793:FC1793,FI1793:FQ1793)&gt;0,COUNT(R1793:FC1793,FI1793:FQ1793),"")</f>
        <v/>
      </c>
      <c r="D1793" s="98" t="str">
        <f>IF(COUNT(X1793:BN1793,BP1793:BX1793,BZ1793:CF1793,CH1793:FC1793,FI1793:FQ1793)&gt;0,COUNT(X1793:BN1793,BP1793:BX1793,BZ1793:CF1793,CH1793:FC1793,FI1793:FQ1793),"")</f>
        <v/>
      </c>
      <c r="E1793" s="98" t="str">
        <f>IF(H1793=1,COUNT(R1793:FC1793,FI1793:FQ1793),"")</f>
        <v/>
      </c>
      <c r="F1793" s="98" t="str">
        <f>IF(H1793=1,COUNT(X1793:BN1793,BP1793:BX1793,BZ1793:CF1793,CH1793:FC1793,FI1793:FQ1793),"")</f>
        <v/>
      </c>
      <c r="G1793" s="98" t="str">
        <f>IF($B1793&gt;=1,$M1793,"")</f>
        <v/>
      </c>
      <c r="H1793" s="199" t="str">
        <f>IF(AND(M1793&gt;0,M1793&lt;=STATS!$C$22),1,"")</f>
        <v/>
      </c>
      <c r="J1793" s="34">
        <v>1792</v>
      </c>
      <c r="R1793" s="17"/>
      <c r="S1793" s="17"/>
      <c r="T1793" s="17"/>
      <c r="U1793" s="17"/>
      <c r="V1793" s="17"/>
      <c r="W1793" s="17"/>
      <c r="X1793" s="36"/>
      <c r="Y1793" s="36"/>
      <c r="Z1793" s="36"/>
      <c r="AA1793" s="36"/>
      <c r="FD1793" s="195"/>
      <c r="FE1793" s="195"/>
      <c r="FF1793" s="195"/>
      <c r="FG1793" s="195"/>
      <c r="FH1793" s="195"/>
    </row>
    <row r="1794" spans="2:164" x14ac:dyDescent="0.2">
      <c r="B1794" s="98">
        <f>COUNT(R1794:FC1794,FI1794:FQ1794)</f>
        <v>0</v>
      </c>
      <c r="C1794" s="98" t="str">
        <f>IF(COUNT(R1794:FC1794,FI1794:FQ1794)&gt;0,COUNT(R1794:FC1794,FI1794:FQ1794),"")</f>
        <v/>
      </c>
      <c r="D1794" s="98" t="str">
        <f>IF(COUNT(X1794:BN1794,BP1794:BX1794,BZ1794:CF1794,CH1794:FC1794,FI1794:FQ1794)&gt;0,COUNT(X1794:BN1794,BP1794:BX1794,BZ1794:CF1794,CH1794:FC1794,FI1794:FQ1794),"")</f>
        <v/>
      </c>
      <c r="E1794" s="98" t="str">
        <f>IF(H1794=1,COUNT(R1794:FC1794,FI1794:FQ1794),"")</f>
        <v/>
      </c>
      <c r="F1794" s="98" t="str">
        <f>IF(H1794=1,COUNT(X1794:BN1794,BP1794:BX1794,BZ1794:CF1794,CH1794:FC1794,FI1794:FQ1794),"")</f>
        <v/>
      </c>
      <c r="G1794" s="98" t="str">
        <f>IF($B1794&gt;=1,$M1794,"")</f>
        <v/>
      </c>
      <c r="H1794" s="199" t="str">
        <f>IF(AND(M1794&gt;0,M1794&lt;=STATS!$C$22),1,"")</f>
        <v/>
      </c>
      <c r="J1794" s="34">
        <v>1793</v>
      </c>
      <c r="R1794" s="17"/>
      <c r="S1794" s="17"/>
      <c r="T1794" s="17"/>
      <c r="U1794" s="17"/>
      <c r="V1794" s="17"/>
      <c r="W1794" s="17"/>
      <c r="X1794" s="36"/>
      <c r="Y1794" s="36"/>
      <c r="Z1794" s="36"/>
      <c r="AA1794" s="36"/>
      <c r="FD1794" s="195"/>
      <c r="FE1794" s="195"/>
      <c r="FF1794" s="195"/>
      <c r="FG1794" s="195"/>
      <c r="FH1794" s="195"/>
    </row>
    <row r="1795" spans="2:164" x14ac:dyDescent="0.2">
      <c r="B1795" s="98">
        <f>COUNT(R1795:FC1795,FI1795:FQ1795)</f>
        <v>0</v>
      </c>
      <c r="C1795" s="98" t="str">
        <f>IF(COUNT(R1795:FC1795,FI1795:FQ1795)&gt;0,COUNT(R1795:FC1795,FI1795:FQ1795),"")</f>
        <v/>
      </c>
      <c r="D1795" s="98" t="str">
        <f>IF(COUNT(X1795:BN1795,BP1795:BX1795,BZ1795:CF1795,CH1795:FC1795,FI1795:FQ1795)&gt;0,COUNT(X1795:BN1795,BP1795:BX1795,BZ1795:CF1795,CH1795:FC1795,FI1795:FQ1795),"")</f>
        <v/>
      </c>
      <c r="E1795" s="98" t="str">
        <f>IF(H1795=1,COUNT(R1795:FC1795,FI1795:FQ1795),"")</f>
        <v/>
      </c>
      <c r="F1795" s="98" t="str">
        <f>IF(H1795=1,COUNT(X1795:BN1795,BP1795:BX1795,BZ1795:CF1795,CH1795:FC1795,FI1795:FQ1795),"")</f>
        <v/>
      </c>
      <c r="G1795" s="98" t="str">
        <f>IF($B1795&gt;=1,$M1795,"")</f>
        <v/>
      </c>
      <c r="H1795" s="199" t="str">
        <f>IF(AND(M1795&gt;0,M1795&lt;=STATS!$C$22),1,"")</f>
        <v/>
      </c>
      <c r="J1795" s="34">
        <v>1794</v>
      </c>
      <c r="R1795" s="17"/>
      <c r="S1795" s="17"/>
      <c r="T1795" s="17"/>
      <c r="U1795" s="17"/>
      <c r="V1795" s="17"/>
      <c r="W1795" s="17"/>
      <c r="X1795" s="36"/>
      <c r="Y1795" s="36"/>
      <c r="Z1795" s="36"/>
      <c r="AA1795" s="36"/>
      <c r="FD1795" s="195"/>
      <c r="FE1795" s="195"/>
      <c r="FF1795" s="195"/>
      <c r="FG1795" s="195"/>
      <c r="FH1795" s="195"/>
    </row>
    <row r="1796" spans="2:164" x14ac:dyDescent="0.2">
      <c r="B1796" s="98">
        <f>COUNT(R1796:FC1796,FI1796:FQ1796)</f>
        <v>0</v>
      </c>
      <c r="C1796" s="98" t="str">
        <f>IF(COUNT(R1796:FC1796,FI1796:FQ1796)&gt;0,COUNT(R1796:FC1796,FI1796:FQ1796),"")</f>
        <v/>
      </c>
      <c r="D1796" s="98" t="str">
        <f>IF(COUNT(X1796:BN1796,BP1796:BX1796,BZ1796:CF1796,CH1796:FC1796,FI1796:FQ1796)&gt;0,COUNT(X1796:BN1796,BP1796:BX1796,BZ1796:CF1796,CH1796:FC1796,FI1796:FQ1796),"")</f>
        <v/>
      </c>
      <c r="E1796" s="98" t="str">
        <f>IF(H1796=1,COUNT(R1796:FC1796,FI1796:FQ1796),"")</f>
        <v/>
      </c>
      <c r="F1796" s="98" t="str">
        <f>IF(H1796=1,COUNT(X1796:BN1796,BP1796:BX1796,BZ1796:CF1796,CH1796:FC1796,FI1796:FQ1796),"")</f>
        <v/>
      </c>
      <c r="G1796" s="98" t="str">
        <f>IF($B1796&gt;=1,$M1796,"")</f>
        <v/>
      </c>
      <c r="H1796" s="199" t="str">
        <f>IF(AND(M1796&gt;0,M1796&lt;=STATS!$C$22),1,"")</f>
        <v/>
      </c>
      <c r="J1796" s="34">
        <v>1795</v>
      </c>
      <c r="R1796" s="17"/>
      <c r="S1796" s="17"/>
      <c r="T1796" s="17"/>
      <c r="U1796" s="17"/>
      <c r="V1796" s="17"/>
      <c r="W1796" s="17"/>
      <c r="X1796" s="36"/>
      <c r="Y1796" s="36"/>
      <c r="Z1796" s="36"/>
      <c r="AA1796" s="36"/>
      <c r="FD1796" s="195"/>
      <c r="FE1796" s="195"/>
      <c r="FF1796" s="195"/>
      <c r="FG1796" s="195"/>
      <c r="FH1796" s="195"/>
    </row>
    <row r="1797" spans="2:164" x14ac:dyDescent="0.2">
      <c r="B1797" s="98">
        <f>COUNT(R1797:FC1797,FI1797:FQ1797)</f>
        <v>0</v>
      </c>
      <c r="C1797" s="98" t="str">
        <f>IF(COUNT(R1797:FC1797,FI1797:FQ1797)&gt;0,COUNT(R1797:FC1797,FI1797:FQ1797),"")</f>
        <v/>
      </c>
      <c r="D1797" s="98" t="str">
        <f>IF(COUNT(X1797:BN1797,BP1797:BX1797,BZ1797:CF1797,CH1797:FC1797,FI1797:FQ1797)&gt;0,COUNT(X1797:BN1797,BP1797:BX1797,BZ1797:CF1797,CH1797:FC1797,FI1797:FQ1797),"")</f>
        <v/>
      </c>
      <c r="E1797" s="98" t="str">
        <f>IF(H1797=1,COUNT(R1797:FC1797,FI1797:FQ1797),"")</f>
        <v/>
      </c>
      <c r="F1797" s="98" t="str">
        <f>IF(H1797=1,COUNT(X1797:BN1797,BP1797:BX1797,BZ1797:CF1797,CH1797:FC1797,FI1797:FQ1797),"")</f>
        <v/>
      </c>
      <c r="G1797" s="98" t="str">
        <f>IF($B1797&gt;=1,$M1797,"")</f>
        <v/>
      </c>
      <c r="H1797" s="199" t="str">
        <f>IF(AND(M1797&gt;0,M1797&lt;=STATS!$C$22),1,"")</f>
        <v/>
      </c>
      <c r="J1797" s="34">
        <v>1796</v>
      </c>
      <c r="R1797" s="17"/>
      <c r="S1797" s="17"/>
      <c r="T1797" s="17"/>
      <c r="U1797" s="17"/>
      <c r="V1797" s="17"/>
      <c r="W1797" s="17"/>
      <c r="X1797" s="36"/>
      <c r="Y1797" s="36"/>
      <c r="Z1797" s="36"/>
      <c r="AA1797" s="36"/>
      <c r="FD1797" s="195"/>
      <c r="FE1797" s="195"/>
      <c r="FF1797" s="195"/>
      <c r="FG1797" s="195"/>
      <c r="FH1797" s="195"/>
    </row>
    <row r="1798" spans="2:164" x14ac:dyDescent="0.2">
      <c r="B1798" s="98">
        <f>COUNT(R1798:FC1798,FI1798:FQ1798)</f>
        <v>0</v>
      </c>
      <c r="C1798" s="98" t="str">
        <f>IF(COUNT(R1798:FC1798,FI1798:FQ1798)&gt;0,COUNT(R1798:FC1798,FI1798:FQ1798),"")</f>
        <v/>
      </c>
      <c r="D1798" s="98" t="str">
        <f>IF(COUNT(X1798:BN1798,BP1798:BX1798,BZ1798:CF1798,CH1798:FC1798,FI1798:FQ1798)&gt;0,COUNT(X1798:BN1798,BP1798:BX1798,BZ1798:CF1798,CH1798:FC1798,FI1798:FQ1798),"")</f>
        <v/>
      </c>
      <c r="E1798" s="98" t="str">
        <f>IF(H1798=1,COUNT(R1798:FC1798,FI1798:FQ1798),"")</f>
        <v/>
      </c>
      <c r="F1798" s="98" t="str">
        <f>IF(H1798=1,COUNT(X1798:BN1798,BP1798:BX1798,BZ1798:CF1798,CH1798:FC1798,FI1798:FQ1798),"")</f>
        <v/>
      </c>
      <c r="G1798" s="98" t="str">
        <f>IF($B1798&gt;=1,$M1798,"")</f>
        <v/>
      </c>
      <c r="H1798" s="199" t="str">
        <f>IF(AND(M1798&gt;0,M1798&lt;=STATS!$C$22),1,"")</f>
        <v/>
      </c>
      <c r="J1798" s="34">
        <v>1797</v>
      </c>
      <c r="R1798" s="17"/>
      <c r="S1798" s="17"/>
      <c r="T1798" s="17"/>
      <c r="U1798" s="17"/>
      <c r="V1798" s="17"/>
      <c r="W1798" s="17"/>
      <c r="X1798" s="36"/>
      <c r="Y1798" s="36"/>
      <c r="Z1798" s="36"/>
      <c r="AA1798" s="36"/>
      <c r="FD1798" s="195"/>
      <c r="FE1798" s="195"/>
      <c r="FF1798" s="195"/>
      <c r="FG1798" s="195"/>
      <c r="FH1798" s="195"/>
    </row>
    <row r="1799" spans="2:164" x14ac:dyDescent="0.2">
      <c r="B1799" s="98">
        <f>COUNT(R1799:FC1799,FI1799:FQ1799)</f>
        <v>0</v>
      </c>
      <c r="C1799" s="98" t="str">
        <f>IF(COUNT(R1799:FC1799,FI1799:FQ1799)&gt;0,COUNT(R1799:FC1799,FI1799:FQ1799),"")</f>
        <v/>
      </c>
      <c r="D1799" s="98" t="str">
        <f>IF(COUNT(X1799:BN1799,BP1799:BX1799,BZ1799:CF1799,CH1799:FC1799,FI1799:FQ1799)&gt;0,COUNT(X1799:BN1799,BP1799:BX1799,BZ1799:CF1799,CH1799:FC1799,FI1799:FQ1799),"")</f>
        <v/>
      </c>
      <c r="E1799" s="98" t="str">
        <f>IF(H1799=1,COUNT(R1799:FC1799,FI1799:FQ1799),"")</f>
        <v/>
      </c>
      <c r="F1799" s="98" t="str">
        <f>IF(H1799=1,COUNT(X1799:BN1799,BP1799:BX1799,BZ1799:CF1799,CH1799:FC1799,FI1799:FQ1799),"")</f>
        <v/>
      </c>
      <c r="G1799" s="98" t="str">
        <f>IF($B1799&gt;=1,$M1799,"")</f>
        <v/>
      </c>
      <c r="H1799" s="199" t="str">
        <f>IF(AND(M1799&gt;0,M1799&lt;=STATS!$C$22),1,"")</f>
        <v/>
      </c>
      <c r="J1799" s="34">
        <v>1798</v>
      </c>
      <c r="R1799" s="17"/>
      <c r="S1799" s="17"/>
      <c r="T1799" s="17"/>
      <c r="U1799" s="17"/>
      <c r="V1799" s="17"/>
      <c r="W1799" s="17"/>
      <c r="X1799" s="36"/>
      <c r="Y1799" s="36"/>
      <c r="Z1799" s="36"/>
      <c r="AA1799" s="36"/>
      <c r="FD1799" s="195"/>
      <c r="FE1799" s="195"/>
      <c r="FF1799" s="195"/>
      <c r="FG1799" s="195"/>
      <c r="FH1799" s="195"/>
    </row>
    <row r="1800" spans="2:164" x14ac:dyDescent="0.2">
      <c r="B1800" s="98">
        <f>COUNT(R1800:FC1800,FI1800:FQ1800)</f>
        <v>0</v>
      </c>
      <c r="C1800" s="98" t="str">
        <f>IF(COUNT(R1800:FC1800,FI1800:FQ1800)&gt;0,COUNT(R1800:FC1800,FI1800:FQ1800),"")</f>
        <v/>
      </c>
      <c r="D1800" s="98" t="str">
        <f>IF(COUNT(X1800:BN1800,BP1800:BX1800,BZ1800:CF1800,CH1800:FC1800,FI1800:FQ1800)&gt;0,COUNT(X1800:BN1800,BP1800:BX1800,BZ1800:CF1800,CH1800:FC1800,FI1800:FQ1800),"")</f>
        <v/>
      </c>
      <c r="E1800" s="98" t="str">
        <f>IF(H1800=1,COUNT(R1800:FC1800,FI1800:FQ1800),"")</f>
        <v/>
      </c>
      <c r="F1800" s="98" t="str">
        <f>IF(H1800=1,COUNT(X1800:BN1800,BP1800:BX1800,BZ1800:CF1800,CH1800:FC1800,FI1800:FQ1800),"")</f>
        <v/>
      </c>
      <c r="G1800" s="98" t="str">
        <f>IF($B1800&gt;=1,$M1800,"")</f>
        <v/>
      </c>
      <c r="H1800" s="199" t="str">
        <f>IF(AND(M1800&gt;0,M1800&lt;=STATS!$C$22),1,"")</f>
        <v/>
      </c>
      <c r="J1800" s="34">
        <v>1799</v>
      </c>
      <c r="R1800" s="17"/>
      <c r="S1800" s="17"/>
      <c r="T1800" s="17"/>
      <c r="U1800" s="17"/>
      <c r="V1800" s="17"/>
      <c r="W1800" s="17"/>
      <c r="X1800" s="36"/>
      <c r="Y1800" s="36"/>
      <c r="Z1800" s="36"/>
      <c r="AA1800" s="36"/>
      <c r="FD1800" s="195"/>
      <c r="FE1800" s="195"/>
      <c r="FF1800" s="195"/>
      <c r="FG1800" s="195"/>
      <c r="FH1800" s="195"/>
    </row>
    <row r="1801" spans="2:164" x14ac:dyDescent="0.2">
      <c r="B1801" s="98">
        <f>COUNT(R1801:FC1801,FI1801:FQ1801)</f>
        <v>0</v>
      </c>
      <c r="C1801" s="98" t="str">
        <f>IF(COUNT(R1801:FC1801,FI1801:FQ1801)&gt;0,COUNT(R1801:FC1801,FI1801:FQ1801),"")</f>
        <v/>
      </c>
      <c r="D1801" s="98" t="str">
        <f>IF(COUNT(X1801:BN1801,BP1801:BX1801,BZ1801:CF1801,CH1801:FC1801,FI1801:FQ1801)&gt;0,COUNT(X1801:BN1801,BP1801:BX1801,BZ1801:CF1801,CH1801:FC1801,FI1801:FQ1801),"")</f>
        <v/>
      </c>
      <c r="E1801" s="98" t="str">
        <f>IF(H1801=1,COUNT(R1801:FC1801,FI1801:FQ1801),"")</f>
        <v/>
      </c>
      <c r="F1801" s="98" t="str">
        <f>IF(H1801=1,COUNT(X1801:BN1801,BP1801:BX1801,BZ1801:CF1801,CH1801:FC1801,FI1801:FQ1801),"")</f>
        <v/>
      </c>
      <c r="G1801" s="98" t="str">
        <f>IF($B1801&gt;=1,$M1801,"")</f>
        <v/>
      </c>
      <c r="H1801" s="199" t="str">
        <f>IF(AND(M1801&gt;0,M1801&lt;=STATS!$C$22),1,"")</f>
        <v/>
      </c>
      <c r="J1801" s="34">
        <v>1800</v>
      </c>
      <c r="R1801" s="17"/>
      <c r="S1801" s="17"/>
      <c r="T1801" s="17"/>
      <c r="U1801" s="17"/>
      <c r="V1801" s="17"/>
      <c r="W1801" s="17"/>
      <c r="X1801" s="36"/>
      <c r="Y1801" s="36"/>
      <c r="Z1801" s="36"/>
      <c r="AA1801" s="36"/>
      <c r="FD1801" s="195"/>
      <c r="FE1801" s="195"/>
      <c r="FF1801" s="195"/>
      <c r="FG1801" s="195"/>
      <c r="FH1801" s="195"/>
    </row>
    <row r="1802" spans="2:164" x14ac:dyDescent="0.2">
      <c r="B1802" s="98">
        <f>COUNT(R1802:FC1802,FI1802:FQ1802)</f>
        <v>0</v>
      </c>
      <c r="C1802" s="98" t="str">
        <f>IF(COUNT(R1802:FC1802,FI1802:FQ1802)&gt;0,COUNT(R1802:FC1802,FI1802:FQ1802),"")</f>
        <v/>
      </c>
      <c r="D1802" s="98" t="str">
        <f>IF(COUNT(X1802:BN1802,BP1802:BX1802,BZ1802:CF1802,CH1802:FC1802,FI1802:FQ1802)&gt;0,COUNT(X1802:BN1802,BP1802:BX1802,BZ1802:CF1802,CH1802:FC1802,FI1802:FQ1802),"")</f>
        <v/>
      </c>
      <c r="E1802" s="98" t="str">
        <f>IF(H1802=1,COUNT(R1802:FC1802,FI1802:FQ1802),"")</f>
        <v/>
      </c>
      <c r="F1802" s="98" t="str">
        <f>IF(H1802=1,COUNT(X1802:BN1802,BP1802:BX1802,BZ1802:CF1802,CH1802:FC1802,FI1802:FQ1802),"")</f>
        <v/>
      </c>
      <c r="G1802" s="98" t="str">
        <f>IF($B1802&gt;=1,$M1802,"")</f>
        <v/>
      </c>
      <c r="H1802" s="199" t="str">
        <f>IF(AND(M1802&gt;0,M1802&lt;=STATS!$C$22),1,"")</f>
        <v/>
      </c>
      <c r="J1802" s="34">
        <v>1801</v>
      </c>
      <c r="R1802" s="17"/>
      <c r="S1802" s="17"/>
      <c r="T1802" s="17"/>
      <c r="U1802" s="17"/>
      <c r="V1802" s="17"/>
      <c r="W1802" s="17"/>
      <c r="X1802" s="36"/>
      <c r="Y1802" s="36"/>
      <c r="Z1802" s="36"/>
      <c r="AA1802" s="36"/>
      <c r="FD1802" s="195"/>
      <c r="FE1802" s="195"/>
      <c r="FF1802" s="195"/>
      <c r="FG1802" s="195"/>
      <c r="FH1802" s="195"/>
    </row>
    <row r="1803" spans="2:164" x14ac:dyDescent="0.2">
      <c r="B1803" s="98">
        <f>COUNT(R1803:FC1803,FI1803:FQ1803)</f>
        <v>0</v>
      </c>
      <c r="C1803" s="98" t="str">
        <f>IF(COUNT(R1803:FC1803,FI1803:FQ1803)&gt;0,COUNT(R1803:FC1803,FI1803:FQ1803),"")</f>
        <v/>
      </c>
      <c r="D1803" s="98" t="str">
        <f>IF(COUNT(X1803:BN1803,BP1803:BX1803,BZ1803:CF1803,CH1803:FC1803,FI1803:FQ1803)&gt;0,COUNT(X1803:BN1803,BP1803:BX1803,BZ1803:CF1803,CH1803:FC1803,FI1803:FQ1803),"")</f>
        <v/>
      </c>
      <c r="E1803" s="98" t="str">
        <f>IF(H1803=1,COUNT(R1803:FC1803,FI1803:FQ1803),"")</f>
        <v/>
      </c>
      <c r="F1803" s="98" t="str">
        <f>IF(H1803=1,COUNT(X1803:BN1803,BP1803:BX1803,BZ1803:CF1803,CH1803:FC1803,FI1803:FQ1803),"")</f>
        <v/>
      </c>
      <c r="G1803" s="98" t="str">
        <f>IF($B1803&gt;=1,$M1803,"")</f>
        <v/>
      </c>
      <c r="H1803" s="199" t="str">
        <f>IF(AND(M1803&gt;0,M1803&lt;=STATS!$C$22),1,"")</f>
        <v/>
      </c>
      <c r="J1803" s="34">
        <v>1802</v>
      </c>
      <c r="R1803" s="17"/>
      <c r="S1803" s="17"/>
      <c r="T1803" s="17"/>
      <c r="U1803" s="17"/>
      <c r="V1803" s="17"/>
      <c r="W1803" s="17"/>
      <c r="X1803" s="36"/>
      <c r="Y1803" s="36"/>
      <c r="Z1803" s="36"/>
      <c r="AA1803" s="36"/>
      <c r="FD1803" s="195"/>
      <c r="FE1803" s="195"/>
      <c r="FF1803" s="195"/>
      <c r="FG1803" s="195"/>
      <c r="FH1803" s="195"/>
    </row>
    <row r="1804" spans="2:164" x14ac:dyDescent="0.2">
      <c r="B1804" s="98">
        <f>COUNT(R1804:FC1804,FI1804:FQ1804)</f>
        <v>0</v>
      </c>
      <c r="C1804" s="98" t="str">
        <f>IF(COUNT(R1804:FC1804,FI1804:FQ1804)&gt;0,COUNT(R1804:FC1804,FI1804:FQ1804),"")</f>
        <v/>
      </c>
      <c r="D1804" s="98" t="str">
        <f>IF(COUNT(X1804:BN1804,BP1804:BX1804,BZ1804:CF1804,CH1804:FC1804,FI1804:FQ1804)&gt;0,COUNT(X1804:BN1804,BP1804:BX1804,BZ1804:CF1804,CH1804:FC1804,FI1804:FQ1804),"")</f>
        <v/>
      </c>
      <c r="E1804" s="98" t="str">
        <f>IF(H1804=1,COUNT(R1804:FC1804,FI1804:FQ1804),"")</f>
        <v/>
      </c>
      <c r="F1804" s="98" t="str">
        <f>IF(H1804=1,COUNT(X1804:BN1804,BP1804:BX1804,BZ1804:CF1804,CH1804:FC1804,FI1804:FQ1804),"")</f>
        <v/>
      </c>
      <c r="G1804" s="98" t="str">
        <f>IF($B1804&gt;=1,$M1804,"")</f>
        <v/>
      </c>
      <c r="H1804" s="199" t="str">
        <f>IF(AND(M1804&gt;0,M1804&lt;=STATS!$C$22),1,"")</f>
        <v/>
      </c>
      <c r="J1804" s="34">
        <v>1803</v>
      </c>
      <c r="R1804" s="17"/>
      <c r="S1804" s="17"/>
      <c r="T1804" s="17"/>
      <c r="U1804" s="17"/>
      <c r="V1804" s="17"/>
      <c r="W1804" s="17"/>
      <c r="X1804" s="36"/>
      <c r="Y1804" s="36"/>
      <c r="Z1804" s="36"/>
      <c r="AA1804" s="36"/>
      <c r="FD1804" s="195"/>
      <c r="FE1804" s="195"/>
      <c r="FF1804" s="195"/>
      <c r="FG1804" s="195"/>
      <c r="FH1804" s="195"/>
    </row>
    <row r="1805" spans="2:164" x14ac:dyDescent="0.2">
      <c r="B1805" s="98">
        <f>COUNT(R1805:FC1805,FI1805:FQ1805)</f>
        <v>0</v>
      </c>
      <c r="C1805" s="98" t="str">
        <f>IF(COUNT(R1805:FC1805,FI1805:FQ1805)&gt;0,COUNT(R1805:FC1805,FI1805:FQ1805),"")</f>
        <v/>
      </c>
      <c r="D1805" s="98" t="str">
        <f>IF(COUNT(X1805:BN1805,BP1805:BX1805,BZ1805:CF1805,CH1805:FC1805,FI1805:FQ1805)&gt;0,COUNT(X1805:BN1805,BP1805:BX1805,BZ1805:CF1805,CH1805:FC1805,FI1805:FQ1805),"")</f>
        <v/>
      </c>
      <c r="E1805" s="98" t="str">
        <f>IF(H1805=1,COUNT(R1805:FC1805,FI1805:FQ1805),"")</f>
        <v/>
      </c>
      <c r="F1805" s="98" t="str">
        <f>IF(H1805=1,COUNT(X1805:BN1805,BP1805:BX1805,BZ1805:CF1805,CH1805:FC1805,FI1805:FQ1805),"")</f>
        <v/>
      </c>
      <c r="G1805" s="98" t="str">
        <f>IF($B1805&gt;=1,$M1805,"")</f>
        <v/>
      </c>
      <c r="H1805" s="199" t="str">
        <f>IF(AND(M1805&gt;0,M1805&lt;=STATS!$C$22),1,"")</f>
        <v/>
      </c>
      <c r="J1805" s="34">
        <v>1804</v>
      </c>
      <c r="R1805" s="17"/>
      <c r="S1805" s="17"/>
      <c r="T1805" s="17"/>
      <c r="U1805" s="17"/>
      <c r="V1805" s="17"/>
      <c r="W1805" s="17"/>
      <c r="X1805" s="36"/>
      <c r="Y1805" s="36"/>
      <c r="Z1805" s="36"/>
      <c r="AA1805" s="36"/>
      <c r="FD1805" s="195"/>
      <c r="FE1805" s="195"/>
      <c r="FF1805" s="195"/>
      <c r="FG1805" s="195"/>
      <c r="FH1805" s="195"/>
    </row>
    <row r="1806" spans="2:164" x14ac:dyDescent="0.2">
      <c r="B1806" s="98">
        <f>COUNT(R1806:FC1806,FI1806:FQ1806)</f>
        <v>0</v>
      </c>
      <c r="C1806" s="98" t="str">
        <f>IF(COUNT(R1806:FC1806,FI1806:FQ1806)&gt;0,COUNT(R1806:FC1806,FI1806:FQ1806),"")</f>
        <v/>
      </c>
      <c r="D1806" s="98" t="str">
        <f>IF(COUNT(X1806:BN1806,BP1806:BX1806,BZ1806:CF1806,CH1806:FC1806,FI1806:FQ1806)&gt;0,COUNT(X1806:BN1806,BP1806:BX1806,BZ1806:CF1806,CH1806:FC1806,FI1806:FQ1806),"")</f>
        <v/>
      </c>
      <c r="E1806" s="98" t="str">
        <f>IF(H1806=1,COUNT(R1806:FC1806,FI1806:FQ1806),"")</f>
        <v/>
      </c>
      <c r="F1806" s="98" t="str">
        <f>IF(H1806=1,COUNT(X1806:BN1806,BP1806:BX1806,BZ1806:CF1806,CH1806:FC1806,FI1806:FQ1806),"")</f>
        <v/>
      </c>
      <c r="G1806" s="98" t="str">
        <f>IF($B1806&gt;=1,$M1806,"")</f>
        <v/>
      </c>
      <c r="H1806" s="199" t="str">
        <f>IF(AND(M1806&gt;0,M1806&lt;=STATS!$C$22),1,"")</f>
        <v/>
      </c>
      <c r="J1806" s="34">
        <v>1805</v>
      </c>
      <c r="R1806" s="17"/>
      <c r="S1806" s="17"/>
      <c r="T1806" s="17"/>
      <c r="U1806" s="17"/>
      <c r="V1806" s="17"/>
      <c r="W1806" s="17"/>
      <c r="X1806" s="36"/>
      <c r="Y1806" s="36"/>
      <c r="Z1806" s="36"/>
      <c r="AA1806" s="36"/>
      <c r="FD1806" s="195"/>
      <c r="FE1806" s="195"/>
      <c r="FF1806" s="195"/>
      <c r="FG1806" s="195"/>
      <c r="FH1806" s="195"/>
    </row>
    <row r="1807" spans="2:164" x14ac:dyDescent="0.2">
      <c r="B1807" s="98">
        <f>COUNT(R1807:FC1807,FI1807:FQ1807)</f>
        <v>0</v>
      </c>
      <c r="C1807" s="98" t="str">
        <f>IF(COUNT(R1807:FC1807,FI1807:FQ1807)&gt;0,COUNT(R1807:FC1807,FI1807:FQ1807),"")</f>
        <v/>
      </c>
      <c r="D1807" s="98" t="str">
        <f>IF(COUNT(X1807:BN1807,BP1807:BX1807,BZ1807:CF1807,CH1807:FC1807,FI1807:FQ1807)&gt;0,COUNT(X1807:BN1807,BP1807:BX1807,BZ1807:CF1807,CH1807:FC1807,FI1807:FQ1807),"")</f>
        <v/>
      </c>
      <c r="E1807" s="98" t="str">
        <f>IF(H1807=1,COUNT(R1807:FC1807,FI1807:FQ1807),"")</f>
        <v/>
      </c>
      <c r="F1807" s="98" t="str">
        <f>IF(H1807=1,COUNT(X1807:BN1807,BP1807:BX1807,BZ1807:CF1807,CH1807:FC1807,FI1807:FQ1807),"")</f>
        <v/>
      </c>
      <c r="G1807" s="98" t="str">
        <f>IF($B1807&gt;=1,$M1807,"")</f>
        <v/>
      </c>
      <c r="H1807" s="199" t="str">
        <f>IF(AND(M1807&gt;0,M1807&lt;=STATS!$C$22),1,"")</f>
        <v/>
      </c>
      <c r="J1807" s="34">
        <v>1806</v>
      </c>
      <c r="R1807" s="17"/>
      <c r="S1807" s="17"/>
      <c r="T1807" s="17"/>
      <c r="U1807" s="17"/>
      <c r="V1807" s="17"/>
      <c r="W1807" s="17"/>
      <c r="X1807" s="36"/>
      <c r="Y1807" s="36"/>
      <c r="Z1807" s="36"/>
      <c r="AA1807" s="36"/>
      <c r="FD1807" s="195"/>
      <c r="FE1807" s="195"/>
      <c r="FF1807" s="195"/>
      <c r="FG1807" s="195"/>
      <c r="FH1807" s="195"/>
    </row>
    <row r="1808" spans="2:164" x14ac:dyDescent="0.2">
      <c r="B1808" s="98">
        <f>COUNT(R1808:FC1808,FI1808:FQ1808)</f>
        <v>0</v>
      </c>
      <c r="C1808" s="98" t="str">
        <f>IF(COUNT(R1808:FC1808,FI1808:FQ1808)&gt;0,COUNT(R1808:FC1808,FI1808:FQ1808),"")</f>
        <v/>
      </c>
      <c r="D1808" s="98" t="str">
        <f>IF(COUNT(X1808:BN1808,BP1808:BX1808,BZ1808:CF1808,CH1808:FC1808,FI1808:FQ1808)&gt;0,COUNT(X1808:BN1808,BP1808:BX1808,BZ1808:CF1808,CH1808:FC1808,FI1808:FQ1808),"")</f>
        <v/>
      </c>
      <c r="E1808" s="98" t="str">
        <f>IF(H1808=1,COUNT(R1808:FC1808,FI1808:FQ1808),"")</f>
        <v/>
      </c>
      <c r="F1808" s="98" t="str">
        <f>IF(H1808=1,COUNT(X1808:BN1808,BP1808:BX1808,BZ1808:CF1808,CH1808:FC1808,FI1808:FQ1808),"")</f>
        <v/>
      </c>
      <c r="G1808" s="98" t="str">
        <f>IF($B1808&gt;=1,$M1808,"")</f>
        <v/>
      </c>
      <c r="H1808" s="199" t="str">
        <f>IF(AND(M1808&gt;0,M1808&lt;=STATS!$C$22),1,"")</f>
        <v/>
      </c>
      <c r="J1808" s="34">
        <v>1807</v>
      </c>
      <c r="R1808" s="17"/>
      <c r="S1808" s="17"/>
      <c r="T1808" s="17"/>
      <c r="U1808" s="17"/>
      <c r="V1808" s="17"/>
      <c r="W1808" s="17"/>
      <c r="X1808" s="36"/>
      <c r="Y1808" s="36"/>
      <c r="Z1808" s="36"/>
      <c r="AA1808" s="36"/>
      <c r="FD1808" s="195"/>
      <c r="FE1808" s="195"/>
      <c r="FF1808" s="195"/>
      <c r="FG1808" s="195"/>
      <c r="FH1808" s="195"/>
    </row>
    <row r="1809" spans="2:164" x14ac:dyDescent="0.2">
      <c r="B1809" s="98">
        <f>COUNT(R1809:FC1809,FI1809:FQ1809)</f>
        <v>0</v>
      </c>
      <c r="C1809" s="98" t="str">
        <f>IF(COUNT(R1809:FC1809,FI1809:FQ1809)&gt;0,COUNT(R1809:FC1809,FI1809:FQ1809),"")</f>
        <v/>
      </c>
      <c r="D1809" s="98" t="str">
        <f>IF(COUNT(X1809:BN1809,BP1809:BX1809,BZ1809:CF1809,CH1809:FC1809,FI1809:FQ1809)&gt;0,COUNT(X1809:BN1809,BP1809:BX1809,BZ1809:CF1809,CH1809:FC1809,FI1809:FQ1809),"")</f>
        <v/>
      </c>
      <c r="E1809" s="98" t="str">
        <f>IF(H1809=1,COUNT(R1809:FC1809,FI1809:FQ1809),"")</f>
        <v/>
      </c>
      <c r="F1809" s="98" t="str">
        <f>IF(H1809=1,COUNT(X1809:BN1809,BP1809:BX1809,BZ1809:CF1809,CH1809:FC1809,FI1809:FQ1809),"")</f>
        <v/>
      </c>
      <c r="G1809" s="98" t="str">
        <f>IF($B1809&gt;=1,$M1809,"")</f>
        <v/>
      </c>
      <c r="H1809" s="199" t="str">
        <f>IF(AND(M1809&gt;0,M1809&lt;=STATS!$C$22),1,"")</f>
        <v/>
      </c>
      <c r="J1809" s="34">
        <v>1808</v>
      </c>
      <c r="R1809" s="17"/>
      <c r="S1809" s="17"/>
      <c r="T1809" s="17"/>
      <c r="U1809" s="17"/>
      <c r="V1809" s="17"/>
      <c r="W1809" s="17"/>
      <c r="X1809" s="36"/>
      <c r="Y1809" s="36"/>
      <c r="Z1809" s="36"/>
      <c r="AA1809" s="36"/>
      <c r="FD1809" s="195"/>
      <c r="FE1809" s="195"/>
      <c r="FF1809" s="195"/>
      <c r="FG1809" s="195"/>
      <c r="FH1809" s="195"/>
    </row>
    <row r="1810" spans="2:164" x14ac:dyDescent="0.2">
      <c r="B1810" s="98">
        <f>COUNT(R1810:FC1810,FI1810:FQ1810)</f>
        <v>0</v>
      </c>
      <c r="C1810" s="98" t="str">
        <f>IF(COUNT(R1810:FC1810,FI1810:FQ1810)&gt;0,COUNT(R1810:FC1810,FI1810:FQ1810),"")</f>
        <v/>
      </c>
      <c r="D1810" s="98" t="str">
        <f>IF(COUNT(X1810:BN1810,BP1810:BX1810,BZ1810:CF1810,CH1810:FC1810,FI1810:FQ1810)&gt;0,COUNT(X1810:BN1810,BP1810:BX1810,BZ1810:CF1810,CH1810:FC1810,FI1810:FQ1810),"")</f>
        <v/>
      </c>
      <c r="E1810" s="98" t="str">
        <f>IF(H1810=1,COUNT(R1810:FC1810,FI1810:FQ1810),"")</f>
        <v/>
      </c>
      <c r="F1810" s="98" t="str">
        <f>IF(H1810=1,COUNT(X1810:BN1810,BP1810:BX1810,BZ1810:CF1810,CH1810:FC1810,FI1810:FQ1810),"")</f>
        <v/>
      </c>
      <c r="G1810" s="98" t="str">
        <f>IF($B1810&gt;=1,$M1810,"")</f>
        <v/>
      </c>
      <c r="H1810" s="199" t="str">
        <f>IF(AND(M1810&gt;0,M1810&lt;=STATS!$C$22),1,"")</f>
        <v/>
      </c>
      <c r="J1810" s="34">
        <v>1809</v>
      </c>
      <c r="R1810" s="17"/>
      <c r="S1810" s="17"/>
      <c r="T1810" s="17"/>
      <c r="U1810" s="17"/>
      <c r="V1810" s="17"/>
      <c r="W1810" s="17"/>
      <c r="X1810" s="36"/>
      <c r="Y1810" s="36"/>
      <c r="Z1810" s="36"/>
      <c r="AA1810" s="36"/>
      <c r="FD1810" s="195"/>
      <c r="FE1810" s="195"/>
      <c r="FF1810" s="195"/>
      <c r="FG1810" s="195"/>
      <c r="FH1810" s="195"/>
    </row>
    <row r="1811" spans="2:164" x14ac:dyDescent="0.2">
      <c r="B1811" s="98">
        <f>COUNT(R1811:FC1811,FI1811:FQ1811)</f>
        <v>0</v>
      </c>
      <c r="C1811" s="98" t="str">
        <f>IF(COUNT(R1811:FC1811,FI1811:FQ1811)&gt;0,COUNT(R1811:FC1811,FI1811:FQ1811),"")</f>
        <v/>
      </c>
      <c r="D1811" s="98" t="str">
        <f>IF(COUNT(X1811:BN1811,BP1811:BX1811,BZ1811:CF1811,CH1811:FC1811,FI1811:FQ1811)&gt;0,COUNT(X1811:BN1811,BP1811:BX1811,BZ1811:CF1811,CH1811:FC1811,FI1811:FQ1811),"")</f>
        <v/>
      </c>
      <c r="E1811" s="98" t="str">
        <f>IF(H1811=1,COUNT(R1811:FC1811,FI1811:FQ1811),"")</f>
        <v/>
      </c>
      <c r="F1811" s="98" t="str">
        <f>IF(H1811=1,COUNT(X1811:BN1811,BP1811:BX1811,BZ1811:CF1811,CH1811:FC1811,FI1811:FQ1811),"")</f>
        <v/>
      </c>
      <c r="G1811" s="98" t="str">
        <f>IF($B1811&gt;=1,$M1811,"")</f>
        <v/>
      </c>
      <c r="H1811" s="199" t="str">
        <f>IF(AND(M1811&gt;0,M1811&lt;=STATS!$C$22),1,"")</f>
        <v/>
      </c>
      <c r="J1811" s="34">
        <v>1810</v>
      </c>
      <c r="R1811" s="17"/>
      <c r="S1811" s="17"/>
      <c r="T1811" s="17"/>
      <c r="U1811" s="17"/>
      <c r="V1811" s="17"/>
      <c r="W1811" s="17"/>
      <c r="X1811" s="36"/>
      <c r="Y1811" s="36"/>
      <c r="Z1811" s="36"/>
      <c r="AA1811" s="36"/>
      <c r="FD1811" s="195"/>
      <c r="FE1811" s="195"/>
      <c r="FF1811" s="195"/>
      <c r="FG1811" s="195"/>
      <c r="FH1811" s="195"/>
    </row>
    <row r="1812" spans="2:164" x14ac:dyDescent="0.2">
      <c r="B1812" s="98">
        <f>COUNT(R1812:FC1812,FI1812:FQ1812)</f>
        <v>0</v>
      </c>
      <c r="C1812" s="98" t="str">
        <f>IF(COUNT(R1812:FC1812,FI1812:FQ1812)&gt;0,COUNT(R1812:FC1812,FI1812:FQ1812),"")</f>
        <v/>
      </c>
      <c r="D1812" s="98" t="str">
        <f>IF(COUNT(X1812:BN1812,BP1812:BX1812,BZ1812:CF1812,CH1812:FC1812,FI1812:FQ1812)&gt;0,COUNT(X1812:BN1812,BP1812:BX1812,BZ1812:CF1812,CH1812:FC1812,FI1812:FQ1812),"")</f>
        <v/>
      </c>
      <c r="E1812" s="98" t="str">
        <f>IF(H1812=1,COUNT(R1812:FC1812,FI1812:FQ1812),"")</f>
        <v/>
      </c>
      <c r="F1812" s="98" t="str">
        <f>IF(H1812=1,COUNT(X1812:BN1812,BP1812:BX1812,BZ1812:CF1812,CH1812:FC1812,FI1812:FQ1812),"")</f>
        <v/>
      </c>
      <c r="G1812" s="98" t="str">
        <f>IF($B1812&gt;=1,$M1812,"")</f>
        <v/>
      </c>
      <c r="H1812" s="199" t="str">
        <f>IF(AND(M1812&gt;0,M1812&lt;=STATS!$C$22),1,"")</f>
        <v/>
      </c>
      <c r="J1812" s="34">
        <v>1811</v>
      </c>
      <c r="R1812" s="17"/>
      <c r="S1812" s="17"/>
      <c r="T1812" s="17"/>
      <c r="U1812" s="17"/>
      <c r="V1812" s="17"/>
      <c r="W1812" s="17"/>
      <c r="X1812" s="36"/>
      <c r="Y1812" s="36"/>
      <c r="Z1812" s="36"/>
      <c r="AA1812" s="36"/>
      <c r="FD1812" s="195"/>
      <c r="FE1812" s="195"/>
      <c r="FF1812" s="195"/>
      <c r="FG1812" s="195"/>
      <c r="FH1812" s="195"/>
    </row>
    <row r="1813" spans="2:164" x14ac:dyDescent="0.2">
      <c r="B1813" s="98">
        <f>COUNT(R1813:FC1813,FI1813:FQ1813)</f>
        <v>0</v>
      </c>
      <c r="C1813" s="98" t="str">
        <f>IF(COUNT(R1813:FC1813,FI1813:FQ1813)&gt;0,COUNT(R1813:FC1813,FI1813:FQ1813),"")</f>
        <v/>
      </c>
      <c r="D1813" s="98" t="str">
        <f>IF(COUNT(X1813:BN1813,BP1813:BX1813,BZ1813:CF1813,CH1813:FC1813,FI1813:FQ1813)&gt;0,COUNT(X1813:BN1813,BP1813:BX1813,BZ1813:CF1813,CH1813:FC1813,FI1813:FQ1813),"")</f>
        <v/>
      </c>
      <c r="E1813" s="98" t="str">
        <f>IF(H1813=1,COUNT(R1813:FC1813,FI1813:FQ1813),"")</f>
        <v/>
      </c>
      <c r="F1813" s="98" t="str">
        <f>IF(H1813=1,COUNT(X1813:BN1813,BP1813:BX1813,BZ1813:CF1813,CH1813:FC1813,FI1813:FQ1813),"")</f>
        <v/>
      </c>
      <c r="G1813" s="98" t="str">
        <f>IF($B1813&gt;=1,$M1813,"")</f>
        <v/>
      </c>
      <c r="H1813" s="199" t="str">
        <f>IF(AND(M1813&gt;0,M1813&lt;=STATS!$C$22),1,"")</f>
        <v/>
      </c>
      <c r="J1813" s="34">
        <v>1812</v>
      </c>
      <c r="R1813" s="17"/>
      <c r="S1813" s="17"/>
      <c r="T1813" s="17"/>
      <c r="U1813" s="17"/>
      <c r="V1813" s="17"/>
      <c r="W1813" s="17"/>
      <c r="X1813" s="36"/>
      <c r="Y1813" s="36"/>
      <c r="Z1813" s="36"/>
      <c r="AA1813" s="36"/>
      <c r="FD1813" s="195"/>
      <c r="FE1813" s="195"/>
      <c r="FF1813" s="195"/>
      <c r="FG1813" s="195"/>
      <c r="FH1813" s="195"/>
    </row>
    <row r="1814" spans="2:164" x14ac:dyDescent="0.2">
      <c r="B1814" s="98">
        <f>COUNT(R1814:FC1814,FI1814:FQ1814)</f>
        <v>0</v>
      </c>
      <c r="C1814" s="98" t="str">
        <f>IF(COUNT(R1814:FC1814,FI1814:FQ1814)&gt;0,COUNT(R1814:FC1814,FI1814:FQ1814),"")</f>
        <v/>
      </c>
      <c r="D1814" s="98" t="str">
        <f>IF(COUNT(X1814:BN1814,BP1814:BX1814,BZ1814:CF1814,CH1814:FC1814,FI1814:FQ1814)&gt;0,COUNT(X1814:BN1814,BP1814:BX1814,BZ1814:CF1814,CH1814:FC1814,FI1814:FQ1814),"")</f>
        <v/>
      </c>
      <c r="E1814" s="98" t="str">
        <f>IF(H1814=1,COUNT(R1814:FC1814,FI1814:FQ1814),"")</f>
        <v/>
      </c>
      <c r="F1814" s="98" t="str">
        <f>IF(H1814=1,COUNT(X1814:BN1814,BP1814:BX1814,BZ1814:CF1814,CH1814:FC1814,FI1814:FQ1814),"")</f>
        <v/>
      </c>
      <c r="G1814" s="98" t="str">
        <f>IF($B1814&gt;=1,$M1814,"")</f>
        <v/>
      </c>
      <c r="H1814" s="199" t="str">
        <f>IF(AND(M1814&gt;0,M1814&lt;=STATS!$C$22),1,"")</f>
        <v/>
      </c>
      <c r="J1814" s="34">
        <v>1813</v>
      </c>
      <c r="R1814" s="17"/>
      <c r="S1814" s="17"/>
      <c r="T1814" s="17"/>
      <c r="U1814" s="17"/>
      <c r="V1814" s="17"/>
      <c r="W1814" s="17"/>
      <c r="X1814" s="36"/>
      <c r="Y1814" s="36"/>
      <c r="Z1814" s="36"/>
      <c r="AA1814" s="36"/>
      <c r="FD1814" s="195"/>
      <c r="FE1814" s="195"/>
      <c r="FF1814" s="195"/>
      <c r="FG1814" s="195"/>
      <c r="FH1814" s="195"/>
    </row>
    <row r="1815" spans="2:164" x14ac:dyDescent="0.2">
      <c r="B1815" s="98">
        <f>COUNT(R1815:FC1815,FI1815:FQ1815)</f>
        <v>0</v>
      </c>
      <c r="C1815" s="98" t="str">
        <f>IF(COUNT(R1815:FC1815,FI1815:FQ1815)&gt;0,COUNT(R1815:FC1815,FI1815:FQ1815),"")</f>
        <v/>
      </c>
      <c r="D1815" s="98" t="str">
        <f>IF(COUNT(X1815:BN1815,BP1815:BX1815,BZ1815:CF1815,CH1815:FC1815,FI1815:FQ1815)&gt;0,COUNT(X1815:BN1815,BP1815:BX1815,BZ1815:CF1815,CH1815:FC1815,FI1815:FQ1815),"")</f>
        <v/>
      </c>
      <c r="E1815" s="98" t="str">
        <f>IF(H1815=1,COUNT(R1815:FC1815,FI1815:FQ1815),"")</f>
        <v/>
      </c>
      <c r="F1815" s="98" t="str">
        <f>IF(H1815=1,COUNT(X1815:BN1815,BP1815:BX1815,BZ1815:CF1815,CH1815:FC1815,FI1815:FQ1815),"")</f>
        <v/>
      </c>
      <c r="G1815" s="98" t="str">
        <f>IF($B1815&gt;=1,$M1815,"")</f>
        <v/>
      </c>
      <c r="H1815" s="199" t="str">
        <f>IF(AND(M1815&gt;0,M1815&lt;=STATS!$C$22),1,"")</f>
        <v/>
      </c>
      <c r="J1815" s="34">
        <v>1814</v>
      </c>
      <c r="R1815" s="17"/>
      <c r="S1815" s="17"/>
      <c r="T1815" s="17"/>
      <c r="U1815" s="17"/>
      <c r="V1815" s="17"/>
      <c r="W1815" s="17"/>
      <c r="X1815" s="36"/>
      <c r="Y1815" s="36"/>
      <c r="Z1815" s="36"/>
      <c r="AA1815" s="36"/>
      <c r="FD1815" s="195"/>
      <c r="FE1815" s="195"/>
      <c r="FF1815" s="195"/>
      <c r="FG1815" s="195"/>
      <c r="FH1815" s="195"/>
    </row>
    <row r="1816" spans="2:164" x14ac:dyDescent="0.2">
      <c r="B1816" s="98">
        <f>COUNT(R1816:FC1816,FI1816:FQ1816)</f>
        <v>0</v>
      </c>
      <c r="C1816" s="98" t="str">
        <f>IF(COUNT(R1816:FC1816,FI1816:FQ1816)&gt;0,COUNT(R1816:FC1816,FI1816:FQ1816),"")</f>
        <v/>
      </c>
      <c r="D1816" s="98" t="str">
        <f>IF(COUNT(X1816:BN1816,BP1816:BX1816,BZ1816:CF1816,CH1816:FC1816,FI1816:FQ1816)&gt;0,COUNT(X1816:BN1816,BP1816:BX1816,BZ1816:CF1816,CH1816:FC1816,FI1816:FQ1816),"")</f>
        <v/>
      </c>
      <c r="E1816" s="98" t="str">
        <f>IF(H1816=1,COUNT(R1816:FC1816,FI1816:FQ1816),"")</f>
        <v/>
      </c>
      <c r="F1816" s="98" t="str">
        <f>IF(H1816=1,COUNT(X1816:BN1816,BP1816:BX1816,BZ1816:CF1816,CH1816:FC1816,FI1816:FQ1816),"")</f>
        <v/>
      </c>
      <c r="G1816" s="98" t="str">
        <f>IF($B1816&gt;=1,$M1816,"")</f>
        <v/>
      </c>
      <c r="H1816" s="199" t="str">
        <f>IF(AND(M1816&gt;0,M1816&lt;=STATS!$C$22),1,"")</f>
        <v/>
      </c>
      <c r="J1816" s="34">
        <v>1815</v>
      </c>
      <c r="R1816" s="17"/>
      <c r="S1816" s="17"/>
      <c r="T1816" s="17"/>
      <c r="U1816" s="17"/>
      <c r="V1816" s="17"/>
      <c r="W1816" s="17"/>
      <c r="X1816" s="36"/>
      <c r="Y1816" s="36"/>
      <c r="Z1816" s="36"/>
      <c r="AA1816" s="36"/>
      <c r="FD1816" s="195"/>
      <c r="FE1816" s="195"/>
      <c r="FF1816" s="195"/>
      <c r="FG1816" s="195"/>
      <c r="FH1816" s="195"/>
    </row>
    <row r="1817" spans="2:164" x14ac:dyDescent="0.2">
      <c r="B1817" s="98">
        <f>COUNT(R1817:FC1817,FI1817:FQ1817)</f>
        <v>0</v>
      </c>
      <c r="C1817" s="98" t="str">
        <f>IF(COUNT(R1817:FC1817,FI1817:FQ1817)&gt;0,COUNT(R1817:FC1817,FI1817:FQ1817),"")</f>
        <v/>
      </c>
      <c r="D1817" s="98" t="str">
        <f>IF(COUNT(X1817:BN1817,BP1817:BX1817,BZ1817:CF1817,CH1817:FC1817,FI1817:FQ1817)&gt;0,COUNT(X1817:BN1817,BP1817:BX1817,BZ1817:CF1817,CH1817:FC1817,FI1817:FQ1817),"")</f>
        <v/>
      </c>
      <c r="E1817" s="98" t="str">
        <f>IF(H1817=1,COUNT(R1817:FC1817,FI1817:FQ1817),"")</f>
        <v/>
      </c>
      <c r="F1817" s="98" t="str">
        <f>IF(H1817=1,COUNT(X1817:BN1817,BP1817:BX1817,BZ1817:CF1817,CH1817:FC1817,FI1817:FQ1817),"")</f>
        <v/>
      </c>
      <c r="G1817" s="98" t="str">
        <f>IF($B1817&gt;=1,$M1817,"")</f>
        <v/>
      </c>
      <c r="H1817" s="199" t="str">
        <f>IF(AND(M1817&gt;0,M1817&lt;=STATS!$C$22),1,"")</f>
        <v/>
      </c>
      <c r="J1817" s="34">
        <v>1816</v>
      </c>
      <c r="R1817" s="17"/>
      <c r="S1817" s="17"/>
      <c r="T1817" s="17"/>
      <c r="U1817" s="17"/>
      <c r="V1817" s="17"/>
      <c r="W1817" s="17"/>
      <c r="X1817" s="36"/>
      <c r="Y1817" s="36"/>
      <c r="Z1817" s="36"/>
      <c r="AA1817" s="36"/>
      <c r="FD1817" s="195"/>
      <c r="FE1817" s="195"/>
      <c r="FF1817" s="195"/>
      <c r="FG1817" s="195"/>
      <c r="FH1817" s="195"/>
    </row>
    <row r="1818" spans="2:164" x14ac:dyDescent="0.2">
      <c r="B1818" s="98">
        <f>COUNT(R1818:FC1818,FI1818:FQ1818)</f>
        <v>0</v>
      </c>
      <c r="C1818" s="98" t="str">
        <f>IF(COUNT(R1818:FC1818,FI1818:FQ1818)&gt;0,COUNT(R1818:FC1818,FI1818:FQ1818),"")</f>
        <v/>
      </c>
      <c r="D1818" s="98" t="str">
        <f>IF(COUNT(X1818:BN1818,BP1818:BX1818,BZ1818:CF1818,CH1818:FC1818,FI1818:FQ1818)&gt;0,COUNT(X1818:BN1818,BP1818:BX1818,BZ1818:CF1818,CH1818:FC1818,FI1818:FQ1818),"")</f>
        <v/>
      </c>
      <c r="E1818" s="98" t="str">
        <f>IF(H1818=1,COUNT(R1818:FC1818,FI1818:FQ1818),"")</f>
        <v/>
      </c>
      <c r="F1818" s="98" t="str">
        <f>IF(H1818=1,COUNT(X1818:BN1818,BP1818:BX1818,BZ1818:CF1818,CH1818:FC1818,FI1818:FQ1818),"")</f>
        <v/>
      </c>
      <c r="G1818" s="98" t="str">
        <f>IF($B1818&gt;=1,$M1818,"")</f>
        <v/>
      </c>
      <c r="H1818" s="199" t="str">
        <f>IF(AND(M1818&gt;0,M1818&lt;=STATS!$C$22),1,"")</f>
        <v/>
      </c>
      <c r="J1818" s="34">
        <v>1817</v>
      </c>
      <c r="R1818" s="17"/>
      <c r="S1818" s="17"/>
      <c r="T1818" s="17"/>
      <c r="U1818" s="17"/>
      <c r="V1818" s="17"/>
      <c r="W1818" s="17"/>
      <c r="X1818" s="36"/>
      <c r="Y1818" s="36"/>
      <c r="Z1818" s="36"/>
      <c r="AA1818" s="36"/>
      <c r="FD1818" s="195"/>
      <c r="FE1818" s="195"/>
      <c r="FF1818" s="195"/>
      <c r="FG1818" s="195"/>
      <c r="FH1818" s="195"/>
    </row>
    <row r="1819" spans="2:164" x14ac:dyDescent="0.2">
      <c r="B1819" s="98">
        <f>COUNT(R1819:FC1819,FI1819:FQ1819)</f>
        <v>0</v>
      </c>
      <c r="C1819" s="98" t="str">
        <f>IF(COUNT(R1819:FC1819,FI1819:FQ1819)&gt;0,COUNT(R1819:FC1819,FI1819:FQ1819),"")</f>
        <v/>
      </c>
      <c r="D1819" s="98" t="str">
        <f>IF(COUNT(X1819:BN1819,BP1819:BX1819,BZ1819:CF1819,CH1819:FC1819,FI1819:FQ1819)&gt;0,COUNT(X1819:BN1819,BP1819:BX1819,BZ1819:CF1819,CH1819:FC1819,FI1819:FQ1819),"")</f>
        <v/>
      </c>
      <c r="E1819" s="98" t="str">
        <f>IF(H1819=1,COUNT(R1819:FC1819,FI1819:FQ1819),"")</f>
        <v/>
      </c>
      <c r="F1819" s="98" t="str">
        <f>IF(H1819=1,COUNT(X1819:BN1819,BP1819:BX1819,BZ1819:CF1819,CH1819:FC1819,FI1819:FQ1819),"")</f>
        <v/>
      </c>
      <c r="G1819" s="98" t="str">
        <f>IF($B1819&gt;=1,$M1819,"")</f>
        <v/>
      </c>
      <c r="H1819" s="199" t="str">
        <f>IF(AND(M1819&gt;0,M1819&lt;=STATS!$C$22),1,"")</f>
        <v/>
      </c>
      <c r="J1819" s="34">
        <v>1818</v>
      </c>
      <c r="R1819" s="17"/>
      <c r="S1819" s="17"/>
      <c r="T1819" s="17"/>
      <c r="U1819" s="17"/>
      <c r="V1819" s="17"/>
      <c r="W1819" s="17"/>
      <c r="X1819" s="36"/>
      <c r="Y1819" s="36"/>
      <c r="Z1819" s="36"/>
      <c r="AA1819" s="36"/>
      <c r="FD1819" s="195"/>
      <c r="FE1819" s="195"/>
      <c r="FF1819" s="195"/>
      <c r="FG1819" s="195"/>
      <c r="FH1819" s="195"/>
    </row>
    <row r="1820" spans="2:164" x14ac:dyDescent="0.2">
      <c r="B1820" s="98">
        <f>COUNT(R1820:FC1820,FI1820:FQ1820)</f>
        <v>0</v>
      </c>
      <c r="C1820" s="98" t="str">
        <f>IF(COUNT(R1820:FC1820,FI1820:FQ1820)&gt;0,COUNT(R1820:FC1820,FI1820:FQ1820),"")</f>
        <v/>
      </c>
      <c r="D1820" s="98" t="str">
        <f>IF(COUNT(X1820:BN1820,BP1820:BX1820,BZ1820:CF1820,CH1820:FC1820,FI1820:FQ1820)&gt;0,COUNT(X1820:BN1820,BP1820:BX1820,BZ1820:CF1820,CH1820:FC1820,FI1820:FQ1820),"")</f>
        <v/>
      </c>
      <c r="E1820" s="98" t="str">
        <f>IF(H1820=1,COUNT(R1820:FC1820,FI1820:FQ1820),"")</f>
        <v/>
      </c>
      <c r="F1820" s="98" t="str">
        <f>IF(H1820=1,COUNT(X1820:BN1820,BP1820:BX1820,BZ1820:CF1820,CH1820:FC1820,FI1820:FQ1820),"")</f>
        <v/>
      </c>
      <c r="G1820" s="98" t="str">
        <f>IF($B1820&gt;=1,$M1820,"")</f>
        <v/>
      </c>
      <c r="H1820" s="199" t="str">
        <f>IF(AND(M1820&gt;0,M1820&lt;=STATS!$C$22),1,"")</f>
        <v/>
      </c>
      <c r="J1820" s="34">
        <v>1819</v>
      </c>
      <c r="R1820" s="17"/>
      <c r="S1820" s="17"/>
      <c r="T1820" s="17"/>
      <c r="U1820" s="17"/>
      <c r="V1820" s="17"/>
      <c r="W1820" s="17"/>
      <c r="X1820" s="36"/>
      <c r="Y1820" s="36"/>
      <c r="Z1820" s="36"/>
      <c r="AA1820" s="36"/>
      <c r="FD1820" s="195"/>
      <c r="FE1820" s="195"/>
      <c r="FF1820" s="195"/>
      <c r="FG1820" s="195"/>
      <c r="FH1820" s="195"/>
    </row>
    <row r="1821" spans="2:164" x14ac:dyDescent="0.2">
      <c r="B1821" s="98">
        <f>COUNT(R1821:FC1821,FI1821:FQ1821)</f>
        <v>0</v>
      </c>
      <c r="C1821" s="98" t="str">
        <f>IF(COUNT(R1821:FC1821,FI1821:FQ1821)&gt;0,COUNT(R1821:FC1821,FI1821:FQ1821),"")</f>
        <v/>
      </c>
      <c r="D1821" s="98" t="str">
        <f>IF(COUNT(X1821:BN1821,BP1821:BX1821,BZ1821:CF1821,CH1821:FC1821,FI1821:FQ1821)&gt;0,COUNT(X1821:BN1821,BP1821:BX1821,BZ1821:CF1821,CH1821:FC1821,FI1821:FQ1821),"")</f>
        <v/>
      </c>
      <c r="E1821" s="98" t="str">
        <f>IF(H1821=1,COUNT(R1821:FC1821,FI1821:FQ1821),"")</f>
        <v/>
      </c>
      <c r="F1821" s="98" t="str">
        <f>IF(H1821=1,COUNT(X1821:BN1821,BP1821:BX1821,BZ1821:CF1821,CH1821:FC1821,FI1821:FQ1821),"")</f>
        <v/>
      </c>
      <c r="G1821" s="98" t="str">
        <f>IF($B1821&gt;=1,$M1821,"")</f>
        <v/>
      </c>
      <c r="H1821" s="199" t="str">
        <f>IF(AND(M1821&gt;0,M1821&lt;=STATS!$C$22),1,"")</f>
        <v/>
      </c>
      <c r="J1821" s="34">
        <v>1820</v>
      </c>
      <c r="R1821" s="17"/>
      <c r="S1821" s="17"/>
      <c r="T1821" s="17"/>
      <c r="U1821" s="17"/>
      <c r="V1821" s="17"/>
      <c r="W1821" s="17"/>
      <c r="X1821" s="36"/>
      <c r="Y1821" s="36"/>
      <c r="Z1821" s="36"/>
      <c r="AA1821" s="36"/>
      <c r="FD1821" s="195"/>
      <c r="FE1821" s="195"/>
      <c r="FF1821" s="195"/>
      <c r="FG1821" s="195"/>
      <c r="FH1821" s="195"/>
    </row>
    <row r="1822" spans="2:164" x14ac:dyDescent="0.2">
      <c r="B1822" s="98">
        <f>COUNT(R1822:FC1822,FI1822:FQ1822)</f>
        <v>0</v>
      </c>
      <c r="C1822" s="98" t="str">
        <f>IF(COUNT(R1822:FC1822,FI1822:FQ1822)&gt;0,COUNT(R1822:FC1822,FI1822:FQ1822),"")</f>
        <v/>
      </c>
      <c r="D1822" s="98" t="str">
        <f>IF(COUNT(X1822:BN1822,BP1822:BX1822,BZ1822:CF1822,CH1822:FC1822,FI1822:FQ1822)&gt;0,COUNT(X1822:BN1822,BP1822:BX1822,BZ1822:CF1822,CH1822:FC1822,FI1822:FQ1822),"")</f>
        <v/>
      </c>
      <c r="E1822" s="98" t="str">
        <f>IF(H1822=1,COUNT(R1822:FC1822,FI1822:FQ1822),"")</f>
        <v/>
      </c>
      <c r="F1822" s="98" t="str">
        <f>IF(H1822=1,COUNT(X1822:BN1822,BP1822:BX1822,BZ1822:CF1822,CH1822:FC1822,FI1822:FQ1822),"")</f>
        <v/>
      </c>
      <c r="G1822" s="98" t="str">
        <f>IF($B1822&gt;=1,$M1822,"")</f>
        <v/>
      </c>
      <c r="H1822" s="199" t="str">
        <f>IF(AND(M1822&gt;0,M1822&lt;=STATS!$C$22),1,"")</f>
        <v/>
      </c>
      <c r="J1822" s="34">
        <v>1821</v>
      </c>
      <c r="R1822" s="17"/>
      <c r="S1822" s="17"/>
      <c r="T1822" s="17"/>
      <c r="U1822" s="17"/>
      <c r="V1822" s="17"/>
      <c r="W1822" s="17"/>
      <c r="X1822" s="36"/>
      <c r="Y1822" s="36"/>
      <c r="Z1822" s="36"/>
      <c r="AA1822" s="36"/>
      <c r="FD1822" s="195"/>
      <c r="FE1822" s="195"/>
      <c r="FF1822" s="195"/>
      <c r="FG1822" s="195"/>
      <c r="FH1822" s="195"/>
    </row>
    <row r="1823" spans="2:164" x14ac:dyDescent="0.2">
      <c r="B1823" s="98">
        <f>COUNT(R1823:FC1823,FI1823:FQ1823)</f>
        <v>0</v>
      </c>
      <c r="C1823" s="98" t="str">
        <f>IF(COUNT(R1823:FC1823,FI1823:FQ1823)&gt;0,COUNT(R1823:FC1823,FI1823:FQ1823),"")</f>
        <v/>
      </c>
      <c r="D1823" s="98" t="str">
        <f>IF(COUNT(X1823:BN1823,BP1823:BX1823,BZ1823:CF1823,CH1823:FC1823,FI1823:FQ1823)&gt;0,COUNT(X1823:BN1823,BP1823:BX1823,BZ1823:CF1823,CH1823:FC1823,FI1823:FQ1823),"")</f>
        <v/>
      </c>
      <c r="E1823" s="98" t="str">
        <f>IF(H1823=1,COUNT(R1823:FC1823,FI1823:FQ1823),"")</f>
        <v/>
      </c>
      <c r="F1823" s="98" t="str">
        <f>IF(H1823=1,COUNT(X1823:BN1823,BP1823:BX1823,BZ1823:CF1823,CH1823:FC1823,FI1823:FQ1823),"")</f>
        <v/>
      </c>
      <c r="G1823" s="98" t="str">
        <f>IF($B1823&gt;=1,$M1823,"")</f>
        <v/>
      </c>
      <c r="H1823" s="199" t="str">
        <f>IF(AND(M1823&gt;0,M1823&lt;=STATS!$C$22),1,"")</f>
        <v/>
      </c>
      <c r="J1823" s="34">
        <v>1822</v>
      </c>
      <c r="R1823" s="17"/>
      <c r="S1823" s="17"/>
      <c r="T1823" s="17"/>
      <c r="U1823" s="17"/>
      <c r="V1823" s="17"/>
      <c r="W1823" s="17"/>
      <c r="X1823" s="36"/>
      <c r="Y1823" s="36"/>
      <c r="Z1823" s="36"/>
      <c r="AA1823" s="36"/>
      <c r="FD1823" s="195"/>
      <c r="FE1823" s="195"/>
      <c r="FF1823" s="195"/>
      <c r="FG1823" s="195"/>
      <c r="FH1823" s="195"/>
    </row>
    <row r="1824" spans="2:164" x14ac:dyDescent="0.2">
      <c r="B1824" s="98">
        <f>COUNT(R1824:FC1824,FI1824:FQ1824)</f>
        <v>0</v>
      </c>
      <c r="C1824" s="98" t="str">
        <f>IF(COUNT(R1824:FC1824,FI1824:FQ1824)&gt;0,COUNT(R1824:FC1824,FI1824:FQ1824),"")</f>
        <v/>
      </c>
      <c r="D1824" s="98" t="str">
        <f>IF(COUNT(X1824:BN1824,BP1824:BX1824,BZ1824:CF1824,CH1824:FC1824,FI1824:FQ1824)&gt;0,COUNT(X1824:BN1824,BP1824:BX1824,BZ1824:CF1824,CH1824:FC1824,FI1824:FQ1824),"")</f>
        <v/>
      </c>
      <c r="E1824" s="98" t="str">
        <f>IF(H1824=1,COUNT(R1824:FC1824,FI1824:FQ1824),"")</f>
        <v/>
      </c>
      <c r="F1824" s="98" t="str">
        <f>IF(H1824=1,COUNT(X1824:BN1824,BP1824:BX1824,BZ1824:CF1824,CH1824:FC1824,FI1824:FQ1824),"")</f>
        <v/>
      </c>
      <c r="G1824" s="98" t="str">
        <f>IF($B1824&gt;=1,$M1824,"")</f>
        <v/>
      </c>
      <c r="H1824" s="199" t="str">
        <f>IF(AND(M1824&gt;0,M1824&lt;=STATS!$C$22),1,"")</f>
        <v/>
      </c>
      <c r="J1824" s="34">
        <v>1823</v>
      </c>
      <c r="R1824" s="17"/>
      <c r="S1824" s="17"/>
      <c r="T1824" s="17"/>
      <c r="U1824" s="17"/>
      <c r="V1824" s="17"/>
      <c r="W1824" s="17"/>
      <c r="X1824" s="36"/>
      <c r="Y1824" s="36"/>
      <c r="Z1824" s="36"/>
      <c r="AA1824" s="36"/>
      <c r="FD1824" s="195"/>
      <c r="FE1824" s="195"/>
      <c r="FF1824" s="195"/>
      <c r="FG1824" s="195"/>
      <c r="FH1824" s="195"/>
    </row>
    <row r="1825" spans="2:164" x14ac:dyDescent="0.2">
      <c r="B1825" s="98">
        <f>COUNT(R1825:FC1825,FI1825:FQ1825)</f>
        <v>0</v>
      </c>
      <c r="C1825" s="98" t="str">
        <f>IF(COUNT(R1825:FC1825,FI1825:FQ1825)&gt;0,COUNT(R1825:FC1825,FI1825:FQ1825),"")</f>
        <v/>
      </c>
      <c r="D1825" s="98" t="str">
        <f>IF(COUNT(X1825:BN1825,BP1825:BX1825,BZ1825:CF1825,CH1825:FC1825,FI1825:FQ1825)&gt;0,COUNT(X1825:BN1825,BP1825:BX1825,BZ1825:CF1825,CH1825:FC1825,FI1825:FQ1825),"")</f>
        <v/>
      </c>
      <c r="E1825" s="98" t="str">
        <f>IF(H1825=1,COUNT(R1825:FC1825,FI1825:FQ1825),"")</f>
        <v/>
      </c>
      <c r="F1825" s="98" t="str">
        <f>IF(H1825=1,COUNT(X1825:BN1825,BP1825:BX1825,BZ1825:CF1825,CH1825:FC1825,FI1825:FQ1825),"")</f>
        <v/>
      </c>
      <c r="G1825" s="98" t="str">
        <f>IF($B1825&gt;=1,$M1825,"")</f>
        <v/>
      </c>
      <c r="H1825" s="199" t="str">
        <f>IF(AND(M1825&gt;0,M1825&lt;=STATS!$C$22),1,"")</f>
        <v/>
      </c>
      <c r="J1825" s="34">
        <v>1824</v>
      </c>
      <c r="R1825" s="17"/>
      <c r="S1825" s="17"/>
      <c r="T1825" s="17"/>
      <c r="U1825" s="17"/>
      <c r="V1825" s="17"/>
      <c r="W1825" s="17"/>
      <c r="X1825" s="36"/>
      <c r="Y1825" s="36"/>
      <c r="Z1825" s="36"/>
      <c r="AA1825" s="36"/>
      <c r="FD1825" s="195"/>
      <c r="FE1825" s="195"/>
      <c r="FF1825" s="195"/>
      <c r="FG1825" s="195"/>
      <c r="FH1825" s="195"/>
    </row>
    <row r="1826" spans="2:164" x14ac:dyDescent="0.2">
      <c r="B1826" s="98">
        <f>COUNT(R1826:FC1826,FI1826:FQ1826)</f>
        <v>0</v>
      </c>
      <c r="C1826" s="98" t="str">
        <f>IF(COUNT(R1826:FC1826,FI1826:FQ1826)&gt;0,COUNT(R1826:FC1826,FI1826:FQ1826),"")</f>
        <v/>
      </c>
      <c r="D1826" s="98" t="str">
        <f>IF(COUNT(X1826:BN1826,BP1826:BX1826,BZ1826:CF1826,CH1826:FC1826,FI1826:FQ1826)&gt;0,COUNT(X1826:BN1826,BP1826:BX1826,BZ1826:CF1826,CH1826:FC1826,FI1826:FQ1826),"")</f>
        <v/>
      </c>
      <c r="E1826" s="98" t="str">
        <f>IF(H1826=1,COUNT(R1826:FC1826,FI1826:FQ1826),"")</f>
        <v/>
      </c>
      <c r="F1826" s="98" t="str">
        <f>IF(H1826=1,COUNT(X1826:BN1826,BP1826:BX1826,BZ1826:CF1826,CH1826:FC1826,FI1826:FQ1826),"")</f>
        <v/>
      </c>
      <c r="G1826" s="98" t="str">
        <f>IF($B1826&gt;=1,$M1826,"")</f>
        <v/>
      </c>
      <c r="H1826" s="199" t="str">
        <f>IF(AND(M1826&gt;0,M1826&lt;=STATS!$C$22),1,"")</f>
        <v/>
      </c>
      <c r="J1826" s="34">
        <v>1825</v>
      </c>
      <c r="R1826" s="17"/>
      <c r="S1826" s="17"/>
      <c r="T1826" s="17"/>
      <c r="U1826" s="17"/>
      <c r="V1826" s="17"/>
      <c r="W1826" s="17"/>
      <c r="X1826" s="36"/>
      <c r="Y1826" s="36"/>
      <c r="Z1826" s="36"/>
      <c r="AA1826" s="36"/>
      <c r="FD1826" s="195"/>
      <c r="FE1826" s="195"/>
      <c r="FF1826" s="195"/>
      <c r="FG1826" s="195"/>
      <c r="FH1826" s="195"/>
    </row>
    <row r="1827" spans="2:164" x14ac:dyDescent="0.2">
      <c r="B1827" s="98">
        <f>COUNT(R1827:FC1827,FI1827:FQ1827)</f>
        <v>0</v>
      </c>
      <c r="C1827" s="98" t="str">
        <f>IF(COUNT(R1827:FC1827,FI1827:FQ1827)&gt;0,COUNT(R1827:FC1827,FI1827:FQ1827),"")</f>
        <v/>
      </c>
      <c r="D1827" s="98" t="str">
        <f>IF(COUNT(X1827:BN1827,BP1827:BX1827,BZ1827:CF1827,CH1827:FC1827,FI1827:FQ1827)&gt;0,COUNT(X1827:BN1827,BP1827:BX1827,BZ1827:CF1827,CH1827:FC1827,FI1827:FQ1827),"")</f>
        <v/>
      </c>
      <c r="E1827" s="98" t="str">
        <f>IF(H1827=1,COUNT(R1827:FC1827,FI1827:FQ1827),"")</f>
        <v/>
      </c>
      <c r="F1827" s="98" t="str">
        <f>IF(H1827=1,COUNT(X1827:BN1827,BP1827:BX1827,BZ1827:CF1827,CH1827:FC1827,FI1827:FQ1827),"")</f>
        <v/>
      </c>
      <c r="G1827" s="98" t="str">
        <f>IF($B1827&gt;=1,$M1827,"")</f>
        <v/>
      </c>
      <c r="H1827" s="199" t="str">
        <f>IF(AND(M1827&gt;0,M1827&lt;=STATS!$C$22),1,"")</f>
        <v/>
      </c>
      <c r="J1827" s="34">
        <v>1826</v>
      </c>
      <c r="R1827" s="17"/>
      <c r="S1827" s="17"/>
      <c r="T1827" s="17"/>
      <c r="U1827" s="17"/>
      <c r="V1827" s="17"/>
      <c r="W1827" s="17"/>
      <c r="X1827" s="36"/>
      <c r="Y1827" s="36"/>
      <c r="Z1827" s="36"/>
      <c r="AA1827" s="36"/>
      <c r="FD1827" s="195"/>
      <c r="FE1827" s="195"/>
      <c r="FF1827" s="195"/>
      <c r="FG1827" s="195"/>
      <c r="FH1827" s="195"/>
    </row>
    <row r="1828" spans="2:164" x14ac:dyDescent="0.2">
      <c r="B1828" s="98">
        <f>COUNT(R1828:FC1828,FI1828:FQ1828)</f>
        <v>0</v>
      </c>
      <c r="C1828" s="98" t="str">
        <f>IF(COUNT(R1828:FC1828,FI1828:FQ1828)&gt;0,COUNT(R1828:FC1828,FI1828:FQ1828),"")</f>
        <v/>
      </c>
      <c r="D1828" s="98" t="str">
        <f>IF(COUNT(X1828:BN1828,BP1828:BX1828,BZ1828:CF1828,CH1828:FC1828,FI1828:FQ1828)&gt;0,COUNT(X1828:BN1828,BP1828:BX1828,BZ1828:CF1828,CH1828:FC1828,FI1828:FQ1828),"")</f>
        <v/>
      </c>
      <c r="E1828" s="98" t="str">
        <f>IF(H1828=1,COUNT(R1828:FC1828,FI1828:FQ1828),"")</f>
        <v/>
      </c>
      <c r="F1828" s="98" t="str">
        <f>IF(H1828=1,COUNT(X1828:BN1828,BP1828:BX1828,BZ1828:CF1828,CH1828:FC1828,FI1828:FQ1828),"")</f>
        <v/>
      </c>
      <c r="G1828" s="98" t="str">
        <f>IF($B1828&gt;=1,$M1828,"")</f>
        <v/>
      </c>
      <c r="H1828" s="199" t="str">
        <f>IF(AND(M1828&gt;0,M1828&lt;=STATS!$C$22),1,"")</f>
        <v/>
      </c>
      <c r="J1828" s="34">
        <v>1827</v>
      </c>
      <c r="R1828" s="17"/>
      <c r="S1828" s="17"/>
      <c r="T1828" s="17"/>
      <c r="U1828" s="17"/>
      <c r="V1828" s="17"/>
      <c r="W1828" s="17"/>
      <c r="X1828" s="36"/>
      <c r="Y1828" s="36"/>
      <c r="Z1828" s="36"/>
      <c r="AA1828" s="36"/>
      <c r="FD1828" s="195"/>
      <c r="FE1828" s="195"/>
      <c r="FF1828" s="195"/>
      <c r="FG1828" s="195"/>
      <c r="FH1828" s="195"/>
    </row>
    <row r="1829" spans="2:164" x14ac:dyDescent="0.2">
      <c r="B1829" s="98">
        <f>COUNT(R1829:FC1829,FI1829:FQ1829)</f>
        <v>0</v>
      </c>
      <c r="C1829" s="98" t="str">
        <f>IF(COUNT(R1829:FC1829,FI1829:FQ1829)&gt;0,COUNT(R1829:FC1829,FI1829:FQ1829),"")</f>
        <v/>
      </c>
      <c r="D1829" s="98" t="str">
        <f>IF(COUNT(X1829:BN1829,BP1829:BX1829,BZ1829:CF1829,CH1829:FC1829,FI1829:FQ1829)&gt;0,COUNT(X1829:BN1829,BP1829:BX1829,BZ1829:CF1829,CH1829:FC1829,FI1829:FQ1829),"")</f>
        <v/>
      </c>
      <c r="E1829" s="98" t="str">
        <f>IF(H1829=1,COUNT(R1829:FC1829,FI1829:FQ1829),"")</f>
        <v/>
      </c>
      <c r="F1829" s="98" t="str">
        <f>IF(H1829=1,COUNT(X1829:BN1829,BP1829:BX1829,BZ1829:CF1829,CH1829:FC1829,FI1829:FQ1829),"")</f>
        <v/>
      </c>
      <c r="G1829" s="98" t="str">
        <f>IF($B1829&gt;=1,$M1829,"")</f>
        <v/>
      </c>
      <c r="H1829" s="199" t="str">
        <f>IF(AND(M1829&gt;0,M1829&lt;=STATS!$C$22),1,"")</f>
        <v/>
      </c>
      <c r="J1829" s="34">
        <v>1828</v>
      </c>
      <c r="R1829" s="17"/>
      <c r="S1829" s="17"/>
      <c r="T1829" s="17"/>
      <c r="U1829" s="17"/>
      <c r="V1829" s="17"/>
      <c r="W1829" s="17"/>
      <c r="X1829" s="36"/>
      <c r="Y1829" s="36"/>
      <c r="Z1829" s="36"/>
      <c r="AA1829" s="36"/>
      <c r="FD1829" s="195"/>
      <c r="FE1829" s="195"/>
      <c r="FF1829" s="195"/>
      <c r="FG1829" s="195"/>
      <c r="FH1829" s="195"/>
    </row>
    <row r="1830" spans="2:164" x14ac:dyDescent="0.2">
      <c r="B1830" s="98">
        <f>COUNT(R1830:FC1830,FI1830:FQ1830)</f>
        <v>0</v>
      </c>
      <c r="C1830" s="98" t="str">
        <f>IF(COUNT(R1830:FC1830,FI1830:FQ1830)&gt;0,COUNT(R1830:FC1830,FI1830:FQ1830),"")</f>
        <v/>
      </c>
      <c r="D1830" s="98" t="str">
        <f>IF(COUNT(X1830:BN1830,BP1830:BX1830,BZ1830:CF1830,CH1830:FC1830,FI1830:FQ1830)&gt;0,COUNT(X1830:BN1830,BP1830:BX1830,BZ1830:CF1830,CH1830:FC1830,FI1830:FQ1830),"")</f>
        <v/>
      </c>
      <c r="E1830" s="98" t="str">
        <f>IF(H1830=1,COUNT(R1830:FC1830,FI1830:FQ1830),"")</f>
        <v/>
      </c>
      <c r="F1830" s="98" t="str">
        <f>IF(H1830=1,COUNT(X1830:BN1830,BP1830:BX1830,BZ1830:CF1830,CH1830:FC1830,FI1830:FQ1830),"")</f>
        <v/>
      </c>
      <c r="G1830" s="98" t="str">
        <f>IF($B1830&gt;=1,$M1830,"")</f>
        <v/>
      </c>
      <c r="H1830" s="199" t="str">
        <f>IF(AND(M1830&gt;0,M1830&lt;=STATS!$C$22),1,"")</f>
        <v/>
      </c>
      <c r="J1830" s="34">
        <v>1829</v>
      </c>
      <c r="R1830" s="17"/>
      <c r="S1830" s="17"/>
      <c r="T1830" s="17"/>
      <c r="U1830" s="17"/>
      <c r="V1830" s="17"/>
      <c r="W1830" s="17"/>
      <c r="X1830" s="36"/>
      <c r="Y1830" s="36"/>
      <c r="Z1830" s="36"/>
      <c r="AA1830" s="36"/>
      <c r="FD1830" s="195"/>
      <c r="FE1830" s="195"/>
      <c r="FF1830" s="195"/>
      <c r="FG1830" s="195"/>
      <c r="FH1830" s="195"/>
    </row>
    <row r="1831" spans="2:164" x14ac:dyDescent="0.2">
      <c r="B1831" s="98">
        <f>COUNT(R1831:FC1831,FI1831:FQ1831)</f>
        <v>0</v>
      </c>
      <c r="C1831" s="98" t="str">
        <f>IF(COUNT(R1831:FC1831,FI1831:FQ1831)&gt;0,COUNT(R1831:FC1831,FI1831:FQ1831),"")</f>
        <v/>
      </c>
      <c r="D1831" s="98" t="str">
        <f>IF(COUNT(X1831:BN1831,BP1831:BX1831,BZ1831:CF1831,CH1831:FC1831,FI1831:FQ1831)&gt;0,COUNT(X1831:BN1831,BP1831:BX1831,BZ1831:CF1831,CH1831:FC1831,FI1831:FQ1831),"")</f>
        <v/>
      </c>
      <c r="E1831" s="98" t="str">
        <f>IF(H1831=1,COUNT(R1831:FC1831,FI1831:FQ1831),"")</f>
        <v/>
      </c>
      <c r="F1831" s="98" t="str">
        <f>IF(H1831=1,COUNT(X1831:BN1831,BP1831:BX1831,BZ1831:CF1831,CH1831:FC1831,FI1831:FQ1831),"")</f>
        <v/>
      </c>
      <c r="G1831" s="98" t="str">
        <f>IF($B1831&gt;=1,$M1831,"")</f>
        <v/>
      </c>
      <c r="H1831" s="199" t="str">
        <f>IF(AND(M1831&gt;0,M1831&lt;=STATS!$C$22),1,"")</f>
        <v/>
      </c>
      <c r="J1831" s="34">
        <v>1830</v>
      </c>
      <c r="R1831" s="17"/>
      <c r="S1831" s="17"/>
      <c r="T1831" s="17"/>
      <c r="U1831" s="17"/>
      <c r="V1831" s="17"/>
      <c r="W1831" s="17"/>
      <c r="X1831" s="36"/>
      <c r="Y1831" s="36"/>
      <c r="Z1831" s="36"/>
      <c r="AA1831" s="36"/>
      <c r="FD1831" s="195"/>
      <c r="FE1831" s="195"/>
      <c r="FF1831" s="195"/>
      <c r="FG1831" s="195"/>
      <c r="FH1831" s="195"/>
    </row>
    <row r="1832" spans="2:164" x14ac:dyDescent="0.2">
      <c r="B1832" s="98">
        <f>COUNT(R1832:FC1832,FI1832:FQ1832)</f>
        <v>0</v>
      </c>
      <c r="C1832" s="98" t="str">
        <f>IF(COUNT(R1832:FC1832,FI1832:FQ1832)&gt;0,COUNT(R1832:FC1832,FI1832:FQ1832),"")</f>
        <v/>
      </c>
      <c r="D1832" s="98" t="str">
        <f>IF(COUNT(X1832:BN1832,BP1832:BX1832,BZ1832:CF1832,CH1832:FC1832,FI1832:FQ1832)&gt;0,COUNT(X1832:BN1832,BP1832:BX1832,BZ1832:CF1832,CH1832:FC1832,FI1832:FQ1832),"")</f>
        <v/>
      </c>
      <c r="E1832" s="98" t="str">
        <f>IF(H1832=1,COUNT(R1832:FC1832,FI1832:FQ1832),"")</f>
        <v/>
      </c>
      <c r="F1832" s="98" t="str">
        <f>IF(H1832=1,COUNT(X1832:BN1832,BP1832:BX1832,BZ1832:CF1832,CH1832:FC1832,FI1832:FQ1832),"")</f>
        <v/>
      </c>
      <c r="G1832" s="98" t="str">
        <f>IF($B1832&gt;=1,$M1832,"")</f>
        <v/>
      </c>
      <c r="H1832" s="199" t="str">
        <f>IF(AND(M1832&gt;0,M1832&lt;=STATS!$C$22),1,"")</f>
        <v/>
      </c>
      <c r="J1832" s="34">
        <v>1831</v>
      </c>
      <c r="R1832" s="17"/>
      <c r="S1832" s="17"/>
      <c r="T1832" s="17"/>
      <c r="U1832" s="17"/>
      <c r="V1832" s="17"/>
      <c r="W1832" s="17"/>
      <c r="X1832" s="36"/>
      <c r="Y1832" s="36"/>
      <c r="Z1832" s="36"/>
      <c r="AA1832" s="36"/>
      <c r="FD1832" s="195"/>
      <c r="FE1832" s="195"/>
      <c r="FF1832" s="195"/>
      <c r="FG1832" s="195"/>
      <c r="FH1832" s="195"/>
    </row>
    <row r="1833" spans="2:164" x14ac:dyDescent="0.2">
      <c r="B1833" s="98">
        <f>COUNT(R1833:FC1833,FI1833:FQ1833)</f>
        <v>0</v>
      </c>
      <c r="C1833" s="98" t="str">
        <f>IF(COUNT(R1833:FC1833,FI1833:FQ1833)&gt;0,COUNT(R1833:FC1833,FI1833:FQ1833),"")</f>
        <v/>
      </c>
      <c r="D1833" s="98" t="str">
        <f>IF(COUNT(X1833:BN1833,BP1833:BX1833,BZ1833:CF1833,CH1833:FC1833,FI1833:FQ1833)&gt;0,COUNT(X1833:BN1833,BP1833:BX1833,BZ1833:CF1833,CH1833:FC1833,FI1833:FQ1833),"")</f>
        <v/>
      </c>
      <c r="E1833" s="98" t="str">
        <f>IF(H1833=1,COUNT(R1833:FC1833,FI1833:FQ1833),"")</f>
        <v/>
      </c>
      <c r="F1833" s="98" t="str">
        <f>IF(H1833=1,COUNT(X1833:BN1833,BP1833:BX1833,BZ1833:CF1833,CH1833:FC1833,FI1833:FQ1833),"")</f>
        <v/>
      </c>
      <c r="G1833" s="98" t="str">
        <f>IF($B1833&gt;=1,$M1833,"")</f>
        <v/>
      </c>
      <c r="H1833" s="199" t="str">
        <f>IF(AND(M1833&gt;0,M1833&lt;=STATS!$C$22),1,"")</f>
        <v/>
      </c>
      <c r="J1833" s="34">
        <v>1832</v>
      </c>
      <c r="R1833" s="17"/>
      <c r="S1833" s="17"/>
      <c r="T1833" s="17"/>
      <c r="U1833" s="17"/>
      <c r="V1833" s="17"/>
      <c r="W1833" s="17"/>
      <c r="X1833" s="36"/>
      <c r="Y1833" s="36"/>
      <c r="Z1833" s="36"/>
      <c r="AA1833" s="36"/>
      <c r="FD1833" s="195"/>
      <c r="FE1833" s="195"/>
      <c r="FF1833" s="195"/>
      <c r="FG1833" s="195"/>
      <c r="FH1833" s="195"/>
    </row>
    <row r="1834" spans="2:164" x14ac:dyDescent="0.2">
      <c r="B1834" s="98">
        <f>COUNT(R1834:FC1834,FI1834:FQ1834)</f>
        <v>0</v>
      </c>
      <c r="C1834" s="98" t="str">
        <f>IF(COUNT(R1834:FC1834,FI1834:FQ1834)&gt;0,COUNT(R1834:FC1834,FI1834:FQ1834),"")</f>
        <v/>
      </c>
      <c r="D1834" s="98" t="str">
        <f>IF(COUNT(X1834:BN1834,BP1834:BX1834,BZ1834:CF1834,CH1834:FC1834,FI1834:FQ1834)&gt;0,COUNT(X1834:BN1834,BP1834:BX1834,BZ1834:CF1834,CH1834:FC1834,FI1834:FQ1834),"")</f>
        <v/>
      </c>
      <c r="E1834" s="98" t="str">
        <f>IF(H1834=1,COUNT(R1834:FC1834,FI1834:FQ1834),"")</f>
        <v/>
      </c>
      <c r="F1834" s="98" t="str">
        <f>IF(H1834=1,COUNT(X1834:BN1834,BP1834:BX1834,BZ1834:CF1834,CH1834:FC1834,FI1834:FQ1834),"")</f>
        <v/>
      </c>
      <c r="G1834" s="98" t="str">
        <f>IF($B1834&gt;=1,$M1834,"")</f>
        <v/>
      </c>
      <c r="H1834" s="199" t="str">
        <f>IF(AND(M1834&gt;0,M1834&lt;=STATS!$C$22),1,"")</f>
        <v/>
      </c>
      <c r="J1834" s="34">
        <v>1833</v>
      </c>
      <c r="R1834" s="17"/>
      <c r="S1834" s="17"/>
      <c r="T1834" s="17"/>
      <c r="U1834" s="17"/>
      <c r="V1834" s="17"/>
      <c r="W1834" s="17"/>
      <c r="X1834" s="36"/>
      <c r="Y1834" s="36"/>
      <c r="Z1834" s="36"/>
      <c r="AA1834" s="36"/>
      <c r="FD1834" s="195"/>
      <c r="FE1834" s="195"/>
      <c r="FF1834" s="195"/>
      <c r="FG1834" s="195"/>
      <c r="FH1834" s="195"/>
    </row>
    <row r="1835" spans="2:164" x14ac:dyDescent="0.2">
      <c r="B1835" s="98">
        <f>COUNT(R1835:FC1835,FI1835:FQ1835)</f>
        <v>0</v>
      </c>
      <c r="C1835" s="98" t="str">
        <f>IF(COUNT(R1835:FC1835,FI1835:FQ1835)&gt;0,COUNT(R1835:FC1835,FI1835:FQ1835),"")</f>
        <v/>
      </c>
      <c r="D1835" s="98" t="str">
        <f>IF(COUNT(X1835:BN1835,BP1835:BX1835,BZ1835:CF1835,CH1835:FC1835,FI1835:FQ1835)&gt;0,COUNT(X1835:BN1835,BP1835:BX1835,BZ1835:CF1835,CH1835:FC1835,FI1835:FQ1835),"")</f>
        <v/>
      </c>
      <c r="E1835" s="98" t="str">
        <f>IF(H1835=1,COUNT(R1835:FC1835,FI1835:FQ1835),"")</f>
        <v/>
      </c>
      <c r="F1835" s="98" t="str">
        <f>IF(H1835=1,COUNT(X1835:BN1835,BP1835:BX1835,BZ1835:CF1835,CH1835:FC1835,FI1835:FQ1835),"")</f>
        <v/>
      </c>
      <c r="G1835" s="98" t="str">
        <f>IF($B1835&gt;=1,$M1835,"")</f>
        <v/>
      </c>
      <c r="H1835" s="199" t="str">
        <f>IF(AND(M1835&gt;0,M1835&lt;=STATS!$C$22),1,"")</f>
        <v/>
      </c>
      <c r="J1835" s="34">
        <v>1834</v>
      </c>
      <c r="R1835" s="17"/>
      <c r="S1835" s="17"/>
      <c r="T1835" s="17"/>
      <c r="U1835" s="17"/>
      <c r="V1835" s="17"/>
      <c r="W1835" s="17"/>
      <c r="X1835" s="36"/>
      <c r="Y1835" s="36"/>
      <c r="Z1835" s="36"/>
      <c r="AA1835" s="36"/>
      <c r="FD1835" s="195"/>
      <c r="FE1835" s="195"/>
      <c r="FF1835" s="195"/>
      <c r="FG1835" s="195"/>
      <c r="FH1835" s="195"/>
    </row>
    <row r="1836" spans="2:164" x14ac:dyDescent="0.2">
      <c r="B1836" s="98">
        <f>COUNT(R1836:FC1836,FI1836:FQ1836)</f>
        <v>0</v>
      </c>
      <c r="C1836" s="98" t="str">
        <f>IF(COUNT(R1836:FC1836,FI1836:FQ1836)&gt;0,COUNT(R1836:FC1836,FI1836:FQ1836),"")</f>
        <v/>
      </c>
      <c r="D1836" s="98" t="str">
        <f>IF(COUNT(X1836:BN1836,BP1836:BX1836,BZ1836:CF1836,CH1836:FC1836,FI1836:FQ1836)&gt;0,COUNT(X1836:BN1836,BP1836:BX1836,BZ1836:CF1836,CH1836:FC1836,FI1836:FQ1836),"")</f>
        <v/>
      </c>
      <c r="E1836" s="98" t="str">
        <f>IF(H1836=1,COUNT(R1836:FC1836,FI1836:FQ1836),"")</f>
        <v/>
      </c>
      <c r="F1836" s="98" t="str">
        <f>IF(H1836=1,COUNT(X1836:BN1836,BP1836:BX1836,BZ1836:CF1836,CH1836:FC1836,FI1836:FQ1836),"")</f>
        <v/>
      </c>
      <c r="G1836" s="98" t="str">
        <f>IF($B1836&gt;=1,$M1836,"")</f>
        <v/>
      </c>
      <c r="H1836" s="199" t="str">
        <f>IF(AND(M1836&gt;0,M1836&lt;=STATS!$C$22),1,"")</f>
        <v/>
      </c>
      <c r="J1836" s="34">
        <v>1835</v>
      </c>
      <c r="R1836" s="17"/>
      <c r="S1836" s="17"/>
      <c r="T1836" s="17"/>
      <c r="U1836" s="17"/>
      <c r="V1836" s="17"/>
      <c r="W1836" s="17"/>
      <c r="X1836" s="36"/>
      <c r="Y1836" s="36"/>
      <c r="Z1836" s="36"/>
      <c r="AA1836" s="36"/>
      <c r="FD1836" s="195"/>
      <c r="FE1836" s="195"/>
      <c r="FF1836" s="195"/>
      <c r="FG1836" s="195"/>
      <c r="FH1836" s="195"/>
    </row>
    <row r="1837" spans="2:164" x14ac:dyDescent="0.2">
      <c r="B1837" s="98">
        <f>COUNT(R1837:FC1837,FI1837:FQ1837)</f>
        <v>0</v>
      </c>
      <c r="C1837" s="98" t="str">
        <f>IF(COUNT(R1837:FC1837,FI1837:FQ1837)&gt;0,COUNT(R1837:FC1837,FI1837:FQ1837),"")</f>
        <v/>
      </c>
      <c r="D1837" s="98" t="str">
        <f>IF(COUNT(X1837:BN1837,BP1837:BX1837,BZ1837:CF1837,CH1837:FC1837,FI1837:FQ1837)&gt;0,COUNT(X1837:BN1837,BP1837:BX1837,BZ1837:CF1837,CH1837:FC1837,FI1837:FQ1837),"")</f>
        <v/>
      </c>
      <c r="E1837" s="98" t="str">
        <f>IF(H1837=1,COUNT(R1837:FC1837,FI1837:FQ1837),"")</f>
        <v/>
      </c>
      <c r="F1837" s="98" t="str">
        <f>IF(H1837=1,COUNT(X1837:BN1837,BP1837:BX1837,BZ1837:CF1837,CH1837:FC1837,FI1837:FQ1837),"")</f>
        <v/>
      </c>
      <c r="G1837" s="98" t="str">
        <f>IF($B1837&gt;=1,$M1837,"")</f>
        <v/>
      </c>
      <c r="H1837" s="199" t="str">
        <f>IF(AND(M1837&gt;0,M1837&lt;=STATS!$C$22),1,"")</f>
        <v/>
      </c>
      <c r="J1837" s="34">
        <v>1836</v>
      </c>
      <c r="R1837" s="17"/>
      <c r="S1837" s="17"/>
      <c r="T1837" s="17"/>
      <c r="U1837" s="17"/>
      <c r="V1837" s="17"/>
      <c r="W1837" s="17"/>
      <c r="X1837" s="36"/>
      <c r="Y1837" s="36"/>
      <c r="Z1837" s="36"/>
      <c r="AA1837" s="36"/>
      <c r="FD1837" s="195"/>
      <c r="FE1837" s="195"/>
      <c r="FF1837" s="195"/>
      <c r="FG1837" s="195"/>
      <c r="FH1837" s="195"/>
    </row>
    <row r="1838" spans="2:164" x14ac:dyDescent="0.2">
      <c r="B1838" s="98">
        <f>COUNT(R1838:FC1838,FI1838:FQ1838)</f>
        <v>0</v>
      </c>
      <c r="C1838" s="98" t="str">
        <f>IF(COUNT(R1838:FC1838,FI1838:FQ1838)&gt;0,COUNT(R1838:FC1838,FI1838:FQ1838),"")</f>
        <v/>
      </c>
      <c r="D1838" s="98" t="str">
        <f>IF(COUNT(X1838:BN1838,BP1838:BX1838,BZ1838:CF1838,CH1838:FC1838,FI1838:FQ1838)&gt;0,COUNT(X1838:BN1838,BP1838:BX1838,BZ1838:CF1838,CH1838:FC1838,FI1838:FQ1838),"")</f>
        <v/>
      </c>
      <c r="E1838" s="98" t="str">
        <f>IF(H1838=1,COUNT(R1838:FC1838,FI1838:FQ1838),"")</f>
        <v/>
      </c>
      <c r="F1838" s="98" t="str">
        <f>IF(H1838=1,COUNT(X1838:BN1838,BP1838:BX1838,BZ1838:CF1838,CH1838:FC1838,FI1838:FQ1838),"")</f>
        <v/>
      </c>
      <c r="G1838" s="98" t="str">
        <f>IF($B1838&gt;=1,$M1838,"")</f>
        <v/>
      </c>
      <c r="H1838" s="199" t="str">
        <f>IF(AND(M1838&gt;0,M1838&lt;=STATS!$C$22),1,"")</f>
        <v/>
      </c>
      <c r="J1838" s="34">
        <v>1837</v>
      </c>
      <c r="R1838" s="17"/>
      <c r="S1838" s="17"/>
      <c r="T1838" s="17"/>
      <c r="U1838" s="17"/>
      <c r="V1838" s="17"/>
      <c r="W1838" s="17"/>
      <c r="X1838" s="36"/>
      <c r="Y1838" s="36"/>
      <c r="Z1838" s="36"/>
      <c r="AA1838" s="36"/>
      <c r="FD1838" s="195"/>
      <c r="FE1838" s="195"/>
      <c r="FF1838" s="195"/>
      <c r="FG1838" s="195"/>
      <c r="FH1838" s="195"/>
    </row>
    <row r="1839" spans="2:164" x14ac:dyDescent="0.2">
      <c r="B1839" s="98">
        <f>COUNT(R1839:FC1839,FI1839:FQ1839)</f>
        <v>0</v>
      </c>
      <c r="C1839" s="98" t="str">
        <f>IF(COUNT(R1839:FC1839,FI1839:FQ1839)&gt;0,COUNT(R1839:FC1839,FI1839:FQ1839),"")</f>
        <v/>
      </c>
      <c r="D1839" s="98" t="str">
        <f>IF(COUNT(X1839:BN1839,BP1839:BX1839,BZ1839:CF1839,CH1839:FC1839,FI1839:FQ1839)&gt;0,COUNT(X1839:BN1839,BP1839:BX1839,BZ1839:CF1839,CH1839:FC1839,FI1839:FQ1839),"")</f>
        <v/>
      </c>
      <c r="E1839" s="98" t="str">
        <f>IF(H1839=1,COUNT(R1839:FC1839,FI1839:FQ1839),"")</f>
        <v/>
      </c>
      <c r="F1839" s="98" t="str">
        <f>IF(H1839=1,COUNT(X1839:BN1839,BP1839:BX1839,BZ1839:CF1839,CH1839:FC1839,FI1839:FQ1839),"")</f>
        <v/>
      </c>
      <c r="G1839" s="98" t="str">
        <f>IF($B1839&gt;=1,$M1839,"")</f>
        <v/>
      </c>
      <c r="H1839" s="199" t="str">
        <f>IF(AND(M1839&gt;0,M1839&lt;=STATS!$C$22),1,"")</f>
        <v/>
      </c>
      <c r="J1839" s="34">
        <v>1838</v>
      </c>
      <c r="R1839" s="17"/>
      <c r="S1839" s="17"/>
      <c r="T1839" s="17"/>
      <c r="U1839" s="17"/>
      <c r="V1839" s="17"/>
      <c r="W1839" s="17"/>
      <c r="X1839" s="36"/>
      <c r="Y1839" s="36"/>
      <c r="Z1839" s="36"/>
      <c r="AA1839" s="36"/>
      <c r="FD1839" s="195"/>
      <c r="FE1839" s="195"/>
      <c r="FF1839" s="195"/>
      <c r="FG1839" s="195"/>
      <c r="FH1839" s="195"/>
    </row>
    <row r="1840" spans="2:164" x14ac:dyDescent="0.2">
      <c r="B1840" s="98">
        <f>COUNT(R1840:FC1840,FI1840:FQ1840)</f>
        <v>0</v>
      </c>
      <c r="C1840" s="98" t="str">
        <f>IF(COUNT(R1840:FC1840,FI1840:FQ1840)&gt;0,COUNT(R1840:FC1840,FI1840:FQ1840),"")</f>
        <v/>
      </c>
      <c r="D1840" s="98" t="str">
        <f>IF(COUNT(X1840:BN1840,BP1840:BX1840,BZ1840:CF1840,CH1840:FC1840,FI1840:FQ1840)&gt;0,COUNT(X1840:BN1840,BP1840:BX1840,BZ1840:CF1840,CH1840:FC1840,FI1840:FQ1840),"")</f>
        <v/>
      </c>
      <c r="E1840" s="98" t="str">
        <f>IF(H1840=1,COUNT(R1840:FC1840,FI1840:FQ1840),"")</f>
        <v/>
      </c>
      <c r="F1840" s="98" t="str">
        <f>IF(H1840=1,COUNT(X1840:BN1840,BP1840:BX1840,BZ1840:CF1840,CH1840:FC1840,FI1840:FQ1840),"")</f>
        <v/>
      </c>
      <c r="G1840" s="98" t="str">
        <f>IF($B1840&gt;=1,$M1840,"")</f>
        <v/>
      </c>
      <c r="H1840" s="199" t="str">
        <f>IF(AND(M1840&gt;0,M1840&lt;=STATS!$C$22),1,"")</f>
        <v/>
      </c>
      <c r="J1840" s="34">
        <v>1839</v>
      </c>
      <c r="R1840" s="17"/>
      <c r="S1840" s="17"/>
      <c r="T1840" s="17"/>
      <c r="U1840" s="17"/>
      <c r="V1840" s="17"/>
      <c r="W1840" s="17"/>
      <c r="X1840" s="36"/>
      <c r="Y1840" s="36"/>
      <c r="Z1840" s="36"/>
      <c r="AA1840" s="36"/>
      <c r="FD1840" s="195"/>
      <c r="FE1840" s="195"/>
      <c r="FF1840" s="195"/>
      <c r="FG1840" s="195"/>
      <c r="FH1840" s="195"/>
    </row>
    <row r="1841" spans="2:164" x14ac:dyDescent="0.2">
      <c r="B1841" s="98">
        <f>COUNT(R1841:FC1841,FI1841:FQ1841)</f>
        <v>0</v>
      </c>
      <c r="C1841" s="98" t="str">
        <f>IF(COUNT(R1841:FC1841,FI1841:FQ1841)&gt;0,COUNT(R1841:FC1841,FI1841:FQ1841),"")</f>
        <v/>
      </c>
      <c r="D1841" s="98" t="str">
        <f>IF(COUNT(X1841:BN1841,BP1841:BX1841,BZ1841:CF1841,CH1841:FC1841,FI1841:FQ1841)&gt;0,COUNT(X1841:BN1841,BP1841:BX1841,BZ1841:CF1841,CH1841:FC1841,FI1841:FQ1841),"")</f>
        <v/>
      </c>
      <c r="E1841" s="98" t="str">
        <f>IF(H1841=1,COUNT(R1841:FC1841,FI1841:FQ1841),"")</f>
        <v/>
      </c>
      <c r="F1841" s="98" t="str">
        <f>IF(H1841=1,COUNT(X1841:BN1841,BP1841:BX1841,BZ1841:CF1841,CH1841:FC1841,FI1841:FQ1841),"")</f>
        <v/>
      </c>
      <c r="G1841" s="98" t="str">
        <f>IF($B1841&gt;=1,$M1841,"")</f>
        <v/>
      </c>
      <c r="H1841" s="199" t="str">
        <f>IF(AND(M1841&gt;0,M1841&lt;=STATS!$C$22),1,"")</f>
        <v/>
      </c>
      <c r="J1841" s="34">
        <v>1840</v>
      </c>
      <c r="R1841" s="17"/>
      <c r="S1841" s="17"/>
      <c r="T1841" s="17"/>
      <c r="U1841" s="17"/>
      <c r="V1841" s="17"/>
      <c r="W1841" s="17"/>
      <c r="X1841" s="36"/>
      <c r="Y1841" s="36"/>
      <c r="Z1841" s="36"/>
      <c r="AA1841" s="36"/>
      <c r="FD1841" s="195"/>
      <c r="FE1841" s="195"/>
      <c r="FF1841" s="195"/>
      <c r="FG1841" s="195"/>
      <c r="FH1841" s="195"/>
    </row>
    <row r="1842" spans="2:164" x14ac:dyDescent="0.2">
      <c r="B1842" s="98">
        <f>COUNT(R1842:FC1842,FI1842:FQ1842)</f>
        <v>0</v>
      </c>
      <c r="C1842" s="98" t="str">
        <f>IF(COUNT(R1842:FC1842,FI1842:FQ1842)&gt;0,COUNT(R1842:FC1842,FI1842:FQ1842),"")</f>
        <v/>
      </c>
      <c r="D1842" s="98" t="str">
        <f>IF(COUNT(X1842:BN1842,BP1842:BX1842,BZ1842:CF1842,CH1842:FC1842,FI1842:FQ1842)&gt;0,COUNT(X1842:BN1842,BP1842:BX1842,BZ1842:CF1842,CH1842:FC1842,FI1842:FQ1842),"")</f>
        <v/>
      </c>
      <c r="E1842" s="98" t="str">
        <f>IF(H1842=1,COUNT(R1842:FC1842,FI1842:FQ1842),"")</f>
        <v/>
      </c>
      <c r="F1842" s="98" t="str">
        <f>IF(H1842=1,COUNT(X1842:BN1842,BP1842:BX1842,BZ1842:CF1842,CH1842:FC1842,FI1842:FQ1842),"")</f>
        <v/>
      </c>
      <c r="G1842" s="98" t="str">
        <f>IF($B1842&gt;=1,$M1842,"")</f>
        <v/>
      </c>
      <c r="H1842" s="199" t="str">
        <f>IF(AND(M1842&gt;0,M1842&lt;=STATS!$C$22),1,"")</f>
        <v/>
      </c>
      <c r="J1842" s="34">
        <v>1841</v>
      </c>
      <c r="R1842" s="17"/>
      <c r="S1842" s="17"/>
      <c r="T1842" s="17"/>
      <c r="U1842" s="17"/>
      <c r="V1842" s="17"/>
      <c r="W1842" s="17"/>
      <c r="X1842" s="36"/>
      <c r="Y1842" s="36"/>
      <c r="Z1842" s="36"/>
      <c r="AA1842" s="36"/>
      <c r="FD1842" s="195"/>
      <c r="FE1842" s="195"/>
      <c r="FF1842" s="195"/>
      <c r="FG1842" s="195"/>
      <c r="FH1842" s="195"/>
    </row>
    <row r="1843" spans="2:164" x14ac:dyDescent="0.2">
      <c r="B1843" s="98">
        <f>COUNT(R1843:FC1843,FI1843:FQ1843)</f>
        <v>0</v>
      </c>
      <c r="C1843" s="98" t="str">
        <f>IF(COUNT(R1843:FC1843,FI1843:FQ1843)&gt;0,COUNT(R1843:FC1843,FI1843:FQ1843),"")</f>
        <v/>
      </c>
      <c r="D1843" s="98" t="str">
        <f>IF(COUNT(X1843:BN1843,BP1843:BX1843,BZ1843:CF1843,CH1843:FC1843,FI1843:FQ1843)&gt;0,COUNT(X1843:BN1843,BP1843:BX1843,BZ1843:CF1843,CH1843:FC1843,FI1843:FQ1843),"")</f>
        <v/>
      </c>
      <c r="E1843" s="98" t="str">
        <f>IF(H1843=1,COUNT(R1843:FC1843,FI1843:FQ1843),"")</f>
        <v/>
      </c>
      <c r="F1843" s="98" t="str">
        <f>IF(H1843=1,COUNT(X1843:BN1843,BP1843:BX1843,BZ1843:CF1843,CH1843:FC1843,FI1843:FQ1843),"")</f>
        <v/>
      </c>
      <c r="G1843" s="98" t="str">
        <f>IF($B1843&gt;=1,$M1843,"")</f>
        <v/>
      </c>
      <c r="H1843" s="199" t="str">
        <f>IF(AND(M1843&gt;0,M1843&lt;=STATS!$C$22),1,"")</f>
        <v/>
      </c>
      <c r="J1843" s="34">
        <v>1842</v>
      </c>
      <c r="R1843" s="17"/>
      <c r="S1843" s="17"/>
      <c r="T1843" s="17"/>
      <c r="U1843" s="17"/>
      <c r="V1843" s="17"/>
      <c r="W1843" s="17"/>
      <c r="X1843" s="36"/>
      <c r="Y1843" s="36"/>
      <c r="Z1843" s="36"/>
      <c r="AA1843" s="36"/>
      <c r="FD1843" s="195"/>
      <c r="FE1843" s="195"/>
      <c r="FF1843" s="195"/>
      <c r="FG1843" s="195"/>
      <c r="FH1843" s="195"/>
    </row>
    <row r="1844" spans="2:164" x14ac:dyDescent="0.2">
      <c r="B1844" s="98">
        <f>COUNT(R1844:FC1844,FI1844:FQ1844)</f>
        <v>0</v>
      </c>
      <c r="C1844" s="98" t="str">
        <f>IF(COUNT(R1844:FC1844,FI1844:FQ1844)&gt;0,COUNT(R1844:FC1844,FI1844:FQ1844),"")</f>
        <v/>
      </c>
      <c r="D1844" s="98" t="str">
        <f>IF(COUNT(X1844:BN1844,BP1844:BX1844,BZ1844:CF1844,CH1844:FC1844,FI1844:FQ1844)&gt;0,COUNT(X1844:BN1844,BP1844:BX1844,BZ1844:CF1844,CH1844:FC1844,FI1844:FQ1844),"")</f>
        <v/>
      </c>
      <c r="E1844" s="98" t="str">
        <f>IF(H1844=1,COUNT(R1844:FC1844,FI1844:FQ1844),"")</f>
        <v/>
      </c>
      <c r="F1844" s="98" t="str">
        <f>IF(H1844=1,COUNT(X1844:BN1844,BP1844:BX1844,BZ1844:CF1844,CH1844:FC1844,FI1844:FQ1844),"")</f>
        <v/>
      </c>
      <c r="G1844" s="98" t="str">
        <f>IF($B1844&gt;=1,$M1844,"")</f>
        <v/>
      </c>
      <c r="H1844" s="199" t="str">
        <f>IF(AND(M1844&gt;0,M1844&lt;=STATS!$C$22),1,"")</f>
        <v/>
      </c>
      <c r="J1844" s="34">
        <v>1843</v>
      </c>
      <c r="R1844" s="17"/>
      <c r="S1844" s="17"/>
      <c r="T1844" s="17"/>
      <c r="U1844" s="17"/>
      <c r="V1844" s="17"/>
      <c r="W1844" s="17"/>
      <c r="X1844" s="36"/>
      <c r="Y1844" s="36"/>
      <c r="Z1844" s="36"/>
      <c r="AA1844" s="36"/>
      <c r="FD1844" s="195"/>
      <c r="FE1844" s="195"/>
      <c r="FF1844" s="195"/>
      <c r="FG1844" s="195"/>
      <c r="FH1844" s="195"/>
    </row>
    <row r="1845" spans="2:164" x14ac:dyDescent="0.2">
      <c r="B1845" s="98">
        <f>COUNT(R1845:FC1845,FI1845:FQ1845)</f>
        <v>0</v>
      </c>
      <c r="C1845" s="98" t="str">
        <f>IF(COUNT(R1845:FC1845,FI1845:FQ1845)&gt;0,COUNT(R1845:FC1845,FI1845:FQ1845),"")</f>
        <v/>
      </c>
      <c r="D1845" s="98" t="str">
        <f>IF(COUNT(X1845:BN1845,BP1845:BX1845,BZ1845:CF1845,CH1845:FC1845,FI1845:FQ1845)&gt;0,COUNT(X1845:BN1845,BP1845:BX1845,BZ1845:CF1845,CH1845:FC1845,FI1845:FQ1845),"")</f>
        <v/>
      </c>
      <c r="E1845" s="98" t="str">
        <f>IF(H1845=1,COUNT(R1845:FC1845,FI1845:FQ1845),"")</f>
        <v/>
      </c>
      <c r="F1845" s="98" t="str">
        <f>IF(H1845=1,COUNT(X1845:BN1845,BP1845:BX1845,BZ1845:CF1845,CH1845:FC1845,FI1845:FQ1845),"")</f>
        <v/>
      </c>
      <c r="G1845" s="98" t="str">
        <f>IF($B1845&gt;=1,$M1845,"")</f>
        <v/>
      </c>
      <c r="H1845" s="199" t="str">
        <f>IF(AND(M1845&gt;0,M1845&lt;=STATS!$C$22),1,"")</f>
        <v/>
      </c>
      <c r="J1845" s="34">
        <v>1844</v>
      </c>
      <c r="R1845" s="17"/>
      <c r="S1845" s="17"/>
      <c r="T1845" s="17"/>
      <c r="U1845" s="17"/>
      <c r="V1845" s="17"/>
      <c r="W1845" s="17"/>
      <c r="X1845" s="36"/>
      <c r="Y1845" s="36"/>
      <c r="Z1845" s="36"/>
      <c r="AA1845" s="36"/>
      <c r="FD1845" s="195"/>
      <c r="FE1845" s="195"/>
      <c r="FF1845" s="195"/>
      <c r="FG1845" s="195"/>
      <c r="FH1845" s="195"/>
    </row>
    <row r="1846" spans="2:164" x14ac:dyDescent="0.2">
      <c r="B1846" s="98">
        <f>COUNT(R1846:FC1846,FI1846:FQ1846)</f>
        <v>0</v>
      </c>
      <c r="C1846" s="98" t="str">
        <f>IF(COUNT(R1846:FC1846,FI1846:FQ1846)&gt;0,COUNT(R1846:FC1846,FI1846:FQ1846),"")</f>
        <v/>
      </c>
      <c r="D1846" s="98" t="str">
        <f>IF(COUNT(X1846:BN1846,BP1846:BX1846,BZ1846:CF1846,CH1846:FC1846,FI1846:FQ1846)&gt;0,COUNT(X1846:BN1846,BP1846:BX1846,BZ1846:CF1846,CH1846:FC1846,FI1846:FQ1846),"")</f>
        <v/>
      </c>
      <c r="E1846" s="98" t="str">
        <f>IF(H1846=1,COUNT(R1846:FC1846,FI1846:FQ1846),"")</f>
        <v/>
      </c>
      <c r="F1846" s="98" t="str">
        <f>IF(H1846=1,COUNT(X1846:BN1846,BP1846:BX1846,BZ1846:CF1846,CH1846:FC1846,FI1846:FQ1846),"")</f>
        <v/>
      </c>
      <c r="G1846" s="98" t="str">
        <f>IF($B1846&gt;=1,$M1846,"")</f>
        <v/>
      </c>
      <c r="H1846" s="199" t="str">
        <f>IF(AND(M1846&gt;0,M1846&lt;=STATS!$C$22),1,"")</f>
        <v/>
      </c>
      <c r="J1846" s="34">
        <v>1845</v>
      </c>
      <c r="R1846" s="17"/>
      <c r="S1846" s="17"/>
      <c r="T1846" s="17"/>
      <c r="U1846" s="17"/>
      <c r="V1846" s="17"/>
      <c r="W1846" s="17"/>
      <c r="X1846" s="36"/>
      <c r="Y1846" s="36"/>
      <c r="Z1846" s="36"/>
      <c r="AA1846" s="36"/>
      <c r="FD1846" s="195"/>
      <c r="FE1846" s="195"/>
      <c r="FF1846" s="195"/>
      <c r="FG1846" s="195"/>
      <c r="FH1846" s="195"/>
    </row>
    <row r="1847" spans="2:164" x14ac:dyDescent="0.2">
      <c r="B1847" s="98">
        <f>COUNT(R1847:FC1847,FI1847:FQ1847)</f>
        <v>0</v>
      </c>
      <c r="C1847" s="98" t="str">
        <f>IF(COUNT(R1847:FC1847,FI1847:FQ1847)&gt;0,COUNT(R1847:FC1847,FI1847:FQ1847),"")</f>
        <v/>
      </c>
      <c r="D1847" s="98" t="str">
        <f>IF(COUNT(X1847:BN1847,BP1847:BX1847,BZ1847:CF1847,CH1847:FC1847,FI1847:FQ1847)&gt;0,COUNT(X1847:BN1847,BP1847:BX1847,BZ1847:CF1847,CH1847:FC1847,FI1847:FQ1847),"")</f>
        <v/>
      </c>
      <c r="E1847" s="98" t="str">
        <f>IF(H1847=1,COUNT(R1847:FC1847,FI1847:FQ1847),"")</f>
        <v/>
      </c>
      <c r="F1847" s="98" t="str">
        <f>IF(H1847=1,COUNT(X1847:BN1847,BP1847:BX1847,BZ1847:CF1847,CH1847:FC1847,FI1847:FQ1847),"")</f>
        <v/>
      </c>
      <c r="G1847" s="98" t="str">
        <f>IF($B1847&gt;=1,$M1847,"")</f>
        <v/>
      </c>
      <c r="H1847" s="199" t="str">
        <f>IF(AND(M1847&gt;0,M1847&lt;=STATS!$C$22),1,"")</f>
        <v/>
      </c>
      <c r="J1847" s="34">
        <v>1846</v>
      </c>
      <c r="R1847" s="17"/>
      <c r="S1847" s="17"/>
      <c r="T1847" s="17"/>
      <c r="U1847" s="17"/>
      <c r="V1847" s="17"/>
      <c r="W1847" s="17"/>
      <c r="X1847" s="36"/>
      <c r="Y1847" s="36"/>
      <c r="Z1847" s="36"/>
      <c r="AA1847" s="36"/>
      <c r="FD1847" s="195"/>
      <c r="FE1847" s="195"/>
      <c r="FF1847" s="195"/>
      <c r="FG1847" s="195"/>
      <c r="FH1847" s="195"/>
    </row>
    <row r="1848" spans="2:164" x14ac:dyDescent="0.2">
      <c r="B1848" s="98">
        <f>COUNT(R1848:FC1848,FI1848:FQ1848)</f>
        <v>0</v>
      </c>
      <c r="C1848" s="98" t="str">
        <f>IF(COUNT(R1848:FC1848,FI1848:FQ1848)&gt;0,COUNT(R1848:FC1848,FI1848:FQ1848),"")</f>
        <v/>
      </c>
      <c r="D1848" s="98" t="str">
        <f>IF(COUNT(X1848:BN1848,BP1848:BX1848,BZ1848:CF1848,CH1848:FC1848,FI1848:FQ1848)&gt;0,COUNT(X1848:BN1848,BP1848:BX1848,BZ1848:CF1848,CH1848:FC1848,FI1848:FQ1848),"")</f>
        <v/>
      </c>
      <c r="E1848" s="98" t="str">
        <f>IF(H1848=1,COUNT(R1848:FC1848,FI1848:FQ1848),"")</f>
        <v/>
      </c>
      <c r="F1848" s="98" t="str">
        <f>IF(H1848=1,COUNT(X1848:BN1848,BP1848:BX1848,BZ1848:CF1848,CH1848:FC1848,FI1848:FQ1848),"")</f>
        <v/>
      </c>
      <c r="G1848" s="98" t="str">
        <f>IF($B1848&gt;=1,$M1848,"")</f>
        <v/>
      </c>
      <c r="H1848" s="199" t="str">
        <f>IF(AND(M1848&gt;0,M1848&lt;=STATS!$C$22),1,"")</f>
        <v/>
      </c>
      <c r="J1848" s="34">
        <v>1847</v>
      </c>
      <c r="R1848" s="17"/>
      <c r="S1848" s="17"/>
      <c r="T1848" s="17"/>
      <c r="U1848" s="17"/>
      <c r="V1848" s="17"/>
      <c r="W1848" s="17"/>
      <c r="X1848" s="36"/>
      <c r="Y1848" s="36"/>
      <c r="Z1848" s="36"/>
      <c r="AA1848" s="36"/>
      <c r="FD1848" s="195"/>
      <c r="FE1848" s="195"/>
      <c r="FF1848" s="195"/>
      <c r="FG1848" s="195"/>
      <c r="FH1848" s="195"/>
    </row>
    <row r="1849" spans="2:164" x14ac:dyDescent="0.2">
      <c r="B1849" s="98">
        <f>COUNT(R1849:FC1849,FI1849:FQ1849)</f>
        <v>0</v>
      </c>
      <c r="C1849" s="98" t="str">
        <f>IF(COUNT(R1849:FC1849,FI1849:FQ1849)&gt;0,COUNT(R1849:FC1849,FI1849:FQ1849),"")</f>
        <v/>
      </c>
      <c r="D1849" s="98" t="str">
        <f>IF(COUNT(X1849:BN1849,BP1849:BX1849,BZ1849:CF1849,CH1849:FC1849,FI1849:FQ1849)&gt;0,COUNT(X1849:BN1849,BP1849:BX1849,BZ1849:CF1849,CH1849:FC1849,FI1849:FQ1849),"")</f>
        <v/>
      </c>
      <c r="E1849" s="98" t="str">
        <f>IF(H1849=1,COUNT(R1849:FC1849,FI1849:FQ1849),"")</f>
        <v/>
      </c>
      <c r="F1849" s="98" t="str">
        <f>IF(H1849=1,COUNT(X1849:BN1849,BP1849:BX1849,BZ1849:CF1849,CH1849:FC1849,FI1849:FQ1849),"")</f>
        <v/>
      </c>
      <c r="G1849" s="98" t="str">
        <f>IF($B1849&gt;=1,$M1849,"")</f>
        <v/>
      </c>
      <c r="H1849" s="199" t="str">
        <f>IF(AND(M1849&gt;0,M1849&lt;=STATS!$C$22),1,"")</f>
        <v/>
      </c>
      <c r="J1849" s="34">
        <v>1848</v>
      </c>
      <c r="R1849" s="17"/>
      <c r="S1849" s="17"/>
      <c r="T1849" s="17"/>
      <c r="U1849" s="17"/>
      <c r="V1849" s="17"/>
      <c r="W1849" s="17"/>
      <c r="X1849" s="36"/>
      <c r="Y1849" s="36"/>
      <c r="Z1849" s="36"/>
      <c r="AA1849" s="36"/>
      <c r="FD1849" s="195"/>
      <c r="FE1849" s="195"/>
      <c r="FF1849" s="195"/>
      <c r="FG1849" s="195"/>
      <c r="FH1849" s="195"/>
    </row>
    <row r="1850" spans="2:164" x14ac:dyDescent="0.2">
      <c r="B1850" s="98">
        <f>COUNT(R1850:FC1850,FI1850:FQ1850)</f>
        <v>0</v>
      </c>
      <c r="C1850" s="98" t="str">
        <f>IF(COUNT(R1850:FC1850,FI1850:FQ1850)&gt;0,COUNT(R1850:FC1850,FI1850:FQ1850),"")</f>
        <v/>
      </c>
      <c r="D1850" s="98" t="str">
        <f>IF(COUNT(X1850:BN1850,BP1850:BX1850,BZ1850:CF1850,CH1850:FC1850,FI1850:FQ1850)&gt;0,COUNT(X1850:BN1850,BP1850:BX1850,BZ1850:CF1850,CH1850:FC1850,FI1850:FQ1850),"")</f>
        <v/>
      </c>
      <c r="E1850" s="98" t="str">
        <f>IF(H1850=1,COUNT(R1850:FC1850,FI1850:FQ1850),"")</f>
        <v/>
      </c>
      <c r="F1850" s="98" t="str">
        <f>IF(H1850=1,COUNT(X1850:BN1850,BP1850:BX1850,BZ1850:CF1850,CH1850:FC1850,FI1850:FQ1850),"")</f>
        <v/>
      </c>
      <c r="G1850" s="98" t="str">
        <f>IF($B1850&gt;=1,$M1850,"")</f>
        <v/>
      </c>
      <c r="H1850" s="199" t="str">
        <f>IF(AND(M1850&gt;0,M1850&lt;=STATS!$C$22),1,"")</f>
        <v/>
      </c>
      <c r="J1850" s="34">
        <v>1849</v>
      </c>
      <c r="R1850" s="17"/>
      <c r="S1850" s="17"/>
      <c r="T1850" s="17"/>
      <c r="U1850" s="17"/>
      <c r="V1850" s="17"/>
      <c r="W1850" s="17"/>
      <c r="X1850" s="36"/>
      <c r="Y1850" s="36"/>
      <c r="Z1850" s="36"/>
      <c r="AA1850" s="36"/>
      <c r="FD1850" s="195"/>
      <c r="FE1850" s="195"/>
      <c r="FF1850" s="195"/>
      <c r="FG1850" s="195"/>
      <c r="FH1850" s="195"/>
    </row>
    <row r="1851" spans="2:164" x14ac:dyDescent="0.2">
      <c r="B1851" s="98">
        <f>COUNT(R1851:FC1851,FI1851:FQ1851)</f>
        <v>0</v>
      </c>
      <c r="C1851" s="98" t="str">
        <f>IF(COUNT(R1851:FC1851,FI1851:FQ1851)&gt;0,COUNT(R1851:FC1851,FI1851:FQ1851),"")</f>
        <v/>
      </c>
      <c r="D1851" s="98" t="str">
        <f>IF(COUNT(X1851:BN1851,BP1851:BX1851,BZ1851:CF1851,CH1851:FC1851,FI1851:FQ1851)&gt;0,COUNT(X1851:BN1851,BP1851:BX1851,BZ1851:CF1851,CH1851:FC1851,FI1851:FQ1851),"")</f>
        <v/>
      </c>
      <c r="E1851" s="98" t="str">
        <f>IF(H1851=1,COUNT(R1851:FC1851,FI1851:FQ1851),"")</f>
        <v/>
      </c>
      <c r="F1851" s="98" t="str">
        <f>IF(H1851=1,COUNT(X1851:BN1851,BP1851:BX1851,BZ1851:CF1851,CH1851:FC1851,FI1851:FQ1851),"")</f>
        <v/>
      </c>
      <c r="G1851" s="98" t="str">
        <f>IF($B1851&gt;=1,$M1851,"")</f>
        <v/>
      </c>
      <c r="H1851" s="199" t="str">
        <f>IF(AND(M1851&gt;0,M1851&lt;=STATS!$C$22),1,"")</f>
        <v/>
      </c>
      <c r="J1851" s="34">
        <v>1850</v>
      </c>
      <c r="R1851" s="17"/>
      <c r="S1851" s="17"/>
      <c r="T1851" s="17"/>
      <c r="U1851" s="17"/>
      <c r="V1851" s="17"/>
      <c r="W1851" s="17"/>
      <c r="X1851" s="36"/>
      <c r="Y1851" s="36"/>
      <c r="Z1851" s="36"/>
      <c r="AA1851" s="36"/>
      <c r="FD1851" s="195"/>
      <c r="FE1851" s="195"/>
      <c r="FF1851" s="195"/>
      <c r="FG1851" s="195"/>
      <c r="FH1851" s="195"/>
    </row>
    <row r="1852" spans="2:164" x14ac:dyDescent="0.2">
      <c r="B1852" s="98">
        <f>COUNT(R1852:FC1852,FI1852:FQ1852)</f>
        <v>0</v>
      </c>
      <c r="C1852" s="98" t="str">
        <f>IF(COUNT(R1852:FC1852,FI1852:FQ1852)&gt;0,COUNT(R1852:FC1852,FI1852:FQ1852),"")</f>
        <v/>
      </c>
      <c r="D1852" s="98" t="str">
        <f>IF(COUNT(X1852:BN1852,BP1852:BX1852,BZ1852:CF1852,CH1852:FC1852,FI1852:FQ1852)&gt;0,COUNT(X1852:BN1852,BP1852:BX1852,BZ1852:CF1852,CH1852:FC1852,FI1852:FQ1852),"")</f>
        <v/>
      </c>
      <c r="E1852" s="98" t="str">
        <f>IF(H1852=1,COUNT(R1852:FC1852,FI1852:FQ1852),"")</f>
        <v/>
      </c>
      <c r="F1852" s="98" t="str">
        <f>IF(H1852=1,COUNT(X1852:BN1852,BP1852:BX1852,BZ1852:CF1852,CH1852:FC1852,FI1852:FQ1852),"")</f>
        <v/>
      </c>
      <c r="G1852" s="98" t="str">
        <f>IF($B1852&gt;=1,$M1852,"")</f>
        <v/>
      </c>
      <c r="H1852" s="199" t="str">
        <f>IF(AND(M1852&gt;0,M1852&lt;=STATS!$C$22),1,"")</f>
        <v/>
      </c>
      <c r="J1852" s="34">
        <v>1851</v>
      </c>
      <c r="R1852" s="17"/>
      <c r="S1852" s="17"/>
      <c r="T1852" s="17"/>
      <c r="U1852" s="17"/>
      <c r="V1852" s="17"/>
      <c r="W1852" s="17"/>
      <c r="X1852" s="36"/>
      <c r="Y1852" s="36"/>
      <c r="Z1852" s="36"/>
      <c r="AA1852" s="36"/>
      <c r="FD1852" s="195"/>
      <c r="FE1852" s="195"/>
      <c r="FF1852" s="195"/>
      <c r="FG1852" s="195"/>
      <c r="FH1852" s="195"/>
    </row>
    <row r="1853" spans="2:164" x14ac:dyDescent="0.2">
      <c r="B1853" s="98">
        <f>COUNT(R1853:FC1853,FI1853:FQ1853)</f>
        <v>0</v>
      </c>
      <c r="C1853" s="98" t="str">
        <f>IF(COUNT(R1853:FC1853,FI1853:FQ1853)&gt;0,COUNT(R1853:FC1853,FI1853:FQ1853),"")</f>
        <v/>
      </c>
      <c r="D1853" s="98" t="str">
        <f>IF(COUNT(X1853:BN1853,BP1853:BX1853,BZ1853:CF1853,CH1853:FC1853,FI1853:FQ1853)&gt;0,COUNT(X1853:BN1853,BP1853:BX1853,BZ1853:CF1853,CH1853:FC1853,FI1853:FQ1853),"")</f>
        <v/>
      </c>
      <c r="E1853" s="98" t="str">
        <f>IF(H1853=1,COUNT(R1853:FC1853,FI1853:FQ1853),"")</f>
        <v/>
      </c>
      <c r="F1853" s="98" t="str">
        <f>IF(H1853=1,COUNT(X1853:BN1853,BP1853:BX1853,BZ1853:CF1853,CH1853:FC1853,FI1853:FQ1853),"")</f>
        <v/>
      </c>
      <c r="G1853" s="98" t="str">
        <f>IF($B1853&gt;=1,$M1853,"")</f>
        <v/>
      </c>
      <c r="H1853" s="199" t="str">
        <f>IF(AND(M1853&gt;0,M1853&lt;=STATS!$C$22),1,"")</f>
        <v/>
      </c>
      <c r="J1853" s="34">
        <v>1852</v>
      </c>
      <c r="R1853" s="17"/>
      <c r="S1853" s="17"/>
      <c r="T1853" s="17"/>
      <c r="U1853" s="17"/>
      <c r="V1853" s="17"/>
      <c r="W1853" s="17"/>
      <c r="X1853" s="36"/>
      <c r="Y1853" s="36"/>
      <c r="Z1853" s="36"/>
      <c r="AA1853" s="36"/>
      <c r="FD1853" s="195"/>
      <c r="FE1853" s="195"/>
      <c r="FF1853" s="195"/>
      <c r="FG1853" s="195"/>
      <c r="FH1853" s="195"/>
    </row>
    <row r="1854" spans="2:164" x14ac:dyDescent="0.2">
      <c r="B1854" s="98">
        <f>COUNT(R1854:FC1854,FI1854:FQ1854)</f>
        <v>0</v>
      </c>
      <c r="C1854" s="98" t="str">
        <f>IF(COUNT(R1854:FC1854,FI1854:FQ1854)&gt;0,COUNT(R1854:FC1854,FI1854:FQ1854),"")</f>
        <v/>
      </c>
      <c r="D1854" s="98" t="str">
        <f>IF(COUNT(X1854:BN1854,BP1854:BX1854,BZ1854:CF1854,CH1854:FC1854,FI1854:FQ1854)&gt;0,COUNT(X1854:BN1854,BP1854:BX1854,BZ1854:CF1854,CH1854:FC1854,FI1854:FQ1854),"")</f>
        <v/>
      </c>
      <c r="E1854" s="98" t="str">
        <f>IF(H1854=1,COUNT(R1854:FC1854,FI1854:FQ1854),"")</f>
        <v/>
      </c>
      <c r="F1854" s="98" t="str">
        <f>IF(H1854=1,COUNT(X1854:BN1854,BP1854:BX1854,BZ1854:CF1854,CH1854:FC1854,FI1854:FQ1854),"")</f>
        <v/>
      </c>
      <c r="G1854" s="98" t="str">
        <f>IF($B1854&gt;=1,$M1854,"")</f>
        <v/>
      </c>
      <c r="H1854" s="199" t="str">
        <f>IF(AND(M1854&gt;0,M1854&lt;=STATS!$C$22),1,"")</f>
        <v/>
      </c>
      <c r="J1854" s="34">
        <v>1853</v>
      </c>
      <c r="R1854" s="17"/>
      <c r="S1854" s="17"/>
      <c r="T1854" s="17"/>
      <c r="U1854" s="17"/>
      <c r="V1854" s="17"/>
      <c r="W1854" s="17"/>
      <c r="X1854" s="36"/>
      <c r="Y1854" s="36"/>
      <c r="Z1854" s="36"/>
      <c r="AA1854" s="36"/>
      <c r="FD1854" s="195"/>
      <c r="FE1854" s="195"/>
      <c r="FF1854" s="195"/>
      <c r="FG1854" s="195"/>
      <c r="FH1854" s="195"/>
    </row>
    <row r="1855" spans="2:164" x14ac:dyDescent="0.2">
      <c r="B1855" s="98">
        <f>COUNT(R1855:FC1855,FI1855:FQ1855)</f>
        <v>0</v>
      </c>
      <c r="C1855" s="98" t="str">
        <f>IF(COUNT(R1855:FC1855,FI1855:FQ1855)&gt;0,COUNT(R1855:FC1855,FI1855:FQ1855),"")</f>
        <v/>
      </c>
      <c r="D1855" s="98" t="str">
        <f>IF(COUNT(X1855:BN1855,BP1855:BX1855,BZ1855:CF1855,CH1855:FC1855,FI1855:FQ1855)&gt;0,COUNT(X1855:BN1855,BP1855:BX1855,BZ1855:CF1855,CH1855:FC1855,FI1855:FQ1855),"")</f>
        <v/>
      </c>
      <c r="E1855" s="98" t="str">
        <f>IF(H1855=1,COUNT(R1855:FC1855,FI1855:FQ1855),"")</f>
        <v/>
      </c>
      <c r="F1855" s="98" t="str">
        <f>IF(H1855=1,COUNT(X1855:BN1855,BP1855:BX1855,BZ1855:CF1855,CH1855:FC1855,FI1855:FQ1855),"")</f>
        <v/>
      </c>
      <c r="G1855" s="98" t="str">
        <f>IF($B1855&gt;=1,$M1855,"")</f>
        <v/>
      </c>
      <c r="H1855" s="199" t="str">
        <f>IF(AND(M1855&gt;0,M1855&lt;=STATS!$C$22),1,"")</f>
        <v/>
      </c>
      <c r="J1855" s="34">
        <v>1854</v>
      </c>
      <c r="R1855" s="17"/>
      <c r="S1855" s="17"/>
      <c r="T1855" s="17"/>
      <c r="U1855" s="17"/>
      <c r="V1855" s="17"/>
      <c r="W1855" s="17"/>
      <c r="X1855" s="36"/>
      <c r="Y1855" s="36"/>
      <c r="Z1855" s="36"/>
      <c r="AA1855" s="36"/>
      <c r="FD1855" s="195"/>
      <c r="FE1855" s="195"/>
      <c r="FF1855" s="195"/>
      <c r="FG1855" s="195"/>
      <c r="FH1855" s="195"/>
    </row>
    <row r="1856" spans="2:164" x14ac:dyDescent="0.2">
      <c r="B1856" s="98">
        <f>COUNT(R1856:FC1856,FI1856:FQ1856)</f>
        <v>0</v>
      </c>
      <c r="C1856" s="98" t="str">
        <f>IF(COUNT(R1856:FC1856,FI1856:FQ1856)&gt;0,COUNT(R1856:FC1856,FI1856:FQ1856),"")</f>
        <v/>
      </c>
      <c r="D1856" s="98" t="str">
        <f>IF(COUNT(X1856:BN1856,BP1856:BX1856,BZ1856:CF1856,CH1856:FC1856,FI1856:FQ1856)&gt;0,COUNT(X1856:BN1856,BP1856:BX1856,BZ1856:CF1856,CH1856:FC1856,FI1856:FQ1856),"")</f>
        <v/>
      </c>
      <c r="E1856" s="98" t="str">
        <f>IF(H1856=1,COUNT(R1856:FC1856,FI1856:FQ1856),"")</f>
        <v/>
      </c>
      <c r="F1856" s="98" t="str">
        <f>IF(H1856=1,COUNT(X1856:BN1856,BP1856:BX1856,BZ1856:CF1856,CH1856:FC1856,FI1856:FQ1856),"")</f>
        <v/>
      </c>
      <c r="G1856" s="98" t="str">
        <f>IF($B1856&gt;=1,$M1856,"")</f>
        <v/>
      </c>
      <c r="H1856" s="199" t="str">
        <f>IF(AND(M1856&gt;0,M1856&lt;=STATS!$C$22),1,"")</f>
        <v/>
      </c>
      <c r="J1856" s="34">
        <v>1855</v>
      </c>
      <c r="R1856" s="17"/>
      <c r="S1856" s="17"/>
      <c r="T1856" s="17"/>
      <c r="U1856" s="17"/>
      <c r="V1856" s="17"/>
      <c r="W1856" s="17"/>
      <c r="X1856" s="36"/>
      <c r="Y1856" s="36"/>
      <c r="Z1856" s="36"/>
      <c r="AA1856" s="36"/>
      <c r="FD1856" s="195"/>
      <c r="FE1856" s="195"/>
      <c r="FF1856" s="195"/>
      <c r="FG1856" s="195"/>
      <c r="FH1856" s="195"/>
    </row>
    <row r="1857" spans="2:164" x14ac:dyDescent="0.2">
      <c r="B1857" s="98">
        <f>COUNT(R1857:FC1857,FI1857:FQ1857)</f>
        <v>0</v>
      </c>
      <c r="C1857" s="98" t="str">
        <f>IF(COUNT(R1857:FC1857,FI1857:FQ1857)&gt;0,COUNT(R1857:FC1857,FI1857:FQ1857),"")</f>
        <v/>
      </c>
      <c r="D1857" s="98" t="str">
        <f>IF(COUNT(X1857:BN1857,BP1857:BX1857,BZ1857:CF1857,CH1857:FC1857,FI1857:FQ1857)&gt;0,COUNT(X1857:BN1857,BP1857:BX1857,BZ1857:CF1857,CH1857:FC1857,FI1857:FQ1857),"")</f>
        <v/>
      </c>
      <c r="E1857" s="98" t="str">
        <f>IF(H1857=1,COUNT(R1857:FC1857,FI1857:FQ1857),"")</f>
        <v/>
      </c>
      <c r="F1857" s="98" t="str">
        <f>IF(H1857=1,COUNT(X1857:BN1857,BP1857:BX1857,BZ1857:CF1857,CH1857:FC1857,FI1857:FQ1857),"")</f>
        <v/>
      </c>
      <c r="G1857" s="98" t="str">
        <f>IF($B1857&gt;=1,$M1857,"")</f>
        <v/>
      </c>
      <c r="H1857" s="199" t="str">
        <f>IF(AND(M1857&gt;0,M1857&lt;=STATS!$C$22),1,"")</f>
        <v/>
      </c>
      <c r="J1857" s="34">
        <v>1856</v>
      </c>
      <c r="R1857" s="17"/>
      <c r="S1857" s="17"/>
      <c r="T1857" s="17"/>
      <c r="U1857" s="17"/>
      <c r="V1857" s="17"/>
      <c r="W1857" s="17"/>
      <c r="X1857" s="36"/>
      <c r="Y1857" s="36"/>
      <c r="Z1857" s="36"/>
      <c r="AA1857" s="36"/>
      <c r="FD1857" s="195"/>
      <c r="FE1857" s="195"/>
      <c r="FF1857" s="195"/>
      <c r="FG1857" s="195"/>
      <c r="FH1857" s="195"/>
    </row>
    <row r="1858" spans="2:164" x14ac:dyDescent="0.2">
      <c r="B1858" s="98">
        <f>COUNT(R1858:FC1858,FI1858:FQ1858)</f>
        <v>0</v>
      </c>
      <c r="C1858" s="98" t="str">
        <f>IF(COUNT(R1858:FC1858,FI1858:FQ1858)&gt;0,COUNT(R1858:FC1858,FI1858:FQ1858),"")</f>
        <v/>
      </c>
      <c r="D1858" s="98" t="str">
        <f>IF(COUNT(X1858:BN1858,BP1858:BX1858,BZ1858:CF1858,CH1858:FC1858,FI1858:FQ1858)&gt;0,COUNT(X1858:BN1858,BP1858:BX1858,BZ1858:CF1858,CH1858:FC1858,FI1858:FQ1858),"")</f>
        <v/>
      </c>
      <c r="E1858" s="98" t="str">
        <f>IF(H1858=1,COUNT(R1858:FC1858,FI1858:FQ1858),"")</f>
        <v/>
      </c>
      <c r="F1858" s="98" t="str">
        <f>IF(H1858=1,COUNT(X1858:BN1858,BP1858:BX1858,BZ1858:CF1858,CH1858:FC1858,FI1858:FQ1858),"")</f>
        <v/>
      </c>
      <c r="G1858" s="98" t="str">
        <f>IF($B1858&gt;=1,$M1858,"")</f>
        <v/>
      </c>
      <c r="H1858" s="199" t="str">
        <f>IF(AND(M1858&gt;0,M1858&lt;=STATS!$C$22),1,"")</f>
        <v/>
      </c>
      <c r="J1858" s="34">
        <v>1857</v>
      </c>
      <c r="R1858" s="17"/>
      <c r="S1858" s="17"/>
      <c r="T1858" s="17"/>
      <c r="U1858" s="17"/>
      <c r="V1858" s="17"/>
      <c r="W1858" s="17"/>
      <c r="X1858" s="36"/>
      <c r="Y1858" s="36"/>
      <c r="Z1858" s="36"/>
      <c r="AA1858" s="36"/>
      <c r="FD1858" s="195"/>
      <c r="FE1858" s="195"/>
      <c r="FF1858" s="195"/>
      <c r="FG1858" s="195"/>
      <c r="FH1858" s="195"/>
    </row>
    <row r="1859" spans="2:164" x14ac:dyDescent="0.2">
      <c r="B1859" s="98">
        <f>COUNT(R1859:FC1859,FI1859:FQ1859)</f>
        <v>0</v>
      </c>
      <c r="C1859" s="98" t="str">
        <f>IF(COUNT(R1859:FC1859,FI1859:FQ1859)&gt;0,COUNT(R1859:FC1859,FI1859:FQ1859),"")</f>
        <v/>
      </c>
      <c r="D1859" s="98" t="str">
        <f>IF(COUNT(X1859:BN1859,BP1859:BX1859,BZ1859:CF1859,CH1859:FC1859,FI1859:FQ1859)&gt;0,COUNT(X1859:BN1859,BP1859:BX1859,BZ1859:CF1859,CH1859:FC1859,FI1859:FQ1859),"")</f>
        <v/>
      </c>
      <c r="E1859" s="98" t="str">
        <f>IF(H1859=1,COUNT(R1859:FC1859,FI1859:FQ1859),"")</f>
        <v/>
      </c>
      <c r="F1859" s="98" t="str">
        <f>IF(H1859=1,COUNT(X1859:BN1859,BP1859:BX1859,BZ1859:CF1859,CH1859:FC1859,FI1859:FQ1859),"")</f>
        <v/>
      </c>
      <c r="G1859" s="98" t="str">
        <f>IF($B1859&gt;=1,$M1859,"")</f>
        <v/>
      </c>
      <c r="H1859" s="199" t="str">
        <f>IF(AND(M1859&gt;0,M1859&lt;=STATS!$C$22),1,"")</f>
        <v/>
      </c>
      <c r="J1859" s="34">
        <v>1858</v>
      </c>
      <c r="R1859" s="17"/>
      <c r="S1859" s="17"/>
      <c r="T1859" s="17"/>
      <c r="U1859" s="17"/>
      <c r="V1859" s="17"/>
      <c r="W1859" s="17"/>
      <c r="X1859" s="36"/>
      <c r="Y1859" s="36"/>
      <c r="Z1859" s="36"/>
      <c r="AA1859" s="36"/>
      <c r="FD1859" s="195"/>
      <c r="FE1859" s="195"/>
      <c r="FF1859" s="195"/>
      <c r="FG1859" s="195"/>
      <c r="FH1859" s="195"/>
    </row>
    <row r="1860" spans="2:164" x14ac:dyDescent="0.2">
      <c r="B1860" s="98">
        <f>COUNT(R1860:FC1860,FI1860:FQ1860)</f>
        <v>0</v>
      </c>
      <c r="C1860" s="98" t="str">
        <f>IF(COUNT(R1860:FC1860,FI1860:FQ1860)&gt;0,COUNT(R1860:FC1860,FI1860:FQ1860),"")</f>
        <v/>
      </c>
      <c r="D1860" s="98" t="str">
        <f>IF(COUNT(X1860:BN1860,BP1860:BX1860,BZ1860:CF1860,CH1860:FC1860,FI1860:FQ1860)&gt;0,COUNT(X1860:BN1860,BP1860:BX1860,BZ1860:CF1860,CH1860:FC1860,FI1860:FQ1860),"")</f>
        <v/>
      </c>
      <c r="E1860" s="98" t="str">
        <f>IF(H1860=1,COUNT(R1860:FC1860,FI1860:FQ1860),"")</f>
        <v/>
      </c>
      <c r="F1860" s="98" t="str">
        <f>IF(H1860=1,COUNT(X1860:BN1860,BP1860:BX1860,BZ1860:CF1860,CH1860:FC1860,FI1860:FQ1860),"")</f>
        <v/>
      </c>
      <c r="G1860" s="98" t="str">
        <f>IF($B1860&gt;=1,$M1860,"")</f>
        <v/>
      </c>
      <c r="H1860" s="199" t="str">
        <f>IF(AND(M1860&gt;0,M1860&lt;=STATS!$C$22),1,"")</f>
        <v/>
      </c>
      <c r="J1860" s="34">
        <v>1859</v>
      </c>
      <c r="R1860" s="17"/>
      <c r="S1860" s="17"/>
      <c r="T1860" s="17"/>
      <c r="U1860" s="17"/>
      <c r="V1860" s="17"/>
      <c r="W1860" s="17"/>
      <c r="X1860" s="36"/>
      <c r="Y1860" s="36"/>
      <c r="Z1860" s="36"/>
      <c r="AA1860" s="36"/>
      <c r="FD1860" s="195"/>
      <c r="FE1860" s="195"/>
      <c r="FF1860" s="195"/>
      <c r="FG1860" s="195"/>
      <c r="FH1860" s="195"/>
    </row>
    <row r="1861" spans="2:164" x14ac:dyDescent="0.2">
      <c r="B1861" s="98">
        <f>COUNT(R1861:FC1861,FI1861:FQ1861)</f>
        <v>0</v>
      </c>
      <c r="C1861" s="98" t="str">
        <f>IF(COUNT(R1861:FC1861,FI1861:FQ1861)&gt;0,COUNT(R1861:FC1861,FI1861:FQ1861),"")</f>
        <v/>
      </c>
      <c r="D1861" s="98" t="str">
        <f>IF(COUNT(X1861:BN1861,BP1861:BX1861,BZ1861:CF1861,CH1861:FC1861,FI1861:FQ1861)&gt;0,COUNT(X1861:BN1861,BP1861:BX1861,BZ1861:CF1861,CH1861:FC1861,FI1861:FQ1861),"")</f>
        <v/>
      </c>
      <c r="E1861" s="98" t="str">
        <f>IF(H1861=1,COUNT(R1861:FC1861,FI1861:FQ1861),"")</f>
        <v/>
      </c>
      <c r="F1861" s="98" t="str">
        <f>IF(H1861=1,COUNT(X1861:BN1861,BP1861:BX1861,BZ1861:CF1861,CH1861:FC1861,FI1861:FQ1861),"")</f>
        <v/>
      </c>
      <c r="G1861" s="98" t="str">
        <f>IF($B1861&gt;=1,$M1861,"")</f>
        <v/>
      </c>
      <c r="H1861" s="199" t="str">
        <f>IF(AND(M1861&gt;0,M1861&lt;=STATS!$C$22),1,"")</f>
        <v/>
      </c>
      <c r="J1861" s="34">
        <v>1860</v>
      </c>
      <c r="R1861" s="17"/>
      <c r="S1861" s="17"/>
      <c r="T1861" s="17"/>
      <c r="U1861" s="17"/>
      <c r="V1861" s="17"/>
      <c r="W1861" s="17"/>
      <c r="X1861" s="36"/>
      <c r="Y1861" s="36"/>
      <c r="Z1861" s="36"/>
      <c r="AA1861" s="36"/>
      <c r="FD1861" s="195"/>
      <c r="FE1861" s="195"/>
      <c r="FF1861" s="195"/>
      <c r="FG1861" s="195"/>
      <c r="FH1861" s="195"/>
    </row>
    <row r="1862" spans="2:164" x14ac:dyDescent="0.2">
      <c r="B1862" s="98">
        <f>COUNT(R1862:FC1862,FI1862:FQ1862)</f>
        <v>0</v>
      </c>
      <c r="C1862" s="98" t="str">
        <f>IF(COUNT(R1862:FC1862,FI1862:FQ1862)&gt;0,COUNT(R1862:FC1862,FI1862:FQ1862),"")</f>
        <v/>
      </c>
      <c r="D1862" s="98" t="str">
        <f>IF(COUNT(X1862:BN1862,BP1862:BX1862,BZ1862:CF1862,CH1862:FC1862,FI1862:FQ1862)&gt;0,COUNT(X1862:BN1862,BP1862:BX1862,BZ1862:CF1862,CH1862:FC1862,FI1862:FQ1862),"")</f>
        <v/>
      </c>
      <c r="E1862" s="98" t="str">
        <f>IF(H1862=1,COUNT(R1862:FC1862,FI1862:FQ1862),"")</f>
        <v/>
      </c>
      <c r="F1862" s="98" t="str">
        <f>IF(H1862=1,COUNT(X1862:BN1862,BP1862:BX1862,BZ1862:CF1862,CH1862:FC1862,FI1862:FQ1862),"")</f>
        <v/>
      </c>
      <c r="G1862" s="98" t="str">
        <f>IF($B1862&gt;=1,$M1862,"")</f>
        <v/>
      </c>
      <c r="H1862" s="199" t="str">
        <f>IF(AND(M1862&gt;0,M1862&lt;=STATS!$C$22),1,"")</f>
        <v/>
      </c>
      <c r="J1862" s="34">
        <v>1861</v>
      </c>
      <c r="R1862" s="17"/>
      <c r="S1862" s="17"/>
      <c r="T1862" s="17"/>
      <c r="U1862" s="17"/>
      <c r="V1862" s="17"/>
      <c r="W1862" s="17"/>
      <c r="X1862" s="36"/>
      <c r="Y1862" s="36"/>
      <c r="Z1862" s="36"/>
      <c r="AA1862" s="36"/>
      <c r="FD1862" s="195"/>
      <c r="FE1862" s="195"/>
      <c r="FF1862" s="195"/>
      <c r="FG1862" s="195"/>
      <c r="FH1862" s="195"/>
    </row>
    <row r="1863" spans="2:164" x14ac:dyDescent="0.2">
      <c r="B1863" s="98">
        <f>COUNT(R1863:FC1863,FI1863:FQ1863)</f>
        <v>0</v>
      </c>
      <c r="C1863" s="98" t="str">
        <f>IF(COUNT(R1863:FC1863,FI1863:FQ1863)&gt;0,COUNT(R1863:FC1863,FI1863:FQ1863),"")</f>
        <v/>
      </c>
      <c r="D1863" s="98" t="str">
        <f>IF(COUNT(X1863:BN1863,BP1863:BX1863,BZ1863:CF1863,CH1863:FC1863,FI1863:FQ1863)&gt;0,COUNT(X1863:BN1863,BP1863:BX1863,BZ1863:CF1863,CH1863:FC1863,FI1863:FQ1863),"")</f>
        <v/>
      </c>
      <c r="E1863" s="98" t="str">
        <f>IF(H1863=1,COUNT(R1863:FC1863,FI1863:FQ1863),"")</f>
        <v/>
      </c>
      <c r="F1863" s="98" t="str">
        <f>IF(H1863=1,COUNT(X1863:BN1863,BP1863:BX1863,BZ1863:CF1863,CH1863:FC1863,FI1863:FQ1863),"")</f>
        <v/>
      </c>
      <c r="G1863" s="98" t="str">
        <f>IF($B1863&gt;=1,$M1863,"")</f>
        <v/>
      </c>
      <c r="H1863" s="199" t="str">
        <f>IF(AND(M1863&gt;0,M1863&lt;=STATS!$C$22),1,"")</f>
        <v/>
      </c>
      <c r="J1863" s="34">
        <v>1862</v>
      </c>
      <c r="R1863" s="17"/>
      <c r="S1863" s="17"/>
      <c r="T1863" s="17"/>
      <c r="U1863" s="17"/>
      <c r="V1863" s="17"/>
      <c r="W1863" s="17"/>
      <c r="X1863" s="36"/>
      <c r="Y1863" s="36"/>
      <c r="Z1863" s="36"/>
      <c r="AA1863" s="36"/>
      <c r="FD1863" s="195"/>
      <c r="FE1863" s="195"/>
      <c r="FF1863" s="195"/>
      <c r="FG1863" s="195"/>
      <c r="FH1863" s="195"/>
    </row>
    <row r="1864" spans="2:164" x14ac:dyDescent="0.2">
      <c r="B1864" s="98">
        <f>COUNT(R1864:FC1864,FI1864:FQ1864)</f>
        <v>0</v>
      </c>
      <c r="C1864" s="98" t="str">
        <f>IF(COUNT(R1864:FC1864,FI1864:FQ1864)&gt;0,COUNT(R1864:FC1864,FI1864:FQ1864),"")</f>
        <v/>
      </c>
      <c r="D1864" s="98" t="str">
        <f>IF(COUNT(X1864:BN1864,BP1864:BX1864,BZ1864:CF1864,CH1864:FC1864,FI1864:FQ1864)&gt;0,COUNT(X1864:BN1864,BP1864:BX1864,BZ1864:CF1864,CH1864:FC1864,FI1864:FQ1864),"")</f>
        <v/>
      </c>
      <c r="E1864" s="98" t="str">
        <f>IF(H1864=1,COUNT(R1864:FC1864,FI1864:FQ1864),"")</f>
        <v/>
      </c>
      <c r="F1864" s="98" t="str">
        <f>IF(H1864=1,COUNT(X1864:BN1864,BP1864:BX1864,BZ1864:CF1864,CH1864:FC1864,FI1864:FQ1864),"")</f>
        <v/>
      </c>
      <c r="G1864" s="98" t="str">
        <f>IF($B1864&gt;=1,$M1864,"")</f>
        <v/>
      </c>
      <c r="H1864" s="199" t="str">
        <f>IF(AND(M1864&gt;0,M1864&lt;=STATS!$C$22),1,"")</f>
        <v/>
      </c>
      <c r="J1864" s="34">
        <v>1863</v>
      </c>
      <c r="R1864" s="17"/>
      <c r="S1864" s="17"/>
      <c r="T1864" s="17"/>
      <c r="U1864" s="17"/>
      <c r="V1864" s="17"/>
      <c r="W1864" s="17"/>
      <c r="X1864" s="36"/>
      <c r="Y1864" s="36"/>
      <c r="Z1864" s="36"/>
      <c r="AA1864" s="36"/>
      <c r="FD1864" s="195"/>
      <c r="FE1864" s="195"/>
      <c r="FF1864" s="195"/>
      <c r="FG1864" s="195"/>
      <c r="FH1864" s="195"/>
    </row>
    <row r="1865" spans="2:164" x14ac:dyDescent="0.2">
      <c r="B1865" s="98">
        <f>COUNT(R1865:FC1865,FI1865:FQ1865)</f>
        <v>0</v>
      </c>
      <c r="C1865" s="98" t="str">
        <f>IF(COUNT(R1865:FC1865,FI1865:FQ1865)&gt;0,COUNT(R1865:FC1865,FI1865:FQ1865),"")</f>
        <v/>
      </c>
      <c r="D1865" s="98" t="str">
        <f>IF(COUNT(X1865:BN1865,BP1865:BX1865,BZ1865:CF1865,CH1865:FC1865,FI1865:FQ1865)&gt;0,COUNT(X1865:BN1865,BP1865:BX1865,BZ1865:CF1865,CH1865:FC1865,FI1865:FQ1865),"")</f>
        <v/>
      </c>
      <c r="E1865" s="98" t="str">
        <f>IF(H1865=1,COUNT(R1865:FC1865,FI1865:FQ1865),"")</f>
        <v/>
      </c>
      <c r="F1865" s="98" t="str">
        <f>IF(H1865=1,COUNT(X1865:BN1865,BP1865:BX1865,BZ1865:CF1865,CH1865:FC1865,FI1865:FQ1865),"")</f>
        <v/>
      </c>
      <c r="G1865" s="98" t="str">
        <f>IF($B1865&gt;=1,$M1865,"")</f>
        <v/>
      </c>
      <c r="H1865" s="199" t="str">
        <f>IF(AND(M1865&gt;0,M1865&lt;=STATS!$C$22),1,"")</f>
        <v/>
      </c>
      <c r="J1865" s="34">
        <v>1864</v>
      </c>
      <c r="R1865" s="17"/>
      <c r="S1865" s="17"/>
      <c r="T1865" s="17"/>
      <c r="U1865" s="17"/>
      <c r="V1865" s="17"/>
      <c r="W1865" s="17"/>
      <c r="X1865" s="36"/>
      <c r="Y1865" s="36"/>
      <c r="Z1865" s="36"/>
      <c r="AA1865" s="36"/>
      <c r="FD1865" s="195"/>
      <c r="FE1865" s="195"/>
      <c r="FF1865" s="195"/>
      <c r="FG1865" s="195"/>
      <c r="FH1865" s="195"/>
    </row>
    <row r="1866" spans="2:164" x14ac:dyDescent="0.2">
      <c r="B1866" s="98">
        <f>COUNT(R1866:FC1866,FI1866:FQ1866)</f>
        <v>0</v>
      </c>
      <c r="C1866" s="98" t="str">
        <f>IF(COUNT(R1866:FC1866,FI1866:FQ1866)&gt;0,COUNT(R1866:FC1866,FI1866:FQ1866),"")</f>
        <v/>
      </c>
      <c r="D1866" s="98" t="str">
        <f>IF(COUNT(X1866:BN1866,BP1866:BX1866,BZ1866:CF1866,CH1866:FC1866,FI1866:FQ1866)&gt;0,COUNT(X1866:BN1866,BP1866:BX1866,BZ1866:CF1866,CH1866:FC1866,FI1866:FQ1866),"")</f>
        <v/>
      </c>
      <c r="E1866" s="98" t="str">
        <f>IF(H1866=1,COUNT(R1866:FC1866,FI1866:FQ1866),"")</f>
        <v/>
      </c>
      <c r="F1866" s="98" t="str">
        <f>IF(H1866=1,COUNT(X1866:BN1866,BP1866:BX1866,BZ1866:CF1866,CH1866:FC1866,FI1866:FQ1866),"")</f>
        <v/>
      </c>
      <c r="G1866" s="98" t="str">
        <f>IF($B1866&gt;=1,$M1866,"")</f>
        <v/>
      </c>
      <c r="H1866" s="199" t="str">
        <f>IF(AND(M1866&gt;0,M1866&lt;=STATS!$C$22),1,"")</f>
        <v/>
      </c>
      <c r="J1866" s="34">
        <v>1865</v>
      </c>
      <c r="R1866" s="17"/>
      <c r="S1866" s="17"/>
      <c r="T1866" s="17"/>
      <c r="U1866" s="17"/>
      <c r="V1866" s="17"/>
      <c r="W1866" s="17"/>
      <c r="X1866" s="36"/>
      <c r="Y1866" s="36"/>
      <c r="Z1866" s="36"/>
      <c r="AA1866" s="36"/>
      <c r="FD1866" s="195"/>
      <c r="FE1866" s="195"/>
      <c r="FF1866" s="195"/>
      <c r="FG1866" s="195"/>
      <c r="FH1866" s="195"/>
    </row>
    <row r="1867" spans="2:164" x14ac:dyDescent="0.2">
      <c r="B1867" s="98">
        <f>COUNT(R1867:FC1867,FI1867:FQ1867)</f>
        <v>0</v>
      </c>
      <c r="C1867" s="98" t="str">
        <f>IF(COUNT(R1867:FC1867,FI1867:FQ1867)&gt;0,COUNT(R1867:FC1867,FI1867:FQ1867),"")</f>
        <v/>
      </c>
      <c r="D1867" s="98" t="str">
        <f>IF(COUNT(X1867:BN1867,BP1867:BX1867,BZ1867:CF1867,CH1867:FC1867,FI1867:FQ1867)&gt;0,COUNT(X1867:BN1867,BP1867:BX1867,BZ1867:CF1867,CH1867:FC1867,FI1867:FQ1867),"")</f>
        <v/>
      </c>
      <c r="E1867" s="98" t="str">
        <f>IF(H1867=1,COUNT(R1867:FC1867,FI1867:FQ1867),"")</f>
        <v/>
      </c>
      <c r="F1867" s="98" t="str">
        <f>IF(H1867=1,COUNT(X1867:BN1867,BP1867:BX1867,BZ1867:CF1867,CH1867:FC1867,FI1867:FQ1867),"")</f>
        <v/>
      </c>
      <c r="G1867" s="98" t="str">
        <f>IF($B1867&gt;=1,$M1867,"")</f>
        <v/>
      </c>
      <c r="H1867" s="199" t="str">
        <f>IF(AND(M1867&gt;0,M1867&lt;=STATS!$C$22),1,"")</f>
        <v/>
      </c>
      <c r="J1867" s="34">
        <v>1866</v>
      </c>
      <c r="R1867" s="17"/>
      <c r="S1867" s="17"/>
      <c r="T1867" s="17"/>
      <c r="U1867" s="17"/>
      <c r="V1867" s="17"/>
      <c r="W1867" s="17"/>
      <c r="X1867" s="36"/>
      <c r="Y1867" s="36"/>
      <c r="Z1867" s="36"/>
      <c r="AA1867" s="36"/>
      <c r="FD1867" s="195"/>
      <c r="FE1867" s="195"/>
      <c r="FF1867" s="195"/>
      <c r="FG1867" s="195"/>
      <c r="FH1867" s="195"/>
    </row>
    <row r="1868" spans="2:164" x14ac:dyDescent="0.2">
      <c r="B1868" s="98">
        <f>COUNT(R1868:FC1868,FI1868:FQ1868)</f>
        <v>0</v>
      </c>
      <c r="C1868" s="98" t="str">
        <f>IF(COUNT(R1868:FC1868,FI1868:FQ1868)&gt;0,COUNT(R1868:FC1868,FI1868:FQ1868),"")</f>
        <v/>
      </c>
      <c r="D1868" s="98" t="str">
        <f>IF(COUNT(X1868:BN1868,BP1868:BX1868,BZ1868:CF1868,CH1868:FC1868,FI1868:FQ1868)&gt;0,COUNT(X1868:BN1868,BP1868:BX1868,BZ1868:CF1868,CH1868:FC1868,FI1868:FQ1868),"")</f>
        <v/>
      </c>
      <c r="E1868" s="98" t="str">
        <f>IF(H1868=1,COUNT(R1868:FC1868,FI1868:FQ1868),"")</f>
        <v/>
      </c>
      <c r="F1868" s="98" t="str">
        <f>IF(H1868=1,COUNT(X1868:BN1868,BP1868:BX1868,BZ1868:CF1868,CH1868:FC1868,FI1868:FQ1868),"")</f>
        <v/>
      </c>
      <c r="G1868" s="98" t="str">
        <f>IF($B1868&gt;=1,$M1868,"")</f>
        <v/>
      </c>
      <c r="H1868" s="199" t="str">
        <f>IF(AND(M1868&gt;0,M1868&lt;=STATS!$C$22),1,"")</f>
        <v/>
      </c>
      <c r="J1868" s="34">
        <v>1867</v>
      </c>
      <c r="R1868" s="17"/>
      <c r="S1868" s="17"/>
      <c r="T1868" s="17"/>
      <c r="U1868" s="17"/>
      <c r="V1868" s="17"/>
      <c r="W1868" s="17"/>
      <c r="X1868" s="36"/>
      <c r="Y1868" s="36"/>
      <c r="Z1868" s="36"/>
      <c r="AA1868" s="36"/>
      <c r="FD1868" s="195"/>
      <c r="FE1868" s="195"/>
      <c r="FF1868" s="195"/>
      <c r="FG1868" s="195"/>
      <c r="FH1868" s="195"/>
    </row>
    <row r="1869" spans="2:164" x14ac:dyDescent="0.2">
      <c r="B1869" s="98">
        <f>COUNT(R1869:FC1869,FI1869:FQ1869)</f>
        <v>0</v>
      </c>
      <c r="C1869" s="98" t="str">
        <f>IF(COUNT(R1869:FC1869,FI1869:FQ1869)&gt;0,COUNT(R1869:FC1869,FI1869:FQ1869),"")</f>
        <v/>
      </c>
      <c r="D1869" s="98" t="str">
        <f>IF(COUNT(X1869:BN1869,BP1869:BX1869,BZ1869:CF1869,CH1869:FC1869,FI1869:FQ1869)&gt;0,COUNT(X1869:BN1869,BP1869:BX1869,BZ1869:CF1869,CH1869:FC1869,FI1869:FQ1869),"")</f>
        <v/>
      </c>
      <c r="E1869" s="98" t="str">
        <f>IF(H1869=1,COUNT(R1869:FC1869,FI1869:FQ1869),"")</f>
        <v/>
      </c>
      <c r="F1869" s="98" t="str">
        <f>IF(H1869=1,COUNT(X1869:BN1869,BP1869:BX1869,BZ1869:CF1869,CH1869:FC1869,FI1869:FQ1869),"")</f>
        <v/>
      </c>
      <c r="G1869" s="98" t="str">
        <f>IF($B1869&gt;=1,$M1869,"")</f>
        <v/>
      </c>
      <c r="H1869" s="199" t="str">
        <f>IF(AND(M1869&gt;0,M1869&lt;=STATS!$C$22),1,"")</f>
        <v/>
      </c>
      <c r="J1869" s="34">
        <v>1868</v>
      </c>
      <c r="R1869" s="17"/>
      <c r="S1869" s="17"/>
      <c r="T1869" s="17"/>
      <c r="U1869" s="17"/>
      <c r="V1869" s="17"/>
      <c r="W1869" s="17"/>
      <c r="X1869" s="36"/>
      <c r="Y1869" s="36"/>
      <c r="Z1869" s="36"/>
      <c r="AA1869" s="36"/>
      <c r="FD1869" s="195"/>
      <c r="FE1869" s="195"/>
      <c r="FF1869" s="195"/>
      <c r="FG1869" s="195"/>
      <c r="FH1869" s="195"/>
    </row>
    <row r="1870" spans="2:164" x14ac:dyDescent="0.2">
      <c r="B1870" s="98">
        <f>COUNT(R1870:FC1870,FI1870:FQ1870)</f>
        <v>0</v>
      </c>
      <c r="C1870" s="98" t="str">
        <f>IF(COUNT(R1870:FC1870,FI1870:FQ1870)&gt;0,COUNT(R1870:FC1870,FI1870:FQ1870),"")</f>
        <v/>
      </c>
      <c r="D1870" s="98" t="str">
        <f>IF(COUNT(X1870:BN1870,BP1870:BX1870,BZ1870:CF1870,CH1870:FC1870,FI1870:FQ1870)&gt;0,COUNT(X1870:BN1870,BP1870:BX1870,BZ1870:CF1870,CH1870:FC1870,FI1870:FQ1870),"")</f>
        <v/>
      </c>
      <c r="E1870" s="98" t="str">
        <f>IF(H1870=1,COUNT(R1870:FC1870,FI1870:FQ1870),"")</f>
        <v/>
      </c>
      <c r="F1870" s="98" t="str">
        <f>IF(H1870=1,COUNT(X1870:BN1870,BP1870:BX1870,BZ1870:CF1870,CH1870:FC1870,FI1870:FQ1870),"")</f>
        <v/>
      </c>
      <c r="G1870" s="98" t="str">
        <f>IF($B1870&gt;=1,$M1870,"")</f>
        <v/>
      </c>
      <c r="H1870" s="199" t="str">
        <f>IF(AND(M1870&gt;0,M1870&lt;=STATS!$C$22),1,"")</f>
        <v/>
      </c>
      <c r="J1870" s="34">
        <v>1869</v>
      </c>
      <c r="R1870" s="17"/>
      <c r="S1870" s="17"/>
      <c r="T1870" s="17"/>
      <c r="U1870" s="17"/>
      <c r="V1870" s="17"/>
      <c r="W1870" s="17"/>
      <c r="X1870" s="36"/>
      <c r="Y1870" s="36"/>
      <c r="Z1870" s="36"/>
      <c r="AA1870" s="36"/>
      <c r="FD1870" s="195"/>
      <c r="FE1870" s="195"/>
      <c r="FF1870" s="195"/>
      <c r="FG1870" s="195"/>
      <c r="FH1870" s="195"/>
    </row>
    <row r="1871" spans="2:164" x14ac:dyDescent="0.2">
      <c r="B1871" s="98">
        <f>COUNT(R1871:FC1871,FI1871:FQ1871)</f>
        <v>0</v>
      </c>
      <c r="C1871" s="98" t="str">
        <f>IF(COUNT(R1871:FC1871,FI1871:FQ1871)&gt;0,COUNT(R1871:FC1871,FI1871:FQ1871),"")</f>
        <v/>
      </c>
      <c r="D1871" s="98" t="str">
        <f>IF(COUNT(X1871:BN1871,BP1871:BX1871,BZ1871:CF1871,CH1871:FC1871,FI1871:FQ1871)&gt;0,COUNT(X1871:BN1871,BP1871:BX1871,BZ1871:CF1871,CH1871:FC1871,FI1871:FQ1871),"")</f>
        <v/>
      </c>
      <c r="E1871" s="98" t="str">
        <f>IF(H1871=1,COUNT(R1871:FC1871,FI1871:FQ1871),"")</f>
        <v/>
      </c>
      <c r="F1871" s="98" t="str">
        <f>IF(H1871=1,COUNT(X1871:BN1871,BP1871:BX1871,BZ1871:CF1871,CH1871:FC1871,FI1871:FQ1871),"")</f>
        <v/>
      </c>
      <c r="G1871" s="98" t="str">
        <f>IF($B1871&gt;=1,$M1871,"")</f>
        <v/>
      </c>
      <c r="H1871" s="199" t="str">
        <f>IF(AND(M1871&gt;0,M1871&lt;=STATS!$C$22),1,"")</f>
        <v/>
      </c>
      <c r="J1871" s="34">
        <v>1870</v>
      </c>
      <c r="R1871" s="17"/>
      <c r="S1871" s="17"/>
      <c r="T1871" s="17"/>
      <c r="U1871" s="17"/>
      <c r="V1871" s="17"/>
      <c r="W1871" s="17"/>
      <c r="X1871" s="36"/>
      <c r="Y1871" s="36"/>
      <c r="Z1871" s="36"/>
      <c r="AA1871" s="36"/>
      <c r="FD1871" s="195"/>
      <c r="FE1871" s="195"/>
      <c r="FF1871" s="195"/>
      <c r="FG1871" s="195"/>
      <c r="FH1871" s="195"/>
    </row>
    <row r="1872" spans="2:164" x14ac:dyDescent="0.2">
      <c r="B1872" s="98">
        <f>COUNT(R1872:FC1872,FI1872:FQ1872)</f>
        <v>0</v>
      </c>
      <c r="C1872" s="98" t="str">
        <f>IF(COUNT(R1872:FC1872,FI1872:FQ1872)&gt;0,COUNT(R1872:FC1872,FI1872:FQ1872),"")</f>
        <v/>
      </c>
      <c r="D1872" s="98" t="str">
        <f>IF(COUNT(X1872:BN1872,BP1872:BX1872,BZ1872:CF1872,CH1872:FC1872,FI1872:FQ1872)&gt;0,COUNT(X1872:BN1872,BP1872:BX1872,BZ1872:CF1872,CH1872:FC1872,FI1872:FQ1872),"")</f>
        <v/>
      </c>
      <c r="E1872" s="98" t="str">
        <f>IF(H1872=1,COUNT(R1872:FC1872,FI1872:FQ1872),"")</f>
        <v/>
      </c>
      <c r="F1872" s="98" t="str">
        <f>IF(H1872=1,COUNT(X1872:BN1872,BP1872:BX1872,BZ1872:CF1872,CH1872:FC1872,FI1872:FQ1872),"")</f>
        <v/>
      </c>
      <c r="G1872" s="98" t="str">
        <f>IF($B1872&gt;=1,$M1872,"")</f>
        <v/>
      </c>
      <c r="H1872" s="199" t="str">
        <f>IF(AND(M1872&gt;0,M1872&lt;=STATS!$C$22),1,"")</f>
        <v/>
      </c>
      <c r="J1872" s="34">
        <v>1871</v>
      </c>
      <c r="R1872" s="17"/>
      <c r="S1872" s="17"/>
      <c r="T1872" s="17"/>
      <c r="U1872" s="17"/>
      <c r="V1872" s="17"/>
      <c r="W1872" s="17"/>
      <c r="X1872" s="36"/>
      <c r="Y1872" s="36"/>
      <c r="Z1872" s="36"/>
      <c r="AA1872" s="36"/>
      <c r="FD1872" s="195"/>
      <c r="FE1872" s="195"/>
      <c r="FF1872" s="195"/>
      <c r="FG1872" s="195"/>
      <c r="FH1872" s="195"/>
    </row>
    <row r="1873" spans="2:164" x14ac:dyDescent="0.2">
      <c r="B1873" s="98">
        <f>COUNT(R1873:FC1873,FI1873:FQ1873)</f>
        <v>0</v>
      </c>
      <c r="C1873" s="98" t="str">
        <f>IF(COUNT(R1873:FC1873,FI1873:FQ1873)&gt;0,COUNT(R1873:FC1873,FI1873:FQ1873),"")</f>
        <v/>
      </c>
      <c r="D1873" s="98" t="str">
        <f>IF(COUNT(X1873:BN1873,BP1873:BX1873,BZ1873:CF1873,CH1873:FC1873,FI1873:FQ1873)&gt;0,COUNT(X1873:BN1873,BP1873:BX1873,BZ1873:CF1873,CH1873:FC1873,FI1873:FQ1873),"")</f>
        <v/>
      </c>
      <c r="E1873" s="98" t="str">
        <f>IF(H1873=1,COUNT(R1873:FC1873,FI1873:FQ1873),"")</f>
        <v/>
      </c>
      <c r="F1873" s="98" t="str">
        <f>IF(H1873=1,COUNT(X1873:BN1873,BP1873:BX1873,BZ1873:CF1873,CH1873:FC1873,FI1873:FQ1873),"")</f>
        <v/>
      </c>
      <c r="G1873" s="98" t="str">
        <f>IF($B1873&gt;=1,$M1873,"")</f>
        <v/>
      </c>
      <c r="H1873" s="199" t="str">
        <f>IF(AND(M1873&gt;0,M1873&lt;=STATS!$C$22),1,"")</f>
        <v/>
      </c>
      <c r="J1873" s="34">
        <v>1872</v>
      </c>
      <c r="R1873" s="17"/>
      <c r="S1873" s="17"/>
      <c r="T1873" s="17"/>
      <c r="U1873" s="17"/>
      <c r="V1873" s="17"/>
      <c r="W1873" s="17"/>
      <c r="X1873" s="36"/>
      <c r="Y1873" s="36"/>
      <c r="Z1873" s="36"/>
      <c r="AA1873" s="36"/>
      <c r="FD1873" s="195"/>
      <c r="FE1873" s="195"/>
      <c r="FF1873" s="195"/>
      <c r="FG1873" s="195"/>
      <c r="FH1873" s="195"/>
    </row>
    <row r="1874" spans="2:164" x14ac:dyDescent="0.2">
      <c r="B1874" s="98">
        <f>COUNT(R1874:FC1874,FI1874:FQ1874)</f>
        <v>0</v>
      </c>
      <c r="C1874" s="98" t="str">
        <f>IF(COUNT(R1874:FC1874,FI1874:FQ1874)&gt;0,COUNT(R1874:FC1874,FI1874:FQ1874),"")</f>
        <v/>
      </c>
      <c r="D1874" s="98" t="str">
        <f>IF(COUNT(X1874:BN1874,BP1874:BX1874,BZ1874:CF1874,CH1874:FC1874,FI1874:FQ1874)&gt;0,COUNT(X1874:BN1874,BP1874:BX1874,BZ1874:CF1874,CH1874:FC1874,FI1874:FQ1874),"")</f>
        <v/>
      </c>
      <c r="E1874" s="98" t="str">
        <f>IF(H1874=1,COUNT(R1874:FC1874,FI1874:FQ1874),"")</f>
        <v/>
      </c>
      <c r="F1874" s="98" t="str">
        <f>IF(H1874=1,COUNT(X1874:BN1874,BP1874:BX1874,BZ1874:CF1874,CH1874:FC1874,FI1874:FQ1874),"")</f>
        <v/>
      </c>
      <c r="G1874" s="98" t="str">
        <f>IF($B1874&gt;=1,$M1874,"")</f>
        <v/>
      </c>
      <c r="H1874" s="199" t="str">
        <f>IF(AND(M1874&gt;0,M1874&lt;=STATS!$C$22),1,"")</f>
        <v/>
      </c>
      <c r="J1874" s="34">
        <v>1873</v>
      </c>
      <c r="R1874" s="17"/>
      <c r="S1874" s="17"/>
      <c r="T1874" s="17"/>
      <c r="U1874" s="17"/>
      <c r="V1874" s="17"/>
      <c r="W1874" s="17"/>
      <c r="X1874" s="36"/>
      <c r="Y1874" s="36"/>
      <c r="Z1874" s="36"/>
      <c r="AA1874" s="36"/>
      <c r="FD1874" s="195"/>
      <c r="FE1874" s="195"/>
      <c r="FF1874" s="195"/>
      <c r="FG1874" s="195"/>
      <c r="FH1874" s="195"/>
    </row>
    <row r="1875" spans="2:164" x14ac:dyDescent="0.2">
      <c r="B1875" s="98">
        <f>COUNT(R1875:FC1875,FI1875:FQ1875)</f>
        <v>0</v>
      </c>
      <c r="C1875" s="98" t="str">
        <f>IF(COUNT(R1875:FC1875,FI1875:FQ1875)&gt;0,COUNT(R1875:FC1875,FI1875:FQ1875),"")</f>
        <v/>
      </c>
      <c r="D1875" s="98" t="str">
        <f>IF(COUNT(X1875:BN1875,BP1875:BX1875,BZ1875:CF1875,CH1875:FC1875,FI1875:FQ1875)&gt;0,COUNT(X1875:BN1875,BP1875:BX1875,BZ1875:CF1875,CH1875:FC1875,FI1875:FQ1875),"")</f>
        <v/>
      </c>
      <c r="E1875" s="98" t="str">
        <f>IF(H1875=1,COUNT(R1875:FC1875,FI1875:FQ1875),"")</f>
        <v/>
      </c>
      <c r="F1875" s="98" t="str">
        <f>IF(H1875=1,COUNT(X1875:BN1875,BP1875:BX1875,BZ1875:CF1875,CH1875:FC1875,FI1875:FQ1875),"")</f>
        <v/>
      </c>
      <c r="G1875" s="98" t="str">
        <f>IF($B1875&gt;=1,$M1875,"")</f>
        <v/>
      </c>
      <c r="H1875" s="199" t="str">
        <f>IF(AND(M1875&gt;0,M1875&lt;=STATS!$C$22),1,"")</f>
        <v/>
      </c>
      <c r="J1875" s="34">
        <v>1874</v>
      </c>
      <c r="R1875" s="17"/>
      <c r="S1875" s="17"/>
      <c r="T1875" s="17"/>
      <c r="U1875" s="17"/>
      <c r="V1875" s="17"/>
      <c r="W1875" s="17"/>
      <c r="X1875" s="36"/>
      <c r="Y1875" s="36"/>
      <c r="Z1875" s="36"/>
      <c r="AA1875" s="36"/>
      <c r="FD1875" s="195"/>
      <c r="FE1875" s="195"/>
      <c r="FF1875" s="195"/>
      <c r="FG1875" s="195"/>
      <c r="FH1875" s="195"/>
    </row>
    <row r="1876" spans="2:164" x14ac:dyDescent="0.2">
      <c r="B1876" s="98">
        <f>COUNT(R1876:FC1876,FI1876:FQ1876)</f>
        <v>0</v>
      </c>
      <c r="C1876" s="98" t="str">
        <f>IF(COUNT(R1876:FC1876,FI1876:FQ1876)&gt;0,COUNT(R1876:FC1876,FI1876:FQ1876),"")</f>
        <v/>
      </c>
      <c r="D1876" s="98" t="str">
        <f>IF(COUNT(X1876:BN1876,BP1876:BX1876,BZ1876:CF1876,CH1876:FC1876,FI1876:FQ1876)&gt;0,COUNT(X1876:BN1876,BP1876:BX1876,BZ1876:CF1876,CH1876:FC1876,FI1876:FQ1876),"")</f>
        <v/>
      </c>
      <c r="E1876" s="98" t="str">
        <f>IF(H1876=1,COUNT(R1876:FC1876,FI1876:FQ1876),"")</f>
        <v/>
      </c>
      <c r="F1876" s="98" t="str">
        <f>IF(H1876=1,COUNT(X1876:BN1876,BP1876:BX1876,BZ1876:CF1876,CH1876:FC1876,FI1876:FQ1876),"")</f>
        <v/>
      </c>
      <c r="G1876" s="98" t="str">
        <f>IF($B1876&gt;=1,$M1876,"")</f>
        <v/>
      </c>
      <c r="H1876" s="199" t="str">
        <f>IF(AND(M1876&gt;0,M1876&lt;=STATS!$C$22),1,"")</f>
        <v/>
      </c>
      <c r="J1876" s="34">
        <v>1875</v>
      </c>
      <c r="R1876" s="17"/>
      <c r="S1876" s="17"/>
      <c r="T1876" s="17"/>
      <c r="U1876" s="17"/>
      <c r="V1876" s="17"/>
      <c r="W1876" s="17"/>
      <c r="X1876" s="36"/>
      <c r="Y1876" s="36"/>
      <c r="Z1876" s="36"/>
      <c r="AA1876" s="36"/>
      <c r="FD1876" s="195"/>
      <c r="FE1876" s="195"/>
      <c r="FF1876" s="195"/>
      <c r="FG1876" s="195"/>
      <c r="FH1876" s="195"/>
    </row>
    <row r="1877" spans="2:164" x14ac:dyDescent="0.2">
      <c r="B1877" s="98">
        <f>COUNT(R1877:FC1877,FI1877:FQ1877)</f>
        <v>0</v>
      </c>
      <c r="C1877" s="98" t="str">
        <f>IF(COUNT(R1877:FC1877,FI1877:FQ1877)&gt;0,COUNT(R1877:FC1877,FI1877:FQ1877),"")</f>
        <v/>
      </c>
      <c r="D1877" s="98" t="str">
        <f>IF(COUNT(X1877:BN1877,BP1877:BX1877,BZ1877:CF1877,CH1877:FC1877,FI1877:FQ1877)&gt;0,COUNT(X1877:BN1877,BP1877:BX1877,BZ1877:CF1877,CH1877:FC1877,FI1877:FQ1877),"")</f>
        <v/>
      </c>
      <c r="E1877" s="98" t="str">
        <f>IF(H1877=1,COUNT(R1877:FC1877,FI1877:FQ1877),"")</f>
        <v/>
      </c>
      <c r="F1877" s="98" t="str">
        <f>IF(H1877=1,COUNT(X1877:BN1877,BP1877:BX1877,BZ1877:CF1877,CH1877:FC1877,FI1877:FQ1877),"")</f>
        <v/>
      </c>
      <c r="G1877" s="98" t="str">
        <f>IF($B1877&gt;=1,$M1877,"")</f>
        <v/>
      </c>
      <c r="H1877" s="199" t="str">
        <f>IF(AND(M1877&gt;0,M1877&lt;=STATS!$C$22),1,"")</f>
        <v/>
      </c>
      <c r="J1877" s="34">
        <v>1876</v>
      </c>
      <c r="R1877" s="17"/>
      <c r="S1877" s="17"/>
      <c r="T1877" s="17"/>
      <c r="U1877" s="17"/>
      <c r="V1877" s="17"/>
      <c r="W1877" s="17"/>
      <c r="X1877" s="36"/>
      <c r="Y1877" s="36"/>
      <c r="Z1877" s="36"/>
      <c r="AA1877" s="36"/>
      <c r="FD1877" s="195"/>
      <c r="FE1877" s="195"/>
      <c r="FF1877" s="195"/>
      <c r="FG1877" s="195"/>
      <c r="FH1877" s="195"/>
    </row>
    <row r="1878" spans="2:164" x14ac:dyDescent="0.2">
      <c r="B1878" s="98">
        <f>COUNT(R1878:FC1878,FI1878:FQ1878)</f>
        <v>0</v>
      </c>
      <c r="C1878" s="98" t="str">
        <f>IF(COUNT(R1878:FC1878,FI1878:FQ1878)&gt;0,COUNT(R1878:FC1878,FI1878:FQ1878),"")</f>
        <v/>
      </c>
      <c r="D1878" s="98" t="str">
        <f>IF(COUNT(X1878:BN1878,BP1878:BX1878,BZ1878:CF1878,CH1878:FC1878,FI1878:FQ1878)&gt;0,COUNT(X1878:BN1878,BP1878:BX1878,BZ1878:CF1878,CH1878:FC1878,FI1878:FQ1878),"")</f>
        <v/>
      </c>
      <c r="E1878" s="98" t="str">
        <f>IF(H1878=1,COUNT(R1878:FC1878,FI1878:FQ1878),"")</f>
        <v/>
      </c>
      <c r="F1878" s="98" t="str">
        <f>IF(H1878=1,COUNT(X1878:BN1878,BP1878:BX1878,BZ1878:CF1878,CH1878:FC1878,FI1878:FQ1878),"")</f>
        <v/>
      </c>
      <c r="G1878" s="98" t="str">
        <f>IF($B1878&gt;=1,$M1878,"")</f>
        <v/>
      </c>
      <c r="H1878" s="199" t="str">
        <f>IF(AND(M1878&gt;0,M1878&lt;=STATS!$C$22),1,"")</f>
        <v/>
      </c>
      <c r="J1878" s="34">
        <v>1877</v>
      </c>
      <c r="R1878" s="17"/>
      <c r="S1878" s="17"/>
      <c r="T1878" s="17"/>
      <c r="U1878" s="17"/>
      <c r="V1878" s="17"/>
      <c r="W1878" s="17"/>
      <c r="X1878" s="36"/>
      <c r="Y1878" s="36"/>
      <c r="Z1878" s="36"/>
      <c r="AA1878" s="36"/>
      <c r="FD1878" s="195"/>
      <c r="FE1878" s="195"/>
      <c r="FF1878" s="195"/>
      <c r="FG1878" s="195"/>
      <c r="FH1878" s="195"/>
    </row>
    <row r="1879" spans="2:164" x14ac:dyDescent="0.2">
      <c r="B1879" s="98">
        <f>COUNT(R1879:FC1879,FI1879:FQ1879)</f>
        <v>0</v>
      </c>
      <c r="C1879" s="98" t="str">
        <f>IF(COUNT(R1879:FC1879,FI1879:FQ1879)&gt;0,COUNT(R1879:FC1879,FI1879:FQ1879),"")</f>
        <v/>
      </c>
      <c r="D1879" s="98" t="str">
        <f>IF(COUNT(X1879:BN1879,BP1879:BX1879,BZ1879:CF1879,CH1879:FC1879,FI1879:FQ1879)&gt;0,COUNT(X1879:BN1879,BP1879:BX1879,BZ1879:CF1879,CH1879:FC1879,FI1879:FQ1879),"")</f>
        <v/>
      </c>
      <c r="E1879" s="98" t="str">
        <f>IF(H1879=1,COUNT(R1879:FC1879,FI1879:FQ1879),"")</f>
        <v/>
      </c>
      <c r="F1879" s="98" t="str">
        <f>IF(H1879=1,COUNT(X1879:BN1879,BP1879:BX1879,BZ1879:CF1879,CH1879:FC1879,FI1879:FQ1879),"")</f>
        <v/>
      </c>
      <c r="G1879" s="98" t="str">
        <f>IF($B1879&gt;=1,$M1879,"")</f>
        <v/>
      </c>
      <c r="H1879" s="199" t="str">
        <f>IF(AND(M1879&gt;0,M1879&lt;=STATS!$C$22),1,"")</f>
        <v/>
      </c>
      <c r="J1879" s="34">
        <v>1878</v>
      </c>
      <c r="R1879" s="17"/>
      <c r="S1879" s="17"/>
      <c r="T1879" s="17"/>
      <c r="U1879" s="17"/>
      <c r="V1879" s="17"/>
      <c r="W1879" s="17"/>
      <c r="X1879" s="36"/>
      <c r="Y1879" s="36"/>
      <c r="Z1879" s="36"/>
      <c r="AA1879" s="36"/>
      <c r="FD1879" s="195"/>
      <c r="FE1879" s="195"/>
      <c r="FF1879" s="195"/>
      <c r="FG1879" s="195"/>
      <c r="FH1879" s="195"/>
    </row>
    <row r="1880" spans="2:164" x14ac:dyDescent="0.2">
      <c r="B1880" s="98">
        <f>COUNT(R1880:FC1880,FI1880:FQ1880)</f>
        <v>0</v>
      </c>
      <c r="C1880" s="98" t="str">
        <f>IF(COUNT(R1880:FC1880,FI1880:FQ1880)&gt;0,COUNT(R1880:FC1880,FI1880:FQ1880),"")</f>
        <v/>
      </c>
      <c r="D1880" s="98" t="str">
        <f>IF(COUNT(X1880:BN1880,BP1880:BX1880,BZ1880:CF1880,CH1880:FC1880,FI1880:FQ1880)&gt;0,COUNT(X1880:BN1880,BP1880:BX1880,BZ1880:CF1880,CH1880:FC1880,FI1880:FQ1880),"")</f>
        <v/>
      </c>
      <c r="E1880" s="98" t="str">
        <f>IF(H1880=1,COUNT(R1880:FC1880,FI1880:FQ1880),"")</f>
        <v/>
      </c>
      <c r="F1880" s="98" t="str">
        <f>IF(H1880=1,COUNT(X1880:BN1880,BP1880:BX1880,BZ1880:CF1880,CH1880:FC1880,FI1880:FQ1880),"")</f>
        <v/>
      </c>
      <c r="G1880" s="98" t="str">
        <f>IF($B1880&gt;=1,$M1880,"")</f>
        <v/>
      </c>
      <c r="H1880" s="199" t="str">
        <f>IF(AND(M1880&gt;0,M1880&lt;=STATS!$C$22),1,"")</f>
        <v/>
      </c>
      <c r="J1880" s="34">
        <v>1879</v>
      </c>
      <c r="R1880" s="17"/>
      <c r="S1880" s="17"/>
      <c r="T1880" s="17"/>
      <c r="U1880" s="17"/>
      <c r="V1880" s="17"/>
      <c r="W1880" s="17"/>
      <c r="X1880" s="36"/>
      <c r="Y1880" s="36"/>
      <c r="Z1880" s="36"/>
      <c r="AA1880" s="36"/>
      <c r="FD1880" s="195"/>
      <c r="FE1880" s="195"/>
      <c r="FF1880" s="195"/>
      <c r="FG1880" s="195"/>
      <c r="FH1880" s="195"/>
    </row>
    <row r="1881" spans="2:164" x14ac:dyDescent="0.2">
      <c r="B1881" s="98">
        <f>COUNT(R1881:FC1881,FI1881:FQ1881)</f>
        <v>0</v>
      </c>
      <c r="C1881" s="98" t="str">
        <f>IF(COUNT(R1881:FC1881,FI1881:FQ1881)&gt;0,COUNT(R1881:FC1881,FI1881:FQ1881),"")</f>
        <v/>
      </c>
      <c r="D1881" s="98" t="str">
        <f>IF(COUNT(X1881:BN1881,BP1881:BX1881,BZ1881:CF1881,CH1881:FC1881,FI1881:FQ1881)&gt;0,COUNT(X1881:BN1881,BP1881:BX1881,BZ1881:CF1881,CH1881:FC1881,FI1881:FQ1881),"")</f>
        <v/>
      </c>
      <c r="E1881" s="98" t="str">
        <f>IF(H1881=1,COUNT(R1881:FC1881,FI1881:FQ1881),"")</f>
        <v/>
      </c>
      <c r="F1881" s="98" t="str">
        <f>IF(H1881=1,COUNT(X1881:BN1881,BP1881:BX1881,BZ1881:CF1881,CH1881:FC1881,FI1881:FQ1881),"")</f>
        <v/>
      </c>
      <c r="G1881" s="98" t="str">
        <f>IF($B1881&gt;=1,$M1881,"")</f>
        <v/>
      </c>
      <c r="H1881" s="199" t="str">
        <f>IF(AND(M1881&gt;0,M1881&lt;=STATS!$C$22),1,"")</f>
        <v/>
      </c>
      <c r="J1881" s="34">
        <v>1880</v>
      </c>
      <c r="R1881" s="17"/>
      <c r="S1881" s="17"/>
      <c r="T1881" s="17"/>
      <c r="U1881" s="17"/>
      <c r="V1881" s="17"/>
      <c r="W1881" s="17"/>
      <c r="X1881" s="36"/>
      <c r="Y1881" s="36"/>
      <c r="Z1881" s="36"/>
      <c r="AA1881" s="36"/>
      <c r="FD1881" s="195"/>
      <c r="FE1881" s="195"/>
      <c r="FF1881" s="195"/>
      <c r="FG1881" s="195"/>
      <c r="FH1881" s="195"/>
    </row>
    <row r="1882" spans="2:164" x14ac:dyDescent="0.2">
      <c r="B1882" s="98">
        <f>COUNT(R1882:FC1882,FI1882:FQ1882)</f>
        <v>0</v>
      </c>
      <c r="C1882" s="98" t="str">
        <f>IF(COUNT(R1882:FC1882,FI1882:FQ1882)&gt;0,COUNT(R1882:FC1882,FI1882:FQ1882),"")</f>
        <v/>
      </c>
      <c r="D1882" s="98" t="str">
        <f>IF(COUNT(X1882:BN1882,BP1882:BX1882,BZ1882:CF1882,CH1882:FC1882,FI1882:FQ1882)&gt;0,COUNT(X1882:BN1882,BP1882:BX1882,BZ1882:CF1882,CH1882:FC1882,FI1882:FQ1882),"")</f>
        <v/>
      </c>
      <c r="E1882" s="98" t="str">
        <f>IF(H1882=1,COUNT(R1882:FC1882,FI1882:FQ1882),"")</f>
        <v/>
      </c>
      <c r="F1882" s="98" t="str">
        <f>IF(H1882=1,COUNT(X1882:BN1882,BP1882:BX1882,BZ1882:CF1882,CH1882:FC1882,FI1882:FQ1882),"")</f>
        <v/>
      </c>
      <c r="G1882" s="98" t="str">
        <f>IF($B1882&gt;=1,$M1882,"")</f>
        <v/>
      </c>
      <c r="H1882" s="199" t="str">
        <f>IF(AND(M1882&gt;0,M1882&lt;=STATS!$C$22),1,"")</f>
        <v/>
      </c>
      <c r="J1882" s="34">
        <v>1881</v>
      </c>
      <c r="R1882" s="17"/>
      <c r="S1882" s="17"/>
      <c r="T1882" s="17"/>
      <c r="U1882" s="17"/>
      <c r="V1882" s="17"/>
      <c r="W1882" s="17"/>
      <c r="X1882" s="36"/>
      <c r="Y1882" s="36"/>
      <c r="Z1882" s="36"/>
      <c r="AA1882" s="36"/>
      <c r="FD1882" s="195"/>
      <c r="FE1882" s="195"/>
      <c r="FF1882" s="195"/>
      <c r="FG1882" s="195"/>
      <c r="FH1882" s="195"/>
    </row>
    <row r="1883" spans="2:164" x14ac:dyDescent="0.2">
      <c r="B1883" s="98">
        <f>COUNT(R1883:FC1883,FI1883:FQ1883)</f>
        <v>0</v>
      </c>
      <c r="C1883" s="98" t="str">
        <f>IF(COUNT(R1883:FC1883,FI1883:FQ1883)&gt;0,COUNT(R1883:FC1883,FI1883:FQ1883),"")</f>
        <v/>
      </c>
      <c r="D1883" s="98" t="str">
        <f>IF(COUNT(X1883:BN1883,BP1883:BX1883,BZ1883:CF1883,CH1883:FC1883,FI1883:FQ1883)&gt;0,COUNT(X1883:BN1883,BP1883:BX1883,BZ1883:CF1883,CH1883:FC1883,FI1883:FQ1883),"")</f>
        <v/>
      </c>
      <c r="E1883" s="98" t="str">
        <f>IF(H1883=1,COUNT(R1883:FC1883,FI1883:FQ1883),"")</f>
        <v/>
      </c>
      <c r="F1883" s="98" t="str">
        <f>IF(H1883=1,COUNT(X1883:BN1883,BP1883:BX1883,BZ1883:CF1883,CH1883:FC1883,FI1883:FQ1883),"")</f>
        <v/>
      </c>
      <c r="G1883" s="98" t="str">
        <f>IF($B1883&gt;=1,$M1883,"")</f>
        <v/>
      </c>
      <c r="H1883" s="199" t="str">
        <f>IF(AND(M1883&gt;0,M1883&lt;=STATS!$C$22),1,"")</f>
        <v/>
      </c>
      <c r="J1883" s="34">
        <v>1882</v>
      </c>
      <c r="R1883" s="17"/>
      <c r="S1883" s="17"/>
      <c r="T1883" s="17"/>
      <c r="U1883" s="17"/>
      <c r="V1883" s="17"/>
      <c r="W1883" s="17"/>
      <c r="X1883" s="36"/>
      <c r="Y1883" s="36"/>
      <c r="Z1883" s="36"/>
      <c r="AA1883" s="36"/>
      <c r="FD1883" s="195"/>
      <c r="FE1883" s="195"/>
      <c r="FF1883" s="195"/>
      <c r="FG1883" s="195"/>
      <c r="FH1883" s="195"/>
    </row>
    <row r="1884" spans="2:164" x14ac:dyDescent="0.2">
      <c r="B1884" s="98">
        <f>COUNT(R1884:FC1884,FI1884:FQ1884)</f>
        <v>0</v>
      </c>
      <c r="C1884" s="98" t="str">
        <f>IF(COUNT(R1884:FC1884,FI1884:FQ1884)&gt;0,COUNT(R1884:FC1884,FI1884:FQ1884),"")</f>
        <v/>
      </c>
      <c r="D1884" s="98" t="str">
        <f>IF(COUNT(X1884:BN1884,BP1884:BX1884,BZ1884:CF1884,CH1884:FC1884,FI1884:FQ1884)&gt;0,COUNT(X1884:BN1884,BP1884:BX1884,BZ1884:CF1884,CH1884:FC1884,FI1884:FQ1884),"")</f>
        <v/>
      </c>
      <c r="E1884" s="98" t="str">
        <f>IF(H1884=1,COUNT(R1884:FC1884,FI1884:FQ1884),"")</f>
        <v/>
      </c>
      <c r="F1884" s="98" t="str">
        <f>IF(H1884=1,COUNT(X1884:BN1884,BP1884:BX1884,BZ1884:CF1884,CH1884:FC1884,FI1884:FQ1884),"")</f>
        <v/>
      </c>
      <c r="G1884" s="98" t="str">
        <f>IF($B1884&gt;=1,$M1884,"")</f>
        <v/>
      </c>
      <c r="H1884" s="199" t="str">
        <f>IF(AND(M1884&gt;0,M1884&lt;=STATS!$C$22),1,"")</f>
        <v/>
      </c>
      <c r="J1884" s="34">
        <v>1883</v>
      </c>
      <c r="R1884" s="17"/>
      <c r="S1884" s="17"/>
      <c r="T1884" s="17"/>
      <c r="U1884" s="17"/>
      <c r="V1884" s="17"/>
      <c r="W1884" s="17"/>
      <c r="X1884" s="36"/>
      <c r="Y1884" s="36"/>
      <c r="Z1884" s="36"/>
      <c r="AA1884" s="36"/>
      <c r="FD1884" s="195"/>
      <c r="FE1884" s="195"/>
      <c r="FF1884" s="195"/>
      <c r="FG1884" s="195"/>
      <c r="FH1884" s="195"/>
    </row>
    <row r="1885" spans="2:164" x14ac:dyDescent="0.2">
      <c r="B1885" s="98">
        <f>COUNT(R1885:FC1885,FI1885:FQ1885)</f>
        <v>0</v>
      </c>
      <c r="C1885" s="98" t="str">
        <f>IF(COUNT(R1885:FC1885,FI1885:FQ1885)&gt;0,COUNT(R1885:FC1885,FI1885:FQ1885),"")</f>
        <v/>
      </c>
      <c r="D1885" s="98" t="str">
        <f>IF(COUNT(X1885:BN1885,BP1885:BX1885,BZ1885:CF1885,CH1885:FC1885,FI1885:FQ1885)&gt;0,COUNT(X1885:BN1885,BP1885:BX1885,BZ1885:CF1885,CH1885:FC1885,FI1885:FQ1885),"")</f>
        <v/>
      </c>
      <c r="E1885" s="98" t="str">
        <f>IF(H1885=1,COUNT(R1885:FC1885,FI1885:FQ1885),"")</f>
        <v/>
      </c>
      <c r="F1885" s="98" t="str">
        <f>IF(H1885=1,COUNT(X1885:BN1885,BP1885:BX1885,BZ1885:CF1885,CH1885:FC1885,FI1885:FQ1885),"")</f>
        <v/>
      </c>
      <c r="G1885" s="98" t="str">
        <f>IF($B1885&gt;=1,$M1885,"")</f>
        <v/>
      </c>
      <c r="H1885" s="199" t="str">
        <f>IF(AND(M1885&gt;0,M1885&lt;=STATS!$C$22),1,"")</f>
        <v/>
      </c>
      <c r="J1885" s="34">
        <v>1884</v>
      </c>
      <c r="R1885" s="17"/>
      <c r="S1885" s="17"/>
      <c r="T1885" s="17"/>
      <c r="U1885" s="17"/>
      <c r="V1885" s="17"/>
      <c r="W1885" s="17"/>
      <c r="X1885" s="36"/>
      <c r="Y1885" s="36"/>
      <c r="Z1885" s="36"/>
      <c r="AA1885" s="36"/>
      <c r="FD1885" s="195"/>
      <c r="FE1885" s="195"/>
      <c r="FF1885" s="195"/>
      <c r="FG1885" s="195"/>
      <c r="FH1885" s="195"/>
    </row>
    <row r="1886" spans="2:164" x14ac:dyDescent="0.2">
      <c r="B1886" s="98">
        <f>COUNT(R1886:FC1886,FI1886:FQ1886)</f>
        <v>0</v>
      </c>
      <c r="C1886" s="98" t="str">
        <f>IF(COUNT(R1886:FC1886,FI1886:FQ1886)&gt;0,COUNT(R1886:FC1886,FI1886:FQ1886),"")</f>
        <v/>
      </c>
      <c r="D1886" s="98" t="str">
        <f>IF(COUNT(X1886:BN1886,BP1886:BX1886,BZ1886:CF1886,CH1886:FC1886,FI1886:FQ1886)&gt;0,COUNT(X1886:BN1886,BP1886:BX1886,BZ1886:CF1886,CH1886:FC1886,FI1886:FQ1886),"")</f>
        <v/>
      </c>
      <c r="E1886" s="98" t="str">
        <f>IF(H1886=1,COUNT(R1886:FC1886,FI1886:FQ1886),"")</f>
        <v/>
      </c>
      <c r="F1886" s="98" t="str">
        <f>IF(H1886=1,COUNT(X1886:BN1886,BP1886:BX1886,BZ1886:CF1886,CH1886:FC1886,FI1886:FQ1886),"")</f>
        <v/>
      </c>
      <c r="G1886" s="98" t="str">
        <f>IF($B1886&gt;=1,$M1886,"")</f>
        <v/>
      </c>
      <c r="H1886" s="199" t="str">
        <f>IF(AND(M1886&gt;0,M1886&lt;=STATS!$C$22),1,"")</f>
        <v/>
      </c>
      <c r="J1886" s="34">
        <v>1885</v>
      </c>
      <c r="R1886" s="17"/>
      <c r="S1886" s="17"/>
      <c r="T1886" s="17"/>
      <c r="U1886" s="17"/>
      <c r="V1886" s="17"/>
      <c r="W1886" s="17"/>
      <c r="X1886" s="36"/>
      <c r="Y1886" s="36"/>
      <c r="Z1886" s="36"/>
      <c r="AA1886" s="36"/>
      <c r="FD1886" s="195"/>
      <c r="FE1886" s="195"/>
      <c r="FF1886" s="195"/>
      <c r="FG1886" s="195"/>
      <c r="FH1886" s="195"/>
    </row>
    <row r="1887" spans="2:164" x14ac:dyDescent="0.2">
      <c r="B1887" s="98">
        <f>COUNT(R1887:FC1887,FI1887:FQ1887)</f>
        <v>0</v>
      </c>
      <c r="C1887" s="98" t="str">
        <f>IF(COUNT(R1887:FC1887,FI1887:FQ1887)&gt;0,COUNT(R1887:FC1887,FI1887:FQ1887),"")</f>
        <v/>
      </c>
      <c r="D1887" s="98" t="str">
        <f>IF(COUNT(X1887:BN1887,BP1887:BX1887,BZ1887:CF1887,CH1887:FC1887,FI1887:FQ1887)&gt;0,COUNT(X1887:BN1887,BP1887:BX1887,BZ1887:CF1887,CH1887:FC1887,FI1887:FQ1887),"")</f>
        <v/>
      </c>
      <c r="E1887" s="98" t="str">
        <f>IF(H1887=1,COUNT(R1887:FC1887,FI1887:FQ1887),"")</f>
        <v/>
      </c>
      <c r="F1887" s="98" t="str">
        <f>IF(H1887=1,COUNT(X1887:BN1887,BP1887:BX1887,BZ1887:CF1887,CH1887:FC1887,FI1887:FQ1887),"")</f>
        <v/>
      </c>
      <c r="G1887" s="98" t="str">
        <f>IF($B1887&gt;=1,$M1887,"")</f>
        <v/>
      </c>
      <c r="H1887" s="199" t="str">
        <f>IF(AND(M1887&gt;0,M1887&lt;=STATS!$C$22),1,"")</f>
        <v/>
      </c>
      <c r="J1887" s="34">
        <v>1886</v>
      </c>
      <c r="R1887" s="17"/>
      <c r="S1887" s="17"/>
      <c r="T1887" s="17"/>
      <c r="U1887" s="17"/>
      <c r="V1887" s="17"/>
      <c r="W1887" s="17"/>
      <c r="X1887" s="36"/>
      <c r="Y1887" s="36"/>
      <c r="Z1887" s="36"/>
      <c r="AA1887" s="36"/>
      <c r="FD1887" s="195"/>
      <c r="FE1887" s="195"/>
      <c r="FF1887" s="195"/>
      <c r="FG1887" s="195"/>
      <c r="FH1887" s="195"/>
    </row>
    <row r="1888" spans="2:164" x14ac:dyDescent="0.2">
      <c r="B1888" s="98">
        <f>COUNT(R1888:FC1888,FI1888:FQ1888)</f>
        <v>0</v>
      </c>
      <c r="C1888" s="98" t="str">
        <f>IF(COUNT(R1888:FC1888,FI1888:FQ1888)&gt;0,COUNT(R1888:FC1888,FI1888:FQ1888),"")</f>
        <v/>
      </c>
      <c r="D1888" s="98" t="str">
        <f>IF(COUNT(X1888:BN1888,BP1888:BX1888,BZ1888:CF1888,CH1888:FC1888,FI1888:FQ1888)&gt;0,COUNT(X1888:BN1888,BP1888:BX1888,BZ1888:CF1888,CH1888:FC1888,FI1888:FQ1888),"")</f>
        <v/>
      </c>
      <c r="E1888" s="98" t="str">
        <f>IF(H1888=1,COUNT(R1888:FC1888,FI1888:FQ1888),"")</f>
        <v/>
      </c>
      <c r="F1888" s="98" t="str">
        <f>IF(H1888=1,COUNT(X1888:BN1888,BP1888:BX1888,BZ1888:CF1888,CH1888:FC1888,FI1888:FQ1888),"")</f>
        <v/>
      </c>
      <c r="G1888" s="98" t="str">
        <f>IF($B1888&gt;=1,$M1888,"")</f>
        <v/>
      </c>
      <c r="H1888" s="199" t="str">
        <f>IF(AND(M1888&gt;0,M1888&lt;=STATS!$C$22),1,"")</f>
        <v/>
      </c>
      <c r="J1888" s="34">
        <v>1887</v>
      </c>
      <c r="R1888" s="17"/>
      <c r="S1888" s="17"/>
      <c r="T1888" s="17"/>
      <c r="U1888" s="17"/>
      <c r="V1888" s="17"/>
      <c r="W1888" s="17"/>
      <c r="X1888" s="36"/>
      <c r="Y1888" s="36"/>
      <c r="Z1888" s="36"/>
      <c r="AA1888" s="36"/>
      <c r="FD1888" s="195"/>
      <c r="FE1888" s="195"/>
      <c r="FF1888" s="195"/>
      <c r="FG1888" s="195"/>
      <c r="FH1888" s="195"/>
    </row>
    <row r="1889" spans="2:164" x14ac:dyDescent="0.2">
      <c r="B1889" s="98">
        <f>COUNT(R1889:FC1889,FI1889:FQ1889)</f>
        <v>0</v>
      </c>
      <c r="C1889" s="98" t="str">
        <f>IF(COUNT(R1889:FC1889,FI1889:FQ1889)&gt;0,COUNT(R1889:FC1889,FI1889:FQ1889),"")</f>
        <v/>
      </c>
      <c r="D1889" s="98" t="str">
        <f>IF(COUNT(X1889:BN1889,BP1889:BX1889,BZ1889:CF1889,CH1889:FC1889,FI1889:FQ1889)&gt;0,COUNT(X1889:BN1889,BP1889:BX1889,BZ1889:CF1889,CH1889:FC1889,FI1889:FQ1889),"")</f>
        <v/>
      </c>
      <c r="E1889" s="98" t="str">
        <f>IF(H1889=1,COUNT(R1889:FC1889,FI1889:FQ1889),"")</f>
        <v/>
      </c>
      <c r="F1889" s="98" t="str">
        <f>IF(H1889=1,COUNT(X1889:BN1889,BP1889:BX1889,BZ1889:CF1889,CH1889:FC1889,FI1889:FQ1889),"")</f>
        <v/>
      </c>
      <c r="G1889" s="98" t="str">
        <f>IF($B1889&gt;=1,$M1889,"")</f>
        <v/>
      </c>
      <c r="H1889" s="199" t="str">
        <f>IF(AND(M1889&gt;0,M1889&lt;=STATS!$C$22),1,"")</f>
        <v/>
      </c>
      <c r="J1889" s="34">
        <v>1888</v>
      </c>
      <c r="R1889" s="17"/>
      <c r="S1889" s="17"/>
      <c r="T1889" s="17"/>
      <c r="U1889" s="17"/>
      <c r="V1889" s="17"/>
      <c r="W1889" s="17"/>
      <c r="X1889" s="36"/>
      <c r="Y1889" s="36"/>
      <c r="Z1889" s="36"/>
      <c r="AA1889" s="36"/>
      <c r="FD1889" s="195"/>
      <c r="FE1889" s="195"/>
      <c r="FF1889" s="195"/>
      <c r="FG1889" s="195"/>
      <c r="FH1889" s="195"/>
    </row>
    <row r="1890" spans="2:164" x14ac:dyDescent="0.2">
      <c r="B1890" s="98">
        <f>COUNT(R1890:FC1890,FI1890:FQ1890)</f>
        <v>0</v>
      </c>
      <c r="C1890" s="98" t="str">
        <f>IF(COUNT(R1890:FC1890,FI1890:FQ1890)&gt;0,COUNT(R1890:FC1890,FI1890:FQ1890),"")</f>
        <v/>
      </c>
      <c r="D1890" s="98" t="str">
        <f>IF(COUNT(X1890:BN1890,BP1890:BX1890,BZ1890:CF1890,CH1890:FC1890,FI1890:FQ1890)&gt;0,COUNT(X1890:BN1890,BP1890:BX1890,BZ1890:CF1890,CH1890:FC1890,FI1890:FQ1890),"")</f>
        <v/>
      </c>
      <c r="E1890" s="98" t="str">
        <f>IF(H1890=1,COUNT(R1890:FC1890,FI1890:FQ1890),"")</f>
        <v/>
      </c>
      <c r="F1890" s="98" t="str">
        <f>IF(H1890=1,COUNT(X1890:BN1890,BP1890:BX1890,BZ1890:CF1890,CH1890:FC1890,FI1890:FQ1890),"")</f>
        <v/>
      </c>
      <c r="G1890" s="98" t="str">
        <f>IF($B1890&gt;=1,$M1890,"")</f>
        <v/>
      </c>
      <c r="H1890" s="199" t="str">
        <f>IF(AND(M1890&gt;0,M1890&lt;=STATS!$C$22),1,"")</f>
        <v/>
      </c>
      <c r="J1890" s="34">
        <v>1889</v>
      </c>
      <c r="R1890" s="17"/>
      <c r="S1890" s="17"/>
      <c r="T1890" s="17"/>
      <c r="U1890" s="17"/>
      <c r="V1890" s="17"/>
      <c r="W1890" s="17"/>
      <c r="X1890" s="36"/>
      <c r="Y1890" s="36"/>
      <c r="Z1890" s="36"/>
      <c r="AA1890" s="36"/>
      <c r="FD1890" s="195"/>
      <c r="FE1890" s="195"/>
      <c r="FF1890" s="195"/>
      <c r="FG1890" s="195"/>
      <c r="FH1890" s="195"/>
    </row>
    <row r="1891" spans="2:164" x14ac:dyDescent="0.2">
      <c r="B1891" s="98">
        <f>COUNT(R1891:FC1891,FI1891:FQ1891)</f>
        <v>0</v>
      </c>
      <c r="C1891" s="98" t="str">
        <f>IF(COUNT(R1891:FC1891,FI1891:FQ1891)&gt;0,COUNT(R1891:FC1891,FI1891:FQ1891),"")</f>
        <v/>
      </c>
      <c r="D1891" s="98" t="str">
        <f>IF(COUNT(X1891:BN1891,BP1891:BX1891,BZ1891:CF1891,CH1891:FC1891,FI1891:FQ1891)&gt;0,COUNT(X1891:BN1891,BP1891:BX1891,BZ1891:CF1891,CH1891:FC1891,FI1891:FQ1891),"")</f>
        <v/>
      </c>
      <c r="E1891" s="98" t="str">
        <f>IF(H1891=1,COUNT(R1891:FC1891,FI1891:FQ1891),"")</f>
        <v/>
      </c>
      <c r="F1891" s="98" t="str">
        <f>IF(H1891=1,COUNT(X1891:BN1891,BP1891:BX1891,BZ1891:CF1891,CH1891:FC1891,FI1891:FQ1891),"")</f>
        <v/>
      </c>
      <c r="G1891" s="98" t="str">
        <f>IF($B1891&gt;=1,$M1891,"")</f>
        <v/>
      </c>
      <c r="H1891" s="199" t="str">
        <f>IF(AND(M1891&gt;0,M1891&lt;=STATS!$C$22),1,"")</f>
        <v/>
      </c>
      <c r="J1891" s="34">
        <v>1890</v>
      </c>
      <c r="R1891" s="17"/>
      <c r="S1891" s="17"/>
      <c r="T1891" s="17"/>
      <c r="U1891" s="17"/>
      <c r="V1891" s="17"/>
      <c r="W1891" s="17"/>
      <c r="X1891" s="36"/>
      <c r="Y1891" s="36"/>
      <c r="Z1891" s="36"/>
      <c r="AA1891" s="36"/>
      <c r="FD1891" s="195"/>
      <c r="FE1891" s="195"/>
      <c r="FF1891" s="195"/>
      <c r="FG1891" s="195"/>
      <c r="FH1891" s="195"/>
    </row>
    <row r="1892" spans="2:164" x14ac:dyDescent="0.2">
      <c r="B1892" s="98">
        <f>COUNT(R1892:FC1892,FI1892:FQ1892)</f>
        <v>0</v>
      </c>
      <c r="C1892" s="98" t="str">
        <f>IF(COUNT(R1892:FC1892,FI1892:FQ1892)&gt;0,COUNT(R1892:FC1892,FI1892:FQ1892),"")</f>
        <v/>
      </c>
      <c r="D1892" s="98" t="str">
        <f>IF(COUNT(X1892:BN1892,BP1892:BX1892,BZ1892:CF1892,CH1892:FC1892,FI1892:FQ1892)&gt;0,COUNT(X1892:BN1892,BP1892:BX1892,BZ1892:CF1892,CH1892:FC1892,FI1892:FQ1892),"")</f>
        <v/>
      </c>
      <c r="E1892" s="98" t="str">
        <f>IF(H1892=1,COUNT(R1892:FC1892,FI1892:FQ1892),"")</f>
        <v/>
      </c>
      <c r="F1892" s="98" t="str">
        <f>IF(H1892=1,COUNT(X1892:BN1892,BP1892:BX1892,BZ1892:CF1892,CH1892:FC1892,FI1892:FQ1892),"")</f>
        <v/>
      </c>
      <c r="G1892" s="98" t="str">
        <f>IF($B1892&gt;=1,$M1892,"")</f>
        <v/>
      </c>
      <c r="H1892" s="199" t="str">
        <f>IF(AND(M1892&gt;0,M1892&lt;=STATS!$C$22),1,"")</f>
        <v/>
      </c>
      <c r="J1892" s="34">
        <v>1891</v>
      </c>
      <c r="R1892" s="17"/>
      <c r="S1892" s="17"/>
      <c r="T1892" s="17"/>
      <c r="U1892" s="17"/>
      <c r="V1892" s="17"/>
      <c r="W1892" s="17"/>
      <c r="X1892" s="36"/>
      <c r="Y1892" s="36"/>
      <c r="Z1892" s="36"/>
      <c r="AA1892" s="36"/>
      <c r="FD1892" s="195"/>
      <c r="FE1892" s="195"/>
      <c r="FF1892" s="195"/>
      <c r="FG1892" s="195"/>
      <c r="FH1892" s="195"/>
    </row>
    <row r="1893" spans="2:164" x14ac:dyDescent="0.2">
      <c r="B1893" s="98">
        <f>COUNT(R1893:FC1893,FI1893:FQ1893)</f>
        <v>0</v>
      </c>
      <c r="C1893" s="98" t="str">
        <f>IF(COUNT(R1893:FC1893,FI1893:FQ1893)&gt;0,COUNT(R1893:FC1893,FI1893:FQ1893),"")</f>
        <v/>
      </c>
      <c r="D1893" s="98" t="str">
        <f>IF(COUNT(X1893:BN1893,BP1893:BX1893,BZ1893:CF1893,CH1893:FC1893,FI1893:FQ1893)&gt;0,COUNT(X1893:BN1893,BP1893:BX1893,BZ1893:CF1893,CH1893:FC1893,FI1893:FQ1893),"")</f>
        <v/>
      </c>
      <c r="E1893" s="98" t="str">
        <f>IF(H1893=1,COUNT(R1893:FC1893,FI1893:FQ1893),"")</f>
        <v/>
      </c>
      <c r="F1893" s="98" t="str">
        <f>IF(H1893=1,COUNT(X1893:BN1893,BP1893:BX1893,BZ1893:CF1893,CH1893:FC1893,FI1893:FQ1893),"")</f>
        <v/>
      </c>
      <c r="G1893" s="98" t="str">
        <f>IF($B1893&gt;=1,$M1893,"")</f>
        <v/>
      </c>
      <c r="H1893" s="199" t="str">
        <f>IF(AND(M1893&gt;0,M1893&lt;=STATS!$C$22),1,"")</f>
        <v/>
      </c>
      <c r="J1893" s="34">
        <v>1892</v>
      </c>
      <c r="R1893" s="17"/>
      <c r="S1893" s="17"/>
      <c r="T1893" s="17"/>
      <c r="U1893" s="17"/>
      <c r="V1893" s="17"/>
      <c r="W1893" s="17"/>
      <c r="X1893" s="36"/>
      <c r="Y1893" s="36"/>
      <c r="Z1893" s="36"/>
      <c r="AA1893" s="36"/>
      <c r="FD1893" s="195"/>
      <c r="FE1893" s="195"/>
      <c r="FF1893" s="195"/>
      <c r="FG1893" s="195"/>
      <c r="FH1893" s="195"/>
    </row>
    <row r="1894" spans="2:164" x14ac:dyDescent="0.2">
      <c r="B1894" s="98">
        <f>COUNT(R1894:FC1894,FI1894:FQ1894)</f>
        <v>0</v>
      </c>
      <c r="C1894" s="98" t="str">
        <f>IF(COUNT(R1894:FC1894,FI1894:FQ1894)&gt;0,COUNT(R1894:FC1894,FI1894:FQ1894),"")</f>
        <v/>
      </c>
      <c r="D1894" s="98" t="str">
        <f>IF(COUNT(X1894:BN1894,BP1894:BX1894,BZ1894:CF1894,CH1894:FC1894,FI1894:FQ1894)&gt;0,COUNT(X1894:BN1894,BP1894:BX1894,BZ1894:CF1894,CH1894:FC1894,FI1894:FQ1894),"")</f>
        <v/>
      </c>
      <c r="E1894" s="98" t="str">
        <f>IF(H1894=1,COUNT(R1894:FC1894,FI1894:FQ1894),"")</f>
        <v/>
      </c>
      <c r="F1894" s="98" t="str">
        <f>IF(H1894=1,COUNT(X1894:BN1894,BP1894:BX1894,BZ1894:CF1894,CH1894:FC1894,FI1894:FQ1894),"")</f>
        <v/>
      </c>
      <c r="G1894" s="98" t="str">
        <f>IF($B1894&gt;=1,$M1894,"")</f>
        <v/>
      </c>
      <c r="H1894" s="199" t="str">
        <f>IF(AND(M1894&gt;0,M1894&lt;=STATS!$C$22),1,"")</f>
        <v/>
      </c>
      <c r="J1894" s="34">
        <v>1893</v>
      </c>
      <c r="R1894" s="17"/>
      <c r="S1894" s="17"/>
      <c r="T1894" s="17"/>
      <c r="U1894" s="17"/>
      <c r="V1894" s="17"/>
      <c r="W1894" s="17"/>
      <c r="X1894" s="36"/>
      <c r="Y1894" s="36"/>
      <c r="Z1894" s="36"/>
      <c r="AA1894" s="36"/>
      <c r="FD1894" s="195"/>
      <c r="FE1894" s="195"/>
      <c r="FF1894" s="195"/>
      <c r="FG1894" s="195"/>
      <c r="FH1894" s="195"/>
    </row>
    <row r="1895" spans="2:164" x14ac:dyDescent="0.2">
      <c r="B1895" s="98">
        <f>COUNT(R1895:FC1895,FI1895:FQ1895)</f>
        <v>0</v>
      </c>
      <c r="C1895" s="98" t="str">
        <f>IF(COUNT(R1895:FC1895,FI1895:FQ1895)&gt;0,COUNT(R1895:FC1895,FI1895:FQ1895),"")</f>
        <v/>
      </c>
      <c r="D1895" s="98" t="str">
        <f>IF(COUNT(X1895:BN1895,BP1895:BX1895,BZ1895:CF1895,CH1895:FC1895,FI1895:FQ1895)&gt;0,COUNT(X1895:BN1895,BP1895:BX1895,BZ1895:CF1895,CH1895:FC1895,FI1895:FQ1895),"")</f>
        <v/>
      </c>
      <c r="E1895" s="98" t="str">
        <f>IF(H1895=1,COUNT(R1895:FC1895,FI1895:FQ1895),"")</f>
        <v/>
      </c>
      <c r="F1895" s="98" t="str">
        <f>IF(H1895=1,COUNT(X1895:BN1895,BP1895:BX1895,BZ1895:CF1895,CH1895:FC1895,FI1895:FQ1895),"")</f>
        <v/>
      </c>
      <c r="G1895" s="98" t="str">
        <f>IF($B1895&gt;=1,$M1895,"")</f>
        <v/>
      </c>
      <c r="H1895" s="199" t="str">
        <f>IF(AND(M1895&gt;0,M1895&lt;=STATS!$C$22),1,"")</f>
        <v/>
      </c>
      <c r="J1895" s="34">
        <v>1894</v>
      </c>
      <c r="R1895" s="17"/>
      <c r="S1895" s="17"/>
      <c r="T1895" s="17"/>
      <c r="U1895" s="17"/>
      <c r="V1895" s="17"/>
      <c r="W1895" s="17"/>
      <c r="X1895" s="36"/>
      <c r="Y1895" s="36"/>
      <c r="Z1895" s="36"/>
      <c r="AA1895" s="36"/>
      <c r="FD1895" s="195"/>
      <c r="FE1895" s="195"/>
      <c r="FF1895" s="195"/>
      <c r="FG1895" s="195"/>
      <c r="FH1895" s="195"/>
    </row>
    <row r="1896" spans="2:164" x14ac:dyDescent="0.2">
      <c r="B1896" s="98">
        <f>COUNT(R1896:FC1896,FI1896:FQ1896)</f>
        <v>0</v>
      </c>
      <c r="C1896" s="98" t="str">
        <f>IF(COUNT(R1896:FC1896,FI1896:FQ1896)&gt;0,COUNT(R1896:FC1896,FI1896:FQ1896),"")</f>
        <v/>
      </c>
      <c r="D1896" s="98" t="str">
        <f>IF(COUNT(X1896:BN1896,BP1896:BX1896,BZ1896:CF1896,CH1896:FC1896,FI1896:FQ1896)&gt;0,COUNT(X1896:BN1896,BP1896:BX1896,BZ1896:CF1896,CH1896:FC1896,FI1896:FQ1896),"")</f>
        <v/>
      </c>
      <c r="E1896" s="98" t="str">
        <f>IF(H1896=1,COUNT(R1896:FC1896,FI1896:FQ1896),"")</f>
        <v/>
      </c>
      <c r="F1896" s="98" t="str">
        <f>IF(H1896=1,COUNT(X1896:BN1896,BP1896:BX1896,BZ1896:CF1896,CH1896:FC1896,FI1896:FQ1896),"")</f>
        <v/>
      </c>
      <c r="G1896" s="98" t="str">
        <f>IF($B1896&gt;=1,$M1896,"")</f>
        <v/>
      </c>
      <c r="H1896" s="199" t="str">
        <f>IF(AND(M1896&gt;0,M1896&lt;=STATS!$C$22),1,"")</f>
        <v/>
      </c>
      <c r="J1896" s="34">
        <v>1895</v>
      </c>
      <c r="R1896" s="17"/>
      <c r="S1896" s="17"/>
      <c r="T1896" s="17"/>
      <c r="U1896" s="17"/>
      <c r="V1896" s="17"/>
      <c r="W1896" s="17"/>
      <c r="X1896" s="36"/>
      <c r="Y1896" s="36"/>
      <c r="Z1896" s="36"/>
      <c r="AA1896" s="36"/>
      <c r="FD1896" s="195"/>
      <c r="FE1896" s="195"/>
      <c r="FF1896" s="195"/>
      <c r="FG1896" s="195"/>
      <c r="FH1896" s="195"/>
    </row>
    <row r="1897" spans="2:164" x14ac:dyDescent="0.2">
      <c r="B1897" s="98">
        <f>COUNT(R1897:FC1897,FI1897:FQ1897)</f>
        <v>0</v>
      </c>
      <c r="C1897" s="98" t="str">
        <f>IF(COUNT(R1897:FC1897,FI1897:FQ1897)&gt;0,COUNT(R1897:FC1897,FI1897:FQ1897),"")</f>
        <v/>
      </c>
      <c r="D1897" s="98" t="str">
        <f>IF(COUNT(X1897:BN1897,BP1897:BX1897,BZ1897:CF1897,CH1897:FC1897,FI1897:FQ1897)&gt;0,COUNT(X1897:BN1897,BP1897:BX1897,BZ1897:CF1897,CH1897:FC1897,FI1897:FQ1897),"")</f>
        <v/>
      </c>
      <c r="E1897" s="98" t="str">
        <f>IF(H1897=1,COUNT(R1897:FC1897,FI1897:FQ1897),"")</f>
        <v/>
      </c>
      <c r="F1897" s="98" t="str">
        <f>IF(H1897=1,COUNT(X1897:BN1897,BP1897:BX1897,BZ1897:CF1897,CH1897:FC1897,FI1897:FQ1897),"")</f>
        <v/>
      </c>
      <c r="G1897" s="98" t="str">
        <f>IF($B1897&gt;=1,$M1897,"")</f>
        <v/>
      </c>
      <c r="H1897" s="199" t="str">
        <f>IF(AND(M1897&gt;0,M1897&lt;=STATS!$C$22),1,"")</f>
        <v/>
      </c>
      <c r="J1897" s="34">
        <v>1896</v>
      </c>
      <c r="R1897" s="17"/>
      <c r="S1897" s="17"/>
      <c r="T1897" s="17"/>
      <c r="U1897" s="17"/>
      <c r="V1897" s="17"/>
      <c r="W1897" s="17"/>
      <c r="X1897" s="36"/>
      <c r="Y1897" s="36"/>
      <c r="Z1897" s="36"/>
      <c r="AA1897" s="36"/>
      <c r="FD1897" s="195"/>
      <c r="FE1897" s="195"/>
      <c r="FF1897" s="195"/>
      <c r="FG1897" s="195"/>
      <c r="FH1897" s="195"/>
    </row>
    <row r="1898" spans="2:164" x14ac:dyDescent="0.2">
      <c r="B1898" s="98">
        <f>COUNT(R1898:FC1898,FI1898:FQ1898)</f>
        <v>0</v>
      </c>
      <c r="C1898" s="98" t="str">
        <f>IF(COUNT(R1898:FC1898,FI1898:FQ1898)&gt;0,COUNT(R1898:FC1898,FI1898:FQ1898),"")</f>
        <v/>
      </c>
      <c r="D1898" s="98" t="str">
        <f>IF(COUNT(X1898:BN1898,BP1898:BX1898,BZ1898:CF1898,CH1898:FC1898,FI1898:FQ1898)&gt;0,COUNT(X1898:BN1898,BP1898:BX1898,BZ1898:CF1898,CH1898:FC1898,FI1898:FQ1898),"")</f>
        <v/>
      </c>
      <c r="E1898" s="98" t="str">
        <f>IF(H1898=1,COUNT(R1898:FC1898,FI1898:FQ1898),"")</f>
        <v/>
      </c>
      <c r="F1898" s="98" t="str">
        <f>IF(H1898=1,COUNT(X1898:BN1898,BP1898:BX1898,BZ1898:CF1898,CH1898:FC1898,FI1898:FQ1898),"")</f>
        <v/>
      </c>
      <c r="G1898" s="98" t="str">
        <f>IF($B1898&gt;=1,$M1898,"")</f>
        <v/>
      </c>
      <c r="H1898" s="199" t="str">
        <f>IF(AND(M1898&gt;0,M1898&lt;=STATS!$C$22),1,"")</f>
        <v/>
      </c>
      <c r="J1898" s="34">
        <v>1897</v>
      </c>
      <c r="R1898" s="17"/>
      <c r="S1898" s="17"/>
      <c r="T1898" s="17"/>
      <c r="U1898" s="17"/>
      <c r="V1898" s="17"/>
      <c r="W1898" s="17"/>
      <c r="X1898" s="36"/>
      <c r="Y1898" s="36"/>
      <c r="Z1898" s="36"/>
      <c r="AA1898" s="36"/>
      <c r="FD1898" s="195"/>
      <c r="FE1898" s="195"/>
      <c r="FF1898" s="195"/>
      <c r="FG1898" s="195"/>
      <c r="FH1898" s="195"/>
    </row>
    <row r="1899" spans="2:164" x14ac:dyDescent="0.2">
      <c r="B1899" s="98">
        <f>COUNT(R1899:FC1899,FI1899:FQ1899)</f>
        <v>0</v>
      </c>
      <c r="C1899" s="98" t="str">
        <f>IF(COUNT(R1899:FC1899,FI1899:FQ1899)&gt;0,COUNT(R1899:FC1899,FI1899:FQ1899),"")</f>
        <v/>
      </c>
      <c r="D1899" s="98" t="str">
        <f>IF(COUNT(X1899:BN1899,BP1899:BX1899,BZ1899:CF1899,CH1899:FC1899,FI1899:FQ1899)&gt;0,COUNT(X1899:BN1899,BP1899:BX1899,BZ1899:CF1899,CH1899:FC1899,FI1899:FQ1899),"")</f>
        <v/>
      </c>
      <c r="E1899" s="98" t="str">
        <f>IF(H1899=1,COUNT(R1899:FC1899,FI1899:FQ1899),"")</f>
        <v/>
      </c>
      <c r="F1899" s="98" t="str">
        <f>IF(H1899=1,COUNT(X1899:BN1899,BP1899:BX1899,BZ1899:CF1899,CH1899:FC1899,FI1899:FQ1899),"")</f>
        <v/>
      </c>
      <c r="G1899" s="98" t="str">
        <f>IF($B1899&gt;=1,$M1899,"")</f>
        <v/>
      </c>
      <c r="H1899" s="199" t="str">
        <f>IF(AND(M1899&gt;0,M1899&lt;=STATS!$C$22),1,"")</f>
        <v/>
      </c>
      <c r="J1899" s="34">
        <v>1898</v>
      </c>
      <c r="R1899" s="17"/>
      <c r="S1899" s="17"/>
      <c r="T1899" s="17"/>
      <c r="U1899" s="17"/>
      <c r="V1899" s="17"/>
      <c r="W1899" s="17"/>
      <c r="X1899" s="36"/>
      <c r="Y1899" s="36"/>
      <c r="Z1899" s="36"/>
      <c r="AA1899" s="36"/>
      <c r="FD1899" s="195"/>
      <c r="FE1899" s="195"/>
      <c r="FF1899" s="195"/>
      <c r="FG1899" s="195"/>
      <c r="FH1899" s="195"/>
    </row>
    <row r="1900" spans="2:164" x14ac:dyDescent="0.2">
      <c r="B1900" s="98">
        <f>COUNT(R1900:FC1900,FI1900:FQ1900)</f>
        <v>0</v>
      </c>
      <c r="C1900" s="98" t="str">
        <f>IF(COUNT(R1900:FC1900,FI1900:FQ1900)&gt;0,COUNT(R1900:FC1900,FI1900:FQ1900),"")</f>
        <v/>
      </c>
      <c r="D1900" s="98" t="str">
        <f>IF(COUNT(X1900:BN1900,BP1900:BX1900,BZ1900:CF1900,CH1900:FC1900,FI1900:FQ1900)&gt;0,COUNT(X1900:BN1900,BP1900:BX1900,BZ1900:CF1900,CH1900:FC1900,FI1900:FQ1900),"")</f>
        <v/>
      </c>
      <c r="E1900" s="98" t="str">
        <f>IF(H1900=1,COUNT(R1900:FC1900,FI1900:FQ1900),"")</f>
        <v/>
      </c>
      <c r="F1900" s="98" t="str">
        <f>IF(H1900=1,COUNT(X1900:BN1900,BP1900:BX1900,BZ1900:CF1900,CH1900:FC1900,FI1900:FQ1900),"")</f>
        <v/>
      </c>
      <c r="G1900" s="98" t="str">
        <f>IF($B1900&gt;=1,$M1900,"")</f>
        <v/>
      </c>
      <c r="H1900" s="199" t="str">
        <f>IF(AND(M1900&gt;0,M1900&lt;=STATS!$C$22),1,"")</f>
        <v/>
      </c>
      <c r="J1900" s="34">
        <v>1899</v>
      </c>
      <c r="R1900" s="17"/>
      <c r="S1900" s="17"/>
      <c r="T1900" s="17"/>
      <c r="U1900" s="17"/>
      <c r="V1900" s="17"/>
      <c r="W1900" s="17"/>
      <c r="X1900" s="36"/>
      <c r="Y1900" s="36"/>
      <c r="Z1900" s="36"/>
      <c r="AA1900" s="36"/>
      <c r="FD1900" s="195"/>
      <c r="FE1900" s="195"/>
      <c r="FF1900" s="195"/>
      <c r="FG1900" s="195"/>
      <c r="FH1900" s="195"/>
    </row>
    <row r="1901" spans="2:164" x14ac:dyDescent="0.2">
      <c r="B1901" s="98">
        <f>COUNT(R1901:FC1901,FI1901:FQ1901)</f>
        <v>0</v>
      </c>
      <c r="C1901" s="98" t="str">
        <f>IF(COUNT(R1901:FC1901,FI1901:FQ1901)&gt;0,COUNT(R1901:FC1901,FI1901:FQ1901),"")</f>
        <v/>
      </c>
      <c r="D1901" s="98" t="str">
        <f>IF(COUNT(X1901:BN1901,BP1901:BX1901,BZ1901:CF1901,CH1901:FC1901,FI1901:FQ1901)&gt;0,COUNT(X1901:BN1901,BP1901:BX1901,BZ1901:CF1901,CH1901:FC1901,FI1901:FQ1901),"")</f>
        <v/>
      </c>
      <c r="E1901" s="98" t="str">
        <f>IF(H1901=1,COUNT(R1901:FC1901,FI1901:FQ1901),"")</f>
        <v/>
      </c>
      <c r="F1901" s="98" t="str">
        <f>IF(H1901=1,COUNT(X1901:BN1901,BP1901:BX1901,BZ1901:CF1901,CH1901:FC1901,FI1901:FQ1901),"")</f>
        <v/>
      </c>
      <c r="G1901" s="98" t="str">
        <f>IF($B1901&gt;=1,$M1901,"")</f>
        <v/>
      </c>
      <c r="H1901" s="199" t="str">
        <f>IF(AND(M1901&gt;0,M1901&lt;=STATS!$C$22),1,"")</f>
        <v/>
      </c>
      <c r="J1901" s="34">
        <v>1900</v>
      </c>
      <c r="R1901" s="17"/>
      <c r="S1901" s="17"/>
      <c r="T1901" s="17"/>
      <c r="U1901" s="17"/>
      <c r="V1901" s="17"/>
      <c r="W1901" s="17"/>
      <c r="X1901" s="36"/>
      <c r="Y1901" s="36"/>
      <c r="Z1901" s="36"/>
      <c r="AA1901" s="36"/>
      <c r="FD1901" s="195"/>
      <c r="FE1901" s="195"/>
      <c r="FF1901" s="195"/>
      <c r="FG1901" s="195"/>
      <c r="FH1901" s="195"/>
    </row>
    <row r="1902" spans="2:164" x14ac:dyDescent="0.2">
      <c r="B1902" s="98">
        <f>COUNT(R1902:FC1902,FI1902:FQ1902)</f>
        <v>0</v>
      </c>
      <c r="C1902" s="98" t="str">
        <f>IF(COUNT(R1902:FC1902,FI1902:FQ1902)&gt;0,COUNT(R1902:FC1902,FI1902:FQ1902),"")</f>
        <v/>
      </c>
      <c r="D1902" s="98" t="str">
        <f>IF(COUNT(X1902:BN1902,BP1902:BX1902,BZ1902:CF1902,CH1902:FC1902,FI1902:FQ1902)&gt;0,COUNT(X1902:BN1902,BP1902:BX1902,BZ1902:CF1902,CH1902:FC1902,FI1902:FQ1902),"")</f>
        <v/>
      </c>
      <c r="E1902" s="98" t="str">
        <f>IF(H1902=1,COUNT(R1902:FC1902,FI1902:FQ1902),"")</f>
        <v/>
      </c>
      <c r="F1902" s="98" t="str">
        <f>IF(H1902=1,COUNT(X1902:BN1902,BP1902:BX1902,BZ1902:CF1902,CH1902:FC1902,FI1902:FQ1902),"")</f>
        <v/>
      </c>
      <c r="G1902" s="98" t="str">
        <f>IF($B1902&gt;=1,$M1902,"")</f>
        <v/>
      </c>
      <c r="H1902" s="199" t="str">
        <f>IF(AND(M1902&gt;0,M1902&lt;=STATS!$C$22),1,"")</f>
        <v/>
      </c>
      <c r="J1902" s="34">
        <v>1901</v>
      </c>
      <c r="R1902" s="17"/>
      <c r="S1902" s="17"/>
      <c r="T1902" s="17"/>
      <c r="U1902" s="17"/>
      <c r="V1902" s="17"/>
      <c r="W1902" s="17"/>
      <c r="X1902" s="36"/>
      <c r="Y1902" s="36"/>
      <c r="Z1902" s="36"/>
      <c r="AA1902" s="36"/>
      <c r="FD1902" s="195"/>
      <c r="FE1902" s="195"/>
      <c r="FF1902" s="195"/>
      <c r="FG1902" s="195"/>
      <c r="FH1902" s="195"/>
    </row>
    <row r="1903" spans="2:164" x14ac:dyDescent="0.2">
      <c r="B1903" s="98">
        <f>COUNT(R1903:FC1903,FI1903:FQ1903)</f>
        <v>0</v>
      </c>
      <c r="C1903" s="98" t="str">
        <f>IF(COUNT(R1903:FC1903,FI1903:FQ1903)&gt;0,COUNT(R1903:FC1903,FI1903:FQ1903),"")</f>
        <v/>
      </c>
      <c r="D1903" s="98" t="str">
        <f>IF(COUNT(X1903:BN1903,BP1903:BX1903,BZ1903:CF1903,CH1903:FC1903,FI1903:FQ1903)&gt;0,COUNT(X1903:BN1903,BP1903:BX1903,BZ1903:CF1903,CH1903:FC1903,FI1903:FQ1903),"")</f>
        <v/>
      </c>
      <c r="E1903" s="98" t="str">
        <f>IF(H1903=1,COUNT(R1903:FC1903,FI1903:FQ1903),"")</f>
        <v/>
      </c>
      <c r="F1903" s="98" t="str">
        <f>IF(H1903=1,COUNT(X1903:BN1903,BP1903:BX1903,BZ1903:CF1903,CH1903:FC1903,FI1903:FQ1903),"")</f>
        <v/>
      </c>
      <c r="G1903" s="98" t="str">
        <f>IF($B1903&gt;=1,$M1903,"")</f>
        <v/>
      </c>
      <c r="H1903" s="199" t="str">
        <f>IF(AND(M1903&gt;0,M1903&lt;=STATS!$C$22),1,"")</f>
        <v/>
      </c>
      <c r="J1903" s="34">
        <v>1902</v>
      </c>
      <c r="R1903" s="17"/>
      <c r="S1903" s="17"/>
      <c r="T1903" s="17"/>
      <c r="U1903" s="17"/>
      <c r="V1903" s="17"/>
      <c r="W1903" s="17"/>
      <c r="X1903" s="36"/>
      <c r="Y1903" s="36"/>
      <c r="Z1903" s="36"/>
      <c r="AA1903" s="36"/>
      <c r="FD1903" s="195"/>
      <c r="FE1903" s="195"/>
      <c r="FF1903" s="195"/>
      <c r="FG1903" s="195"/>
      <c r="FH1903" s="195"/>
    </row>
    <row r="1904" spans="2:164" x14ac:dyDescent="0.2">
      <c r="B1904" s="98">
        <f>COUNT(R1904:FC1904,FI1904:FQ1904)</f>
        <v>0</v>
      </c>
      <c r="C1904" s="98" t="str">
        <f>IF(COUNT(R1904:FC1904,FI1904:FQ1904)&gt;0,COUNT(R1904:FC1904,FI1904:FQ1904),"")</f>
        <v/>
      </c>
      <c r="D1904" s="98" t="str">
        <f>IF(COUNT(X1904:BN1904,BP1904:BX1904,BZ1904:CF1904,CH1904:FC1904,FI1904:FQ1904)&gt;0,COUNT(X1904:BN1904,BP1904:BX1904,BZ1904:CF1904,CH1904:FC1904,FI1904:FQ1904),"")</f>
        <v/>
      </c>
      <c r="E1904" s="98" t="str">
        <f>IF(H1904=1,COUNT(R1904:FC1904,FI1904:FQ1904),"")</f>
        <v/>
      </c>
      <c r="F1904" s="98" t="str">
        <f>IF(H1904=1,COUNT(X1904:BN1904,BP1904:BX1904,BZ1904:CF1904,CH1904:FC1904,FI1904:FQ1904),"")</f>
        <v/>
      </c>
      <c r="G1904" s="98" t="str">
        <f>IF($B1904&gt;=1,$M1904,"")</f>
        <v/>
      </c>
      <c r="H1904" s="199" t="str">
        <f>IF(AND(M1904&gt;0,M1904&lt;=STATS!$C$22),1,"")</f>
        <v/>
      </c>
      <c r="J1904" s="34">
        <v>1903</v>
      </c>
      <c r="R1904" s="17"/>
      <c r="S1904" s="17"/>
      <c r="T1904" s="17"/>
      <c r="U1904" s="17"/>
      <c r="V1904" s="17"/>
      <c r="W1904" s="17"/>
      <c r="X1904" s="36"/>
      <c r="Y1904" s="36"/>
      <c r="Z1904" s="36"/>
      <c r="AA1904" s="36"/>
      <c r="FD1904" s="195"/>
      <c r="FE1904" s="195"/>
      <c r="FF1904" s="195"/>
      <c r="FG1904" s="195"/>
      <c r="FH1904" s="195"/>
    </row>
    <row r="1905" spans="2:164" x14ac:dyDescent="0.2">
      <c r="B1905" s="98">
        <f>COUNT(R1905:FC1905,FI1905:FQ1905)</f>
        <v>0</v>
      </c>
      <c r="C1905" s="98" t="str">
        <f>IF(COUNT(R1905:FC1905,FI1905:FQ1905)&gt;0,COUNT(R1905:FC1905,FI1905:FQ1905),"")</f>
        <v/>
      </c>
      <c r="D1905" s="98" t="str">
        <f>IF(COUNT(X1905:BN1905,BP1905:BX1905,BZ1905:CF1905,CH1905:FC1905,FI1905:FQ1905)&gt;0,COUNT(X1905:BN1905,BP1905:BX1905,BZ1905:CF1905,CH1905:FC1905,FI1905:FQ1905),"")</f>
        <v/>
      </c>
      <c r="E1905" s="98" t="str">
        <f>IF(H1905=1,COUNT(R1905:FC1905,FI1905:FQ1905),"")</f>
        <v/>
      </c>
      <c r="F1905" s="98" t="str">
        <f>IF(H1905=1,COUNT(X1905:BN1905,BP1905:BX1905,BZ1905:CF1905,CH1905:FC1905,FI1905:FQ1905),"")</f>
        <v/>
      </c>
      <c r="G1905" s="98" t="str">
        <f>IF($B1905&gt;=1,$M1905,"")</f>
        <v/>
      </c>
      <c r="H1905" s="199" t="str">
        <f>IF(AND(M1905&gt;0,M1905&lt;=STATS!$C$22),1,"")</f>
        <v/>
      </c>
      <c r="J1905" s="34">
        <v>1904</v>
      </c>
      <c r="R1905" s="17"/>
      <c r="S1905" s="17"/>
      <c r="T1905" s="17"/>
      <c r="U1905" s="17"/>
      <c r="V1905" s="17"/>
      <c r="W1905" s="17"/>
      <c r="X1905" s="36"/>
      <c r="Y1905" s="36"/>
      <c r="Z1905" s="36"/>
      <c r="AA1905" s="36"/>
      <c r="FD1905" s="195"/>
      <c r="FE1905" s="195"/>
      <c r="FF1905" s="195"/>
      <c r="FG1905" s="195"/>
      <c r="FH1905" s="195"/>
    </row>
    <row r="1906" spans="2:164" x14ac:dyDescent="0.2">
      <c r="B1906" s="98">
        <f>COUNT(R1906:FC1906,FI1906:FQ1906)</f>
        <v>0</v>
      </c>
      <c r="C1906" s="98" t="str">
        <f>IF(COUNT(R1906:FC1906,FI1906:FQ1906)&gt;0,COUNT(R1906:FC1906,FI1906:FQ1906),"")</f>
        <v/>
      </c>
      <c r="D1906" s="98" t="str">
        <f>IF(COUNT(X1906:BN1906,BP1906:BX1906,BZ1906:CF1906,CH1906:FC1906,FI1906:FQ1906)&gt;0,COUNT(X1906:BN1906,BP1906:BX1906,BZ1906:CF1906,CH1906:FC1906,FI1906:FQ1906),"")</f>
        <v/>
      </c>
      <c r="E1906" s="98" t="str">
        <f>IF(H1906=1,COUNT(R1906:FC1906,FI1906:FQ1906),"")</f>
        <v/>
      </c>
      <c r="F1906" s="98" t="str">
        <f>IF(H1906=1,COUNT(X1906:BN1906,BP1906:BX1906,BZ1906:CF1906,CH1906:FC1906,FI1906:FQ1906),"")</f>
        <v/>
      </c>
      <c r="G1906" s="98" t="str">
        <f>IF($B1906&gt;=1,$M1906,"")</f>
        <v/>
      </c>
      <c r="H1906" s="199" t="str">
        <f>IF(AND(M1906&gt;0,M1906&lt;=STATS!$C$22),1,"")</f>
        <v/>
      </c>
      <c r="J1906" s="34">
        <v>1905</v>
      </c>
      <c r="R1906" s="17"/>
      <c r="S1906" s="17"/>
      <c r="T1906" s="17"/>
      <c r="U1906" s="17"/>
      <c r="V1906" s="17"/>
      <c r="W1906" s="17"/>
      <c r="X1906" s="36"/>
      <c r="Y1906" s="36"/>
      <c r="Z1906" s="36"/>
      <c r="AA1906" s="36"/>
      <c r="FD1906" s="195"/>
      <c r="FE1906" s="195"/>
      <c r="FF1906" s="195"/>
      <c r="FG1906" s="195"/>
      <c r="FH1906" s="195"/>
    </row>
    <row r="1907" spans="2:164" x14ac:dyDescent="0.2">
      <c r="B1907" s="98">
        <f>COUNT(R1907:FC1907,FI1907:FQ1907)</f>
        <v>0</v>
      </c>
      <c r="C1907" s="98" t="str">
        <f>IF(COUNT(R1907:FC1907,FI1907:FQ1907)&gt;0,COUNT(R1907:FC1907,FI1907:FQ1907),"")</f>
        <v/>
      </c>
      <c r="D1907" s="98" t="str">
        <f>IF(COUNT(X1907:BN1907,BP1907:BX1907,BZ1907:CF1907,CH1907:FC1907,FI1907:FQ1907)&gt;0,COUNT(X1907:BN1907,BP1907:BX1907,BZ1907:CF1907,CH1907:FC1907,FI1907:FQ1907),"")</f>
        <v/>
      </c>
      <c r="E1907" s="98" t="str">
        <f>IF(H1907=1,COUNT(R1907:FC1907,FI1907:FQ1907),"")</f>
        <v/>
      </c>
      <c r="F1907" s="98" t="str">
        <f>IF(H1907=1,COUNT(X1907:BN1907,BP1907:BX1907,BZ1907:CF1907,CH1907:FC1907,FI1907:FQ1907),"")</f>
        <v/>
      </c>
      <c r="G1907" s="98" t="str">
        <f>IF($B1907&gt;=1,$M1907,"")</f>
        <v/>
      </c>
      <c r="H1907" s="199" t="str">
        <f>IF(AND(M1907&gt;0,M1907&lt;=STATS!$C$22),1,"")</f>
        <v/>
      </c>
      <c r="J1907" s="34">
        <v>1906</v>
      </c>
      <c r="R1907" s="17"/>
      <c r="S1907" s="17"/>
      <c r="T1907" s="17"/>
      <c r="U1907" s="17"/>
      <c r="V1907" s="17"/>
      <c r="W1907" s="17"/>
      <c r="X1907" s="36"/>
      <c r="Y1907" s="36"/>
      <c r="Z1907" s="36"/>
      <c r="AA1907" s="36"/>
      <c r="FD1907" s="195"/>
      <c r="FE1907" s="195"/>
      <c r="FF1907" s="195"/>
      <c r="FG1907" s="195"/>
      <c r="FH1907" s="195"/>
    </row>
    <row r="1908" spans="2:164" x14ac:dyDescent="0.2">
      <c r="B1908" s="98">
        <f>COUNT(R1908:FC1908,FI1908:FQ1908)</f>
        <v>0</v>
      </c>
      <c r="C1908" s="98" t="str">
        <f>IF(COUNT(R1908:FC1908,FI1908:FQ1908)&gt;0,COUNT(R1908:FC1908,FI1908:FQ1908),"")</f>
        <v/>
      </c>
      <c r="D1908" s="98" t="str">
        <f>IF(COUNT(X1908:BN1908,BP1908:BX1908,BZ1908:CF1908,CH1908:FC1908,FI1908:FQ1908)&gt;0,COUNT(X1908:BN1908,BP1908:BX1908,BZ1908:CF1908,CH1908:FC1908,FI1908:FQ1908),"")</f>
        <v/>
      </c>
      <c r="E1908" s="98" t="str">
        <f>IF(H1908=1,COUNT(R1908:FC1908,FI1908:FQ1908),"")</f>
        <v/>
      </c>
      <c r="F1908" s="98" t="str">
        <f>IF(H1908=1,COUNT(X1908:BN1908,BP1908:BX1908,BZ1908:CF1908,CH1908:FC1908,FI1908:FQ1908),"")</f>
        <v/>
      </c>
      <c r="G1908" s="98" t="str">
        <f>IF($B1908&gt;=1,$M1908,"")</f>
        <v/>
      </c>
      <c r="H1908" s="199" t="str">
        <f>IF(AND(M1908&gt;0,M1908&lt;=STATS!$C$22),1,"")</f>
        <v/>
      </c>
      <c r="J1908" s="34">
        <v>1907</v>
      </c>
      <c r="R1908" s="17"/>
      <c r="S1908" s="17"/>
      <c r="T1908" s="17"/>
      <c r="U1908" s="17"/>
      <c r="V1908" s="17"/>
      <c r="W1908" s="17"/>
      <c r="X1908" s="36"/>
      <c r="Y1908" s="36"/>
      <c r="Z1908" s="36"/>
      <c r="AA1908" s="36"/>
      <c r="FD1908" s="195"/>
      <c r="FE1908" s="195"/>
      <c r="FF1908" s="195"/>
      <c r="FG1908" s="195"/>
      <c r="FH1908" s="195"/>
    </row>
    <row r="1909" spans="2:164" x14ac:dyDescent="0.2">
      <c r="B1909" s="98">
        <f>COUNT(R1909:FC1909,FI1909:FQ1909)</f>
        <v>0</v>
      </c>
      <c r="C1909" s="98" t="str">
        <f>IF(COUNT(R1909:FC1909,FI1909:FQ1909)&gt;0,COUNT(R1909:FC1909,FI1909:FQ1909),"")</f>
        <v/>
      </c>
      <c r="D1909" s="98" t="str">
        <f>IF(COUNT(X1909:BN1909,BP1909:BX1909,BZ1909:CF1909,CH1909:FC1909,FI1909:FQ1909)&gt;0,COUNT(X1909:BN1909,BP1909:BX1909,BZ1909:CF1909,CH1909:FC1909,FI1909:FQ1909),"")</f>
        <v/>
      </c>
      <c r="E1909" s="98" t="str">
        <f>IF(H1909=1,COUNT(R1909:FC1909,FI1909:FQ1909),"")</f>
        <v/>
      </c>
      <c r="F1909" s="98" t="str">
        <f>IF(H1909=1,COUNT(X1909:BN1909,BP1909:BX1909,BZ1909:CF1909,CH1909:FC1909,FI1909:FQ1909),"")</f>
        <v/>
      </c>
      <c r="G1909" s="98" t="str">
        <f>IF($B1909&gt;=1,$M1909,"")</f>
        <v/>
      </c>
      <c r="H1909" s="199" t="str">
        <f>IF(AND(M1909&gt;0,M1909&lt;=STATS!$C$22),1,"")</f>
        <v/>
      </c>
      <c r="J1909" s="34">
        <v>1908</v>
      </c>
      <c r="R1909" s="17"/>
      <c r="S1909" s="17"/>
      <c r="T1909" s="17"/>
      <c r="U1909" s="17"/>
      <c r="V1909" s="17"/>
      <c r="W1909" s="17"/>
      <c r="X1909" s="36"/>
      <c r="Y1909" s="36"/>
      <c r="Z1909" s="36"/>
      <c r="AA1909" s="36"/>
      <c r="FD1909" s="195"/>
      <c r="FE1909" s="195"/>
      <c r="FF1909" s="195"/>
      <c r="FG1909" s="195"/>
      <c r="FH1909" s="195"/>
    </row>
    <row r="1910" spans="2:164" x14ac:dyDescent="0.2">
      <c r="B1910" s="98">
        <f>COUNT(R1910:FC1910,FI1910:FQ1910)</f>
        <v>0</v>
      </c>
      <c r="C1910" s="98" t="str">
        <f>IF(COUNT(R1910:FC1910,FI1910:FQ1910)&gt;0,COUNT(R1910:FC1910,FI1910:FQ1910),"")</f>
        <v/>
      </c>
      <c r="D1910" s="98" t="str">
        <f>IF(COUNT(X1910:BN1910,BP1910:BX1910,BZ1910:CF1910,CH1910:FC1910,FI1910:FQ1910)&gt;0,COUNT(X1910:BN1910,BP1910:BX1910,BZ1910:CF1910,CH1910:FC1910,FI1910:FQ1910),"")</f>
        <v/>
      </c>
      <c r="E1910" s="98" t="str">
        <f>IF(H1910=1,COUNT(R1910:FC1910,FI1910:FQ1910),"")</f>
        <v/>
      </c>
      <c r="F1910" s="98" t="str">
        <f>IF(H1910=1,COUNT(X1910:BN1910,BP1910:BX1910,BZ1910:CF1910,CH1910:FC1910,FI1910:FQ1910),"")</f>
        <v/>
      </c>
      <c r="G1910" s="98" t="str">
        <f>IF($B1910&gt;=1,$M1910,"")</f>
        <v/>
      </c>
      <c r="H1910" s="199" t="str">
        <f>IF(AND(M1910&gt;0,M1910&lt;=STATS!$C$22),1,"")</f>
        <v/>
      </c>
      <c r="J1910" s="34">
        <v>1909</v>
      </c>
      <c r="R1910" s="17"/>
      <c r="S1910" s="17"/>
      <c r="T1910" s="17"/>
      <c r="U1910" s="17"/>
      <c r="V1910" s="17"/>
      <c r="W1910" s="17"/>
      <c r="X1910" s="36"/>
      <c r="Y1910" s="36"/>
      <c r="Z1910" s="36"/>
      <c r="AA1910" s="36"/>
      <c r="FD1910" s="195"/>
      <c r="FE1910" s="195"/>
      <c r="FF1910" s="195"/>
      <c r="FG1910" s="195"/>
      <c r="FH1910" s="195"/>
    </row>
    <row r="1911" spans="2:164" x14ac:dyDescent="0.2">
      <c r="B1911" s="98">
        <f>COUNT(R1911:FC1911,FI1911:FQ1911)</f>
        <v>0</v>
      </c>
      <c r="C1911" s="98" t="str">
        <f>IF(COUNT(R1911:FC1911,FI1911:FQ1911)&gt;0,COUNT(R1911:FC1911,FI1911:FQ1911),"")</f>
        <v/>
      </c>
      <c r="D1911" s="98" t="str">
        <f>IF(COUNT(X1911:BN1911,BP1911:BX1911,BZ1911:CF1911,CH1911:FC1911,FI1911:FQ1911)&gt;0,COUNT(X1911:BN1911,BP1911:BX1911,BZ1911:CF1911,CH1911:FC1911,FI1911:FQ1911),"")</f>
        <v/>
      </c>
      <c r="E1911" s="98" t="str">
        <f>IF(H1911=1,COUNT(R1911:FC1911,FI1911:FQ1911),"")</f>
        <v/>
      </c>
      <c r="F1911" s="98" t="str">
        <f>IF(H1911=1,COUNT(X1911:BN1911,BP1911:BX1911,BZ1911:CF1911,CH1911:FC1911,FI1911:FQ1911),"")</f>
        <v/>
      </c>
      <c r="G1911" s="98" t="str">
        <f>IF($B1911&gt;=1,$M1911,"")</f>
        <v/>
      </c>
      <c r="H1911" s="199" t="str">
        <f>IF(AND(M1911&gt;0,M1911&lt;=STATS!$C$22),1,"")</f>
        <v/>
      </c>
      <c r="J1911" s="34">
        <v>1910</v>
      </c>
      <c r="R1911" s="17"/>
      <c r="S1911" s="17"/>
      <c r="T1911" s="17"/>
      <c r="U1911" s="17"/>
      <c r="V1911" s="17"/>
      <c r="W1911" s="17"/>
      <c r="X1911" s="36"/>
      <c r="Y1911" s="36"/>
      <c r="Z1911" s="36"/>
      <c r="AA1911" s="36"/>
      <c r="FD1911" s="195"/>
      <c r="FE1911" s="195"/>
      <c r="FF1911" s="195"/>
      <c r="FG1911" s="195"/>
      <c r="FH1911" s="195"/>
    </row>
    <row r="1912" spans="2:164" x14ac:dyDescent="0.2">
      <c r="B1912" s="98">
        <f>COUNT(R1912:FC1912,FI1912:FQ1912)</f>
        <v>0</v>
      </c>
      <c r="C1912" s="98" t="str">
        <f>IF(COUNT(R1912:FC1912,FI1912:FQ1912)&gt;0,COUNT(R1912:FC1912,FI1912:FQ1912),"")</f>
        <v/>
      </c>
      <c r="D1912" s="98" t="str">
        <f>IF(COUNT(X1912:BN1912,BP1912:BX1912,BZ1912:CF1912,CH1912:FC1912,FI1912:FQ1912)&gt;0,COUNT(X1912:BN1912,BP1912:BX1912,BZ1912:CF1912,CH1912:FC1912,FI1912:FQ1912),"")</f>
        <v/>
      </c>
      <c r="E1912" s="98" t="str">
        <f>IF(H1912=1,COUNT(R1912:FC1912,FI1912:FQ1912),"")</f>
        <v/>
      </c>
      <c r="F1912" s="98" t="str">
        <f>IF(H1912=1,COUNT(X1912:BN1912,BP1912:BX1912,BZ1912:CF1912,CH1912:FC1912,FI1912:FQ1912),"")</f>
        <v/>
      </c>
      <c r="G1912" s="98" t="str">
        <f>IF($B1912&gt;=1,$M1912,"")</f>
        <v/>
      </c>
      <c r="H1912" s="199" t="str">
        <f>IF(AND(M1912&gt;0,M1912&lt;=STATS!$C$22),1,"")</f>
        <v/>
      </c>
      <c r="J1912" s="34">
        <v>1911</v>
      </c>
      <c r="R1912" s="17"/>
      <c r="S1912" s="17"/>
      <c r="T1912" s="17"/>
      <c r="U1912" s="17"/>
      <c r="V1912" s="17"/>
      <c r="W1912" s="17"/>
      <c r="X1912" s="36"/>
      <c r="Y1912" s="36"/>
      <c r="Z1912" s="36"/>
      <c r="AA1912" s="36"/>
      <c r="FD1912" s="195"/>
      <c r="FE1912" s="195"/>
      <c r="FF1912" s="195"/>
      <c r="FG1912" s="195"/>
      <c r="FH1912" s="195"/>
    </row>
    <row r="1913" spans="2:164" x14ac:dyDescent="0.2">
      <c r="B1913" s="98">
        <f>COUNT(R1913:FC1913,FI1913:FQ1913)</f>
        <v>0</v>
      </c>
      <c r="C1913" s="98" t="str">
        <f>IF(COUNT(R1913:FC1913,FI1913:FQ1913)&gt;0,COUNT(R1913:FC1913,FI1913:FQ1913),"")</f>
        <v/>
      </c>
      <c r="D1913" s="98" t="str">
        <f>IF(COUNT(X1913:BN1913,BP1913:BX1913,BZ1913:CF1913,CH1913:FC1913,FI1913:FQ1913)&gt;0,COUNT(X1913:BN1913,BP1913:BX1913,BZ1913:CF1913,CH1913:FC1913,FI1913:FQ1913),"")</f>
        <v/>
      </c>
      <c r="E1913" s="98" t="str">
        <f>IF(H1913=1,COUNT(R1913:FC1913,FI1913:FQ1913),"")</f>
        <v/>
      </c>
      <c r="F1913" s="98" t="str">
        <f>IF(H1913=1,COUNT(X1913:BN1913,BP1913:BX1913,BZ1913:CF1913,CH1913:FC1913,FI1913:FQ1913),"")</f>
        <v/>
      </c>
      <c r="G1913" s="98" t="str">
        <f>IF($B1913&gt;=1,$M1913,"")</f>
        <v/>
      </c>
      <c r="H1913" s="199" t="str">
        <f>IF(AND(M1913&gt;0,M1913&lt;=STATS!$C$22),1,"")</f>
        <v/>
      </c>
      <c r="J1913" s="34">
        <v>1912</v>
      </c>
      <c r="R1913" s="17"/>
      <c r="S1913" s="17"/>
      <c r="T1913" s="17"/>
      <c r="U1913" s="17"/>
      <c r="V1913" s="17"/>
      <c r="W1913" s="17"/>
      <c r="X1913" s="36"/>
      <c r="Y1913" s="36"/>
      <c r="Z1913" s="36"/>
      <c r="AA1913" s="36"/>
      <c r="FD1913" s="195"/>
      <c r="FE1913" s="195"/>
      <c r="FF1913" s="195"/>
      <c r="FG1913" s="195"/>
      <c r="FH1913" s="195"/>
    </row>
    <row r="1914" spans="2:164" x14ac:dyDescent="0.2">
      <c r="B1914" s="98">
        <f>COUNT(R1914:FC1914,FI1914:FQ1914)</f>
        <v>0</v>
      </c>
      <c r="C1914" s="98" t="str">
        <f>IF(COUNT(R1914:FC1914,FI1914:FQ1914)&gt;0,COUNT(R1914:FC1914,FI1914:FQ1914),"")</f>
        <v/>
      </c>
      <c r="D1914" s="98" t="str">
        <f>IF(COUNT(X1914:BN1914,BP1914:BX1914,BZ1914:CF1914,CH1914:FC1914,FI1914:FQ1914)&gt;0,COUNT(X1914:BN1914,BP1914:BX1914,BZ1914:CF1914,CH1914:FC1914,FI1914:FQ1914),"")</f>
        <v/>
      </c>
      <c r="E1914" s="98" t="str">
        <f>IF(H1914=1,COUNT(R1914:FC1914,FI1914:FQ1914),"")</f>
        <v/>
      </c>
      <c r="F1914" s="98" t="str">
        <f>IF(H1914=1,COUNT(X1914:BN1914,BP1914:BX1914,BZ1914:CF1914,CH1914:FC1914,FI1914:FQ1914),"")</f>
        <v/>
      </c>
      <c r="G1914" s="98" t="str">
        <f>IF($B1914&gt;=1,$M1914,"")</f>
        <v/>
      </c>
      <c r="H1914" s="199" t="str">
        <f>IF(AND(M1914&gt;0,M1914&lt;=STATS!$C$22),1,"")</f>
        <v/>
      </c>
      <c r="J1914" s="34">
        <v>1913</v>
      </c>
      <c r="R1914" s="17"/>
      <c r="S1914" s="17"/>
      <c r="T1914" s="17"/>
      <c r="U1914" s="17"/>
      <c r="V1914" s="17"/>
      <c r="W1914" s="17"/>
      <c r="X1914" s="36"/>
      <c r="Y1914" s="36"/>
      <c r="Z1914" s="36"/>
      <c r="AA1914" s="36"/>
      <c r="FD1914" s="195"/>
      <c r="FE1914" s="195"/>
      <c r="FF1914" s="195"/>
      <c r="FG1914" s="195"/>
      <c r="FH1914" s="195"/>
    </row>
    <row r="1915" spans="2:164" x14ac:dyDescent="0.2">
      <c r="B1915" s="98">
        <f>COUNT(R1915:FC1915,FI1915:FQ1915)</f>
        <v>0</v>
      </c>
      <c r="C1915" s="98" t="str">
        <f>IF(COUNT(R1915:FC1915,FI1915:FQ1915)&gt;0,COUNT(R1915:FC1915,FI1915:FQ1915),"")</f>
        <v/>
      </c>
      <c r="D1915" s="98" t="str">
        <f>IF(COUNT(X1915:BN1915,BP1915:BX1915,BZ1915:CF1915,CH1915:FC1915,FI1915:FQ1915)&gt;0,COUNT(X1915:BN1915,BP1915:BX1915,BZ1915:CF1915,CH1915:FC1915,FI1915:FQ1915),"")</f>
        <v/>
      </c>
      <c r="E1915" s="98" t="str">
        <f>IF(H1915=1,COUNT(R1915:FC1915,FI1915:FQ1915),"")</f>
        <v/>
      </c>
      <c r="F1915" s="98" t="str">
        <f>IF(H1915=1,COUNT(X1915:BN1915,BP1915:BX1915,BZ1915:CF1915,CH1915:FC1915,FI1915:FQ1915),"")</f>
        <v/>
      </c>
      <c r="G1915" s="98" t="str">
        <f>IF($B1915&gt;=1,$M1915,"")</f>
        <v/>
      </c>
      <c r="H1915" s="199" t="str">
        <f>IF(AND(M1915&gt;0,M1915&lt;=STATS!$C$22),1,"")</f>
        <v/>
      </c>
      <c r="J1915" s="34">
        <v>1914</v>
      </c>
      <c r="R1915" s="17"/>
      <c r="S1915" s="17"/>
      <c r="T1915" s="17"/>
      <c r="U1915" s="17"/>
      <c r="V1915" s="17"/>
      <c r="W1915" s="17"/>
      <c r="X1915" s="36"/>
      <c r="Y1915" s="36"/>
      <c r="Z1915" s="36"/>
      <c r="AA1915" s="36"/>
      <c r="FD1915" s="195"/>
      <c r="FE1915" s="195"/>
      <c r="FF1915" s="195"/>
      <c r="FG1915" s="195"/>
      <c r="FH1915" s="195"/>
    </row>
    <row r="1916" spans="2:164" x14ac:dyDescent="0.2">
      <c r="B1916" s="98">
        <f>COUNT(R1916:FC1916,FI1916:FQ1916)</f>
        <v>0</v>
      </c>
      <c r="C1916" s="98" t="str">
        <f>IF(COUNT(R1916:FC1916,FI1916:FQ1916)&gt;0,COUNT(R1916:FC1916,FI1916:FQ1916),"")</f>
        <v/>
      </c>
      <c r="D1916" s="98" t="str">
        <f>IF(COUNT(X1916:BN1916,BP1916:BX1916,BZ1916:CF1916,CH1916:FC1916,FI1916:FQ1916)&gt;0,COUNT(X1916:BN1916,BP1916:BX1916,BZ1916:CF1916,CH1916:FC1916,FI1916:FQ1916),"")</f>
        <v/>
      </c>
      <c r="E1916" s="98" t="str">
        <f>IF(H1916=1,COUNT(R1916:FC1916,FI1916:FQ1916),"")</f>
        <v/>
      </c>
      <c r="F1916" s="98" t="str">
        <f>IF(H1916=1,COUNT(X1916:BN1916,BP1916:BX1916,BZ1916:CF1916,CH1916:FC1916,FI1916:FQ1916),"")</f>
        <v/>
      </c>
      <c r="G1916" s="98" t="str">
        <f>IF($B1916&gt;=1,$M1916,"")</f>
        <v/>
      </c>
      <c r="H1916" s="199" t="str">
        <f>IF(AND(M1916&gt;0,M1916&lt;=STATS!$C$22),1,"")</f>
        <v/>
      </c>
      <c r="J1916" s="34">
        <v>1915</v>
      </c>
      <c r="R1916" s="17"/>
      <c r="S1916" s="17"/>
      <c r="T1916" s="17"/>
      <c r="U1916" s="17"/>
      <c r="V1916" s="17"/>
      <c r="W1916" s="17"/>
      <c r="X1916" s="36"/>
      <c r="Y1916" s="36"/>
      <c r="Z1916" s="36"/>
      <c r="AA1916" s="36"/>
      <c r="FD1916" s="195"/>
      <c r="FE1916" s="195"/>
      <c r="FF1916" s="195"/>
      <c r="FG1916" s="195"/>
      <c r="FH1916" s="195"/>
    </row>
    <row r="1917" spans="2:164" x14ac:dyDescent="0.2">
      <c r="B1917" s="98">
        <f>COUNT(R1917:FC1917,FI1917:FQ1917)</f>
        <v>0</v>
      </c>
      <c r="C1917" s="98" t="str">
        <f>IF(COUNT(R1917:FC1917,FI1917:FQ1917)&gt;0,COUNT(R1917:FC1917,FI1917:FQ1917),"")</f>
        <v/>
      </c>
      <c r="D1917" s="98" t="str">
        <f>IF(COUNT(X1917:BN1917,BP1917:BX1917,BZ1917:CF1917,CH1917:FC1917,FI1917:FQ1917)&gt;0,COUNT(X1917:BN1917,BP1917:BX1917,BZ1917:CF1917,CH1917:FC1917,FI1917:FQ1917),"")</f>
        <v/>
      </c>
      <c r="E1917" s="98" t="str">
        <f>IF(H1917=1,COUNT(R1917:FC1917,FI1917:FQ1917),"")</f>
        <v/>
      </c>
      <c r="F1917" s="98" t="str">
        <f>IF(H1917=1,COUNT(X1917:BN1917,BP1917:BX1917,BZ1917:CF1917,CH1917:FC1917,FI1917:FQ1917),"")</f>
        <v/>
      </c>
      <c r="G1917" s="98" t="str">
        <f>IF($B1917&gt;=1,$M1917,"")</f>
        <v/>
      </c>
      <c r="H1917" s="199" t="str">
        <f>IF(AND(M1917&gt;0,M1917&lt;=STATS!$C$22),1,"")</f>
        <v/>
      </c>
      <c r="J1917" s="34">
        <v>1916</v>
      </c>
      <c r="R1917" s="17"/>
      <c r="S1917" s="17"/>
      <c r="T1917" s="17"/>
      <c r="U1917" s="17"/>
      <c r="V1917" s="17"/>
      <c r="W1917" s="17"/>
      <c r="X1917" s="36"/>
      <c r="Y1917" s="36"/>
      <c r="Z1917" s="36"/>
      <c r="AA1917" s="36"/>
      <c r="FD1917" s="195"/>
      <c r="FE1917" s="195"/>
      <c r="FF1917" s="195"/>
      <c r="FG1917" s="195"/>
      <c r="FH1917" s="195"/>
    </row>
    <row r="1918" spans="2:164" x14ac:dyDescent="0.2">
      <c r="B1918" s="98">
        <f>COUNT(R1918:FC1918,FI1918:FQ1918)</f>
        <v>0</v>
      </c>
      <c r="C1918" s="98" t="str">
        <f>IF(COUNT(R1918:FC1918,FI1918:FQ1918)&gt;0,COUNT(R1918:FC1918,FI1918:FQ1918),"")</f>
        <v/>
      </c>
      <c r="D1918" s="98" t="str">
        <f>IF(COUNT(X1918:BN1918,BP1918:BX1918,BZ1918:CF1918,CH1918:FC1918,FI1918:FQ1918)&gt;0,COUNT(X1918:BN1918,BP1918:BX1918,BZ1918:CF1918,CH1918:FC1918,FI1918:FQ1918),"")</f>
        <v/>
      </c>
      <c r="E1918" s="98" t="str">
        <f>IF(H1918=1,COUNT(R1918:FC1918,FI1918:FQ1918),"")</f>
        <v/>
      </c>
      <c r="F1918" s="98" t="str">
        <f>IF(H1918=1,COUNT(X1918:BN1918,BP1918:BX1918,BZ1918:CF1918,CH1918:FC1918,FI1918:FQ1918),"")</f>
        <v/>
      </c>
      <c r="G1918" s="98" t="str">
        <f>IF($B1918&gt;=1,$M1918,"")</f>
        <v/>
      </c>
      <c r="H1918" s="199" t="str">
        <f>IF(AND(M1918&gt;0,M1918&lt;=STATS!$C$22),1,"")</f>
        <v/>
      </c>
      <c r="J1918" s="34">
        <v>1917</v>
      </c>
      <c r="R1918" s="17"/>
      <c r="S1918" s="17"/>
      <c r="T1918" s="17"/>
      <c r="U1918" s="17"/>
      <c r="V1918" s="17"/>
      <c r="W1918" s="17"/>
      <c r="X1918" s="36"/>
      <c r="Y1918" s="36"/>
      <c r="Z1918" s="36"/>
      <c r="AA1918" s="36"/>
      <c r="FD1918" s="195"/>
      <c r="FE1918" s="195"/>
      <c r="FF1918" s="195"/>
      <c r="FG1918" s="195"/>
      <c r="FH1918" s="195"/>
    </row>
    <row r="1919" spans="2:164" x14ac:dyDescent="0.2">
      <c r="B1919" s="98">
        <f>COUNT(R1919:FC1919,FI1919:FQ1919)</f>
        <v>0</v>
      </c>
      <c r="C1919" s="98" t="str">
        <f>IF(COUNT(R1919:FC1919,FI1919:FQ1919)&gt;0,COUNT(R1919:FC1919,FI1919:FQ1919),"")</f>
        <v/>
      </c>
      <c r="D1919" s="98" t="str">
        <f>IF(COUNT(X1919:BN1919,BP1919:BX1919,BZ1919:CF1919,CH1919:FC1919,FI1919:FQ1919)&gt;0,COUNT(X1919:BN1919,BP1919:BX1919,BZ1919:CF1919,CH1919:FC1919,FI1919:FQ1919),"")</f>
        <v/>
      </c>
      <c r="E1919" s="98" t="str">
        <f>IF(H1919=1,COUNT(R1919:FC1919,FI1919:FQ1919),"")</f>
        <v/>
      </c>
      <c r="F1919" s="98" t="str">
        <f>IF(H1919=1,COUNT(X1919:BN1919,BP1919:BX1919,BZ1919:CF1919,CH1919:FC1919,FI1919:FQ1919),"")</f>
        <v/>
      </c>
      <c r="G1919" s="98" t="str">
        <f>IF($B1919&gt;=1,$M1919,"")</f>
        <v/>
      </c>
      <c r="H1919" s="199" t="str">
        <f>IF(AND(M1919&gt;0,M1919&lt;=STATS!$C$22),1,"")</f>
        <v/>
      </c>
      <c r="J1919" s="34">
        <v>1918</v>
      </c>
      <c r="R1919" s="17"/>
      <c r="S1919" s="17"/>
      <c r="T1919" s="17"/>
      <c r="U1919" s="17"/>
      <c r="V1919" s="17"/>
      <c r="W1919" s="17"/>
      <c r="X1919" s="36"/>
      <c r="Y1919" s="36"/>
      <c r="Z1919" s="36"/>
      <c r="AA1919" s="36"/>
      <c r="FD1919" s="195"/>
      <c r="FE1919" s="195"/>
      <c r="FF1919" s="195"/>
      <c r="FG1919" s="195"/>
      <c r="FH1919" s="195"/>
    </row>
    <row r="1920" spans="2:164" x14ac:dyDescent="0.2">
      <c r="B1920" s="98">
        <f>COUNT(R1920:FC1920,FI1920:FQ1920)</f>
        <v>0</v>
      </c>
      <c r="C1920" s="98" t="str">
        <f>IF(COUNT(R1920:FC1920,FI1920:FQ1920)&gt;0,COUNT(R1920:FC1920,FI1920:FQ1920),"")</f>
        <v/>
      </c>
      <c r="D1920" s="98" t="str">
        <f>IF(COUNT(X1920:BN1920,BP1920:BX1920,BZ1920:CF1920,CH1920:FC1920,FI1920:FQ1920)&gt;0,COUNT(X1920:BN1920,BP1920:BX1920,BZ1920:CF1920,CH1920:FC1920,FI1920:FQ1920),"")</f>
        <v/>
      </c>
      <c r="E1920" s="98" t="str">
        <f>IF(H1920=1,COUNT(R1920:FC1920,FI1920:FQ1920),"")</f>
        <v/>
      </c>
      <c r="F1920" s="98" t="str">
        <f>IF(H1920=1,COUNT(X1920:BN1920,BP1920:BX1920,BZ1920:CF1920,CH1920:FC1920,FI1920:FQ1920),"")</f>
        <v/>
      </c>
      <c r="G1920" s="98" t="str">
        <f>IF($B1920&gt;=1,$M1920,"")</f>
        <v/>
      </c>
      <c r="H1920" s="199" t="str">
        <f>IF(AND(M1920&gt;0,M1920&lt;=STATS!$C$22),1,"")</f>
        <v/>
      </c>
      <c r="J1920" s="34">
        <v>1919</v>
      </c>
      <c r="R1920" s="17"/>
      <c r="S1920" s="17"/>
      <c r="T1920" s="17"/>
      <c r="U1920" s="17"/>
      <c r="V1920" s="17"/>
      <c r="W1920" s="17"/>
      <c r="X1920" s="36"/>
      <c r="Y1920" s="36"/>
      <c r="Z1920" s="36"/>
      <c r="AA1920" s="36"/>
      <c r="FD1920" s="195"/>
      <c r="FE1920" s="195"/>
      <c r="FF1920" s="195"/>
      <c r="FG1920" s="195"/>
      <c r="FH1920" s="195"/>
    </row>
    <row r="1921" spans="2:164" x14ac:dyDescent="0.2">
      <c r="B1921" s="98">
        <f>COUNT(R1921:FC1921,FI1921:FQ1921)</f>
        <v>0</v>
      </c>
      <c r="C1921" s="98" t="str">
        <f>IF(COUNT(R1921:FC1921,FI1921:FQ1921)&gt;0,COUNT(R1921:FC1921,FI1921:FQ1921),"")</f>
        <v/>
      </c>
      <c r="D1921" s="98" t="str">
        <f>IF(COUNT(X1921:BN1921,BP1921:BX1921,BZ1921:CF1921,CH1921:FC1921,FI1921:FQ1921)&gt;0,COUNT(X1921:BN1921,BP1921:BX1921,BZ1921:CF1921,CH1921:FC1921,FI1921:FQ1921),"")</f>
        <v/>
      </c>
      <c r="E1921" s="98" t="str">
        <f>IF(H1921=1,COUNT(R1921:FC1921,FI1921:FQ1921),"")</f>
        <v/>
      </c>
      <c r="F1921" s="98" t="str">
        <f>IF(H1921=1,COUNT(X1921:BN1921,BP1921:BX1921,BZ1921:CF1921,CH1921:FC1921,FI1921:FQ1921),"")</f>
        <v/>
      </c>
      <c r="G1921" s="98" t="str">
        <f>IF($B1921&gt;=1,$M1921,"")</f>
        <v/>
      </c>
      <c r="H1921" s="199" t="str">
        <f>IF(AND(M1921&gt;0,M1921&lt;=STATS!$C$22),1,"")</f>
        <v/>
      </c>
      <c r="J1921" s="34">
        <v>1920</v>
      </c>
      <c r="R1921" s="17"/>
      <c r="S1921" s="17"/>
      <c r="T1921" s="17"/>
      <c r="U1921" s="17"/>
      <c r="V1921" s="17"/>
      <c r="W1921" s="17"/>
      <c r="X1921" s="36"/>
      <c r="Y1921" s="36"/>
      <c r="Z1921" s="36"/>
      <c r="AA1921" s="36"/>
      <c r="FD1921" s="195"/>
      <c r="FE1921" s="195"/>
      <c r="FF1921" s="195"/>
      <c r="FG1921" s="195"/>
      <c r="FH1921" s="195"/>
    </row>
    <row r="1922" spans="2:164" x14ac:dyDescent="0.2">
      <c r="B1922" s="98">
        <f>COUNT(R1922:FC1922,FI1922:FQ1922)</f>
        <v>0</v>
      </c>
      <c r="C1922" s="98" t="str">
        <f>IF(COUNT(R1922:FC1922,FI1922:FQ1922)&gt;0,COUNT(R1922:FC1922,FI1922:FQ1922),"")</f>
        <v/>
      </c>
      <c r="D1922" s="98" t="str">
        <f>IF(COUNT(X1922:BN1922,BP1922:BX1922,BZ1922:CF1922,CH1922:FC1922,FI1922:FQ1922)&gt;0,COUNT(X1922:BN1922,BP1922:BX1922,BZ1922:CF1922,CH1922:FC1922,FI1922:FQ1922),"")</f>
        <v/>
      </c>
      <c r="E1922" s="98" t="str">
        <f>IF(H1922=1,COUNT(R1922:FC1922,FI1922:FQ1922),"")</f>
        <v/>
      </c>
      <c r="F1922" s="98" t="str">
        <f>IF(H1922=1,COUNT(X1922:BN1922,BP1922:BX1922,BZ1922:CF1922,CH1922:FC1922,FI1922:FQ1922),"")</f>
        <v/>
      </c>
      <c r="G1922" s="98" t="str">
        <f>IF($B1922&gt;=1,$M1922,"")</f>
        <v/>
      </c>
      <c r="H1922" s="199" t="str">
        <f>IF(AND(M1922&gt;0,M1922&lt;=STATS!$C$22),1,"")</f>
        <v/>
      </c>
      <c r="J1922" s="34">
        <v>1921</v>
      </c>
      <c r="R1922" s="17"/>
      <c r="S1922" s="17"/>
      <c r="T1922" s="17"/>
      <c r="U1922" s="17"/>
      <c r="V1922" s="17"/>
      <c r="W1922" s="17"/>
      <c r="X1922" s="36"/>
      <c r="Y1922" s="36"/>
      <c r="Z1922" s="36"/>
      <c r="AA1922" s="36"/>
      <c r="FD1922" s="195"/>
      <c r="FE1922" s="195"/>
      <c r="FF1922" s="195"/>
      <c r="FG1922" s="195"/>
      <c r="FH1922" s="195"/>
    </row>
    <row r="1923" spans="2:164" x14ac:dyDescent="0.2">
      <c r="B1923" s="98">
        <f>COUNT(R1923:FC1923,FI1923:FQ1923)</f>
        <v>0</v>
      </c>
      <c r="C1923" s="98" t="str">
        <f>IF(COUNT(R1923:FC1923,FI1923:FQ1923)&gt;0,COUNT(R1923:FC1923,FI1923:FQ1923),"")</f>
        <v/>
      </c>
      <c r="D1923" s="98" t="str">
        <f>IF(COUNT(X1923:BN1923,BP1923:BX1923,BZ1923:CF1923,CH1923:FC1923,FI1923:FQ1923)&gt;0,COUNT(X1923:BN1923,BP1923:BX1923,BZ1923:CF1923,CH1923:FC1923,FI1923:FQ1923),"")</f>
        <v/>
      </c>
      <c r="E1923" s="98" t="str">
        <f>IF(H1923=1,COUNT(R1923:FC1923,FI1923:FQ1923),"")</f>
        <v/>
      </c>
      <c r="F1923" s="98" t="str">
        <f>IF(H1923=1,COUNT(X1923:BN1923,BP1923:BX1923,BZ1923:CF1923,CH1923:FC1923,FI1923:FQ1923),"")</f>
        <v/>
      </c>
      <c r="G1923" s="98" t="str">
        <f>IF($B1923&gt;=1,$M1923,"")</f>
        <v/>
      </c>
      <c r="H1923" s="199" t="str">
        <f>IF(AND(M1923&gt;0,M1923&lt;=STATS!$C$22),1,"")</f>
        <v/>
      </c>
      <c r="J1923" s="34">
        <v>1922</v>
      </c>
      <c r="R1923" s="17"/>
      <c r="S1923" s="17"/>
      <c r="T1923" s="17"/>
      <c r="U1923" s="17"/>
      <c r="V1923" s="17"/>
      <c r="W1923" s="17"/>
      <c r="X1923" s="36"/>
      <c r="Y1923" s="36"/>
      <c r="Z1923" s="36"/>
      <c r="AA1923" s="36"/>
      <c r="FD1923" s="195"/>
      <c r="FE1923" s="195"/>
      <c r="FF1923" s="195"/>
      <c r="FG1923" s="195"/>
      <c r="FH1923" s="195"/>
    </row>
    <row r="1924" spans="2:164" x14ac:dyDescent="0.2">
      <c r="B1924" s="98">
        <f>COUNT(R1924:FC1924,FI1924:FQ1924)</f>
        <v>0</v>
      </c>
      <c r="C1924" s="98" t="str">
        <f>IF(COUNT(R1924:FC1924,FI1924:FQ1924)&gt;0,COUNT(R1924:FC1924,FI1924:FQ1924),"")</f>
        <v/>
      </c>
      <c r="D1924" s="98" t="str">
        <f>IF(COUNT(X1924:BN1924,BP1924:BX1924,BZ1924:CF1924,CH1924:FC1924,FI1924:FQ1924)&gt;0,COUNT(X1924:BN1924,BP1924:BX1924,BZ1924:CF1924,CH1924:FC1924,FI1924:FQ1924),"")</f>
        <v/>
      </c>
      <c r="E1924" s="98" t="str">
        <f>IF(H1924=1,COUNT(R1924:FC1924,FI1924:FQ1924),"")</f>
        <v/>
      </c>
      <c r="F1924" s="98" t="str">
        <f>IF(H1924=1,COUNT(X1924:BN1924,BP1924:BX1924,BZ1924:CF1924,CH1924:FC1924,FI1924:FQ1924),"")</f>
        <v/>
      </c>
      <c r="G1924" s="98" t="str">
        <f>IF($B1924&gt;=1,$M1924,"")</f>
        <v/>
      </c>
      <c r="H1924" s="199" t="str">
        <f>IF(AND(M1924&gt;0,M1924&lt;=STATS!$C$22),1,"")</f>
        <v/>
      </c>
      <c r="J1924" s="34">
        <v>1923</v>
      </c>
      <c r="R1924" s="17"/>
      <c r="S1924" s="17"/>
      <c r="T1924" s="17"/>
      <c r="U1924" s="17"/>
      <c r="V1924" s="17"/>
      <c r="W1924" s="17"/>
      <c r="X1924" s="36"/>
      <c r="Y1924" s="36"/>
      <c r="Z1924" s="36"/>
      <c r="AA1924" s="36"/>
      <c r="FD1924" s="195"/>
      <c r="FE1924" s="195"/>
      <c r="FF1924" s="195"/>
      <c r="FG1924" s="195"/>
      <c r="FH1924" s="195"/>
    </row>
    <row r="1925" spans="2:164" x14ac:dyDescent="0.2">
      <c r="B1925" s="98">
        <f>COUNT(R1925:FC1925,FI1925:FQ1925)</f>
        <v>0</v>
      </c>
      <c r="C1925" s="98" t="str">
        <f>IF(COUNT(R1925:FC1925,FI1925:FQ1925)&gt;0,COUNT(R1925:FC1925,FI1925:FQ1925),"")</f>
        <v/>
      </c>
      <c r="D1925" s="98" t="str">
        <f>IF(COUNT(X1925:BN1925,BP1925:BX1925,BZ1925:CF1925,CH1925:FC1925,FI1925:FQ1925)&gt;0,COUNT(X1925:BN1925,BP1925:BX1925,BZ1925:CF1925,CH1925:FC1925,FI1925:FQ1925),"")</f>
        <v/>
      </c>
      <c r="E1925" s="98" t="str">
        <f>IF(H1925=1,COUNT(R1925:FC1925,FI1925:FQ1925),"")</f>
        <v/>
      </c>
      <c r="F1925" s="98" t="str">
        <f>IF(H1925=1,COUNT(X1925:BN1925,BP1925:BX1925,BZ1925:CF1925,CH1925:FC1925,FI1925:FQ1925),"")</f>
        <v/>
      </c>
      <c r="G1925" s="98" t="str">
        <f>IF($B1925&gt;=1,$M1925,"")</f>
        <v/>
      </c>
      <c r="H1925" s="199" t="str">
        <f>IF(AND(M1925&gt;0,M1925&lt;=STATS!$C$22),1,"")</f>
        <v/>
      </c>
      <c r="J1925" s="34">
        <v>1924</v>
      </c>
      <c r="R1925" s="17"/>
      <c r="S1925" s="17"/>
      <c r="T1925" s="17"/>
      <c r="U1925" s="17"/>
      <c r="V1925" s="17"/>
      <c r="W1925" s="17"/>
      <c r="X1925" s="36"/>
      <c r="Y1925" s="36"/>
      <c r="Z1925" s="36"/>
      <c r="AA1925" s="36"/>
      <c r="FD1925" s="195"/>
      <c r="FE1925" s="195"/>
      <c r="FF1925" s="195"/>
      <c r="FG1925" s="195"/>
      <c r="FH1925" s="195"/>
    </row>
    <row r="1926" spans="2:164" x14ac:dyDescent="0.2">
      <c r="B1926" s="98">
        <f>COUNT(R1926:FC1926,FI1926:FQ1926)</f>
        <v>0</v>
      </c>
      <c r="C1926" s="98" t="str">
        <f>IF(COUNT(R1926:FC1926,FI1926:FQ1926)&gt;0,COUNT(R1926:FC1926,FI1926:FQ1926),"")</f>
        <v/>
      </c>
      <c r="D1926" s="98" t="str">
        <f>IF(COUNT(X1926:BN1926,BP1926:BX1926,BZ1926:CF1926,CH1926:FC1926,FI1926:FQ1926)&gt;0,COUNT(X1926:BN1926,BP1926:BX1926,BZ1926:CF1926,CH1926:FC1926,FI1926:FQ1926),"")</f>
        <v/>
      </c>
      <c r="E1926" s="98" t="str">
        <f>IF(H1926=1,COUNT(R1926:FC1926,FI1926:FQ1926),"")</f>
        <v/>
      </c>
      <c r="F1926" s="98" t="str">
        <f>IF(H1926=1,COUNT(X1926:BN1926,BP1926:BX1926,BZ1926:CF1926,CH1926:FC1926,FI1926:FQ1926),"")</f>
        <v/>
      </c>
      <c r="G1926" s="98" t="str">
        <f>IF($B1926&gt;=1,$M1926,"")</f>
        <v/>
      </c>
      <c r="H1926" s="199" t="str">
        <f>IF(AND(M1926&gt;0,M1926&lt;=STATS!$C$22),1,"")</f>
        <v/>
      </c>
      <c r="J1926" s="34">
        <v>1925</v>
      </c>
      <c r="R1926" s="17"/>
      <c r="S1926" s="17"/>
      <c r="T1926" s="17"/>
      <c r="U1926" s="17"/>
      <c r="V1926" s="17"/>
      <c r="W1926" s="17"/>
      <c r="X1926" s="36"/>
      <c r="Y1926" s="36"/>
      <c r="Z1926" s="36"/>
      <c r="AA1926" s="36"/>
      <c r="FD1926" s="195"/>
      <c r="FE1926" s="195"/>
      <c r="FF1926" s="195"/>
      <c r="FG1926" s="195"/>
      <c r="FH1926" s="195"/>
    </row>
    <row r="1927" spans="2:164" x14ac:dyDescent="0.2">
      <c r="B1927" s="98">
        <f>COUNT(R1927:FC1927,FI1927:FQ1927)</f>
        <v>0</v>
      </c>
      <c r="C1927" s="98" t="str">
        <f>IF(COUNT(R1927:FC1927,FI1927:FQ1927)&gt;0,COUNT(R1927:FC1927,FI1927:FQ1927),"")</f>
        <v/>
      </c>
      <c r="D1927" s="98" t="str">
        <f>IF(COUNT(X1927:BN1927,BP1927:BX1927,BZ1927:CF1927,CH1927:FC1927,FI1927:FQ1927)&gt;0,COUNT(X1927:BN1927,BP1927:BX1927,BZ1927:CF1927,CH1927:FC1927,FI1927:FQ1927),"")</f>
        <v/>
      </c>
      <c r="E1927" s="98" t="str">
        <f>IF(H1927=1,COUNT(R1927:FC1927,FI1927:FQ1927),"")</f>
        <v/>
      </c>
      <c r="F1927" s="98" t="str">
        <f>IF(H1927=1,COUNT(X1927:BN1927,BP1927:BX1927,BZ1927:CF1927,CH1927:FC1927,FI1927:FQ1927),"")</f>
        <v/>
      </c>
      <c r="G1927" s="98" t="str">
        <f>IF($B1927&gt;=1,$M1927,"")</f>
        <v/>
      </c>
      <c r="H1927" s="199" t="str">
        <f>IF(AND(M1927&gt;0,M1927&lt;=STATS!$C$22),1,"")</f>
        <v/>
      </c>
      <c r="J1927" s="34">
        <v>1926</v>
      </c>
      <c r="R1927" s="17"/>
      <c r="S1927" s="17"/>
      <c r="T1927" s="17"/>
      <c r="U1927" s="17"/>
      <c r="V1927" s="17"/>
      <c r="W1927" s="17"/>
      <c r="X1927" s="36"/>
      <c r="Y1927" s="36"/>
      <c r="Z1927" s="36"/>
      <c r="AA1927" s="36"/>
      <c r="FD1927" s="195"/>
      <c r="FE1927" s="195"/>
      <c r="FF1927" s="195"/>
      <c r="FG1927" s="195"/>
      <c r="FH1927" s="195"/>
    </row>
    <row r="1928" spans="2:164" x14ac:dyDescent="0.2">
      <c r="B1928" s="98">
        <f>COUNT(R1928:FC1928,FI1928:FQ1928)</f>
        <v>0</v>
      </c>
      <c r="C1928" s="98" t="str">
        <f>IF(COUNT(R1928:FC1928,FI1928:FQ1928)&gt;0,COUNT(R1928:FC1928,FI1928:FQ1928),"")</f>
        <v/>
      </c>
      <c r="D1928" s="98" t="str">
        <f>IF(COUNT(X1928:BN1928,BP1928:BX1928,BZ1928:CF1928,CH1928:FC1928,FI1928:FQ1928)&gt;0,COUNT(X1928:BN1928,BP1928:BX1928,BZ1928:CF1928,CH1928:FC1928,FI1928:FQ1928),"")</f>
        <v/>
      </c>
      <c r="E1928" s="98" t="str">
        <f>IF(H1928=1,COUNT(R1928:FC1928,FI1928:FQ1928),"")</f>
        <v/>
      </c>
      <c r="F1928" s="98" t="str">
        <f>IF(H1928=1,COUNT(X1928:BN1928,BP1928:BX1928,BZ1928:CF1928,CH1928:FC1928,FI1928:FQ1928),"")</f>
        <v/>
      </c>
      <c r="G1928" s="98" t="str">
        <f>IF($B1928&gt;=1,$M1928,"")</f>
        <v/>
      </c>
      <c r="H1928" s="199" t="str">
        <f>IF(AND(M1928&gt;0,M1928&lt;=STATS!$C$22),1,"")</f>
        <v/>
      </c>
      <c r="J1928" s="34">
        <v>1927</v>
      </c>
      <c r="R1928" s="17"/>
      <c r="S1928" s="17"/>
      <c r="T1928" s="17"/>
      <c r="U1928" s="17"/>
      <c r="V1928" s="17"/>
      <c r="W1928" s="17"/>
      <c r="X1928" s="36"/>
      <c r="Y1928" s="36"/>
      <c r="Z1928" s="36"/>
      <c r="AA1928" s="36"/>
      <c r="FD1928" s="195"/>
      <c r="FE1928" s="195"/>
      <c r="FF1928" s="195"/>
      <c r="FG1928" s="195"/>
      <c r="FH1928" s="195"/>
    </row>
    <row r="1929" spans="2:164" x14ac:dyDescent="0.2">
      <c r="B1929" s="98">
        <f>COUNT(R1929:FC1929,FI1929:FQ1929)</f>
        <v>0</v>
      </c>
      <c r="C1929" s="98" t="str">
        <f>IF(COUNT(R1929:FC1929,FI1929:FQ1929)&gt;0,COUNT(R1929:FC1929,FI1929:FQ1929),"")</f>
        <v/>
      </c>
      <c r="D1929" s="98" t="str">
        <f>IF(COUNT(X1929:BN1929,BP1929:BX1929,BZ1929:CF1929,CH1929:FC1929,FI1929:FQ1929)&gt;0,COUNT(X1929:BN1929,BP1929:BX1929,BZ1929:CF1929,CH1929:FC1929,FI1929:FQ1929),"")</f>
        <v/>
      </c>
      <c r="E1929" s="98" t="str">
        <f>IF(H1929=1,COUNT(R1929:FC1929,FI1929:FQ1929),"")</f>
        <v/>
      </c>
      <c r="F1929" s="98" t="str">
        <f>IF(H1929=1,COUNT(X1929:BN1929,BP1929:BX1929,BZ1929:CF1929,CH1929:FC1929,FI1929:FQ1929),"")</f>
        <v/>
      </c>
      <c r="G1929" s="98" t="str">
        <f>IF($B1929&gt;=1,$M1929,"")</f>
        <v/>
      </c>
      <c r="H1929" s="199" t="str">
        <f>IF(AND(M1929&gt;0,M1929&lt;=STATS!$C$22),1,"")</f>
        <v/>
      </c>
      <c r="J1929" s="34">
        <v>1928</v>
      </c>
      <c r="R1929" s="17"/>
      <c r="S1929" s="17"/>
      <c r="T1929" s="17"/>
      <c r="U1929" s="17"/>
      <c r="V1929" s="17"/>
      <c r="W1929" s="17"/>
      <c r="X1929" s="36"/>
      <c r="Y1929" s="36"/>
      <c r="Z1929" s="36"/>
      <c r="AA1929" s="36"/>
      <c r="FD1929" s="195"/>
      <c r="FE1929" s="195"/>
      <c r="FF1929" s="195"/>
      <c r="FG1929" s="195"/>
      <c r="FH1929" s="195"/>
    </row>
    <row r="1930" spans="2:164" x14ac:dyDescent="0.2">
      <c r="B1930" s="98">
        <f>COUNT(R1930:FC1930,FI1930:FQ1930)</f>
        <v>0</v>
      </c>
      <c r="C1930" s="98" t="str">
        <f>IF(COUNT(R1930:FC1930,FI1930:FQ1930)&gt;0,COUNT(R1930:FC1930,FI1930:FQ1930),"")</f>
        <v/>
      </c>
      <c r="D1930" s="98" t="str">
        <f>IF(COUNT(X1930:BN1930,BP1930:BX1930,BZ1930:CF1930,CH1930:FC1930,FI1930:FQ1930)&gt;0,COUNT(X1930:BN1930,BP1930:BX1930,BZ1930:CF1930,CH1930:FC1930,FI1930:FQ1930),"")</f>
        <v/>
      </c>
      <c r="E1930" s="98" t="str">
        <f>IF(H1930=1,COUNT(R1930:FC1930,FI1930:FQ1930),"")</f>
        <v/>
      </c>
      <c r="F1930" s="98" t="str">
        <f>IF(H1930=1,COUNT(X1930:BN1930,BP1930:BX1930,BZ1930:CF1930,CH1930:FC1930,FI1930:FQ1930),"")</f>
        <v/>
      </c>
      <c r="G1930" s="98" t="str">
        <f>IF($B1930&gt;=1,$M1930,"")</f>
        <v/>
      </c>
      <c r="H1930" s="199" t="str">
        <f>IF(AND(M1930&gt;0,M1930&lt;=STATS!$C$22),1,"")</f>
        <v/>
      </c>
      <c r="J1930" s="34">
        <v>1929</v>
      </c>
      <c r="R1930" s="17"/>
      <c r="S1930" s="17"/>
      <c r="T1930" s="17"/>
      <c r="U1930" s="17"/>
      <c r="V1930" s="17"/>
      <c r="W1930" s="17"/>
      <c r="X1930" s="36"/>
      <c r="Y1930" s="36"/>
      <c r="Z1930" s="36"/>
      <c r="AA1930" s="36"/>
      <c r="FD1930" s="195"/>
      <c r="FE1930" s="195"/>
      <c r="FF1930" s="195"/>
      <c r="FG1930" s="195"/>
      <c r="FH1930" s="195"/>
    </row>
    <row r="1931" spans="2:164" x14ac:dyDescent="0.2">
      <c r="B1931" s="98">
        <f>COUNT(R1931:FC1931,FI1931:FQ1931)</f>
        <v>0</v>
      </c>
      <c r="C1931" s="98" t="str">
        <f>IF(COUNT(R1931:FC1931,FI1931:FQ1931)&gt;0,COUNT(R1931:FC1931,FI1931:FQ1931),"")</f>
        <v/>
      </c>
      <c r="D1931" s="98" t="str">
        <f>IF(COUNT(X1931:BN1931,BP1931:BX1931,BZ1931:CF1931,CH1931:FC1931,FI1931:FQ1931)&gt;0,COUNT(X1931:BN1931,BP1931:BX1931,BZ1931:CF1931,CH1931:FC1931,FI1931:FQ1931),"")</f>
        <v/>
      </c>
      <c r="E1931" s="98" t="str">
        <f>IF(H1931=1,COUNT(R1931:FC1931,FI1931:FQ1931),"")</f>
        <v/>
      </c>
      <c r="F1931" s="98" t="str">
        <f>IF(H1931=1,COUNT(X1931:BN1931,BP1931:BX1931,BZ1931:CF1931,CH1931:FC1931,FI1931:FQ1931),"")</f>
        <v/>
      </c>
      <c r="G1931" s="98" t="str">
        <f>IF($B1931&gt;=1,$M1931,"")</f>
        <v/>
      </c>
      <c r="H1931" s="199" t="str">
        <f>IF(AND(M1931&gt;0,M1931&lt;=STATS!$C$22),1,"")</f>
        <v/>
      </c>
      <c r="J1931" s="34">
        <v>1930</v>
      </c>
      <c r="R1931" s="17"/>
      <c r="S1931" s="17"/>
      <c r="T1931" s="17"/>
      <c r="U1931" s="17"/>
      <c r="V1931" s="17"/>
      <c r="W1931" s="17"/>
      <c r="X1931" s="36"/>
      <c r="Y1931" s="36"/>
      <c r="Z1931" s="36"/>
      <c r="AA1931" s="36"/>
      <c r="FD1931" s="195"/>
      <c r="FE1931" s="195"/>
      <c r="FF1931" s="195"/>
      <c r="FG1931" s="195"/>
      <c r="FH1931" s="195"/>
    </row>
    <row r="1932" spans="2:164" x14ac:dyDescent="0.2">
      <c r="B1932" s="98">
        <f>COUNT(R1932:FC1932,FI1932:FQ1932)</f>
        <v>0</v>
      </c>
      <c r="C1932" s="98" t="str">
        <f>IF(COUNT(R1932:FC1932,FI1932:FQ1932)&gt;0,COUNT(R1932:FC1932,FI1932:FQ1932),"")</f>
        <v/>
      </c>
      <c r="D1932" s="98" t="str">
        <f>IF(COUNT(X1932:BN1932,BP1932:BX1932,BZ1932:CF1932,CH1932:FC1932,FI1932:FQ1932)&gt;0,COUNT(X1932:BN1932,BP1932:BX1932,BZ1932:CF1932,CH1932:FC1932,FI1932:FQ1932),"")</f>
        <v/>
      </c>
      <c r="E1932" s="98" t="str">
        <f>IF(H1932=1,COUNT(R1932:FC1932,FI1932:FQ1932),"")</f>
        <v/>
      </c>
      <c r="F1932" s="98" t="str">
        <f>IF(H1932=1,COUNT(X1932:BN1932,BP1932:BX1932,BZ1932:CF1932,CH1932:FC1932,FI1932:FQ1932),"")</f>
        <v/>
      </c>
      <c r="G1932" s="98" t="str">
        <f>IF($B1932&gt;=1,$M1932,"")</f>
        <v/>
      </c>
      <c r="H1932" s="199" t="str">
        <f>IF(AND(M1932&gt;0,M1932&lt;=STATS!$C$22),1,"")</f>
        <v/>
      </c>
      <c r="J1932" s="34">
        <v>1931</v>
      </c>
      <c r="R1932" s="17"/>
      <c r="S1932" s="17"/>
      <c r="T1932" s="17"/>
      <c r="U1932" s="17"/>
      <c r="V1932" s="17"/>
      <c r="W1932" s="17"/>
      <c r="X1932" s="36"/>
      <c r="Y1932" s="36"/>
      <c r="Z1932" s="36"/>
      <c r="AA1932" s="36"/>
      <c r="FD1932" s="195"/>
      <c r="FE1932" s="195"/>
      <c r="FF1932" s="195"/>
      <c r="FG1932" s="195"/>
      <c r="FH1932" s="195"/>
    </row>
    <row r="1933" spans="2:164" x14ac:dyDescent="0.2">
      <c r="B1933" s="98">
        <f>COUNT(R1933:FC1933,FI1933:FQ1933)</f>
        <v>0</v>
      </c>
      <c r="C1933" s="98" t="str">
        <f>IF(COUNT(R1933:FC1933,FI1933:FQ1933)&gt;0,COUNT(R1933:FC1933,FI1933:FQ1933),"")</f>
        <v/>
      </c>
      <c r="D1933" s="98" t="str">
        <f>IF(COUNT(X1933:BN1933,BP1933:BX1933,BZ1933:CF1933,CH1933:FC1933,FI1933:FQ1933)&gt;0,COUNT(X1933:BN1933,BP1933:BX1933,BZ1933:CF1933,CH1933:FC1933,FI1933:FQ1933),"")</f>
        <v/>
      </c>
      <c r="E1933" s="98" t="str">
        <f>IF(H1933=1,COUNT(R1933:FC1933,FI1933:FQ1933),"")</f>
        <v/>
      </c>
      <c r="F1933" s="98" t="str">
        <f>IF(H1933=1,COUNT(X1933:BN1933,BP1933:BX1933,BZ1933:CF1933,CH1933:FC1933,FI1933:FQ1933),"")</f>
        <v/>
      </c>
      <c r="G1933" s="98" t="str">
        <f>IF($B1933&gt;=1,$M1933,"")</f>
        <v/>
      </c>
      <c r="H1933" s="199" t="str">
        <f>IF(AND(M1933&gt;0,M1933&lt;=STATS!$C$22),1,"")</f>
        <v/>
      </c>
      <c r="J1933" s="34">
        <v>1932</v>
      </c>
      <c r="R1933" s="17"/>
      <c r="S1933" s="17"/>
      <c r="T1933" s="17"/>
      <c r="U1933" s="17"/>
      <c r="V1933" s="17"/>
      <c r="W1933" s="17"/>
      <c r="X1933" s="36"/>
      <c r="Y1933" s="36"/>
      <c r="Z1933" s="36"/>
      <c r="AA1933" s="36"/>
      <c r="FD1933" s="195"/>
      <c r="FE1933" s="195"/>
      <c r="FF1933" s="195"/>
      <c r="FG1933" s="195"/>
      <c r="FH1933" s="195"/>
    </row>
    <row r="1934" spans="2:164" x14ac:dyDescent="0.2">
      <c r="B1934" s="98">
        <f>COUNT(R1934:FC1934,FI1934:FQ1934)</f>
        <v>0</v>
      </c>
      <c r="C1934" s="98" t="str">
        <f>IF(COUNT(R1934:FC1934,FI1934:FQ1934)&gt;0,COUNT(R1934:FC1934,FI1934:FQ1934),"")</f>
        <v/>
      </c>
      <c r="D1934" s="98" t="str">
        <f>IF(COUNT(X1934:BN1934,BP1934:BX1934,BZ1934:CF1934,CH1934:FC1934,FI1934:FQ1934)&gt;0,COUNT(X1934:BN1934,BP1934:BX1934,BZ1934:CF1934,CH1934:FC1934,FI1934:FQ1934),"")</f>
        <v/>
      </c>
      <c r="E1934" s="98" t="str">
        <f>IF(H1934=1,COUNT(R1934:FC1934,FI1934:FQ1934),"")</f>
        <v/>
      </c>
      <c r="F1934" s="98" t="str">
        <f>IF(H1934=1,COUNT(X1934:BN1934,BP1934:BX1934,BZ1934:CF1934,CH1934:FC1934,FI1934:FQ1934),"")</f>
        <v/>
      </c>
      <c r="G1934" s="98" t="str">
        <f>IF($B1934&gt;=1,$M1934,"")</f>
        <v/>
      </c>
      <c r="H1934" s="199" t="str">
        <f>IF(AND(M1934&gt;0,M1934&lt;=STATS!$C$22),1,"")</f>
        <v/>
      </c>
      <c r="J1934" s="34">
        <v>1933</v>
      </c>
      <c r="R1934" s="17"/>
      <c r="S1934" s="17"/>
      <c r="T1934" s="17"/>
      <c r="U1934" s="17"/>
      <c r="V1934" s="17"/>
      <c r="W1934" s="17"/>
      <c r="X1934" s="36"/>
      <c r="Y1934" s="36"/>
      <c r="Z1934" s="36"/>
      <c r="AA1934" s="36"/>
      <c r="FD1934" s="195"/>
      <c r="FE1934" s="195"/>
      <c r="FF1934" s="195"/>
      <c r="FG1934" s="195"/>
      <c r="FH1934" s="195"/>
    </row>
    <row r="1935" spans="2:164" x14ac:dyDescent="0.2">
      <c r="B1935" s="98">
        <f>COUNT(R1935:FC1935,FI1935:FQ1935)</f>
        <v>0</v>
      </c>
      <c r="C1935" s="98" t="str">
        <f>IF(COUNT(R1935:FC1935,FI1935:FQ1935)&gt;0,COUNT(R1935:FC1935,FI1935:FQ1935),"")</f>
        <v/>
      </c>
      <c r="D1935" s="98" t="str">
        <f>IF(COUNT(X1935:BN1935,BP1935:BX1935,BZ1935:CF1935,CH1935:FC1935,FI1935:FQ1935)&gt;0,COUNT(X1935:BN1935,BP1935:BX1935,BZ1935:CF1935,CH1935:FC1935,FI1935:FQ1935),"")</f>
        <v/>
      </c>
      <c r="E1935" s="98" t="str">
        <f>IF(H1935=1,COUNT(R1935:FC1935,FI1935:FQ1935),"")</f>
        <v/>
      </c>
      <c r="F1935" s="98" t="str">
        <f>IF(H1935=1,COUNT(X1935:BN1935,BP1935:BX1935,BZ1935:CF1935,CH1935:FC1935,FI1935:FQ1935),"")</f>
        <v/>
      </c>
      <c r="G1935" s="98" t="str">
        <f>IF($B1935&gt;=1,$M1935,"")</f>
        <v/>
      </c>
      <c r="H1935" s="199" t="str">
        <f>IF(AND(M1935&gt;0,M1935&lt;=STATS!$C$22),1,"")</f>
        <v/>
      </c>
      <c r="J1935" s="34">
        <v>1934</v>
      </c>
      <c r="R1935" s="17"/>
      <c r="S1935" s="17"/>
      <c r="T1935" s="17"/>
      <c r="U1935" s="17"/>
      <c r="V1935" s="17"/>
      <c r="W1935" s="17"/>
      <c r="X1935" s="36"/>
      <c r="Y1935" s="36"/>
      <c r="Z1935" s="36"/>
      <c r="AA1935" s="36"/>
      <c r="FD1935" s="195"/>
      <c r="FE1935" s="195"/>
      <c r="FF1935" s="195"/>
      <c r="FG1935" s="195"/>
      <c r="FH1935" s="195"/>
    </row>
    <row r="1936" spans="2:164" x14ac:dyDescent="0.2">
      <c r="B1936" s="98">
        <f>COUNT(R1936:FC1936,FI1936:FQ1936)</f>
        <v>0</v>
      </c>
      <c r="C1936" s="98" t="str">
        <f>IF(COUNT(R1936:FC1936,FI1936:FQ1936)&gt;0,COUNT(R1936:FC1936,FI1936:FQ1936),"")</f>
        <v/>
      </c>
      <c r="D1936" s="98" t="str">
        <f>IF(COUNT(X1936:BN1936,BP1936:BX1936,BZ1936:CF1936,CH1936:FC1936,FI1936:FQ1936)&gt;0,COUNT(X1936:BN1936,BP1936:BX1936,BZ1936:CF1936,CH1936:FC1936,FI1936:FQ1936),"")</f>
        <v/>
      </c>
      <c r="E1936" s="98" t="str">
        <f>IF(H1936=1,COUNT(R1936:FC1936,FI1936:FQ1936),"")</f>
        <v/>
      </c>
      <c r="F1936" s="98" t="str">
        <f>IF(H1936=1,COUNT(X1936:BN1936,BP1936:BX1936,BZ1936:CF1936,CH1936:FC1936,FI1936:FQ1936),"")</f>
        <v/>
      </c>
      <c r="G1936" s="98" t="str">
        <f>IF($B1936&gt;=1,$M1936,"")</f>
        <v/>
      </c>
      <c r="H1936" s="199" t="str">
        <f>IF(AND(M1936&gt;0,M1936&lt;=STATS!$C$22),1,"")</f>
        <v/>
      </c>
      <c r="J1936" s="34">
        <v>1935</v>
      </c>
      <c r="R1936" s="17"/>
      <c r="S1936" s="17"/>
      <c r="T1936" s="17"/>
      <c r="U1936" s="17"/>
      <c r="V1936" s="17"/>
      <c r="W1936" s="17"/>
      <c r="X1936" s="36"/>
      <c r="Y1936" s="36"/>
      <c r="Z1936" s="36"/>
      <c r="AA1936" s="36"/>
      <c r="FD1936" s="195"/>
      <c r="FE1936" s="195"/>
      <c r="FF1936" s="195"/>
      <c r="FG1936" s="195"/>
      <c r="FH1936" s="195"/>
    </row>
    <row r="1937" spans="2:164" x14ac:dyDescent="0.2">
      <c r="B1937" s="98">
        <f>COUNT(R1937:FC1937,FI1937:FQ1937)</f>
        <v>0</v>
      </c>
      <c r="C1937" s="98" t="str">
        <f>IF(COUNT(R1937:FC1937,FI1937:FQ1937)&gt;0,COUNT(R1937:FC1937,FI1937:FQ1937),"")</f>
        <v/>
      </c>
      <c r="D1937" s="98" t="str">
        <f>IF(COUNT(X1937:BN1937,BP1937:BX1937,BZ1937:CF1937,CH1937:FC1937,FI1937:FQ1937)&gt;0,COUNT(X1937:BN1937,BP1937:BX1937,BZ1937:CF1937,CH1937:FC1937,FI1937:FQ1937),"")</f>
        <v/>
      </c>
      <c r="E1937" s="98" t="str">
        <f>IF(H1937=1,COUNT(R1937:FC1937,FI1937:FQ1937),"")</f>
        <v/>
      </c>
      <c r="F1937" s="98" t="str">
        <f>IF(H1937=1,COUNT(X1937:BN1937,BP1937:BX1937,BZ1937:CF1937,CH1937:FC1937,FI1937:FQ1937),"")</f>
        <v/>
      </c>
      <c r="G1937" s="98" t="str">
        <f>IF($B1937&gt;=1,$M1937,"")</f>
        <v/>
      </c>
      <c r="H1937" s="199" t="str">
        <f>IF(AND(M1937&gt;0,M1937&lt;=STATS!$C$22),1,"")</f>
        <v/>
      </c>
      <c r="J1937" s="34">
        <v>1936</v>
      </c>
      <c r="R1937" s="17"/>
      <c r="S1937" s="17"/>
      <c r="T1937" s="17"/>
      <c r="U1937" s="17"/>
      <c r="V1937" s="17"/>
      <c r="W1937" s="17"/>
      <c r="X1937" s="36"/>
      <c r="Y1937" s="36"/>
      <c r="Z1937" s="36"/>
      <c r="AA1937" s="36"/>
      <c r="FD1937" s="195"/>
      <c r="FE1937" s="195"/>
      <c r="FF1937" s="195"/>
      <c r="FG1937" s="195"/>
      <c r="FH1937" s="195"/>
    </row>
    <row r="1938" spans="2:164" x14ac:dyDescent="0.2">
      <c r="B1938" s="98">
        <f>COUNT(R1938:FC1938,FI1938:FQ1938)</f>
        <v>0</v>
      </c>
      <c r="C1938" s="98" t="str">
        <f>IF(COUNT(R1938:FC1938,FI1938:FQ1938)&gt;0,COUNT(R1938:FC1938,FI1938:FQ1938),"")</f>
        <v/>
      </c>
      <c r="D1938" s="98" t="str">
        <f>IF(COUNT(X1938:BN1938,BP1938:BX1938,BZ1938:CF1938,CH1938:FC1938,FI1938:FQ1938)&gt;0,COUNT(X1938:BN1938,BP1938:BX1938,BZ1938:CF1938,CH1938:FC1938,FI1938:FQ1938),"")</f>
        <v/>
      </c>
      <c r="E1938" s="98" t="str">
        <f>IF(H1938=1,COUNT(R1938:FC1938,FI1938:FQ1938),"")</f>
        <v/>
      </c>
      <c r="F1938" s="98" t="str">
        <f>IF(H1938=1,COUNT(X1938:BN1938,BP1938:BX1938,BZ1938:CF1938,CH1938:FC1938,FI1938:FQ1938),"")</f>
        <v/>
      </c>
      <c r="G1938" s="98" t="str">
        <f>IF($B1938&gt;=1,$M1938,"")</f>
        <v/>
      </c>
      <c r="H1938" s="199" t="str">
        <f>IF(AND(M1938&gt;0,M1938&lt;=STATS!$C$22),1,"")</f>
        <v/>
      </c>
      <c r="J1938" s="34">
        <v>1937</v>
      </c>
      <c r="R1938" s="17"/>
      <c r="S1938" s="17"/>
      <c r="T1938" s="17"/>
      <c r="U1938" s="17"/>
      <c r="V1938" s="17"/>
      <c r="W1938" s="17"/>
      <c r="X1938" s="36"/>
      <c r="Y1938" s="36"/>
      <c r="Z1938" s="36"/>
      <c r="AA1938" s="36"/>
      <c r="FD1938" s="195"/>
      <c r="FE1938" s="195"/>
      <c r="FF1938" s="195"/>
      <c r="FG1938" s="195"/>
      <c r="FH1938" s="195"/>
    </row>
    <row r="1939" spans="2:164" x14ac:dyDescent="0.2">
      <c r="B1939" s="98">
        <f>COUNT(R1939:FC1939,FI1939:FQ1939)</f>
        <v>0</v>
      </c>
      <c r="C1939" s="98" t="str">
        <f>IF(COUNT(R1939:FC1939,FI1939:FQ1939)&gt;0,COUNT(R1939:FC1939,FI1939:FQ1939),"")</f>
        <v/>
      </c>
      <c r="D1939" s="98" t="str">
        <f>IF(COUNT(X1939:BN1939,BP1939:BX1939,BZ1939:CF1939,CH1939:FC1939,FI1939:FQ1939)&gt;0,COUNT(X1939:BN1939,BP1939:BX1939,BZ1939:CF1939,CH1939:FC1939,FI1939:FQ1939),"")</f>
        <v/>
      </c>
      <c r="E1939" s="98" t="str">
        <f>IF(H1939=1,COUNT(R1939:FC1939,FI1939:FQ1939),"")</f>
        <v/>
      </c>
      <c r="F1939" s="98" t="str">
        <f>IF(H1939=1,COUNT(X1939:BN1939,BP1939:BX1939,BZ1939:CF1939,CH1939:FC1939,FI1939:FQ1939),"")</f>
        <v/>
      </c>
      <c r="G1939" s="98" t="str">
        <f>IF($B1939&gt;=1,$M1939,"")</f>
        <v/>
      </c>
      <c r="H1939" s="199" t="str">
        <f>IF(AND(M1939&gt;0,M1939&lt;=STATS!$C$22),1,"")</f>
        <v/>
      </c>
      <c r="J1939" s="34">
        <v>1938</v>
      </c>
      <c r="R1939" s="17"/>
      <c r="S1939" s="17"/>
      <c r="T1939" s="17"/>
      <c r="U1939" s="17"/>
      <c r="V1939" s="17"/>
      <c r="W1939" s="17"/>
      <c r="X1939" s="36"/>
      <c r="Y1939" s="36"/>
      <c r="Z1939" s="36"/>
      <c r="AA1939" s="36"/>
      <c r="FD1939" s="195"/>
      <c r="FE1939" s="195"/>
      <c r="FF1939" s="195"/>
      <c r="FG1939" s="195"/>
      <c r="FH1939" s="195"/>
    </row>
    <row r="1940" spans="2:164" x14ac:dyDescent="0.2">
      <c r="B1940" s="98">
        <f>COUNT(R1940:FC1940,FI1940:FQ1940)</f>
        <v>0</v>
      </c>
      <c r="C1940" s="98" t="str">
        <f>IF(COUNT(R1940:FC1940,FI1940:FQ1940)&gt;0,COUNT(R1940:FC1940,FI1940:FQ1940),"")</f>
        <v/>
      </c>
      <c r="D1940" s="98" t="str">
        <f>IF(COUNT(X1940:BN1940,BP1940:BX1940,BZ1940:CF1940,CH1940:FC1940,FI1940:FQ1940)&gt;0,COUNT(X1940:BN1940,BP1940:BX1940,BZ1940:CF1940,CH1940:FC1940,FI1940:FQ1940),"")</f>
        <v/>
      </c>
      <c r="E1940" s="98" t="str">
        <f>IF(H1940=1,COUNT(R1940:FC1940,FI1940:FQ1940),"")</f>
        <v/>
      </c>
      <c r="F1940" s="98" t="str">
        <f>IF(H1940=1,COUNT(X1940:BN1940,BP1940:BX1940,BZ1940:CF1940,CH1940:FC1940,FI1940:FQ1940),"")</f>
        <v/>
      </c>
      <c r="G1940" s="98" t="str">
        <f>IF($B1940&gt;=1,$M1940,"")</f>
        <v/>
      </c>
      <c r="H1940" s="199" t="str">
        <f>IF(AND(M1940&gt;0,M1940&lt;=STATS!$C$22),1,"")</f>
        <v/>
      </c>
      <c r="J1940" s="34">
        <v>1939</v>
      </c>
      <c r="R1940" s="17"/>
      <c r="S1940" s="17"/>
      <c r="T1940" s="17"/>
      <c r="U1940" s="17"/>
      <c r="V1940" s="17"/>
      <c r="W1940" s="17"/>
      <c r="X1940" s="36"/>
      <c r="Y1940" s="36"/>
      <c r="Z1940" s="36"/>
      <c r="AA1940" s="36"/>
      <c r="FD1940" s="195"/>
      <c r="FE1940" s="195"/>
      <c r="FF1940" s="195"/>
      <c r="FG1940" s="195"/>
      <c r="FH1940" s="195"/>
    </row>
    <row r="1941" spans="2:164" x14ac:dyDescent="0.2">
      <c r="B1941" s="98">
        <f>COUNT(R1941:FC1941,FI1941:FQ1941)</f>
        <v>0</v>
      </c>
      <c r="C1941" s="98" t="str">
        <f>IF(COUNT(R1941:FC1941,FI1941:FQ1941)&gt;0,COUNT(R1941:FC1941,FI1941:FQ1941),"")</f>
        <v/>
      </c>
      <c r="D1941" s="98" t="str">
        <f>IF(COUNT(X1941:BN1941,BP1941:BX1941,BZ1941:CF1941,CH1941:FC1941,FI1941:FQ1941)&gt;0,COUNT(X1941:BN1941,BP1941:BX1941,BZ1941:CF1941,CH1941:FC1941,FI1941:FQ1941),"")</f>
        <v/>
      </c>
      <c r="E1941" s="98" t="str">
        <f>IF(H1941=1,COUNT(R1941:FC1941,FI1941:FQ1941),"")</f>
        <v/>
      </c>
      <c r="F1941" s="98" t="str">
        <f>IF(H1941=1,COUNT(X1941:BN1941,BP1941:BX1941,BZ1941:CF1941,CH1941:FC1941,FI1941:FQ1941),"")</f>
        <v/>
      </c>
      <c r="G1941" s="98" t="str">
        <f>IF($B1941&gt;=1,$M1941,"")</f>
        <v/>
      </c>
      <c r="H1941" s="199" t="str">
        <f>IF(AND(M1941&gt;0,M1941&lt;=STATS!$C$22),1,"")</f>
        <v/>
      </c>
      <c r="J1941" s="34">
        <v>1940</v>
      </c>
      <c r="R1941" s="17"/>
      <c r="S1941" s="17"/>
      <c r="T1941" s="17"/>
      <c r="U1941" s="17"/>
      <c r="V1941" s="17"/>
      <c r="W1941" s="17"/>
      <c r="X1941" s="36"/>
      <c r="Y1941" s="36"/>
      <c r="Z1941" s="36"/>
      <c r="AA1941" s="36"/>
      <c r="FD1941" s="195"/>
      <c r="FE1941" s="195"/>
      <c r="FF1941" s="195"/>
      <c r="FG1941" s="195"/>
      <c r="FH1941" s="195"/>
    </row>
    <row r="1942" spans="2:164" x14ac:dyDescent="0.2">
      <c r="B1942" s="98">
        <f>COUNT(R1942:FC1942,FI1942:FQ1942)</f>
        <v>0</v>
      </c>
      <c r="C1942" s="98" t="str">
        <f>IF(COUNT(R1942:FC1942,FI1942:FQ1942)&gt;0,COUNT(R1942:FC1942,FI1942:FQ1942),"")</f>
        <v/>
      </c>
      <c r="D1942" s="98" t="str">
        <f>IF(COUNT(X1942:BN1942,BP1942:BX1942,BZ1942:CF1942,CH1942:FC1942,FI1942:FQ1942)&gt;0,COUNT(X1942:BN1942,BP1942:BX1942,BZ1942:CF1942,CH1942:FC1942,FI1942:FQ1942),"")</f>
        <v/>
      </c>
      <c r="E1942" s="98" t="str">
        <f>IF(H1942=1,COUNT(R1942:FC1942,FI1942:FQ1942),"")</f>
        <v/>
      </c>
      <c r="F1942" s="98" t="str">
        <f>IF(H1942=1,COUNT(X1942:BN1942,BP1942:BX1942,BZ1942:CF1942,CH1942:FC1942,FI1942:FQ1942),"")</f>
        <v/>
      </c>
      <c r="G1942" s="98" t="str">
        <f>IF($B1942&gt;=1,$M1942,"")</f>
        <v/>
      </c>
      <c r="H1942" s="199" t="str">
        <f>IF(AND(M1942&gt;0,M1942&lt;=STATS!$C$22),1,"")</f>
        <v/>
      </c>
      <c r="J1942" s="34">
        <v>1941</v>
      </c>
      <c r="R1942" s="17"/>
      <c r="S1942" s="17"/>
      <c r="T1942" s="17"/>
      <c r="U1942" s="17"/>
      <c r="V1942" s="17"/>
      <c r="W1942" s="17"/>
      <c r="X1942" s="36"/>
      <c r="Y1942" s="36"/>
      <c r="Z1942" s="36"/>
      <c r="AA1942" s="36"/>
      <c r="FD1942" s="195"/>
      <c r="FE1942" s="195"/>
      <c r="FF1942" s="195"/>
      <c r="FG1942" s="195"/>
      <c r="FH1942" s="195"/>
    </row>
    <row r="1943" spans="2:164" x14ac:dyDescent="0.2">
      <c r="B1943" s="98">
        <f>COUNT(R1943:FC1943,FI1943:FQ1943)</f>
        <v>0</v>
      </c>
      <c r="C1943" s="98" t="str">
        <f>IF(COUNT(R1943:FC1943,FI1943:FQ1943)&gt;0,COUNT(R1943:FC1943,FI1943:FQ1943),"")</f>
        <v/>
      </c>
      <c r="D1943" s="98" t="str">
        <f>IF(COUNT(X1943:BN1943,BP1943:BX1943,BZ1943:CF1943,CH1943:FC1943,FI1943:FQ1943)&gt;0,COUNT(X1943:BN1943,BP1943:BX1943,BZ1943:CF1943,CH1943:FC1943,FI1943:FQ1943),"")</f>
        <v/>
      </c>
      <c r="E1943" s="98" t="str">
        <f>IF(H1943=1,COUNT(R1943:FC1943,FI1943:FQ1943),"")</f>
        <v/>
      </c>
      <c r="F1943" s="98" t="str">
        <f>IF(H1943=1,COUNT(X1943:BN1943,BP1943:BX1943,BZ1943:CF1943,CH1943:FC1943,FI1943:FQ1943),"")</f>
        <v/>
      </c>
      <c r="G1943" s="98" t="str">
        <f>IF($B1943&gt;=1,$M1943,"")</f>
        <v/>
      </c>
      <c r="H1943" s="199" t="str">
        <f>IF(AND(M1943&gt;0,M1943&lt;=STATS!$C$22),1,"")</f>
        <v/>
      </c>
      <c r="J1943" s="34">
        <v>1942</v>
      </c>
      <c r="R1943" s="17"/>
      <c r="S1943" s="17"/>
      <c r="T1943" s="17"/>
      <c r="U1943" s="17"/>
      <c r="V1943" s="17"/>
      <c r="W1943" s="17"/>
      <c r="X1943" s="36"/>
      <c r="Y1943" s="36"/>
      <c r="Z1943" s="36"/>
      <c r="AA1943" s="36"/>
      <c r="FD1943" s="195"/>
      <c r="FE1943" s="195"/>
      <c r="FF1943" s="195"/>
      <c r="FG1943" s="195"/>
      <c r="FH1943" s="195"/>
    </row>
    <row r="1944" spans="2:164" x14ac:dyDescent="0.2">
      <c r="B1944" s="98">
        <f>COUNT(R1944:FC1944,FI1944:FQ1944)</f>
        <v>0</v>
      </c>
      <c r="C1944" s="98" t="str">
        <f>IF(COUNT(R1944:FC1944,FI1944:FQ1944)&gt;0,COUNT(R1944:FC1944,FI1944:FQ1944),"")</f>
        <v/>
      </c>
      <c r="D1944" s="98" t="str">
        <f>IF(COUNT(X1944:BN1944,BP1944:BX1944,BZ1944:CF1944,CH1944:FC1944,FI1944:FQ1944)&gt;0,COUNT(X1944:BN1944,BP1944:BX1944,BZ1944:CF1944,CH1944:FC1944,FI1944:FQ1944),"")</f>
        <v/>
      </c>
      <c r="E1944" s="98" t="str">
        <f>IF(H1944=1,COUNT(R1944:FC1944,FI1944:FQ1944),"")</f>
        <v/>
      </c>
      <c r="F1944" s="98" t="str">
        <f>IF(H1944=1,COUNT(X1944:BN1944,BP1944:BX1944,BZ1944:CF1944,CH1944:FC1944,FI1944:FQ1944),"")</f>
        <v/>
      </c>
      <c r="G1944" s="98" t="str">
        <f>IF($B1944&gt;=1,$M1944,"")</f>
        <v/>
      </c>
      <c r="H1944" s="199" t="str">
        <f>IF(AND(M1944&gt;0,M1944&lt;=STATS!$C$22),1,"")</f>
        <v/>
      </c>
      <c r="J1944" s="34">
        <v>1943</v>
      </c>
      <c r="R1944" s="17"/>
      <c r="S1944" s="17"/>
      <c r="T1944" s="17"/>
      <c r="U1944" s="17"/>
      <c r="V1944" s="17"/>
      <c r="W1944" s="17"/>
      <c r="X1944" s="36"/>
      <c r="Y1944" s="36"/>
      <c r="Z1944" s="36"/>
      <c r="AA1944" s="36"/>
      <c r="FD1944" s="195"/>
      <c r="FE1944" s="195"/>
      <c r="FF1944" s="195"/>
      <c r="FG1944" s="195"/>
      <c r="FH1944" s="195"/>
    </row>
    <row r="1945" spans="2:164" x14ac:dyDescent="0.2">
      <c r="B1945" s="98">
        <f>COUNT(R1945:FC1945,FI1945:FQ1945)</f>
        <v>0</v>
      </c>
      <c r="C1945" s="98" t="str">
        <f>IF(COUNT(R1945:FC1945,FI1945:FQ1945)&gt;0,COUNT(R1945:FC1945,FI1945:FQ1945),"")</f>
        <v/>
      </c>
      <c r="D1945" s="98" t="str">
        <f>IF(COUNT(X1945:BN1945,BP1945:BX1945,BZ1945:CF1945,CH1945:FC1945,FI1945:FQ1945)&gt;0,COUNT(X1945:BN1945,BP1945:BX1945,BZ1945:CF1945,CH1945:FC1945,FI1945:FQ1945),"")</f>
        <v/>
      </c>
      <c r="E1945" s="98" t="str">
        <f>IF(H1945=1,COUNT(R1945:FC1945,FI1945:FQ1945),"")</f>
        <v/>
      </c>
      <c r="F1945" s="98" t="str">
        <f>IF(H1945=1,COUNT(X1945:BN1945,BP1945:BX1945,BZ1945:CF1945,CH1945:FC1945,FI1945:FQ1945),"")</f>
        <v/>
      </c>
      <c r="G1945" s="98" t="str">
        <f>IF($B1945&gt;=1,$M1945,"")</f>
        <v/>
      </c>
      <c r="H1945" s="199" t="str">
        <f>IF(AND(M1945&gt;0,M1945&lt;=STATS!$C$22),1,"")</f>
        <v/>
      </c>
      <c r="J1945" s="34">
        <v>1944</v>
      </c>
      <c r="R1945" s="17"/>
      <c r="S1945" s="17"/>
      <c r="T1945" s="17"/>
      <c r="U1945" s="17"/>
      <c r="V1945" s="17"/>
      <c r="W1945" s="17"/>
      <c r="X1945" s="36"/>
      <c r="Y1945" s="36"/>
      <c r="Z1945" s="36"/>
      <c r="AA1945" s="36"/>
      <c r="FD1945" s="195"/>
      <c r="FE1945" s="195"/>
      <c r="FF1945" s="195"/>
      <c r="FG1945" s="195"/>
      <c r="FH1945" s="195"/>
    </row>
    <row r="1946" spans="2:164" x14ac:dyDescent="0.2">
      <c r="B1946" s="98">
        <f>COUNT(R1946:FC1946,FI1946:FQ1946)</f>
        <v>0</v>
      </c>
      <c r="C1946" s="98" t="str">
        <f>IF(COUNT(R1946:FC1946,FI1946:FQ1946)&gt;0,COUNT(R1946:FC1946,FI1946:FQ1946),"")</f>
        <v/>
      </c>
      <c r="D1946" s="98" t="str">
        <f>IF(COUNT(X1946:BN1946,BP1946:BX1946,BZ1946:CF1946,CH1946:FC1946,FI1946:FQ1946)&gt;0,COUNT(X1946:BN1946,BP1946:BX1946,BZ1946:CF1946,CH1946:FC1946,FI1946:FQ1946),"")</f>
        <v/>
      </c>
      <c r="E1946" s="98" t="str">
        <f>IF(H1946=1,COUNT(R1946:FC1946,FI1946:FQ1946),"")</f>
        <v/>
      </c>
      <c r="F1946" s="98" t="str">
        <f>IF(H1946=1,COUNT(X1946:BN1946,BP1946:BX1946,BZ1946:CF1946,CH1946:FC1946,FI1946:FQ1946),"")</f>
        <v/>
      </c>
      <c r="G1946" s="98" t="str">
        <f>IF($B1946&gt;=1,$M1946,"")</f>
        <v/>
      </c>
      <c r="H1946" s="199" t="str">
        <f>IF(AND(M1946&gt;0,M1946&lt;=STATS!$C$22),1,"")</f>
        <v/>
      </c>
      <c r="J1946" s="34">
        <v>1945</v>
      </c>
      <c r="R1946" s="17"/>
      <c r="S1946" s="17"/>
      <c r="T1946" s="17"/>
      <c r="U1946" s="17"/>
      <c r="V1946" s="17"/>
      <c r="W1946" s="17"/>
      <c r="X1946" s="36"/>
      <c r="Y1946" s="36"/>
      <c r="Z1946" s="36"/>
      <c r="AA1946" s="36"/>
      <c r="FD1946" s="195"/>
      <c r="FE1946" s="195"/>
      <c r="FF1946" s="195"/>
      <c r="FG1946" s="195"/>
      <c r="FH1946" s="195"/>
    </row>
    <row r="1947" spans="2:164" x14ac:dyDescent="0.2">
      <c r="B1947" s="98">
        <f>COUNT(R1947:FC1947,FI1947:FQ1947)</f>
        <v>0</v>
      </c>
      <c r="C1947" s="98" t="str">
        <f>IF(COUNT(R1947:FC1947,FI1947:FQ1947)&gt;0,COUNT(R1947:FC1947,FI1947:FQ1947),"")</f>
        <v/>
      </c>
      <c r="D1947" s="98" t="str">
        <f>IF(COUNT(X1947:BN1947,BP1947:BX1947,BZ1947:CF1947,CH1947:FC1947,FI1947:FQ1947)&gt;0,COUNT(X1947:BN1947,BP1947:BX1947,BZ1947:CF1947,CH1947:FC1947,FI1947:FQ1947),"")</f>
        <v/>
      </c>
      <c r="E1947" s="98" t="str">
        <f>IF(H1947=1,COUNT(R1947:FC1947,FI1947:FQ1947),"")</f>
        <v/>
      </c>
      <c r="F1947" s="98" t="str">
        <f>IF(H1947=1,COUNT(X1947:BN1947,BP1947:BX1947,BZ1947:CF1947,CH1947:FC1947,FI1947:FQ1947),"")</f>
        <v/>
      </c>
      <c r="G1947" s="98" t="str">
        <f>IF($B1947&gt;=1,$M1947,"")</f>
        <v/>
      </c>
      <c r="H1947" s="199" t="str">
        <f>IF(AND(M1947&gt;0,M1947&lt;=STATS!$C$22),1,"")</f>
        <v/>
      </c>
      <c r="J1947" s="34">
        <v>1946</v>
      </c>
      <c r="R1947" s="17"/>
      <c r="S1947" s="17"/>
      <c r="T1947" s="17"/>
      <c r="U1947" s="17"/>
      <c r="V1947" s="17"/>
      <c r="W1947" s="17"/>
      <c r="X1947" s="36"/>
      <c r="Y1947" s="36"/>
      <c r="Z1947" s="36"/>
      <c r="AA1947" s="36"/>
      <c r="FD1947" s="195"/>
      <c r="FE1947" s="195"/>
      <c r="FF1947" s="195"/>
      <c r="FG1947" s="195"/>
      <c r="FH1947" s="195"/>
    </row>
    <row r="1948" spans="2:164" x14ac:dyDescent="0.2">
      <c r="B1948" s="98">
        <f>COUNT(R1948:FC1948,FI1948:FQ1948)</f>
        <v>0</v>
      </c>
      <c r="C1948" s="98" t="str">
        <f>IF(COUNT(R1948:FC1948,FI1948:FQ1948)&gt;0,COUNT(R1948:FC1948,FI1948:FQ1948),"")</f>
        <v/>
      </c>
      <c r="D1948" s="98" t="str">
        <f>IF(COUNT(X1948:BN1948,BP1948:BX1948,BZ1948:CF1948,CH1948:FC1948,FI1948:FQ1948)&gt;0,COUNT(X1948:BN1948,BP1948:BX1948,BZ1948:CF1948,CH1948:FC1948,FI1948:FQ1948),"")</f>
        <v/>
      </c>
      <c r="E1948" s="98" t="str">
        <f>IF(H1948=1,COUNT(R1948:FC1948,FI1948:FQ1948),"")</f>
        <v/>
      </c>
      <c r="F1948" s="98" t="str">
        <f>IF(H1948=1,COUNT(X1948:BN1948,BP1948:BX1948,BZ1948:CF1948,CH1948:FC1948,FI1948:FQ1948),"")</f>
        <v/>
      </c>
      <c r="G1948" s="98" t="str">
        <f>IF($B1948&gt;=1,$M1948,"")</f>
        <v/>
      </c>
      <c r="H1948" s="199" t="str">
        <f>IF(AND(M1948&gt;0,M1948&lt;=STATS!$C$22),1,"")</f>
        <v/>
      </c>
      <c r="J1948" s="34">
        <v>1947</v>
      </c>
      <c r="R1948" s="17"/>
      <c r="S1948" s="17"/>
      <c r="T1948" s="17"/>
      <c r="U1948" s="17"/>
      <c r="V1948" s="17"/>
      <c r="W1948" s="17"/>
      <c r="X1948" s="36"/>
      <c r="Y1948" s="36"/>
      <c r="Z1948" s="36"/>
      <c r="AA1948" s="36"/>
      <c r="FD1948" s="195"/>
      <c r="FE1948" s="195"/>
      <c r="FF1948" s="195"/>
      <c r="FG1948" s="195"/>
      <c r="FH1948" s="195"/>
    </row>
    <row r="1949" spans="2:164" x14ac:dyDescent="0.2">
      <c r="B1949" s="98">
        <f>COUNT(R1949:FC1949,FI1949:FQ1949)</f>
        <v>0</v>
      </c>
      <c r="C1949" s="98" t="str">
        <f>IF(COUNT(R1949:FC1949,FI1949:FQ1949)&gt;0,COUNT(R1949:FC1949,FI1949:FQ1949),"")</f>
        <v/>
      </c>
      <c r="D1949" s="98" t="str">
        <f>IF(COUNT(X1949:BN1949,BP1949:BX1949,BZ1949:CF1949,CH1949:FC1949,FI1949:FQ1949)&gt;0,COUNT(X1949:BN1949,BP1949:BX1949,BZ1949:CF1949,CH1949:FC1949,FI1949:FQ1949),"")</f>
        <v/>
      </c>
      <c r="E1949" s="98" t="str">
        <f>IF(H1949=1,COUNT(R1949:FC1949,FI1949:FQ1949),"")</f>
        <v/>
      </c>
      <c r="F1949" s="98" t="str">
        <f>IF(H1949=1,COUNT(X1949:BN1949,BP1949:BX1949,BZ1949:CF1949,CH1949:FC1949,FI1949:FQ1949),"")</f>
        <v/>
      </c>
      <c r="G1949" s="98" t="str">
        <f>IF($B1949&gt;=1,$M1949,"")</f>
        <v/>
      </c>
      <c r="H1949" s="199" t="str">
        <f>IF(AND(M1949&gt;0,M1949&lt;=STATS!$C$22),1,"")</f>
        <v/>
      </c>
      <c r="J1949" s="34">
        <v>1948</v>
      </c>
      <c r="R1949" s="17"/>
      <c r="S1949" s="17"/>
      <c r="T1949" s="17"/>
      <c r="U1949" s="17"/>
      <c r="V1949" s="17"/>
      <c r="W1949" s="17"/>
      <c r="X1949" s="36"/>
      <c r="Y1949" s="36"/>
      <c r="Z1949" s="36"/>
      <c r="AA1949" s="36"/>
      <c r="FD1949" s="195"/>
      <c r="FE1949" s="195"/>
      <c r="FF1949" s="195"/>
      <c r="FG1949" s="195"/>
      <c r="FH1949" s="195"/>
    </row>
    <row r="1950" spans="2:164" x14ac:dyDescent="0.2">
      <c r="B1950" s="98">
        <f>COUNT(R1950:FC1950,FI1950:FQ1950)</f>
        <v>0</v>
      </c>
      <c r="C1950" s="98" t="str">
        <f>IF(COUNT(R1950:FC1950,FI1950:FQ1950)&gt;0,COUNT(R1950:FC1950,FI1950:FQ1950),"")</f>
        <v/>
      </c>
      <c r="D1950" s="98" t="str">
        <f>IF(COUNT(X1950:BN1950,BP1950:BX1950,BZ1950:CF1950,CH1950:FC1950,FI1950:FQ1950)&gt;0,COUNT(X1950:BN1950,BP1950:BX1950,BZ1950:CF1950,CH1950:FC1950,FI1950:FQ1950),"")</f>
        <v/>
      </c>
      <c r="E1950" s="98" t="str">
        <f>IF(H1950=1,COUNT(R1950:FC1950,FI1950:FQ1950),"")</f>
        <v/>
      </c>
      <c r="F1950" s="98" t="str">
        <f>IF(H1950=1,COUNT(X1950:BN1950,BP1950:BX1950,BZ1950:CF1950,CH1950:FC1950,FI1950:FQ1950),"")</f>
        <v/>
      </c>
      <c r="G1950" s="98" t="str">
        <f>IF($B1950&gt;=1,$M1950,"")</f>
        <v/>
      </c>
      <c r="H1950" s="199" t="str">
        <f>IF(AND(M1950&gt;0,M1950&lt;=STATS!$C$22),1,"")</f>
        <v/>
      </c>
      <c r="J1950" s="34">
        <v>1949</v>
      </c>
      <c r="R1950" s="17"/>
      <c r="S1950" s="17"/>
      <c r="T1950" s="17"/>
      <c r="U1950" s="17"/>
      <c r="V1950" s="17"/>
      <c r="W1950" s="17"/>
      <c r="X1950" s="36"/>
      <c r="Y1950" s="36"/>
      <c r="Z1950" s="36"/>
      <c r="AA1950" s="36"/>
      <c r="FD1950" s="195"/>
      <c r="FE1950" s="195"/>
      <c r="FF1950" s="195"/>
      <c r="FG1950" s="195"/>
      <c r="FH1950" s="195"/>
    </row>
    <row r="1951" spans="2:164" x14ac:dyDescent="0.2">
      <c r="B1951" s="98">
        <f>COUNT(R1951:FC1951,FI1951:FQ1951)</f>
        <v>0</v>
      </c>
      <c r="C1951" s="98" t="str">
        <f>IF(COUNT(R1951:FC1951,FI1951:FQ1951)&gt;0,COUNT(R1951:FC1951,FI1951:FQ1951),"")</f>
        <v/>
      </c>
      <c r="D1951" s="98" t="str">
        <f>IF(COUNT(X1951:BN1951,BP1951:BX1951,BZ1951:CF1951,CH1951:FC1951,FI1951:FQ1951)&gt;0,COUNT(X1951:BN1951,BP1951:BX1951,BZ1951:CF1951,CH1951:FC1951,FI1951:FQ1951),"")</f>
        <v/>
      </c>
      <c r="E1951" s="98" t="str">
        <f>IF(H1951=1,COUNT(R1951:FC1951,FI1951:FQ1951),"")</f>
        <v/>
      </c>
      <c r="F1951" s="98" t="str">
        <f>IF(H1951=1,COUNT(X1951:BN1951,BP1951:BX1951,BZ1951:CF1951,CH1951:FC1951,FI1951:FQ1951),"")</f>
        <v/>
      </c>
      <c r="G1951" s="98" t="str">
        <f>IF($B1951&gt;=1,$M1951,"")</f>
        <v/>
      </c>
      <c r="H1951" s="199" t="str">
        <f>IF(AND(M1951&gt;0,M1951&lt;=STATS!$C$22),1,"")</f>
        <v/>
      </c>
      <c r="J1951" s="34">
        <v>1950</v>
      </c>
      <c r="R1951" s="17"/>
      <c r="S1951" s="17"/>
      <c r="T1951" s="17"/>
      <c r="U1951" s="17"/>
      <c r="V1951" s="17"/>
      <c r="W1951" s="17"/>
      <c r="X1951" s="36"/>
      <c r="Y1951" s="36"/>
      <c r="Z1951" s="36"/>
      <c r="AA1951" s="36"/>
      <c r="FD1951" s="195"/>
      <c r="FE1951" s="195"/>
      <c r="FF1951" s="195"/>
      <c r="FG1951" s="195"/>
      <c r="FH1951" s="195"/>
    </row>
    <row r="1952" spans="2:164" x14ac:dyDescent="0.2">
      <c r="B1952" s="98">
        <f>COUNT(R1952:FC1952,FI1952:FQ1952)</f>
        <v>0</v>
      </c>
      <c r="C1952" s="98" t="str">
        <f>IF(COUNT(R1952:FC1952,FI1952:FQ1952)&gt;0,COUNT(R1952:FC1952,FI1952:FQ1952),"")</f>
        <v/>
      </c>
      <c r="D1952" s="98" t="str">
        <f>IF(COUNT(X1952:BN1952,BP1952:BX1952,BZ1952:CF1952,CH1952:FC1952,FI1952:FQ1952)&gt;0,COUNT(X1952:BN1952,BP1952:BX1952,BZ1952:CF1952,CH1952:FC1952,FI1952:FQ1952),"")</f>
        <v/>
      </c>
      <c r="E1952" s="98" t="str">
        <f>IF(H1952=1,COUNT(R1952:FC1952,FI1952:FQ1952),"")</f>
        <v/>
      </c>
      <c r="F1952" s="98" t="str">
        <f>IF(H1952=1,COUNT(X1952:BN1952,BP1952:BX1952,BZ1952:CF1952,CH1952:FC1952,FI1952:FQ1952),"")</f>
        <v/>
      </c>
      <c r="G1952" s="98" t="str">
        <f>IF($B1952&gt;=1,$M1952,"")</f>
        <v/>
      </c>
      <c r="H1952" s="199" t="str">
        <f>IF(AND(M1952&gt;0,M1952&lt;=STATS!$C$22),1,"")</f>
        <v/>
      </c>
      <c r="J1952" s="34">
        <v>1951</v>
      </c>
      <c r="R1952" s="17"/>
      <c r="S1952" s="17"/>
      <c r="T1952" s="17"/>
      <c r="U1952" s="17"/>
      <c r="V1952" s="17"/>
      <c r="W1952" s="17"/>
      <c r="X1952" s="36"/>
      <c r="Y1952" s="36"/>
      <c r="Z1952" s="36"/>
      <c r="AA1952" s="36"/>
      <c r="FD1952" s="195"/>
      <c r="FE1952" s="195"/>
      <c r="FF1952" s="195"/>
      <c r="FG1952" s="195"/>
      <c r="FH1952" s="195"/>
    </row>
    <row r="1953" spans="2:164" x14ac:dyDescent="0.2">
      <c r="B1953" s="98">
        <f>COUNT(R1953:FC1953,FI1953:FQ1953)</f>
        <v>0</v>
      </c>
      <c r="C1953" s="98" t="str">
        <f>IF(COUNT(R1953:FC1953,FI1953:FQ1953)&gt;0,COUNT(R1953:FC1953,FI1953:FQ1953),"")</f>
        <v/>
      </c>
      <c r="D1953" s="98" t="str">
        <f>IF(COUNT(X1953:BN1953,BP1953:BX1953,BZ1953:CF1953,CH1953:FC1953,FI1953:FQ1953)&gt;0,COUNT(X1953:BN1953,BP1953:BX1953,BZ1953:CF1953,CH1953:FC1953,FI1953:FQ1953),"")</f>
        <v/>
      </c>
      <c r="E1953" s="98" t="str">
        <f>IF(H1953=1,COUNT(R1953:FC1953,FI1953:FQ1953),"")</f>
        <v/>
      </c>
      <c r="F1953" s="98" t="str">
        <f>IF(H1953=1,COUNT(X1953:BN1953,BP1953:BX1953,BZ1953:CF1953,CH1953:FC1953,FI1953:FQ1953),"")</f>
        <v/>
      </c>
      <c r="G1953" s="98" t="str">
        <f>IF($B1953&gt;=1,$M1953,"")</f>
        <v/>
      </c>
      <c r="H1953" s="199" t="str">
        <f>IF(AND(M1953&gt;0,M1953&lt;=STATS!$C$22),1,"")</f>
        <v/>
      </c>
      <c r="J1953" s="34">
        <v>1952</v>
      </c>
      <c r="R1953" s="17"/>
      <c r="S1953" s="17"/>
      <c r="T1953" s="17"/>
      <c r="U1953" s="17"/>
      <c r="V1953" s="17"/>
      <c r="W1953" s="17"/>
      <c r="X1953" s="36"/>
      <c r="Y1953" s="36"/>
      <c r="Z1953" s="36"/>
      <c r="AA1953" s="36"/>
      <c r="FD1953" s="195"/>
      <c r="FE1953" s="195"/>
      <c r="FF1953" s="195"/>
      <c r="FG1953" s="195"/>
      <c r="FH1953" s="195"/>
    </row>
    <row r="1954" spans="2:164" x14ac:dyDescent="0.2">
      <c r="B1954" s="98">
        <f>COUNT(R1954:FC1954,FI1954:FQ1954)</f>
        <v>0</v>
      </c>
      <c r="C1954" s="98" t="str">
        <f>IF(COUNT(R1954:FC1954,FI1954:FQ1954)&gt;0,COUNT(R1954:FC1954,FI1954:FQ1954),"")</f>
        <v/>
      </c>
      <c r="D1954" s="98" t="str">
        <f>IF(COUNT(X1954:BN1954,BP1954:BX1954,BZ1954:CF1954,CH1954:FC1954,FI1954:FQ1954)&gt;0,COUNT(X1954:BN1954,BP1954:BX1954,BZ1954:CF1954,CH1954:FC1954,FI1954:FQ1954),"")</f>
        <v/>
      </c>
      <c r="E1954" s="98" t="str">
        <f>IF(H1954=1,COUNT(R1954:FC1954,FI1954:FQ1954),"")</f>
        <v/>
      </c>
      <c r="F1954" s="98" t="str">
        <f>IF(H1954=1,COUNT(X1954:BN1954,BP1954:BX1954,BZ1954:CF1954,CH1954:FC1954,FI1954:FQ1954),"")</f>
        <v/>
      </c>
      <c r="G1954" s="98" t="str">
        <f>IF($B1954&gt;=1,$M1954,"")</f>
        <v/>
      </c>
      <c r="H1954" s="199" t="str">
        <f>IF(AND(M1954&gt;0,M1954&lt;=STATS!$C$22),1,"")</f>
        <v/>
      </c>
      <c r="J1954" s="34">
        <v>1953</v>
      </c>
      <c r="R1954" s="17"/>
      <c r="S1954" s="17"/>
      <c r="T1954" s="17"/>
      <c r="U1954" s="17"/>
      <c r="V1954" s="17"/>
      <c r="W1954" s="17"/>
      <c r="X1954" s="36"/>
      <c r="Y1954" s="36"/>
      <c r="Z1954" s="36"/>
      <c r="AA1954" s="36"/>
      <c r="FD1954" s="195"/>
      <c r="FE1954" s="195"/>
      <c r="FF1954" s="195"/>
      <c r="FG1954" s="195"/>
      <c r="FH1954" s="195"/>
    </row>
    <row r="1955" spans="2:164" x14ac:dyDescent="0.2">
      <c r="B1955" s="98">
        <f>COUNT(R1955:FC1955,FI1955:FQ1955)</f>
        <v>0</v>
      </c>
      <c r="C1955" s="98" t="str">
        <f>IF(COUNT(R1955:FC1955,FI1955:FQ1955)&gt;0,COUNT(R1955:FC1955,FI1955:FQ1955),"")</f>
        <v/>
      </c>
      <c r="D1955" s="98" t="str">
        <f>IF(COUNT(X1955:BN1955,BP1955:BX1955,BZ1955:CF1955,CH1955:FC1955,FI1955:FQ1955)&gt;0,COUNT(X1955:BN1955,BP1955:BX1955,BZ1955:CF1955,CH1955:FC1955,FI1955:FQ1955),"")</f>
        <v/>
      </c>
      <c r="E1955" s="98" t="str">
        <f>IF(H1955=1,COUNT(R1955:FC1955,FI1955:FQ1955),"")</f>
        <v/>
      </c>
      <c r="F1955" s="98" t="str">
        <f>IF(H1955=1,COUNT(X1955:BN1955,BP1955:BX1955,BZ1955:CF1955,CH1955:FC1955,FI1955:FQ1955),"")</f>
        <v/>
      </c>
      <c r="G1955" s="98" t="str">
        <f>IF($B1955&gt;=1,$M1955,"")</f>
        <v/>
      </c>
      <c r="H1955" s="199" t="str">
        <f>IF(AND(M1955&gt;0,M1955&lt;=STATS!$C$22),1,"")</f>
        <v/>
      </c>
      <c r="J1955" s="34">
        <v>1954</v>
      </c>
      <c r="R1955" s="17"/>
      <c r="S1955" s="17"/>
      <c r="T1955" s="17"/>
      <c r="U1955" s="17"/>
      <c r="V1955" s="17"/>
      <c r="W1955" s="17"/>
      <c r="X1955" s="36"/>
      <c r="Y1955" s="36"/>
      <c r="Z1955" s="36"/>
      <c r="AA1955" s="36"/>
      <c r="FD1955" s="195"/>
      <c r="FE1955" s="195"/>
      <c r="FF1955" s="195"/>
      <c r="FG1955" s="195"/>
      <c r="FH1955" s="195"/>
    </row>
    <row r="1956" spans="2:164" x14ac:dyDescent="0.2">
      <c r="B1956" s="98">
        <f>COUNT(R1956:FC1956,FI1956:FQ1956)</f>
        <v>0</v>
      </c>
      <c r="C1956" s="98" t="str">
        <f>IF(COUNT(R1956:FC1956,FI1956:FQ1956)&gt;0,COUNT(R1956:FC1956,FI1956:FQ1956),"")</f>
        <v/>
      </c>
      <c r="D1956" s="98" t="str">
        <f>IF(COUNT(X1956:BN1956,BP1956:BX1956,BZ1956:CF1956,CH1956:FC1956,FI1956:FQ1956)&gt;0,COUNT(X1956:BN1956,BP1956:BX1956,BZ1956:CF1956,CH1956:FC1956,FI1956:FQ1956),"")</f>
        <v/>
      </c>
      <c r="E1956" s="98" t="str">
        <f>IF(H1956=1,COUNT(R1956:FC1956,FI1956:FQ1956),"")</f>
        <v/>
      </c>
      <c r="F1956" s="98" t="str">
        <f>IF(H1956=1,COUNT(X1956:BN1956,BP1956:BX1956,BZ1956:CF1956,CH1956:FC1956,FI1956:FQ1956),"")</f>
        <v/>
      </c>
      <c r="G1956" s="98" t="str">
        <f>IF($B1956&gt;=1,$M1956,"")</f>
        <v/>
      </c>
      <c r="H1956" s="199" t="str">
        <f>IF(AND(M1956&gt;0,M1956&lt;=STATS!$C$22),1,"")</f>
        <v/>
      </c>
      <c r="J1956" s="34">
        <v>1955</v>
      </c>
      <c r="R1956" s="17"/>
      <c r="S1956" s="17"/>
      <c r="T1956" s="17"/>
      <c r="U1956" s="17"/>
      <c r="V1956" s="17"/>
      <c r="W1956" s="17"/>
      <c r="X1956" s="36"/>
      <c r="Y1956" s="36"/>
      <c r="Z1956" s="36"/>
      <c r="AA1956" s="36"/>
      <c r="FD1956" s="195"/>
      <c r="FE1956" s="195"/>
      <c r="FF1956" s="195"/>
      <c r="FG1956" s="195"/>
      <c r="FH1956" s="195"/>
    </row>
    <row r="1957" spans="2:164" x14ac:dyDescent="0.2">
      <c r="B1957" s="98">
        <f>COUNT(R1957:FC1957,FI1957:FQ1957)</f>
        <v>0</v>
      </c>
      <c r="C1957" s="98" t="str">
        <f>IF(COUNT(R1957:FC1957,FI1957:FQ1957)&gt;0,COUNT(R1957:FC1957,FI1957:FQ1957),"")</f>
        <v/>
      </c>
      <c r="D1957" s="98" t="str">
        <f>IF(COUNT(X1957:BN1957,BP1957:BX1957,BZ1957:CF1957,CH1957:FC1957,FI1957:FQ1957)&gt;0,COUNT(X1957:BN1957,BP1957:BX1957,BZ1957:CF1957,CH1957:FC1957,FI1957:FQ1957),"")</f>
        <v/>
      </c>
      <c r="E1957" s="98" t="str">
        <f>IF(H1957=1,COUNT(R1957:FC1957,FI1957:FQ1957),"")</f>
        <v/>
      </c>
      <c r="F1957" s="98" t="str">
        <f>IF(H1957=1,COUNT(X1957:BN1957,BP1957:BX1957,BZ1957:CF1957,CH1957:FC1957,FI1957:FQ1957),"")</f>
        <v/>
      </c>
      <c r="G1957" s="98" t="str">
        <f>IF($B1957&gt;=1,$M1957,"")</f>
        <v/>
      </c>
      <c r="H1957" s="199" t="str">
        <f>IF(AND(M1957&gt;0,M1957&lt;=STATS!$C$22),1,"")</f>
        <v/>
      </c>
      <c r="J1957" s="34">
        <v>1956</v>
      </c>
      <c r="R1957" s="17"/>
      <c r="S1957" s="17"/>
      <c r="T1957" s="17"/>
      <c r="U1957" s="17"/>
      <c r="V1957" s="17"/>
      <c r="W1957" s="17"/>
      <c r="X1957" s="36"/>
      <c r="Y1957" s="36"/>
      <c r="Z1957" s="36"/>
      <c r="AA1957" s="36"/>
      <c r="FD1957" s="195"/>
      <c r="FE1957" s="195"/>
      <c r="FF1957" s="195"/>
      <c r="FG1957" s="195"/>
      <c r="FH1957" s="195"/>
    </row>
    <row r="1958" spans="2:164" x14ac:dyDescent="0.2">
      <c r="B1958" s="98">
        <f>COUNT(R1958:FC1958,FI1958:FQ1958)</f>
        <v>0</v>
      </c>
      <c r="C1958" s="98" t="str">
        <f>IF(COUNT(R1958:FC1958,FI1958:FQ1958)&gt;0,COUNT(R1958:FC1958,FI1958:FQ1958),"")</f>
        <v/>
      </c>
      <c r="D1958" s="98" t="str">
        <f>IF(COUNT(X1958:BN1958,BP1958:BX1958,BZ1958:CF1958,CH1958:FC1958,FI1958:FQ1958)&gt;0,COUNT(X1958:BN1958,BP1958:BX1958,BZ1958:CF1958,CH1958:FC1958,FI1958:FQ1958),"")</f>
        <v/>
      </c>
      <c r="E1958" s="98" t="str">
        <f>IF(H1958=1,COUNT(R1958:FC1958,FI1958:FQ1958),"")</f>
        <v/>
      </c>
      <c r="F1958" s="98" t="str">
        <f>IF(H1958=1,COUNT(X1958:BN1958,BP1958:BX1958,BZ1958:CF1958,CH1958:FC1958,FI1958:FQ1958),"")</f>
        <v/>
      </c>
      <c r="G1958" s="98" t="str">
        <f>IF($B1958&gt;=1,$M1958,"")</f>
        <v/>
      </c>
      <c r="H1958" s="199" t="str">
        <f>IF(AND(M1958&gt;0,M1958&lt;=STATS!$C$22),1,"")</f>
        <v/>
      </c>
      <c r="J1958" s="34">
        <v>1957</v>
      </c>
      <c r="R1958" s="17"/>
      <c r="S1958" s="17"/>
      <c r="T1958" s="17"/>
      <c r="U1958" s="17"/>
      <c r="V1958" s="17"/>
      <c r="W1958" s="17"/>
      <c r="X1958" s="36"/>
      <c r="Y1958" s="36"/>
      <c r="Z1958" s="36"/>
      <c r="AA1958" s="36"/>
      <c r="FD1958" s="195"/>
      <c r="FE1958" s="195"/>
      <c r="FF1958" s="195"/>
      <c r="FG1958" s="195"/>
      <c r="FH1958" s="195"/>
    </row>
    <row r="1959" spans="2:164" x14ac:dyDescent="0.2">
      <c r="B1959" s="98">
        <f>COUNT(R1959:FC1959,FI1959:FQ1959)</f>
        <v>0</v>
      </c>
      <c r="C1959" s="98" t="str">
        <f>IF(COUNT(R1959:FC1959,FI1959:FQ1959)&gt;0,COUNT(R1959:FC1959,FI1959:FQ1959),"")</f>
        <v/>
      </c>
      <c r="D1959" s="98" t="str">
        <f>IF(COUNT(X1959:BN1959,BP1959:BX1959,BZ1959:CF1959,CH1959:FC1959,FI1959:FQ1959)&gt;0,COUNT(X1959:BN1959,BP1959:BX1959,BZ1959:CF1959,CH1959:FC1959,FI1959:FQ1959),"")</f>
        <v/>
      </c>
      <c r="E1959" s="98" t="str">
        <f>IF(H1959=1,COUNT(R1959:FC1959,FI1959:FQ1959),"")</f>
        <v/>
      </c>
      <c r="F1959" s="98" t="str">
        <f>IF(H1959=1,COUNT(X1959:BN1959,BP1959:BX1959,BZ1959:CF1959,CH1959:FC1959,FI1959:FQ1959),"")</f>
        <v/>
      </c>
      <c r="G1959" s="98" t="str">
        <f>IF($B1959&gt;=1,$M1959,"")</f>
        <v/>
      </c>
      <c r="H1959" s="199" t="str">
        <f>IF(AND(M1959&gt;0,M1959&lt;=STATS!$C$22),1,"")</f>
        <v/>
      </c>
      <c r="J1959" s="34">
        <v>1958</v>
      </c>
      <c r="R1959" s="17"/>
      <c r="S1959" s="17"/>
      <c r="T1959" s="17"/>
      <c r="U1959" s="17"/>
      <c r="V1959" s="17"/>
      <c r="W1959" s="17"/>
      <c r="X1959" s="36"/>
      <c r="Y1959" s="36"/>
      <c r="Z1959" s="36"/>
      <c r="AA1959" s="36"/>
      <c r="FD1959" s="195"/>
      <c r="FE1959" s="195"/>
      <c r="FF1959" s="195"/>
      <c r="FG1959" s="195"/>
      <c r="FH1959" s="195"/>
    </row>
    <row r="1960" spans="2:164" x14ac:dyDescent="0.2">
      <c r="B1960" s="98">
        <f>COUNT(R1960:FC1960,FI1960:FQ1960)</f>
        <v>0</v>
      </c>
      <c r="C1960" s="98" t="str">
        <f>IF(COUNT(R1960:FC1960,FI1960:FQ1960)&gt;0,COUNT(R1960:FC1960,FI1960:FQ1960),"")</f>
        <v/>
      </c>
      <c r="D1960" s="98" t="str">
        <f>IF(COUNT(X1960:BN1960,BP1960:BX1960,BZ1960:CF1960,CH1960:FC1960,FI1960:FQ1960)&gt;0,COUNT(X1960:BN1960,BP1960:BX1960,BZ1960:CF1960,CH1960:FC1960,FI1960:FQ1960),"")</f>
        <v/>
      </c>
      <c r="E1960" s="98" t="str">
        <f>IF(H1960=1,COUNT(R1960:FC1960,FI1960:FQ1960),"")</f>
        <v/>
      </c>
      <c r="F1960" s="98" t="str">
        <f>IF(H1960=1,COUNT(X1960:BN1960,BP1960:BX1960,BZ1960:CF1960,CH1960:FC1960,FI1960:FQ1960),"")</f>
        <v/>
      </c>
      <c r="G1960" s="98" t="str">
        <f>IF($B1960&gt;=1,$M1960,"")</f>
        <v/>
      </c>
      <c r="H1960" s="199" t="str">
        <f>IF(AND(M1960&gt;0,M1960&lt;=STATS!$C$22),1,"")</f>
        <v/>
      </c>
      <c r="J1960" s="34">
        <v>1959</v>
      </c>
      <c r="R1960" s="17"/>
      <c r="S1960" s="17"/>
      <c r="T1960" s="17"/>
      <c r="U1960" s="17"/>
      <c r="V1960" s="17"/>
      <c r="W1960" s="17"/>
      <c r="X1960" s="36"/>
      <c r="Y1960" s="36"/>
      <c r="Z1960" s="36"/>
      <c r="AA1960" s="36"/>
      <c r="FD1960" s="195"/>
      <c r="FE1960" s="195"/>
      <c r="FF1960" s="195"/>
      <c r="FG1960" s="195"/>
      <c r="FH1960" s="195"/>
    </row>
    <row r="1961" spans="2:164" x14ac:dyDescent="0.2">
      <c r="B1961" s="98">
        <f>COUNT(R1961:FC1961,FI1961:FQ1961)</f>
        <v>0</v>
      </c>
      <c r="C1961" s="98" t="str">
        <f>IF(COUNT(R1961:FC1961,FI1961:FQ1961)&gt;0,COUNT(R1961:FC1961,FI1961:FQ1961),"")</f>
        <v/>
      </c>
      <c r="D1961" s="98" t="str">
        <f>IF(COUNT(X1961:BN1961,BP1961:BX1961,BZ1961:CF1961,CH1961:FC1961,FI1961:FQ1961)&gt;0,COUNT(X1961:BN1961,BP1961:BX1961,BZ1961:CF1961,CH1961:FC1961,FI1961:FQ1961),"")</f>
        <v/>
      </c>
      <c r="E1961" s="98" t="str">
        <f>IF(H1961=1,COUNT(R1961:FC1961,FI1961:FQ1961),"")</f>
        <v/>
      </c>
      <c r="F1961" s="98" t="str">
        <f>IF(H1961=1,COUNT(X1961:BN1961,BP1961:BX1961,BZ1961:CF1961,CH1961:FC1961,FI1961:FQ1961),"")</f>
        <v/>
      </c>
      <c r="G1961" s="98" t="str">
        <f>IF($B1961&gt;=1,$M1961,"")</f>
        <v/>
      </c>
      <c r="H1961" s="199" t="str">
        <f>IF(AND(M1961&gt;0,M1961&lt;=STATS!$C$22),1,"")</f>
        <v/>
      </c>
      <c r="J1961" s="34">
        <v>1960</v>
      </c>
      <c r="R1961" s="17"/>
      <c r="S1961" s="17"/>
      <c r="T1961" s="17"/>
      <c r="U1961" s="17"/>
      <c r="V1961" s="17"/>
      <c r="W1961" s="17"/>
      <c r="X1961" s="36"/>
      <c r="Y1961" s="36"/>
      <c r="Z1961" s="36"/>
      <c r="AA1961" s="36"/>
      <c r="FD1961" s="195"/>
      <c r="FE1961" s="195"/>
      <c r="FF1961" s="195"/>
      <c r="FG1961" s="195"/>
      <c r="FH1961" s="195"/>
    </row>
    <row r="1962" spans="2:164" x14ac:dyDescent="0.2">
      <c r="B1962" s="98">
        <f>COUNT(R1962:FC1962,FI1962:FQ1962)</f>
        <v>0</v>
      </c>
      <c r="C1962" s="98" t="str">
        <f>IF(COUNT(R1962:FC1962,FI1962:FQ1962)&gt;0,COUNT(R1962:FC1962,FI1962:FQ1962),"")</f>
        <v/>
      </c>
      <c r="D1962" s="98" t="str">
        <f>IF(COUNT(X1962:BN1962,BP1962:BX1962,BZ1962:CF1962,CH1962:FC1962,FI1962:FQ1962)&gt;0,COUNT(X1962:BN1962,BP1962:BX1962,BZ1962:CF1962,CH1962:FC1962,FI1962:FQ1962),"")</f>
        <v/>
      </c>
      <c r="E1962" s="98" t="str">
        <f>IF(H1962=1,COUNT(R1962:FC1962,FI1962:FQ1962),"")</f>
        <v/>
      </c>
      <c r="F1962" s="98" t="str">
        <f>IF(H1962=1,COUNT(X1962:BN1962,BP1962:BX1962,BZ1962:CF1962,CH1962:FC1962,FI1962:FQ1962),"")</f>
        <v/>
      </c>
      <c r="G1962" s="98" t="str">
        <f>IF($B1962&gt;=1,$M1962,"")</f>
        <v/>
      </c>
      <c r="H1962" s="199" t="str">
        <f>IF(AND(M1962&gt;0,M1962&lt;=STATS!$C$22),1,"")</f>
        <v/>
      </c>
      <c r="J1962" s="34">
        <v>1961</v>
      </c>
      <c r="R1962" s="17"/>
      <c r="S1962" s="17"/>
      <c r="T1962" s="17"/>
      <c r="U1962" s="17"/>
      <c r="V1962" s="17"/>
      <c r="W1962" s="17"/>
      <c r="X1962" s="36"/>
      <c r="Y1962" s="36"/>
      <c r="Z1962" s="36"/>
      <c r="AA1962" s="36"/>
      <c r="FD1962" s="195"/>
      <c r="FE1962" s="195"/>
      <c r="FF1962" s="195"/>
      <c r="FG1962" s="195"/>
      <c r="FH1962" s="195"/>
    </row>
    <row r="1963" spans="2:164" x14ac:dyDescent="0.2">
      <c r="B1963" s="98">
        <f>COUNT(R1963:FC1963,FI1963:FQ1963)</f>
        <v>0</v>
      </c>
      <c r="C1963" s="98" t="str">
        <f>IF(COUNT(R1963:FC1963,FI1963:FQ1963)&gt;0,COUNT(R1963:FC1963,FI1963:FQ1963),"")</f>
        <v/>
      </c>
      <c r="D1963" s="98" t="str">
        <f>IF(COUNT(X1963:BN1963,BP1963:BX1963,BZ1963:CF1963,CH1963:FC1963,FI1963:FQ1963)&gt;0,COUNT(X1963:BN1963,BP1963:BX1963,BZ1963:CF1963,CH1963:FC1963,FI1963:FQ1963),"")</f>
        <v/>
      </c>
      <c r="E1963" s="98" t="str">
        <f>IF(H1963=1,COUNT(R1963:FC1963,FI1963:FQ1963),"")</f>
        <v/>
      </c>
      <c r="F1963" s="98" t="str">
        <f>IF(H1963=1,COUNT(X1963:BN1963,BP1963:BX1963,BZ1963:CF1963,CH1963:FC1963,FI1963:FQ1963),"")</f>
        <v/>
      </c>
      <c r="G1963" s="98" t="str">
        <f>IF($B1963&gt;=1,$M1963,"")</f>
        <v/>
      </c>
      <c r="H1963" s="199" t="str">
        <f>IF(AND(M1963&gt;0,M1963&lt;=STATS!$C$22),1,"")</f>
        <v/>
      </c>
      <c r="J1963" s="34">
        <v>1962</v>
      </c>
      <c r="R1963" s="17"/>
      <c r="S1963" s="17"/>
      <c r="T1963" s="17"/>
      <c r="U1963" s="17"/>
      <c r="V1963" s="17"/>
      <c r="W1963" s="17"/>
      <c r="X1963" s="36"/>
      <c r="Y1963" s="36"/>
      <c r="Z1963" s="36"/>
      <c r="AA1963" s="36"/>
      <c r="FD1963" s="195"/>
      <c r="FE1963" s="195"/>
      <c r="FF1963" s="195"/>
      <c r="FG1963" s="195"/>
      <c r="FH1963" s="195"/>
    </row>
    <row r="1964" spans="2:164" x14ac:dyDescent="0.2">
      <c r="B1964" s="98">
        <f>COUNT(R1964:FC1964,FI1964:FQ1964)</f>
        <v>0</v>
      </c>
      <c r="C1964" s="98" t="str">
        <f>IF(COUNT(R1964:FC1964,FI1964:FQ1964)&gt;0,COUNT(R1964:FC1964,FI1964:FQ1964),"")</f>
        <v/>
      </c>
      <c r="D1964" s="98" t="str">
        <f>IF(COUNT(X1964:BN1964,BP1964:BX1964,BZ1964:CF1964,CH1964:FC1964,FI1964:FQ1964)&gt;0,COUNT(X1964:BN1964,BP1964:BX1964,BZ1964:CF1964,CH1964:FC1964,FI1964:FQ1964),"")</f>
        <v/>
      </c>
      <c r="E1964" s="98" t="str">
        <f>IF(H1964=1,COUNT(R1964:FC1964,FI1964:FQ1964),"")</f>
        <v/>
      </c>
      <c r="F1964" s="98" t="str">
        <f>IF(H1964=1,COUNT(X1964:BN1964,BP1964:BX1964,BZ1964:CF1964,CH1964:FC1964,FI1964:FQ1964),"")</f>
        <v/>
      </c>
      <c r="G1964" s="98" t="str">
        <f>IF($B1964&gt;=1,$M1964,"")</f>
        <v/>
      </c>
      <c r="H1964" s="199" t="str">
        <f>IF(AND(M1964&gt;0,M1964&lt;=STATS!$C$22),1,"")</f>
        <v/>
      </c>
      <c r="J1964" s="34">
        <v>1963</v>
      </c>
      <c r="R1964" s="17"/>
      <c r="S1964" s="17"/>
      <c r="T1964" s="17"/>
      <c r="U1964" s="17"/>
      <c r="V1964" s="17"/>
      <c r="W1964" s="17"/>
      <c r="X1964" s="36"/>
      <c r="Y1964" s="36"/>
      <c r="Z1964" s="36"/>
      <c r="AA1964" s="36"/>
      <c r="FD1964" s="195"/>
      <c r="FE1964" s="195"/>
      <c r="FF1964" s="195"/>
      <c r="FG1964" s="195"/>
      <c r="FH1964" s="195"/>
    </row>
    <row r="1965" spans="2:164" x14ac:dyDescent="0.2">
      <c r="B1965" s="98">
        <f>COUNT(R1965:FC1965,FI1965:FQ1965)</f>
        <v>0</v>
      </c>
      <c r="C1965" s="98" t="str">
        <f>IF(COUNT(R1965:FC1965,FI1965:FQ1965)&gt;0,COUNT(R1965:FC1965,FI1965:FQ1965),"")</f>
        <v/>
      </c>
      <c r="D1965" s="98" t="str">
        <f>IF(COUNT(X1965:BN1965,BP1965:BX1965,BZ1965:CF1965,CH1965:FC1965,FI1965:FQ1965)&gt;0,COUNT(X1965:BN1965,BP1965:BX1965,BZ1965:CF1965,CH1965:FC1965,FI1965:FQ1965),"")</f>
        <v/>
      </c>
      <c r="E1965" s="98" t="str">
        <f>IF(H1965=1,COUNT(R1965:FC1965,FI1965:FQ1965),"")</f>
        <v/>
      </c>
      <c r="F1965" s="98" t="str">
        <f>IF(H1965=1,COUNT(X1965:BN1965,BP1965:BX1965,BZ1965:CF1965,CH1965:FC1965,FI1965:FQ1965),"")</f>
        <v/>
      </c>
      <c r="G1965" s="98" t="str">
        <f>IF($B1965&gt;=1,$M1965,"")</f>
        <v/>
      </c>
      <c r="H1965" s="199" t="str">
        <f>IF(AND(M1965&gt;0,M1965&lt;=STATS!$C$22),1,"")</f>
        <v/>
      </c>
      <c r="J1965" s="34">
        <v>1964</v>
      </c>
      <c r="R1965" s="17"/>
      <c r="S1965" s="17"/>
      <c r="T1965" s="17"/>
      <c r="U1965" s="17"/>
      <c r="V1965" s="17"/>
      <c r="W1965" s="17"/>
      <c r="X1965" s="36"/>
      <c r="Y1965" s="36"/>
      <c r="Z1965" s="36"/>
      <c r="AA1965" s="36"/>
      <c r="FD1965" s="195"/>
      <c r="FE1965" s="195"/>
      <c r="FF1965" s="195"/>
      <c r="FG1965" s="195"/>
      <c r="FH1965" s="195"/>
    </row>
    <row r="1966" spans="2:164" x14ac:dyDescent="0.2">
      <c r="B1966" s="98">
        <f>COUNT(R1966:FC1966,FI1966:FQ1966)</f>
        <v>0</v>
      </c>
      <c r="C1966" s="98" t="str">
        <f>IF(COUNT(R1966:FC1966,FI1966:FQ1966)&gt;0,COUNT(R1966:FC1966,FI1966:FQ1966),"")</f>
        <v/>
      </c>
      <c r="D1966" s="98" t="str">
        <f>IF(COUNT(X1966:BN1966,BP1966:BX1966,BZ1966:CF1966,CH1966:FC1966,FI1966:FQ1966)&gt;0,COUNT(X1966:BN1966,BP1966:BX1966,BZ1966:CF1966,CH1966:FC1966,FI1966:FQ1966),"")</f>
        <v/>
      </c>
      <c r="E1966" s="98" t="str">
        <f>IF(H1966=1,COUNT(R1966:FC1966,FI1966:FQ1966),"")</f>
        <v/>
      </c>
      <c r="F1966" s="98" t="str">
        <f>IF(H1966=1,COUNT(X1966:BN1966,BP1966:BX1966,BZ1966:CF1966,CH1966:FC1966,FI1966:FQ1966),"")</f>
        <v/>
      </c>
      <c r="G1966" s="98" t="str">
        <f>IF($B1966&gt;=1,$M1966,"")</f>
        <v/>
      </c>
      <c r="H1966" s="199" t="str">
        <f>IF(AND(M1966&gt;0,M1966&lt;=STATS!$C$22),1,"")</f>
        <v/>
      </c>
      <c r="J1966" s="34">
        <v>1965</v>
      </c>
      <c r="R1966" s="17"/>
      <c r="S1966" s="17"/>
      <c r="T1966" s="17"/>
      <c r="U1966" s="17"/>
      <c r="V1966" s="17"/>
      <c r="W1966" s="17"/>
      <c r="X1966" s="36"/>
      <c r="Y1966" s="36"/>
      <c r="Z1966" s="36"/>
      <c r="AA1966" s="36"/>
      <c r="FD1966" s="195"/>
      <c r="FE1966" s="195"/>
      <c r="FF1966" s="195"/>
      <c r="FG1966" s="195"/>
      <c r="FH1966" s="195"/>
    </row>
    <row r="1967" spans="2:164" x14ac:dyDescent="0.2">
      <c r="B1967" s="98">
        <f>COUNT(R1967:FC1967,FI1967:FQ1967)</f>
        <v>0</v>
      </c>
      <c r="C1967" s="98" t="str">
        <f>IF(COUNT(R1967:FC1967,FI1967:FQ1967)&gt;0,COUNT(R1967:FC1967,FI1967:FQ1967),"")</f>
        <v/>
      </c>
      <c r="D1967" s="98" t="str">
        <f>IF(COUNT(X1967:BN1967,BP1967:BX1967,BZ1967:CF1967,CH1967:FC1967,FI1967:FQ1967)&gt;0,COUNT(X1967:BN1967,BP1967:BX1967,BZ1967:CF1967,CH1967:FC1967,FI1967:FQ1967),"")</f>
        <v/>
      </c>
      <c r="E1967" s="98" t="str">
        <f>IF(H1967=1,COUNT(R1967:FC1967,FI1967:FQ1967),"")</f>
        <v/>
      </c>
      <c r="F1967" s="98" t="str">
        <f>IF(H1967=1,COUNT(X1967:BN1967,BP1967:BX1967,BZ1967:CF1967,CH1967:FC1967,FI1967:FQ1967),"")</f>
        <v/>
      </c>
      <c r="G1967" s="98" t="str">
        <f>IF($B1967&gt;=1,$M1967,"")</f>
        <v/>
      </c>
      <c r="H1967" s="199" t="str">
        <f>IF(AND(M1967&gt;0,M1967&lt;=STATS!$C$22),1,"")</f>
        <v/>
      </c>
      <c r="J1967" s="34">
        <v>1966</v>
      </c>
      <c r="R1967" s="17"/>
      <c r="S1967" s="17"/>
      <c r="T1967" s="17"/>
      <c r="U1967" s="17"/>
      <c r="V1967" s="17"/>
      <c r="W1967" s="17"/>
      <c r="X1967" s="36"/>
      <c r="Y1967" s="36"/>
      <c r="Z1967" s="36"/>
      <c r="AA1967" s="36"/>
      <c r="FD1967" s="195"/>
      <c r="FE1967" s="195"/>
      <c r="FF1967" s="195"/>
      <c r="FG1967" s="195"/>
      <c r="FH1967" s="195"/>
    </row>
    <row r="1968" spans="2:164" x14ac:dyDescent="0.2">
      <c r="B1968" s="98">
        <f>COUNT(R1968:FC1968,FI1968:FQ1968)</f>
        <v>0</v>
      </c>
      <c r="C1968" s="98" t="str">
        <f>IF(COUNT(R1968:FC1968,FI1968:FQ1968)&gt;0,COUNT(R1968:FC1968,FI1968:FQ1968),"")</f>
        <v/>
      </c>
      <c r="D1968" s="98" t="str">
        <f>IF(COUNT(X1968:BN1968,BP1968:BX1968,BZ1968:CF1968,CH1968:FC1968,FI1968:FQ1968)&gt;0,COUNT(X1968:BN1968,BP1968:BX1968,BZ1968:CF1968,CH1968:FC1968,FI1968:FQ1968),"")</f>
        <v/>
      </c>
      <c r="E1968" s="98" t="str">
        <f>IF(H1968=1,COUNT(R1968:FC1968,FI1968:FQ1968),"")</f>
        <v/>
      </c>
      <c r="F1968" s="98" t="str">
        <f>IF(H1968=1,COUNT(X1968:BN1968,BP1968:BX1968,BZ1968:CF1968,CH1968:FC1968,FI1968:FQ1968),"")</f>
        <v/>
      </c>
      <c r="G1968" s="98" t="str">
        <f>IF($B1968&gt;=1,$M1968,"")</f>
        <v/>
      </c>
      <c r="H1968" s="199" t="str">
        <f>IF(AND(M1968&gt;0,M1968&lt;=STATS!$C$22),1,"")</f>
        <v/>
      </c>
      <c r="J1968" s="34">
        <v>1967</v>
      </c>
      <c r="R1968" s="17"/>
      <c r="S1968" s="17"/>
      <c r="T1968" s="17"/>
      <c r="U1968" s="17"/>
      <c r="V1968" s="17"/>
      <c r="W1968" s="17"/>
      <c r="X1968" s="36"/>
      <c r="Y1968" s="36"/>
      <c r="Z1968" s="36"/>
      <c r="AA1968" s="36"/>
      <c r="FD1968" s="195"/>
      <c r="FE1968" s="195"/>
      <c r="FF1968" s="195"/>
      <c r="FG1968" s="195"/>
      <c r="FH1968" s="195"/>
    </row>
    <row r="1969" spans="2:164" x14ac:dyDescent="0.2">
      <c r="B1969" s="98">
        <f>COUNT(R1969:FC1969,FI1969:FQ1969)</f>
        <v>0</v>
      </c>
      <c r="C1969" s="98" t="str">
        <f>IF(COUNT(R1969:FC1969,FI1969:FQ1969)&gt;0,COUNT(R1969:FC1969,FI1969:FQ1969),"")</f>
        <v/>
      </c>
      <c r="D1969" s="98" t="str">
        <f>IF(COUNT(X1969:BN1969,BP1969:BX1969,BZ1969:CF1969,CH1969:FC1969,FI1969:FQ1969)&gt;0,COUNT(X1969:BN1969,BP1969:BX1969,BZ1969:CF1969,CH1969:FC1969,FI1969:FQ1969),"")</f>
        <v/>
      </c>
      <c r="E1969" s="98" t="str">
        <f>IF(H1969=1,COUNT(R1969:FC1969,FI1969:FQ1969),"")</f>
        <v/>
      </c>
      <c r="F1969" s="98" t="str">
        <f>IF(H1969=1,COUNT(X1969:BN1969,BP1969:BX1969,BZ1969:CF1969,CH1969:FC1969,FI1969:FQ1969),"")</f>
        <v/>
      </c>
      <c r="G1969" s="98" t="str">
        <f>IF($B1969&gt;=1,$M1969,"")</f>
        <v/>
      </c>
      <c r="H1969" s="199" t="str">
        <f>IF(AND(M1969&gt;0,M1969&lt;=STATS!$C$22),1,"")</f>
        <v/>
      </c>
      <c r="J1969" s="34">
        <v>1968</v>
      </c>
      <c r="R1969" s="17"/>
      <c r="S1969" s="17"/>
      <c r="T1969" s="17"/>
      <c r="U1969" s="17"/>
      <c r="V1969" s="17"/>
      <c r="W1969" s="17"/>
      <c r="X1969" s="36"/>
      <c r="Y1969" s="36"/>
      <c r="Z1969" s="36"/>
      <c r="AA1969" s="36"/>
      <c r="FD1969" s="195"/>
      <c r="FE1969" s="195"/>
      <c r="FF1969" s="195"/>
      <c r="FG1969" s="195"/>
      <c r="FH1969" s="195"/>
    </row>
    <row r="1970" spans="2:164" x14ac:dyDescent="0.2">
      <c r="B1970" s="98">
        <f>COUNT(R1970:FC1970,FI1970:FQ1970)</f>
        <v>0</v>
      </c>
      <c r="C1970" s="98" t="str">
        <f>IF(COUNT(R1970:FC1970,FI1970:FQ1970)&gt;0,COUNT(R1970:FC1970,FI1970:FQ1970),"")</f>
        <v/>
      </c>
      <c r="D1970" s="98" t="str">
        <f>IF(COUNT(X1970:BN1970,BP1970:BX1970,BZ1970:CF1970,CH1970:FC1970,FI1970:FQ1970)&gt;0,COUNT(X1970:BN1970,BP1970:BX1970,BZ1970:CF1970,CH1970:FC1970,FI1970:FQ1970),"")</f>
        <v/>
      </c>
      <c r="E1970" s="98" t="str">
        <f>IF(H1970=1,COUNT(R1970:FC1970,FI1970:FQ1970),"")</f>
        <v/>
      </c>
      <c r="F1970" s="98" t="str">
        <f>IF(H1970=1,COUNT(X1970:BN1970,BP1970:BX1970,BZ1970:CF1970,CH1970:FC1970,FI1970:FQ1970),"")</f>
        <v/>
      </c>
      <c r="G1970" s="98" t="str">
        <f>IF($B1970&gt;=1,$M1970,"")</f>
        <v/>
      </c>
      <c r="H1970" s="199" t="str">
        <f>IF(AND(M1970&gt;0,M1970&lt;=STATS!$C$22),1,"")</f>
        <v/>
      </c>
      <c r="J1970" s="34">
        <v>1969</v>
      </c>
      <c r="R1970" s="17"/>
      <c r="S1970" s="17"/>
      <c r="T1970" s="17"/>
      <c r="U1970" s="17"/>
      <c r="V1970" s="17"/>
      <c r="W1970" s="17"/>
      <c r="X1970" s="36"/>
      <c r="Y1970" s="36"/>
      <c r="Z1970" s="36"/>
      <c r="AA1970" s="36"/>
      <c r="FD1970" s="195"/>
      <c r="FE1970" s="195"/>
      <c r="FF1970" s="195"/>
      <c r="FG1970" s="195"/>
      <c r="FH1970" s="195"/>
    </row>
    <row r="1971" spans="2:164" x14ac:dyDescent="0.2">
      <c r="B1971" s="98">
        <f>COUNT(R1971:FC1971,FI1971:FQ1971)</f>
        <v>0</v>
      </c>
      <c r="C1971" s="98" t="str">
        <f>IF(COUNT(R1971:FC1971,FI1971:FQ1971)&gt;0,COUNT(R1971:FC1971,FI1971:FQ1971),"")</f>
        <v/>
      </c>
      <c r="D1971" s="98" t="str">
        <f>IF(COUNT(X1971:BN1971,BP1971:BX1971,BZ1971:CF1971,CH1971:FC1971,FI1971:FQ1971)&gt;0,COUNT(X1971:BN1971,BP1971:BX1971,BZ1971:CF1971,CH1971:FC1971,FI1971:FQ1971),"")</f>
        <v/>
      </c>
      <c r="E1971" s="98" t="str">
        <f>IF(H1971=1,COUNT(R1971:FC1971,FI1971:FQ1971),"")</f>
        <v/>
      </c>
      <c r="F1971" s="98" t="str">
        <f>IF(H1971=1,COUNT(X1971:BN1971,BP1971:BX1971,BZ1971:CF1971,CH1971:FC1971,FI1971:FQ1971),"")</f>
        <v/>
      </c>
      <c r="G1971" s="98" t="str">
        <f>IF($B1971&gt;=1,$M1971,"")</f>
        <v/>
      </c>
      <c r="H1971" s="199" t="str">
        <f>IF(AND(M1971&gt;0,M1971&lt;=STATS!$C$22),1,"")</f>
        <v/>
      </c>
      <c r="J1971" s="34">
        <v>1970</v>
      </c>
      <c r="R1971" s="17"/>
      <c r="S1971" s="17"/>
      <c r="T1971" s="17"/>
      <c r="U1971" s="17"/>
      <c r="V1971" s="17"/>
      <c r="W1971" s="17"/>
      <c r="X1971" s="36"/>
      <c r="Y1971" s="36"/>
      <c r="Z1971" s="36"/>
      <c r="AA1971" s="36"/>
      <c r="FD1971" s="195"/>
      <c r="FE1971" s="195"/>
      <c r="FF1971" s="195"/>
      <c r="FG1971" s="195"/>
      <c r="FH1971" s="195"/>
    </row>
    <row r="1972" spans="2:164" x14ac:dyDescent="0.2">
      <c r="B1972" s="98">
        <f>COUNT(R1972:FC1972,FI1972:FQ1972)</f>
        <v>0</v>
      </c>
      <c r="C1972" s="98" t="str">
        <f>IF(COUNT(R1972:FC1972,FI1972:FQ1972)&gt;0,COUNT(R1972:FC1972,FI1972:FQ1972),"")</f>
        <v/>
      </c>
      <c r="D1972" s="98" t="str">
        <f>IF(COUNT(X1972:BN1972,BP1972:BX1972,BZ1972:CF1972,CH1972:FC1972,FI1972:FQ1972)&gt;0,COUNT(X1972:BN1972,BP1972:BX1972,BZ1972:CF1972,CH1972:FC1972,FI1972:FQ1972),"")</f>
        <v/>
      </c>
      <c r="E1972" s="98" t="str">
        <f>IF(H1972=1,COUNT(R1972:FC1972,FI1972:FQ1972),"")</f>
        <v/>
      </c>
      <c r="F1972" s="98" t="str">
        <f>IF(H1972=1,COUNT(X1972:BN1972,BP1972:BX1972,BZ1972:CF1972,CH1972:FC1972,FI1972:FQ1972),"")</f>
        <v/>
      </c>
      <c r="G1972" s="98" t="str">
        <f>IF($B1972&gt;=1,$M1972,"")</f>
        <v/>
      </c>
      <c r="H1972" s="199" t="str">
        <f>IF(AND(M1972&gt;0,M1972&lt;=STATS!$C$22),1,"")</f>
        <v/>
      </c>
      <c r="J1972" s="34">
        <v>1971</v>
      </c>
      <c r="R1972" s="17"/>
      <c r="S1972" s="17"/>
      <c r="T1972" s="17"/>
      <c r="U1972" s="17"/>
      <c r="V1972" s="17"/>
      <c r="W1972" s="17"/>
      <c r="X1972" s="36"/>
      <c r="Y1972" s="36"/>
      <c r="Z1972" s="36"/>
      <c r="AA1972" s="36"/>
      <c r="FD1972" s="195"/>
      <c r="FE1972" s="195"/>
      <c r="FF1972" s="195"/>
      <c r="FG1972" s="195"/>
      <c r="FH1972" s="195"/>
    </row>
    <row r="1973" spans="2:164" x14ac:dyDescent="0.2">
      <c r="B1973" s="98">
        <f>COUNT(R1973:FC1973,FI1973:FQ1973)</f>
        <v>0</v>
      </c>
      <c r="C1973" s="98" t="str">
        <f>IF(COUNT(R1973:FC1973,FI1973:FQ1973)&gt;0,COUNT(R1973:FC1973,FI1973:FQ1973),"")</f>
        <v/>
      </c>
      <c r="D1973" s="98" t="str">
        <f>IF(COUNT(X1973:BN1973,BP1973:BX1973,BZ1973:CF1973,CH1973:FC1973,FI1973:FQ1973)&gt;0,COUNT(X1973:BN1973,BP1973:BX1973,BZ1973:CF1973,CH1973:FC1973,FI1973:FQ1973),"")</f>
        <v/>
      </c>
      <c r="E1973" s="98" t="str">
        <f>IF(H1973=1,COUNT(R1973:FC1973,FI1973:FQ1973),"")</f>
        <v/>
      </c>
      <c r="F1973" s="98" t="str">
        <f>IF(H1973=1,COUNT(X1973:BN1973,BP1973:BX1973,BZ1973:CF1973,CH1973:FC1973,FI1973:FQ1973),"")</f>
        <v/>
      </c>
      <c r="G1973" s="98" t="str">
        <f>IF($B1973&gt;=1,$M1973,"")</f>
        <v/>
      </c>
      <c r="H1973" s="199" t="str">
        <f>IF(AND(M1973&gt;0,M1973&lt;=STATS!$C$22),1,"")</f>
        <v/>
      </c>
      <c r="J1973" s="34">
        <v>1972</v>
      </c>
      <c r="R1973" s="17"/>
      <c r="S1973" s="17"/>
      <c r="T1973" s="17"/>
      <c r="U1973" s="17"/>
      <c r="V1973" s="17"/>
      <c r="W1973" s="17"/>
      <c r="X1973" s="36"/>
      <c r="Y1973" s="36"/>
      <c r="Z1973" s="36"/>
      <c r="AA1973" s="36"/>
      <c r="FD1973" s="195"/>
      <c r="FE1973" s="195"/>
      <c r="FF1973" s="195"/>
      <c r="FG1973" s="195"/>
      <c r="FH1973" s="195"/>
    </row>
    <row r="1974" spans="2:164" x14ac:dyDescent="0.2">
      <c r="B1974" s="98">
        <f>COUNT(R1974:FC1974,FI1974:FQ1974)</f>
        <v>0</v>
      </c>
      <c r="C1974" s="98" t="str">
        <f>IF(COUNT(R1974:FC1974,FI1974:FQ1974)&gt;0,COUNT(R1974:FC1974,FI1974:FQ1974),"")</f>
        <v/>
      </c>
      <c r="D1974" s="98" t="str">
        <f>IF(COUNT(X1974:BN1974,BP1974:BX1974,BZ1974:CF1974,CH1974:FC1974,FI1974:FQ1974)&gt;0,COUNT(X1974:BN1974,BP1974:BX1974,BZ1974:CF1974,CH1974:FC1974,FI1974:FQ1974),"")</f>
        <v/>
      </c>
      <c r="E1974" s="98" t="str">
        <f>IF(H1974=1,COUNT(R1974:FC1974,FI1974:FQ1974),"")</f>
        <v/>
      </c>
      <c r="F1974" s="98" t="str">
        <f>IF(H1974=1,COUNT(X1974:BN1974,BP1974:BX1974,BZ1974:CF1974,CH1974:FC1974,FI1974:FQ1974),"")</f>
        <v/>
      </c>
      <c r="G1974" s="98" t="str">
        <f>IF($B1974&gt;=1,$M1974,"")</f>
        <v/>
      </c>
      <c r="H1974" s="199" t="str">
        <f>IF(AND(M1974&gt;0,M1974&lt;=STATS!$C$22),1,"")</f>
        <v/>
      </c>
      <c r="J1974" s="34">
        <v>1973</v>
      </c>
      <c r="R1974" s="17"/>
      <c r="S1974" s="17"/>
      <c r="T1974" s="17"/>
      <c r="U1974" s="17"/>
      <c r="V1974" s="17"/>
      <c r="W1974" s="17"/>
      <c r="X1974" s="36"/>
      <c r="Y1974" s="36"/>
      <c r="Z1974" s="36"/>
      <c r="AA1974" s="36"/>
      <c r="FD1974" s="195"/>
      <c r="FE1974" s="195"/>
      <c r="FF1974" s="195"/>
      <c r="FG1974" s="195"/>
      <c r="FH1974" s="195"/>
    </row>
    <row r="1975" spans="2:164" x14ac:dyDescent="0.2">
      <c r="B1975" s="98">
        <f>COUNT(R1975:FC1975,FI1975:FQ1975)</f>
        <v>0</v>
      </c>
      <c r="C1975" s="98" t="str">
        <f>IF(COUNT(R1975:FC1975,FI1975:FQ1975)&gt;0,COUNT(R1975:FC1975,FI1975:FQ1975),"")</f>
        <v/>
      </c>
      <c r="D1975" s="98" t="str">
        <f>IF(COUNT(X1975:BN1975,BP1975:BX1975,BZ1975:CF1975,CH1975:FC1975,FI1975:FQ1975)&gt;0,COUNT(X1975:BN1975,BP1975:BX1975,BZ1975:CF1975,CH1975:FC1975,FI1975:FQ1975),"")</f>
        <v/>
      </c>
      <c r="E1975" s="98" t="str">
        <f>IF(H1975=1,COUNT(R1975:FC1975,FI1975:FQ1975),"")</f>
        <v/>
      </c>
      <c r="F1975" s="98" t="str">
        <f>IF(H1975=1,COUNT(X1975:BN1975,BP1975:BX1975,BZ1975:CF1975,CH1975:FC1975,FI1975:FQ1975),"")</f>
        <v/>
      </c>
      <c r="G1975" s="98" t="str">
        <f>IF($B1975&gt;=1,$M1975,"")</f>
        <v/>
      </c>
      <c r="H1975" s="199" t="str">
        <f>IF(AND(M1975&gt;0,M1975&lt;=STATS!$C$22),1,"")</f>
        <v/>
      </c>
      <c r="J1975" s="34">
        <v>1974</v>
      </c>
      <c r="R1975" s="17"/>
      <c r="S1975" s="17"/>
      <c r="T1975" s="17"/>
      <c r="U1975" s="17"/>
      <c r="V1975" s="17"/>
      <c r="W1975" s="17"/>
      <c r="X1975" s="36"/>
      <c r="Y1975" s="36"/>
      <c r="Z1975" s="36"/>
      <c r="AA1975" s="36"/>
      <c r="FD1975" s="195"/>
      <c r="FE1975" s="195"/>
      <c r="FF1975" s="195"/>
      <c r="FG1975" s="195"/>
      <c r="FH1975" s="195"/>
    </row>
    <row r="1976" spans="2:164" x14ac:dyDescent="0.2">
      <c r="B1976" s="98">
        <f>COUNT(R1976:FC1976,FI1976:FQ1976)</f>
        <v>0</v>
      </c>
      <c r="C1976" s="98" t="str">
        <f>IF(COUNT(R1976:FC1976,FI1976:FQ1976)&gt;0,COUNT(R1976:FC1976,FI1976:FQ1976),"")</f>
        <v/>
      </c>
      <c r="D1976" s="98" t="str">
        <f>IF(COUNT(X1976:BN1976,BP1976:BX1976,BZ1976:CF1976,CH1976:FC1976,FI1976:FQ1976)&gt;0,COUNT(X1976:BN1976,BP1976:BX1976,BZ1976:CF1976,CH1976:FC1976,FI1976:FQ1976),"")</f>
        <v/>
      </c>
      <c r="E1976" s="98" t="str">
        <f>IF(H1976=1,COUNT(R1976:FC1976,FI1976:FQ1976),"")</f>
        <v/>
      </c>
      <c r="F1976" s="98" t="str">
        <f>IF(H1976=1,COUNT(X1976:BN1976,BP1976:BX1976,BZ1976:CF1976,CH1976:FC1976,FI1976:FQ1976),"")</f>
        <v/>
      </c>
      <c r="G1976" s="98" t="str">
        <f>IF($B1976&gt;=1,$M1976,"")</f>
        <v/>
      </c>
      <c r="H1976" s="199" t="str">
        <f>IF(AND(M1976&gt;0,M1976&lt;=STATS!$C$22),1,"")</f>
        <v/>
      </c>
      <c r="J1976" s="34">
        <v>1975</v>
      </c>
      <c r="R1976" s="17"/>
      <c r="S1976" s="17"/>
      <c r="T1976" s="17"/>
      <c r="U1976" s="17"/>
      <c r="V1976" s="17"/>
      <c r="W1976" s="17"/>
      <c r="X1976" s="36"/>
      <c r="Y1976" s="36"/>
      <c r="Z1976" s="36"/>
      <c r="AA1976" s="36"/>
      <c r="FD1976" s="195"/>
      <c r="FE1976" s="195"/>
      <c r="FF1976" s="195"/>
      <c r="FG1976" s="195"/>
      <c r="FH1976" s="195"/>
    </row>
    <row r="1977" spans="2:164" x14ac:dyDescent="0.2">
      <c r="B1977" s="98">
        <f>COUNT(R1977:FC1977,FI1977:FQ1977)</f>
        <v>0</v>
      </c>
      <c r="C1977" s="98" t="str">
        <f>IF(COUNT(R1977:FC1977,FI1977:FQ1977)&gt;0,COUNT(R1977:FC1977,FI1977:FQ1977),"")</f>
        <v/>
      </c>
      <c r="D1977" s="98" t="str">
        <f>IF(COUNT(X1977:BN1977,BP1977:BX1977,BZ1977:CF1977,CH1977:FC1977,FI1977:FQ1977)&gt;0,COUNT(X1977:BN1977,BP1977:BX1977,BZ1977:CF1977,CH1977:FC1977,FI1977:FQ1977),"")</f>
        <v/>
      </c>
      <c r="E1977" s="98" t="str">
        <f>IF(H1977=1,COUNT(R1977:FC1977,FI1977:FQ1977),"")</f>
        <v/>
      </c>
      <c r="F1977" s="98" t="str">
        <f>IF(H1977=1,COUNT(X1977:BN1977,BP1977:BX1977,BZ1977:CF1977,CH1977:FC1977,FI1977:FQ1977),"")</f>
        <v/>
      </c>
      <c r="G1977" s="98" t="str">
        <f>IF($B1977&gt;=1,$M1977,"")</f>
        <v/>
      </c>
      <c r="H1977" s="199" t="str">
        <f>IF(AND(M1977&gt;0,M1977&lt;=STATS!$C$22),1,"")</f>
        <v/>
      </c>
      <c r="J1977" s="34">
        <v>1976</v>
      </c>
      <c r="R1977" s="17"/>
      <c r="S1977" s="17"/>
      <c r="T1977" s="17"/>
      <c r="U1977" s="17"/>
      <c r="V1977" s="17"/>
      <c r="W1977" s="17"/>
      <c r="X1977" s="36"/>
      <c r="Y1977" s="36"/>
      <c r="Z1977" s="36"/>
      <c r="AA1977" s="36"/>
      <c r="FD1977" s="195"/>
      <c r="FE1977" s="195"/>
      <c r="FF1977" s="195"/>
      <c r="FG1977" s="195"/>
      <c r="FH1977" s="195"/>
    </row>
    <row r="1978" spans="2:164" x14ac:dyDescent="0.2">
      <c r="B1978" s="98">
        <f>COUNT(R1978:FC1978,FI1978:FQ1978)</f>
        <v>0</v>
      </c>
      <c r="C1978" s="98" t="str">
        <f>IF(COUNT(R1978:FC1978,FI1978:FQ1978)&gt;0,COUNT(R1978:FC1978,FI1978:FQ1978),"")</f>
        <v/>
      </c>
      <c r="D1978" s="98" t="str">
        <f>IF(COUNT(X1978:BN1978,BP1978:BX1978,BZ1978:CF1978,CH1978:FC1978,FI1978:FQ1978)&gt;0,COUNT(X1978:BN1978,BP1978:BX1978,BZ1978:CF1978,CH1978:FC1978,FI1978:FQ1978),"")</f>
        <v/>
      </c>
      <c r="E1978" s="98" t="str">
        <f>IF(H1978=1,COUNT(R1978:FC1978,FI1978:FQ1978),"")</f>
        <v/>
      </c>
      <c r="F1978" s="98" t="str">
        <f>IF(H1978=1,COUNT(X1978:BN1978,BP1978:BX1978,BZ1978:CF1978,CH1978:FC1978,FI1978:FQ1978),"")</f>
        <v/>
      </c>
      <c r="G1978" s="98" t="str">
        <f>IF($B1978&gt;=1,$M1978,"")</f>
        <v/>
      </c>
      <c r="H1978" s="199" t="str">
        <f>IF(AND(M1978&gt;0,M1978&lt;=STATS!$C$22),1,"")</f>
        <v/>
      </c>
      <c r="J1978" s="34">
        <v>1977</v>
      </c>
      <c r="R1978" s="17"/>
      <c r="S1978" s="17"/>
      <c r="T1978" s="17"/>
      <c r="U1978" s="17"/>
      <c r="V1978" s="17"/>
      <c r="W1978" s="17"/>
      <c r="X1978" s="36"/>
      <c r="Y1978" s="36"/>
      <c r="Z1978" s="36"/>
      <c r="AA1978" s="36"/>
      <c r="FD1978" s="195"/>
      <c r="FE1978" s="195"/>
      <c r="FF1978" s="195"/>
      <c r="FG1978" s="195"/>
      <c r="FH1978" s="195"/>
    </row>
    <row r="1979" spans="2:164" x14ac:dyDescent="0.2">
      <c r="B1979" s="98">
        <f>COUNT(R1979:FC1979,FI1979:FQ1979)</f>
        <v>0</v>
      </c>
      <c r="C1979" s="98" t="str">
        <f>IF(COUNT(R1979:FC1979,FI1979:FQ1979)&gt;0,COUNT(R1979:FC1979,FI1979:FQ1979),"")</f>
        <v/>
      </c>
      <c r="D1979" s="98" t="str">
        <f>IF(COUNT(X1979:BN1979,BP1979:BX1979,BZ1979:CF1979,CH1979:FC1979,FI1979:FQ1979)&gt;0,COUNT(X1979:BN1979,BP1979:BX1979,BZ1979:CF1979,CH1979:FC1979,FI1979:FQ1979),"")</f>
        <v/>
      </c>
      <c r="E1979" s="98" t="str">
        <f>IF(H1979=1,COUNT(R1979:FC1979,FI1979:FQ1979),"")</f>
        <v/>
      </c>
      <c r="F1979" s="98" t="str">
        <f>IF(H1979=1,COUNT(X1979:BN1979,BP1979:BX1979,BZ1979:CF1979,CH1979:FC1979,FI1979:FQ1979),"")</f>
        <v/>
      </c>
      <c r="G1979" s="98" t="str">
        <f>IF($B1979&gt;=1,$M1979,"")</f>
        <v/>
      </c>
      <c r="H1979" s="199" t="str">
        <f>IF(AND(M1979&gt;0,M1979&lt;=STATS!$C$22),1,"")</f>
        <v/>
      </c>
      <c r="J1979" s="34">
        <v>1978</v>
      </c>
      <c r="R1979" s="17"/>
      <c r="S1979" s="17"/>
      <c r="T1979" s="17"/>
      <c r="U1979" s="17"/>
      <c r="V1979" s="17"/>
      <c r="W1979" s="17"/>
      <c r="X1979" s="36"/>
      <c r="Y1979" s="36"/>
      <c r="Z1979" s="36"/>
      <c r="AA1979" s="36"/>
      <c r="FD1979" s="195"/>
      <c r="FE1979" s="195"/>
      <c r="FF1979" s="195"/>
      <c r="FG1979" s="195"/>
      <c r="FH1979" s="195"/>
    </row>
    <row r="1980" spans="2:164" x14ac:dyDescent="0.2">
      <c r="B1980" s="98">
        <f>COUNT(R1980:FC1980,FI1980:FQ1980)</f>
        <v>0</v>
      </c>
      <c r="C1980" s="98" t="str">
        <f>IF(COUNT(R1980:FC1980,FI1980:FQ1980)&gt;0,COUNT(R1980:FC1980,FI1980:FQ1980),"")</f>
        <v/>
      </c>
      <c r="D1980" s="98" t="str">
        <f>IF(COUNT(X1980:BN1980,BP1980:BX1980,BZ1980:CF1980,CH1980:FC1980,FI1980:FQ1980)&gt;0,COUNT(X1980:BN1980,BP1980:BX1980,BZ1980:CF1980,CH1980:FC1980,FI1980:FQ1980),"")</f>
        <v/>
      </c>
      <c r="E1980" s="98" t="str">
        <f>IF(H1980=1,COUNT(R1980:FC1980,FI1980:FQ1980),"")</f>
        <v/>
      </c>
      <c r="F1980" s="98" t="str">
        <f>IF(H1980=1,COUNT(X1980:BN1980,BP1980:BX1980,BZ1980:CF1980,CH1980:FC1980,FI1980:FQ1980),"")</f>
        <v/>
      </c>
      <c r="G1980" s="98" t="str">
        <f>IF($B1980&gt;=1,$M1980,"")</f>
        <v/>
      </c>
      <c r="H1980" s="199" t="str">
        <f>IF(AND(M1980&gt;0,M1980&lt;=STATS!$C$22),1,"")</f>
        <v/>
      </c>
      <c r="J1980" s="34">
        <v>1979</v>
      </c>
      <c r="R1980" s="17"/>
      <c r="S1980" s="17"/>
      <c r="T1980" s="17"/>
      <c r="U1980" s="17"/>
      <c r="V1980" s="17"/>
      <c r="W1980" s="17"/>
      <c r="X1980" s="36"/>
      <c r="Y1980" s="36"/>
      <c r="Z1980" s="36"/>
      <c r="AA1980" s="36"/>
      <c r="FD1980" s="195"/>
      <c r="FE1980" s="195"/>
      <c r="FF1980" s="195"/>
      <c r="FG1980" s="195"/>
      <c r="FH1980" s="195"/>
    </row>
    <row r="1981" spans="2:164" x14ac:dyDescent="0.2">
      <c r="B1981" s="98">
        <f>COUNT(R1981:FC1981,FI1981:FQ1981)</f>
        <v>0</v>
      </c>
      <c r="C1981" s="98" t="str">
        <f>IF(COUNT(R1981:FC1981,FI1981:FQ1981)&gt;0,COUNT(R1981:FC1981,FI1981:FQ1981),"")</f>
        <v/>
      </c>
      <c r="D1981" s="98" t="str">
        <f>IF(COUNT(X1981:BN1981,BP1981:BX1981,BZ1981:CF1981,CH1981:FC1981,FI1981:FQ1981)&gt;0,COUNT(X1981:BN1981,BP1981:BX1981,BZ1981:CF1981,CH1981:FC1981,FI1981:FQ1981),"")</f>
        <v/>
      </c>
      <c r="E1981" s="98" t="str">
        <f>IF(H1981=1,COUNT(R1981:FC1981,FI1981:FQ1981),"")</f>
        <v/>
      </c>
      <c r="F1981" s="98" t="str">
        <f>IF(H1981=1,COUNT(X1981:BN1981,BP1981:BX1981,BZ1981:CF1981,CH1981:FC1981,FI1981:FQ1981),"")</f>
        <v/>
      </c>
      <c r="G1981" s="98" t="str">
        <f>IF($B1981&gt;=1,$M1981,"")</f>
        <v/>
      </c>
      <c r="H1981" s="199" t="str">
        <f>IF(AND(M1981&gt;0,M1981&lt;=STATS!$C$22),1,"")</f>
        <v/>
      </c>
      <c r="J1981" s="34">
        <v>1980</v>
      </c>
      <c r="R1981" s="17"/>
      <c r="S1981" s="17"/>
      <c r="T1981" s="17"/>
      <c r="U1981" s="17"/>
      <c r="V1981" s="17"/>
      <c r="W1981" s="17"/>
      <c r="X1981" s="36"/>
      <c r="Y1981" s="36"/>
      <c r="Z1981" s="36"/>
      <c r="AA1981" s="36"/>
      <c r="FD1981" s="195"/>
      <c r="FE1981" s="195"/>
      <c r="FF1981" s="195"/>
      <c r="FG1981" s="195"/>
      <c r="FH1981" s="195"/>
    </row>
    <row r="1982" spans="2:164" x14ac:dyDescent="0.2">
      <c r="B1982" s="98">
        <f>COUNT(R1982:FC1982,FI1982:FQ1982)</f>
        <v>0</v>
      </c>
      <c r="C1982" s="98" t="str">
        <f>IF(COUNT(R1982:FC1982,FI1982:FQ1982)&gt;0,COUNT(R1982:FC1982,FI1982:FQ1982),"")</f>
        <v/>
      </c>
      <c r="D1982" s="98" t="str">
        <f>IF(COUNT(X1982:BN1982,BP1982:BX1982,BZ1982:CF1982,CH1982:FC1982,FI1982:FQ1982)&gt;0,COUNT(X1982:BN1982,BP1982:BX1982,BZ1982:CF1982,CH1982:FC1982,FI1982:FQ1982),"")</f>
        <v/>
      </c>
      <c r="E1982" s="98" t="str">
        <f>IF(H1982=1,COUNT(R1982:FC1982,FI1982:FQ1982),"")</f>
        <v/>
      </c>
      <c r="F1982" s="98" t="str">
        <f>IF(H1982=1,COUNT(X1982:BN1982,BP1982:BX1982,BZ1982:CF1982,CH1982:FC1982,FI1982:FQ1982),"")</f>
        <v/>
      </c>
      <c r="G1982" s="98" t="str">
        <f>IF($B1982&gt;=1,$M1982,"")</f>
        <v/>
      </c>
      <c r="H1982" s="199" t="str">
        <f>IF(AND(M1982&gt;0,M1982&lt;=STATS!$C$22),1,"")</f>
        <v/>
      </c>
      <c r="J1982" s="34">
        <v>1981</v>
      </c>
      <c r="R1982" s="17"/>
      <c r="S1982" s="17"/>
      <c r="T1982" s="17"/>
      <c r="U1982" s="17"/>
      <c r="V1982" s="17"/>
      <c r="W1982" s="17"/>
      <c r="X1982" s="36"/>
      <c r="Y1982" s="36"/>
      <c r="Z1982" s="36"/>
      <c r="AA1982" s="36"/>
      <c r="FD1982" s="195"/>
      <c r="FE1982" s="195"/>
      <c r="FF1982" s="195"/>
      <c r="FG1982" s="195"/>
      <c r="FH1982" s="195"/>
    </row>
    <row r="1983" spans="2:164" x14ac:dyDescent="0.2">
      <c r="B1983" s="98">
        <f>COUNT(R1983:FC1983,FI1983:FQ1983)</f>
        <v>0</v>
      </c>
      <c r="C1983" s="98" t="str">
        <f>IF(COUNT(R1983:FC1983,FI1983:FQ1983)&gt;0,COUNT(R1983:FC1983,FI1983:FQ1983),"")</f>
        <v/>
      </c>
      <c r="D1983" s="98" t="str">
        <f>IF(COUNT(X1983:BN1983,BP1983:BX1983,BZ1983:CF1983,CH1983:FC1983,FI1983:FQ1983)&gt;0,COUNT(X1983:BN1983,BP1983:BX1983,BZ1983:CF1983,CH1983:FC1983,FI1983:FQ1983),"")</f>
        <v/>
      </c>
      <c r="E1983" s="98" t="str">
        <f>IF(H1983=1,COUNT(R1983:FC1983,FI1983:FQ1983),"")</f>
        <v/>
      </c>
      <c r="F1983" s="98" t="str">
        <f>IF(H1983=1,COUNT(X1983:BN1983,BP1983:BX1983,BZ1983:CF1983,CH1983:FC1983,FI1983:FQ1983),"")</f>
        <v/>
      </c>
      <c r="G1983" s="98" t="str">
        <f>IF($B1983&gt;=1,$M1983,"")</f>
        <v/>
      </c>
      <c r="H1983" s="199" t="str">
        <f>IF(AND(M1983&gt;0,M1983&lt;=STATS!$C$22),1,"")</f>
        <v/>
      </c>
      <c r="J1983" s="34">
        <v>1982</v>
      </c>
      <c r="R1983" s="17"/>
      <c r="S1983" s="17"/>
      <c r="T1983" s="17"/>
      <c r="U1983" s="17"/>
      <c r="V1983" s="17"/>
      <c r="W1983" s="17"/>
      <c r="X1983" s="36"/>
      <c r="Y1983" s="36"/>
      <c r="Z1983" s="36"/>
      <c r="AA1983" s="36"/>
      <c r="FD1983" s="195"/>
      <c r="FE1983" s="195"/>
      <c r="FF1983" s="195"/>
      <c r="FG1983" s="195"/>
      <c r="FH1983" s="195"/>
    </row>
    <row r="1984" spans="2:164" x14ac:dyDescent="0.2">
      <c r="B1984" s="98">
        <f>COUNT(R1984:FC1984,FI1984:FQ1984)</f>
        <v>0</v>
      </c>
      <c r="C1984" s="98" t="str">
        <f>IF(COUNT(R1984:FC1984,FI1984:FQ1984)&gt;0,COUNT(R1984:FC1984,FI1984:FQ1984),"")</f>
        <v/>
      </c>
      <c r="D1984" s="98" t="str">
        <f>IF(COUNT(X1984:BN1984,BP1984:BX1984,BZ1984:CF1984,CH1984:FC1984,FI1984:FQ1984)&gt;0,COUNT(X1984:BN1984,BP1984:BX1984,BZ1984:CF1984,CH1984:FC1984,FI1984:FQ1984),"")</f>
        <v/>
      </c>
      <c r="E1984" s="98" t="str">
        <f>IF(H1984=1,COUNT(R1984:FC1984,FI1984:FQ1984),"")</f>
        <v/>
      </c>
      <c r="F1984" s="98" t="str">
        <f>IF(H1984=1,COUNT(X1984:BN1984,BP1984:BX1984,BZ1984:CF1984,CH1984:FC1984,FI1984:FQ1984),"")</f>
        <v/>
      </c>
      <c r="G1984" s="98" t="str">
        <f>IF($B1984&gt;=1,$M1984,"")</f>
        <v/>
      </c>
      <c r="H1984" s="199" t="str">
        <f>IF(AND(M1984&gt;0,M1984&lt;=STATS!$C$22),1,"")</f>
        <v/>
      </c>
      <c r="J1984" s="34">
        <v>1983</v>
      </c>
      <c r="R1984" s="17"/>
      <c r="S1984" s="17"/>
      <c r="T1984" s="17"/>
      <c r="U1984" s="17"/>
      <c r="V1984" s="17"/>
      <c r="W1984" s="17"/>
      <c r="X1984" s="36"/>
      <c r="Y1984" s="36"/>
      <c r="Z1984" s="36"/>
      <c r="AA1984" s="36"/>
      <c r="FD1984" s="195"/>
      <c r="FE1984" s="195"/>
      <c r="FF1984" s="195"/>
      <c r="FG1984" s="195"/>
      <c r="FH1984" s="195"/>
    </row>
    <row r="1985" spans="2:164" x14ac:dyDescent="0.2">
      <c r="B1985" s="98">
        <f>COUNT(R1985:FC1985,FI1985:FQ1985)</f>
        <v>0</v>
      </c>
      <c r="C1985" s="98" t="str">
        <f>IF(COUNT(R1985:FC1985,FI1985:FQ1985)&gt;0,COUNT(R1985:FC1985,FI1985:FQ1985),"")</f>
        <v/>
      </c>
      <c r="D1985" s="98" t="str">
        <f>IF(COUNT(X1985:BN1985,BP1985:BX1985,BZ1985:CF1985,CH1985:FC1985,FI1985:FQ1985)&gt;0,COUNT(X1985:BN1985,BP1985:BX1985,BZ1985:CF1985,CH1985:FC1985,FI1985:FQ1985),"")</f>
        <v/>
      </c>
      <c r="E1985" s="98" t="str">
        <f>IF(H1985=1,COUNT(R1985:FC1985,FI1985:FQ1985),"")</f>
        <v/>
      </c>
      <c r="F1985" s="98" t="str">
        <f>IF(H1985=1,COUNT(X1985:BN1985,BP1985:BX1985,BZ1985:CF1985,CH1985:FC1985,FI1985:FQ1985),"")</f>
        <v/>
      </c>
      <c r="G1985" s="98" t="str">
        <f>IF($B1985&gt;=1,$M1985,"")</f>
        <v/>
      </c>
      <c r="H1985" s="199" t="str">
        <f>IF(AND(M1985&gt;0,M1985&lt;=STATS!$C$22),1,"")</f>
        <v/>
      </c>
      <c r="J1985" s="34">
        <v>1984</v>
      </c>
      <c r="R1985" s="17"/>
      <c r="S1985" s="17"/>
      <c r="T1985" s="17"/>
      <c r="U1985" s="17"/>
      <c r="V1985" s="17"/>
      <c r="W1985" s="17"/>
      <c r="X1985" s="36"/>
      <c r="Y1985" s="36"/>
      <c r="Z1985" s="36"/>
      <c r="AA1985" s="36"/>
      <c r="FD1985" s="195"/>
      <c r="FE1985" s="195"/>
      <c r="FF1985" s="195"/>
      <c r="FG1985" s="195"/>
      <c r="FH1985" s="195"/>
    </row>
    <row r="1986" spans="2:164" x14ac:dyDescent="0.2">
      <c r="B1986" s="98">
        <f>COUNT(R1986:FC1986,FI1986:FQ1986)</f>
        <v>0</v>
      </c>
      <c r="C1986" s="98" t="str">
        <f>IF(COUNT(R1986:FC1986,FI1986:FQ1986)&gt;0,COUNT(R1986:FC1986,FI1986:FQ1986),"")</f>
        <v/>
      </c>
      <c r="D1986" s="98" t="str">
        <f>IF(COUNT(X1986:BN1986,BP1986:BX1986,BZ1986:CF1986,CH1986:FC1986,FI1986:FQ1986)&gt;0,COUNT(X1986:BN1986,BP1986:BX1986,BZ1986:CF1986,CH1986:FC1986,FI1986:FQ1986),"")</f>
        <v/>
      </c>
      <c r="E1986" s="98" t="str">
        <f>IF(H1986=1,COUNT(R1986:FC1986,FI1986:FQ1986),"")</f>
        <v/>
      </c>
      <c r="F1986" s="98" t="str">
        <f>IF(H1986=1,COUNT(X1986:BN1986,BP1986:BX1986,BZ1986:CF1986,CH1986:FC1986,FI1986:FQ1986),"")</f>
        <v/>
      </c>
      <c r="G1986" s="98" t="str">
        <f>IF($B1986&gt;=1,$M1986,"")</f>
        <v/>
      </c>
      <c r="H1986" s="199" t="str">
        <f>IF(AND(M1986&gt;0,M1986&lt;=STATS!$C$22),1,"")</f>
        <v/>
      </c>
      <c r="J1986" s="34">
        <v>1985</v>
      </c>
      <c r="R1986" s="17"/>
      <c r="S1986" s="17"/>
      <c r="T1986" s="17"/>
      <c r="U1986" s="17"/>
      <c r="V1986" s="17"/>
      <c r="W1986" s="17"/>
      <c r="X1986" s="36"/>
      <c r="Y1986" s="36"/>
      <c r="Z1986" s="36"/>
      <c r="AA1986" s="36"/>
      <c r="FD1986" s="195"/>
      <c r="FE1986" s="195"/>
      <c r="FF1986" s="195"/>
      <c r="FG1986" s="195"/>
      <c r="FH1986" s="195"/>
    </row>
    <row r="1987" spans="2:164" x14ac:dyDescent="0.2">
      <c r="B1987" s="98">
        <f>COUNT(R1987:FC1987,FI1987:FQ1987)</f>
        <v>0</v>
      </c>
      <c r="C1987" s="98" t="str">
        <f>IF(COUNT(R1987:FC1987,FI1987:FQ1987)&gt;0,COUNT(R1987:FC1987,FI1987:FQ1987),"")</f>
        <v/>
      </c>
      <c r="D1987" s="98" t="str">
        <f>IF(COUNT(X1987:BN1987,BP1987:BX1987,BZ1987:CF1987,CH1987:FC1987,FI1987:FQ1987)&gt;0,COUNT(X1987:BN1987,BP1987:BX1987,BZ1987:CF1987,CH1987:FC1987,FI1987:FQ1987),"")</f>
        <v/>
      </c>
      <c r="E1987" s="98" t="str">
        <f>IF(H1987=1,COUNT(R1987:FC1987,FI1987:FQ1987),"")</f>
        <v/>
      </c>
      <c r="F1987" s="98" t="str">
        <f>IF(H1987=1,COUNT(X1987:BN1987,BP1987:BX1987,BZ1987:CF1987,CH1987:FC1987,FI1987:FQ1987),"")</f>
        <v/>
      </c>
      <c r="G1987" s="98" t="str">
        <f>IF($B1987&gt;=1,$M1987,"")</f>
        <v/>
      </c>
      <c r="H1987" s="199" t="str">
        <f>IF(AND(M1987&gt;0,M1987&lt;=STATS!$C$22),1,"")</f>
        <v/>
      </c>
      <c r="J1987" s="34">
        <v>1986</v>
      </c>
      <c r="R1987" s="17"/>
      <c r="S1987" s="17"/>
      <c r="T1987" s="17"/>
      <c r="U1987" s="17"/>
      <c r="V1987" s="17"/>
      <c r="W1987" s="17"/>
      <c r="X1987" s="36"/>
      <c r="Y1987" s="36"/>
      <c r="Z1987" s="36"/>
      <c r="AA1987" s="36"/>
      <c r="FD1987" s="195"/>
      <c r="FE1987" s="195"/>
      <c r="FF1987" s="195"/>
      <c r="FG1987" s="195"/>
      <c r="FH1987" s="195"/>
    </row>
    <row r="1988" spans="2:164" x14ac:dyDescent="0.2">
      <c r="B1988" s="98">
        <f>COUNT(R1988:FC1988,FI1988:FQ1988)</f>
        <v>0</v>
      </c>
      <c r="C1988" s="98" t="str">
        <f>IF(COUNT(R1988:FC1988,FI1988:FQ1988)&gt;0,COUNT(R1988:FC1988,FI1988:FQ1988),"")</f>
        <v/>
      </c>
      <c r="D1988" s="98" t="str">
        <f>IF(COUNT(X1988:BN1988,BP1988:BX1988,BZ1988:CF1988,CH1988:FC1988,FI1988:FQ1988)&gt;0,COUNT(X1988:BN1988,BP1988:BX1988,BZ1988:CF1988,CH1988:FC1988,FI1988:FQ1988),"")</f>
        <v/>
      </c>
      <c r="E1988" s="98" t="str">
        <f>IF(H1988=1,COUNT(R1988:FC1988,FI1988:FQ1988),"")</f>
        <v/>
      </c>
      <c r="F1988" s="98" t="str">
        <f>IF(H1988=1,COUNT(X1988:BN1988,BP1988:BX1988,BZ1988:CF1988,CH1988:FC1988,FI1988:FQ1988),"")</f>
        <v/>
      </c>
      <c r="G1988" s="98" t="str">
        <f>IF($B1988&gt;=1,$M1988,"")</f>
        <v/>
      </c>
      <c r="H1988" s="199" t="str">
        <f>IF(AND(M1988&gt;0,M1988&lt;=STATS!$C$22),1,"")</f>
        <v/>
      </c>
      <c r="J1988" s="34">
        <v>1987</v>
      </c>
      <c r="R1988" s="17"/>
      <c r="S1988" s="17"/>
      <c r="T1988" s="17"/>
      <c r="U1988" s="17"/>
      <c r="V1988" s="17"/>
      <c r="W1988" s="17"/>
      <c r="X1988" s="36"/>
      <c r="Y1988" s="36"/>
      <c r="Z1988" s="36"/>
      <c r="AA1988" s="36"/>
      <c r="FD1988" s="195"/>
      <c r="FE1988" s="195"/>
      <c r="FF1988" s="195"/>
      <c r="FG1988" s="195"/>
      <c r="FH1988" s="195"/>
    </row>
    <row r="1989" spans="2:164" x14ac:dyDescent="0.2">
      <c r="B1989" s="98">
        <f>COUNT(R1989:FC1989,FI1989:FQ1989)</f>
        <v>0</v>
      </c>
      <c r="C1989" s="98" t="str">
        <f>IF(COUNT(R1989:FC1989,FI1989:FQ1989)&gt;0,COUNT(R1989:FC1989,FI1989:FQ1989),"")</f>
        <v/>
      </c>
      <c r="D1989" s="98" t="str">
        <f>IF(COUNT(X1989:BN1989,BP1989:BX1989,BZ1989:CF1989,CH1989:FC1989,FI1989:FQ1989)&gt;0,COUNT(X1989:BN1989,BP1989:BX1989,BZ1989:CF1989,CH1989:FC1989,FI1989:FQ1989),"")</f>
        <v/>
      </c>
      <c r="E1989" s="98" t="str">
        <f>IF(H1989=1,COUNT(R1989:FC1989,FI1989:FQ1989),"")</f>
        <v/>
      </c>
      <c r="F1989" s="98" t="str">
        <f>IF(H1989=1,COUNT(X1989:BN1989,BP1989:BX1989,BZ1989:CF1989,CH1989:FC1989,FI1989:FQ1989),"")</f>
        <v/>
      </c>
      <c r="G1989" s="98" t="str">
        <f>IF($B1989&gt;=1,$M1989,"")</f>
        <v/>
      </c>
      <c r="H1989" s="199" t="str">
        <f>IF(AND(M1989&gt;0,M1989&lt;=STATS!$C$22),1,"")</f>
        <v/>
      </c>
      <c r="J1989" s="34">
        <v>1988</v>
      </c>
      <c r="R1989" s="17"/>
      <c r="S1989" s="17"/>
      <c r="T1989" s="17"/>
      <c r="U1989" s="17"/>
      <c r="V1989" s="17"/>
      <c r="W1989" s="17"/>
      <c r="X1989" s="36"/>
      <c r="Y1989" s="36"/>
      <c r="Z1989" s="36"/>
      <c r="AA1989" s="36"/>
      <c r="FD1989" s="195"/>
      <c r="FE1989" s="195"/>
      <c r="FF1989" s="195"/>
      <c r="FG1989" s="195"/>
      <c r="FH1989" s="195"/>
    </row>
    <row r="1990" spans="2:164" x14ac:dyDescent="0.2">
      <c r="B1990" s="98">
        <f>COUNT(R1990:FC1990,FI1990:FQ1990)</f>
        <v>0</v>
      </c>
      <c r="C1990" s="98" t="str">
        <f>IF(COUNT(R1990:FC1990,FI1990:FQ1990)&gt;0,COUNT(R1990:FC1990,FI1990:FQ1990),"")</f>
        <v/>
      </c>
      <c r="D1990" s="98" t="str">
        <f>IF(COUNT(X1990:BN1990,BP1990:BX1990,BZ1990:CF1990,CH1990:FC1990,FI1990:FQ1990)&gt;0,COUNT(X1990:BN1990,BP1990:BX1990,BZ1990:CF1990,CH1990:FC1990,FI1990:FQ1990),"")</f>
        <v/>
      </c>
      <c r="E1990" s="98" t="str">
        <f>IF(H1990=1,COUNT(R1990:FC1990,FI1990:FQ1990),"")</f>
        <v/>
      </c>
      <c r="F1990" s="98" t="str">
        <f>IF(H1990=1,COUNT(X1990:BN1990,BP1990:BX1990,BZ1990:CF1990,CH1990:FC1990,FI1990:FQ1990),"")</f>
        <v/>
      </c>
      <c r="G1990" s="98" t="str">
        <f>IF($B1990&gt;=1,$M1990,"")</f>
        <v/>
      </c>
      <c r="H1990" s="199" t="str">
        <f>IF(AND(M1990&gt;0,M1990&lt;=STATS!$C$22),1,"")</f>
        <v/>
      </c>
      <c r="J1990" s="34">
        <v>1989</v>
      </c>
      <c r="R1990" s="17"/>
      <c r="S1990" s="17"/>
      <c r="T1990" s="17"/>
      <c r="U1990" s="17"/>
      <c r="V1990" s="17"/>
      <c r="W1990" s="17"/>
      <c r="X1990" s="36"/>
      <c r="Y1990" s="36"/>
      <c r="Z1990" s="36"/>
      <c r="AA1990" s="36"/>
      <c r="FD1990" s="195"/>
      <c r="FE1990" s="195"/>
      <c r="FF1990" s="195"/>
      <c r="FG1990" s="195"/>
      <c r="FH1990" s="195"/>
    </row>
    <row r="1991" spans="2:164" x14ac:dyDescent="0.2">
      <c r="B1991" s="98">
        <f>COUNT(R1991:FC1991,FI1991:FQ1991)</f>
        <v>0</v>
      </c>
      <c r="C1991" s="98" t="str">
        <f>IF(COUNT(R1991:FC1991,FI1991:FQ1991)&gt;0,COUNT(R1991:FC1991,FI1991:FQ1991),"")</f>
        <v/>
      </c>
      <c r="D1991" s="98" t="str">
        <f>IF(COUNT(X1991:BN1991,BP1991:BX1991,BZ1991:CF1991,CH1991:FC1991,FI1991:FQ1991)&gt;0,COUNT(X1991:BN1991,BP1991:BX1991,BZ1991:CF1991,CH1991:FC1991,FI1991:FQ1991),"")</f>
        <v/>
      </c>
      <c r="E1991" s="98" t="str">
        <f>IF(H1991=1,COUNT(R1991:FC1991,FI1991:FQ1991),"")</f>
        <v/>
      </c>
      <c r="F1991" s="98" t="str">
        <f>IF(H1991=1,COUNT(X1991:BN1991,BP1991:BX1991,BZ1991:CF1991,CH1991:FC1991,FI1991:FQ1991),"")</f>
        <v/>
      </c>
      <c r="G1991" s="98" t="str">
        <f>IF($B1991&gt;=1,$M1991,"")</f>
        <v/>
      </c>
      <c r="H1991" s="199" t="str">
        <f>IF(AND(M1991&gt;0,M1991&lt;=STATS!$C$22),1,"")</f>
        <v/>
      </c>
      <c r="J1991" s="34">
        <v>1990</v>
      </c>
      <c r="R1991" s="17"/>
      <c r="S1991" s="17"/>
      <c r="T1991" s="17"/>
      <c r="U1991" s="17"/>
      <c r="V1991" s="17"/>
      <c r="W1991" s="17"/>
      <c r="X1991" s="36"/>
      <c r="Y1991" s="36"/>
      <c r="Z1991" s="36"/>
      <c r="AA1991" s="36"/>
      <c r="FD1991" s="195"/>
      <c r="FE1991" s="195"/>
      <c r="FF1991" s="195"/>
      <c r="FG1991" s="195"/>
      <c r="FH1991" s="195"/>
    </row>
    <row r="1992" spans="2:164" x14ac:dyDescent="0.2">
      <c r="B1992" s="98">
        <f>COUNT(R1992:FC1992,FI1992:FQ1992)</f>
        <v>0</v>
      </c>
      <c r="C1992" s="98" t="str">
        <f>IF(COUNT(R1992:FC1992,FI1992:FQ1992)&gt;0,COUNT(R1992:FC1992,FI1992:FQ1992),"")</f>
        <v/>
      </c>
      <c r="D1992" s="98" t="str">
        <f>IF(COUNT(X1992:BN1992,BP1992:BX1992,BZ1992:CF1992,CH1992:FC1992,FI1992:FQ1992)&gt;0,COUNT(X1992:BN1992,BP1992:BX1992,BZ1992:CF1992,CH1992:FC1992,FI1992:FQ1992),"")</f>
        <v/>
      </c>
      <c r="E1992" s="98" t="str">
        <f>IF(H1992=1,COUNT(R1992:FC1992,FI1992:FQ1992),"")</f>
        <v/>
      </c>
      <c r="F1992" s="98" t="str">
        <f>IF(H1992=1,COUNT(X1992:BN1992,BP1992:BX1992,BZ1992:CF1992,CH1992:FC1992,FI1992:FQ1992),"")</f>
        <v/>
      </c>
      <c r="G1992" s="98" t="str">
        <f>IF($B1992&gt;=1,$M1992,"")</f>
        <v/>
      </c>
      <c r="H1992" s="199" t="str">
        <f>IF(AND(M1992&gt;0,M1992&lt;=STATS!$C$22),1,"")</f>
        <v/>
      </c>
      <c r="J1992" s="34">
        <v>1991</v>
      </c>
      <c r="R1992" s="17"/>
      <c r="S1992" s="17"/>
      <c r="T1992" s="17"/>
      <c r="U1992" s="17"/>
      <c r="V1992" s="17"/>
      <c r="W1992" s="17"/>
      <c r="X1992" s="36"/>
      <c r="Y1992" s="36"/>
      <c r="Z1992" s="36"/>
      <c r="AA1992" s="36"/>
      <c r="FD1992" s="195"/>
      <c r="FE1992" s="195"/>
      <c r="FF1992" s="195"/>
      <c r="FG1992" s="195"/>
      <c r="FH1992" s="195"/>
    </row>
    <row r="1993" spans="2:164" x14ac:dyDescent="0.2">
      <c r="B1993" s="98">
        <f>COUNT(R1993:FC1993,FI1993:FQ1993)</f>
        <v>0</v>
      </c>
      <c r="C1993" s="98" t="str">
        <f>IF(COUNT(R1993:FC1993,FI1993:FQ1993)&gt;0,COUNT(R1993:FC1993,FI1993:FQ1993),"")</f>
        <v/>
      </c>
      <c r="D1993" s="98" t="str">
        <f>IF(COUNT(X1993:BN1993,BP1993:BX1993,BZ1993:CF1993,CH1993:FC1993,FI1993:FQ1993)&gt;0,COUNT(X1993:BN1993,BP1993:BX1993,BZ1993:CF1993,CH1993:FC1993,FI1993:FQ1993),"")</f>
        <v/>
      </c>
      <c r="E1993" s="98" t="str">
        <f>IF(H1993=1,COUNT(R1993:FC1993,FI1993:FQ1993),"")</f>
        <v/>
      </c>
      <c r="F1993" s="98" t="str">
        <f>IF(H1993=1,COUNT(X1993:BN1993,BP1993:BX1993,BZ1993:CF1993,CH1993:FC1993,FI1993:FQ1993),"")</f>
        <v/>
      </c>
      <c r="G1993" s="98" t="str">
        <f>IF($B1993&gt;=1,$M1993,"")</f>
        <v/>
      </c>
      <c r="H1993" s="199" t="str">
        <f>IF(AND(M1993&gt;0,M1993&lt;=STATS!$C$22),1,"")</f>
        <v/>
      </c>
      <c r="J1993" s="34">
        <v>1992</v>
      </c>
      <c r="R1993" s="17"/>
      <c r="S1993" s="17"/>
      <c r="T1993" s="17"/>
      <c r="U1993" s="17"/>
      <c r="V1993" s="17"/>
      <c r="W1993" s="17"/>
      <c r="X1993" s="36"/>
      <c r="Y1993" s="36"/>
      <c r="Z1993" s="36"/>
      <c r="AA1993" s="36"/>
      <c r="FD1993" s="195"/>
      <c r="FE1993" s="195"/>
      <c r="FF1993" s="195"/>
      <c r="FG1993" s="195"/>
      <c r="FH1993" s="195"/>
    </row>
    <row r="1994" spans="2:164" x14ac:dyDescent="0.2">
      <c r="B1994" s="98">
        <f>COUNT(R1994:FC1994,FI1994:FQ1994)</f>
        <v>0</v>
      </c>
      <c r="C1994" s="98" t="str">
        <f>IF(COUNT(R1994:FC1994,FI1994:FQ1994)&gt;0,COUNT(R1994:FC1994,FI1994:FQ1994),"")</f>
        <v/>
      </c>
      <c r="D1994" s="98" t="str">
        <f>IF(COUNT(X1994:BN1994,BP1994:BX1994,BZ1994:CF1994,CH1994:FC1994,FI1994:FQ1994)&gt;0,COUNT(X1994:BN1994,BP1994:BX1994,BZ1994:CF1994,CH1994:FC1994,FI1994:FQ1994),"")</f>
        <v/>
      </c>
      <c r="E1994" s="98" t="str">
        <f>IF(H1994=1,COUNT(R1994:FC1994,FI1994:FQ1994),"")</f>
        <v/>
      </c>
      <c r="F1994" s="98" t="str">
        <f>IF(H1994=1,COUNT(X1994:BN1994,BP1994:BX1994,BZ1994:CF1994,CH1994:FC1994,FI1994:FQ1994),"")</f>
        <v/>
      </c>
      <c r="G1994" s="98" t="str">
        <f>IF($B1994&gt;=1,$M1994,"")</f>
        <v/>
      </c>
      <c r="H1994" s="199" t="str">
        <f>IF(AND(M1994&gt;0,M1994&lt;=STATS!$C$22),1,"")</f>
        <v/>
      </c>
      <c r="J1994" s="34">
        <v>1993</v>
      </c>
      <c r="R1994" s="17"/>
      <c r="S1994" s="17"/>
      <c r="T1994" s="17"/>
      <c r="U1994" s="17"/>
      <c r="V1994" s="17"/>
      <c r="W1994" s="17"/>
      <c r="X1994" s="36"/>
      <c r="Y1994" s="36"/>
      <c r="Z1994" s="36"/>
      <c r="AA1994" s="36"/>
      <c r="FD1994" s="195"/>
      <c r="FE1994" s="195"/>
      <c r="FF1994" s="195"/>
      <c r="FG1994" s="195"/>
      <c r="FH1994" s="195"/>
    </row>
    <row r="1995" spans="2:164" x14ac:dyDescent="0.2">
      <c r="B1995" s="98">
        <f>COUNT(R1995:FC1995,FI1995:FQ1995)</f>
        <v>0</v>
      </c>
      <c r="C1995" s="98" t="str">
        <f>IF(COUNT(R1995:FC1995,FI1995:FQ1995)&gt;0,COUNT(R1995:FC1995,FI1995:FQ1995),"")</f>
        <v/>
      </c>
      <c r="D1995" s="98" t="str">
        <f>IF(COUNT(X1995:BN1995,BP1995:BX1995,BZ1995:CF1995,CH1995:FC1995,FI1995:FQ1995)&gt;0,COUNT(X1995:BN1995,BP1995:BX1995,BZ1995:CF1995,CH1995:FC1995,FI1995:FQ1995),"")</f>
        <v/>
      </c>
      <c r="E1995" s="98" t="str">
        <f>IF(H1995=1,COUNT(R1995:FC1995,FI1995:FQ1995),"")</f>
        <v/>
      </c>
      <c r="F1995" s="98" t="str">
        <f>IF(H1995=1,COUNT(X1995:BN1995,BP1995:BX1995,BZ1995:CF1995,CH1995:FC1995,FI1995:FQ1995),"")</f>
        <v/>
      </c>
      <c r="G1995" s="98" t="str">
        <f>IF($B1995&gt;=1,$M1995,"")</f>
        <v/>
      </c>
      <c r="H1995" s="199" t="str">
        <f>IF(AND(M1995&gt;0,M1995&lt;=STATS!$C$22),1,"")</f>
        <v/>
      </c>
      <c r="J1995" s="34">
        <v>1994</v>
      </c>
      <c r="R1995" s="17"/>
      <c r="S1995" s="17"/>
      <c r="T1995" s="17"/>
      <c r="U1995" s="17"/>
      <c r="V1995" s="17"/>
      <c r="W1995" s="17"/>
      <c r="X1995" s="36"/>
      <c r="Y1995" s="36"/>
      <c r="Z1995" s="36"/>
      <c r="AA1995" s="36"/>
      <c r="FD1995" s="195"/>
      <c r="FE1995" s="195"/>
      <c r="FF1995" s="195"/>
      <c r="FG1995" s="195"/>
      <c r="FH1995" s="195"/>
    </row>
    <row r="1996" spans="2:164" x14ac:dyDescent="0.2">
      <c r="B1996" s="98">
        <f>COUNT(R1996:FC1996,FI1996:FQ1996)</f>
        <v>0</v>
      </c>
      <c r="C1996" s="98" t="str">
        <f>IF(COUNT(R1996:FC1996,FI1996:FQ1996)&gt;0,COUNT(R1996:FC1996,FI1996:FQ1996),"")</f>
        <v/>
      </c>
      <c r="D1996" s="98" t="str">
        <f>IF(COUNT(X1996:BN1996,BP1996:BX1996,BZ1996:CF1996,CH1996:FC1996,FI1996:FQ1996)&gt;0,COUNT(X1996:BN1996,BP1996:BX1996,BZ1996:CF1996,CH1996:FC1996,FI1996:FQ1996),"")</f>
        <v/>
      </c>
      <c r="E1996" s="98" t="str">
        <f>IF(H1996=1,COUNT(R1996:FC1996,FI1996:FQ1996),"")</f>
        <v/>
      </c>
      <c r="F1996" s="98" t="str">
        <f>IF(H1996=1,COUNT(X1996:BN1996,BP1996:BX1996,BZ1996:CF1996,CH1996:FC1996,FI1996:FQ1996),"")</f>
        <v/>
      </c>
      <c r="G1996" s="98" t="str">
        <f>IF($B1996&gt;=1,$M1996,"")</f>
        <v/>
      </c>
      <c r="H1996" s="199" t="str">
        <f>IF(AND(M1996&gt;0,M1996&lt;=STATS!$C$22),1,"")</f>
        <v/>
      </c>
      <c r="J1996" s="34">
        <v>1995</v>
      </c>
      <c r="R1996" s="17"/>
      <c r="S1996" s="17"/>
      <c r="T1996" s="17"/>
      <c r="U1996" s="17"/>
      <c r="V1996" s="17"/>
      <c r="W1996" s="17"/>
      <c r="X1996" s="36"/>
      <c r="Y1996" s="36"/>
      <c r="Z1996" s="36"/>
      <c r="AA1996" s="36"/>
      <c r="FD1996" s="195"/>
      <c r="FE1996" s="195"/>
      <c r="FF1996" s="195"/>
      <c r="FG1996" s="195"/>
      <c r="FH1996" s="195"/>
    </row>
    <row r="1997" spans="2:164" x14ac:dyDescent="0.2">
      <c r="B1997" s="98">
        <f>COUNT(R1997:FC1997,FI1997:FQ1997)</f>
        <v>0</v>
      </c>
      <c r="C1997" s="98" t="str">
        <f>IF(COUNT(R1997:FC1997,FI1997:FQ1997)&gt;0,COUNT(R1997:FC1997,FI1997:FQ1997),"")</f>
        <v/>
      </c>
      <c r="D1997" s="98" t="str">
        <f>IF(COUNT(X1997:BN1997,BP1997:BX1997,BZ1997:CF1997,CH1997:FC1997,FI1997:FQ1997)&gt;0,COUNT(X1997:BN1997,BP1997:BX1997,BZ1997:CF1997,CH1997:FC1997,FI1997:FQ1997),"")</f>
        <v/>
      </c>
      <c r="E1997" s="98" t="str">
        <f>IF(H1997=1,COUNT(R1997:FC1997,FI1997:FQ1997),"")</f>
        <v/>
      </c>
      <c r="F1997" s="98" t="str">
        <f>IF(H1997=1,COUNT(X1997:BN1997,BP1997:BX1997,BZ1997:CF1997,CH1997:FC1997,FI1997:FQ1997),"")</f>
        <v/>
      </c>
      <c r="G1997" s="98" t="str">
        <f>IF($B1997&gt;=1,$M1997,"")</f>
        <v/>
      </c>
      <c r="H1997" s="199" t="str">
        <f>IF(AND(M1997&gt;0,M1997&lt;=STATS!$C$22),1,"")</f>
        <v/>
      </c>
      <c r="J1997" s="34">
        <v>1996</v>
      </c>
      <c r="R1997" s="17"/>
      <c r="S1997" s="17"/>
      <c r="T1997" s="17"/>
      <c r="U1997" s="17"/>
      <c r="V1997" s="17"/>
      <c r="W1997" s="17"/>
      <c r="X1997" s="36"/>
      <c r="Y1997" s="36"/>
      <c r="Z1997" s="36"/>
      <c r="AA1997" s="36"/>
      <c r="FD1997" s="195"/>
      <c r="FE1997" s="195"/>
      <c r="FF1997" s="195"/>
      <c r="FG1997" s="195"/>
      <c r="FH1997" s="195"/>
    </row>
    <row r="1998" spans="2:164" x14ac:dyDescent="0.2">
      <c r="B1998" s="98">
        <f>COUNT(R1998:FC1998,FI1998:FQ1998)</f>
        <v>0</v>
      </c>
      <c r="C1998" s="98" t="str">
        <f>IF(COUNT(R1998:FC1998,FI1998:FQ1998)&gt;0,COUNT(R1998:FC1998,FI1998:FQ1998),"")</f>
        <v/>
      </c>
      <c r="D1998" s="98" t="str">
        <f>IF(COUNT(X1998:BN1998,BP1998:BX1998,BZ1998:CF1998,CH1998:FC1998,FI1998:FQ1998)&gt;0,COUNT(X1998:BN1998,BP1998:BX1998,BZ1998:CF1998,CH1998:FC1998,FI1998:FQ1998),"")</f>
        <v/>
      </c>
      <c r="E1998" s="98" t="str">
        <f>IF(H1998=1,COUNT(R1998:FC1998,FI1998:FQ1998),"")</f>
        <v/>
      </c>
      <c r="F1998" s="98" t="str">
        <f>IF(H1998=1,COUNT(X1998:BN1998,BP1998:BX1998,BZ1998:CF1998,CH1998:FC1998,FI1998:FQ1998),"")</f>
        <v/>
      </c>
      <c r="G1998" s="98" t="str">
        <f>IF($B1998&gt;=1,$M1998,"")</f>
        <v/>
      </c>
      <c r="H1998" s="199" t="str">
        <f>IF(AND(M1998&gt;0,M1998&lt;=STATS!$C$22),1,"")</f>
        <v/>
      </c>
      <c r="J1998" s="34">
        <v>1997</v>
      </c>
      <c r="R1998" s="17"/>
      <c r="S1998" s="17"/>
      <c r="T1998" s="17"/>
      <c r="U1998" s="17"/>
      <c r="V1998" s="17"/>
      <c r="W1998" s="17"/>
      <c r="X1998" s="36"/>
      <c r="Y1998" s="36"/>
      <c r="Z1998" s="36"/>
      <c r="AA1998" s="36"/>
      <c r="FD1998" s="195"/>
      <c r="FE1998" s="195"/>
      <c r="FF1998" s="195"/>
      <c r="FG1998" s="195"/>
      <c r="FH1998" s="195"/>
    </row>
    <row r="1999" spans="2:164" x14ac:dyDescent="0.2">
      <c r="B1999" s="98">
        <f>COUNT(R1999:FC1999,FI1999:FQ1999)</f>
        <v>0</v>
      </c>
      <c r="C1999" s="98" t="str">
        <f>IF(COUNT(R1999:FC1999,FI1999:FQ1999)&gt;0,COUNT(R1999:FC1999,FI1999:FQ1999),"")</f>
        <v/>
      </c>
      <c r="D1999" s="98" t="str">
        <f>IF(COUNT(X1999:BN1999,BP1999:BX1999,BZ1999:CF1999,CH1999:FC1999,FI1999:FQ1999)&gt;0,COUNT(X1999:BN1999,BP1999:BX1999,BZ1999:CF1999,CH1999:FC1999,FI1999:FQ1999),"")</f>
        <v/>
      </c>
      <c r="E1999" s="98" t="str">
        <f>IF(H1999=1,COUNT(R1999:FC1999,FI1999:FQ1999),"")</f>
        <v/>
      </c>
      <c r="F1999" s="98" t="str">
        <f>IF(H1999=1,COUNT(X1999:BN1999,BP1999:BX1999,BZ1999:CF1999,CH1999:FC1999,FI1999:FQ1999),"")</f>
        <v/>
      </c>
      <c r="G1999" s="98" t="str">
        <f>IF($B1999&gt;=1,$M1999,"")</f>
        <v/>
      </c>
      <c r="H1999" s="199" t="str">
        <f>IF(AND(M1999&gt;0,M1999&lt;=STATS!$C$22),1,"")</f>
        <v/>
      </c>
      <c r="J1999" s="34">
        <v>1998</v>
      </c>
      <c r="R1999" s="17"/>
      <c r="S1999" s="17"/>
      <c r="T1999" s="17"/>
      <c r="U1999" s="17"/>
      <c r="V1999" s="17"/>
      <c r="W1999" s="17"/>
      <c r="X1999" s="36"/>
      <c r="Y1999" s="36"/>
      <c r="Z1999" s="36"/>
      <c r="AA1999" s="36"/>
      <c r="FD1999" s="195"/>
      <c r="FE1999" s="195"/>
      <c r="FF1999" s="195"/>
      <c r="FG1999" s="195"/>
      <c r="FH1999" s="195"/>
    </row>
    <row r="2000" spans="2:164" x14ac:dyDescent="0.2">
      <c r="B2000" s="98">
        <f>COUNT(R2000:FC2000,FI2000:FQ2000)</f>
        <v>0</v>
      </c>
      <c r="C2000" s="98" t="str">
        <f>IF(COUNT(R2000:FC2000,FI2000:FQ2000)&gt;0,COUNT(R2000:FC2000,FI2000:FQ2000),"")</f>
        <v/>
      </c>
      <c r="D2000" s="98" t="str">
        <f>IF(COUNT(X2000:BN2000,BP2000:BX2000,BZ2000:CF2000,CH2000:FC2000,FI2000:FQ2000)&gt;0,COUNT(X2000:BN2000,BP2000:BX2000,BZ2000:CF2000,CH2000:FC2000,FI2000:FQ2000),"")</f>
        <v/>
      </c>
      <c r="E2000" s="98" t="str">
        <f>IF(H2000=1,COUNT(R2000:FC2000,FI2000:FQ2000),"")</f>
        <v/>
      </c>
      <c r="F2000" s="98" t="str">
        <f>IF(H2000=1,COUNT(X2000:BN2000,BP2000:BX2000,BZ2000:CF2000,CH2000:FC2000,FI2000:FQ2000),"")</f>
        <v/>
      </c>
      <c r="G2000" s="98" t="str">
        <f>IF($B2000&gt;=1,$M2000,"")</f>
        <v/>
      </c>
      <c r="H2000" s="199" t="str">
        <f>IF(AND(M2000&gt;0,M2000&lt;=STATS!$C$22),1,"")</f>
        <v/>
      </c>
      <c r="J2000" s="34">
        <v>1999</v>
      </c>
      <c r="R2000" s="17"/>
      <c r="S2000" s="17"/>
      <c r="T2000" s="17"/>
      <c r="U2000" s="17"/>
      <c r="V2000" s="17"/>
      <c r="W2000" s="17"/>
      <c r="X2000" s="36"/>
      <c r="Y2000" s="36"/>
      <c r="Z2000" s="36"/>
      <c r="AA2000" s="36"/>
      <c r="FD2000" s="195"/>
      <c r="FE2000" s="195"/>
      <c r="FF2000" s="195"/>
      <c r="FG2000" s="195"/>
      <c r="FH2000" s="195"/>
    </row>
    <row r="2001" spans="2:164" x14ac:dyDescent="0.2">
      <c r="B2001" s="98">
        <f>COUNT(R2001:FC2001,FI2001:FQ2001)</f>
        <v>0</v>
      </c>
      <c r="C2001" s="98" t="str">
        <f>IF(COUNT(R2001:FC2001,FI2001:FQ2001)&gt;0,COUNT(R2001:FC2001,FI2001:FQ2001),"")</f>
        <v/>
      </c>
      <c r="D2001" s="98" t="str">
        <f>IF(COUNT(X2001:BN2001,BP2001:BX2001,BZ2001:CF2001,CH2001:FC2001,FI2001:FQ2001)&gt;0,COUNT(X2001:BN2001,BP2001:BX2001,BZ2001:CF2001,CH2001:FC2001,FI2001:FQ2001),"")</f>
        <v/>
      </c>
      <c r="E2001" s="98" t="str">
        <f>IF(H2001=1,COUNT(R2001:FC2001,FI2001:FQ2001),"")</f>
        <v/>
      </c>
      <c r="F2001" s="98" t="str">
        <f>IF(H2001=1,COUNT(X2001:BN2001,BP2001:BX2001,BZ2001:CF2001,CH2001:FC2001,FI2001:FQ2001),"")</f>
        <v/>
      </c>
      <c r="G2001" s="98" t="str">
        <f>IF($B2001&gt;=1,$M2001,"")</f>
        <v/>
      </c>
      <c r="H2001" s="199" t="str">
        <f>IF(AND(M2001&gt;0,M2001&lt;=STATS!$C$22),1,"")</f>
        <v/>
      </c>
      <c r="J2001" s="34">
        <v>2000</v>
      </c>
      <c r="R2001" s="17"/>
      <c r="S2001" s="17"/>
      <c r="T2001" s="17"/>
      <c r="U2001" s="17"/>
      <c r="V2001" s="17"/>
      <c r="W2001" s="17"/>
      <c r="X2001" s="36"/>
      <c r="Y2001" s="36"/>
      <c r="Z2001" s="36"/>
      <c r="AA2001" s="36"/>
      <c r="FD2001" s="195"/>
      <c r="FE2001" s="195"/>
      <c r="FF2001" s="195"/>
      <c r="FG2001" s="195"/>
      <c r="FH2001" s="195"/>
    </row>
    <row r="2002" spans="2:164" x14ac:dyDescent="0.2">
      <c r="B2002" s="98">
        <f>COUNT(R2002:FC2002,FI2002:FQ2002)</f>
        <v>0</v>
      </c>
      <c r="C2002" s="98" t="str">
        <f>IF(COUNT(R2002:FC2002,FI2002:FQ2002)&gt;0,COUNT(R2002:FC2002,FI2002:FQ2002),"")</f>
        <v/>
      </c>
      <c r="D2002" s="98" t="str">
        <f>IF(COUNT(X2002:BN2002,BP2002:BX2002,BZ2002:CF2002,CH2002:FC2002,FI2002:FQ2002)&gt;0,COUNT(X2002:BN2002,BP2002:BX2002,BZ2002:CF2002,CH2002:FC2002,FI2002:FQ2002),"")</f>
        <v/>
      </c>
      <c r="E2002" s="98" t="str">
        <f>IF(H2002=1,COUNT(R2002:FC2002,FI2002:FQ2002),"")</f>
        <v/>
      </c>
      <c r="F2002" s="98" t="str">
        <f>IF(H2002=1,COUNT(X2002:BN2002,BP2002:BX2002,BZ2002:CF2002,CH2002:FC2002,FI2002:FQ2002),"")</f>
        <v/>
      </c>
      <c r="G2002" s="98" t="str">
        <f>IF($B2002&gt;=1,$M2002,"")</f>
        <v/>
      </c>
      <c r="H2002" s="199" t="str">
        <f>IF(AND(M2002&gt;0,M2002&lt;=STATS!$C$22),1,"")</f>
        <v/>
      </c>
      <c r="J2002" s="34">
        <v>2001</v>
      </c>
      <c r="R2002" s="17"/>
      <c r="S2002" s="17"/>
      <c r="T2002" s="17"/>
      <c r="U2002" s="17"/>
      <c r="V2002" s="17"/>
      <c r="W2002" s="17"/>
      <c r="X2002" s="36"/>
      <c r="Y2002" s="36"/>
      <c r="Z2002" s="36"/>
      <c r="AA2002" s="36"/>
      <c r="FD2002" s="195"/>
      <c r="FE2002" s="195"/>
      <c r="FF2002" s="195"/>
      <c r="FG2002" s="195"/>
      <c r="FH2002" s="195"/>
    </row>
    <row r="2003" spans="2:164" x14ac:dyDescent="0.2">
      <c r="B2003" s="98">
        <f>COUNT(R2003:FC2003,FI2003:FQ2003)</f>
        <v>0</v>
      </c>
      <c r="C2003" s="98" t="str">
        <f>IF(COUNT(R2003:FC2003,FI2003:FQ2003)&gt;0,COUNT(R2003:FC2003,FI2003:FQ2003),"")</f>
        <v/>
      </c>
      <c r="D2003" s="98" t="str">
        <f>IF(COUNT(X2003:BN2003,BP2003:BX2003,BZ2003:CF2003,CH2003:FC2003,FI2003:FQ2003)&gt;0,COUNT(X2003:BN2003,BP2003:BX2003,BZ2003:CF2003,CH2003:FC2003,FI2003:FQ2003),"")</f>
        <v/>
      </c>
      <c r="E2003" s="98" t="str">
        <f>IF(H2003=1,COUNT(R2003:FC2003,FI2003:FQ2003),"")</f>
        <v/>
      </c>
      <c r="F2003" s="98" t="str">
        <f>IF(H2003=1,COUNT(X2003:BN2003,BP2003:BX2003,BZ2003:CF2003,CH2003:FC2003,FI2003:FQ2003),"")</f>
        <v/>
      </c>
      <c r="G2003" s="98" t="str">
        <f>IF($B2003&gt;=1,$M2003,"")</f>
        <v/>
      </c>
      <c r="H2003" s="199" t="str">
        <f>IF(AND(M2003&gt;0,M2003&lt;=STATS!$C$22),1,"")</f>
        <v/>
      </c>
      <c r="J2003" s="34">
        <v>2002</v>
      </c>
      <c r="R2003" s="17"/>
      <c r="S2003" s="17"/>
      <c r="T2003" s="17"/>
      <c r="U2003" s="17"/>
      <c r="V2003" s="17"/>
      <c r="W2003" s="17"/>
      <c r="X2003" s="36"/>
      <c r="Y2003" s="36"/>
      <c r="Z2003" s="36"/>
      <c r="AA2003" s="36"/>
      <c r="FD2003" s="195"/>
      <c r="FE2003" s="195"/>
      <c r="FF2003" s="195"/>
      <c r="FG2003" s="195"/>
      <c r="FH2003" s="195"/>
    </row>
    <row r="2004" spans="2:164" x14ac:dyDescent="0.2">
      <c r="B2004" s="98">
        <f>COUNT(R2004:FC2004,FI2004:FQ2004)</f>
        <v>0</v>
      </c>
      <c r="C2004" s="98" t="str">
        <f>IF(COUNT(R2004:FC2004,FI2004:FQ2004)&gt;0,COUNT(R2004:FC2004,FI2004:FQ2004),"")</f>
        <v/>
      </c>
      <c r="D2004" s="98" t="str">
        <f>IF(COUNT(X2004:BN2004,BP2004:BX2004,BZ2004:CF2004,CH2004:FC2004,FI2004:FQ2004)&gt;0,COUNT(X2004:BN2004,BP2004:BX2004,BZ2004:CF2004,CH2004:FC2004,FI2004:FQ2004),"")</f>
        <v/>
      </c>
      <c r="E2004" s="98" t="str">
        <f>IF(H2004=1,COUNT(R2004:FC2004,FI2004:FQ2004),"")</f>
        <v/>
      </c>
      <c r="F2004" s="98" t="str">
        <f>IF(H2004=1,COUNT(X2004:BN2004,BP2004:BX2004,BZ2004:CF2004,CH2004:FC2004,FI2004:FQ2004),"")</f>
        <v/>
      </c>
      <c r="G2004" s="98" t="str">
        <f>IF($B2004&gt;=1,$M2004,"")</f>
        <v/>
      </c>
      <c r="H2004" s="199" t="str">
        <f>IF(AND(M2004&gt;0,M2004&lt;=STATS!$C$22),1,"")</f>
        <v/>
      </c>
      <c r="J2004" s="34">
        <v>2003</v>
      </c>
      <c r="R2004" s="17"/>
      <c r="S2004" s="17"/>
      <c r="T2004" s="17"/>
      <c r="U2004" s="17"/>
      <c r="V2004" s="17"/>
      <c r="W2004" s="17"/>
      <c r="X2004" s="36"/>
      <c r="Y2004" s="36"/>
      <c r="Z2004" s="36"/>
      <c r="AA2004" s="36"/>
      <c r="FD2004" s="195"/>
      <c r="FE2004" s="195"/>
      <c r="FF2004" s="195"/>
      <c r="FG2004" s="195"/>
      <c r="FH2004" s="195"/>
    </row>
    <row r="2005" spans="2:164" x14ac:dyDescent="0.2">
      <c r="B2005" s="98">
        <f>COUNT(R2005:FC2005,FI2005:FQ2005)</f>
        <v>0</v>
      </c>
      <c r="C2005" s="98" t="str">
        <f>IF(COUNT(R2005:FC2005,FI2005:FQ2005)&gt;0,COUNT(R2005:FC2005,FI2005:FQ2005),"")</f>
        <v/>
      </c>
      <c r="D2005" s="98" t="str">
        <f>IF(COUNT(X2005:BN2005,BP2005:BX2005,BZ2005:CF2005,CH2005:FC2005,FI2005:FQ2005)&gt;0,COUNT(X2005:BN2005,BP2005:BX2005,BZ2005:CF2005,CH2005:FC2005,FI2005:FQ2005),"")</f>
        <v/>
      </c>
      <c r="E2005" s="98" t="str">
        <f>IF(H2005=1,COUNT(R2005:FC2005,FI2005:FQ2005),"")</f>
        <v/>
      </c>
      <c r="F2005" s="98" t="str">
        <f>IF(H2005=1,COUNT(X2005:BN2005,BP2005:BX2005,BZ2005:CF2005,CH2005:FC2005,FI2005:FQ2005),"")</f>
        <v/>
      </c>
      <c r="G2005" s="98" t="str">
        <f>IF($B2005&gt;=1,$M2005,"")</f>
        <v/>
      </c>
      <c r="H2005" s="199" t="str">
        <f>IF(AND(M2005&gt;0,M2005&lt;=STATS!$C$22),1,"")</f>
        <v/>
      </c>
      <c r="J2005" s="34">
        <v>2004</v>
      </c>
      <c r="R2005" s="17"/>
      <c r="S2005" s="17"/>
      <c r="T2005" s="17"/>
      <c r="U2005" s="17"/>
      <c r="V2005" s="17"/>
      <c r="W2005" s="17"/>
      <c r="X2005" s="36"/>
      <c r="Y2005" s="36"/>
      <c r="Z2005" s="36"/>
      <c r="AA2005" s="36"/>
      <c r="FD2005" s="195"/>
      <c r="FE2005" s="195"/>
      <c r="FF2005" s="195"/>
      <c r="FG2005" s="195"/>
      <c r="FH2005" s="195"/>
    </row>
    <row r="2006" spans="2:164" x14ac:dyDescent="0.2">
      <c r="B2006" s="98">
        <f>COUNT(R2006:FC2006,FI2006:FQ2006)</f>
        <v>0</v>
      </c>
      <c r="C2006" s="98" t="str">
        <f>IF(COUNT(R2006:FC2006,FI2006:FQ2006)&gt;0,COUNT(R2006:FC2006,FI2006:FQ2006),"")</f>
        <v/>
      </c>
      <c r="D2006" s="98" t="str">
        <f>IF(COUNT(X2006:BN2006,BP2006:BX2006,BZ2006:CF2006,CH2006:FC2006,FI2006:FQ2006)&gt;0,COUNT(X2006:BN2006,BP2006:BX2006,BZ2006:CF2006,CH2006:FC2006,FI2006:FQ2006),"")</f>
        <v/>
      </c>
      <c r="E2006" s="98" t="str">
        <f>IF(H2006=1,COUNT(R2006:FC2006,FI2006:FQ2006),"")</f>
        <v/>
      </c>
      <c r="F2006" s="98" t="str">
        <f>IF(H2006=1,COUNT(X2006:BN2006,BP2006:BX2006,BZ2006:CF2006,CH2006:FC2006,FI2006:FQ2006),"")</f>
        <v/>
      </c>
      <c r="G2006" s="98" t="str">
        <f>IF($B2006&gt;=1,$M2006,"")</f>
        <v/>
      </c>
      <c r="H2006" s="199" t="str">
        <f>IF(AND(M2006&gt;0,M2006&lt;=STATS!$C$22),1,"")</f>
        <v/>
      </c>
      <c r="J2006" s="34">
        <v>2005</v>
      </c>
      <c r="R2006" s="17"/>
      <c r="S2006" s="17"/>
      <c r="T2006" s="17"/>
      <c r="U2006" s="17"/>
      <c r="V2006" s="17"/>
      <c r="W2006" s="17"/>
      <c r="X2006" s="36"/>
      <c r="Y2006" s="36"/>
      <c r="Z2006" s="36"/>
      <c r="AA2006" s="36"/>
      <c r="FD2006" s="195"/>
      <c r="FE2006" s="195"/>
      <c r="FF2006" s="195"/>
      <c r="FG2006" s="195"/>
      <c r="FH2006" s="195"/>
    </row>
    <row r="2007" spans="2:164" x14ac:dyDescent="0.2">
      <c r="B2007" s="98">
        <f>COUNT(R2007:FC2007,FI2007:FQ2007)</f>
        <v>0</v>
      </c>
      <c r="C2007" s="98" t="str">
        <f>IF(COUNT(R2007:FC2007,FI2007:FQ2007)&gt;0,COUNT(R2007:FC2007,FI2007:FQ2007),"")</f>
        <v/>
      </c>
      <c r="D2007" s="98" t="str">
        <f>IF(COUNT(X2007:BN2007,BP2007:BX2007,BZ2007:CF2007,CH2007:FC2007,FI2007:FQ2007)&gt;0,COUNT(X2007:BN2007,BP2007:BX2007,BZ2007:CF2007,CH2007:FC2007,FI2007:FQ2007),"")</f>
        <v/>
      </c>
      <c r="E2007" s="98" t="str">
        <f>IF(H2007=1,COUNT(R2007:FC2007,FI2007:FQ2007),"")</f>
        <v/>
      </c>
      <c r="F2007" s="98" t="str">
        <f>IF(H2007=1,COUNT(X2007:BN2007,BP2007:BX2007,BZ2007:CF2007,CH2007:FC2007,FI2007:FQ2007),"")</f>
        <v/>
      </c>
      <c r="G2007" s="98" t="str">
        <f>IF($B2007&gt;=1,$M2007,"")</f>
        <v/>
      </c>
      <c r="H2007" s="199" t="str">
        <f>IF(AND(M2007&gt;0,M2007&lt;=STATS!$C$22),1,"")</f>
        <v/>
      </c>
      <c r="J2007" s="34">
        <v>2006</v>
      </c>
      <c r="R2007" s="17"/>
      <c r="S2007" s="17"/>
      <c r="T2007" s="17"/>
      <c r="U2007" s="17"/>
      <c r="V2007" s="17"/>
      <c r="W2007" s="17"/>
      <c r="X2007" s="36"/>
      <c r="Y2007" s="36"/>
      <c r="Z2007" s="36"/>
      <c r="AA2007" s="36"/>
      <c r="FD2007" s="195"/>
      <c r="FE2007" s="195"/>
      <c r="FF2007" s="195"/>
      <c r="FG2007" s="195"/>
      <c r="FH2007" s="195"/>
    </row>
    <row r="2008" spans="2:164" x14ac:dyDescent="0.2">
      <c r="B2008" s="98">
        <f>COUNT(R2008:FC2008,FI2008:FQ2008)</f>
        <v>0</v>
      </c>
      <c r="C2008" s="98" t="str">
        <f>IF(COUNT(R2008:FC2008,FI2008:FQ2008)&gt;0,COUNT(R2008:FC2008,FI2008:FQ2008),"")</f>
        <v/>
      </c>
      <c r="D2008" s="98" t="str">
        <f>IF(COUNT(X2008:BN2008,BP2008:BX2008,BZ2008:CF2008,CH2008:FC2008,FI2008:FQ2008)&gt;0,COUNT(X2008:BN2008,BP2008:BX2008,BZ2008:CF2008,CH2008:FC2008,FI2008:FQ2008),"")</f>
        <v/>
      </c>
      <c r="E2008" s="98" t="str">
        <f>IF(H2008=1,COUNT(R2008:FC2008,FI2008:FQ2008),"")</f>
        <v/>
      </c>
      <c r="F2008" s="98" t="str">
        <f>IF(H2008=1,COUNT(X2008:BN2008,BP2008:BX2008,BZ2008:CF2008,CH2008:FC2008,FI2008:FQ2008),"")</f>
        <v/>
      </c>
      <c r="G2008" s="98" t="str">
        <f>IF($B2008&gt;=1,$M2008,"")</f>
        <v/>
      </c>
      <c r="H2008" s="199" t="str">
        <f>IF(AND(M2008&gt;0,M2008&lt;=STATS!$C$22),1,"")</f>
        <v/>
      </c>
      <c r="J2008" s="34">
        <v>2007</v>
      </c>
      <c r="R2008" s="17"/>
      <c r="S2008" s="17"/>
      <c r="T2008" s="17"/>
      <c r="U2008" s="17"/>
      <c r="V2008" s="17"/>
      <c r="W2008" s="17"/>
      <c r="X2008" s="36"/>
      <c r="Y2008" s="36"/>
      <c r="Z2008" s="36"/>
      <c r="AA2008" s="36"/>
      <c r="FD2008" s="195"/>
      <c r="FE2008" s="195"/>
      <c r="FF2008" s="195"/>
      <c r="FG2008" s="195"/>
      <c r="FH2008" s="195"/>
    </row>
    <row r="2009" spans="2:164" x14ac:dyDescent="0.2">
      <c r="B2009" s="98">
        <f>COUNT(R2009:FC2009,FI2009:FQ2009)</f>
        <v>0</v>
      </c>
      <c r="C2009" s="98" t="str">
        <f>IF(COUNT(R2009:FC2009,FI2009:FQ2009)&gt;0,COUNT(R2009:FC2009,FI2009:FQ2009),"")</f>
        <v/>
      </c>
      <c r="D2009" s="98" t="str">
        <f>IF(COUNT(X2009:BN2009,BP2009:BX2009,BZ2009:CF2009,CH2009:FC2009,FI2009:FQ2009)&gt;0,COUNT(X2009:BN2009,BP2009:BX2009,BZ2009:CF2009,CH2009:FC2009,FI2009:FQ2009),"")</f>
        <v/>
      </c>
      <c r="E2009" s="98" t="str">
        <f>IF(H2009=1,COUNT(R2009:FC2009,FI2009:FQ2009),"")</f>
        <v/>
      </c>
      <c r="F2009" s="98" t="str">
        <f>IF(H2009=1,COUNT(X2009:BN2009,BP2009:BX2009,BZ2009:CF2009,CH2009:FC2009,FI2009:FQ2009),"")</f>
        <v/>
      </c>
      <c r="G2009" s="98" t="str">
        <f>IF($B2009&gt;=1,$M2009,"")</f>
        <v/>
      </c>
      <c r="H2009" s="199" t="str">
        <f>IF(AND(M2009&gt;0,M2009&lt;=STATS!$C$22),1,"")</f>
        <v/>
      </c>
      <c r="J2009" s="34">
        <v>2008</v>
      </c>
      <c r="L2009" s="196"/>
      <c r="R2009" s="17"/>
      <c r="S2009" s="17"/>
      <c r="T2009" s="17"/>
      <c r="U2009" s="17"/>
      <c r="V2009" s="17"/>
      <c r="W2009" s="17"/>
      <c r="X2009" s="36"/>
      <c r="Y2009" s="36"/>
      <c r="Z2009" s="36"/>
      <c r="AA2009" s="36"/>
      <c r="FD2009" s="195"/>
      <c r="FE2009" s="195"/>
      <c r="FF2009" s="195"/>
      <c r="FG2009" s="195"/>
      <c r="FH2009" s="195"/>
    </row>
    <row r="2010" spans="2:164" x14ac:dyDescent="0.2">
      <c r="B2010" s="98">
        <f>COUNT(R2010:FC2010,FI2010:FQ2010)</f>
        <v>0</v>
      </c>
      <c r="C2010" s="98" t="str">
        <f>IF(COUNT(R2010:FC2010,FI2010:FQ2010)&gt;0,COUNT(R2010:FC2010,FI2010:FQ2010),"")</f>
        <v/>
      </c>
      <c r="D2010" s="98" t="str">
        <f>IF(COUNT(X2010:BN2010,BP2010:BX2010,BZ2010:CF2010,CH2010:FC2010,FI2010:FQ2010)&gt;0,COUNT(X2010:BN2010,BP2010:BX2010,BZ2010:CF2010,CH2010:FC2010,FI2010:FQ2010),"")</f>
        <v/>
      </c>
      <c r="E2010" s="98" t="str">
        <f>IF(H2010=1,COUNT(R2010:FC2010,FI2010:FQ2010),"")</f>
        <v/>
      </c>
      <c r="F2010" s="98" t="str">
        <f>IF(H2010=1,COUNT(X2010:BN2010,BP2010:BX2010,BZ2010:CF2010,CH2010:FC2010,FI2010:FQ2010),"")</f>
        <v/>
      </c>
      <c r="G2010" s="98" t="str">
        <f>IF($B2010&gt;=1,$M2010,"")</f>
        <v/>
      </c>
      <c r="H2010" s="199" t="str">
        <f>IF(AND(M2010&gt;0,M2010&lt;=STATS!$C$22),1,"")</f>
        <v/>
      </c>
      <c r="J2010" s="34">
        <v>2009</v>
      </c>
      <c r="R2010" s="17"/>
      <c r="S2010" s="17"/>
      <c r="T2010" s="17"/>
      <c r="U2010" s="17"/>
      <c r="V2010" s="17"/>
      <c r="W2010" s="17"/>
      <c r="X2010" s="36"/>
      <c r="Y2010" s="36"/>
      <c r="Z2010" s="36"/>
      <c r="AA2010" s="36"/>
      <c r="FD2010" s="195"/>
      <c r="FE2010" s="195"/>
      <c r="FF2010" s="195"/>
      <c r="FG2010" s="195"/>
      <c r="FH2010" s="195"/>
    </row>
    <row r="2011" spans="2:164" x14ac:dyDescent="0.2">
      <c r="B2011" s="98">
        <f>COUNT(R2011:FC2011,FI2011:FQ2011)</f>
        <v>0</v>
      </c>
      <c r="C2011" s="98" t="str">
        <f>IF(COUNT(R2011:FC2011,FI2011:FQ2011)&gt;0,COUNT(R2011:FC2011,FI2011:FQ2011),"")</f>
        <v/>
      </c>
      <c r="D2011" s="98" t="str">
        <f>IF(COUNT(X2011:BN2011,BP2011:BX2011,BZ2011:CF2011,CH2011:FC2011,FI2011:FQ2011)&gt;0,COUNT(X2011:BN2011,BP2011:BX2011,BZ2011:CF2011,CH2011:FC2011,FI2011:FQ2011),"")</f>
        <v/>
      </c>
      <c r="E2011" s="98" t="str">
        <f>IF(H2011=1,COUNT(R2011:FC2011,FI2011:FQ2011),"")</f>
        <v/>
      </c>
      <c r="F2011" s="98" t="str">
        <f>IF(H2011=1,COUNT(X2011:BN2011,BP2011:BX2011,BZ2011:CF2011,CH2011:FC2011,FI2011:FQ2011),"")</f>
        <v/>
      </c>
      <c r="G2011" s="98" t="str">
        <f>IF($B2011&gt;=1,$M2011,"")</f>
        <v/>
      </c>
      <c r="H2011" s="199" t="str">
        <f>IF(AND(M2011&gt;0,M2011&lt;=STATS!$C$22),1,"")</f>
        <v/>
      </c>
      <c r="J2011" s="34">
        <v>2010</v>
      </c>
      <c r="R2011" s="17"/>
      <c r="U2011" s="17"/>
      <c r="FD2011" s="195"/>
      <c r="FE2011" s="195"/>
      <c r="FF2011" s="195"/>
      <c r="FG2011" s="195"/>
      <c r="FH2011" s="195"/>
    </row>
    <row r="2012" spans="2:164" x14ac:dyDescent="0.2">
      <c r="B2012" s="98">
        <f>COUNT(R2012:FC2012,FI2012:FQ2012)</f>
        <v>0</v>
      </c>
      <c r="C2012" s="98" t="str">
        <f>IF(COUNT(R2012:FC2012,FI2012:FQ2012)&gt;0,COUNT(R2012:FC2012,FI2012:FQ2012),"")</f>
        <v/>
      </c>
      <c r="D2012" s="98" t="str">
        <f>IF(COUNT(X2012:BN2012,BP2012:BX2012,BZ2012:CF2012,CH2012:FC2012,FI2012:FQ2012)&gt;0,COUNT(X2012:BN2012,BP2012:BX2012,BZ2012:CF2012,CH2012:FC2012,FI2012:FQ2012),"")</f>
        <v/>
      </c>
      <c r="E2012" s="98" t="str">
        <f>IF(H2012=1,COUNT(R2012:FC2012,FI2012:FQ2012),"")</f>
        <v/>
      </c>
      <c r="F2012" s="98" t="str">
        <f>IF(H2012=1,COUNT(X2012:BN2012,BP2012:BX2012,BZ2012:CF2012,CH2012:FC2012,FI2012:FQ2012),"")</f>
        <v/>
      </c>
      <c r="G2012" s="98" t="str">
        <f>IF($B2012&gt;=1,$M2012,"")</f>
        <v/>
      </c>
      <c r="H2012" s="199" t="str">
        <f>IF(AND(M2012&gt;0,M2012&lt;=STATS!$C$22),1,"")</f>
        <v/>
      </c>
      <c r="J2012" s="34">
        <v>2011</v>
      </c>
      <c r="R2012" s="17"/>
      <c r="U2012" s="17"/>
      <c r="FD2012" s="195"/>
      <c r="FE2012" s="195"/>
      <c r="FF2012" s="195"/>
      <c r="FG2012" s="195"/>
      <c r="FH2012" s="195"/>
    </row>
    <row r="2013" spans="2:164" x14ac:dyDescent="0.2">
      <c r="B2013" s="98">
        <f>COUNT(R2013:FC2013,FI2013:FQ2013)</f>
        <v>0</v>
      </c>
      <c r="C2013" s="98" t="str">
        <f>IF(COUNT(R2013:FC2013,FI2013:FQ2013)&gt;0,COUNT(R2013:FC2013,FI2013:FQ2013),"")</f>
        <v/>
      </c>
      <c r="D2013" s="98" t="str">
        <f>IF(COUNT(X2013:BN2013,BP2013:BX2013,BZ2013:CF2013,CH2013:FC2013,FI2013:FQ2013)&gt;0,COUNT(X2013:BN2013,BP2013:BX2013,BZ2013:CF2013,CH2013:FC2013,FI2013:FQ2013),"")</f>
        <v/>
      </c>
      <c r="E2013" s="98" t="str">
        <f>IF(H2013=1,COUNT(R2013:FC2013,FI2013:FQ2013),"")</f>
        <v/>
      </c>
      <c r="F2013" s="98" t="str">
        <f>IF(H2013=1,COUNT(X2013:BN2013,BP2013:BX2013,BZ2013:CF2013,CH2013:FC2013,FI2013:FQ2013),"")</f>
        <v/>
      </c>
      <c r="G2013" s="98" t="str">
        <f>IF($B2013&gt;=1,$M2013,"")</f>
        <v/>
      </c>
      <c r="H2013" s="199" t="str">
        <f>IF(AND(M2013&gt;0,M2013&lt;=STATS!$C$22),1,"")</f>
        <v/>
      </c>
      <c r="J2013" s="34">
        <v>2012</v>
      </c>
      <c r="R2013" s="17"/>
      <c r="U2013" s="17"/>
      <c r="FD2013" s="195"/>
      <c r="FE2013" s="195"/>
      <c r="FF2013" s="195"/>
      <c r="FG2013" s="195"/>
      <c r="FH2013" s="195"/>
    </row>
    <row r="2014" spans="2:164" x14ac:dyDescent="0.2">
      <c r="B2014" s="98">
        <f>COUNT(R2014:FC2014,FI2014:FQ2014)</f>
        <v>0</v>
      </c>
      <c r="C2014" s="98" t="str">
        <f>IF(COUNT(R2014:FC2014,FI2014:FQ2014)&gt;0,COUNT(R2014:FC2014,FI2014:FQ2014),"")</f>
        <v/>
      </c>
      <c r="D2014" s="98" t="str">
        <f>IF(COUNT(X2014:BN2014,BP2014:BX2014,BZ2014:CF2014,CH2014:FC2014,FI2014:FQ2014)&gt;0,COUNT(X2014:BN2014,BP2014:BX2014,BZ2014:CF2014,CH2014:FC2014,FI2014:FQ2014),"")</f>
        <v/>
      </c>
      <c r="E2014" s="98" t="str">
        <f>IF(H2014=1,COUNT(R2014:FC2014,FI2014:FQ2014),"")</f>
        <v/>
      </c>
      <c r="F2014" s="98" t="str">
        <f>IF(H2014=1,COUNT(X2014:BN2014,BP2014:BX2014,BZ2014:CF2014,CH2014:FC2014,FI2014:FQ2014),"")</f>
        <v/>
      </c>
      <c r="G2014" s="98" t="str">
        <f>IF($B2014&gt;=1,$M2014,"")</f>
        <v/>
      </c>
      <c r="H2014" s="199" t="str">
        <f>IF(AND(M2014&gt;0,M2014&lt;=STATS!$C$22),1,"")</f>
        <v/>
      </c>
      <c r="J2014" s="34">
        <v>2013</v>
      </c>
      <c r="R2014" s="17"/>
      <c r="U2014" s="17"/>
      <c r="FD2014" s="195"/>
      <c r="FE2014" s="195"/>
      <c r="FF2014" s="195"/>
      <c r="FG2014" s="195"/>
      <c r="FH2014" s="195"/>
    </row>
    <row r="2015" spans="2:164" x14ac:dyDescent="0.2">
      <c r="B2015" s="98">
        <f>COUNT(R2015:FC2015,FI2015:FQ2015)</f>
        <v>0</v>
      </c>
      <c r="C2015" s="98" t="str">
        <f>IF(COUNT(R2015:FC2015,FI2015:FQ2015)&gt;0,COUNT(R2015:FC2015,FI2015:FQ2015),"")</f>
        <v/>
      </c>
      <c r="D2015" s="98" t="str">
        <f>IF(COUNT(X2015:BN2015,BP2015:BX2015,BZ2015:CF2015,CH2015:FC2015,FI2015:FQ2015)&gt;0,COUNT(X2015:BN2015,BP2015:BX2015,BZ2015:CF2015,CH2015:FC2015,FI2015:FQ2015),"")</f>
        <v/>
      </c>
      <c r="E2015" s="98" t="str">
        <f>IF(H2015=1,COUNT(R2015:FC2015,FI2015:FQ2015),"")</f>
        <v/>
      </c>
      <c r="F2015" s="98" t="str">
        <f>IF(H2015=1,COUNT(X2015:BN2015,BP2015:BX2015,BZ2015:CF2015,CH2015:FC2015,FI2015:FQ2015),"")</f>
        <v/>
      </c>
      <c r="G2015" s="98" t="str">
        <f>IF($B2015&gt;=1,$M2015,"")</f>
        <v/>
      </c>
      <c r="H2015" s="199" t="str">
        <f>IF(AND(M2015&gt;0,M2015&lt;=STATS!$C$22),1,"")</f>
        <v/>
      </c>
      <c r="J2015" s="34">
        <v>2014</v>
      </c>
      <c r="R2015" s="17"/>
      <c r="U2015" s="17"/>
      <c r="FD2015" s="195"/>
      <c r="FE2015" s="195"/>
      <c r="FF2015" s="195"/>
      <c r="FG2015" s="195"/>
      <c r="FH2015" s="195"/>
    </row>
    <row r="2016" spans="2:164" x14ac:dyDescent="0.2">
      <c r="B2016" s="98">
        <f>COUNT(R2016:FC2016,FI2016:FQ2016)</f>
        <v>0</v>
      </c>
      <c r="C2016" s="98" t="str">
        <f>IF(COUNT(R2016:FC2016,FI2016:FQ2016)&gt;0,COUNT(R2016:FC2016,FI2016:FQ2016),"")</f>
        <v/>
      </c>
      <c r="D2016" s="98" t="str">
        <f>IF(COUNT(X2016:BN2016,BP2016:BX2016,BZ2016:CF2016,CH2016:FC2016,FI2016:FQ2016)&gt;0,COUNT(X2016:BN2016,BP2016:BX2016,BZ2016:CF2016,CH2016:FC2016,FI2016:FQ2016),"")</f>
        <v/>
      </c>
      <c r="E2016" s="98" t="str">
        <f>IF(H2016=1,COUNT(R2016:FC2016,FI2016:FQ2016),"")</f>
        <v/>
      </c>
      <c r="F2016" s="98" t="str">
        <f>IF(H2016=1,COUNT(X2016:BN2016,BP2016:BX2016,BZ2016:CF2016,CH2016:FC2016,FI2016:FQ2016),"")</f>
        <v/>
      </c>
      <c r="G2016" s="98" t="str">
        <f>IF($B2016&gt;=1,$M2016,"")</f>
        <v/>
      </c>
      <c r="H2016" s="199" t="str">
        <f>IF(AND(M2016&gt;0,M2016&lt;=STATS!$C$22),1,"")</f>
        <v/>
      </c>
      <c r="J2016" s="34">
        <v>2015</v>
      </c>
      <c r="R2016" s="17"/>
      <c r="U2016" s="17"/>
      <c r="FD2016" s="195"/>
      <c r="FE2016" s="195"/>
      <c r="FF2016" s="195"/>
      <c r="FG2016" s="195"/>
      <c r="FH2016" s="195"/>
    </row>
    <row r="2017" spans="2:164" x14ac:dyDescent="0.2">
      <c r="B2017" s="98">
        <f>COUNT(R2017:FC2017,FI2017:FQ2017)</f>
        <v>0</v>
      </c>
      <c r="C2017" s="98" t="str">
        <f>IF(COUNT(R2017:FC2017,FI2017:FQ2017)&gt;0,COUNT(R2017:FC2017,FI2017:FQ2017),"")</f>
        <v/>
      </c>
      <c r="D2017" s="98" t="str">
        <f>IF(COUNT(X2017:BN2017,BP2017:BX2017,BZ2017:CF2017,CH2017:FC2017,FI2017:FQ2017)&gt;0,COUNT(X2017:BN2017,BP2017:BX2017,BZ2017:CF2017,CH2017:FC2017,FI2017:FQ2017),"")</f>
        <v/>
      </c>
      <c r="E2017" s="98" t="str">
        <f>IF(H2017=1,COUNT(R2017:FC2017,FI2017:FQ2017),"")</f>
        <v/>
      </c>
      <c r="F2017" s="98" t="str">
        <f>IF(H2017=1,COUNT(X2017:BN2017,BP2017:BX2017,BZ2017:CF2017,CH2017:FC2017,FI2017:FQ2017),"")</f>
        <v/>
      </c>
      <c r="G2017" s="98" t="str">
        <f>IF($B2017&gt;=1,$M2017,"")</f>
        <v/>
      </c>
      <c r="H2017" s="199" t="str">
        <f>IF(AND(M2017&gt;0,M2017&lt;=STATS!$C$22),1,"")</f>
        <v/>
      </c>
      <c r="J2017" s="34">
        <v>2016</v>
      </c>
      <c r="R2017" s="17"/>
      <c r="U2017" s="17"/>
      <c r="FD2017" s="195"/>
      <c r="FE2017" s="195"/>
      <c r="FF2017" s="195"/>
      <c r="FG2017" s="195"/>
      <c r="FH2017" s="195"/>
    </row>
    <row r="2018" spans="2:164" x14ac:dyDescent="0.2">
      <c r="B2018" s="98">
        <f>COUNT(R2018:FC2018,FI2018:FQ2018)</f>
        <v>0</v>
      </c>
      <c r="C2018" s="98" t="str">
        <f>IF(COUNT(R2018:FC2018,FI2018:FQ2018)&gt;0,COUNT(R2018:FC2018,FI2018:FQ2018),"")</f>
        <v/>
      </c>
      <c r="D2018" s="98" t="str">
        <f>IF(COUNT(X2018:BN2018,BP2018:BX2018,BZ2018:CF2018,CH2018:FC2018,FI2018:FQ2018)&gt;0,COUNT(X2018:BN2018,BP2018:BX2018,BZ2018:CF2018,CH2018:FC2018,FI2018:FQ2018),"")</f>
        <v/>
      </c>
      <c r="E2018" s="98" t="str">
        <f>IF(H2018=1,COUNT(R2018:FC2018,FI2018:FQ2018),"")</f>
        <v/>
      </c>
      <c r="F2018" s="98" t="str">
        <f>IF(H2018=1,COUNT(X2018:BN2018,BP2018:BX2018,BZ2018:CF2018,CH2018:FC2018,FI2018:FQ2018),"")</f>
        <v/>
      </c>
      <c r="G2018" s="98" t="str">
        <f>IF($B2018&gt;=1,$M2018,"")</f>
        <v/>
      </c>
      <c r="H2018" s="199" t="str">
        <f>IF(AND(M2018&gt;0,M2018&lt;=STATS!$C$22),1,"")</f>
        <v/>
      </c>
      <c r="J2018" s="34">
        <v>2017</v>
      </c>
      <c r="R2018" s="17"/>
      <c r="U2018" s="17"/>
      <c r="FD2018" s="195"/>
      <c r="FE2018" s="195"/>
      <c r="FF2018" s="195"/>
      <c r="FG2018" s="195"/>
      <c r="FH2018" s="195"/>
    </row>
    <row r="2019" spans="2:164" x14ac:dyDescent="0.2">
      <c r="B2019" s="98">
        <f>COUNT(R2019:FC2019,FI2019:FQ2019)</f>
        <v>0</v>
      </c>
      <c r="C2019" s="98" t="str">
        <f>IF(COUNT(R2019:FC2019,FI2019:FQ2019)&gt;0,COUNT(R2019:FC2019,FI2019:FQ2019),"")</f>
        <v/>
      </c>
      <c r="D2019" s="98" t="str">
        <f>IF(COUNT(X2019:BN2019,BP2019:BX2019,BZ2019:CF2019,CH2019:FC2019,FI2019:FQ2019)&gt;0,COUNT(X2019:BN2019,BP2019:BX2019,BZ2019:CF2019,CH2019:FC2019,FI2019:FQ2019),"")</f>
        <v/>
      </c>
      <c r="E2019" s="98" t="str">
        <f>IF(H2019=1,COUNT(R2019:FC2019,FI2019:FQ2019),"")</f>
        <v/>
      </c>
      <c r="F2019" s="98" t="str">
        <f>IF(H2019=1,COUNT(X2019:BN2019,BP2019:BX2019,BZ2019:CF2019,CH2019:FC2019,FI2019:FQ2019),"")</f>
        <v/>
      </c>
      <c r="G2019" s="98" t="str">
        <f>IF($B2019&gt;=1,$M2019,"")</f>
        <v/>
      </c>
      <c r="H2019" s="199" t="str">
        <f>IF(AND(M2019&gt;0,M2019&lt;=STATS!$C$22),1,"")</f>
        <v/>
      </c>
      <c r="J2019" s="34">
        <v>2018</v>
      </c>
      <c r="R2019" s="17"/>
      <c r="U2019" s="17"/>
      <c r="FD2019" s="195"/>
      <c r="FE2019" s="195"/>
      <c r="FF2019" s="195"/>
      <c r="FG2019" s="195"/>
      <c r="FH2019" s="195"/>
    </row>
    <row r="2020" spans="2:164" x14ac:dyDescent="0.2">
      <c r="B2020" s="98">
        <f>COUNT(R2020:FC2020,FI2020:FQ2020)</f>
        <v>0</v>
      </c>
      <c r="C2020" s="98" t="str">
        <f>IF(COUNT(R2020:FC2020,FI2020:FQ2020)&gt;0,COUNT(R2020:FC2020,FI2020:FQ2020),"")</f>
        <v/>
      </c>
      <c r="D2020" s="98" t="str">
        <f>IF(COUNT(X2020:BN2020,BP2020:BX2020,BZ2020:CF2020,CH2020:FC2020,FI2020:FQ2020)&gt;0,COUNT(X2020:BN2020,BP2020:BX2020,BZ2020:CF2020,CH2020:FC2020,FI2020:FQ2020),"")</f>
        <v/>
      </c>
      <c r="E2020" s="98" t="str">
        <f>IF(H2020=1,COUNT(R2020:FC2020,FI2020:FQ2020),"")</f>
        <v/>
      </c>
      <c r="F2020" s="98" t="str">
        <f>IF(H2020=1,COUNT(X2020:BN2020,BP2020:BX2020,BZ2020:CF2020,CH2020:FC2020,FI2020:FQ2020),"")</f>
        <v/>
      </c>
      <c r="G2020" s="98" t="str">
        <f>IF($B2020&gt;=1,$M2020,"")</f>
        <v/>
      </c>
      <c r="H2020" s="199" t="str">
        <f>IF(AND(M2020&gt;0,M2020&lt;=STATS!$C$22),1,"")</f>
        <v/>
      </c>
      <c r="J2020" s="34">
        <v>2019</v>
      </c>
      <c r="R2020" s="17"/>
      <c r="U2020" s="17"/>
      <c r="FD2020" s="195"/>
      <c r="FE2020" s="195"/>
      <c r="FF2020" s="195"/>
      <c r="FG2020" s="195"/>
      <c r="FH2020" s="195"/>
    </row>
    <row r="2021" spans="2:164" x14ac:dyDescent="0.2">
      <c r="B2021" s="98">
        <f>COUNT(R2021:FC2021,FI2021:FQ2021)</f>
        <v>0</v>
      </c>
      <c r="C2021" s="98" t="str">
        <f>IF(COUNT(R2021:FC2021,FI2021:FQ2021)&gt;0,COUNT(R2021:FC2021,FI2021:FQ2021),"")</f>
        <v/>
      </c>
      <c r="D2021" s="98" t="str">
        <f>IF(COUNT(X2021:BN2021,BP2021:BX2021,BZ2021:CF2021,CH2021:FC2021,FI2021:FQ2021)&gt;0,COUNT(X2021:BN2021,BP2021:BX2021,BZ2021:CF2021,CH2021:FC2021,FI2021:FQ2021),"")</f>
        <v/>
      </c>
      <c r="E2021" s="98" t="str">
        <f>IF(H2021=1,COUNT(R2021:FC2021,FI2021:FQ2021),"")</f>
        <v/>
      </c>
      <c r="F2021" s="98" t="str">
        <f>IF(H2021=1,COUNT(X2021:BN2021,BP2021:BX2021,BZ2021:CF2021,CH2021:FC2021,FI2021:FQ2021),"")</f>
        <v/>
      </c>
      <c r="G2021" s="98" t="str">
        <f>IF($B2021&gt;=1,$M2021,"")</f>
        <v/>
      </c>
      <c r="H2021" s="199" t="str">
        <f>IF(AND(M2021&gt;0,M2021&lt;=STATS!$C$22),1,"")</f>
        <v/>
      </c>
      <c r="J2021" s="34">
        <v>2020</v>
      </c>
      <c r="R2021" s="17"/>
      <c r="U2021" s="17"/>
      <c r="FD2021" s="195"/>
      <c r="FE2021" s="195"/>
      <c r="FF2021" s="195"/>
      <c r="FG2021" s="195"/>
      <c r="FH2021" s="195"/>
    </row>
    <row r="2022" spans="2:164" x14ac:dyDescent="0.2">
      <c r="B2022" s="98">
        <f>COUNT(R2022:FC2022,FI2022:FQ2022)</f>
        <v>0</v>
      </c>
      <c r="C2022" s="98" t="str">
        <f>IF(COUNT(R2022:FC2022,FI2022:FQ2022)&gt;0,COUNT(R2022:FC2022,FI2022:FQ2022),"")</f>
        <v/>
      </c>
      <c r="D2022" s="98" t="str">
        <f>IF(COUNT(X2022:BN2022,BP2022:BX2022,BZ2022:CF2022,CH2022:FC2022,FI2022:FQ2022)&gt;0,COUNT(X2022:BN2022,BP2022:BX2022,BZ2022:CF2022,CH2022:FC2022,FI2022:FQ2022),"")</f>
        <v/>
      </c>
      <c r="E2022" s="98" t="str">
        <f>IF(H2022=1,COUNT(R2022:FC2022,FI2022:FQ2022),"")</f>
        <v/>
      </c>
      <c r="F2022" s="98" t="str">
        <f>IF(H2022=1,COUNT(X2022:BN2022,BP2022:BX2022,BZ2022:CF2022,CH2022:FC2022,FI2022:FQ2022),"")</f>
        <v/>
      </c>
      <c r="G2022" s="98" t="str">
        <f>IF($B2022&gt;=1,$M2022,"")</f>
        <v/>
      </c>
      <c r="H2022" s="199" t="str">
        <f>IF(AND(M2022&gt;0,M2022&lt;=STATS!$C$22),1,"")</f>
        <v/>
      </c>
      <c r="J2022" s="34">
        <v>2021</v>
      </c>
      <c r="R2022" s="17"/>
      <c r="U2022" s="17"/>
      <c r="FD2022" s="195"/>
      <c r="FE2022" s="195"/>
      <c r="FF2022" s="195"/>
      <c r="FG2022" s="195"/>
      <c r="FH2022" s="195"/>
    </row>
    <row r="2023" spans="2:164" x14ac:dyDescent="0.2">
      <c r="B2023" s="98">
        <f>COUNT(R2023:FC2023,FI2023:FQ2023)</f>
        <v>0</v>
      </c>
      <c r="C2023" s="98" t="str">
        <f>IF(COUNT(R2023:FC2023,FI2023:FQ2023)&gt;0,COUNT(R2023:FC2023,FI2023:FQ2023),"")</f>
        <v/>
      </c>
      <c r="D2023" s="98" t="str">
        <f>IF(COUNT(X2023:BN2023,BP2023:BX2023,BZ2023:CF2023,CH2023:FC2023,FI2023:FQ2023)&gt;0,COUNT(X2023:BN2023,BP2023:BX2023,BZ2023:CF2023,CH2023:FC2023,FI2023:FQ2023),"")</f>
        <v/>
      </c>
      <c r="E2023" s="98" t="str">
        <f>IF(H2023=1,COUNT(R2023:FC2023,FI2023:FQ2023),"")</f>
        <v/>
      </c>
      <c r="F2023" s="98" t="str">
        <f>IF(H2023=1,COUNT(X2023:BN2023,BP2023:BX2023,BZ2023:CF2023,CH2023:FC2023,FI2023:FQ2023),"")</f>
        <v/>
      </c>
      <c r="G2023" s="98" t="str">
        <f>IF($B2023&gt;=1,$M2023,"")</f>
        <v/>
      </c>
      <c r="H2023" s="199" t="str">
        <f>IF(AND(M2023&gt;0,M2023&lt;=STATS!$C$22),1,"")</f>
        <v/>
      </c>
      <c r="J2023" s="34">
        <v>2022</v>
      </c>
      <c r="R2023" s="17"/>
      <c r="U2023" s="17"/>
      <c r="FD2023" s="195"/>
      <c r="FE2023" s="195"/>
      <c r="FF2023" s="195"/>
      <c r="FG2023" s="195"/>
      <c r="FH2023" s="195"/>
    </row>
    <row r="2024" spans="2:164" x14ac:dyDescent="0.2">
      <c r="B2024" s="98">
        <f>COUNT(R2024:FC2024,FI2024:FQ2024)</f>
        <v>0</v>
      </c>
      <c r="C2024" s="98" t="str">
        <f>IF(COUNT(R2024:FC2024,FI2024:FQ2024)&gt;0,COUNT(R2024:FC2024,FI2024:FQ2024),"")</f>
        <v/>
      </c>
      <c r="D2024" s="98" t="str">
        <f>IF(COUNT(X2024:BN2024,BP2024:BX2024,BZ2024:CF2024,CH2024:FC2024,FI2024:FQ2024)&gt;0,COUNT(X2024:BN2024,BP2024:BX2024,BZ2024:CF2024,CH2024:FC2024,FI2024:FQ2024),"")</f>
        <v/>
      </c>
      <c r="E2024" s="98" t="str">
        <f>IF(H2024=1,COUNT(R2024:FC2024,FI2024:FQ2024),"")</f>
        <v/>
      </c>
      <c r="F2024" s="98" t="str">
        <f>IF(H2024=1,COUNT(X2024:BN2024,BP2024:BX2024,BZ2024:CF2024,CH2024:FC2024,FI2024:FQ2024),"")</f>
        <v/>
      </c>
      <c r="G2024" s="98" t="str">
        <f>IF($B2024&gt;=1,$M2024,"")</f>
        <v/>
      </c>
      <c r="H2024" s="199" t="str">
        <f>IF(AND(M2024&gt;0,M2024&lt;=STATS!$C$22),1,"")</f>
        <v/>
      </c>
      <c r="J2024" s="34">
        <v>2023</v>
      </c>
      <c r="R2024" s="17"/>
      <c r="U2024" s="17"/>
      <c r="FD2024" s="195"/>
      <c r="FE2024" s="195"/>
      <c r="FF2024" s="195"/>
      <c r="FG2024" s="195"/>
      <c r="FH2024" s="195"/>
    </row>
    <row r="2025" spans="2:164" x14ac:dyDescent="0.2">
      <c r="B2025" s="98">
        <f>COUNT(R2025:FC2025,FI2025:FQ2025)</f>
        <v>0</v>
      </c>
      <c r="C2025" s="98" t="str">
        <f>IF(COUNT(R2025:FC2025,FI2025:FQ2025)&gt;0,COUNT(R2025:FC2025,FI2025:FQ2025),"")</f>
        <v/>
      </c>
      <c r="D2025" s="98" t="str">
        <f>IF(COUNT(X2025:BN2025,BP2025:BX2025,BZ2025:CF2025,CH2025:FC2025,FI2025:FQ2025)&gt;0,COUNT(X2025:BN2025,BP2025:BX2025,BZ2025:CF2025,CH2025:FC2025,FI2025:FQ2025),"")</f>
        <v/>
      </c>
      <c r="E2025" s="98" t="str">
        <f>IF(H2025=1,COUNT(R2025:FC2025,FI2025:FQ2025),"")</f>
        <v/>
      </c>
      <c r="F2025" s="98" t="str">
        <f>IF(H2025=1,COUNT(X2025:BN2025,BP2025:BX2025,BZ2025:CF2025,CH2025:FC2025,FI2025:FQ2025),"")</f>
        <v/>
      </c>
      <c r="G2025" s="98" t="str">
        <f>IF($B2025&gt;=1,$M2025,"")</f>
        <v/>
      </c>
      <c r="H2025" s="199" t="str">
        <f>IF(AND(M2025&gt;0,M2025&lt;=STATS!$C$22),1,"")</f>
        <v/>
      </c>
      <c r="J2025" s="34">
        <v>2024</v>
      </c>
      <c r="R2025" s="17"/>
      <c r="U2025" s="17"/>
      <c r="FD2025" s="195"/>
      <c r="FE2025" s="195"/>
      <c r="FF2025" s="195"/>
      <c r="FG2025" s="195"/>
      <c r="FH2025" s="195"/>
    </row>
    <row r="2026" spans="2:164" x14ac:dyDescent="0.2">
      <c r="B2026" s="98">
        <f>COUNT(R2026:FC2026,FI2026:FQ2026)</f>
        <v>0</v>
      </c>
      <c r="C2026" s="98" t="str">
        <f>IF(COUNT(R2026:FC2026,FI2026:FQ2026)&gt;0,COUNT(R2026:FC2026,FI2026:FQ2026),"")</f>
        <v/>
      </c>
      <c r="D2026" s="98" t="str">
        <f>IF(COUNT(X2026:BN2026,BP2026:BX2026,BZ2026:CF2026,CH2026:FC2026,FI2026:FQ2026)&gt;0,COUNT(X2026:BN2026,BP2026:BX2026,BZ2026:CF2026,CH2026:FC2026,FI2026:FQ2026),"")</f>
        <v/>
      </c>
      <c r="E2026" s="98" t="str">
        <f>IF(H2026=1,COUNT(R2026:FC2026,FI2026:FQ2026),"")</f>
        <v/>
      </c>
      <c r="F2026" s="98" t="str">
        <f>IF(H2026=1,COUNT(X2026:BN2026,BP2026:BX2026,BZ2026:CF2026,CH2026:FC2026,FI2026:FQ2026),"")</f>
        <v/>
      </c>
      <c r="G2026" s="98" t="str">
        <f>IF($B2026&gt;=1,$M2026,"")</f>
        <v/>
      </c>
      <c r="H2026" s="199" t="str">
        <f>IF(AND(M2026&gt;0,M2026&lt;=STATS!$C$22),1,"")</f>
        <v/>
      </c>
      <c r="J2026" s="34">
        <v>2025</v>
      </c>
      <c r="R2026" s="17"/>
      <c r="U2026" s="17"/>
      <c r="FD2026" s="195"/>
      <c r="FE2026" s="195"/>
      <c r="FF2026" s="195"/>
      <c r="FG2026" s="195"/>
      <c r="FH2026" s="195"/>
    </row>
    <row r="2027" spans="2:164" x14ac:dyDescent="0.2">
      <c r="B2027" s="98">
        <f>COUNT(R2027:FC2027,FI2027:FQ2027)</f>
        <v>0</v>
      </c>
      <c r="C2027" s="98" t="str">
        <f>IF(COUNT(R2027:FC2027,FI2027:FQ2027)&gt;0,COUNT(R2027:FC2027,FI2027:FQ2027),"")</f>
        <v/>
      </c>
      <c r="D2027" s="98" t="str">
        <f>IF(COUNT(X2027:BN2027,BP2027:BX2027,BZ2027:CF2027,CH2027:FC2027,FI2027:FQ2027)&gt;0,COUNT(X2027:BN2027,BP2027:BX2027,BZ2027:CF2027,CH2027:FC2027,FI2027:FQ2027),"")</f>
        <v/>
      </c>
      <c r="E2027" s="98" t="str">
        <f>IF(H2027=1,COUNT(R2027:FC2027,FI2027:FQ2027),"")</f>
        <v/>
      </c>
      <c r="F2027" s="98" t="str">
        <f>IF(H2027=1,COUNT(X2027:BN2027,BP2027:BX2027,BZ2027:CF2027,CH2027:FC2027,FI2027:FQ2027),"")</f>
        <v/>
      </c>
      <c r="G2027" s="98" t="str">
        <f>IF($B2027&gt;=1,$M2027,"")</f>
        <v/>
      </c>
      <c r="H2027" s="199" t="str">
        <f>IF(AND(M2027&gt;0,M2027&lt;=STATS!$C$22),1,"")</f>
        <v/>
      </c>
      <c r="J2027" s="34">
        <v>2026</v>
      </c>
      <c r="R2027" s="17"/>
      <c r="U2027" s="17"/>
      <c r="FD2027" s="195"/>
      <c r="FE2027" s="195"/>
      <c r="FF2027" s="195"/>
      <c r="FG2027" s="195"/>
      <c r="FH2027" s="195"/>
    </row>
    <row r="2028" spans="2:164" x14ac:dyDescent="0.2">
      <c r="B2028" s="98">
        <f>COUNT(R2028:FC2028,FI2028:FQ2028)</f>
        <v>0</v>
      </c>
      <c r="C2028" s="98" t="str">
        <f>IF(COUNT(R2028:FC2028,FI2028:FQ2028)&gt;0,COUNT(R2028:FC2028,FI2028:FQ2028),"")</f>
        <v/>
      </c>
      <c r="D2028" s="98" t="str">
        <f>IF(COUNT(X2028:BN2028,BP2028:BX2028,BZ2028:CF2028,CH2028:FC2028,FI2028:FQ2028)&gt;0,COUNT(X2028:BN2028,BP2028:BX2028,BZ2028:CF2028,CH2028:FC2028,FI2028:FQ2028),"")</f>
        <v/>
      </c>
      <c r="E2028" s="98" t="str">
        <f>IF(H2028=1,COUNT(R2028:FC2028,FI2028:FQ2028),"")</f>
        <v/>
      </c>
      <c r="F2028" s="98" t="str">
        <f>IF(H2028=1,COUNT(X2028:BN2028,BP2028:BX2028,BZ2028:CF2028,CH2028:FC2028,FI2028:FQ2028),"")</f>
        <v/>
      </c>
      <c r="G2028" s="98" t="str">
        <f>IF($B2028&gt;=1,$M2028,"")</f>
        <v/>
      </c>
      <c r="H2028" s="199" t="str">
        <f>IF(AND(M2028&gt;0,M2028&lt;=STATS!$C$22),1,"")</f>
        <v/>
      </c>
      <c r="J2028" s="34">
        <v>2027</v>
      </c>
      <c r="R2028" s="17"/>
      <c r="U2028" s="17"/>
      <c r="FD2028" s="195"/>
      <c r="FE2028" s="195"/>
      <c r="FF2028" s="195"/>
      <c r="FG2028" s="195"/>
      <c r="FH2028" s="195"/>
    </row>
    <row r="2029" spans="2:164" x14ac:dyDescent="0.2">
      <c r="B2029" s="98">
        <f>COUNT(R2029:FC2029,FI2029:FQ2029)</f>
        <v>0</v>
      </c>
      <c r="C2029" s="98" t="str">
        <f>IF(COUNT(R2029:FC2029,FI2029:FQ2029)&gt;0,COUNT(R2029:FC2029,FI2029:FQ2029),"")</f>
        <v/>
      </c>
      <c r="D2029" s="98" t="str">
        <f>IF(COUNT(X2029:BN2029,BP2029:BX2029,BZ2029:CF2029,CH2029:FC2029,FI2029:FQ2029)&gt;0,COUNT(X2029:BN2029,BP2029:BX2029,BZ2029:CF2029,CH2029:FC2029,FI2029:FQ2029),"")</f>
        <v/>
      </c>
      <c r="E2029" s="98" t="str">
        <f>IF(H2029=1,COUNT(R2029:FC2029,FI2029:FQ2029),"")</f>
        <v/>
      </c>
      <c r="F2029" s="98" t="str">
        <f>IF(H2029=1,COUNT(X2029:BN2029,BP2029:BX2029,BZ2029:CF2029,CH2029:FC2029,FI2029:FQ2029),"")</f>
        <v/>
      </c>
      <c r="G2029" s="98" t="str">
        <f>IF($B2029&gt;=1,$M2029,"")</f>
        <v/>
      </c>
      <c r="H2029" s="199" t="str">
        <f>IF(AND(M2029&gt;0,M2029&lt;=STATS!$C$22),1,"")</f>
        <v/>
      </c>
      <c r="J2029" s="34">
        <v>2028</v>
      </c>
      <c r="R2029" s="17"/>
      <c r="U2029" s="17"/>
      <c r="FD2029" s="195"/>
      <c r="FE2029" s="195"/>
      <c r="FF2029" s="195"/>
      <c r="FG2029" s="195"/>
      <c r="FH2029" s="195"/>
    </row>
    <row r="2030" spans="2:164" x14ac:dyDescent="0.2">
      <c r="B2030" s="98">
        <f>COUNT(R2030:FC2030,FI2030:FQ2030)</f>
        <v>0</v>
      </c>
      <c r="C2030" s="98" t="str">
        <f>IF(COUNT(R2030:FC2030,FI2030:FQ2030)&gt;0,COUNT(R2030:FC2030,FI2030:FQ2030),"")</f>
        <v/>
      </c>
      <c r="D2030" s="98" t="str">
        <f>IF(COUNT(X2030:BN2030,BP2030:BX2030,BZ2030:CF2030,CH2030:FC2030,FI2030:FQ2030)&gt;0,COUNT(X2030:BN2030,BP2030:BX2030,BZ2030:CF2030,CH2030:FC2030,FI2030:FQ2030),"")</f>
        <v/>
      </c>
      <c r="E2030" s="98" t="str">
        <f>IF(H2030=1,COUNT(R2030:FC2030,FI2030:FQ2030),"")</f>
        <v/>
      </c>
      <c r="F2030" s="98" t="str">
        <f>IF(H2030=1,COUNT(X2030:BN2030,BP2030:BX2030,BZ2030:CF2030,CH2030:FC2030,FI2030:FQ2030),"")</f>
        <v/>
      </c>
      <c r="G2030" s="98" t="str">
        <f>IF($B2030&gt;=1,$M2030,"")</f>
        <v/>
      </c>
      <c r="H2030" s="199" t="str">
        <f>IF(AND(M2030&gt;0,M2030&lt;=STATS!$C$22),1,"")</f>
        <v/>
      </c>
      <c r="J2030" s="34">
        <v>2029</v>
      </c>
      <c r="R2030" s="17"/>
      <c r="U2030" s="17"/>
      <c r="FD2030" s="195"/>
      <c r="FE2030" s="195"/>
      <c r="FF2030" s="195"/>
      <c r="FG2030" s="195"/>
      <c r="FH2030" s="195"/>
    </row>
    <row r="2031" spans="2:164" x14ac:dyDescent="0.2">
      <c r="B2031" s="98">
        <f>COUNT(R2031:FC2031,FI2031:FQ2031)</f>
        <v>0</v>
      </c>
      <c r="C2031" s="98" t="str">
        <f>IF(COUNT(R2031:FC2031,FI2031:FQ2031)&gt;0,COUNT(R2031:FC2031,FI2031:FQ2031),"")</f>
        <v/>
      </c>
      <c r="D2031" s="98" t="str">
        <f>IF(COUNT(X2031:BN2031,BP2031:BX2031,BZ2031:CF2031,CH2031:FC2031,FI2031:FQ2031)&gt;0,COUNT(X2031:BN2031,BP2031:BX2031,BZ2031:CF2031,CH2031:FC2031,FI2031:FQ2031),"")</f>
        <v/>
      </c>
      <c r="E2031" s="98" t="str">
        <f>IF(H2031=1,COUNT(R2031:FC2031,FI2031:FQ2031),"")</f>
        <v/>
      </c>
      <c r="F2031" s="98" t="str">
        <f>IF(H2031=1,COUNT(X2031:BN2031,BP2031:BX2031,BZ2031:CF2031,CH2031:FC2031,FI2031:FQ2031),"")</f>
        <v/>
      </c>
      <c r="G2031" s="98" t="str">
        <f>IF($B2031&gt;=1,$M2031,"")</f>
        <v/>
      </c>
      <c r="H2031" s="199" t="str">
        <f>IF(AND(M2031&gt;0,M2031&lt;=STATS!$C$22),1,"")</f>
        <v/>
      </c>
      <c r="J2031" s="34">
        <v>2030</v>
      </c>
      <c r="R2031" s="17"/>
      <c r="U2031" s="17"/>
      <c r="FD2031" s="195"/>
      <c r="FE2031" s="195"/>
      <c r="FF2031" s="195"/>
      <c r="FG2031" s="195"/>
      <c r="FH2031" s="195"/>
    </row>
    <row r="2032" spans="2:164" x14ac:dyDescent="0.2">
      <c r="B2032" s="98">
        <f>COUNT(R2032:FC2032,FI2032:FQ2032)</f>
        <v>0</v>
      </c>
      <c r="C2032" s="98" t="str">
        <f>IF(COUNT(R2032:FC2032,FI2032:FQ2032)&gt;0,COUNT(R2032:FC2032,FI2032:FQ2032),"")</f>
        <v/>
      </c>
      <c r="D2032" s="98" t="str">
        <f>IF(COUNT(X2032:BN2032,BP2032:BX2032,BZ2032:CF2032,CH2032:FC2032,FI2032:FQ2032)&gt;0,COUNT(X2032:BN2032,BP2032:BX2032,BZ2032:CF2032,CH2032:FC2032,FI2032:FQ2032),"")</f>
        <v/>
      </c>
      <c r="E2032" s="98" t="str">
        <f>IF(H2032=1,COUNT(R2032:FC2032,FI2032:FQ2032),"")</f>
        <v/>
      </c>
      <c r="F2032" s="98" t="str">
        <f>IF(H2032=1,COUNT(X2032:BN2032,BP2032:BX2032,BZ2032:CF2032,CH2032:FC2032,FI2032:FQ2032),"")</f>
        <v/>
      </c>
      <c r="G2032" s="98" t="str">
        <f>IF($B2032&gt;=1,$M2032,"")</f>
        <v/>
      </c>
      <c r="H2032" s="199" t="str">
        <f>IF(AND(M2032&gt;0,M2032&lt;=STATS!$C$22),1,"")</f>
        <v/>
      </c>
      <c r="J2032" s="34">
        <v>2031</v>
      </c>
      <c r="R2032" s="17"/>
      <c r="U2032" s="17"/>
      <c r="FD2032" s="195"/>
      <c r="FE2032" s="195"/>
      <c r="FF2032" s="195"/>
      <c r="FG2032" s="195"/>
      <c r="FH2032" s="195"/>
    </row>
    <row r="2033" spans="2:164" x14ac:dyDescent="0.2">
      <c r="B2033" s="98">
        <f>COUNT(R2033:FC2033,FI2033:FQ2033)</f>
        <v>0</v>
      </c>
      <c r="C2033" s="98" t="str">
        <f>IF(COUNT(R2033:FC2033,FI2033:FQ2033)&gt;0,COUNT(R2033:FC2033,FI2033:FQ2033),"")</f>
        <v/>
      </c>
      <c r="D2033" s="98" t="str">
        <f>IF(COUNT(X2033:BN2033,BP2033:BX2033,BZ2033:CF2033,CH2033:FC2033,FI2033:FQ2033)&gt;0,COUNT(X2033:BN2033,BP2033:BX2033,BZ2033:CF2033,CH2033:FC2033,FI2033:FQ2033),"")</f>
        <v/>
      </c>
      <c r="E2033" s="98" t="str">
        <f>IF(H2033=1,COUNT(R2033:FC2033,FI2033:FQ2033),"")</f>
        <v/>
      </c>
      <c r="F2033" s="98" t="str">
        <f>IF(H2033=1,COUNT(X2033:BN2033,BP2033:BX2033,BZ2033:CF2033,CH2033:FC2033,FI2033:FQ2033),"")</f>
        <v/>
      </c>
      <c r="G2033" s="98" t="str">
        <f>IF($B2033&gt;=1,$M2033,"")</f>
        <v/>
      </c>
      <c r="H2033" s="199" t="str">
        <f>IF(AND(M2033&gt;0,M2033&lt;=STATS!$C$22),1,"")</f>
        <v/>
      </c>
      <c r="J2033" s="34">
        <v>2032</v>
      </c>
      <c r="R2033" s="17"/>
      <c r="U2033" s="17"/>
      <c r="FD2033" s="195"/>
      <c r="FE2033" s="195"/>
      <c r="FF2033" s="195"/>
      <c r="FG2033" s="195"/>
      <c r="FH2033" s="195"/>
    </row>
    <row r="2034" spans="2:164" x14ac:dyDescent="0.2">
      <c r="B2034" s="98">
        <f>COUNT(R2034:FC2034,FI2034:FQ2034)</f>
        <v>0</v>
      </c>
      <c r="C2034" s="98" t="str">
        <f>IF(COUNT(R2034:FC2034,FI2034:FQ2034)&gt;0,COUNT(R2034:FC2034,FI2034:FQ2034),"")</f>
        <v/>
      </c>
      <c r="D2034" s="98" t="str">
        <f>IF(COUNT(X2034:BN2034,BP2034:BX2034,BZ2034:CF2034,CH2034:FC2034,FI2034:FQ2034)&gt;0,COUNT(X2034:BN2034,BP2034:BX2034,BZ2034:CF2034,CH2034:FC2034,FI2034:FQ2034),"")</f>
        <v/>
      </c>
      <c r="E2034" s="98" t="str">
        <f>IF(H2034=1,COUNT(R2034:FC2034,FI2034:FQ2034),"")</f>
        <v/>
      </c>
      <c r="F2034" s="98" t="str">
        <f>IF(H2034=1,COUNT(X2034:BN2034,BP2034:BX2034,BZ2034:CF2034,CH2034:FC2034,FI2034:FQ2034),"")</f>
        <v/>
      </c>
      <c r="G2034" s="98" t="str">
        <f>IF($B2034&gt;=1,$M2034,"")</f>
        <v/>
      </c>
      <c r="H2034" s="199" t="str">
        <f>IF(AND(M2034&gt;0,M2034&lt;=STATS!$C$22),1,"")</f>
        <v/>
      </c>
      <c r="J2034" s="34">
        <v>2033</v>
      </c>
      <c r="R2034" s="17"/>
      <c r="U2034" s="17"/>
      <c r="FD2034" s="195"/>
      <c r="FE2034" s="195"/>
      <c r="FF2034" s="195"/>
      <c r="FG2034" s="195"/>
      <c r="FH2034" s="195"/>
    </row>
    <row r="2035" spans="2:164" x14ac:dyDescent="0.2">
      <c r="B2035" s="98">
        <f>COUNT(R2035:FC2035,FI2035:FQ2035)</f>
        <v>0</v>
      </c>
      <c r="C2035" s="98" t="str">
        <f>IF(COUNT(R2035:FC2035,FI2035:FQ2035)&gt;0,COUNT(R2035:FC2035,FI2035:FQ2035),"")</f>
        <v/>
      </c>
      <c r="D2035" s="98" t="str">
        <f>IF(COUNT(X2035:BN2035,BP2035:BX2035,BZ2035:CF2035,CH2035:FC2035,FI2035:FQ2035)&gt;0,COUNT(X2035:BN2035,BP2035:BX2035,BZ2035:CF2035,CH2035:FC2035,FI2035:FQ2035),"")</f>
        <v/>
      </c>
      <c r="E2035" s="98" t="str">
        <f>IF(H2035=1,COUNT(R2035:FC2035,FI2035:FQ2035),"")</f>
        <v/>
      </c>
      <c r="F2035" s="98" t="str">
        <f>IF(H2035=1,COUNT(X2035:BN2035,BP2035:BX2035,BZ2035:CF2035,CH2035:FC2035,FI2035:FQ2035),"")</f>
        <v/>
      </c>
      <c r="G2035" s="98" t="str">
        <f>IF($B2035&gt;=1,$M2035,"")</f>
        <v/>
      </c>
      <c r="H2035" s="199" t="str">
        <f>IF(AND(M2035&gt;0,M2035&lt;=STATS!$C$22),1,"")</f>
        <v/>
      </c>
      <c r="J2035" s="34">
        <v>2034</v>
      </c>
      <c r="R2035" s="17"/>
      <c r="U2035" s="17"/>
      <c r="FD2035" s="195"/>
      <c r="FE2035" s="195"/>
      <c r="FF2035" s="195"/>
      <c r="FG2035" s="195"/>
      <c r="FH2035" s="195"/>
    </row>
    <row r="2036" spans="2:164" x14ac:dyDescent="0.2">
      <c r="B2036" s="98">
        <f>COUNT(R2036:FC2036,FI2036:FQ2036)</f>
        <v>0</v>
      </c>
      <c r="C2036" s="98" t="str">
        <f>IF(COUNT(R2036:FC2036,FI2036:FQ2036)&gt;0,COUNT(R2036:FC2036,FI2036:FQ2036),"")</f>
        <v/>
      </c>
      <c r="D2036" s="98" t="str">
        <f>IF(COUNT(X2036:BN2036,BP2036:BX2036,BZ2036:CF2036,CH2036:FC2036,FI2036:FQ2036)&gt;0,COUNT(X2036:BN2036,BP2036:BX2036,BZ2036:CF2036,CH2036:FC2036,FI2036:FQ2036),"")</f>
        <v/>
      </c>
      <c r="E2036" s="98" t="str">
        <f>IF(H2036=1,COUNT(R2036:FC2036,FI2036:FQ2036),"")</f>
        <v/>
      </c>
      <c r="F2036" s="98" t="str">
        <f>IF(H2036=1,COUNT(X2036:BN2036,BP2036:BX2036,BZ2036:CF2036,CH2036:FC2036,FI2036:FQ2036),"")</f>
        <v/>
      </c>
      <c r="G2036" s="98" t="str">
        <f>IF($B2036&gt;=1,$M2036,"")</f>
        <v/>
      </c>
      <c r="H2036" s="199" t="str">
        <f>IF(AND(M2036&gt;0,M2036&lt;=STATS!$C$22),1,"")</f>
        <v/>
      </c>
      <c r="J2036" s="34">
        <v>2035</v>
      </c>
      <c r="R2036" s="17"/>
      <c r="U2036" s="17"/>
      <c r="FD2036" s="195"/>
      <c r="FE2036" s="195"/>
      <c r="FF2036" s="195"/>
      <c r="FG2036" s="195"/>
      <c r="FH2036" s="195"/>
    </row>
    <row r="2037" spans="2:164" x14ac:dyDescent="0.2">
      <c r="B2037" s="98">
        <f>COUNT(R2037:FC2037,FI2037:FQ2037)</f>
        <v>0</v>
      </c>
      <c r="C2037" s="98" t="str">
        <f>IF(COUNT(R2037:FC2037,FI2037:FQ2037)&gt;0,COUNT(R2037:FC2037,FI2037:FQ2037),"")</f>
        <v/>
      </c>
      <c r="D2037" s="98" t="str">
        <f>IF(COUNT(X2037:BN2037,BP2037:BX2037,BZ2037:CF2037,CH2037:FC2037,FI2037:FQ2037)&gt;0,COUNT(X2037:BN2037,BP2037:BX2037,BZ2037:CF2037,CH2037:FC2037,FI2037:FQ2037),"")</f>
        <v/>
      </c>
      <c r="E2037" s="98" t="str">
        <f>IF(H2037=1,COUNT(R2037:FC2037,FI2037:FQ2037),"")</f>
        <v/>
      </c>
      <c r="F2037" s="98" t="str">
        <f>IF(H2037=1,COUNT(X2037:BN2037,BP2037:BX2037,BZ2037:CF2037,CH2037:FC2037,FI2037:FQ2037),"")</f>
        <v/>
      </c>
      <c r="G2037" s="98" t="str">
        <f>IF($B2037&gt;=1,$M2037,"")</f>
        <v/>
      </c>
      <c r="H2037" s="199" t="str">
        <f>IF(AND(M2037&gt;0,M2037&lt;=STATS!$C$22),1,"")</f>
        <v/>
      </c>
      <c r="J2037" s="34">
        <v>2036</v>
      </c>
      <c r="R2037" s="17"/>
      <c r="U2037" s="17"/>
      <c r="FD2037" s="195"/>
      <c r="FE2037" s="195"/>
      <c r="FF2037" s="195"/>
      <c r="FG2037" s="195"/>
      <c r="FH2037" s="195"/>
    </row>
    <row r="2038" spans="2:164" x14ac:dyDescent="0.2">
      <c r="B2038" s="98">
        <f>COUNT(R2038:FC2038,FI2038:FQ2038)</f>
        <v>0</v>
      </c>
      <c r="C2038" s="98" t="str">
        <f>IF(COUNT(R2038:FC2038,FI2038:FQ2038)&gt;0,COUNT(R2038:FC2038,FI2038:FQ2038),"")</f>
        <v/>
      </c>
      <c r="D2038" s="98" t="str">
        <f>IF(COUNT(X2038:BN2038,BP2038:BX2038,BZ2038:CF2038,CH2038:FC2038,FI2038:FQ2038)&gt;0,COUNT(X2038:BN2038,BP2038:BX2038,BZ2038:CF2038,CH2038:FC2038,FI2038:FQ2038),"")</f>
        <v/>
      </c>
      <c r="E2038" s="98" t="str">
        <f>IF(H2038=1,COUNT(R2038:FC2038,FI2038:FQ2038),"")</f>
        <v/>
      </c>
      <c r="F2038" s="98" t="str">
        <f>IF(H2038=1,COUNT(X2038:BN2038,BP2038:BX2038,BZ2038:CF2038,CH2038:FC2038,FI2038:FQ2038),"")</f>
        <v/>
      </c>
      <c r="G2038" s="98" t="str">
        <f>IF($B2038&gt;=1,$M2038,"")</f>
        <v/>
      </c>
      <c r="H2038" s="199" t="str">
        <f>IF(AND(M2038&gt;0,M2038&lt;=STATS!$C$22),1,"")</f>
        <v/>
      </c>
      <c r="J2038" s="34">
        <v>2037</v>
      </c>
      <c r="R2038" s="17"/>
      <c r="U2038" s="17"/>
      <c r="FD2038" s="195"/>
      <c r="FE2038" s="195"/>
      <c r="FF2038" s="195"/>
      <c r="FG2038" s="195"/>
      <c r="FH2038" s="195"/>
    </row>
    <row r="2039" spans="2:164" x14ac:dyDescent="0.2">
      <c r="B2039" s="98">
        <f>COUNT(R2039:FC2039,FI2039:FQ2039)</f>
        <v>0</v>
      </c>
      <c r="C2039" s="98" t="str">
        <f>IF(COUNT(R2039:FC2039,FI2039:FQ2039)&gt;0,COUNT(R2039:FC2039,FI2039:FQ2039),"")</f>
        <v/>
      </c>
      <c r="D2039" s="98" t="str">
        <f>IF(COUNT(X2039:BN2039,BP2039:BX2039,BZ2039:CF2039,CH2039:FC2039,FI2039:FQ2039)&gt;0,COUNT(X2039:BN2039,BP2039:BX2039,BZ2039:CF2039,CH2039:FC2039,FI2039:FQ2039),"")</f>
        <v/>
      </c>
      <c r="E2039" s="98" t="str">
        <f>IF(H2039=1,COUNT(R2039:FC2039,FI2039:FQ2039),"")</f>
        <v/>
      </c>
      <c r="F2039" s="98" t="str">
        <f>IF(H2039=1,COUNT(X2039:BN2039,BP2039:BX2039,BZ2039:CF2039,CH2039:FC2039,FI2039:FQ2039),"")</f>
        <v/>
      </c>
      <c r="G2039" s="98" t="str">
        <f>IF($B2039&gt;=1,$M2039,"")</f>
        <v/>
      </c>
      <c r="H2039" s="199" t="str">
        <f>IF(AND(M2039&gt;0,M2039&lt;=STATS!$C$22),1,"")</f>
        <v/>
      </c>
      <c r="J2039" s="34">
        <v>2038</v>
      </c>
      <c r="R2039" s="17"/>
      <c r="U2039" s="17"/>
      <c r="FD2039" s="195"/>
      <c r="FE2039" s="195"/>
      <c r="FF2039" s="195"/>
      <c r="FG2039" s="195"/>
      <c r="FH2039" s="195"/>
    </row>
    <row r="2040" spans="2:164" x14ac:dyDescent="0.2">
      <c r="B2040" s="98">
        <f>COUNT(R2040:FC2040,FI2040:FQ2040)</f>
        <v>0</v>
      </c>
      <c r="C2040" s="98" t="str">
        <f>IF(COUNT(R2040:FC2040,FI2040:FQ2040)&gt;0,COUNT(R2040:FC2040,FI2040:FQ2040),"")</f>
        <v/>
      </c>
      <c r="D2040" s="98" t="str">
        <f>IF(COUNT(X2040:BN2040,BP2040:BX2040,BZ2040:CF2040,CH2040:FC2040,FI2040:FQ2040)&gt;0,COUNT(X2040:BN2040,BP2040:BX2040,BZ2040:CF2040,CH2040:FC2040,FI2040:FQ2040),"")</f>
        <v/>
      </c>
      <c r="E2040" s="98" t="str">
        <f>IF(H2040=1,COUNT(R2040:FC2040,FI2040:FQ2040),"")</f>
        <v/>
      </c>
      <c r="F2040" s="98" t="str">
        <f>IF(H2040=1,COUNT(X2040:BN2040,BP2040:BX2040,BZ2040:CF2040,CH2040:FC2040,FI2040:FQ2040),"")</f>
        <v/>
      </c>
      <c r="G2040" s="98" t="str">
        <f>IF($B2040&gt;=1,$M2040,"")</f>
        <v/>
      </c>
      <c r="H2040" s="199" t="str">
        <f>IF(AND(M2040&gt;0,M2040&lt;=STATS!$C$22),1,"")</f>
        <v/>
      </c>
      <c r="J2040" s="34">
        <v>2039</v>
      </c>
      <c r="R2040" s="17"/>
      <c r="U2040" s="17"/>
      <c r="FD2040" s="195"/>
      <c r="FE2040" s="195"/>
      <c r="FF2040" s="195"/>
      <c r="FG2040" s="195"/>
      <c r="FH2040" s="195"/>
    </row>
    <row r="2041" spans="2:164" x14ac:dyDescent="0.2">
      <c r="B2041" s="98">
        <f>COUNT(R2041:FC2041,FI2041:FQ2041)</f>
        <v>0</v>
      </c>
      <c r="C2041" s="98" t="str">
        <f>IF(COUNT(R2041:FC2041,FI2041:FQ2041)&gt;0,COUNT(R2041:FC2041,FI2041:FQ2041),"")</f>
        <v/>
      </c>
      <c r="D2041" s="98" t="str">
        <f>IF(COUNT(X2041:BN2041,BP2041:BX2041,BZ2041:CF2041,CH2041:FC2041,FI2041:FQ2041)&gt;0,COUNT(X2041:BN2041,BP2041:BX2041,BZ2041:CF2041,CH2041:FC2041,FI2041:FQ2041),"")</f>
        <v/>
      </c>
      <c r="E2041" s="98" t="str">
        <f>IF(H2041=1,COUNT(R2041:FC2041,FI2041:FQ2041),"")</f>
        <v/>
      </c>
      <c r="F2041" s="98" t="str">
        <f>IF(H2041=1,COUNT(X2041:BN2041,BP2041:BX2041,BZ2041:CF2041,CH2041:FC2041,FI2041:FQ2041),"")</f>
        <v/>
      </c>
      <c r="G2041" s="98" t="str">
        <f>IF($B2041&gt;=1,$M2041,"")</f>
        <v/>
      </c>
      <c r="H2041" s="199" t="str">
        <f>IF(AND(M2041&gt;0,M2041&lt;=STATS!$C$22),1,"")</f>
        <v/>
      </c>
      <c r="J2041" s="34">
        <v>2040</v>
      </c>
      <c r="R2041" s="17"/>
      <c r="U2041" s="17"/>
      <c r="FD2041" s="195"/>
      <c r="FE2041" s="195"/>
      <c r="FF2041" s="195"/>
      <c r="FG2041" s="195"/>
      <c r="FH2041" s="195"/>
    </row>
    <row r="2042" spans="2:164" x14ac:dyDescent="0.2">
      <c r="B2042" s="98">
        <f>COUNT(R2042:FC2042,FI2042:FQ2042)</f>
        <v>0</v>
      </c>
      <c r="C2042" s="98" t="str">
        <f>IF(COUNT(R2042:FC2042,FI2042:FQ2042)&gt;0,COUNT(R2042:FC2042,FI2042:FQ2042),"")</f>
        <v/>
      </c>
      <c r="D2042" s="98" t="str">
        <f>IF(COUNT(X2042:BN2042,BP2042:BX2042,BZ2042:CF2042,CH2042:FC2042,FI2042:FQ2042)&gt;0,COUNT(X2042:BN2042,BP2042:BX2042,BZ2042:CF2042,CH2042:FC2042,FI2042:FQ2042),"")</f>
        <v/>
      </c>
      <c r="E2042" s="98" t="str">
        <f>IF(H2042=1,COUNT(R2042:FC2042,FI2042:FQ2042),"")</f>
        <v/>
      </c>
      <c r="F2042" s="98" t="str">
        <f>IF(H2042=1,COUNT(X2042:BN2042,BP2042:BX2042,BZ2042:CF2042,CH2042:FC2042,FI2042:FQ2042),"")</f>
        <v/>
      </c>
      <c r="G2042" s="98" t="str">
        <f>IF($B2042&gt;=1,$M2042,"")</f>
        <v/>
      </c>
      <c r="H2042" s="199" t="str">
        <f>IF(AND(M2042&gt;0,M2042&lt;=STATS!$C$22),1,"")</f>
        <v/>
      </c>
      <c r="J2042" s="34">
        <v>2041</v>
      </c>
      <c r="R2042" s="17"/>
      <c r="U2042" s="17"/>
      <c r="FD2042" s="195"/>
      <c r="FE2042" s="195"/>
      <c r="FF2042" s="195"/>
      <c r="FG2042" s="195"/>
      <c r="FH2042" s="195"/>
    </row>
    <row r="2043" spans="2:164" x14ac:dyDescent="0.2">
      <c r="B2043" s="98">
        <f>COUNT(R2043:FC2043,FI2043:FQ2043)</f>
        <v>0</v>
      </c>
      <c r="C2043" s="98" t="str">
        <f>IF(COUNT(R2043:FC2043,FI2043:FQ2043)&gt;0,COUNT(R2043:FC2043,FI2043:FQ2043),"")</f>
        <v/>
      </c>
      <c r="D2043" s="98" t="str">
        <f>IF(COUNT(X2043:BN2043,BP2043:BX2043,BZ2043:CF2043,CH2043:FC2043,FI2043:FQ2043)&gt;0,COUNT(X2043:BN2043,BP2043:BX2043,BZ2043:CF2043,CH2043:FC2043,FI2043:FQ2043),"")</f>
        <v/>
      </c>
      <c r="E2043" s="98" t="str">
        <f>IF(H2043=1,COUNT(R2043:FC2043,FI2043:FQ2043),"")</f>
        <v/>
      </c>
      <c r="F2043" s="98" t="str">
        <f>IF(H2043=1,COUNT(X2043:BN2043,BP2043:BX2043,BZ2043:CF2043,CH2043:FC2043,FI2043:FQ2043),"")</f>
        <v/>
      </c>
      <c r="G2043" s="98" t="str">
        <f>IF($B2043&gt;=1,$M2043,"")</f>
        <v/>
      </c>
      <c r="H2043" s="199" t="str">
        <f>IF(AND(M2043&gt;0,M2043&lt;=STATS!$C$22),1,"")</f>
        <v/>
      </c>
      <c r="J2043" s="34">
        <v>2042</v>
      </c>
      <c r="R2043" s="17"/>
      <c r="U2043" s="17"/>
      <c r="FD2043" s="195"/>
      <c r="FE2043" s="195"/>
      <c r="FF2043" s="195"/>
      <c r="FG2043" s="195"/>
      <c r="FH2043" s="195"/>
    </row>
    <row r="2044" spans="2:164" x14ac:dyDescent="0.2">
      <c r="B2044" s="98">
        <f>COUNT(R2044:FC2044,FI2044:FQ2044)</f>
        <v>0</v>
      </c>
      <c r="C2044" s="98" t="str">
        <f>IF(COUNT(R2044:FC2044,FI2044:FQ2044)&gt;0,COUNT(R2044:FC2044,FI2044:FQ2044),"")</f>
        <v/>
      </c>
      <c r="D2044" s="98" t="str">
        <f>IF(COUNT(X2044:BN2044,BP2044:BX2044,BZ2044:CF2044,CH2044:FC2044,FI2044:FQ2044)&gt;0,COUNT(X2044:BN2044,BP2044:BX2044,BZ2044:CF2044,CH2044:FC2044,FI2044:FQ2044),"")</f>
        <v/>
      </c>
      <c r="E2044" s="98" t="str">
        <f>IF(H2044=1,COUNT(R2044:FC2044,FI2044:FQ2044),"")</f>
        <v/>
      </c>
      <c r="F2044" s="98" t="str">
        <f>IF(H2044=1,COUNT(X2044:BN2044,BP2044:BX2044,BZ2044:CF2044,CH2044:FC2044,FI2044:FQ2044),"")</f>
        <v/>
      </c>
      <c r="G2044" s="98" t="str">
        <f>IF($B2044&gt;=1,$M2044,"")</f>
        <v/>
      </c>
      <c r="H2044" s="199" t="str">
        <f>IF(AND(M2044&gt;0,M2044&lt;=STATS!$C$22),1,"")</f>
        <v/>
      </c>
      <c r="J2044" s="34">
        <v>2043</v>
      </c>
      <c r="R2044" s="17"/>
      <c r="U2044" s="17"/>
      <c r="FD2044" s="195"/>
      <c r="FE2044" s="195"/>
      <c r="FF2044" s="195"/>
      <c r="FG2044" s="195"/>
      <c r="FH2044" s="195"/>
    </row>
    <row r="2045" spans="2:164" x14ac:dyDescent="0.2">
      <c r="B2045" s="98">
        <f>COUNT(R2045:FC2045,FI2045:FQ2045)</f>
        <v>0</v>
      </c>
      <c r="C2045" s="98" t="str">
        <f>IF(COUNT(R2045:FC2045,FI2045:FQ2045)&gt;0,COUNT(R2045:FC2045,FI2045:FQ2045),"")</f>
        <v/>
      </c>
      <c r="D2045" s="98" t="str">
        <f>IF(COUNT(X2045:BN2045,BP2045:BX2045,BZ2045:CF2045,CH2045:FC2045,FI2045:FQ2045)&gt;0,COUNT(X2045:BN2045,BP2045:BX2045,BZ2045:CF2045,CH2045:FC2045,FI2045:FQ2045),"")</f>
        <v/>
      </c>
      <c r="E2045" s="98" t="str">
        <f>IF(H2045=1,COUNT(R2045:FC2045,FI2045:FQ2045),"")</f>
        <v/>
      </c>
      <c r="F2045" s="98" t="str">
        <f>IF(H2045=1,COUNT(X2045:BN2045,BP2045:BX2045,BZ2045:CF2045,CH2045:FC2045,FI2045:FQ2045),"")</f>
        <v/>
      </c>
      <c r="G2045" s="98" t="str">
        <f>IF($B2045&gt;=1,$M2045,"")</f>
        <v/>
      </c>
      <c r="H2045" s="199" t="str">
        <f>IF(AND(M2045&gt;0,M2045&lt;=STATS!$C$22),1,"")</f>
        <v/>
      </c>
      <c r="J2045" s="34">
        <v>2044</v>
      </c>
      <c r="R2045" s="17"/>
      <c r="U2045" s="17"/>
      <c r="FD2045" s="195"/>
      <c r="FE2045" s="195"/>
      <c r="FF2045" s="195"/>
      <c r="FG2045" s="195"/>
      <c r="FH2045" s="195"/>
    </row>
    <row r="2046" spans="2:164" x14ac:dyDescent="0.2">
      <c r="B2046" s="98">
        <f>COUNT(R2046:FC2046,FI2046:FQ2046)</f>
        <v>0</v>
      </c>
      <c r="C2046" s="98" t="str">
        <f>IF(COUNT(R2046:FC2046,FI2046:FQ2046)&gt;0,COUNT(R2046:FC2046,FI2046:FQ2046),"")</f>
        <v/>
      </c>
      <c r="D2046" s="98" t="str">
        <f>IF(COUNT(X2046:BN2046,BP2046:BX2046,BZ2046:CF2046,CH2046:FC2046,FI2046:FQ2046)&gt;0,COUNT(X2046:BN2046,BP2046:BX2046,BZ2046:CF2046,CH2046:FC2046,FI2046:FQ2046),"")</f>
        <v/>
      </c>
      <c r="E2046" s="98" t="str">
        <f>IF(H2046=1,COUNT(R2046:FC2046,FI2046:FQ2046),"")</f>
        <v/>
      </c>
      <c r="F2046" s="98" t="str">
        <f>IF(H2046=1,COUNT(X2046:BN2046,BP2046:BX2046,BZ2046:CF2046,CH2046:FC2046,FI2046:FQ2046),"")</f>
        <v/>
      </c>
      <c r="G2046" s="98" t="str">
        <f>IF($B2046&gt;=1,$M2046,"")</f>
        <v/>
      </c>
      <c r="H2046" s="199" t="str">
        <f>IF(AND(M2046&gt;0,M2046&lt;=STATS!$C$22),1,"")</f>
        <v/>
      </c>
      <c r="J2046" s="34">
        <v>2045</v>
      </c>
      <c r="R2046" s="17"/>
      <c r="U2046" s="17"/>
      <c r="FD2046" s="195"/>
      <c r="FE2046" s="195"/>
      <c r="FF2046" s="195"/>
      <c r="FG2046" s="195"/>
      <c r="FH2046" s="195"/>
    </row>
    <row r="2047" spans="2:164" x14ac:dyDescent="0.2">
      <c r="B2047" s="98">
        <f>COUNT(R2047:FC2047,FI2047:FQ2047)</f>
        <v>0</v>
      </c>
      <c r="C2047" s="98" t="str">
        <f>IF(COUNT(R2047:FC2047,FI2047:FQ2047)&gt;0,COUNT(R2047:FC2047,FI2047:FQ2047),"")</f>
        <v/>
      </c>
      <c r="D2047" s="98" t="str">
        <f>IF(COUNT(X2047:BN2047,BP2047:BX2047,BZ2047:CF2047,CH2047:FC2047,FI2047:FQ2047)&gt;0,COUNT(X2047:BN2047,BP2047:BX2047,BZ2047:CF2047,CH2047:FC2047,FI2047:FQ2047),"")</f>
        <v/>
      </c>
      <c r="E2047" s="98" t="str">
        <f>IF(H2047=1,COUNT(R2047:FC2047,FI2047:FQ2047),"")</f>
        <v/>
      </c>
      <c r="F2047" s="98" t="str">
        <f>IF(H2047=1,COUNT(X2047:BN2047,BP2047:BX2047,BZ2047:CF2047,CH2047:FC2047,FI2047:FQ2047),"")</f>
        <v/>
      </c>
      <c r="G2047" s="98" t="str">
        <f>IF($B2047&gt;=1,$M2047,"")</f>
        <v/>
      </c>
      <c r="H2047" s="199" t="str">
        <f>IF(AND(M2047&gt;0,M2047&lt;=STATS!$C$22),1,"")</f>
        <v/>
      </c>
      <c r="J2047" s="34">
        <v>2046</v>
      </c>
      <c r="R2047" s="17"/>
      <c r="U2047" s="17"/>
      <c r="FD2047" s="195"/>
      <c r="FE2047" s="195"/>
      <c r="FF2047" s="195"/>
      <c r="FG2047" s="195"/>
      <c r="FH2047" s="195"/>
    </row>
    <row r="2048" spans="2:164" x14ac:dyDescent="0.2">
      <c r="B2048" s="98">
        <f>COUNT(R2048:FC2048,FI2048:FQ2048)</f>
        <v>0</v>
      </c>
      <c r="C2048" s="98" t="str">
        <f>IF(COUNT(R2048:FC2048,FI2048:FQ2048)&gt;0,COUNT(R2048:FC2048,FI2048:FQ2048),"")</f>
        <v/>
      </c>
      <c r="D2048" s="98" t="str">
        <f>IF(COUNT(X2048:BN2048,BP2048:BX2048,BZ2048:CF2048,CH2048:FC2048,FI2048:FQ2048)&gt;0,COUNT(X2048:BN2048,BP2048:BX2048,BZ2048:CF2048,CH2048:FC2048,FI2048:FQ2048),"")</f>
        <v/>
      </c>
      <c r="E2048" s="98" t="str">
        <f>IF(H2048=1,COUNT(R2048:FC2048,FI2048:FQ2048),"")</f>
        <v/>
      </c>
      <c r="F2048" s="98" t="str">
        <f>IF(H2048=1,COUNT(X2048:BN2048,BP2048:BX2048,BZ2048:CF2048,CH2048:FC2048,FI2048:FQ2048),"")</f>
        <v/>
      </c>
      <c r="G2048" s="98" t="str">
        <f>IF($B2048&gt;=1,$M2048,"")</f>
        <v/>
      </c>
      <c r="H2048" s="199" t="str">
        <f>IF(AND(M2048&gt;0,M2048&lt;=STATS!$C$22),1,"")</f>
        <v/>
      </c>
      <c r="J2048" s="34">
        <v>2047</v>
      </c>
      <c r="R2048" s="17"/>
      <c r="U2048" s="17"/>
      <c r="FD2048" s="195"/>
      <c r="FE2048" s="195"/>
      <c r="FF2048" s="195"/>
      <c r="FG2048" s="195"/>
      <c r="FH2048" s="195"/>
    </row>
    <row r="2049" spans="2:164" x14ac:dyDescent="0.2">
      <c r="B2049" s="98">
        <f>COUNT(R2049:FC2049,FI2049:FQ2049)</f>
        <v>0</v>
      </c>
      <c r="C2049" s="98" t="str">
        <f>IF(COUNT(R2049:FC2049,FI2049:FQ2049)&gt;0,COUNT(R2049:FC2049,FI2049:FQ2049),"")</f>
        <v/>
      </c>
      <c r="D2049" s="98" t="str">
        <f>IF(COUNT(X2049:BN2049,BP2049:BX2049,BZ2049:CF2049,CH2049:FC2049,FI2049:FQ2049)&gt;0,COUNT(X2049:BN2049,BP2049:BX2049,BZ2049:CF2049,CH2049:FC2049,FI2049:FQ2049),"")</f>
        <v/>
      </c>
      <c r="E2049" s="98" t="str">
        <f>IF(H2049=1,COUNT(R2049:FC2049,FI2049:FQ2049),"")</f>
        <v/>
      </c>
      <c r="F2049" s="98" t="str">
        <f>IF(H2049=1,COUNT(X2049:BN2049,BP2049:BX2049,BZ2049:CF2049,CH2049:FC2049,FI2049:FQ2049),"")</f>
        <v/>
      </c>
      <c r="G2049" s="98" t="str">
        <f>IF($B2049&gt;=1,$M2049,"")</f>
        <v/>
      </c>
      <c r="H2049" s="199" t="str">
        <f>IF(AND(M2049&gt;0,M2049&lt;=STATS!$C$22),1,"")</f>
        <v/>
      </c>
      <c r="J2049" s="34">
        <v>2048</v>
      </c>
      <c r="R2049" s="17"/>
      <c r="U2049" s="17"/>
      <c r="FD2049" s="195"/>
      <c r="FE2049" s="195"/>
      <c r="FF2049" s="195"/>
      <c r="FG2049" s="195"/>
      <c r="FH2049" s="195"/>
    </row>
    <row r="2050" spans="2:164" x14ac:dyDescent="0.2">
      <c r="B2050" s="98">
        <f>COUNT(R2050:FC2050,FI2050:FQ2050)</f>
        <v>0</v>
      </c>
      <c r="C2050" s="98" t="str">
        <f>IF(COUNT(R2050:FC2050,FI2050:FQ2050)&gt;0,COUNT(R2050:FC2050,FI2050:FQ2050),"")</f>
        <v/>
      </c>
      <c r="D2050" s="98" t="str">
        <f>IF(COUNT(X2050:BN2050,BP2050:BX2050,BZ2050:CF2050,CH2050:FC2050,FI2050:FQ2050)&gt;0,COUNT(X2050:BN2050,BP2050:BX2050,BZ2050:CF2050,CH2050:FC2050,FI2050:FQ2050),"")</f>
        <v/>
      </c>
      <c r="E2050" s="98" t="str">
        <f>IF(H2050=1,COUNT(R2050:FC2050,FI2050:FQ2050),"")</f>
        <v/>
      </c>
      <c r="F2050" s="98" t="str">
        <f>IF(H2050=1,COUNT(X2050:BN2050,BP2050:BX2050,BZ2050:CF2050,CH2050:FC2050,FI2050:FQ2050),"")</f>
        <v/>
      </c>
      <c r="G2050" s="98" t="str">
        <f>IF($B2050&gt;=1,$M2050,"")</f>
        <v/>
      </c>
      <c r="H2050" s="199" t="str">
        <f>IF(AND(M2050&gt;0,M2050&lt;=STATS!$C$22),1,"")</f>
        <v/>
      </c>
      <c r="J2050" s="34">
        <v>2049</v>
      </c>
      <c r="R2050" s="17"/>
      <c r="U2050" s="17"/>
      <c r="FD2050" s="195"/>
      <c r="FE2050" s="195"/>
      <c r="FF2050" s="195"/>
      <c r="FG2050" s="195"/>
      <c r="FH2050" s="195"/>
    </row>
    <row r="2051" spans="2:164" x14ac:dyDescent="0.2">
      <c r="B2051" s="98">
        <f>COUNT(R2051:FC2051,FI2051:FQ2051)</f>
        <v>0</v>
      </c>
      <c r="C2051" s="98" t="str">
        <f>IF(COUNT(R2051:FC2051,FI2051:FQ2051)&gt;0,COUNT(R2051:FC2051,FI2051:FQ2051),"")</f>
        <v/>
      </c>
      <c r="D2051" s="98" t="str">
        <f>IF(COUNT(X2051:BN2051,BP2051:BX2051,BZ2051:CF2051,CH2051:FC2051,FI2051:FQ2051)&gt;0,COUNT(X2051:BN2051,BP2051:BX2051,BZ2051:CF2051,CH2051:FC2051,FI2051:FQ2051),"")</f>
        <v/>
      </c>
      <c r="E2051" s="98" t="str">
        <f>IF(H2051=1,COUNT(R2051:FC2051,FI2051:FQ2051),"")</f>
        <v/>
      </c>
      <c r="F2051" s="98" t="str">
        <f>IF(H2051=1,COUNT(X2051:BN2051,BP2051:BX2051,BZ2051:CF2051,CH2051:FC2051,FI2051:FQ2051),"")</f>
        <v/>
      </c>
      <c r="G2051" s="98" t="str">
        <f>IF($B2051&gt;=1,$M2051,"")</f>
        <v/>
      </c>
      <c r="H2051" s="199" t="str">
        <f>IF(AND(M2051&gt;0,M2051&lt;=STATS!$C$22),1,"")</f>
        <v/>
      </c>
      <c r="J2051" s="34">
        <v>2050</v>
      </c>
      <c r="R2051" s="17"/>
      <c r="U2051" s="17"/>
      <c r="FD2051" s="195"/>
      <c r="FE2051" s="195"/>
      <c r="FF2051" s="195"/>
      <c r="FG2051" s="195"/>
      <c r="FH2051" s="195"/>
    </row>
    <row r="2052" spans="2:164" x14ac:dyDescent="0.2">
      <c r="B2052" s="98">
        <f>COUNT(R2052:FC2052,FI2052:FQ2052)</f>
        <v>0</v>
      </c>
      <c r="C2052" s="98" t="str">
        <f>IF(COUNT(R2052:FC2052,FI2052:FQ2052)&gt;0,COUNT(R2052:FC2052,FI2052:FQ2052),"")</f>
        <v/>
      </c>
      <c r="D2052" s="98" t="str">
        <f>IF(COUNT(X2052:BN2052,BP2052:BX2052,BZ2052:CF2052,CH2052:FC2052,FI2052:FQ2052)&gt;0,COUNT(X2052:BN2052,BP2052:BX2052,BZ2052:CF2052,CH2052:FC2052,FI2052:FQ2052),"")</f>
        <v/>
      </c>
      <c r="E2052" s="98" t="str">
        <f>IF(H2052=1,COUNT(R2052:FC2052,FI2052:FQ2052),"")</f>
        <v/>
      </c>
      <c r="F2052" s="98" t="str">
        <f>IF(H2052=1,COUNT(X2052:BN2052,BP2052:BX2052,BZ2052:CF2052,CH2052:FC2052,FI2052:FQ2052),"")</f>
        <v/>
      </c>
      <c r="G2052" s="98" t="str">
        <f>IF($B2052&gt;=1,$M2052,"")</f>
        <v/>
      </c>
      <c r="H2052" s="199" t="str">
        <f>IF(AND(M2052&gt;0,M2052&lt;=STATS!$C$22),1,"")</f>
        <v/>
      </c>
      <c r="J2052" s="34">
        <v>2051</v>
      </c>
      <c r="R2052" s="17"/>
      <c r="U2052" s="17"/>
      <c r="FD2052" s="195"/>
      <c r="FE2052" s="195"/>
      <c r="FF2052" s="195"/>
      <c r="FG2052" s="195"/>
      <c r="FH2052" s="195"/>
    </row>
    <row r="2053" spans="2:164" x14ac:dyDescent="0.2">
      <c r="B2053" s="98">
        <f>COUNT(R2053:FC2053,FI2053:FQ2053)</f>
        <v>0</v>
      </c>
      <c r="C2053" s="98" t="str">
        <f>IF(COUNT(R2053:FC2053,FI2053:FQ2053)&gt;0,COUNT(R2053:FC2053,FI2053:FQ2053),"")</f>
        <v/>
      </c>
      <c r="D2053" s="98" t="str">
        <f>IF(COUNT(X2053:BN2053,BP2053:BX2053,BZ2053:CF2053,CH2053:FC2053,FI2053:FQ2053)&gt;0,COUNT(X2053:BN2053,BP2053:BX2053,BZ2053:CF2053,CH2053:FC2053,FI2053:FQ2053),"")</f>
        <v/>
      </c>
      <c r="E2053" s="98" t="str">
        <f>IF(H2053=1,COUNT(R2053:FC2053,FI2053:FQ2053),"")</f>
        <v/>
      </c>
      <c r="F2053" s="98" t="str">
        <f>IF(H2053=1,COUNT(X2053:BN2053,BP2053:BX2053,BZ2053:CF2053,CH2053:FC2053,FI2053:FQ2053),"")</f>
        <v/>
      </c>
      <c r="G2053" s="98" t="str">
        <f>IF($B2053&gt;=1,$M2053,"")</f>
        <v/>
      </c>
      <c r="H2053" s="199" t="str">
        <f>IF(AND(M2053&gt;0,M2053&lt;=STATS!$C$22),1,"")</f>
        <v/>
      </c>
      <c r="J2053" s="34">
        <v>2052</v>
      </c>
      <c r="R2053" s="17"/>
      <c r="U2053" s="17"/>
      <c r="FD2053" s="195"/>
      <c r="FE2053" s="195"/>
      <c r="FF2053" s="195"/>
      <c r="FG2053" s="195"/>
      <c r="FH2053" s="195"/>
    </row>
    <row r="2054" spans="2:164" x14ac:dyDescent="0.2">
      <c r="B2054" s="98">
        <f>COUNT(R2054:FC2054,FI2054:FQ2054)</f>
        <v>0</v>
      </c>
      <c r="C2054" s="98" t="str">
        <f>IF(COUNT(R2054:FC2054,FI2054:FQ2054)&gt;0,COUNT(R2054:FC2054,FI2054:FQ2054),"")</f>
        <v/>
      </c>
      <c r="D2054" s="98" t="str">
        <f>IF(COUNT(X2054:BN2054,BP2054:BX2054,BZ2054:CF2054,CH2054:FC2054,FI2054:FQ2054)&gt;0,COUNT(X2054:BN2054,BP2054:BX2054,BZ2054:CF2054,CH2054:FC2054,FI2054:FQ2054),"")</f>
        <v/>
      </c>
      <c r="E2054" s="98" t="str">
        <f>IF(H2054=1,COUNT(R2054:FC2054,FI2054:FQ2054),"")</f>
        <v/>
      </c>
      <c r="F2054" s="98" t="str">
        <f>IF(H2054=1,COUNT(X2054:BN2054,BP2054:BX2054,BZ2054:CF2054,CH2054:FC2054,FI2054:FQ2054),"")</f>
        <v/>
      </c>
      <c r="G2054" s="98" t="str">
        <f>IF($B2054&gt;=1,$M2054,"")</f>
        <v/>
      </c>
      <c r="H2054" s="199" t="str">
        <f>IF(AND(M2054&gt;0,M2054&lt;=STATS!$C$22),1,"")</f>
        <v/>
      </c>
      <c r="J2054" s="34">
        <v>2053</v>
      </c>
      <c r="R2054" s="17"/>
      <c r="U2054" s="17"/>
      <c r="FD2054" s="195"/>
      <c r="FE2054" s="195"/>
      <c r="FF2054" s="195"/>
      <c r="FG2054" s="195"/>
      <c r="FH2054" s="195"/>
    </row>
    <row r="2055" spans="2:164" x14ac:dyDescent="0.2">
      <c r="B2055" s="98">
        <f>COUNT(R2055:FC2055,FI2055:FQ2055)</f>
        <v>0</v>
      </c>
      <c r="C2055" s="98" t="str">
        <f>IF(COUNT(R2055:FC2055,FI2055:FQ2055)&gt;0,COUNT(R2055:FC2055,FI2055:FQ2055),"")</f>
        <v/>
      </c>
      <c r="D2055" s="98" t="str">
        <f>IF(COUNT(X2055:BN2055,BP2055:BX2055,BZ2055:CF2055,CH2055:FC2055,FI2055:FQ2055)&gt;0,COUNT(X2055:BN2055,BP2055:BX2055,BZ2055:CF2055,CH2055:FC2055,FI2055:FQ2055),"")</f>
        <v/>
      </c>
      <c r="E2055" s="98" t="str">
        <f>IF(H2055=1,COUNT(R2055:FC2055,FI2055:FQ2055),"")</f>
        <v/>
      </c>
      <c r="F2055" s="98" t="str">
        <f>IF(H2055=1,COUNT(X2055:BN2055,BP2055:BX2055,BZ2055:CF2055,CH2055:FC2055,FI2055:FQ2055),"")</f>
        <v/>
      </c>
      <c r="G2055" s="98" t="str">
        <f>IF($B2055&gt;=1,$M2055,"")</f>
        <v/>
      </c>
      <c r="H2055" s="199" t="str">
        <f>IF(AND(M2055&gt;0,M2055&lt;=STATS!$C$22),1,"")</f>
        <v/>
      </c>
      <c r="J2055" s="34">
        <v>2054</v>
      </c>
      <c r="R2055" s="17"/>
      <c r="U2055" s="17"/>
      <c r="FD2055" s="195"/>
      <c r="FE2055" s="195"/>
      <c r="FF2055" s="195"/>
      <c r="FG2055" s="195"/>
      <c r="FH2055" s="195"/>
    </row>
    <row r="2056" spans="2:164" x14ac:dyDescent="0.2">
      <c r="B2056" s="98">
        <f>COUNT(R2056:FC2056,FI2056:FQ2056)</f>
        <v>0</v>
      </c>
      <c r="C2056" s="98" t="str">
        <f>IF(COUNT(R2056:FC2056,FI2056:FQ2056)&gt;0,COUNT(R2056:FC2056,FI2056:FQ2056),"")</f>
        <v/>
      </c>
      <c r="D2056" s="98" t="str">
        <f>IF(COUNT(X2056:BN2056,BP2056:BX2056,BZ2056:CF2056,CH2056:FC2056,FI2056:FQ2056)&gt;0,COUNT(X2056:BN2056,BP2056:BX2056,BZ2056:CF2056,CH2056:FC2056,FI2056:FQ2056),"")</f>
        <v/>
      </c>
      <c r="E2056" s="98" t="str">
        <f>IF(H2056=1,COUNT(R2056:FC2056,FI2056:FQ2056),"")</f>
        <v/>
      </c>
      <c r="F2056" s="98" t="str">
        <f>IF(H2056=1,COUNT(X2056:BN2056,BP2056:BX2056,BZ2056:CF2056,CH2056:FC2056,FI2056:FQ2056),"")</f>
        <v/>
      </c>
      <c r="G2056" s="98" t="str">
        <f>IF($B2056&gt;=1,$M2056,"")</f>
        <v/>
      </c>
      <c r="H2056" s="199" t="str">
        <f>IF(AND(M2056&gt;0,M2056&lt;=STATS!$C$22),1,"")</f>
        <v/>
      </c>
      <c r="J2056" s="34">
        <v>2055</v>
      </c>
      <c r="R2056" s="17"/>
      <c r="U2056" s="17"/>
      <c r="FD2056" s="195"/>
      <c r="FE2056" s="195"/>
      <c r="FF2056" s="195"/>
      <c r="FG2056" s="195"/>
      <c r="FH2056" s="195"/>
    </row>
    <row r="2057" spans="2:164" x14ac:dyDescent="0.2">
      <c r="B2057" s="98">
        <f>COUNT(R2057:FC2057,FI2057:FQ2057)</f>
        <v>0</v>
      </c>
      <c r="C2057" s="98" t="str">
        <f>IF(COUNT(R2057:FC2057,FI2057:FQ2057)&gt;0,COUNT(R2057:FC2057,FI2057:FQ2057),"")</f>
        <v/>
      </c>
      <c r="D2057" s="98" t="str">
        <f>IF(COUNT(X2057:BN2057,BP2057:BX2057,BZ2057:CF2057,CH2057:FC2057,FI2057:FQ2057)&gt;0,COUNT(X2057:BN2057,BP2057:BX2057,BZ2057:CF2057,CH2057:FC2057,FI2057:FQ2057),"")</f>
        <v/>
      </c>
      <c r="E2057" s="98" t="str">
        <f>IF(H2057=1,COUNT(R2057:FC2057,FI2057:FQ2057),"")</f>
        <v/>
      </c>
      <c r="F2057" s="98" t="str">
        <f>IF(H2057=1,COUNT(X2057:BN2057,BP2057:BX2057,BZ2057:CF2057,CH2057:FC2057,FI2057:FQ2057),"")</f>
        <v/>
      </c>
      <c r="G2057" s="98" t="str">
        <f>IF($B2057&gt;=1,$M2057,"")</f>
        <v/>
      </c>
      <c r="H2057" s="199" t="str">
        <f>IF(AND(M2057&gt;0,M2057&lt;=STATS!$C$22),1,"")</f>
        <v/>
      </c>
      <c r="J2057" s="34">
        <v>2056</v>
      </c>
      <c r="R2057" s="17"/>
      <c r="U2057" s="17"/>
      <c r="FD2057" s="195"/>
      <c r="FE2057" s="195"/>
      <c r="FF2057" s="195"/>
      <c r="FG2057" s="195"/>
      <c r="FH2057" s="195"/>
    </row>
    <row r="2058" spans="2:164" x14ac:dyDescent="0.2">
      <c r="B2058" s="98">
        <f>COUNT(R2058:FC2058,FI2058:FQ2058)</f>
        <v>0</v>
      </c>
      <c r="C2058" s="98" t="str">
        <f>IF(COUNT(R2058:FC2058,FI2058:FQ2058)&gt;0,COUNT(R2058:FC2058,FI2058:FQ2058),"")</f>
        <v/>
      </c>
      <c r="D2058" s="98" t="str">
        <f>IF(COUNT(X2058:BN2058,BP2058:BX2058,BZ2058:CF2058,CH2058:FC2058,FI2058:FQ2058)&gt;0,COUNT(X2058:BN2058,BP2058:BX2058,BZ2058:CF2058,CH2058:FC2058,FI2058:FQ2058),"")</f>
        <v/>
      </c>
      <c r="E2058" s="98" t="str">
        <f>IF(H2058=1,COUNT(R2058:FC2058,FI2058:FQ2058),"")</f>
        <v/>
      </c>
      <c r="F2058" s="98" t="str">
        <f>IF(H2058=1,COUNT(X2058:BN2058,BP2058:BX2058,BZ2058:CF2058,CH2058:FC2058,FI2058:FQ2058),"")</f>
        <v/>
      </c>
      <c r="G2058" s="98" t="str">
        <f>IF($B2058&gt;=1,$M2058,"")</f>
        <v/>
      </c>
      <c r="H2058" s="199" t="str">
        <f>IF(AND(M2058&gt;0,M2058&lt;=STATS!$C$22),1,"")</f>
        <v/>
      </c>
      <c r="J2058" s="34">
        <v>2057</v>
      </c>
      <c r="R2058" s="17"/>
      <c r="U2058" s="17"/>
      <c r="FD2058" s="195"/>
      <c r="FE2058" s="195"/>
      <c r="FF2058" s="195"/>
      <c r="FG2058" s="195"/>
      <c r="FH2058" s="195"/>
    </row>
    <row r="2059" spans="2:164" x14ac:dyDescent="0.2">
      <c r="B2059" s="98">
        <f>COUNT(R2059:FC2059,FI2059:FQ2059)</f>
        <v>0</v>
      </c>
      <c r="C2059" s="98" t="str">
        <f>IF(COUNT(R2059:FC2059,FI2059:FQ2059)&gt;0,COUNT(R2059:FC2059,FI2059:FQ2059),"")</f>
        <v/>
      </c>
      <c r="D2059" s="98" t="str">
        <f>IF(COUNT(X2059:BN2059,BP2059:BX2059,BZ2059:CF2059,CH2059:FC2059,FI2059:FQ2059)&gt;0,COUNT(X2059:BN2059,BP2059:BX2059,BZ2059:CF2059,CH2059:FC2059,FI2059:FQ2059),"")</f>
        <v/>
      </c>
      <c r="E2059" s="98" t="str">
        <f>IF(H2059=1,COUNT(R2059:FC2059,FI2059:FQ2059),"")</f>
        <v/>
      </c>
      <c r="F2059" s="98" t="str">
        <f>IF(H2059=1,COUNT(X2059:BN2059,BP2059:BX2059,BZ2059:CF2059,CH2059:FC2059,FI2059:FQ2059),"")</f>
        <v/>
      </c>
      <c r="G2059" s="98" t="str">
        <f>IF($B2059&gt;=1,$M2059,"")</f>
        <v/>
      </c>
      <c r="H2059" s="199" t="str">
        <f>IF(AND(M2059&gt;0,M2059&lt;=STATS!$C$22),1,"")</f>
        <v/>
      </c>
      <c r="J2059" s="34">
        <v>2058</v>
      </c>
      <c r="R2059" s="17"/>
      <c r="U2059" s="17"/>
      <c r="FD2059" s="195"/>
      <c r="FE2059" s="195"/>
      <c r="FF2059" s="195"/>
      <c r="FG2059" s="195"/>
      <c r="FH2059" s="195"/>
    </row>
    <row r="2060" spans="2:164" x14ac:dyDescent="0.2">
      <c r="B2060" s="98">
        <f>COUNT(R2060:FC2060,FI2060:FQ2060)</f>
        <v>0</v>
      </c>
      <c r="C2060" s="98" t="str">
        <f>IF(COUNT(R2060:FC2060,FI2060:FQ2060)&gt;0,COUNT(R2060:FC2060,FI2060:FQ2060),"")</f>
        <v/>
      </c>
      <c r="D2060" s="98" t="str">
        <f>IF(COUNT(X2060:BN2060,BP2060:BX2060,BZ2060:CF2060,CH2060:FC2060,FI2060:FQ2060)&gt;0,COUNT(X2060:BN2060,BP2060:BX2060,BZ2060:CF2060,CH2060:FC2060,FI2060:FQ2060),"")</f>
        <v/>
      </c>
      <c r="E2060" s="98" t="str">
        <f>IF(H2060=1,COUNT(R2060:FC2060,FI2060:FQ2060),"")</f>
        <v/>
      </c>
      <c r="F2060" s="98" t="str">
        <f>IF(H2060=1,COUNT(X2060:BN2060,BP2060:BX2060,BZ2060:CF2060,CH2060:FC2060,FI2060:FQ2060),"")</f>
        <v/>
      </c>
      <c r="G2060" s="98" t="str">
        <f>IF($B2060&gt;=1,$M2060,"")</f>
        <v/>
      </c>
      <c r="H2060" s="199" t="str">
        <f>IF(AND(M2060&gt;0,M2060&lt;=STATS!$C$22),1,"")</f>
        <v/>
      </c>
      <c r="J2060" s="34">
        <v>2059</v>
      </c>
      <c r="R2060" s="17"/>
      <c r="U2060" s="17"/>
      <c r="FD2060" s="195"/>
      <c r="FE2060" s="195"/>
      <c r="FF2060" s="195"/>
      <c r="FG2060" s="195"/>
      <c r="FH2060" s="195"/>
    </row>
    <row r="2061" spans="2:164" x14ac:dyDescent="0.2">
      <c r="B2061" s="98">
        <f>COUNT(R2061:FC2061,FI2061:FQ2061)</f>
        <v>0</v>
      </c>
      <c r="C2061" s="98" t="str">
        <f>IF(COUNT(R2061:FC2061,FI2061:FQ2061)&gt;0,COUNT(R2061:FC2061,FI2061:FQ2061),"")</f>
        <v/>
      </c>
      <c r="D2061" s="98" t="str">
        <f>IF(COUNT(X2061:BN2061,BP2061:BX2061,BZ2061:CF2061,CH2061:FC2061,FI2061:FQ2061)&gt;0,COUNT(X2061:BN2061,BP2061:BX2061,BZ2061:CF2061,CH2061:FC2061,FI2061:FQ2061),"")</f>
        <v/>
      </c>
      <c r="E2061" s="98" t="str">
        <f>IF(H2061=1,COUNT(R2061:FC2061,FI2061:FQ2061),"")</f>
        <v/>
      </c>
      <c r="F2061" s="98" t="str">
        <f>IF(H2061=1,COUNT(X2061:BN2061,BP2061:BX2061,BZ2061:CF2061,CH2061:FC2061,FI2061:FQ2061),"")</f>
        <v/>
      </c>
      <c r="G2061" s="98" t="str">
        <f>IF($B2061&gt;=1,$M2061,"")</f>
        <v/>
      </c>
      <c r="H2061" s="199" t="str">
        <f>IF(AND(M2061&gt;0,M2061&lt;=STATS!$C$22),1,"")</f>
        <v/>
      </c>
      <c r="J2061" s="34">
        <v>2060</v>
      </c>
      <c r="R2061" s="17"/>
      <c r="U2061" s="17"/>
      <c r="FD2061" s="195"/>
      <c r="FE2061" s="195"/>
      <c r="FF2061" s="195"/>
      <c r="FG2061" s="195"/>
      <c r="FH2061" s="195"/>
    </row>
    <row r="2062" spans="2:164" x14ac:dyDescent="0.2">
      <c r="B2062" s="98">
        <f>COUNT(R2062:FC2062,FI2062:FQ2062)</f>
        <v>0</v>
      </c>
      <c r="C2062" s="98" t="str">
        <f>IF(COUNT(R2062:FC2062,FI2062:FQ2062)&gt;0,COUNT(R2062:FC2062,FI2062:FQ2062),"")</f>
        <v/>
      </c>
      <c r="D2062" s="98" t="str">
        <f>IF(COUNT(X2062:BN2062,BP2062:BX2062,BZ2062:CF2062,CH2062:FC2062,FI2062:FQ2062)&gt;0,COUNT(X2062:BN2062,BP2062:BX2062,BZ2062:CF2062,CH2062:FC2062,FI2062:FQ2062),"")</f>
        <v/>
      </c>
      <c r="E2062" s="98" t="str">
        <f>IF(H2062=1,COUNT(R2062:FC2062,FI2062:FQ2062),"")</f>
        <v/>
      </c>
      <c r="F2062" s="98" t="str">
        <f>IF(H2062=1,COUNT(X2062:BN2062,BP2062:BX2062,BZ2062:CF2062,CH2062:FC2062,FI2062:FQ2062),"")</f>
        <v/>
      </c>
      <c r="G2062" s="98" t="str">
        <f>IF($B2062&gt;=1,$M2062,"")</f>
        <v/>
      </c>
      <c r="H2062" s="199" t="str">
        <f>IF(AND(M2062&gt;0,M2062&lt;=STATS!$C$22),1,"")</f>
        <v/>
      </c>
      <c r="J2062" s="34">
        <v>2061</v>
      </c>
      <c r="R2062" s="17"/>
      <c r="U2062" s="17"/>
      <c r="FD2062" s="195"/>
      <c r="FE2062" s="195"/>
      <c r="FF2062" s="195"/>
      <c r="FG2062" s="195"/>
      <c r="FH2062" s="195"/>
    </row>
    <row r="2063" spans="2:164" x14ac:dyDescent="0.2">
      <c r="B2063" s="98">
        <f>COUNT(R2063:FC2063,FI2063:FQ2063)</f>
        <v>0</v>
      </c>
      <c r="C2063" s="98" t="str">
        <f>IF(COUNT(R2063:FC2063,FI2063:FQ2063)&gt;0,COUNT(R2063:FC2063,FI2063:FQ2063),"")</f>
        <v/>
      </c>
      <c r="D2063" s="98" t="str">
        <f>IF(COUNT(X2063:BN2063,BP2063:BX2063,BZ2063:CF2063,CH2063:FC2063,FI2063:FQ2063)&gt;0,COUNT(X2063:BN2063,BP2063:BX2063,BZ2063:CF2063,CH2063:FC2063,FI2063:FQ2063),"")</f>
        <v/>
      </c>
      <c r="E2063" s="98" t="str">
        <f>IF(H2063=1,COUNT(R2063:FC2063,FI2063:FQ2063),"")</f>
        <v/>
      </c>
      <c r="F2063" s="98" t="str">
        <f>IF(H2063=1,COUNT(X2063:BN2063,BP2063:BX2063,BZ2063:CF2063,CH2063:FC2063,FI2063:FQ2063),"")</f>
        <v/>
      </c>
      <c r="G2063" s="98" t="str">
        <f>IF($B2063&gt;=1,$M2063,"")</f>
        <v/>
      </c>
      <c r="H2063" s="199" t="str">
        <f>IF(AND(M2063&gt;0,M2063&lt;=STATS!$C$22),1,"")</f>
        <v/>
      </c>
      <c r="J2063" s="34">
        <v>2062</v>
      </c>
      <c r="R2063" s="17"/>
      <c r="U2063" s="17"/>
      <c r="FD2063" s="195"/>
      <c r="FE2063" s="195"/>
      <c r="FF2063" s="195"/>
      <c r="FG2063" s="195"/>
      <c r="FH2063" s="195"/>
    </row>
    <row r="2064" spans="2:164" x14ac:dyDescent="0.2">
      <c r="B2064" s="98">
        <f>COUNT(R2064:FC2064,FI2064:FQ2064)</f>
        <v>0</v>
      </c>
      <c r="C2064" s="98" t="str">
        <f>IF(COUNT(R2064:FC2064,FI2064:FQ2064)&gt;0,COUNT(R2064:FC2064,FI2064:FQ2064),"")</f>
        <v/>
      </c>
      <c r="D2064" s="98" t="str">
        <f>IF(COUNT(X2064:BN2064,BP2064:BX2064,BZ2064:CF2064,CH2064:FC2064,FI2064:FQ2064)&gt;0,COUNT(X2064:BN2064,BP2064:BX2064,BZ2064:CF2064,CH2064:FC2064,FI2064:FQ2064),"")</f>
        <v/>
      </c>
      <c r="E2064" s="98" t="str">
        <f>IF(H2064=1,COUNT(R2064:FC2064,FI2064:FQ2064),"")</f>
        <v/>
      </c>
      <c r="F2064" s="98" t="str">
        <f>IF(H2064=1,COUNT(X2064:BN2064,BP2064:BX2064,BZ2064:CF2064,CH2064:FC2064,FI2064:FQ2064),"")</f>
        <v/>
      </c>
      <c r="G2064" s="98" t="str">
        <f>IF($B2064&gt;=1,$M2064,"")</f>
        <v/>
      </c>
      <c r="H2064" s="199" t="str">
        <f>IF(AND(M2064&gt;0,M2064&lt;=STATS!$C$22),1,"")</f>
        <v/>
      </c>
      <c r="J2064" s="34">
        <v>2063</v>
      </c>
      <c r="R2064" s="17"/>
      <c r="U2064" s="17"/>
      <c r="FD2064" s="195"/>
      <c r="FE2064" s="195"/>
      <c r="FF2064" s="195"/>
      <c r="FG2064" s="195"/>
      <c r="FH2064" s="195"/>
    </row>
    <row r="2065" spans="2:164" x14ac:dyDescent="0.2">
      <c r="B2065" s="98">
        <f>COUNT(R2065:FC2065,FI2065:FQ2065)</f>
        <v>0</v>
      </c>
      <c r="C2065" s="98" t="str">
        <f>IF(COUNT(R2065:FC2065,FI2065:FQ2065)&gt;0,COUNT(R2065:FC2065,FI2065:FQ2065),"")</f>
        <v/>
      </c>
      <c r="D2065" s="98" t="str">
        <f>IF(COUNT(X2065:BN2065,BP2065:BX2065,BZ2065:CF2065,CH2065:FC2065,FI2065:FQ2065)&gt;0,COUNT(X2065:BN2065,BP2065:BX2065,BZ2065:CF2065,CH2065:FC2065,FI2065:FQ2065),"")</f>
        <v/>
      </c>
      <c r="E2065" s="98" t="str">
        <f>IF(H2065=1,COUNT(R2065:FC2065,FI2065:FQ2065),"")</f>
        <v/>
      </c>
      <c r="F2065" s="98" t="str">
        <f>IF(H2065=1,COUNT(X2065:BN2065,BP2065:BX2065,BZ2065:CF2065,CH2065:FC2065,FI2065:FQ2065),"")</f>
        <v/>
      </c>
      <c r="G2065" s="98" t="str">
        <f>IF($B2065&gt;=1,$M2065,"")</f>
        <v/>
      </c>
      <c r="H2065" s="199" t="str">
        <f>IF(AND(M2065&gt;0,M2065&lt;=STATS!$C$22),1,"")</f>
        <v/>
      </c>
      <c r="J2065" s="34">
        <v>2064</v>
      </c>
      <c r="R2065" s="17"/>
      <c r="U2065" s="17"/>
      <c r="FD2065" s="195"/>
      <c r="FE2065" s="195"/>
      <c r="FF2065" s="195"/>
      <c r="FG2065" s="195"/>
      <c r="FH2065" s="195"/>
    </row>
    <row r="2066" spans="2:164" x14ac:dyDescent="0.2">
      <c r="B2066" s="98">
        <f>COUNT(R2066:FC2066,FI2066:FQ2066)</f>
        <v>0</v>
      </c>
      <c r="C2066" s="98" t="str">
        <f>IF(COUNT(R2066:FC2066,FI2066:FQ2066)&gt;0,COUNT(R2066:FC2066,FI2066:FQ2066),"")</f>
        <v/>
      </c>
      <c r="D2066" s="98" t="str">
        <f>IF(COUNT(X2066:BN2066,BP2066:BX2066,BZ2066:CF2066,CH2066:FC2066,FI2066:FQ2066)&gt;0,COUNT(X2066:BN2066,BP2066:BX2066,BZ2066:CF2066,CH2066:FC2066,FI2066:FQ2066),"")</f>
        <v/>
      </c>
      <c r="E2066" s="98" t="str">
        <f>IF(H2066=1,COUNT(R2066:FC2066,FI2066:FQ2066),"")</f>
        <v/>
      </c>
      <c r="F2066" s="98" t="str">
        <f>IF(H2066=1,COUNT(X2066:BN2066,BP2066:BX2066,BZ2066:CF2066,CH2066:FC2066,FI2066:FQ2066),"")</f>
        <v/>
      </c>
      <c r="G2066" s="98" t="str">
        <f>IF($B2066&gt;=1,$M2066,"")</f>
        <v/>
      </c>
      <c r="H2066" s="199" t="str">
        <f>IF(AND(M2066&gt;0,M2066&lt;=STATS!$C$22),1,"")</f>
        <v/>
      </c>
      <c r="J2066" s="34">
        <v>2065</v>
      </c>
      <c r="R2066" s="17"/>
      <c r="U2066" s="17"/>
      <c r="FD2066" s="195"/>
      <c r="FE2066" s="195"/>
      <c r="FF2066" s="195"/>
      <c r="FG2066" s="195"/>
      <c r="FH2066" s="195"/>
    </row>
    <row r="2067" spans="2:164" x14ac:dyDescent="0.2">
      <c r="B2067" s="98">
        <f>COUNT(R2067:FC2067,FI2067:FQ2067)</f>
        <v>0</v>
      </c>
      <c r="C2067" s="98" t="str">
        <f>IF(COUNT(R2067:FC2067,FI2067:FQ2067)&gt;0,COUNT(R2067:FC2067,FI2067:FQ2067),"")</f>
        <v/>
      </c>
      <c r="D2067" s="98" t="str">
        <f>IF(COUNT(X2067:BN2067,BP2067:BX2067,BZ2067:CF2067,CH2067:FC2067,FI2067:FQ2067)&gt;0,COUNT(X2067:BN2067,BP2067:BX2067,BZ2067:CF2067,CH2067:FC2067,FI2067:FQ2067),"")</f>
        <v/>
      </c>
      <c r="E2067" s="98" t="str">
        <f>IF(H2067=1,COUNT(R2067:FC2067,FI2067:FQ2067),"")</f>
        <v/>
      </c>
      <c r="F2067" s="98" t="str">
        <f>IF(H2067=1,COUNT(X2067:BN2067,BP2067:BX2067,BZ2067:CF2067,CH2067:FC2067,FI2067:FQ2067),"")</f>
        <v/>
      </c>
      <c r="G2067" s="98" t="str">
        <f>IF($B2067&gt;=1,$M2067,"")</f>
        <v/>
      </c>
      <c r="H2067" s="199" t="str">
        <f>IF(AND(M2067&gt;0,M2067&lt;=STATS!$C$22),1,"")</f>
        <v/>
      </c>
      <c r="J2067" s="34">
        <v>2066</v>
      </c>
      <c r="R2067" s="17"/>
      <c r="U2067" s="17"/>
      <c r="FD2067" s="195"/>
      <c r="FE2067" s="195"/>
      <c r="FF2067" s="195"/>
      <c r="FG2067" s="195"/>
      <c r="FH2067" s="195"/>
    </row>
    <row r="2068" spans="2:164" x14ac:dyDescent="0.2">
      <c r="B2068" s="98">
        <f>COUNT(R2068:FC2068,FI2068:FQ2068)</f>
        <v>0</v>
      </c>
      <c r="C2068" s="98" t="str">
        <f>IF(COUNT(R2068:FC2068,FI2068:FQ2068)&gt;0,COUNT(R2068:FC2068,FI2068:FQ2068),"")</f>
        <v/>
      </c>
      <c r="D2068" s="98" t="str">
        <f>IF(COUNT(X2068:BN2068,BP2068:BX2068,BZ2068:CF2068,CH2068:FC2068,FI2068:FQ2068)&gt;0,COUNT(X2068:BN2068,BP2068:BX2068,BZ2068:CF2068,CH2068:FC2068,FI2068:FQ2068),"")</f>
        <v/>
      </c>
      <c r="E2068" s="98" t="str">
        <f>IF(H2068=1,COUNT(R2068:FC2068,FI2068:FQ2068),"")</f>
        <v/>
      </c>
      <c r="F2068" s="98" t="str">
        <f>IF(H2068=1,COUNT(X2068:BN2068,BP2068:BX2068,BZ2068:CF2068,CH2068:FC2068,FI2068:FQ2068),"")</f>
        <v/>
      </c>
      <c r="G2068" s="98" t="str">
        <f>IF($B2068&gt;=1,$M2068,"")</f>
        <v/>
      </c>
      <c r="H2068" s="199" t="str">
        <f>IF(AND(M2068&gt;0,M2068&lt;=STATS!$C$22),1,"")</f>
        <v/>
      </c>
      <c r="J2068" s="34">
        <v>2067</v>
      </c>
      <c r="R2068" s="17"/>
      <c r="U2068" s="17"/>
      <c r="FD2068" s="195"/>
      <c r="FE2068" s="195"/>
      <c r="FF2068" s="195"/>
      <c r="FG2068" s="195"/>
      <c r="FH2068" s="195"/>
    </row>
    <row r="2069" spans="2:164" x14ac:dyDescent="0.2">
      <c r="B2069" s="98">
        <f>COUNT(R2069:FC2069,FI2069:FQ2069)</f>
        <v>0</v>
      </c>
      <c r="C2069" s="98" t="str">
        <f>IF(COUNT(R2069:FC2069,FI2069:FQ2069)&gt;0,COUNT(R2069:FC2069,FI2069:FQ2069),"")</f>
        <v/>
      </c>
      <c r="D2069" s="98" t="str">
        <f>IF(COUNT(X2069:BN2069,BP2069:BX2069,BZ2069:CF2069,CH2069:FC2069,FI2069:FQ2069)&gt;0,COUNT(X2069:BN2069,BP2069:BX2069,BZ2069:CF2069,CH2069:FC2069,FI2069:FQ2069),"")</f>
        <v/>
      </c>
      <c r="E2069" s="98" t="str">
        <f>IF(H2069=1,COUNT(R2069:FC2069,FI2069:FQ2069),"")</f>
        <v/>
      </c>
      <c r="F2069" s="98" t="str">
        <f>IF(H2069=1,COUNT(X2069:BN2069,BP2069:BX2069,BZ2069:CF2069,CH2069:FC2069,FI2069:FQ2069),"")</f>
        <v/>
      </c>
      <c r="G2069" s="98" t="str">
        <f>IF($B2069&gt;=1,$M2069,"")</f>
        <v/>
      </c>
      <c r="H2069" s="199" t="str">
        <f>IF(AND(M2069&gt;0,M2069&lt;=STATS!$C$22),1,"")</f>
        <v/>
      </c>
      <c r="J2069" s="34">
        <v>2068</v>
      </c>
      <c r="R2069" s="17"/>
      <c r="U2069" s="17"/>
      <c r="FD2069" s="195"/>
      <c r="FE2069" s="195"/>
      <c r="FF2069" s="195"/>
      <c r="FG2069" s="195"/>
      <c r="FH2069" s="195"/>
    </row>
    <row r="2070" spans="2:164" x14ac:dyDescent="0.2">
      <c r="B2070" s="98">
        <f>COUNT(R2070:FC2070,FI2070:FQ2070)</f>
        <v>0</v>
      </c>
      <c r="C2070" s="98" t="str">
        <f>IF(COUNT(R2070:FC2070,FI2070:FQ2070)&gt;0,COUNT(R2070:FC2070,FI2070:FQ2070),"")</f>
        <v/>
      </c>
      <c r="D2070" s="98" t="str">
        <f>IF(COUNT(X2070:BN2070,BP2070:BX2070,BZ2070:CF2070,CH2070:FC2070,FI2070:FQ2070)&gt;0,COUNT(X2070:BN2070,BP2070:BX2070,BZ2070:CF2070,CH2070:FC2070,FI2070:FQ2070),"")</f>
        <v/>
      </c>
      <c r="E2070" s="98" t="str">
        <f>IF(H2070=1,COUNT(R2070:FC2070,FI2070:FQ2070),"")</f>
        <v/>
      </c>
      <c r="F2070" s="98" t="str">
        <f>IF(H2070=1,COUNT(X2070:BN2070,BP2070:BX2070,BZ2070:CF2070,CH2070:FC2070,FI2070:FQ2070),"")</f>
        <v/>
      </c>
      <c r="G2070" s="98" t="str">
        <f>IF($B2070&gt;=1,$M2070,"")</f>
        <v/>
      </c>
      <c r="H2070" s="199" t="str">
        <f>IF(AND(M2070&gt;0,M2070&lt;=STATS!$C$22),1,"")</f>
        <v/>
      </c>
      <c r="J2070" s="34">
        <v>2069</v>
      </c>
      <c r="R2070" s="17"/>
      <c r="U2070" s="17"/>
      <c r="FD2070" s="195"/>
      <c r="FE2070" s="195"/>
      <c r="FF2070" s="195"/>
      <c r="FG2070" s="195"/>
      <c r="FH2070" s="195"/>
    </row>
    <row r="2071" spans="2:164" x14ac:dyDescent="0.2">
      <c r="B2071" s="98">
        <f>COUNT(R2071:FC2071,FI2071:FQ2071)</f>
        <v>0</v>
      </c>
      <c r="C2071" s="98" t="str">
        <f>IF(COUNT(R2071:FC2071,FI2071:FQ2071)&gt;0,COUNT(R2071:FC2071,FI2071:FQ2071),"")</f>
        <v/>
      </c>
      <c r="D2071" s="98" t="str">
        <f>IF(COUNT(X2071:BN2071,BP2071:BX2071,BZ2071:CF2071,CH2071:FC2071,FI2071:FQ2071)&gt;0,COUNT(X2071:BN2071,BP2071:BX2071,BZ2071:CF2071,CH2071:FC2071,FI2071:FQ2071),"")</f>
        <v/>
      </c>
      <c r="E2071" s="98" t="str">
        <f>IF(H2071=1,COUNT(R2071:FC2071,FI2071:FQ2071),"")</f>
        <v/>
      </c>
      <c r="F2071" s="98" t="str">
        <f>IF(H2071=1,COUNT(X2071:BN2071,BP2071:BX2071,BZ2071:CF2071,CH2071:FC2071,FI2071:FQ2071),"")</f>
        <v/>
      </c>
      <c r="G2071" s="98" t="str">
        <f>IF($B2071&gt;=1,$M2071,"")</f>
        <v/>
      </c>
      <c r="H2071" s="199" t="str">
        <f>IF(AND(M2071&gt;0,M2071&lt;=STATS!$C$22),1,"")</f>
        <v/>
      </c>
      <c r="J2071" s="34">
        <v>2070</v>
      </c>
      <c r="R2071" s="17"/>
      <c r="U2071" s="17"/>
      <c r="FD2071" s="195"/>
      <c r="FE2071" s="195"/>
      <c r="FF2071" s="195"/>
      <c r="FG2071" s="195"/>
      <c r="FH2071" s="195"/>
    </row>
    <row r="2072" spans="2:164" x14ac:dyDescent="0.2">
      <c r="B2072" s="98">
        <f>COUNT(R2072:FC2072,FI2072:FQ2072)</f>
        <v>0</v>
      </c>
      <c r="C2072" s="98" t="str">
        <f>IF(COUNT(R2072:FC2072,FI2072:FQ2072)&gt;0,COUNT(R2072:FC2072,FI2072:FQ2072),"")</f>
        <v/>
      </c>
      <c r="D2072" s="98" t="str">
        <f>IF(COUNT(X2072:BN2072,BP2072:BX2072,BZ2072:CF2072,CH2072:FC2072,FI2072:FQ2072)&gt;0,COUNT(X2072:BN2072,BP2072:BX2072,BZ2072:CF2072,CH2072:FC2072,FI2072:FQ2072),"")</f>
        <v/>
      </c>
      <c r="E2072" s="98" t="str">
        <f>IF(H2072=1,COUNT(R2072:FC2072,FI2072:FQ2072),"")</f>
        <v/>
      </c>
      <c r="F2072" s="98" t="str">
        <f>IF(H2072=1,COUNT(X2072:BN2072,BP2072:BX2072,BZ2072:CF2072,CH2072:FC2072,FI2072:FQ2072),"")</f>
        <v/>
      </c>
      <c r="G2072" s="98" t="str">
        <f>IF($B2072&gt;=1,$M2072,"")</f>
        <v/>
      </c>
      <c r="H2072" s="199" t="str">
        <f>IF(AND(M2072&gt;0,M2072&lt;=STATS!$C$22),1,"")</f>
        <v/>
      </c>
      <c r="J2072" s="34">
        <v>2071</v>
      </c>
      <c r="R2072" s="17"/>
      <c r="U2072" s="17"/>
      <c r="FD2072" s="195"/>
      <c r="FE2072" s="195"/>
      <c r="FF2072" s="195"/>
      <c r="FG2072" s="195"/>
      <c r="FH2072" s="195"/>
    </row>
    <row r="2073" spans="2:164" x14ac:dyDescent="0.2">
      <c r="B2073" s="98">
        <f>COUNT(R2073:FC2073,FI2073:FQ2073)</f>
        <v>0</v>
      </c>
      <c r="C2073" s="98" t="str">
        <f>IF(COUNT(R2073:FC2073,FI2073:FQ2073)&gt;0,COUNT(R2073:FC2073,FI2073:FQ2073),"")</f>
        <v/>
      </c>
      <c r="D2073" s="98" t="str">
        <f>IF(COUNT(X2073:BN2073,BP2073:BX2073,BZ2073:CF2073,CH2073:FC2073,FI2073:FQ2073)&gt;0,COUNT(X2073:BN2073,BP2073:BX2073,BZ2073:CF2073,CH2073:FC2073,FI2073:FQ2073),"")</f>
        <v/>
      </c>
      <c r="E2073" s="98" t="str">
        <f>IF(H2073=1,COUNT(R2073:FC2073,FI2073:FQ2073),"")</f>
        <v/>
      </c>
      <c r="F2073" s="98" t="str">
        <f>IF(H2073=1,COUNT(X2073:BN2073,BP2073:BX2073,BZ2073:CF2073,CH2073:FC2073,FI2073:FQ2073),"")</f>
        <v/>
      </c>
      <c r="G2073" s="98" t="str">
        <f>IF($B2073&gt;=1,$M2073,"")</f>
        <v/>
      </c>
      <c r="H2073" s="199" t="str">
        <f>IF(AND(M2073&gt;0,M2073&lt;=STATS!$C$22),1,"")</f>
        <v/>
      </c>
      <c r="J2073" s="34">
        <v>2072</v>
      </c>
      <c r="R2073" s="17"/>
      <c r="U2073" s="17"/>
      <c r="FD2073" s="195"/>
      <c r="FE2073" s="195"/>
      <c r="FF2073" s="195"/>
      <c r="FG2073" s="195"/>
      <c r="FH2073" s="195"/>
    </row>
    <row r="2074" spans="2:164" x14ac:dyDescent="0.2">
      <c r="B2074" s="98">
        <f>COUNT(R2074:FC2074,FI2074:FQ2074)</f>
        <v>0</v>
      </c>
      <c r="C2074" s="98" t="str">
        <f>IF(COUNT(R2074:FC2074,FI2074:FQ2074)&gt;0,COUNT(R2074:FC2074,FI2074:FQ2074),"")</f>
        <v/>
      </c>
      <c r="D2074" s="98" t="str">
        <f>IF(COUNT(X2074:BN2074,BP2074:BX2074,BZ2074:CF2074,CH2074:FC2074,FI2074:FQ2074)&gt;0,COUNT(X2074:BN2074,BP2074:BX2074,BZ2074:CF2074,CH2074:FC2074,FI2074:FQ2074),"")</f>
        <v/>
      </c>
      <c r="E2074" s="98" t="str">
        <f>IF(H2074=1,COUNT(R2074:FC2074,FI2074:FQ2074),"")</f>
        <v/>
      </c>
      <c r="F2074" s="98" t="str">
        <f>IF(H2074=1,COUNT(X2074:BN2074,BP2074:BX2074,BZ2074:CF2074,CH2074:FC2074,FI2074:FQ2074),"")</f>
        <v/>
      </c>
      <c r="G2074" s="98" t="str">
        <f>IF($B2074&gt;=1,$M2074,"")</f>
        <v/>
      </c>
      <c r="H2074" s="199" t="str">
        <f>IF(AND(M2074&gt;0,M2074&lt;=STATS!$C$22),1,"")</f>
        <v/>
      </c>
      <c r="J2074" s="34">
        <v>2073</v>
      </c>
      <c r="R2074" s="17"/>
      <c r="U2074" s="17"/>
      <c r="FD2074" s="195"/>
      <c r="FE2074" s="195"/>
      <c r="FF2074" s="195"/>
      <c r="FG2074" s="195"/>
      <c r="FH2074" s="195"/>
    </row>
    <row r="2075" spans="2:164" x14ac:dyDescent="0.2">
      <c r="B2075" s="98">
        <f>COUNT(R2075:FC2075,FI2075:FQ2075)</f>
        <v>0</v>
      </c>
      <c r="C2075" s="98" t="str">
        <f>IF(COUNT(R2075:FC2075,FI2075:FQ2075)&gt;0,COUNT(R2075:FC2075,FI2075:FQ2075),"")</f>
        <v/>
      </c>
      <c r="D2075" s="98" t="str">
        <f>IF(COUNT(X2075:BN2075,BP2075:BX2075,BZ2075:CF2075,CH2075:FC2075,FI2075:FQ2075)&gt;0,COUNT(X2075:BN2075,BP2075:BX2075,BZ2075:CF2075,CH2075:FC2075,FI2075:FQ2075),"")</f>
        <v/>
      </c>
      <c r="E2075" s="98" t="str">
        <f>IF(H2075=1,COUNT(R2075:FC2075,FI2075:FQ2075),"")</f>
        <v/>
      </c>
      <c r="F2075" s="98" t="str">
        <f>IF(H2075=1,COUNT(X2075:BN2075,BP2075:BX2075,BZ2075:CF2075,CH2075:FC2075,FI2075:FQ2075),"")</f>
        <v/>
      </c>
      <c r="G2075" s="98" t="str">
        <f>IF($B2075&gt;=1,$M2075,"")</f>
        <v/>
      </c>
      <c r="H2075" s="199" t="str">
        <f>IF(AND(M2075&gt;0,M2075&lt;=STATS!$C$22),1,"")</f>
        <v/>
      </c>
      <c r="J2075" s="34">
        <v>2074</v>
      </c>
      <c r="R2075" s="17"/>
      <c r="U2075" s="17"/>
      <c r="FD2075" s="195"/>
      <c r="FE2075" s="195"/>
      <c r="FF2075" s="195"/>
      <c r="FG2075" s="195"/>
      <c r="FH2075" s="195"/>
    </row>
    <row r="2076" spans="2:164" x14ac:dyDescent="0.2">
      <c r="B2076" s="98">
        <f>COUNT(R2076:FC2076,FI2076:FQ2076)</f>
        <v>0</v>
      </c>
      <c r="C2076" s="98" t="str">
        <f>IF(COUNT(R2076:FC2076,FI2076:FQ2076)&gt;0,COUNT(R2076:FC2076,FI2076:FQ2076),"")</f>
        <v/>
      </c>
      <c r="D2076" s="98" t="str">
        <f>IF(COUNT(X2076:BN2076,BP2076:BX2076,BZ2076:CF2076,CH2076:FC2076,FI2076:FQ2076)&gt;0,COUNT(X2076:BN2076,BP2076:BX2076,BZ2076:CF2076,CH2076:FC2076,FI2076:FQ2076),"")</f>
        <v/>
      </c>
      <c r="E2076" s="98" t="str">
        <f>IF(H2076=1,COUNT(R2076:FC2076,FI2076:FQ2076),"")</f>
        <v/>
      </c>
      <c r="F2076" s="98" t="str">
        <f>IF(H2076=1,COUNT(X2076:BN2076,BP2076:BX2076,BZ2076:CF2076,CH2076:FC2076,FI2076:FQ2076),"")</f>
        <v/>
      </c>
      <c r="G2076" s="98" t="str">
        <f>IF($B2076&gt;=1,$M2076,"")</f>
        <v/>
      </c>
      <c r="H2076" s="199" t="str">
        <f>IF(AND(M2076&gt;0,M2076&lt;=STATS!$C$22),1,"")</f>
        <v/>
      </c>
      <c r="J2076" s="34">
        <v>2075</v>
      </c>
      <c r="R2076" s="17"/>
      <c r="U2076" s="17"/>
      <c r="FD2076" s="195"/>
      <c r="FE2076" s="195"/>
      <c r="FF2076" s="195"/>
      <c r="FG2076" s="195"/>
      <c r="FH2076" s="195"/>
    </row>
    <row r="2077" spans="2:164" x14ac:dyDescent="0.2">
      <c r="B2077" s="98">
        <f>COUNT(R2077:FC2077,FI2077:FQ2077)</f>
        <v>0</v>
      </c>
      <c r="C2077" s="98" t="str">
        <f>IF(COUNT(R2077:FC2077,FI2077:FQ2077)&gt;0,COUNT(R2077:FC2077,FI2077:FQ2077),"")</f>
        <v/>
      </c>
      <c r="D2077" s="98" t="str">
        <f>IF(COUNT(X2077:BN2077,BP2077:BX2077,BZ2077:CF2077,CH2077:FC2077,FI2077:FQ2077)&gt;0,COUNT(X2077:BN2077,BP2077:BX2077,BZ2077:CF2077,CH2077:FC2077,FI2077:FQ2077),"")</f>
        <v/>
      </c>
      <c r="E2077" s="98" t="str">
        <f>IF(H2077=1,COUNT(R2077:FC2077,FI2077:FQ2077),"")</f>
        <v/>
      </c>
      <c r="F2077" s="98" t="str">
        <f>IF(H2077=1,COUNT(X2077:BN2077,BP2077:BX2077,BZ2077:CF2077,CH2077:FC2077,FI2077:FQ2077),"")</f>
        <v/>
      </c>
      <c r="G2077" s="98" t="str">
        <f>IF($B2077&gt;=1,$M2077,"")</f>
        <v/>
      </c>
      <c r="H2077" s="199" t="str">
        <f>IF(AND(M2077&gt;0,M2077&lt;=STATS!$C$22),1,"")</f>
        <v/>
      </c>
      <c r="J2077" s="34">
        <v>2076</v>
      </c>
      <c r="R2077" s="17"/>
      <c r="U2077" s="17"/>
      <c r="FD2077" s="195"/>
      <c r="FE2077" s="195"/>
      <c r="FF2077" s="195"/>
      <c r="FG2077" s="195"/>
      <c r="FH2077" s="195"/>
    </row>
    <row r="2078" spans="2:164" x14ac:dyDescent="0.2">
      <c r="B2078" s="98">
        <f>COUNT(R2078:FC2078,FI2078:FQ2078)</f>
        <v>0</v>
      </c>
      <c r="C2078" s="98" t="str">
        <f>IF(COUNT(R2078:FC2078,FI2078:FQ2078)&gt;0,COUNT(R2078:FC2078,FI2078:FQ2078),"")</f>
        <v/>
      </c>
      <c r="D2078" s="98" t="str">
        <f>IF(COUNT(X2078:BN2078,BP2078:BX2078,BZ2078:CF2078,CH2078:FC2078,FI2078:FQ2078)&gt;0,COUNT(X2078:BN2078,BP2078:BX2078,BZ2078:CF2078,CH2078:FC2078,FI2078:FQ2078),"")</f>
        <v/>
      </c>
      <c r="E2078" s="98" t="str">
        <f>IF(H2078=1,COUNT(R2078:FC2078,FI2078:FQ2078),"")</f>
        <v/>
      </c>
      <c r="F2078" s="98" t="str">
        <f>IF(H2078=1,COUNT(X2078:BN2078,BP2078:BX2078,BZ2078:CF2078,CH2078:FC2078,FI2078:FQ2078),"")</f>
        <v/>
      </c>
      <c r="G2078" s="98" t="str">
        <f>IF($B2078&gt;=1,$M2078,"")</f>
        <v/>
      </c>
      <c r="H2078" s="199" t="str">
        <f>IF(AND(M2078&gt;0,M2078&lt;=STATS!$C$22),1,"")</f>
        <v/>
      </c>
      <c r="J2078" s="34">
        <v>2077</v>
      </c>
      <c r="R2078" s="17"/>
      <c r="U2078" s="17"/>
      <c r="FD2078" s="195"/>
      <c r="FE2078" s="195"/>
      <c r="FF2078" s="195"/>
      <c r="FG2078" s="195"/>
      <c r="FH2078" s="195"/>
    </row>
    <row r="2079" spans="2:164" x14ac:dyDescent="0.2">
      <c r="B2079" s="98">
        <f>COUNT(R2079:FC2079,FI2079:FQ2079)</f>
        <v>0</v>
      </c>
      <c r="C2079" s="98" t="str">
        <f>IF(COUNT(R2079:FC2079,FI2079:FQ2079)&gt;0,COUNT(R2079:FC2079,FI2079:FQ2079),"")</f>
        <v/>
      </c>
      <c r="D2079" s="98" t="str">
        <f>IF(COUNT(X2079:BN2079,BP2079:BX2079,BZ2079:CF2079,CH2079:FC2079,FI2079:FQ2079)&gt;0,COUNT(X2079:BN2079,BP2079:BX2079,BZ2079:CF2079,CH2079:FC2079,FI2079:FQ2079),"")</f>
        <v/>
      </c>
      <c r="E2079" s="98" t="str">
        <f>IF(H2079=1,COUNT(R2079:FC2079,FI2079:FQ2079),"")</f>
        <v/>
      </c>
      <c r="F2079" s="98" t="str">
        <f>IF(H2079=1,COUNT(X2079:BN2079,BP2079:BX2079,BZ2079:CF2079,CH2079:FC2079,FI2079:FQ2079),"")</f>
        <v/>
      </c>
      <c r="G2079" s="98" t="str">
        <f>IF($B2079&gt;=1,$M2079,"")</f>
        <v/>
      </c>
      <c r="H2079" s="199" t="str">
        <f>IF(AND(M2079&gt;0,M2079&lt;=STATS!$C$22),1,"")</f>
        <v/>
      </c>
      <c r="J2079" s="34">
        <v>2078</v>
      </c>
      <c r="R2079" s="17"/>
      <c r="U2079" s="17"/>
      <c r="FD2079" s="195"/>
      <c r="FE2079" s="195"/>
      <c r="FF2079" s="195"/>
      <c r="FG2079" s="195"/>
      <c r="FH2079" s="195"/>
    </row>
    <row r="2080" spans="2:164" x14ac:dyDescent="0.2">
      <c r="B2080" s="98">
        <f>COUNT(R2080:FC2080,FI2080:FQ2080)</f>
        <v>0</v>
      </c>
      <c r="C2080" s="98" t="str">
        <f>IF(COUNT(R2080:FC2080,FI2080:FQ2080)&gt;0,COUNT(R2080:FC2080,FI2080:FQ2080),"")</f>
        <v/>
      </c>
      <c r="D2080" s="98" t="str">
        <f>IF(COUNT(X2080:BN2080,BP2080:BX2080,BZ2080:CF2080,CH2080:FC2080,FI2080:FQ2080)&gt;0,COUNT(X2080:BN2080,BP2080:BX2080,BZ2080:CF2080,CH2080:FC2080,FI2080:FQ2080),"")</f>
        <v/>
      </c>
      <c r="E2080" s="98" t="str">
        <f>IF(H2080=1,COUNT(R2080:FC2080,FI2080:FQ2080),"")</f>
        <v/>
      </c>
      <c r="F2080" s="98" t="str">
        <f>IF(H2080=1,COUNT(X2080:BN2080,BP2080:BX2080,BZ2080:CF2080,CH2080:FC2080,FI2080:FQ2080),"")</f>
        <v/>
      </c>
      <c r="G2080" s="98" t="str">
        <f>IF($B2080&gt;=1,$M2080,"")</f>
        <v/>
      </c>
      <c r="H2080" s="199" t="str">
        <f>IF(AND(M2080&gt;0,M2080&lt;=STATS!$C$22),1,"")</f>
        <v/>
      </c>
      <c r="J2080" s="34">
        <v>2079</v>
      </c>
      <c r="R2080" s="17"/>
      <c r="U2080" s="17"/>
      <c r="FD2080" s="195"/>
      <c r="FE2080" s="195"/>
      <c r="FF2080" s="195"/>
      <c r="FG2080" s="195"/>
      <c r="FH2080" s="195"/>
    </row>
    <row r="2081" spans="2:164" x14ac:dyDescent="0.2">
      <c r="B2081" s="98">
        <f>COUNT(R2081:FC2081,FI2081:FQ2081)</f>
        <v>0</v>
      </c>
      <c r="C2081" s="98" t="str">
        <f>IF(COUNT(R2081:FC2081,FI2081:FQ2081)&gt;0,COUNT(R2081:FC2081,FI2081:FQ2081),"")</f>
        <v/>
      </c>
      <c r="D2081" s="98" t="str">
        <f>IF(COUNT(X2081:BN2081,BP2081:BX2081,BZ2081:CF2081,CH2081:FC2081,FI2081:FQ2081)&gt;0,COUNT(X2081:BN2081,BP2081:BX2081,BZ2081:CF2081,CH2081:FC2081,FI2081:FQ2081),"")</f>
        <v/>
      </c>
      <c r="E2081" s="98" t="str">
        <f>IF(H2081=1,COUNT(R2081:FC2081,FI2081:FQ2081),"")</f>
        <v/>
      </c>
      <c r="F2081" s="98" t="str">
        <f>IF(H2081=1,COUNT(X2081:BN2081,BP2081:BX2081,BZ2081:CF2081,CH2081:FC2081,FI2081:FQ2081),"")</f>
        <v/>
      </c>
      <c r="G2081" s="98" t="str">
        <f>IF($B2081&gt;=1,$M2081,"")</f>
        <v/>
      </c>
      <c r="H2081" s="199" t="str">
        <f>IF(AND(M2081&gt;0,M2081&lt;=STATS!$C$22),1,"")</f>
        <v/>
      </c>
      <c r="J2081" s="34">
        <v>2080</v>
      </c>
      <c r="R2081" s="17"/>
      <c r="U2081" s="17"/>
      <c r="FD2081" s="195"/>
      <c r="FE2081" s="195"/>
      <c r="FF2081" s="195"/>
      <c r="FG2081" s="195"/>
      <c r="FH2081" s="195"/>
    </row>
    <row r="2082" spans="2:164" x14ac:dyDescent="0.2">
      <c r="B2082" s="98">
        <f>COUNT(R2082:FC2082,FI2082:FQ2082)</f>
        <v>0</v>
      </c>
      <c r="C2082" s="98" t="str">
        <f>IF(COUNT(R2082:FC2082,FI2082:FQ2082)&gt;0,COUNT(R2082:FC2082,FI2082:FQ2082),"")</f>
        <v/>
      </c>
      <c r="D2082" s="98" t="str">
        <f>IF(COUNT(X2082:BN2082,BP2082:BX2082,BZ2082:CF2082,CH2082:FC2082,FI2082:FQ2082)&gt;0,COUNT(X2082:BN2082,BP2082:BX2082,BZ2082:CF2082,CH2082:FC2082,FI2082:FQ2082),"")</f>
        <v/>
      </c>
      <c r="E2082" s="98" t="str">
        <f>IF(H2082=1,COUNT(R2082:FC2082,FI2082:FQ2082),"")</f>
        <v/>
      </c>
      <c r="F2082" s="98" t="str">
        <f>IF(H2082=1,COUNT(X2082:BN2082,BP2082:BX2082,BZ2082:CF2082,CH2082:FC2082,FI2082:FQ2082),"")</f>
        <v/>
      </c>
      <c r="G2082" s="98" t="str">
        <f>IF($B2082&gt;=1,$M2082,"")</f>
        <v/>
      </c>
      <c r="H2082" s="199" t="str">
        <f>IF(AND(M2082&gt;0,M2082&lt;=STATS!$C$22),1,"")</f>
        <v/>
      </c>
      <c r="J2082" s="34">
        <v>2081</v>
      </c>
      <c r="R2082" s="17"/>
      <c r="U2082" s="17"/>
      <c r="FD2082" s="195"/>
      <c r="FE2082" s="195"/>
      <c r="FF2082" s="195"/>
      <c r="FG2082" s="195"/>
      <c r="FH2082" s="195"/>
    </row>
    <row r="2083" spans="2:164" x14ac:dyDescent="0.2">
      <c r="B2083" s="98">
        <f>COUNT(R2083:FC2083,FI2083:FQ2083)</f>
        <v>0</v>
      </c>
      <c r="C2083" s="98" t="str">
        <f>IF(COUNT(R2083:FC2083,FI2083:FQ2083)&gt;0,COUNT(R2083:FC2083,FI2083:FQ2083),"")</f>
        <v/>
      </c>
      <c r="D2083" s="98" t="str">
        <f>IF(COUNT(X2083:BN2083,BP2083:BX2083,BZ2083:CF2083,CH2083:FC2083,FI2083:FQ2083)&gt;0,COUNT(X2083:BN2083,BP2083:BX2083,BZ2083:CF2083,CH2083:FC2083,FI2083:FQ2083),"")</f>
        <v/>
      </c>
      <c r="E2083" s="98" t="str">
        <f>IF(H2083=1,COUNT(R2083:FC2083,FI2083:FQ2083),"")</f>
        <v/>
      </c>
      <c r="F2083" s="98" t="str">
        <f>IF(H2083=1,COUNT(X2083:BN2083,BP2083:BX2083,BZ2083:CF2083,CH2083:FC2083,FI2083:FQ2083),"")</f>
        <v/>
      </c>
      <c r="G2083" s="98" t="str">
        <f>IF($B2083&gt;=1,$M2083,"")</f>
        <v/>
      </c>
      <c r="H2083" s="199" t="str">
        <f>IF(AND(M2083&gt;0,M2083&lt;=STATS!$C$22),1,"")</f>
        <v/>
      </c>
      <c r="J2083" s="34">
        <v>2082</v>
      </c>
      <c r="R2083" s="17"/>
      <c r="U2083" s="17"/>
      <c r="FD2083" s="195"/>
      <c r="FE2083" s="195"/>
      <c r="FF2083" s="195"/>
      <c r="FG2083" s="195"/>
      <c r="FH2083" s="195"/>
    </row>
    <row r="2084" spans="2:164" x14ac:dyDescent="0.2">
      <c r="B2084" s="98">
        <f>COUNT(R2084:FC2084,FI2084:FQ2084)</f>
        <v>0</v>
      </c>
      <c r="C2084" s="98" t="str">
        <f>IF(COUNT(R2084:FC2084,FI2084:FQ2084)&gt;0,COUNT(R2084:FC2084,FI2084:FQ2084),"")</f>
        <v/>
      </c>
      <c r="D2084" s="98" t="str">
        <f>IF(COUNT(X2084:BN2084,BP2084:BX2084,BZ2084:CF2084,CH2084:FC2084,FI2084:FQ2084)&gt;0,COUNT(X2084:BN2084,BP2084:BX2084,BZ2084:CF2084,CH2084:FC2084,FI2084:FQ2084),"")</f>
        <v/>
      </c>
      <c r="E2084" s="98" t="str">
        <f>IF(H2084=1,COUNT(R2084:FC2084,FI2084:FQ2084),"")</f>
        <v/>
      </c>
      <c r="F2084" s="98" t="str">
        <f>IF(H2084=1,COUNT(X2084:BN2084,BP2084:BX2084,BZ2084:CF2084,CH2084:FC2084,FI2084:FQ2084),"")</f>
        <v/>
      </c>
      <c r="G2084" s="98" t="str">
        <f>IF($B2084&gt;=1,$M2084,"")</f>
        <v/>
      </c>
      <c r="H2084" s="199" t="str">
        <f>IF(AND(M2084&gt;0,M2084&lt;=STATS!$C$22),1,"")</f>
        <v/>
      </c>
      <c r="J2084" s="34">
        <v>2083</v>
      </c>
      <c r="R2084" s="17"/>
      <c r="U2084" s="17"/>
      <c r="FD2084" s="195"/>
      <c r="FE2084" s="195"/>
      <c r="FF2084" s="195"/>
      <c r="FG2084" s="195"/>
      <c r="FH2084" s="195"/>
    </row>
    <row r="2085" spans="2:164" x14ac:dyDescent="0.2">
      <c r="B2085" s="98">
        <f>COUNT(R2085:FC2085,FI2085:FQ2085)</f>
        <v>0</v>
      </c>
      <c r="C2085" s="98" t="str">
        <f>IF(COUNT(R2085:FC2085,FI2085:FQ2085)&gt;0,COUNT(R2085:FC2085,FI2085:FQ2085),"")</f>
        <v/>
      </c>
      <c r="D2085" s="98" t="str">
        <f>IF(COUNT(X2085:BN2085,BP2085:BX2085,BZ2085:CF2085,CH2085:FC2085,FI2085:FQ2085)&gt;0,COUNT(X2085:BN2085,BP2085:BX2085,BZ2085:CF2085,CH2085:FC2085,FI2085:FQ2085),"")</f>
        <v/>
      </c>
      <c r="E2085" s="98" t="str">
        <f>IF(H2085=1,COUNT(R2085:FC2085,FI2085:FQ2085),"")</f>
        <v/>
      </c>
      <c r="F2085" s="98" t="str">
        <f>IF(H2085=1,COUNT(X2085:BN2085,BP2085:BX2085,BZ2085:CF2085,CH2085:FC2085,FI2085:FQ2085),"")</f>
        <v/>
      </c>
      <c r="G2085" s="98" t="str">
        <f>IF($B2085&gt;=1,$M2085,"")</f>
        <v/>
      </c>
      <c r="H2085" s="199" t="str">
        <f>IF(AND(M2085&gt;0,M2085&lt;=STATS!$C$22),1,"")</f>
        <v/>
      </c>
      <c r="J2085" s="34">
        <v>2084</v>
      </c>
      <c r="R2085" s="17"/>
      <c r="U2085" s="17"/>
      <c r="FD2085" s="195"/>
      <c r="FE2085" s="195"/>
      <c r="FF2085" s="195"/>
      <c r="FG2085" s="195"/>
      <c r="FH2085" s="195"/>
    </row>
    <row r="2086" spans="2:164" x14ac:dyDescent="0.2">
      <c r="B2086" s="98">
        <f>COUNT(R2086:FC2086,FI2086:FQ2086)</f>
        <v>0</v>
      </c>
      <c r="C2086" s="98" t="str">
        <f>IF(COUNT(R2086:FC2086,FI2086:FQ2086)&gt;0,COUNT(R2086:FC2086,FI2086:FQ2086),"")</f>
        <v/>
      </c>
      <c r="D2086" s="98" t="str">
        <f>IF(COUNT(X2086:BN2086,BP2086:BX2086,BZ2086:CF2086,CH2086:FC2086,FI2086:FQ2086)&gt;0,COUNT(X2086:BN2086,BP2086:BX2086,BZ2086:CF2086,CH2086:FC2086,FI2086:FQ2086),"")</f>
        <v/>
      </c>
      <c r="E2086" s="98" t="str">
        <f>IF(H2086=1,COUNT(R2086:FC2086,FI2086:FQ2086),"")</f>
        <v/>
      </c>
      <c r="F2086" s="98" t="str">
        <f>IF(H2086=1,COUNT(X2086:BN2086,BP2086:BX2086,BZ2086:CF2086,CH2086:FC2086,FI2086:FQ2086),"")</f>
        <v/>
      </c>
      <c r="G2086" s="98" t="str">
        <f>IF($B2086&gt;=1,$M2086,"")</f>
        <v/>
      </c>
      <c r="H2086" s="199" t="str">
        <f>IF(AND(M2086&gt;0,M2086&lt;=STATS!$C$22),1,"")</f>
        <v/>
      </c>
      <c r="J2086" s="34">
        <v>2085</v>
      </c>
      <c r="R2086" s="17"/>
      <c r="U2086" s="17"/>
      <c r="FD2086" s="195"/>
      <c r="FE2086" s="195"/>
      <c r="FF2086" s="195"/>
      <c r="FG2086" s="195"/>
      <c r="FH2086" s="195"/>
    </row>
    <row r="2087" spans="2:164" x14ac:dyDescent="0.2">
      <c r="B2087" s="98">
        <f>COUNT(R2087:FC2087,FI2087:FQ2087)</f>
        <v>0</v>
      </c>
      <c r="C2087" s="98" t="str">
        <f>IF(COUNT(R2087:FC2087,FI2087:FQ2087)&gt;0,COUNT(R2087:FC2087,FI2087:FQ2087),"")</f>
        <v/>
      </c>
      <c r="D2087" s="98" t="str">
        <f>IF(COUNT(X2087:BN2087,BP2087:BX2087,BZ2087:CF2087,CH2087:FC2087,FI2087:FQ2087)&gt;0,COUNT(X2087:BN2087,BP2087:BX2087,BZ2087:CF2087,CH2087:FC2087,FI2087:FQ2087),"")</f>
        <v/>
      </c>
      <c r="E2087" s="98" t="str">
        <f>IF(H2087=1,COUNT(R2087:FC2087,FI2087:FQ2087),"")</f>
        <v/>
      </c>
      <c r="F2087" s="98" t="str">
        <f>IF(H2087=1,COUNT(X2087:BN2087,BP2087:BX2087,BZ2087:CF2087,CH2087:FC2087,FI2087:FQ2087),"")</f>
        <v/>
      </c>
      <c r="G2087" s="98" t="str">
        <f>IF($B2087&gt;=1,$M2087,"")</f>
        <v/>
      </c>
      <c r="H2087" s="199" t="str">
        <f>IF(AND(M2087&gt;0,M2087&lt;=STATS!$C$22),1,"")</f>
        <v/>
      </c>
      <c r="J2087" s="34">
        <v>2086</v>
      </c>
      <c r="R2087" s="17"/>
      <c r="U2087" s="17"/>
      <c r="FD2087" s="195"/>
      <c r="FE2087" s="195"/>
      <c r="FF2087" s="195"/>
      <c r="FG2087" s="195"/>
      <c r="FH2087" s="195"/>
    </row>
    <row r="2088" spans="2:164" x14ac:dyDescent="0.2">
      <c r="B2088" s="98">
        <f>COUNT(R2088:FC2088,FI2088:FQ2088)</f>
        <v>0</v>
      </c>
      <c r="C2088" s="98" t="str">
        <f>IF(COUNT(R2088:FC2088,FI2088:FQ2088)&gt;0,COUNT(R2088:FC2088,FI2088:FQ2088),"")</f>
        <v/>
      </c>
      <c r="D2088" s="98" t="str">
        <f>IF(COUNT(X2088:BN2088,BP2088:BX2088,BZ2088:CF2088,CH2088:FC2088,FI2088:FQ2088)&gt;0,COUNT(X2088:BN2088,BP2088:BX2088,BZ2088:CF2088,CH2088:FC2088,FI2088:FQ2088),"")</f>
        <v/>
      </c>
      <c r="E2088" s="98" t="str">
        <f>IF(H2088=1,COUNT(R2088:FC2088,FI2088:FQ2088),"")</f>
        <v/>
      </c>
      <c r="F2088" s="98" t="str">
        <f>IF(H2088=1,COUNT(X2088:BN2088,BP2088:BX2088,BZ2088:CF2088,CH2088:FC2088,FI2088:FQ2088),"")</f>
        <v/>
      </c>
      <c r="G2088" s="98" t="str">
        <f>IF($B2088&gt;=1,$M2088,"")</f>
        <v/>
      </c>
      <c r="H2088" s="199" t="str">
        <f>IF(AND(M2088&gt;0,M2088&lt;=STATS!$C$22),1,"")</f>
        <v/>
      </c>
      <c r="J2088" s="34">
        <v>2087</v>
      </c>
      <c r="R2088" s="17"/>
      <c r="U2088" s="17"/>
      <c r="FD2088" s="195"/>
      <c r="FE2088" s="195"/>
      <c r="FF2088" s="195"/>
      <c r="FG2088" s="195"/>
      <c r="FH2088" s="195"/>
    </row>
    <row r="2089" spans="2:164" x14ac:dyDescent="0.2">
      <c r="B2089" s="98">
        <f>COUNT(R2089:FC2089,FI2089:FQ2089)</f>
        <v>0</v>
      </c>
      <c r="C2089" s="98" t="str">
        <f>IF(COUNT(R2089:FC2089,FI2089:FQ2089)&gt;0,COUNT(R2089:FC2089,FI2089:FQ2089),"")</f>
        <v/>
      </c>
      <c r="D2089" s="98" t="str">
        <f>IF(COUNT(X2089:BN2089,BP2089:BX2089,BZ2089:CF2089,CH2089:FC2089,FI2089:FQ2089)&gt;0,COUNT(X2089:BN2089,BP2089:BX2089,BZ2089:CF2089,CH2089:FC2089,FI2089:FQ2089),"")</f>
        <v/>
      </c>
      <c r="E2089" s="98" t="str">
        <f>IF(H2089=1,COUNT(R2089:FC2089,FI2089:FQ2089),"")</f>
        <v/>
      </c>
      <c r="F2089" s="98" t="str">
        <f>IF(H2089=1,COUNT(X2089:BN2089,BP2089:BX2089,BZ2089:CF2089,CH2089:FC2089,FI2089:FQ2089),"")</f>
        <v/>
      </c>
      <c r="G2089" s="98" t="str">
        <f>IF($B2089&gt;=1,$M2089,"")</f>
        <v/>
      </c>
      <c r="H2089" s="199" t="str">
        <f>IF(AND(M2089&gt;0,M2089&lt;=STATS!$C$22),1,"")</f>
        <v/>
      </c>
      <c r="J2089" s="34">
        <v>2088</v>
      </c>
      <c r="R2089" s="17"/>
      <c r="U2089" s="17"/>
      <c r="FD2089" s="195"/>
      <c r="FE2089" s="195"/>
      <c r="FF2089" s="195"/>
      <c r="FG2089" s="195"/>
      <c r="FH2089" s="195"/>
    </row>
    <row r="2090" spans="2:164" x14ac:dyDescent="0.2">
      <c r="B2090" s="98">
        <f>COUNT(R2090:FC2090,FI2090:FQ2090)</f>
        <v>0</v>
      </c>
      <c r="C2090" s="98" t="str">
        <f>IF(COUNT(R2090:FC2090,FI2090:FQ2090)&gt;0,COUNT(R2090:FC2090,FI2090:FQ2090),"")</f>
        <v/>
      </c>
      <c r="D2090" s="98" t="str">
        <f>IF(COUNT(X2090:BN2090,BP2090:BX2090,BZ2090:CF2090,CH2090:FC2090,FI2090:FQ2090)&gt;0,COUNT(X2090:BN2090,BP2090:BX2090,BZ2090:CF2090,CH2090:FC2090,FI2090:FQ2090),"")</f>
        <v/>
      </c>
      <c r="E2090" s="98" t="str">
        <f>IF(H2090=1,COUNT(R2090:FC2090,FI2090:FQ2090),"")</f>
        <v/>
      </c>
      <c r="F2090" s="98" t="str">
        <f>IF(H2090=1,COUNT(X2090:BN2090,BP2090:BX2090,BZ2090:CF2090,CH2090:FC2090,FI2090:FQ2090),"")</f>
        <v/>
      </c>
      <c r="G2090" s="98" t="str">
        <f>IF($B2090&gt;=1,$M2090,"")</f>
        <v/>
      </c>
      <c r="H2090" s="199" t="str">
        <f>IF(AND(M2090&gt;0,M2090&lt;=STATS!$C$22),1,"")</f>
        <v/>
      </c>
      <c r="J2090" s="34">
        <v>2089</v>
      </c>
      <c r="R2090" s="17"/>
      <c r="U2090" s="17"/>
      <c r="FD2090" s="195"/>
      <c r="FE2090" s="195"/>
      <c r="FF2090" s="195"/>
      <c r="FG2090" s="195"/>
      <c r="FH2090" s="195"/>
    </row>
    <row r="2091" spans="2:164" x14ac:dyDescent="0.2">
      <c r="B2091" s="98">
        <f>COUNT(R2091:FC2091,FI2091:FQ2091)</f>
        <v>0</v>
      </c>
      <c r="C2091" s="98" t="str">
        <f>IF(COUNT(R2091:FC2091,FI2091:FQ2091)&gt;0,COUNT(R2091:FC2091,FI2091:FQ2091),"")</f>
        <v/>
      </c>
      <c r="D2091" s="98" t="str">
        <f>IF(COUNT(X2091:BN2091,BP2091:BX2091,BZ2091:CF2091,CH2091:FC2091,FI2091:FQ2091)&gt;0,COUNT(X2091:BN2091,BP2091:BX2091,BZ2091:CF2091,CH2091:FC2091,FI2091:FQ2091),"")</f>
        <v/>
      </c>
      <c r="E2091" s="98" t="str">
        <f>IF(H2091=1,COUNT(R2091:FC2091,FI2091:FQ2091),"")</f>
        <v/>
      </c>
      <c r="F2091" s="98" t="str">
        <f>IF(H2091=1,COUNT(X2091:BN2091,BP2091:BX2091,BZ2091:CF2091,CH2091:FC2091,FI2091:FQ2091),"")</f>
        <v/>
      </c>
      <c r="G2091" s="98" t="str">
        <f>IF($B2091&gt;=1,$M2091,"")</f>
        <v/>
      </c>
      <c r="H2091" s="199" t="str">
        <f>IF(AND(M2091&gt;0,M2091&lt;=STATS!$C$22),1,"")</f>
        <v/>
      </c>
      <c r="J2091" s="34">
        <v>2090</v>
      </c>
      <c r="R2091" s="17"/>
      <c r="U2091" s="17"/>
      <c r="FD2091" s="195"/>
      <c r="FE2091" s="195"/>
      <c r="FF2091" s="195"/>
      <c r="FG2091" s="195"/>
      <c r="FH2091" s="195"/>
    </row>
    <row r="2092" spans="2:164" x14ac:dyDescent="0.2">
      <c r="B2092" s="98">
        <f>COUNT(R2092:FC2092,FI2092:FQ2092)</f>
        <v>0</v>
      </c>
      <c r="C2092" s="98" t="str">
        <f>IF(COUNT(R2092:FC2092,FI2092:FQ2092)&gt;0,COUNT(R2092:FC2092,FI2092:FQ2092),"")</f>
        <v/>
      </c>
      <c r="D2092" s="98" t="str">
        <f>IF(COUNT(X2092:BN2092,BP2092:BX2092,BZ2092:CF2092,CH2092:FC2092,FI2092:FQ2092)&gt;0,COUNT(X2092:BN2092,BP2092:BX2092,BZ2092:CF2092,CH2092:FC2092,FI2092:FQ2092),"")</f>
        <v/>
      </c>
      <c r="E2092" s="98" t="str">
        <f>IF(H2092=1,COUNT(R2092:FC2092,FI2092:FQ2092),"")</f>
        <v/>
      </c>
      <c r="F2092" s="98" t="str">
        <f>IF(H2092=1,COUNT(X2092:BN2092,BP2092:BX2092,BZ2092:CF2092,CH2092:FC2092,FI2092:FQ2092),"")</f>
        <v/>
      </c>
      <c r="G2092" s="98" t="str">
        <f>IF($B2092&gt;=1,$M2092,"")</f>
        <v/>
      </c>
      <c r="H2092" s="199" t="str">
        <f>IF(AND(M2092&gt;0,M2092&lt;=STATS!$C$22),1,"")</f>
        <v/>
      </c>
      <c r="J2092" s="34">
        <v>2091</v>
      </c>
      <c r="R2092" s="17"/>
      <c r="U2092" s="17"/>
      <c r="FD2092" s="195"/>
      <c r="FE2092" s="195"/>
      <c r="FF2092" s="195"/>
      <c r="FG2092" s="195"/>
      <c r="FH2092" s="195"/>
    </row>
    <row r="2093" spans="2:164" x14ac:dyDescent="0.2">
      <c r="B2093" s="98">
        <f>COUNT(R2093:FC2093,FI2093:FQ2093)</f>
        <v>0</v>
      </c>
      <c r="C2093" s="98" t="str">
        <f>IF(COUNT(R2093:FC2093,FI2093:FQ2093)&gt;0,COUNT(R2093:FC2093,FI2093:FQ2093),"")</f>
        <v/>
      </c>
      <c r="D2093" s="98" t="str">
        <f>IF(COUNT(X2093:BN2093,BP2093:BX2093,BZ2093:CF2093,CH2093:FC2093,FI2093:FQ2093)&gt;0,COUNT(X2093:BN2093,BP2093:BX2093,BZ2093:CF2093,CH2093:FC2093,FI2093:FQ2093),"")</f>
        <v/>
      </c>
      <c r="E2093" s="98" t="str">
        <f>IF(H2093=1,COUNT(R2093:FC2093,FI2093:FQ2093),"")</f>
        <v/>
      </c>
      <c r="F2093" s="98" t="str">
        <f>IF(H2093=1,COUNT(X2093:BN2093,BP2093:BX2093,BZ2093:CF2093,CH2093:FC2093,FI2093:FQ2093),"")</f>
        <v/>
      </c>
      <c r="G2093" s="98" t="str">
        <f>IF($B2093&gt;=1,$M2093,"")</f>
        <v/>
      </c>
      <c r="H2093" s="199" t="str">
        <f>IF(AND(M2093&gt;0,M2093&lt;=STATS!$C$22),1,"")</f>
        <v/>
      </c>
      <c r="J2093" s="34">
        <v>2092</v>
      </c>
      <c r="R2093" s="17"/>
      <c r="U2093" s="17"/>
      <c r="FD2093" s="195"/>
      <c r="FE2093" s="195"/>
      <c r="FF2093" s="195"/>
      <c r="FG2093" s="195"/>
      <c r="FH2093" s="195"/>
    </row>
    <row r="2094" spans="2:164" x14ac:dyDescent="0.2">
      <c r="B2094" s="98">
        <f>COUNT(R2094:FC2094,FI2094:FQ2094)</f>
        <v>0</v>
      </c>
      <c r="C2094" s="98" t="str">
        <f>IF(COUNT(R2094:FC2094,FI2094:FQ2094)&gt;0,COUNT(R2094:FC2094,FI2094:FQ2094),"")</f>
        <v/>
      </c>
      <c r="D2094" s="98" t="str">
        <f>IF(COUNT(X2094:BN2094,BP2094:BX2094,BZ2094:CF2094,CH2094:FC2094,FI2094:FQ2094)&gt;0,COUNT(X2094:BN2094,BP2094:BX2094,BZ2094:CF2094,CH2094:FC2094,FI2094:FQ2094),"")</f>
        <v/>
      </c>
      <c r="E2094" s="98" t="str">
        <f>IF(H2094=1,COUNT(R2094:FC2094,FI2094:FQ2094),"")</f>
        <v/>
      </c>
      <c r="F2094" s="98" t="str">
        <f>IF(H2094=1,COUNT(X2094:BN2094,BP2094:BX2094,BZ2094:CF2094,CH2094:FC2094,FI2094:FQ2094),"")</f>
        <v/>
      </c>
      <c r="G2094" s="98" t="str">
        <f>IF($B2094&gt;=1,$M2094,"")</f>
        <v/>
      </c>
      <c r="H2094" s="199" t="str">
        <f>IF(AND(M2094&gt;0,M2094&lt;=STATS!$C$22),1,"")</f>
        <v/>
      </c>
      <c r="J2094" s="34">
        <v>2093</v>
      </c>
      <c r="R2094" s="17"/>
      <c r="U2094" s="17"/>
      <c r="FD2094" s="195"/>
      <c r="FE2094" s="195"/>
      <c r="FF2094" s="195"/>
      <c r="FG2094" s="195"/>
      <c r="FH2094" s="195"/>
    </row>
    <row r="2095" spans="2:164" x14ac:dyDescent="0.2">
      <c r="B2095" s="98">
        <f>COUNT(R2095:FC2095,FI2095:FQ2095)</f>
        <v>0</v>
      </c>
      <c r="C2095" s="98" t="str">
        <f>IF(COUNT(R2095:FC2095,FI2095:FQ2095)&gt;0,COUNT(R2095:FC2095,FI2095:FQ2095),"")</f>
        <v/>
      </c>
      <c r="D2095" s="98" t="str">
        <f>IF(COUNT(X2095:BN2095,BP2095:BX2095,BZ2095:CF2095,CH2095:FC2095,FI2095:FQ2095)&gt;0,COUNT(X2095:BN2095,BP2095:BX2095,BZ2095:CF2095,CH2095:FC2095,FI2095:FQ2095),"")</f>
        <v/>
      </c>
      <c r="E2095" s="98" t="str">
        <f>IF(H2095=1,COUNT(R2095:FC2095,FI2095:FQ2095),"")</f>
        <v/>
      </c>
      <c r="F2095" s="98" t="str">
        <f>IF(H2095=1,COUNT(X2095:BN2095,BP2095:BX2095,BZ2095:CF2095,CH2095:FC2095,FI2095:FQ2095),"")</f>
        <v/>
      </c>
      <c r="G2095" s="98" t="str">
        <f>IF($B2095&gt;=1,$M2095,"")</f>
        <v/>
      </c>
      <c r="H2095" s="199" t="str">
        <f>IF(AND(M2095&gt;0,M2095&lt;=STATS!$C$22),1,"")</f>
        <v/>
      </c>
      <c r="J2095" s="34">
        <v>2094</v>
      </c>
      <c r="R2095" s="17"/>
      <c r="U2095" s="17"/>
      <c r="FD2095" s="195"/>
      <c r="FE2095" s="195"/>
      <c r="FF2095" s="195"/>
      <c r="FG2095" s="195"/>
      <c r="FH2095" s="195"/>
    </row>
    <row r="2096" spans="2:164" x14ac:dyDescent="0.2">
      <c r="B2096" s="98">
        <f>COUNT(R2096:FC2096,FI2096:FQ2096)</f>
        <v>0</v>
      </c>
      <c r="C2096" s="98" t="str">
        <f>IF(COUNT(R2096:FC2096,FI2096:FQ2096)&gt;0,COUNT(R2096:FC2096,FI2096:FQ2096),"")</f>
        <v/>
      </c>
      <c r="D2096" s="98" t="str">
        <f>IF(COUNT(X2096:BN2096,BP2096:BX2096,BZ2096:CF2096,CH2096:FC2096,FI2096:FQ2096)&gt;0,COUNT(X2096:BN2096,BP2096:BX2096,BZ2096:CF2096,CH2096:FC2096,FI2096:FQ2096),"")</f>
        <v/>
      </c>
      <c r="E2096" s="98" t="str">
        <f>IF(H2096=1,COUNT(R2096:FC2096,FI2096:FQ2096),"")</f>
        <v/>
      </c>
      <c r="F2096" s="98" t="str">
        <f>IF(H2096=1,COUNT(X2096:BN2096,BP2096:BX2096,BZ2096:CF2096,CH2096:FC2096,FI2096:FQ2096),"")</f>
        <v/>
      </c>
      <c r="G2096" s="98" t="str">
        <f>IF($B2096&gt;=1,$M2096,"")</f>
        <v/>
      </c>
      <c r="H2096" s="199" t="str">
        <f>IF(AND(M2096&gt;0,M2096&lt;=STATS!$C$22),1,"")</f>
        <v/>
      </c>
      <c r="J2096" s="34">
        <v>2095</v>
      </c>
      <c r="R2096" s="17"/>
      <c r="U2096" s="17"/>
      <c r="FD2096" s="195"/>
      <c r="FE2096" s="195"/>
      <c r="FF2096" s="195"/>
      <c r="FG2096" s="195"/>
      <c r="FH2096" s="195"/>
    </row>
    <row r="2097" spans="2:164" x14ac:dyDescent="0.2">
      <c r="B2097" s="98">
        <f>COUNT(R2097:FC2097,FI2097:FQ2097)</f>
        <v>0</v>
      </c>
      <c r="C2097" s="98" t="str">
        <f>IF(COUNT(R2097:FC2097,FI2097:FQ2097)&gt;0,COUNT(R2097:FC2097,FI2097:FQ2097),"")</f>
        <v/>
      </c>
      <c r="D2097" s="98" t="str">
        <f>IF(COUNT(X2097:BN2097,BP2097:BX2097,BZ2097:CF2097,CH2097:FC2097,FI2097:FQ2097)&gt;0,COUNT(X2097:BN2097,BP2097:BX2097,BZ2097:CF2097,CH2097:FC2097,FI2097:FQ2097),"")</f>
        <v/>
      </c>
      <c r="E2097" s="98" t="str">
        <f>IF(H2097=1,COUNT(R2097:FC2097,FI2097:FQ2097),"")</f>
        <v/>
      </c>
      <c r="F2097" s="98" t="str">
        <f>IF(H2097=1,COUNT(X2097:BN2097,BP2097:BX2097,BZ2097:CF2097,CH2097:FC2097,FI2097:FQ2097),"")</f>
        <v/>
      </c>
      <c r="G2097" s="98" t="str">
        <f>IF($B2097&gt;=1,$M2097,"")</f>
        <v/>
      </c>
      <c r="H2097" s="199" t="str">
        <f>IF(AND(M2097&gt;0,M2097&lt;=STATS!$C$22),1,"")</f>
        <v/>
      </c>
      <c r="J2097" s="34">
        <v>2096</v>
      </c>
      <c r="R2097" s="17"/>
      <c r="U2097" s="17"/>
      <c r="FD2097" s="195"/>
      <c r="FE2097" s="195"/>
      <c r="FF2097" s="195"/>
      <c r="FG2097" s="195"/>
      <c r="FH2097" s="195"/>
    </row>
    <row r="2098" spans="2:164" x14ac:dyDescent="0.2">
      <c r="B2098" s="98">
        <f>COUNT(R2098:FC2098,FI2098:FQ2098)</f>
        <v>0</v>
      </c>
      <c r="C2098" s="98" t="str">
        <f>IF(COUNT(R2098:FC2098,FI2098:FQ2098)&gt;0,COUNT(R2098:FC2098,FI2098:FQ2098),"")</f>
        <v/>
      </c>
      <c r="D2098" s="98" t="str">
        <f>IF(COUNT(X2098:BN2098,BP2098:BX2098,BZ2098:CF2098,CH2098:FC2098,FI2098:FQ2098)&gt;0,COUNT(X2098:BN2098,BP2098:BX2098,BZ2098:CF2098,CH2098:FC2098,FI2098:FQ2098),"")</f>
        <v/>
      </c>
      <c r="E2098" s="98" t="str">
        <f>IF(H2098=1,COUNT(R2098:FC2098,FI2098:FQ2098),"")</f>
        <v/>
      </c>
      <c r="F2098" s="98" t="str">
        <f>IF(H2098=1,COUNT(X2098:BN2098,BP2098:BX2098,BZ2098:CF2098,CH2098:FC2098,FI2098:FQ2098),"")</f>
        <v/>
      </c>
      <c r="G2098" s="98" t="str">
        <f>IF($B2098&gt;=1,$M2098,"")</f>
        <v/>
      </c>
      <c r="H2098" s="199" t="str">
        <f>IF(AND(M2098&gt;0,M2098&lt;=STATS!$C$22),1,"")</f>
        <v/>
      </c>
      <c r="J2098" s="34">
        <v>2097</v>
      </c>
      <c r="R2098" s="17"/>
      <c r="U2098" s="17"/>
      <c r="FD2098" s="195"/>
      <c r="FE2098" s="195"/>
      <c r="FF2098" s="195"/>
      <c r="FG2098" s="195"/>
      <c r="FH2098" s="195"/>
    </row>
    <row r="2099" spans="2:164" x14ac:dyDescent="0.2">
      <c r="B2099" s="98">
        <f>COUNT(R2099:FC2099,FI2099:FQ2099)</f>
        <v>0</v>
      </c>
      <c r="C2099" s="98" t="str">
        <f>IF(COUNT(R2099:FC2099,FI2099:FQ2099)&gt;0,COUNT(R2099:FC2099,FI2099:FQ2099),"")</f>
        <v/>
      </c>
      <c r="D2099" s="98" t="str">
        <f>IF(COUNT(X2099:BN2099,BP2099:BX2099,BZ2099:CF2099,CH2099:FC2099,FI2099:FQ2099)&gt;0,COUNT(X2099:BN2099,BP2099:BX2099,BZ2099:CF2099,CH2099:FC2099,FI2099:FQ2099),"")</f>
        <v/>
      </c>
      <c r="E2099" s="98" t="str">
        <f>IF(H2099=1,COUNT(R2099:FC2099,FI2099:FQ2099),"")</f>
        <v/>
      </c>
      <c r="F2099" s="98" t="str">
        <f>IF(H2099=1,COUNT(X2099:BN2099,BP2099:BX2099,BZ2099:CF2099,CH2099:FC2099,FI2099:FQ2099),"")</f>
        <v/>
      </c>
      <c r="G2099" s="98" t="str">
        <f>IF($B2099&gt;=1,$M2099,"")</f>
        <v/>
      </c>
      <c r="H2099" s="199" t="str">
        <f>IF(AND(M2099&gt;0,M2099&lt;=STATS!$C$22),1,"")</f>
        <v/>
      </c>
      <c r="J2099" s="34">
        <v>2098</v>
      </c>
      <c r="R2099" s="17"/>
      <c r="U2099" s="17"/>
      <c r="FD2099" s="195"/>
      <c r="FE2099" s="195"/>
      <c r="FF2099" s="195"/>
      <c r="FG2099" s="195"/>
      <c r="FH2099" s="195"/>
    </row>
    <row r="2100" spans="2:164" x14ac:dyDescent="0.2">
      <c r="B2100" s="98">
        <f>COUNT(R2100:FC2100,FI2100:FQ2100)</f>
        <v>0</v>
      </c>
      <c r="C2100" s="98" t="str">
        <f>IF(COUNT(R2100:FC2100,FI2100:FQ2100)&gt;0,COUNT(R2100:FC2100,FI2100:FQ2100),"")</f>
        <v/>
      </c>
      <c r="D2100" s="98" t="str">
        <f>IF(COUNT(X2100:BN2100,BP2100:BX2100,BZ2100:CF2100,CH2100:FC2100,FI2100:FQ2100)&gt;0,COUNT(X2100:BN2100,BP2100:BX2100,BZ2100:CF2100,CH2100:FC2100,FI2100:FQ2100),"")</f>
        <v/>
      </c>
      <c r="E2100" s="98" t="str">
        <f>IF(H2100=1,COUNT(R2100:FC2100,FI2100:FQ2100),"")</f>
        <v/>
      </c>
      <c r="F2100" s="98" t="str">
        <f>IF(H2100=1,COUNT(X2100:BN2100,BP2100:BX2100,BZ2100:CF2100,CH2100:FC2100,FI2100:FQ2100),"")</f>
        <v/>
      </c>
      <c r="G2100" s="98" t="str">
        <f>IF($B2100&gt;=1,$M2100,"")</f>
        <v/>
      </c>
      <c r="H2100" s="199" t="str">
        <f>IF(AND(M2100&gt;0,M2100&lt;=STATS!$C$22),1,"")</f>
        <v/>
      </c>
      <c r="J2100" s="34">
        <v>2099</v>
      </c>
      <c r="R2100" s="17"/>
      <c r="U2100" s="17"/>
      <c r="FD2100" s="195"/>
      <c r="FE2100" s="195"/>
      <c r="FF2100" s="195"/>
      <c r="FG2100" s="195"/>
      <c r="FH2100" s="195"/>
    </row>
    <row r="2101" spans="2:164" x14ac:dyDescent="0.2">
      <c r="B2101" s="98">
        <f>COUNT(R2101:FC2101,FI2101:FQ2101)</f>
        <v>0</v>
      </c>
      <c r="C2101" s="98" t="str">
        <f>IF(COUNT(R2101:FC2101,FI2101:FQ2101)&gt;0,COUNT(R2101:FC2101,FI2101:FQ2101),"")</f>
        <v/>
      </c>
      <c r="D2101" s="98" t="str">
        <f>IF(COUNT(X2101:BN2101,BP2101:BX2101,BZ2101:CF2101,CH2101:FC2101,FI2101:FQ2101)&gt;0,COUNT(X2101:BN2101,BP2101:BX2101,BZ2101:CF2101,CH2101:FC2101,FI2101:FQ2101),"")</f>
        <v/>
      </c>
      <c r="E2101" s="98" t="str">
        <f>IF(H2101=1,COUNT(R2101:FC2101,FI2101:FQ2101),"")</f>
        <v/>
      </c>
      <c r="F2101" s="98" t="str">
        <f>IF(H2101=1,COUNT(X2101:BN2101,BP2101:BX2101,BZ2101:CF2101,CH2101:FC2101,FI2101:FQ2101),"")</f>
        <v/>
      </c>
      <c r="G2101" s="98" t="str">
        <f>IF($B2101&gt;=1,$M2101,"")</f>
        <v/>
      </c>
      <c r="H2101" s="199" t="str">
        <f>IF(AND(M2101&gt;0,M2101&lt;=STATS!$C$22),1,"")</f>
        <v/>
      </c>
      <c r="J2101" s="34">
        <v>2100</v>
      </c>
      <c r="R2101" s="17"/>
      <c r="U2101" s="17"/>
      <c r="FD2101" s="195"/>
      <c r="FE2101" s="195"/>
      <c r="FF2101" s="195"/>
      <c r="FG2101" s="195"/>
      <c r="FH2101" s="195"/>
    </row>
    <row r="2102" spans="2:164" x14ac:dyDescent="0.2">
      <c r="B2102" s="98">
        <f>COUNT(R2102:FC2102,FI2102:FQ2102)</f>
        <v>0</v>
      </c>
      <c r="C2102" s="98" t="str">
        <f>IF(COUNT(R2102:FC2102,FI2102:FQ2102)&gt;0,COUNT(R2102:FC2102,FI2102:FQ2102),"")</f>
        <v/>
      </c>
      <c r="D2102" s="98" t="str">
        <f>IF(COUNT(X2102:BN2102,BP2102:BX2102,BZ2102:CF2102,CH2102:FC2102,FI2102:FQ2102)&gt;0,COUNT(X2102:BN2102,BP2102:BX2102,BZ2102:CF2102,CH2102:FC2102,FI2102:FQ2102),"")</f>
        <v/>
      </c>
      <c r="E2102" s="98" t="str">
        <f>IF(H2102=1,COUNT(R2102:FC2102,FI2102:FQ2102),"")</f>
        <v/>
      </c>
      <c r="F2102" s="98" t="str">
        <f>IF(H2102=1,COUNT(X2102:BN2102,BP2102:BX2102,BZ2102:CF2102,CH2102:FC2102,FI2102:FQ2102),"")</f>
        <v/>
      </c>
      <c r="G2102" s="98" t="str">
        <f>IF($B2102&gt;=1,$M2102,"")</f>
        <v/>
      </c>
      <c r="H2102" s="199" t="str">
        <f>IF(AND(M2102&gt;0,M2102&lt;=STATS!$C$22),1,"")</f>
        <v/>
      </c>
      <c r="J2102" s="34">
        <v>2101</v>
      </c>
      <c r="R2102" s="17"/>
      <c r="U2102" s="17"/>
      <c r="FD2102" s="195"/>
      <c r="FE2102" s="195"/>
      <c r="FF2102" s="195"/>
      <c r="FG2102" s="195"/>
      <c r="FH2102" s="195"/>
    </row>
    <row r="2103" spans="2:164" x14ac:dyDescent="0.2">
      <c r="B2103" s="98">
        <f>COUNT(R2103:FC2103,FI2103:FQ2103)</f>
        <v>0</v>
      </c>
      <c r="C2103" s="98" t="str">
        <f>IF(COUNT(R2103:FC2103,FI2103:FQ2103)&gt;0,COUNT(R2103:FC2103,FI2103:FQ2103),"")</f>
        <v/>
      </c>
      <c r="D2103" s="98" t="str">
        <f>IF(COUNT(X2103:BN2103,BP2103:BX2103,BZ2103:CF2103,CH2103:FC2103,FI2103:FQ2103)&gt;0,COUNT(X2103:BN2103,BP2103:BX2103,BZ2103:CF2103,CH2103:FC2103,FI2103:FQ2103),"")</f>
        <v/>
      </c>
      <c r="E2103" s="98" t="str">
        <f>IF(H2103=1,COUNT(R2103:FC2103,FI2103:FQ2103),"")</f>
        <v/>
      </c>
      <c r="F2103" s="98" t="str">
        <f>IF(H2103=1,COUNT(X2103:BN2103,BP2103:BX2103,BZ2103:CF2103,CH2103:FC2103,FI2103:FQ2103),"")</f>
        <v/>
      </c>
      <c r="G2103" s="98" t="str">
        <f>IF($B2103&gt;=1,$M2103,"")</f>
        <v/>
      </c>
      <c r="H2103" s="199" t="str">
        <f>IF(AND(M2103&gt;0,M2103&lt;=STATS!$C$22),1,"")</f>
        <v/>
      </c>
      <c r="J2103" s="34">
        <v>2102</v>
      </c>
      <c r="R2103" s="17"/>
      <c r="U2103" s="17"/>
      <c r="FD2103" s="195"/>
      <c r="FE2103" s="195"/>
      <c r="FF2103" s="195"/>
      <c r="FG2103" s="195"/>
      <c r="FH2103" s="195"/>
    </row>
    <row r="2104" spans="2:164" x14ac:dyDescent="0.2">
      <c r="B2104" s="98">
        <f>COUNT(R2104:FC2104,FI2104:FQ2104)</f>
        <v>0</v>
      </c>
      <c r="C2104" s="98" t="str">
        <f>IF(COUNT(R2104:FC2104,FI2104:FQ2104)&gt;0,COUNT(R2104:FC2104,FI2104:FQ2104),"")</f>
        <v/>
      </c>
      <c r="D2104" s="98" t="str">
        <f>IF(COUNT(X2104:BN2104,BP2104:BX2104,BZ2104:CF2104,CH2104:FC2104,FI2104:FQ2104)&gt;0,COUNT(X2104:BN2104,BP2104:BX2104,BZ2104:CF2104,CH2104:FC2104,FI2104:FQ2104),"")</f>
        <v/>
      </c>
      <c r="E2104" s="98" t="str">
        <f>IF(H2104=1,COUNT(R2104:FC2104,FI2104:FQ2104),"")</f>
        <v/>
      </c>
      <c r="F2104" s="98" t="str">
        <f>IF(H2104=1,COUNT(X2104:BN2104,BP2104:BX2104,BZ2104:CF2104,CH2104:FC2104,FI2104:FQ2104),"")</f>
        <v/>
      </c>
      <c r="G2104" s="98" t="str">
        <f>IF($B2104&gt;=1,$M2104,"")</f>
        <v/>
      </c>
      <c r="H2104" s="199" t="str">
        <f>IF(AND(M2104&gt;0,M2104&lt;=STATS!$C$22),1,"")</f>
        <v/>
      </c>
      <c r="J2104" s="34">
        <v>2103</v>
      </c>
      <c r="R2104" s="17"/>
      <c r="U2104" s="17"/>
      <c r="FD2104" s="195"/>
      <c r="FE2104" s="195"/>
      <c r="FF2104" s="195"/>
      <c r="FG2104" s="195"/>
      <c r="FH2104" s="195"/>
    </row>
    <row r="2105" spans="2:164" x14ac:dyDescent="0.2">
      <c r="B2105" s="98">
        <f>COUNT(R2105:FC2105,FI2105:FQ2105)</f>
        <v>0</v>
      </c>
      <c r="C2105" s="98" t="str">
        <f>IF(COUNT(R2105:FC2105,FI2105:FQ2105)&gt;0,COUNT(R2105:FC2105,FI2105:FQ2105),"")</f>
        <v/>
      </c>
      <c r="D2105" s="98" t="str">
        <f>IF(COUNT(X2105:BN2105,BP2105:BX2105,BZ2105:CF2105,CH2105:FC2105,FI2105:FQ2105)&gt;0,COUNT(X2105:BN2105,BP2105:BX2105,BZ2105:CF2105,CH2105:FC2105,FI2105:FQ2105),"")</f>
        <v/>
      </c>
      <c r="E2105" s="98" t="str">
        <f>IF(H2105=1,COUNT(R2105:FC2105,FI2105:FQ2105),"")</f>
        <v/>
      </c>
      <c r="F2105" s="98" t="str">
        <f>IF(H2105=1,COUNT(X2105:BN2105,BP2105:BX2105,BZ2105:CF2105,CH2105:FC2105,FI2105:FQ2105),"")</f>
        <v/>
      </c>
      <c r="G2105" s="98" t="str">
        <f>IF($B2105&gt;=1,$M2105,"")</f>
        <v/>
      </c>
      <c r="H2105" s="199" t="str">
        <f>IF(AND(M2105&gt;0,M2105&lt;=STATS!$C$22),1,"")</f>
        <v/>
      </c>
      <c r="J2105" s="34">
        <v>2104</v>
      </c>
      <c r="R2105" s="17"/>
      <c r="U2105" s="17"/>
      <c r="FD2105" s="195"/>
      <c r="FE2105" s="195"/>
      <c r="FF2105" s="195"/>
      <c r="FG2105" s="195"/>
      <c r="FH2105" s="195"/>
    </row>
    <row r="2106" spans="2:164" x14ac:dyDescent="0.2">
      <c r="B2106" s="98">
        <f>COUNT(R2106:FC2106,FI2106:FQ2106)</f>
        <v>0</v>
      </c>
      <c r="C2106" s="98" t="str">
        <f>IF(COUNT(R2106:FC2106,FI2106:FQ2106)&gt;0,COUNT(R2106:FC2106,FI2106:FQ2106),"")</f>
        <v/>
      </c>
      <c r="D2106" s="98" t="str">
        <f>IF(COUNT(X2106:BN2106,BP2106:BX2106,BZ2106:CF2106,CH2106:FC2106,FI2106:FQ2106)&gt;0,COUNT(X2106:BN2106,BP2106:BX2106,BZ2106:CF2106,CH2106:FC2106,FI2106:FQ2106),"")</f>
        <v/>
      </c>
      <c r="E2106" s="98" t="str">
        <f>IF(H2106=1,COUNT(R2106:FC2106,FI2106:FQ2106),"")</f>
        <v/>
      </c>
      <c r="F2106" s="98" t="str">
        <f>IF(H2106=1,COUNT(X2106:BN2106,BP2106:BX2106,BZ2106:CF2106,CH2106:FC2106,FI2106:FQ2106),"")</f>
        <v/>
      </c>
      <c r="G2106" s="98" t="str">
        <f>IF($B2106&gt;=1,$M2106,"")</f>
        <v/>
      </c>
      <c r="H2106" s="199" t="str">
        <f>IF(AND(M2106&gt;0,M2106&lt;=STATS!$C$22),1,"")</f>
        <v/>
      </c>
      <c r="J2106" s="34">
        <v>2105</v>
      </c>
      <c r="R2106" s="17"/>
      <c r="U2106" s="17"/>
      <c r="FD2106" s="195"/>
      <c r="FE2106" s="195"/>
      <c r="FF2106" s="195"/>
      <c r="FG2106" s="195"/>
      <c r="FH2106" s="195"/>
    </row>
    <row r="2107" spans="2:164" x14ac:dyDescent="0.2">
      <c r="B2107" s="98">
        <f>COUNT(R2107:FC2107,FI2107:FQ2107)</f>
        <v>0</v>
      </c>
      <c r="C2107" s="98" t="str">
        <f>IF(COUNT(R2107:FC2107,FI2107:FQ2107)&gt;0,COUNT(R2107:FC2107,FI2107:FQ2107),"")</f>
        <v/>
      </c>
      <c r="D2107" s="98" t="str">
        <f>IF(COUNT(X2107:BN2107,BP2107:BX2107,BZ2107:CF2107,CH2107:FC2107,FI2107:FQ2107)&gt;0,COUNT(X2107:BN2107,BP2107:BX2107,BZ2107:CF2107,CH2107:FC2107,FI2107:FQ2107),"")</f>
        <v/>
      </c>
      <c r="E2107" s="98" t="str">
        <f>IF(H2107=1,COUNT(R2107:FC2107,FI2107:FQ2107),"")</f>
        <v/>
      </c>
      <c r="F2107" s="98" t="str">
        <f>IF(H2107=1,COUNT(X2107:BN2107,BP2107:BX2107,BZ2107:CF2107,CH2107:FC2107,FI2107:FQ2107),"")</f>
        <v/>
      </c>
      <c r="G2107" s="98" t="str">
        <f>IF($B2107&gt;=1,$M2107,"")</f>
        <v/>
      </c>
      <c r="H2107" s="199" t="str">
        <f>IF(AND(M2107&gt;0,M2107&lt;=STATS!$C$22),1,"")</f>
        <v/>
      </c>
      <c r="J2107" s="34">
        <v>2106</v>
      </c>
      <c r="R2107" s="17"/>
      <c r="U2107" s="17"/>
      <c r="FD2107" s="195"/>
      <c r="FE2107" s="195"/>
      <c r="FF2107" s="195"/>
      <c r="FG2107" s="195"/>
      <c r="FH2107" s="195"/>
    </row>
    <row r="2108" spans="2:164" x14ac:dyDescent="0.2">
      <c r="B2108" s="98">
        <f>COUNT(R2108:FC2108,FI2108:FQ2108)</f>
        <v>0</v>
      </c>
      <c r="C2108" s="98" t="str">
        <f>IF(COUNT(R2108:FC2108,FI2108:FQ2108)&gt;0,COUNT(R2108:FC2108,FI2108:FQ2108),"")</f>
        <v/>
      </c>
      <c r="D2108" s="98" t="str">
        <f>IF(COUNT(X2108:BN2108,BP2108:BX2108,BZ2108:CF2108,CH2108:FC2108,FI2108:FQ2108)&gt;0,COUNT(X2108:BN2108,BP2108:BX2108,BZ2108:CF2108,CH2108:FC2108,FI2108:FQ2108),"")</f>
        <v/>
      </c>
      <c r="E2108" s="98" t="str">
        <f>IF(H2108=1,COUNT(R2108:FC2108,FI2108:FQ2108),"")</f>
        <v/>
      </c>
      <c r="F2108" s="98" t="str">
        <f>IF(H2108=1,COUNT(X2108:BN2108,BP2108:BX2108,BZ2108:CF2108,CH2108:FC2108,FI2108:FQ2108),"")</f>
        <v/>
      </c>
      <c r="G2108" s="98" t="str">
        <f>IF($B2108&gt;=1,$M2108,"")</f>
        <v/>
      </c>
      <c r="H2108" s="199" t="str">
        <f>IF(AND(M2108&gt;0,M2108&lt;=STATS!$C$22),1,"")</f>
        <v/>
      </c>
      <c r="J2108" s="34">
        <v>2107</v>
      </c>
      <c r="R2108" s="17"/>
      <c r="U2108" s="17"/>
      <c r="FD2108" s="195"/>
      <c r="FE2108" s="195"/>
      <c r="FF2108" s="195"/>
      <c r="FG2108" s="195"/>
      <c r="FH2108" s="195"/>
    </row>
    <row r="2109" spans="2:164" x14ac:dyDescent="0.2">
      <c r="B2109" s="98">
        <f>COUNT(R2109:FC2109,FI2109:FQ2109)</f>
        <v>0</v>
      </c>
      <c r="C2109" s="98" t="str">
        <f>IF(COUNT(R2109:FC2109,FI2109:FQ2109)&gt;0,COUNT(R2109:FC2109,FI2109:FQ2109),"")</f>
        <v/>
      </c>
      <c r="D2109" s="98" t="str">
        <f>IF(COUNT(X2109:BN2109,BP2109:BX2109,BZ2109:CF2109,CH2109:FC2109,FI2109:FQ2109)&gt;0,COUNT(X2109:BN2109,BP2109:BX2109,BZ2109:CF2109,CH2109:FC2109,FI2109:FQ2109),"")</f>
        <v/>
      </c>
      <c r="E2109" s="98" t="str">
        <f>IF(H2109=1,COUNT(R2109:FC2109,FI2109:FQ2109),"")</f>
        <v/>
      </c>
      <c r="F2109" s="98" t="str">
        <f>IF(H2109=1,COUNT(X2109:BN2109,BP2109:BX2109,BZ2109:CF2109,CH2109:FC2109,FI2109:FQ2109),"")</f>
        <v/>
      </c>
      <c r="G2109" s="98" t="str">
        <f>IF($B2109&gt;=1,$M2109,"")</f>
        <v/>
      </c>
      <c r="H2109" s="199" t="str">
        <f>IF(AND(M2109&gt;0,M2109&lt;=STATS!$C$22),1,"")</f>
        <v/>
      </c>
      <c r="J2109" s="34">
        <v>2108</v>
      </c>
      <c r="R2109" s="17"/>
      <c r="U2109" s="17"/>
      <c r="FD2109" s="195"/>
      <c r="FE2109" s="195"/>
      <c r="FF2109" s="195"/>
      <c r="FG2109" s="195"/>
      <c r="FH2109" s="195"/>
    </row>
    <row r="2110" spans="2:164" x14ac:dyDescent="0.2">
      <c r="B2110" s="98">
        <f>COUNT(R2110:FC2110,FI2110:FQ2110)</f>
        <v>0</v>
      </c>
      <c r="C2110" s="98" t="str">
        <f>IF(COUNT(R2110:FC2110,FI2110:FQ2110)&gt;0,COUNT(R2110:FC2110,FI2110:FQ2110),"")</f>
        <v/>
      </c>
      <c r="D2110" s="98" t="str">
        <f>IF(COUNT(X2110:BN2110,BP2110:BX2110,BZ2110:CF2110,CH2110:FC2110,FI2110:FQ2110)&gt;0,COUNT(X2110:BN2110,BP2110:BX2110,BZ2110:CF2110,CH2110:FC2110,FI2110:FQ2110),"")</f>
        <v/>
      </c>
      <c r="E2110" s="98" t="str">
        <f>IF(H2110=1,COUNT(R2110:FC2110,FI2110:FQ2110),"")</f>
        <v/>
      </c>
      <c r="F2110" s="98" t="str">
        <f>IF(H2110=1,COUNT(X2110:BN2110,BP2110:BX2110,BZ2110:CF2110,CH2110:FC2110,FI2110:FQ2110),"")</f>
        <v/>
      </c>
      <c r="G2110" s="98" t="str">
        <f>IF($B2110&gt;=1,$M2110,"")</f>
        <v/>
      </c>
      <c r="H2110" s="199" t="str">
        <f>IF(AND(M2110&gt;0,M2110&lt;=STATS!$C$22),1,"")</f>
        <v/>
      </c>
      <c r="J2110" s="34">
        <v>2109</v>
      </c>
      <c r="R2110" s="17"/>
      <c r="U2110" s="17"/>
      <c r="FD2110" s="195"/>
      <c r="FE2110" s="195"/>
      <c r="FF2110" s="195"/>
      <c r="FG2110" s="195"/>
      <c r="FH2110" s="195"/>
    </row>
    <row r="2111" spans="2:164" x14ac:dyDescent="0.2">
      <c r="B2111" s="98">
        <f>COUNT(R2111:FC2111,FI2111:FQ2111)</f>
        <v>0</v>
      </c>
      <c r="C2111" s="98" t="str">
        <f>IF(COUNT(R2111:FC2111,FI2111:FQ2111)&gt;0,COUNT(R2111:FC2111,FI2111:FQ2111),"")</f>
        <v/>
      </c>
      <c r="D2111" s="98" t="str">
        <f>IF(COUNT(X2111:BN2111,BP2111:BX2111,BZ2111:CF2111,CH2111:FC2111,FI2111:FQ2111)&gt;0,COUNT(X2111:BN2111,BP2111:BX2111,BZ2111:CF2111,CH2111:FC2111,FI2111:FQ2111),"")</f>
        <v/>
      </c>
      <c r="E2111" s="98" t="str">
        <f>IF(H2111=1,COUNT(R2111:FC2111,FI2111:FQ2111),"")</f>
        <v/>
      </c>
      <c r="F2111" s="98" t="str">
        <f>IF(H2111=1,COUNT(X2111:BN2111,BP2111:BX2111,BZ2111:CF2111,CH2111:FC2111,FI2111:FQ2111),"")</f>
        <v/>
      </c>
      <c r="G2111" s="98" t="str">
        <f>IF($B2111&gt;=1,$M2111,"")</f>
        <v/>
      </c>
      <c r="H2111" s="199" t="str">
        <f>IF(AND(M2111&gt;0,M2111&lt;=STATS!$C$22),1,"")</f>
        <v/>
      </c>
      <c r="J2111" s="34">
        <v>2110</v>
      </c>
      <c r="R2111" s="17"/>
      <c r="U2111" s="17"/>
      <c r="FD2111" s="195"/>
      <c r="FE2111" s="195"/>
      <c r="FF2111" s="195"/>
      <c r="FG2111" s="195"/>
      <c r="FH2111" s="195"/>
    </row>
    <row r="2112" spans="2:164" x14ac:dyDescent="0.2">
      <c r="B2112" s="98">
        <f>COUNT(R2112:FC2112,FI2112:FQ2112)</f>
        <v>0</v>
      </c>
      <c r="C2112" s="98" t="str">
        <f>IF(COUNT(R2112:FC2112,FI2112:FQ2112)&gt;0,COUNT(R2112:FC2112,FI2112:FQ2112),"")</f>
        <v/>
      </c>
      <c r="D2112" s="98" t="str">
        <f>IF(COUNT(X2112:BN2112,BP2112:BX2112,BZ2112:CF2112,CH2112:FC2112,FI2112:FQ2112)&gt;0,COUNT(X2112:BN2112,BP2112:BX2112,BZ2112:CF2112,CH2112:FC2112,FI2112:FQ2112),"")</f>
        <v/>
      </c>
      <c r="E2112" s="98" t="str">
        <f>IF(H2112=1,COUNT(R2112:FC2112,FI2112:FQ2112),"")</f>
        <v/>
      </c>
      <c r="F2112" s="98" t="str">
        <f>IF(H2112=1,COUNT(X2112:BN2112,BP2112:BX2112,BZ2112:CF2112,CH2112:FC2112,FI2112:FQ2112),"")</f>
        <v/>
      </c>
      <c r="G2112" s="98" t="str">
        <f>IF($B2112&gt;=1,$M2112,"")</f>
        <v/>
      </c>
      <c r="H2112" s="199" t="str">
        <f>IF(AND(M2112&gt;0,M2112&lt;=STATS!$C$22),1,"")</f>
        <v/>
      </c>
      <c r="J2112" s="34">
        <v>2111</v>
      </c>
      <c r="R2112" s="17"/>
      <c r="U2112" s="17"/>
      <c r="FD2112" s="195"/>
      <c r="FE2112" s="195"/>
      <c r="FF2112" s="195"/>
      <c r="FG2112" s="195"/>
      <c r="FH2112" s="195"/>
    </row>
    <row r="2113" spans="2:164" x14ac:dyDescent="0.2">
      <c r="B2113" s="98">
        <f>COUNT(R2113:FC2113,FI2113:FQ2113)</f>
        <v>0</v>
      </c>
      <c r="C2113" s="98" t="str">
        <f>IF(COUNT(R2113:FC2113,FI2113:FQ2113)&gt;0,COUNT(R2113:FC2113,FI2113:FQ2113),"")</f>
        <v/>
      </c>
      <c r="D2113" s="98" t="str">
        <f>IF(COUNT(X2113:BN2113,BP2113:BX2113,BZ2113:CF2113,CH2113:FC2113,FI2113:FQ2113)&gt;0,COUNT(X2113:BN2113,BP2113:BX2113,BZ2113:CF2113,CH2113:FC2113,FI2113:FQ2113),"")</f>
        <v/>
      </c>
      <c r="E2113" s="98" t="str">
        <f>IF(H2113=1,COUNT(R2113:FC2113,FI2113:FQ2113),"")</f>
        <v/>
      </c>
      <c r="F2113" s="98" t="str">
        <f>IF(H2113=1,COUNT(X2113:BN2113,BP2113:BX2113,BZ2113:CF2113,CH2113:FC2113,FI2113:FQ2113),"")</f>
        <v/>
      </c>
      <c r="G2113" s="98" t="str">
        <f>IF($B2113&gt;=1,$M2113,"")</f>
        <v/>
      </c>
      <c r="H2113" s="199" t="str">
        <f>IF(AND(M2113&gt;0,M2113&lt;=STATS!$C$22),1,"")</f>
        <v/>
      </c>
      <c r="J2113" s="34">
        <v>2112</v>
      </c>
      <c r="R2113" s="17"/>
      <c r="U2113" s="17"/>
      <c r="FD2113" s="195"/>
      <c r="FE2113" s="195"/>
      <c r="FF2113" s="195"/>
      <c r="FG2113" s="195"/>
      <c r="FH2113" s="195"/>
    </row>
    <row r="2114" spans="2:164" x14ac:dyDescent="0.2">
      <c r="B2114" s="98">
        <f>COUNT(R2114:FC2114,FI2114:FQ2114)</f>
        <v>0</v>
      </c>
      <c r="C2114" s="98" t="str">
        <f>IF(COUNT(R2114:FC2114,FI2114:FQ2114)&gt;0,COUNT(R2114:FC2114,FI2114:FQ2114),"")</f>
        <v/>
      </c>
      <c r="D2114" s="98" t="str">
        <f>IF(COUNT(X2114:BN2114,BP2114:BX2114,BZ2114:CF2114,CH2114:FC2114,FI2114:FQ2114)&gt;0,COUNT(X2114:BN2114,BP2114:BX2114,BZ2114:CF2114,CH2114:FC2114,FI2114:FQ2114),"")</f>
        <v/>
      </c>
      <c r="E2114" s="98" t="str">
        <f>IF(H2114=1,COUNT(R2114:FC2114,FI2114:FQ2114),"")</f>
        <v/>
      </c>
      <c r="F2114" s="98" t="str">
        <f>IF(H2114=1,COUNT(X2114:BN2114,BP2114:BX2114,BZ2114:CF2114,CH2114:FC2114,FI2114:FQ2114),"")</f>
        <v/>
      </c>
      <c r="G2114" s="98" t="str">
        <f>IF($B2114&gt;=1,$M2114,"")</f>
        <v/>
      </c>
      <c r="H2114" s="199" t="str">
        <f>IF(AND(M2114&gt;0,M2114&lt;=STATS!$C$22),1,"")</f>
        <v/>
      </c>
      <c r="J2114" s="34">
        <v>2113</v>
      </c>
      <c r="R2114" s="17"/>
      <c r="U2114" s="17"/>
      <c r="FD2114" s="195"/>
      <c r="FE2114" s="195"/>
      <c r="FF2114" s="195"/>
      <c r="FG2114" s="195"/>
      <c r="FH2114" s="195"/>
    </row>
    <row r="2115" spans="2:164" x14ac:dyDescent="0.2">
      <c r="B2115" s="98">
        <f>COUNT(R2115:FC2115,FI2115:FQ2115)</f>
        <v>0</v>
      </c>
      <c r="C2115" s="98" t="str">
        <f>IF(COUNT(R2115:FC2115,FI2115:FQ2115)&gt;0,COUNT(R2115:FC2115,FI2115:FQ2115),"")</f>
        <v/>
      </c>
      <c r="D2115" s="98" t="str">
        <f>IF(COUNT(X2115:BN2115,BP2115:BX2115,BZ2115:CF2115,CH2115:FC2115,FI2115:FQ2115)&gt;0,COUNT(X2115:BN2115,BP2115:BX2115,BZ2115:CF2115,CH2115:FC2115,FI2115:FQ2115),"")</f>
        <v/>
      </c>
      <c r="E2115" s="98" t="str">
        <f>IF(H2115=1,COUNT(R2115:FC2115,FI2115:FQ2115),"")</f>
        <v/>
      </c>
      <c r="F2115" s="98" t="str">
        <f>IF(H2115=1,COUNT(X2115:BN2115,BP2115:BX2115,BZ2115:CF2115,CH2115:FC2115,FI2115:FQ2115),"")</f>
        <v/>
      </c>
      <c r="G2115" s="98" t="str">
        <f>IF($B2115&gt;=1,$M2115,"")</f>
        <v/>
      </c>
      <c r="H2115" s="199" t="str">
        <f>IF(AND(M2115&gt;0,M2115&lt;=STATS!$C$22),1,"")</f>
        <v/>
      </c>
      <c r="J2115" s="34">
        <v>2114</v>
      </c>
      <c r="R2115" s="17"/>
      <c r="U2115" s="17"/>
      <c r="FD2115" s="195"/>
      <c r="FE2115" s="195"/>
      <c r="FF2115" s="195"/>
      <c r="FG2115" s="195"/>
      <c r="FH2115" s="195"/>
    </row>
    <row r="2116" spans="2:164" x14ac:dyDescent="0.2">
      <c r="B2116" s="98">
        <f>COUNT(R2116:FC2116,FI2116:FQ2116)</f>
        <v>0</v>
      </c>
      <c r="C2116" s="98" t="str">
        <f>IF(COUNT(R2116:FC2116,FI2116:FQ2116)&gt;0,COUNT(R2116:FC2116,FI2116:FQ2116),"")</f>
        <v/>
      </c>
      <c r="D2116" s="98" t="str">
        <f>IF(COUNT(X2116:BN2116,BP2116:BX2116,BZ2116:CF2116,CH2116:FC2116,FI2116:FQ2116)&gt;0,COUNT(X2116:BN2116,BP2116:BX2116,BZ2116:CF2116,CH2116:FC2116,FI2116:FQ2116),"")</f>
        <v/>
      </c>
      <c r="E2116" s="98" t="str">
        <f>IF(H2116=1,COUNT(R2116:FC2116,FI2116:FQ2116),"")</f>
        <v/>
      </c>
      <c r="F2116" s="98" t="str">
        <f>IF(H2116=1,COUNT(X2116:BN2116,BP2116:BX2116,BZ2116:CF2116,CH2116:FC2116,FI2116:FQ2116),"")</f>
        <v/>
      </c>
      <c r="G2116" s="98" t="str">
        <f>IF($B2116&gt;=1,$M2116,"")</f>
        <v/>
      </c>
      <c r="H2116" s="199" t="str">
        <f>IF(AND(M2116&gt;0,M2116&lt;=STATS!$C$22),1,"")</f>
        <v/>
      </c>
      <c r="J2116" s="34">
        <v>2115</v>
      </c>
      <c r="R2116" s="17"/>
      <c r="U2116" s="17"/>
      <c r="FD2116" s="195"/>
      <c r="FE2116" s="195"/>
      <c r="FF2116" s="195"/>
      <c r="FG2116" s="195"/>
      <c r="FH2116" s="195"/>
    </row>
    <row r="2117" spans="2:164" x14ac:dyDescent="0.2">
      <c r="B2117" s="98">
        <f>COUNT(R2117:FC2117,FI2117:FQ2117)</f>
        <v>0</v>
      </c>
      <c r="C2117" s="98" t="str">
        <f>IF(COUNT(R2117:FC2117,FI2117:FQ2117)&gt;0,COUNT(R2117:FC2117,FI2117:FQ2117),"")</f>
        <v/>
      </c>
      <c r="D2117" s="98" t="str">
        <f>IF(COUNT(X2117:BN2117,BP2117:BX2117,BZ2117:CF2117,CH2117:FC2117,FI2117:FQ2117)&gt;0,COUNT(X2117:BN2117,BP2117:BX2117,BZ2117:CF2117,CH2117:FC2117,FI2117:FQ2117),"")</f>
        <v/>
      </c>
      <c r="E2117" s="98" t="str">
        <f>IF(H2117=1,COUNT(R2117:FC2117,FI2117:FQ2117),"")</f>
        <v/>
      </c>
      <c r="F2117" s="98" t="str">
        <f>IF(H2117=1,COUNT(X2117:BN2117,BP2117:BX2117,BZ2117:CF2117,CH2117:FC2117,FI2117:FQ2117),"")</f>
        <v/>
      </c>
      <c r="G2117" s="98" t="str">
        <f>IF($B2117&gt;=1,$M2117,"")</f>
        <v/>
      </c>
      <c r="H2117" s="199" t="str">
        <f>IF(AND(M2117&gt;0,M2117&lt;=STATS!$C$22),1,"")</f>
        <v/>
      </c>
      <c r="J2117" s="34">
        <v>2116</v>
      </c>
      <c r="R2117" s="17"/>
      <c r="U2117" s="17"/>
      <c r="FD2117" s="195"/>
      <c r="FE2117" s="195"/>
      <c r="FF2117" s="195"/>
      <c r="FG2117" s="195"/>
      <c r="FH2117" s="195"/>
    </row>
    <row r="2118" spans="2:164" x14ac:dyDescent="0.2">
      <c r="B2118" s="98">
        <f>COUNT(R2118:FC2118,FI2118:FQ2118)</f>
        <v>0</v>
      </c>
      <c r="C2118" s="98" t="str">
        <f>IF(COUNT(R2118:FC2118,FI2118:FQ2118)&gt;0,COUNT(R2118:FC2118,FI2118:FQ2118),"")</f>
        <v/>
      </c>
      <c r="D2118" s="98" t="str">
        <f>IF(COUNT(X2118:BN2118,BP2118:BX2118,BZ2118:CF2118,CH2118:FC2118,FI2118:FQ2118)&gt;0,COUNT(X2118:BN2118,BP2118:BX2118,BZ2118:CF2118,CH2118:FC2118,FI2118:FQ2118),"")</f>
        <v/>
      </c>
      <c r="E2118" s="98" t="str">
        <f>IF(H2118=1,COUNT(R2118:FC2118,FI2118:FQ2118),"")</f>
        <v/>
      </c>
      <c r="F2118" s="98" t="str">
        <f>IF(H2118=1,COUNT(X2118:BN2118,BP2118:BX2118,BZ2118:CF2118,CH2118:FC2118,FI2118:FQ2118),"")</f>
        <v/>
      </c>
      <c r="G2118" s="98" t="str">
        <f>IF($B2118&gt;=1,$M2118,"")</f>
        <v/>
      </c>
      <c r="H2118" s="199" t="str">
        <f>IF(AND(M2118&gt;0,M2118&lt;=STATS!$C$22),1,"")</f>
        <v/>
      </c>
      <c r="J2118" s="34">
        <v>2117</v>
      </c>
      <c r="R2118" s="17"/>
      <c r="U2118" s="17"/>
      <c r="FD2118" s="195"/>
      <c r="FE2118" s="195"/>
      <c r="FF2118" s="195"/>
      <c r="FG2118" s="195"/>
      <c r="FH2118" s="195"/>
    </row>
    <row r="2119" spans="2:164" x14ac:dyDescent="0.2">
      <c r="B2119" s="98">
        <f>COUNT(R2119:FC2119,FI2119:FQ2119)</f>
        <v>0</v>
      </c>
      <c r="C2119" s="98" t="str">
        <f>IF(COUNT(R2119:FC2119,FI2119:FQ2119)&gt;0,COUNT(R2119:FC2119,FI2119:FQ2119),"")</f>
        <v/>
      </c>
      <c r="D2119" s="98" t="str">
        <f>IF(COUNT(X2119:BN2119,BP2119:BX2119,BZ2119:CF2119,CH2119:FC2119,FI2119:FQ2119)&gt;0,COUNT(X2119:BN2119,BP2119:BX2119,BZ2119:CF2119,CH2119:FC2119,FI2119:FQ2119),"")</f>
        <v/>
      </c>
      <c r="E2119" s="98" t="str">
        <f>IF(H2119=1,COUNT(R2119:FC2119,FI2119:FQ2119),"")</f>
        <v/>
      </c>
      <c r="F2119" s="98" t="str">
        <f>IF(H2119=1,COUNT(X2119:BN2119,BP2119:BX2119,BZ2119:CF2119,CH2119:FC2119,FI2119:FQ2119),"")</f>
        <v/>
      </c>
      <c r="G2119" s="98" t="str">
        <f>IF($B2119&gt;=1,$M2119,"")</f>
        <v/>
      </c>
      <c r="H2119" s="199" t="str">
        <f>IF(AND(M2119&gt;0,M2119&lt;=STATS!$C$22),1,"")</f>
        <v/>
      </c>
      <c r="J2119" s="34">
        <v>2118</v>
      </c>
      <c r="R2119" s="17"/>
      <c r="U2119" s="17"/>
      <c r="FD2119" s="195"/>
      <c r="FE2119" s="195"/>
      <c r="FF2119" s="195"/>
      <c r="FG2119" s="195"/>
      <c r="FH2119" s="195"/>
    </row>
    <row r="2120" spans="2:164" x14ac:dyDescent="0.2">
      <c r="B2120" s="98">
        <f>COUNT(R2120:FC2120,FI2120:FQ2120)</f>
        <v>0</v>
      </c>
      <c r="C2120" s="98" t="str">
        <f>IF(COUNT(R2120:FC2120,FI2120:FQ2120)&gt;0,COUNT(R2120:FC2120,FI2120:FQ2120),"")</f>
        <v/>
      </c>
      <c r="D2120" s="98" t="str">
        <f>IF(COUNT(X2120:BN2120,BP2120:BX2120,BZ2120:CF2120,CH2120:FC2120,FI2120:FQ2120)&gt;0,COUNT(X2120:BN2120,BP2120:BX2120,BZ2120:CF2120,CH2120:FC2120,FI2120:FQ2120),"")</f>
        <v/>
      </c>
      <c r="E2120" s="98" t="str">
        <f>IF(H2120=1,COUNT(R2120:FC2120,FI2120:FQ2120),"")</f>
        <v/>
      </c>
      <c r="F2120" s="98" t="str">
        <f>IF(H2120=1,COUNT(X2120:BN2120,BP2120:BX2120,BZ2120:CF2120,CH2120:FC2120,FI2120:FQ2120),"")</f>
        <v/>
      </c>
      <c r="G2120" s="98" t="str">
        <f>IF($B2120&gt;=1,$M2120,"")</f>
        <v/>
      </c>
      <c r="H2120" s="199" t="str">
        <f>IF(AND(M2120&gt;0,M2120&lt;=STATS!$C$22),1,"")</f>
        <v/>
      </c>
      <c r="J2120" s="34">
        <v>2119</v>
      </c>
      <c r="R2120" s="17"/>
      <c r="U2120" s="17"/>
      <c r="FD2120" s="195"/>
      <c r="FE2120" s="195"/>
      <c r="FF2120" s="195"/>
      <c r="FG2120" s="195"/>
      <c r="FH2120" s="195"/>
    </row>
    <row r="2121" spans="2:164" x14ac:dyDescent="0.2">
      <c r="B2121" s="98">
        <f>COUNT(R2121:FC2121,FI2121:FQ2121)</f>
        <v>0</v>
      </c>
      <c r="C2121" s="98" t="str">
        <f>IF(COUNT(R2121:FC2121,FI2121:FQ2121)&gt;0,COUNT(R2121:FC2121,FI2121:FQ2121),"")</f>
        <v/>
      </c>
      <c r="D2121" s="98" t="str">
        <f>IF(COUNT(X2121:BN2121,BP2121:BX2121,BZ2121:CF2121,CH2121:FC2121,FI2121:FQ2121)&gt;0,COUNT(X2121:BN2121,BP2121:BX2121,BZ2121:CF2121,CH2121:FC2121,FI2121:FQ2121),"")</f>
        <v/>
      </c>
      <c r="E2121" s="98" t="str">
        <f>IF(H2121=1,COUNT(R2121:FC2121,FI2121:FQ2121),"")</f>
        <v/>
      </c>
      <c r="F2121" s="98" t="str">
        <f>IF(H2121=1,COUNT(X2121:BN2121,BP2121:BX2121,BZ2121:CF2121,CH2121:FC2121,FI2121:FQ2121),"")</f>
        <v/>
      </c>
      <c r="G2121" s="98" t="str">
        <f>IF($B2121&gt;=1,$M2121,"")</f>
        <v/>
      </c>
      <c r="H2121" s="199" t="str">
        <f>IF(AND(M2121&gt;0,M2121&lt;=STATS!$C$22),1,"")</f>
        <v/>
      </c>
      <c r="J2121" s="34">
        <v>2120</v>
      </c>
      <c r="R2121" s="17"/>
      <c r="U2121" s="17"/>
      <c r="FD2121" s="195"/>
      <c r="FE2121" s="195"/>
      <c r="FF2121" s="195"/>
      <c r="FG2121" s="195"/>
      <c r="FH2121" s="195"/>
    </row>
    <row r="2122" spans="2:164" x14ac:dyDescent="0.2">
      <c r="B2122" s="98">
        <f>COUNT(R2122:FC2122,FI2122:FQ2122)</f>
        <v>0</v>
      </c>
      <c r="C2122" s="98" t="str">
        <f>IF(COUNT(R2122:FC2122,FI2122:FQ2122)&gt;0,COUNT(R2122:FC2122,FI2122:FQ2122),"")</f>
        <v/>
      </c>
      <c r="D2122" s="98" t="str">
        <f>IF(COUNT(X2122:BN2122,BP2122:BX2122,BZ2122:CF2122,CH2122:FC2122,FI2122:FQ2122)&gt;0,COUNT(X2122:BN2122,BP2122:BX2122,BZ2122:CF2122,CH2122:FC2122,FI2122:FQ2122),"")</f>
        <v/>
      </c>
      <c r="E2122" s="98" t="str">
        <f>IF(H2122=1,COUNT(R2122:FC2122,FI2122:FQ2122),"")</f>
        <v/>
      </c>
      <c r="F2122" s="98" t="str">
        <f>IF(H2122=1,COUNT(X2122:BN2122,BP2122:BX2122,BZ2122:CF2122,CH2122:FC2122,FI2122:FQ2122),"")</f>
        <v/>
      </c>
      <c r="G2122" s="98" t="str">
        <f>IF($B2122&gt;=1,$M2122,"")</f>
        <v/>
      </c>
      <c r="H2122" s="199" t="str">
        <f>IF(AND(M2122&gt;0,M2122&lt;=STATS!$C$22),1,"")</f>
        <v/>
      </c>
      <c r="J2122" s="34">
        <v>2121</v>
      </c>
      <c r="R2122" s="17"/>
      <c r="U2122" s="17"/>
      <c r="FD2122" s="195"/>
      <c r="FE2122" s="195"/>
      <c r="FF2122" s="195"/>
      <c r="FG2122" s="195"/>
      <c r="FH2122" s="195"/>
    </row>
    <row r="2123" spans="2:164" x14ac:dyDescent="0.2">
      <c r="B2123" s="98">
        <f>COUNT(R2123:FC2123,FI2123:FQ2123)</f>
        <v>0</v>
      </c>
      <c r="C2123" s="98" t="str">
        <f>IF(COUNT(R2123:FC2123,FI2123:FQ2123)&gt;0,COUNT(R2123:FC2123,FI2123:FQ2123),"")</f>
        <v/>
      </c>
      <c r="D2123" s="98" t="str">
        <f>IF(COUNT(X2123:BN2123,BP2123:BX2123,BZ2123:CF2123,CH2123:FC2123,FI2123:FQ2123)&gt;0,COUNT(X2123:BN2123,BP2123:BX2123,BZ2123:CF2123,CH2123:FC2123,FI2123:FQ2123),"")</f>
        <v/>
      </c>
      <c r="E2123" s="98" t="str">
        <f>IF(H2123=1,COUNT(R2123:FC2123,FI2123:FQ2123),"")</f>
        <v/>
      </c>
      <c r="F2123" s="98" t="str">
        <f>IF(H2123=1,COUNT(X2123:BN2123,BP2123:BX2123,BZ2123:CF2123,CH2123:FC2123,FI2123:FQ2123),"")</f>
        <v/>
      </c>
      <c r="G2123" s="98" t="str">
        <f>IF($B2123&gt;=1,$M2123,"")</f>
        <v/>
      </c>
      <c r="H2123" s="199" t="str">
        <f>IF(AND(M2123&gt;0,M2123&lt;=STATS!$C$22),1,"")</f>
        <v/>
      </c>
      <c r="J2123" s="34">
        <v>2122</v>
      </c>
      <c r="R2123" s="17"/>
      <c r="U2123" s="17"/>
      <c r="FD2123" s="195"/>
      <c r="FE2123" s="195"/>
      <c r="FF2123" s="195"/>
      <c r="FG2123" s="195"/>
      <c r="FH2123" s="195"/>
    </row>
    <row r="2124" spans="2:164" x14ac:dyDescent="0.2">
      <c r="B2124" s="98">
        <f>COUNT(R2124:FC2124,FI2124:FQ2124)</f>
        <v>0</v>
      </c>
      <c r="C2124" s="98" t="str">
        <f>IF(COUNT(R2124:FC2124,FI2124:FQ2124)&gt;0,COUNT(R2124:FC2124,FI2124:FQ2124),"")</f>
        <v/>
      </c>
      <c r="D2124" s="98" t="str">
        <f>IF(COUNT(X2124:BN2124,BP2124:BX2124,BZ2124:CF2124,CH2124:FC2124,FI2124:FQ2124)&gt;0,COUNT(X2124:BN2124,BP2124:BX2124,BZ2124:CF2124,CH2124:FC2124,FI2124:FQ2124),"")</f>
        <v/>
      </c>
      <c r="E2124" s="98" t="str">
        <f>IF(H2124=1,COUNT(R2124:FC2124,FI2124:FQ2124),"")</f>
        <v/>
      </c>
      <c r="F2124" s="98" t="str">
        <f>IF(H2124=1,COUNT(X2124:BN2124,BP2124:BX2124,BZ2124:CF2124,CH2124:FC2124,FI2124:FQ2124),"")</f>
        <v/>
      </c>
      <c r="G2124" s="98" t="str">
        <f>IF($B2124&gt;=1,$M2124,"")</f>
        <v/>
      </c>
      <c r="H2124" s="199" t="str">
        <f>IF(AND(M2124&gt;0,M2124&lt;=STATS!$C$22),1,"")</f>
        <v/>
      </c>
      <c r="J2124" s="34">
        <v>2123</v>
      </c>
      <c r="R2124" s="17"/>
      <c r="U2124" s="17"/>
      <c r="FD2124" s="195"/>
      <c r="FE2124" s="195"/>
      <c r="FF2124" s="195"/>
      <c r="FG2124" s="195"/>
      <c r="FH2124" s="195"/>
    </row>
    <row r="2125" spans="2:164" x14ac:dyDescent="0.2">
      <c r="B2125" s="98">
        <f>COUNT(R2125:FC2125,FI2125:FQ2125)</f>
        <v>0</v>
      </c>
      <c r="C2125" s="98" t="str">
        <f>IF(COUNT(R2125:FC2125,FI2125:FQ2125)&gt;0,COUNT(R2125:FC2125,FI2125:FQ2125),"")</f>
        <v/>
      </c>
      <c r="D2125" s="98" t="str">
        <f>IF(COUNT(X2125:BN2125,BP2125:BX2125,BZ2125:CF2125,CH2125:FC2125,FI2125:FQ2125)&gt;0,COUNT(X2125:BN2125,BP2125:BX2125,BZ2125:CF2125,CH2125:FC2125,FI2125:FQ2125),"")</f>
        <v/>
      </c>
      <c r="E2125" s="98" t="str">
        <f>IF(H2125=1,COUNT(R2125:FC2125,FI2125:FQ2125),"")</f>
        <v/>
      </c>
      <c r="F2125" s="98" t="str">
        <f>IF(H2125=1,COUNT(X2125:BN2125,BP2125:BX2125,BZ2125:CF2125,CH2125:FC2125,FI2125:FQ2125),"")</f>
        <v/>
      </c>
      <c r="G2125" s="98" t="str">
        <f>IF($B2125&gt;=1,$M2125,"")</f>
        <v/>
      </c>
      <c r="H2125" s="199" t="str">
        <f>IF(AND(M2125&gt;0,M2125&lt;=STATS!$C$22),1,"")</f>
        <v/>
      </c>
      <c r="J2125" s="34">
        <v>2124</v>
      </c>
      <c r="R2125" s="17"/>
      <c r="U2125" s="17"/>
      <c r="FD2125" s="195"/>
      <c r="FE2125" s="195"/>
      <c r="FF2125" s="195"/>
      <c r="FG2125" s="195"/>
      <c r="FH2125" s="195"/>
    </row>
    <row r="2126" spans="2:164" x14ac:dyDescent="0.2">
      <c r="B2126" s="98">
        <f>COUNT(R2126:FC2126,FI2126:FQ2126)</f>
        <v>0</v>
      </c>
      <c r="C2126" s="98" t="str">
        <f>IF(COUNT(R2126:FC2126,FI2126:FQ2126)&gt;0,COUNT(R2126:FC2126,FI2126:FQ2126),"")</f>
        <v/>
      </c>
      <c r="D2126" s="98" t="str">
        <f>IF(COUNT(X2126:BN2126,BP2126:BX2126,BZ2126:CF2126,CH2126:FC2126,FI2126:FQ2126)&gt;0,COUNT(X2126:BN2126,BP2126:BX2126,BZ2126:CF2126,CH2126:FC2126,FI2126:FQ2126),"")</f>
        <v/>
      </c>
      <c r="E2126" s="98" t="str">
        <f>IF(H2126=1,COUNT(R2126:FC2126,FI2126:FQ2126),"")</f>
        <v/>
      </c>
      <c r="F2126" s="98" t="str">
        <f>IF(H2126=1,COUNT(X2126:BN2126,BP2126:BX2126,BZ2126:CF2126,CH2126:FC2126,FI2126:FQ2126),"")</f>
        <v/>
      </c>
      <c r="G2126" s="98" t="str">
        <f>IF($B2126&gt;=1,$M2126,"")</f>
        <v/>
      </c>
      <c r="H2126" s="199" t="str">
        <f>IF(AND(M2126&gt;0,M2126&lt;=STATS!$C$22),1,"")</f>
        <v/>
      </c>
      <c r="J2126" s="34">
        <v>2125</v>
      </c>
      <c r="R2126" s="17"/>
      <c r="U2126" s="17"/>
      <c r="FD2126" s="195"/>
      <c r="FE2126" s="195"/>
      <c r="FF2126" s="195"/>
      <c r="FG2126" s="195"/>
      <c r="FH2126" s="195"/>
    </row>
    <row r="2127" spans="2:164" x14ac:dyDescent="0.2">
      <c r="B2127" s="98">
        <f>COUNT(R2127:FC2127,FI2127:FQ2127)</f>
        <v>0</v>
      </c>
      <c r="C2127" s="98" t="str">
        <f>IF(COUNT(R2127:FC2127,FI2127:FQ2127)&gt;0,COUNT(R2127:FC2127,FI2127:FQ2127),"")</f>
        <v/>
      </c>
      <c r="D2127" s="98" t="str">
        <f>IF(COUNT(X2127:BN2127,BP2127:BX2127,BZ2127:CF2127,CH2127:FC2127,FI2127:FQ2127)&gt;0,COUNT(X2127:BN2127,BP2127:BX2127,BZ2127:CF2127,CH2127:FC2127,FI2127:FQ2127),"")</f>
        <v/>
      </c>
      <c r="E2127" s="98" t="str">
        <f>IF(H2127=1,COUNT(R2127:FC2127,FI2127:FQ2127),"")</f>
        <v/>
      </c>
      <c r="F2127" s="98" t="str">
        <f>IF(H2127=1,COUNT(X2127:BN2127,BP2127:BX2127,BZ2127:CF2127,CH2127:FC2127,FI2127:FQ2127),"")</f>
        <v/>
      </c>
      <c r="G2127" s="98" t="str">
        <f>IF($B2127&gt;=1,$M2127,"")</f>
        <v/>
      </c>
      <c r="H2127" s="199" t="str">
        <f>IF(AND(M2127&gt;0,M2127&lt;=STATS!$C$22),1,"")</f>
        <v/>
      </c>
      <c r="J2127" s="34">
        <v>2126</v>
      </c>
      <c r="R2127" s="17"/>
      <c r="U2127" s="17"/>
      <c r="FD2127" s="195"/>
      <c r="FE2127" s="195"/>
      <c r="FF2127" s="195"/>
      <c r="FG2127" s="195"/>
      <c r="FH2127" s="195"/>
    </row>
    <row r="2128" spans="2:164" x14ac:dyDescent="0.2">
      <c r="B2128" s="98">
        <f>COUNT(R2128:FC2128,FI2128:FQ2128)</f>
        <v>0</v>
      </c>
      <c r="C2128" s="98" t="str">
        <f>IF(COUNT(R2128:FC2128,FI2128:FQ2128)&gt;0,COUNT(R2128:FC2128,FI2128:FQ2128),"")</f>
        <v/>
      </c>
      <c r="D2128" s="98" t="str">
        <f>IF(COUNT(X2128:BN2128,BP2128:BX2128,BZ2128:CF2128,CH2128:FC2128,FI2128:FQ2128)&gt;0,COUNT(X2128:BN2128,BP2128:BX2128,BZ2128:CF2128,CH2128:FC2128,FI2128:FQ2128),"")</f>
        <v/>
      </c>
      <c r="E2128" s="98" t="str">
        <f>IF(H2128=1,COUNT(R2128:FC2128,FI2128:FQ2128),"")</f>
        <v/>
      </c>
      <c r="F2128" s="98" t="str">
        <f>IF(H2128=1,COUNT(X2128:BN2128,BP2128:BX2128,BZ2128:CF2128,CH2128:FC2128,FI2128:FQ2128),"")</f>
        <v/>
      </c>
      <c r="G2128" s="98" t="str">
        <f>IF($B2128&gt;=1,$M2128,"")</f>
        <v/>
      </c>
      <c r="H2128" s="199" t="str">
        <f>IF(AND(M2128&gt;0,M2128&lt;=STATS!$C$22),1,"")</f>
        <v/>
      </c>
      <c r="J2128" s="34">
        <v>2127</v>
      </c>
      <c r="R2128" s="17"/>
      <c r="U2128" s="17"/>
      <c r="FD2128" s="195"/>
      <c r="FE2128" s="195"/>
      <c r="FF2128" s="195"/>
      <c r="FG2128" s="195"/>
      <c r="FH2128" s="195"/>
    </row>
    <row r="2129" spans="2:164" x14ac:dyDescent="0.2">
      <c r="B2129" s="98">
        <f>COUNT(R2129:FC2129,FI2129:FQ2129)</f>
        <v>0</v>
      </c>
      <c r="C2129" s="98" t="str">
        <f>IF(COUNT(R2129:FC2129,FI2129:FQ2129)&gt;0,COUNT(R2129:FC2129,FI2129:FQ2129),"")</f>
        <v/>
      </c>
      <c r="D2129" s="98" t="str">
        <f>IF(COUNT(X2129:BN2129,BP2129:BX2129,BZ2129:CF2129,CH2129:FC2129,FI2129:FQ2129)&gt;0,COUNT(X2129:BN2129,BP2129:BX2129,BZ2129:CF2129,CH2129:FC2129,FI2129:FQ2129),"")</f>
        <v/>
      </c>
      <c r="E2129" s="98" t="str">
        <f>IF(H2129=1,COUNT(R2129:FC2129,FI2129:FQ2129),"")</f>
        <v/>
      </c>
      <c r="F2129" s="98" t="str">
        <f>IF(H2129=1,COUNT(X2129:BN2129,BP2129:BX2129,BZ2129:CF2129,CH2129:FC2129,FI2129:FQ2129),"")</f>
        <v/>
      </c>
      <c r="G2129" s="98" t="str">
        <f>IF($B2129&gt;=1,$M2129,"")</f>
        <v/>
      </c>
      <c r="H2129" s="199" t="str">
        <f>IF(AND(M2129&gt;0,M2129&lt;=STATS!$C$22),1,"")</f>
        <v/>
      </c>
      <c r="J2129" s="34">
        <v>2128</v>
      </c>
      <c r="R2129" s="17"/>
      <c r="U2129" s="17"/>
      <c r="FD2129" s="195"/>
      <c r="FE2129" s="195"/>
      <c r="FF2129" s="195"/>
      <c r="FG2129" s="195"/>
      <c r="FH2129" s="195"/>
    </row>
    <row r="2130" spans="2:164" x14ac:dyDescent="0.2">
      <c r="B2130" s="98">
        <f>COUNT(R2130:FC2130,FI2130:FQ2130)</f>
        <v>0</v>
      </c>
      <c r="C2130" s="98" t="str">
        <f>IF(COUNT(R2130:FC2130,FI2130:FQ2130)&gt;0,COUNT(R2130:FC2130,FI2130:FQ2130),"")</f>
        <v/>
      </c>
      <c r="D2130" s="98" t="str">
        <f>IF(COUNT(X2130:BN2130,BP2130:BX2130,BZ2130:CF2130,CH2130:FC2130,FI2130:FQ2130)&gt;0,COUNT(X2130:BN2130,BP2130:BX2130,BZ2130:CF2130,CH2130:FC2130,FI2130:FQ2130),"")</f>
        <v/>
      </c>
      <c r="E2130" s="98" t="str">
        <f>IF(H2130=1,COUNT(R2130:FC2130,FI2130:FQ2130),"")</f>
        <v/>
      </c>
      <c r="F2130" s="98" t="str">
        <f>IF(H2130=1,COUNT(X2130:BN2130,BP2130:BX2130,BZ2130:CF2130,CH2130:FC2130,FI2130:FQ2130),"")</f>
        <v/>
      </c>
      <c r="G2130" s="98" t="str">
        <f>IF($B2130&gt;=1,$M2130,"")</f>
        <v/>
      </c>
      <c r="H2130" s="199" t="str">
        <f>IF(AND(M2130&gt;0,M2130&lt;=STATS!$C$22),1,"")</f>
        <v/>
      </c>
      <c r="J2130" s="34">
        <v>2129</v>
      </c>
      <c r="R2130" s="17"/>
      <c r="U2130" s="17"/>
      <c r="FD2130" s="195"/>
      <c r="FE2130" s="195"/>
      <c r="FF2130" s="195"/>
      <c r="FG2130" s="195"/>
      <c r="FH2130" s="195"/>
    </row>
    <row r="2131" spans="2:164" x14ac:dyDescent="0.2">
      <c r="B2131" s="98">
        <f>COUNT(R2131:FC2131,FI2131:FQ2131)</f>
        <v>0</v>
      </c>
      <c r="C2131" s="98" t="str">
        <f>IF(COUNT(R2131:FC2131,FI2131:FQ2131)&gt;0,COUNT(R2131:FC2131,FI2131:FQ2131),"")</f>
        <v/>
      </c>
      <c r="D2131" s="98" t="str">
        <f>IF(COUNT(X2131:BN2131,BP2131:BX2131,BZ2131:CF2131,CH2131:FC2131,FI2131:FQ2131)&gt;0,COUNT(X2131:BN2131,BP2131:BX2131,BZ2131:CF2131,CH2131:FC2131,FI2131:FQ2131),"")</f>
        <v/>
      </c>
      <c r="E2131" s="98" t="str">
        <f>IF(H2131=1,COUNT(R2131:FC2131,FI2131:FQ2131),"")</f>
        <v/>
      </c>
      <c r="F2131" s="98" t="str">
        <f>IF(H2131=1,COUNT(X2131:BN2131,BP2131:BX2131,BZ2131:CF2131,CH2131:FC2131,FI2131:FQ2131),"")</f>
        <v/>
      </c>
      <c r="G2131" s="98" t="str">
        <f>IF($B2131&gt;=1,$M2131,"")</f>
        <v/>
      </c>
      <c r="H2131" s="199" t="str">
        <f>IF(AND(M2131&gt;0,M2131&lt;=STATS!$C$22),1,"")</f>
        <v/>
      </c>
      <c r="J2131" s="34">
        <v>2130</v>
      </c>
      <c r="R2131" s="17"/>
      <c r="U2131" s="17"/>
      <c r="FD2131" s="195"/>
      <c r="FE2131" s="195"/>
      <c r="FF2131" s="195"/>
      <c r="FG2131" s="195"/>
      <c r="FH2131" s="195"/>
    </row>
    <row r="2132" spans="2:164" x14ac:dyDescent="0.2">
      <c r="B2132" s="98">
        <f>COUNT(R2132:FC2132,FI2132:FQ2132)</f>
        <v>0</v>
      </c>
      <c r="C2132" s="98" t="str">
        <f>IF(COUNT(R2132:FC2132,FI2132:FQ2132)&gt;0,COUNT(R2132:FC2132,FI2132:FQ2132),"")</f>
        <v/>
      </c>
      <c r="D2132" s="98" t="str">
        <f>IF(COUNT(X2132:BN2132,BP2132:BX2132,BZ2132:CF2132,CH2132:FC2132,FI2132:FQ2132)&gt;0,COUNT(X2132:BN2132,BP2132:BX2132,BZ2132:CF2132,CH2132:FC2132,FI2132:FQ2132),"")</f>
        <v/>
      </c>
      <c r="E2132" s="98" t="str">
        <f>IF(H2132=1,COUNT(R2132:FC2132,FI2132:FQ2132),"")</f>
        <v/>
      </c>
      <c r="F2132" s="98" t="str">
        <f>IF(H2132=1,COUNT(X2132:BN2132,BP2132:BX2132,BZ2132:CF2132,CH2132:FC2132,FI2132:FQ2132),"")</f>
        <v/>
      </c>
      <c r="G2132" s="98" t="str">
        <f>IF($B2132&gt;=1,$M2132,"")</f>
        <v/>
      </c>
      <c r="H2132" s="199" t="str">
        <f>IF(AND(M2132&gt;0,M2132&lt;=STATS!$C$22),1,"")</f>
        <v/>
      </c>
      <c r="J2132" s="34">
        <v>2131</v>
      </c>
      <c r="R2132" s="17"/>
      <c r="U2132" s="17"/>
      <c r="FD2132" s="195"/>
      <c r="FE2132" s="195"/>
      <c r="FF2132" s="195"/>
      <c r="FG2132" s="195"/>
      <c r="FH2132" s="195"/>
    </row>
    <row r="2133" spans="2:164" x14ac:dyDescent="0.2">
      <c r="B2133" s="98">
        <f>COUNT(R2133:FC2133,FI2133:FQ2133)</f>
        <v>0</v>
      </c>
      <c r="C2133" s="98" t="str">
        <f>IF(COUNT(R2133:FC2133,FI2133:FQ2133)&gt;0,COUNT(R2133:FC2133,FI2133:FQ2133),"")</f>
        <v/>
      </c>
      <c r="D2133" s="98" t="str">
        <f>IF(COUNT(X2133:BN2133,BP2133:BX2133,BZ2133:CF2133,CH2133:FC2133,FI2133:FQ2133)&gt;0,COUNT(X2133:BN2133,BP2133:BX2133,BZ2133:CF2133,CH2133:FC2133,FI2133:FQ2133),"")</f>
        <v/>
      </c>
      <c r="E2133" s="98" t="str">
        <f>IF(H2133=1,COUNT(R2133:FC2133,FI2133:FQ2133),"")</f>
        <v/>
      </c>
      <c r="F2133" s="98" t="str">
        <f>IF(H2133=1,COUNT(X2133:BN2133,BP2133:BX2133,BZ2133:CF2133,CH2133:FC2133,FI2133:FQ2133),"")</f>
        <v/>
      </c>
      <c r="G2133" s="98" t="str">
        <f>IF($B2133&gt;=1,$M2133,"")</f>
        <v/>
      </c>
      <c r="H2133" s="199" t="str">
        <f>IF(AND(M2133&gt;0,M2133&lt;=STATS!$C$22),1,"")</f>
        <v/>
      </c>
      <c r="J2133" s="34">
        <v>2132</v>
      </c>
      <c r="R2133" s="17"/>
      <c r="U2133" s="17"/>
      <c r="FD2133" s="195"/>
      <c r="FE2133" s="195"/>
      <c r="FF2133" s="195"/>
      <c r="FG2133" s="195"/>
      <c r="FH2133" s="195"/>
    </row>
    <row r="2134" spans="2:164" x14ac:dyDescent="0.2">
      <c r="B2134" s="98">
        <f>COUNT(R2134:FC2134,FI2134:FQ2134)</f>
        <v>0</v>
      </c>
      <c r="C2134" s="98" t="str">
        <f>IF(COUNT(R2134:FC2134,FI2134:FQ2134)&gt;0,COUNT(R2134:FC2134,FI2134:FQ2134),"")</f>
        <v/>
      </c>
      <c r="D2134" s="98" t="str">
        <f>IF(COUNT(X2134:BN2134,BP2134:BX2134,BZ2134:CF2134,CH2134:FC2134,FI2134:FQ2134)&gt;0,COUNT(X2134:BN2134,BP2134:BX2134,BZ2134:CF2134,CH2134:FC2134,FI2134:FQ2134),"")</f>
        <v/>
      </c>
      <c r="E2134" s="98" t="str">
        <f>IF(H2134=1,COUNT(R2134:FC2134,FI2134:FQ2134),"")</f>
        <v/>
      </c>
      <c r="F2134" s="98" t="str">
        <f>IF(H2134=1,COUNT(X2134:BN2134,BP2134:BX2134,BZ2134:CF2134,CH2134:FC2134,FI2134:FQ2134),"")</f>
        <v/>
      </c>
      <c r="G2134" s="98" t="str">
        <f>IF($B2134&gt;=1,$M2134,"")</f>
        <v/>
      </c>
      <c r="H2134" s="199" t="str">
        <f>IF(AND(M2134&gt;0,M2134&lt;=STATS!$C$22),1,"")</f>
        <v/>
      </c>
      <c r="J2134" s="34">
        <v>2133</v>
      </c>
      <c r="R2134" s="17"/>
      <c r="U2134" s="17"/>
      <c r="FD2134" s="195"/>
      <c r="FE2134" s="195"/>
      <c r="FF2134" s="195"/>
      <c r="FG2134" s="195"/>
      <c r="FH2134" s="195"/>
    </row>
    <row r="2135" spans="2:164" x14ac:dyDescent="0.2">
      <c r="B2135" s="98">
        <f>COUNT(R2135:FC2135,FI2135:FQ2135)</f>
        <v>0</v>
      </c>
      <c r="C2135" s="98" t="str">
        <f>IF(COUNT(R2135:FC2135,FI2135:FQ2135)&gt;0,COUNT(R2135:FC2135,FI2135:FQ2135),"")</f>
        <v/>
      </c>
      <c r="D2135" s="98" t="str">
        <f>IF(COUNT(X2135:BN2135,BP2135:BX2135,BZ2135:CF2135,CH2135:FC2135,FI2135:FQ2135)&gt;0,COUNT(X2135:BN2135,BP2135:BX2135,BZ2135:CF2135,CH2135:FC2135,FI2135:FQ2135),"")</f>
        <v/>
      </c>
      <c r="E2135" s="98" t="str">
        <f>IF(H2135=1,COUNT(R2135:FC2135,FI2135:FQ2135),"")</f>
        <v/>
      </c>
      <c r="F2135" s="98" t="str">
        <f>IF(H2135=1,COUNT(X2135:BN2135,BP2135:BX2135,BZ2135:CF2135,CH2135:FC2135,FI2135:FQ2135),"")</f>
        <v/>
      </c>
      <c r="G2135" s="98" t="str">
        <f>IF($B2135&gt;=1,$M2135,"")</f>
        <v/>
      </c>
      <c r="H2135" s="199" t="str">
        <f>IF(AND(M2135&gt;0,M2135&lt;=STATS!$C$22),1,"")</f>
        <v/>
      </c>
      <c r="J2135" s="34">
        <v>2134</v>
      </c>
      <c r="R2135" s="17"/>
      <c r="U2135" s="17"/>
      <c r="FD2135" s="195"/>
      <c r="FE2135" s="195"/>
      <c r="FF2135" s="195"/>
      <c r="FG2135" s="195"/>
      <c r="FH2135" s="195"/>
    </row>
    <row r="2136" spans="2:164" x14ac:dyDescent="0.2">
      <c r="B2136" s="98">
        <f>COUNT(R2136:FC2136,FI2136:FQ2136)</f>
        <v>0</v>
      </c>
      <c r="C2136" s="98" t="str">
        <f>IF(COUNT(R2136:FC2136,FI2136:FQ2136)&gt;0,COUNT(R2136:FC2136,FI2136:FQ2136),"")</f>
        <v/>
      </c>
      <c r="D2136" s="98" t="str">
        <f>IF(COUNT(X2136:BN2136,BP2136:BX2136,BZ2136:CF2136,CH2136:FC2136,FI2136:FQ2136)&gt;0,COUNT(X2136:BN2136,BP2136:BX2136,BZ2136:CF2136,CH2136:FC2136,FI2136:FQ2136),"")</f>
        <v/>
      </c>
      <c r="E2136" s="98" t="str">
        <f>IF(H2136=1,COUNT(R2136:FC2136,FI2136:FQ2136),"")</f>
        <v/>
      </c>
      <c r="F2136" s="98" t="str">
        <f>IF(H2136=1,COUNT(X2136:BN2136,BP2136:BX2136,BZ2136:CF2136,CH2136:FC2136,FI2136:FQ2136),"")</f>
        <v/>
      </c>
      <c r="G2136" s="98" t="str">
        <f>IF($B2136&gt;=1,$M2136,"")</f>
        <v/>
      </c>
      <c r="H2136" s="199" t="str">
        <f>IF(AND(M2136&gt;0,M2136&lt;=STATS!$C$22),1,"")</f>
        <v/>
      </c>
      <c r="J2136" s="34">
        <v>2135</v>
      </c>
      <c r="R2136" s="17"/>
      <c r="U2136" s="17"/>
      <c r="FD2136" s="195"/>
      <c r="FE2136" s="195"/>
      <c r="FF2136" s="195"/>
      <c r="FG2136" s="195"/>
      <c r="FH2136" s="195"/>
    </row>
    <row r="2137" spans="2:164" x14ac:dyDescent="0.2">
      <c r="B2137" s="98">
        <f>COUNT(R2137:FC2137,FI2137:FQ2137)</f>
        <v>0</v>
      </c>
      <c r="C2137" s="98" t="str">
        <f>IF(COUNT(R2137:FC2137,FI2137:FQ2137)&gt;0,COUNT(R2137:FC2137,FI2137:FQ2137),"")</f>
        <v/>
      </c>
      <c r="D2137" s="98" t="str">
        <f>IF(COUNT(X2137:BN2137,BP2137:BX2137,BZ2137:CF2137,CH2137:FC2137,FI2137:FQ2137)&gt;0,COUNT(X2137:BN2137,BP2137:BX2137,BZ2137:CF2137,CH2137:FC2137,FI2137:FQ2137),"")</f>
        <v/>
      </c>
      <c r="E2137" s="98" t="str">
        <f>IF(H2137=1,COUNT(R2137:FC2137,FI2137:FQ2137),"")</f>
        <v/>
      </c>
      <c r="F2137" s="98" t="str">
        <f>IF(H2137=1,COUNT(X2137:BN2137,BP2137:BX2137,BZ2137:CF2137,CH2137:FC2137,FI2137:FQ2137),"")</f>
        <v/>
      </c>
      <c r="G2137" s="98" t="str">
        <f>IF($B2137&gt;=1,$M2137,"")</f>
        <v/>
      </c>
      <c r="H2137" s="199" t="str">
        <f>IF(AND(M2137&gt;0,M2137&lt;=STATS!$C$22),1,"")</f>
        <v/>
      </c>
      <c r="J2137" s="34">
        <v>2136</v>
      </c>
      <c r="R2137" s="17"/>
      <c r="U2137" s="17"/>
      <c r="FD2137" s="195"/>
      <c r="FE2137" s="195"/>
      <c r="FF2137" s="195"/>
      <c r="FG2137" s="195"/>
      <c r="FH2137" s="195"/>
    </row>
    <row r="2138" spans="2:164" x14ac:dyDescent="0.2">
      <c r="B2138" s="98">
        <f>COUNT(R2138:FC2138,FI2138:FQ2138)</f>
        <v>0</v>
      </c>
      <c r="C2138" s="98" t="str">
        <f>IF(COUNT(R2138:FC2138,FI2138:FQ2138)&gt;0,COUNT(R2138:FC2138,FI2138:FQ2138),"")</f>
        <v/>
      </c>
      <c r="D2138" s="98" t="str">
        <f>IF(COUNT(X2138:BN2138,BP2138:BX2138,BZ2138:CF2138,CH2138:FC2138,FI2138:FQ2138)&gt;0,COUNT(X2138:BN2138,BP2138:BX2138,BZ2138:CF2138,CH2138:FC2138,FI2138:FQ2138),"")</f>
        <v/>
      </c>
      <c r="E2138" s="98" t="str">
        <f>IF(H2138=1,COUNT(R2138:FC2138,FI2138:FQ2138),"")</f>
        <v/>
      </c>
      <c r="F2138" s="98" t="str">
        <f>IF(H2138=1,COUNT(X2138:BN2138,BP2138:BX2138,BZ2138:CF2138,CH2138:FC2138,FI2138:FQ2138),"")</f>
        <v/>
      </c>
      <c r="G2138" s="98" t="str">
        <f>IF($B2138&gt;=1,$M2138,"")</f>
        <v/>
      </c>
      <c r="H2138" s="199" t="str">
        <f>IF(AND(M2138&gt;0,M2138&lt;=STATS!$C$22),1,"")</f>
        <v/>
      </c>
      <c r="J2138" s="34">
        <v>2137</v>
      </c>
      <c r="R2138" s="17"/>
      <c r="U2138" s="17"/>
      <c r="FD2138" s="195"/>
      <c r="FE2138" s="195"/>
      <c r="FF2138" s="195"/>
      <c r="FG2138" s="195"/>
      <c r="FH2138" s="195"/>
    </row>
    <row r="2139" spans="2:164" x14ac:dyDescent="0.2">
      <c r="B2139" s="98">
        <f>COUNT(R2139:FC2139,FI2139:FQ2139)</f>
        <v>0</v>
      </c>
      <c r="C2139" s="98" t="str">
        <f>IF(COUNT(R2139:FC2139,FI2139:FQ2139)&gt;0,COUNT(R2139:FC2139,FI2139:FQ2139),"")</f>
        <v/>
      </c>
      <c r="D2139" s="98" t="str">
        <f>IF(COUNT(X2139:BN2139,BP2139:BX2139,BZ2139:CF2139,CH2139:FC2139,FI2139:FQ2139)&gt;0,COUNT(X2139:BN2139,BP2139:BX2139,BZ2139:CF2139,CH2139:FC2139,FI2139:FQ2139),"")</f>
        <v/>
      </c>
      <c r="E2139" s="98" t="str">
        <f>IF(H2139=1,COUNT(R2139:FC2139,FI2139:FQ2139),"")</f>
        <v/>
      </c>
      <c r="F2139" s="98" t="str">
        <f>IF(H2139=1,COUNT(X2139:BN2139,BP2139:BX2139,BZ2139:CF2139,CH2139:FC2139,FI2139:FQ2139),"")</f>
        <v/>
      </c>
      <c r="G2139" s="98" t="str">
        <f>IF($B2139&gt;=1,$M2139,"")</f>
        <v/>
      </c>
      <c r="H2139" s="199" t="str">
        <f>IF(AND(M2139&gt;0,M2139&lt;=STATS!$C$22),1,"")</f>
        <v/>
      </c>
      <c r="J2139" s="34">
        <v>2138</v>
      </c>
      <c r="R2139" s="17"/>
      <c r="U2139" s="17"/>
      <c r="FD2139" s="195"/>
      <c r="FE2139" s="195"/>
      <c r="FF2139" s="195"/>
      <c r="FG2139" s="195"/>
      <c r="FH2139" s="195"/>
    </row>
    <row r="2140" spans="2:164" x14ac:dyDescent="0.2">
      <c r="B2140" s="98">
        <f>COUNT(R2140:FC2140,FI2140:FQ2140)</f>
        <v>0</v>
      </c>
      <c r="C2140" s="98" t="str">
        <f>IF(COUNT(R2140:FC2140,FI2140:FQ2140)&gt;0,COUNT(R2140:FC2140,FI2140:FQ2140),"")</f>
        <v/>
      </c>
      <c r="D2140" s="98" t="str">
        <f>IF(COUNT(X2140:BN2140,BP2140:BX2140,BZ2140:CF2140,CH2140:FC2140,FI2140:FQ2140)&gt;0,COUNT(X2140:BN2140,BP2140:BX2140,BZ2140:CF2140,CH2140:FC2140,FI2140:FQ2140),"")</f>
        <v/>
      </c>
      <c r="E2140" s="98" t="str">
        <f>IF(H2140=1,COUNT(R2140:FC2140,FI2140:FQ2140),"")</f>
        <v/>
      </c>
      <c r="F2140" s="98" t="str">
        <f>IF(H2140=1,COUNT(X2140:BN2140,BP2140:BX2140,BZ2140:CF2140,CH2140:FC2140,FI2140:FQ2140),"")</f>
        <v/>
      </c>
      <c r="G2140" s="98" t="str">
        <f>IF($B2140&gt;=1,$M2140,"")</f>
        <v/>
      </c>
      <c r="H2140" s="199" t="str">
        <f>IF(AND(M2140&gt;0,M2140&lt;=STATS!$C$22),1,"")</f>
        <v/>
      </c>
      <c r="J2140" s="34">
        <v>2139</v>
      </c>
      <c r="R2140" s="17"/>
      <c r="U2140" s="17"/>
      <c r="FD2140" s="195"/>
      <c r="FE2140" s="195"/>
      <c r="FF2140" s="195"/>
      <c r="FG2140" s="195"/>
      <c r="FH2140" s="195"/>
    </row>
    <row r="2141" spans="2:164" x14ac:dyDescent="0.2">
      <c r="B2141" s="98">
        <f>COUNT(R2141:FC2141,FI2141:FQ2141)</f>
        <v>0</v>
      </c>
      <c r="C2141" s="98" t="str">
        <f>IF(COUNT(R2141:FC2141,FI2141:FQ2141)&gt;0,COUNT(R2141:FC2141,FI2141:FQ2141),"")</f>
        <v/>
      </c>
      <c r="D2141" s="98" t="str">
        <f>IF(COUNT(X2141:BN2141,BP2141:BX2141,BZ2141:CF2141,CH2141:FC2141,FI2141:FQ2141)&gt;0,COUNT(X2141:BN2141,BP2141:BX2141,BZ2141:CF2141,CH2141:FC2141,FI2141:FQ2141),"")</f>
        <v/>
      </c>
      <c r="E2141" s="98" t="str">
        <f>IF(H2141=1,COUNT(R2141:FC2141,FI2141:FQ2141),"")</f>
        <v/>
      </c>
      <c r="F2141" s="98" t="str">
        <f>IF(H2141=1,COUNT(X2141:BN2141,BP2141:BX2141,BZ2141:CF2141,CH2141:FC2141,FI2141:FQ2141),"")</f>
        <v/>
      </c>
      <c r="G2141" s="98" t="str">
        <f>IF($B2141&gt;=1,$M2141,"")</f>
        <v/>
      </c>
      <c r="H2141" s="199" t="str">
        <f>IF(AND(M2141&gt;0,M2141&lt;=STATS!$C$22),1,"")</f>
        <v/>
      </c>
      <c r="J2141" s="34">
        <v>2140</v>
      </c>
      <c r="R2141" s="17"/>
      <c r="U2141" s="17"/>
      <c r="FD2141" s="195"/>
      <c r="FE2141" s="195"/>
      <c r="FF2141" s="195"/>
      <c r="FG2141" s="195"/>
      <c r="FH2141" s="195"/>
    </row>
    <row r="2142" spans="2:164" x14ac:dyDescent="0.2">
      <c r="B2142" s="98">
        <f>COUNT(R2142:FC2142,FI2142:FQ2142)</f>
        <v>0</v>
      </c>
      <c r="C2142" s="98" t="str">
        <f>IF(COUNT(R2142:FC2142,FI2142:FQ2142)&gt;0,COUNT(R2142:FC2142,FI2142:FQ2142),"")</f>
        <v/>
      </c>
      <c r="D2142" s="98" t="str">
        <f>IF(COUNT(X2142:BN2142,BP2142:BX2142,BZ2142:CF2142,CH2142:FC2142,FI2142:FQ2142)&gt;0,COUNT(X2142:BN2142,BP2142:BX2142,BZ2142:CF2142,CH2142:FC2142,FI2142:FQ2142),"")</f>
        <v/>
      </c>
      <c r="E2142" s="98" t="str">
        <f>IF(H2142=1,COUNT(R2142:FC2142,FI2142:FQ2142),"")</f>
        <v/>
      </c>
      <c r="F2142" s="98" t="str">
        <f>IF(H2142=1,COUNT(X2142:BN2142,BP2142:BX2142,BZ2142:CF2142,CH2142:FC2142,FI2142:FQ2142),"")</f>
        <v/>
      </c>
      <c r="G2142" s="98" t="str">
        <f>IF($B2142&gt;=1,$M2142,"")</f>
        <v/>
      </c>
      <c r="H2142" s="199" t="str">
        <f>IF(AND(M2142&gt;0,M2142&lt;=STATS!$C$22),1,"")</f>
        <v/>
      </c>
      <c r="J2142" s="34">
        <v>2141</v>
      </c>
      <c r="R2142" s="17"/>
      <c r="U2142" s="17"/>
      <c r="FD2142" s="195"/>
      <c r="FE2142" s="195"/>
      <c r="FF2142" s="195"/>
      <c r="FG2142" s="195"/>
      <c r="FH2142" s="195"/>
    </row>
    <row r="2143" spans="2:164" x14ac:dyDescent="0.2">
      <c r="B2143" s="98">
        <f>COUNT(R2143:FC2143,FI2143:FQ2143)</f>
        <v>0</v>
      </c>
      <c r="C2143" s="98" t="str">
        <f>IF(COUNT(R2143:FC2143,FI2143:FQ2143)&gt;0,COUNT(R2143:FC2143,FI2143:FQ2143),"")</f>
        <v/>
      </c>
      <c r="D2143" s="98" t="str">
        <f>IF(COUNT(X2143:BN2143,BP2143:BX2143,BZ2143:CF2143,CH2143:FC2143,FI2143:FQ2143)&gt;0,COUNT(X2143:BN2143,BP2143:BX2143,BZ2143:CF2143,CH2143:FC2143,FI2143:FQ2143),"")</f>
        <v/>
      </c>
      <c r="E2143" s="98" t="str">
        <f>IF(H2143=1,COUNT(R2143:FC2143,FI2143:FQ2143),"")</f>
        <v/>
      </c>
      <c r="F2143" s="98" t="str">
        <f>IF(H2143=1,COUNT(X2143:BN2143,BP2143:BX2143,BZ2143:CF2143,CH2143:FC2143,FI2143:FQ2143),"")</f>
        <v/>
      </c>
      <c r="G2143" s="98" t="str">
        <f>IF($B2143&gt;=1,$M2143,"")</f>
        <v/>
      </c>
      <c r="H2143" s="199" t="str">
        <f>IF(AND(M2143&gt;0,M2143&lt;=STATS!$C$22),1,"")</f>
        <v/>
      </c>
      <c r="J2143" s="34">
        <v>2142</v>
      </c>
      <c r="R2143" s="17"/>
      <c r="U2143" s="17"/>
      <c r="FD2143" s="195"/>
      <c r="FE2143" s="195"/>
      <c r="FF2143" s="195"/>
      <c r="FG2143" s="195"/>
      <c r="FH2143" s="195"/>
    </row>
    <row r="2144" spans="2:164" x14ac:dyDescent="0.2">
      <c r="B2144" s="98">
        <f>COUNT(R2144:FC2144,FI2144:FQ2144)</f>
        <v>0</v>
      </c>
      <c r="C2144" s="98" t="str">
        <f>IF(COUNT(R2144:FC2144,FI2144:FQ2144)&gt;0,COUNT(R2144:FC2144,FI2144:FQ2144),"")</f>
        <v/>
      </c>
      <c r="D2144" s="98" t="str">
        <f>IF(COUNT(X2144:BN2144,BP2144:BX2144,BZ2144:CF2144,CH2144:FC2144,FI2144:FQ2144)&gt;0,COUNT(X2144:BN2144,BP2144:BX2144,BZ2144:CF2144,CH2144:FC2144,FI2144:FQ2144),"")</f>
        <v/>
      </c>
      <c r="E2144" s="98" t="str">
        <f>IF(H2144=1,COUNT(R2144:FC2144,FI2144:FQ2144),"")</f>
        <v/>
      </c>
      <c r="F2144" s="98" t="str">
        <f>IF(H2144=1,COUNT(X2144:BN2144,BP2144:BX2144,BZ2144:CF2144,CH2144:FC2144,FI2144:FQ2144),"")</f>
        <v/>
      </c>
      <c r="G2144" s="98" t="str">
        <f>IF($B2144&gt;=1,$M2144,"")</f>
        <v/>
      </c>
      <c r="H2144" s="199" t="str">
        <f>IF(AND(M2144&gt;0,M2144&lt;=STATS!$C$22),1,"")</f>
        <v/>
      </c>
      <c r="J2144" s="34">
        <v>2143</v>
      </c>
      <c r="R2144" s="17"/>
      <c r="U2144" s="17"/>
      <c r="FD2144" s="195"/>
      <c r="FE2144" s="195"/>
      <c r="FF2144" s="195"/>
      <c r="FG2144" s="195"/>
      <c r="FH2144" s="195"/>
    </row>
    <row r="2145" spans="2:164" x14ac:dyDescent="0.2">
      <c r="B2145" s="98">
        <f>COUNT(R2145:FC2145,FI2145:FQ2145)</f>
        <v>0</v>
      </c>
      <c r="C2145" s="98" t="str">
        <f>IF(COUNT(R2145:FC2145,FI2145:FQ2145)&gt;0,COUNT(R2145:FC2145,FI2145:FQ2145),"")</f>
        <v/>
      </c>
      <c r="D2145" s="98" t="str">
        <f>IF(COUNT(X2145:BN2145,BP2145:BX2145,BZ2145:CF2145,CH2145:FC2145,FI2145:FQ2145)&gt;0,COUNT(X2145:BN2145,BP2145:BX2145,BZ2145:CF2145,CH2145:FC2145,FI2145:FQ2145),"")</f>
        <v/>
      </c>
      <c r="E2145" s="98" t="str">
        <f>IF(H2145=1,COUNT(R2145:FC2145,FI2145:FQ2145),"")</f>
        <v/>
      </c>
      <c r="F2145" s="98" t="str">
        <f>IF(H2145=1,COUNT(X2145:BN2145,BP2145:BX2145,BZ2145:CF2145,CH2145:FC2145,FI2145:FQ2145),"")</f>
        <v/>
      </c>
      <c r="G2145" s="98" t="str">
        <f>IF($B2145&gt;=1,$M2145,"")</f>
        <v/>
      </c>
      <c r="H2145" s="199" t="str">
        <f>IF(AND(M2145&gt;0,M2145&lt;=STATS!$C$22),1,"")</f>
        <v/>
      </c>
      <c r="J2145" s="34">
        <v>2144</v>
      </c>
      <c r="R2145" s="17"/>
      <c r="U2145" s="17"/>
      <c r="FD2145" s="195"/>
      <c r="FE2145" s="195"/>
      <c r="FF2145" s="195"/>
      <c r="FG2145" s="195"/>
      <c r="FH2145" s="195"/>
    </row>
    <row r="2146" spans="2:164" x14ac:dyDescent="0.2">
      <c r="B2146" s="98">
        <f>COUNT(R2146:FC2146,FI2146:FQ2146)</f>
        <v>0</v>
      </c>
      <c r="C2146" s="98" t="str">
        <f>IF(COUNT(R2146:FC2146,FI2146:FQ2146)&gt;0,COUNT(R2146:FC2146,FI2146:FQ2146),"")</f>
        <v/>
      </c>
      <c r="D2146" s="98" t="str">
        <f>IF(COUNT(X2146:BN2146,BP2146:BX2146,BZ2146:CF2146,CH2146:FC2146,FI2146:FQ2146)&gt;0,COUNT(X2146:BN2146,BP2146:BX2146,BZ2146:CF2146,CH2146:FC2146,FI2146:FQ2146),"")</f>
        <v/>
      </c>
      <c r="E2146" s="98" t="str">
        <f>IF(H2146=1,COUNT(R2146:FC2146,FI2146:FQ2146),"")</f>
        <v/>
      </c>
      <c r="F2146" s="98" t="str">
        <f>IF(H2146=1,COUNT(X2146:BN2146,BP2146:BX2146,BZ2146:CF2146,CH2146:FC2146,FI2146:FQ2146),"")</f>
        <v/>
      </c>
      <c r="G2146" s="98" t="str">
        <f>IF($B2146&gt;=1,$M2146,"")</f>
        <v/>
      </c>
      <c r="H2146" s="199" t="str">
        <f>IF(AND(M2146&gt;0,M2146&lt;=STATS!$C$22),1,"")</f>
        <v/>
      </c>
      <c r="J2146" s="34">
        <v>2145</v>
      </c>
      <c r="R2146" s="17"/>
      <c r="U2146" s="17"/>
      <c r="FD2146" s="195"/>
      <c r="FE2146" s="195"/>
      <c r="FF2146" s="195"/>
      <c r="FG2146" s="195"/>
      <c r="FH2146" s="195"/>
    </row>
    <row r="2147" spans="2:164" x14ac:dyDescent="0.2">
      <c r="B2147" s="98">
        <f>COUNT(R2147:FC2147,FI2147:FQ2147)</f>
        <v>0</v>
      </c>
      <c r="C2147" s="98" t="str">
        <f>IF(COUNT(R2147:FC2147,FI2147:FQ2147)&gt;0,COUNT(R2147:FC2147,FI2147:FQ2147),"")</f>
        <v/>
      </c>
      <c r="D2147" s="98" t="str">
        <f>IF(COUNT(X2147:BN2147,BP2147:BX2147,BZ2147:CF2147,CH2147:FC2147,FI2147:FQ2147)&gt;0,COUNT(X2147:BN2147,BP2147:BX2147,BZ2147:CF2147,CH2147:FC2147,FI2147:FQ2147),"")</f>
        <v/>
      </c>
      <c r="E2147" s="98" t="str">
        <f>IF(H2147=1,COUNT(R2147:FC2147,FI2147:FQ2147),"")</f>
        <v/>
      </c>
      <c r="F2147" s="98" t="str">
        <f>IF(H2147=1,COUNT(X2147:BN2147,BP2147:BX2147,BZ2147:CF2147,CH2147:FC2147,FI2147:FQ2147),"")</f>
        <v/>
      </c>
      <c r="G2147" s="98" t="str">
        <f>IF($B2147&gt;=1,$M2147,"")</f>
        <v/>
      </c>
      <c r="H2147" s="199" t="str">
        <f>IF(AND(M2147&gt;0,M2147&lt;=STATS!$C$22),1,"")</f>
        <v/>
      </c>
      <c r="J2147" s="34">
        <v>2146</v>
      </c>
      <c r="R2147" s="17"/>
      <c r="U2147" s="17"/>
      <c r="FD2147" s="195"/>
      <c r="FE2147" s="195"/>
      <c r="FF2147" s="195"/>
      <c r="FG2147" s="195"/>
      <c r="FH2147" s="195"/>
    </row>
    <row r="2148" spans="2:164" x14ac:dyDescent="0.2">
      <c r="B2148" s="98">
        <f>COUNT(R2148:FC2148,FI2148:FQ2148)</f>
        <v>0</v>
      </c>
      <c r="C2148" s="98" t="str">
        <f>IF(COUNT(R2148:FC2148,FI2148:FQ2148)&gt;0,COUNT(R2148:FC2148,FI2148:FQ2148),"")</f>
        <v/>
      </c>
      <c r="D2148" s="98" t="str">
        <f>IF(COUNT(X2148:BN2148,BP2148:BX2148,BZ2148:CF2148,CH2148:FC2148,FI2148:FQ2148)&gt;0,COUNT(X2148:BN2148,BP2148:BX2148,BZ2148:CF2148,CH2148:FC2148,FI2148:FQ2148),"")</f>
        <v/>
      </c>
      <c r="E2148" s="98" t="str">
        <f>IF(H2148=1,COUNT(R2148:FC2148,FI2148:FQ2148),"")</f>
        <v/>
      </c>
      <c r="F2148" s="98" t="str">
        <f>IF(H2148=1,COUNT(X2148:BN2148,BP2148:BX2148,BZ2148:CF2148,CH2148:FC2148,FI2148:FQ2148),"")</f>
        <v/>
      </c>
      <c r="G2148" s="98" t="str">
        <f>IF($B2148&gt;=1,$M2148,"")</f>
        <v/>
      </c>
      <c r="H2148" s="199" t="str">
        <f>IF(AND(M2148&gt;0,M2148&lt;=STATS!$C$22),1,"")</f>
        <v/>
      </c>
      <c r="J2148" s="34">
        <v>2147</v>
      </c>
      <c r="R2148" s="17"/>
      <c r="U2148" s="17"/>
      <c r="FD2148" s="195"/>
      <c r="FE2148" s="195"/>
      <c r="FF2148" s="195"/>
      <c r="FG2148" s="195"/>
      <c r="FH2148" s="195"/>
    </row>
    <row r="2149" spans="2:164" x14ac:dyDescent="0.2">
      <c r="B2149" s="98">
        <f>COUNT(R2149:FC2149,FI2149:FQ2149)</f>
        <v>0</v>
      </c>
      <c r="C2149" s="98" t="str">
        <f>IF(COUNT(R2149:FC2149,FI2149:FQ2149)&gt;0,COUNT(R2149:FC2149,FI2149:FQ2149),"")</f>
        <v/>
      </c>
      <c r="D2149" s="98" t="str">
        <f>IF(COUNT(X2149:BN2149,BP2149:BX2149,BZ2149:CF2149,CH2149:FC2149,FI2149:FQ2149)&gt;0,COUNT(X2149:BN2149,BP2149:BX2149,BZ2149:CF2149,CH2149:FC2149,FI2149:FQ2149),"")</f>
        <v/>
      </c>
      <c r="E2149" s="98" t="str">
        <f>IF(H2149=1,COUNT(R2149:FC2149,FI2149:FQ2149),"")</f>
        <v/>
      </c>
      <c r="F2149" s="98" t="str">
        <f>IF(H2149=1,COUNT(X2149:BN2149,BP2149:BX2149,BZ2149:CF2149,CH2149:FC2149,FI2149:FQ2149),"")</f>
        <v/>
      </c>
      <c r="G2149" s="98" t="str">
        <f>IF($B2149&gt;=1,$M2149,"")</f>
        <v/>
      </c>
      <c r="H2149" s="199" t="str">
        <f>IF(AND(M2149&gt;0,M2149&lt;=STATS!$C$22),1,"")</f>
        <v/>
      </c>
      <c r="J2149" s="34">
        <v>2148</v>
      </c>
      <c r="R2149" s="17"/>
      <c r="U2149" s="17"/>
      <c r="FD2149" s="195"/>
      <c r="FE2149" s="195"/>
      <c r="FF2149" s="195"/>
      <c r="FG2149" s="195"/>
      <c r="FH2149" s="195"/>
    </row>
    <row r="2150" spans="2:164" x14ac:dyDescent="0.2">
      <c r="B2150" s="98">
        <f>COUNT(R2150:FC2150,FI2150:FQ2150)</f>
        <v>0</v>
      </c>
      <c r="C2150" s="98" t="str">
        <f>IF(COUNT(R2150:FC2150,FI2150:FQ2150)&gt;0,COUNT(R2150:FC2150,FI2150:FQ2150),"")</f>
        <v/>
      </c>
      <c r="D2150" s="98" t="str">
        <f>IF(COUNT(X2150:BN2150,BP2150:BX2150,BZ2150:CF2150,CH2150:FC2150,FI2150:FQ2150)&gt;0,COUNT(X2150:BN2150,BP2150:BX2150,BZ2150:CF2150,CH2150:FC2150,FI2150:FQ2150),"")</f>
        <v/>
      </c>
      <c r="E2150" s="98" t="str">
        <f>IF(H2150=1,COUNT(R2150:FC2150,FI2150:FQ2150),"")</f>
        <v/>
      </c>
      <c r="F2150" s="98" t="str">
        <f>IF(H2150=1,COUNT(X2150:BN2150,BP2150:BX2150,BZ2150:CF2150,CH2150:FC2150,FI2150:FQ2150),"")</f>
        <v/>
      </c>
      <c r="G2150" s="98" t="str">
        <f>IF($B2150&gt;=1,$M2150,"")</f>
        <v/>
      </c>
      <c r="H2150" s="199" t="str">
        <f>IF(AND(M2150&gt;0,M2150&lt;=STATS!$C$22),1,"")</f>
        <v/>
      </c>
      <c r="J2150" s="34">
        <v>2149</v>
      </c>
      <c r="R2150" s="17"/>
      <c r="U2150" s="17"/>
      <c r="FD2150" s="195"/>
      <c r="FE2150" s="195"/>
      <c r="FF2150" s="195"/>
      <c r="FG2150" s="195"/>
      <c r="FH2150" s="195"/>
    </row>
    <row r="2151" spans="2:164" x14ac:dyDescent="0.2">
      <c r="B2151" s="98">
        <f>COUNT(R2151:FC2151,FI2151:FQ2151)</f>
        <v>0</v>
      </c>
      <c r="C2151" s="98" t="str">
        <f>IF(COUNT(R2151:FC2151,FI2151:FQ2151)&gt;0,COUNT(R2151:FC2151,FI2151:FQ2151),"")</f>
        <v/>
      </c>
      <c r="D2151" s="98" t="str">
        <f>IF(COUNT(X2151:BN2151,BP2151:BX2151,BZ2151:CF2151,CH2151:FC2151,FI2151:FQ2151)&gt;0,COUNT(X2151:BN2151,BP2151:BX2151,BZ2151:CF2151,CH2151:FC2151,FI2151:FQ2151),"")</f>
        <v/>
      </c>
      <c r="E2151" s="98" t="str">
        <f>IF(H2151=1,COUNT(R2151:FC2151,FI2151:FQ2151),"")</f>
        <v/>
      </c>
      <c r="F2151" s="98" t="str">
        <f>IF(H2151=1,COUNT(X2151:BN2151,BP2151:BX2151,BZ2151:CF2151,CH2151:FC2151,FI2151:FQ2151),"")</f>
        <v/>
      </c>
      <c r="G2151" s="98" t="str">
        <f>IF($B2151&gt;=1,$M2151,"")</f>
        <v/>
      </c>
      <c r="H2151" s="199" t="str">
        <f>IF(AND(M2151&gt;0,M2151&lt;=STATS!$C$22),1,"")</f>
        <v/>
      </c>
      <c r="J2151" s="34">
        <v>2150</v>
      </c>
      <c r="R2151" s="17"/>
      <c r="U2151" s="17"/>
      <c r="FD2151" s="195"/>
      <c r="FE2151" s="195"/>
      <c r="FF2151" s="195"/>
      <c r="FG2151" s="195"/>
      <c r="FH2151" s="195"/>
    </row>
    <row r="2152" spans="2:164" x14ac:dyDescent="0.2">
      <c r="B2152" s="98">
        <f>COUNT(R2152:FC2152,FI2152:FQ2152)</f>
        <v>0</v>
      </c>
      <c r="C2152" s="98" t="str">
        <f>IF(COUNT(R2152:FC2152,FI2152:FQ2152)&gt;0,COUNT(R2152:FC2152,FI2152:FQ2152),"")</f>
        <v/>
      </c>
      <c r="D2152" s="98" t="str">
        <f>IF(COUNT(X2152:BN2152,BP2152:BX2152,BZ2152:CF2152,CH2152:FC2152,FI2152:FQ2152)&gt;0,COUNT(X2152:BN2152,BP2152:BX2152,BZ2152:CF2152,CH2152:FC2152,FI2152:FQ2152),"")</f>
        <v/>
      </c>
      <c r="E2152" s="98" t="str">
        <f>IF(H2152=1,COUNT(R2152:FC2152,FI2152:FQ2152),"")</f>
        <v/>
      </c>
      <c r="F2152" s="98" t="str">
        <f>IF(H2152=1,COUNT(X2152:BN2152,BP2152:BX2152,BZ2152:CF2152,CH2152:FC2152,FI2152:FQ2152),"")</f>
        <v/>
      </c>
      <c r="G2152" s="98" t="str">
        <f>IF($B2152&gt;=1,$M2152,"")</f>
        <v/>
      </c>
      <c r="H2152" s="199" t="str">
        <f>IF(AND(M2152&gt;0,M2152&lt;=STATS!$C$22),1,"")</f>
        <v/>
      </c>
      <c r="J2152" s="34">
        <v>2151</v>
      </c>
      <c r="R2152" s="17"/>
      <c r="U2152" s="17"/>
      <c r="FD2152" s="195"/>
      <c r="FE2152" s="195"/>
      <c r="FF2152" s="195"/>
      <c r="FG2152" s="195"/>
      <c r="FH2152" s="195"/>
    </row>
    <row r="2153" spans="2:164" x14ac:dyDescent="0.2">
      <c r="B2153" s="98">
        <f>COUNT(R2153:FC2153,FI2153:FQ2153)</f>
        <v>0</v>
      </c>
      <c r="C2153" s="98" t="str">
        <f>IF(COUNT(R2153:FC2153,FI2153:FQ2153)&gt;0,COUNT(R2153:FC2153,FI2153:FQ2153),"")</f>
        <v/>
      </c>
      <c r="D2153" s="98" t="str">
        <f>IF(COUNT(X2153:BN2153,BP2153:BX2153,BZ2153:CF2153,CH2153:FC2153,FI2153:FQ2153)&gt;0,COUNT(X2153:BN2153,BP2153:BX2153,BZ2153:CF2153,CH2153:FC2153,FI2153:FQ2153),"")</f>
        <v/>
      </c>
      <c r="E2153" s="98" t="str">
        <f>IF(H2153=1,COUNT(R2153:FC2153,FI2153:FQ2153),"")</f>
        <v/>
      </c>
      <c r="F2153" s="98" t="str">
        <f>IF(H2153=1,COUNT(X2153:BN2153,BP2153:BX2153,BZ2153:CF2153,CH2153:FC2153,FI2153:FQ2153),"")</f>
        <v/>
      </c>
      <c r="G2153" s="98" t="str">
        <f>IF($B2153&gt;=1,$M2153,"")</f>
        <v/>
      </c>
      <c r="H2153" s="199" t="str">
        <f>IF(AND(M2153&gt;0,M2153&lt;=STATS!$C$22),1,"")</f>
        <v/>
      </c>
      <c r="J2153" s="34">
        <v>2152</v>
      </c>
      <c r="R2153" s="17"/>
      <c r="U2153" s="17"/>
      <c r="FD2153" s="195"/>
      <c r="FE2153" s="195"/>
      <c r="FF2153" s="195"/>
      <c r="FG2153" s="195"/>
      <c r="FH2153" s="195"/>
    </row>
    <row r="2154" spans="2:164" x14ac:dyDescent="0.2">
      <c r="B2154" s="98">
        <f>COUNT(R2154:FC2154,FI2154:FQ2154)</f>
        <v>0</v>
      </c>
      <c r="C2154" s="98" t="str">
        <f>IF(COUNT(R2154:FC2154,FI2154:FQ2154)&gt;0,COUNT(R2154:FC2154,FI2154:FQ2154),"")</f>
        <v/>
      </c>
      <c r="D2154" s="98" t="str">
        <f>IF(COUNT(X2154:BN2154,BP2154:BX2154,BZ2154:CF2154,CH2154:FC2154,FI2154:FQ2154)&gt;0,COUNT(X2154:BN2154,BP2154:BX2154,BZ2154:CF2154,CH2154:FC2154,FI2154:FQ2154),"")</f>
        <v/>
      </c>
      <c r="E2154" s="98" t="str">
        <f>IF(H2154=1,COUNT(R2154:FC2154,FI2154:FQ2154),"")</f>
        <v/>
      </c>
      <c r="F2154" s="98" t="str">
        <f>IF(H2154=1,COUNT(X2154:BN2154,BP2154:BX2154,BZ2154:CF2154,CH2154:FC2154,FI2154:FQ2154),"")</f>
        <v/>
      </c>
      <c r="G2154" s="98" t="str">
        <f>IF($B2154&gt;=1,$M2154,"")</f>
        <v/>
      </c>
      <c r="H2154" s="199" t="str">
        <f>IF(AND(M2154&gt;0,M2154&lt;=STATS!$C$22),1,"")</f>
        <v/>
      </c>
      <c r="J2154" s="34">
        <v>2153</v>
      </c>
      <c r="R2154" s="17"/>
      <c r="U2154" s="17"/>
      <c r="FD2154" s="195"/>
      <c r="FE2154" s="195"/>
      <c r="FF2154" s="195"/>
      <c r="FG2154" s="195"/>
      <c r="FH2154" s="195"/>
    </row>
    <row r="2155" spans="2:164" x14ac:dyDescent="0.2">
      <c r="B2155" s="98">
        <f>COUNT(R2155:FC2155,FI2155:FQ2155)</f>
        <v>0</v>
      </c>
      <c r="C2155" s="98" t="str">
        <f>IF(COUNT(R2155:FC2155,FI2155:FQ2155)&gt;0,COUNT(R2155:FC2155,FI2155:FQ2155),"")</f>
        <v/>
      </c>
      <c r="D2155" s="98" t="str">
        <f>IF(COUNT(X2155:BN2155,BP2155:BX2155,BZ2155:CF2155,CH2155:FC2155,FI2155:FQ2155)&gt;0,COUNT(X2155:BN2155,BP2155:BX2155,BZ2155:CF2155,CH2155:FC2155,FI2155:FQ2155),"")</f>
        <v/>
      </c>
      <c r="E2155" s="98" t="str">
        <f>IF(H2155=1,COUNT(R2155:FC2155,FI2155:FQ2155),"")</f>
        <v/>
      </c>
      <c r="F2155" s="98" t="str">
        <f>IF(H2155=1,COUNT(X2155:BN2155,BP2155:BX2155,BZ2155:CF2155,CH2155:FC2155,FI2155:FQ2155),"")</f>
        <v/>
      </c>
      <c r="G2155" s="98" t="str">
        <f>IF($B2155&gt;=1,$M2155,"")</f>
        <v/>
      </c>
      <c r="H2155" s="199" t="str">
        <f>IF(AND(M2155&gt;0,M2155&lt;=STATS!$C$22),1,"")</f>
        <v/>
      </c>
      <c r="J2155" s="34">
        <v>2154</v>
      </c>
      <c r="R2155" s="17"/>
      <c r="U2155" s="17"/>
      <c r="FD2155" s="195"/>
      <c r="FE2155" s="195"/>
      <c r="FF2155" s="195"/>
      <c r="FG2155" s="195"/>
      <c r="FH2155" s="195"/>
    </row>
    <row r="2156" spans="2:164" x14ac:dyDescent="0.2">
      <c r="B2156" s="98">
        <f>COUNT(R2156:FC2156,FI2156:FQ2156)</f>
        <v>0</v>
      </c>
      <c r="C2156" s="98" t="str">
        <f>IF(COUNT(R2156:FC2156,FI2156:FQ2156)&gt;0,COUNT(R2156:FC2156,FI2156:FQ2156),"")</f>
        <v/>
      </c>
      <c r="D2156" s="98" t="str">
        <f>IF(COUNT(X2156:BN2156,BP2156:BX2156,BZ2156:CF2156,CH2156:FC2156,FI2156:FQ2156)&gt;0,COUNT(X2156:BN2156,BP2156:BX2156,BZ2156:CF2156,CH2156:FC2156,FI2156:FQ2156),"")</f>
        <v/>
      </c>
      <c r="E2156" s="98" t="str">
        <f>IF(H2156=1,COUNT(R2156:FC2156,FI2156:FQ2156),"")</f>
        <v/>
      </c>
      <c r="F2156" s="98" t="str">
        <f>IF(H2156=1,COUNT(X2156:BN2156,BP2156:BX2156,BZ2156:CF2156,CH2156:FC2156,FI2156:FQ2156),"")</f>
        <v/>
      </c>
      <c r="G2156" s="98" t="str">
        <f>IF($B2156&gt;=1,$M2156,"")</f>
        <v/>
      </c>
      <c r="H2156" s="199" t="str">
        <f>IF(AND(M2156&gt;0,M2156&lt;=STATS!$C$22),1,"")</f>
        <v/>
      </c>
      <c r="J2156" s="34">
        <v>2155</v>
      </c>
      <c r="R2156" s="17"/>
      <c r="U2156" s="17"/>
      <c r="FD2156" s="195"/>
      <c r="FE2156" s="195"/>
      <c r="FF2156" s="195"/>
      <c r="FG2156" s="195"/>
      <c r="FH2156" s="195"/>
    </row>
    <row r="2157" spans="2:164" x14ac:dyDescent="0.2">
      <c r="B2157" s="98">
        <f>COUNT(R2157:FC2157,FI2157:FQ2157)</f>
        <v>0</v>
      </c>
      <c r="C2157" s="98" t="str">
        <f>IF(COUNT(R2157:FC2157,FI2157:FQ2157)&gt;0,COUNT(R2157:FC2157,FI2157:FQ2157),"")</f>
        <v/>
      </c>
      <c r="D2157" s="98" t="str">
        <f>IF(COUNT(X2157:BN2157,BP2157:BX2157,BZ2157:CF2157,CH2157:FC2157,FI2157:FQ2157)&gt;0,COUNT(X2157:BN2157,BP2157:BX2157,BZ2157:CF2157,CH2157:FC2157,FI2157:FQ2157),"")</f>
        <v/>
      </c>
      <c r="E2157" s="98" t="str">
        <f>IF(H2157=1,COUNT(R2157:FC2157,FI2157:FQ2157),"")</f>
        <v/>
      </c>
      <c r="F2157" s="98" t="str">
        <f>IF(H2157=1,COUNT(X2157:BN2157,BP2157:BX2157,BZ2157:CF2157,CH2157:FC2157,FI2157:FQ2157),"")</f>
        <v/>
      </c>
      <c r="G2157" s="98" t="str">
        <f>IF($B2157&gt;=1,$M2157,"")</f>
        <v/>
      </c>
      <c r="H2157" s="199" t="str">
        <f>IF(AND(M2157&gt;0,M2157&lt;=STATS!$C$22),1,"")</f>
        <v/>
      </c>
      <c r="J2157" s="34">
        <v>2156</v>
      </c>
      <c r="R2157" s="17"/>
      <c r="U2157" s="17"/>
      <c r="FD2157" s="195"/>
      <c r="FE2157" s="195"/>
      <c r="FF2157" s="195"/>
      <c r="FG2157" s="195"/>
      <c r="FH2157" s="195"/>
    </row>
    <row r="2158" spans="2:164" x14ac:dyDescent="0.2">
      <c r="B2158" s="98">
        <f>COUNT(R2158:FC2158,FI2158:FQ2158)</f>
        <v>0</v>
      </c>
      <c r="C2158" s="98" t="str">
        <f>IF(COUNT(R2158:FC2158,FI2158:FQ2158)&gt;0,COUNT(R2158:FC2158,FI2158:FQ2158),"")</f>
        <v/>
      </c>
      <c r="D2158" s="98" t="str">
        <f>IF(COUNT(X2158:BN2158,BP2158:BX2158,BZ2158:CF2158,CH2158:FC2158,FI2158:FQ2158)&gt;0,COUNT(X2158:BN2158,BP2158:BX2158,BZ2158:CF2158,CH2158:FC2158,FI2158:FQ2158),"")</f>
        <v/>
      </c>
      <c r="E2158" s="98" t="str">
        <f>IF(H2158=1,COUNT(R2158:FC2158,FI2158:FQ2158),"")</f>
        <v/>
      </c>
      <c r="F2158" s="98" t="str">
        <f>IF(H2158=1,COUNT(X2158:BN2158,BP2158:BX2158,BZ2158:CF2158,CH2158:FC2158,FI2158:FQ2158),"")</f>
        <v/>
      </c>
      <c r="G2158" s="98" t="str">
        <f>IF($B2158&gt;=1,$M2158,"")</f>
        <v/>
      </c>
      <c r="H2158" s="199" t="str">
        <f>IF(AND(M2158&gt;0,M2158&lt;=STATS!$C$22),1,"")</f>
        <v/>
      </c>
      <c r="J2158" s="34">
        <v>2157</v>
      </c>
      <c r="R2158" s="17"/>
      <c r="U2158" s="17"/>
      <c r="FD2158" s="195"/>
      <c r="FE2158" s="195"/>
      <c r="FF2158" s="195"/>
      <c r="FG2158" s="195"/>
      <c r="FH2158" s="195"/>
    </row>
    <row r="2159" spans="2:164" x14ac:dyDescent="0.2">
      <c r="B2159" s="98">
        <f>COUNT(R2159:FC2159,FI2159:FQ2159)</f>
        <v>0</v>
      </c>
      <c r="C2159" s="98" t="str">
        <f>IF(COUNT(R2159:FC2159,FI2159:FQ2159)&gt;0,COUNT(R2159:FC2159,FI2159:FQ2159),"")</f>
        <v/>
      </c>
      <c r="D2159" s="98" t="str">
        <f>IF(COUNT(X2159:BN2159,BP2159:BX2159,BZ2159:CF2159,CH2159:FC2159,FI2159:FQ2159)&gt;0,COUNT(X2159:BN2159,BP2159:BX2159,BZ2159:CF2159,CH2159:FC2159,FI2159:FQ2159),"")</f>
        <v/>
      </c>
      <c r="E2159" s="98" t="str">
        <f>IF(H2159=1,COUNT(R2159:FC2159,FI2159:FQ2159),"")</f>
        <v/>
      </c>
      <c r="F2159" s="98" t="str">
        <f>IF(H2159=1,COUNT(X2159:BN2159,BP2159:BX2159,BZ2159:CF2159,CH2159:FC2159,FI2159:FQ2159),"")</f>
        <v/>
      </c>
      <c r="G2159" s="98" t="str">
        <f>IF($B2159&gt;=1,$M2159,"")</f>
        <v/>
      </c>
      <c r="H2159" s="199" t="str">
        <f>IF(AND(M2159&gt;0,M2159&lt;=STATS!$C$22),1,"")</f>
        <v/>
      </c>
      <c r="J2159" s="34">
        <v>2158</v>
      </c>
      <c r="R2159" s="17"/>
      <c r="U2159" s="17"/>
      <c r="FD2159" s="195"/>
      <c r="FE2159" s="195"/>
      <c r="FF2159" s="195"/>
      <c r="FG2159" s="195"/>
      <c r="FH2159" s="195"/>
    </row>
    <row r="2160" spans="2:164" x14ac:dyDescent="0.2">
      <c r="B2160" s="98">
        <f>COUNT(R2160:FC2160,FI2160:FQ2160)</f>
        <v>0</v>
      </c>
      <c r="C2160" s="98" t="str">
        <f>IF(COUNT(R2160:FC2160,FI2160:FQ2160)&gt;0,COUNT(R2160:FC2160,FI2160:FQ2160),"")</f>
        <v/>
      </c>
      <c r="D2160" s="98" t="str">
        <f>IF(COUNT(X2160:BN2160,BP2160:BX2160,BZ2160:CF2160,CH2160:FC2160,FI2160:FQ2160)&gt;0,COUNT(X2160:BN2160,BP2160:BX2160,BZ2160:CF2160,CH2160:FC2160,FI2160:FQ2160),"")</f>
        <v/>
      </c>
      <c r="E2160" s="98" t="str">
        <f>IF(H2160=1,COUNT(R2160:FC2160,FI2160:FQ2160),"")</f>
        <v/>
      </c>
      <c r="F2160" s="98" t="str">
        <f>IF(H2160=1,COUNT(X2160:BN2160,BP2160:BX2160,BZ2160:CF2160,CH2160:FC2160,FI2160:FQ2160),"")</f>
        <v/>
      </c>
      <c r="G2160" s="98" t="str">
        <f>IF($B2160&gt;=1,$M2160,"")</f>
        <v/>
      </c>
      <c r="H2160" s="199" t="str">
        <f>IF(AND(M2160&gt;0,M2160&lt;=STATS!$C$22),1,"")</f>
        <v/>
      </c>
      <c r="J2160" s="34">
        <v>2159</v>
      </c>
      <c r="R2160" s="17"/>
      <c r="U2160" s="17"/>
      <c r="FD2160" s="195"/>
      <c r="FE2160" s="195"/>
      <c r="FF2160" s="195"/>
      <c r="FG2160" s="195"/>
      <c r="FH2160" s="195"/>
    </row>
    <row r="2161" spans="2:164" x14ac:dyDescent="0.2">
      <c r="B2161" s="98">
        <f>COUNT(R2161:FC2161,FI2161:FQ2161)</f>
        <v>0</v>
      </c>
      <c r="C2161" s="98" t="str">
        <f>IF(COUNT(R2161:FC2161,FI2161:FQ2161)&gt;0,COUNT(R2161:FC2161,FI2161:FQ2161),"")</f>
        <v/>
      </c>
      <c r="D2161" s="98" t="str">
        <f>IF(COUNT(X2161:BN2161,BP2161:BX2161,BZ2161:CF2161,CH2161:FC2161,FI2161:FQ2161)&gt;0,COUNT(X2161:BN2161,BP2161:BX2161,BZ2161:CF2161,CH2161:FC2161,FI2161:FQ2161),"")</f>
        <v/>
      </c>
      <c r="E2161" s="98" t="str">
        <f>IF(H2161=1,COUNT(R2161:FC2161,FI2161:FQ2161),"")</f>
        <v/>
      </c>
      <c r="F2161" s="98" t="str">
        <f>IF(H2161=1,COUNT(X2161:BN2161,BP2161:BX2161,BZ2161:CF2161,CH2161:FC2161,FI2161:FQ2161),"")</f>
        <v/>
      </c>
      <c r="G2161" s="98" t="str">
        <f>IF($B2161&gt;=1,$M2161,"")</f>
        <v/>
      </c>
      <c r="H2161" s="199" t="str">
        <f>IF(AND(M2161&gt;0,M2161&lt;=STATS!$C$22),1,"")</f>
        <v/>
      </c>
      <c r="J2161" s="34">
        <v>2160</v>
      </c>
      <c r="R2161" s="17"/>
      <c r="U2161" s="17"/>
      <c r="FD2161" s="195"/>
      <c r="FE2161" s="195"/>
      <c r="FF2161" s="195"/>
      <c r="FG2161" s="195"/>
      <c r="FH2161" s="195"/>
    </row>
    <row r="2162" spans="2:164" x14ac:dyDescent="0.2">
      <c r="B2162" s="98">
        <f>COUNT(R2162:FC2162,FI2162:FQ2162)</f>
        <v>0</v>
      </c>
      <c r="C2162" s="98" t="str">
        <f>IF(COUNT(R2162:FC2162,FI2162:FQ2162)&gt;0,COUNT(R2162:FC2162,FI2162:FQ2162),"")</f>
        <v/>
      </c>
      <c r="D2162" s="98" t="str">
        <f>IF(COUNT(X2162:BN2162,BP2162:BX2162,BZ2162:CF2162,CH2162:FC2162,FI2162:FQ2162)&gt;0,COUNT(X2162:BN2162,BP2162:BX2162,BZ2162:CF2162,CH2162:FC2162,FI2162:FQ2162),"")</f>
        <v/>
      </c>
      <c r="E2162" s="98" t="str">
        <f>IF(H2162=1,COUNT(R2162:FC2162,FI2162:FQ2162),"")</f>
        <v/>
      </c>
      <c r="F2162" s="98" t="str">
        <f>IF(H2162=1,COUNT(X2162:BN2162,BP2162:BX2162,BZ2162:CF2162,CH2162:FC2162,FI2162:FQ2162),"")</f>
        <v/>
      </c>
      <c r="G2162" s="98" t="str">
        <f>IF($B2162&gt;=1,$M2162,"")</f>
        <v/>
      </c>
      <c r="H2162" s="199" t="str">
        <f>IF(AND(M2162&gt;0,M2162&lt;=STATS!$C$22),1,"")</f>
        <v/>
      </c>
      <c r="J2162" s="34">
        <v>2161</v>
      </c>
      <c r="R2162" s="17"/>
      <c r="U2162" s="17"/>
      <c r="FD2162" s="195"/>
      <c r="FE2162" s="195"/>
      <c r="FF2162" s="195"/>
      <c r="FG2162" s="195"/>
      <c r="FH2162" s="195"/>
    </row>
    <row r="2163" spans="2:164" x14ac:dyDescent="0.2">
      <c r="B2163" s="98">
        <f>COUNT(R2163:FC2163,FI2163:FQ2163)</f>
        <v>0</v>
      </c>
      <c r="C2163" s="98" t="str">
        <f>IF(COUNT(R2163:FC2163,FI2163:FQ2163)&gt;0,COUNT(R2163:FC2163,FI2163:FQ2163),"")</f>
        <v/>
      </c>
      <c r="D2163" s="98" t="str">
        <f>IF(COUNT(X2163:BN2163,BP2163:BX2163,BZ2163:CF2163,CH2163:FC2163,FI2163:FQ2163)&gt;0,COUNT(X2163:BN2163,BP2163:BX2163,BZ2163:CF2163,CH2163:FC2163,FI2163:FQ2163),"")</f>
        <v/>
      </c>
      <c r="E2163" s="98" t="str">
        <f>IF(H2163=1,COUNT(R2163:FC2163,FI2163:FQ2163),"")</f>
        <v/>
      </c>
      <c r="F2163" s="98" t="str">
        <f>IF(H2163=1,COUNT(X2163:BN2163,BP2163:BX2163,BZ2163:CF2163,CH2163:FC2163,FI2163:FQ2163),"")</f>
        <v/>
      </c>
      <c r="G2163" s="98" t="str">
        <f>IF($B2163&gt;=1,$M2163,"")</f>
        <v/>
      </c>
      <c r="H2163" s="199" t="str">
        <f>IF(AND(M2163&gt;0,M2163&lt;=STATS!$C$22),1,"")</f>
        <v/>
      </c>
      <c r="J2163" s="34">
        <v>2162</v>
      </c>
      <c r="R2163" s="17"/>
      <c r="U2163" s="17"/>
      <c r="FD2163" s="195"/>
      <c r="FE2163" s="195"/>
      <c r="FF2163" s="195"/>
      <c r="FG2163" s="195"/>
      <c r="FH2163" s="195"/>
    </row>
    <row r="2164" spans="2:164" x14ac:dyDescent="0.2">
      <c r="B2164" s="98">
        <f>COUNT(R2164:FC2164,FI2164:FQ2164)</f>
        <v>0</v>
      </c>
      <c r="C2164" s="98" t="str">
        <f>IF(COUNT(R2164:FC2164,FI2164:FQ2164)&gt;0,COUNT(R2164:FC2164,FI2164:FQ2164),"")</f>
        <v/>
      </c>
      <c r="D2164" s="98" t="str">
        <f>IF(COUNT(X2164:BN2164,BP2164:BX2164,BZ2164:CF2164,CH2164:FC2164,FI2164:FQ2164)&gt;0,COUNT(X2164:BN2164,BP2164:BX2164,BZ2164:CF2164,CH2164:FC2164,FI2164:FQ2164),"")</f>
        <v/>
      </c>
      <c r="E2164" s="98" t="str">
        <f>IF(H2164=1,COUNT(R2164:FC2164,FI2164:FQ2164),"")</f>
        <v/>
      </c>
      <c r="F2164" s="98" t="str">
        <f>IF(H2164=1,COUNT(X2164:BN2164,BP2164:BX2164,BZ2164:CF2164,CH2164:FC2164,FI2164:FQ2164),"")</f>
        <v/>
      </c>
      <c r="G2164" s="98" t="str">
        <f>IF($B2164&gt;=1,$M2164,"")</f>
        <v/>
      </c>
      <c r="H2164" s="199" t="str">
        <f>IF(AND(M2164&gt;0,M2164&lt;=STATS!$C$22),1,"")</f>
        <v/>
      </c>
      <c r="J2164" s="34">
        <v>2163</v>
      </c>
      <c r="R2164" s="17"/>
      <c r="U2164" s="17"/>
      <c r="FD2164" s="195"/>
      <c r="FE2164" s="195"/>
      <c r="FF2164" s="195"/>
      <c r="FG2164" s="195"/>
      <c r="FH2164" s="195"/>
    </row>
    <row r="2165" spans="2:164" x14ac:dyDescent="0.2">
      <c r="B2165" s="98">
        <f>COUNT(R2165:FC2165,FI2165:FQ2165)</f>
        <v>0</v>
      </c>
      <c r="C2165" s="98" t="str">
        <f>IF(COUNT(R2165:FC2165,FI2165:FQ2165)&gt;0,COUNT(R2165:FC2165,FI2165:FQ2165),"")</f>
        <v/>
      </c>
      <c r="D2165" s="98" t="str">
        <f>IF(COUNT(X2165:BN2165,BP2165:BX2165,BZ2165:CF2165,CH2165:FC2165,FI2165:FQ2165)&gt;0,COUNT(X2165:BN2165,BP2165:BX2165,BZ2165:CF2165,CH2165:FC2165,FI2165:FQ2165),"")</f>
        <v/>
      </c>
      <c r="E2165" s="98" t="str">
        <f>IF(H2165=1,COUNT(R2165:FC2165,FI2165:FQ2165),"")</f>
        <v/>
      </c>
      <c r="F2165" s="98" t="str">
        <f>IF(H2165=1,COUNT(X2165:BN2165,BP2165:BX2165,BZ2165:CF2165,CH2165:FC2165,FI2165:FQ2165),"")</f>
        <v/>
      </c>
      <c r="G2165" s="98" t="str">
        <f>IF($B2165&gt;=1,$M2165,"")</f>
        <v/>
      </c>
      <c r="H2165" s="199" t="str">
        <f>IF(AND(M2165&gt;0,M2165&lt;=STATS!$C$22),1,"")</f>
        <v/>
      </c>
      <c r="J2165" s="34">
        <v>2164</v>
      </c>
      <c r="R2165" s="17"/>
      <c r="U2165" s="17"/>
      <c r="FD2165" s="195"/>
      <c r="FE2165" s="195"/>
      <c r="FF2165" s="195"/>
      <c r="FG2165" s="195"/>
      <c r="FH2165" s="195"/>
    </row>
    <row r="2166" spans="2:164" x14ac:dyDescent="0.2">
      <c r="B2166" s="98">
        <f>COUNT(R2166:FC2166,FI2166:FQ2166)</f>
        <v>0</v>
      </c>
      <c r="C2166" s="98" t="str">
        <f>IF(COUNT(R2166:FC2166,FI2166:FQ2166)&gt;0,COUNT(R2166:FC2166,FI2166:FQ2166),"")</f>
        <v/>
      </c>
      <c r="D2166" s="98" t="str">
        <f>IF(COUNT(X2166:BN2166,BP2166:BX2166,BZ2166:CF2166,CH2166:FC2166,FI2166:FQ2166)&gt;0,COUNT(X2166:BN2166,BP2166:BX2166,BZ2166:CF2166,CH2166:FC2166,FI2166:FQ2166),"")</f>
        <v/>
      </c>
      <c r="E2166" s="98" t="str">
        <f>IF(H2166=1,COUNT(R2166:FC2166,FI2166:FQ2166),"")</f>
        <v/>
      </c>
      <c r="F2166" s="98" t="str">
        <f>IF(H2166=1,COUNT(X2166:BN2166,BP2166:BX2166,BZ2166:CF2166,CH2166:FC2166,FI2166:FQ2166),"")</f>
        <v/>
      </c>
      <c r="G2166" s="98" t="str">
        <f>IF($B2166&gt;=1,$M2166,"")</f>
        <v/>
      </c>
      <c r="H2166" s="199" t="str">
        <f>IF(AND(M2166&gt;0,M2166&lt;=STATS!$C$22),1,"")</f>
        <v/>
      </c>
      <c r="J2166" s="34">
        <v>2165</v>
      </c>
      <c r="R2166" s="17"/>
      <c r="U2166" s="17"/>
      <c r="FD2166" s="195"/>
      <c r="FE2166" s="195"/>
      <c r="FF2166" s="195"/>
      <c r="FG2166" s="195"/>
      <c r="FH2166" s="195"/>
    </row>
    <row r="2167" spans="2:164" x14ac:dyDescent="0.2">
      <c r="B2167" s="98">
        <f>COUNT(R2167:FC2167,FI2167:FQ2167)</f>
        <v>0</v>
      </c>
      <c r="C2167" s="98" t="str">
        <f>IF(COUNT(R2167:FC2167,FI2167:FQ2167)&gt;0,COUNT(R2167:FC2167,FI2167:FQ2167),"")</f>
        <v/>
      </c>
      <c r="D2167" s="98" t="str">
        <f>IF(COUNT(X2167:BN2167,BP2167:BX2167,BZ2167:CF2167,CH2167:FC2167,FI2167:FQ2167)&gt;0,COUNT(X2167:BN2167,BP2167:BX2167,BZ2167:CF2167,CH2167:FC2167,FI2167:FQ2167),"")</f>
        <v/>
      </c>
      <c r="E2167" s="98" t="str">
        <f>IF(H2167=1,COUNT(R2167:FC2167,FI2167:FQ2167),"")</f>
        <v/>
      </c>
      <c r="F2167" s="98" t="str">
        <f>IF(H2167=1,COUNT(X2167:BN2167,BP2167:BX2167,BZ2167:CF2167,CH2167:FC2167,FI2167:FQ2167),"")</f>
        <v/>
      </c>
      <c r="G2167" s="98" t="str">
        <f>IF($B2167&gt;=1,$M2167,"")</f>
        <v/>
      </c>
      <c r="H2167" s="199" t="str">
        <f>IF(AND(M2167&gt;0,M2167&lt;=STATS!$C$22),1,"")</f>
        <v/>
      </c>
      <c r="J2167" s="34">
        <v>2166</v>
      </c>
      <c r="R2167" s="17"/>
      <c r="U2167" s="17"/>
      <c r="FD2167" s="195"/>
      <c r="FE2167" s="195"/>
      <c r="FF2167" s="195"/>
      <c r="FG2167" s="195"/>
      <c r="FH2167" s="195"/>
    </row>
    <row r="2168" spans="2:164" x14ac:dyDescent="0.2">
      <c r="B2168" s="98">
        <f>COUNT(R2168:FC2168,FI2168:FQ2168)</f>
        <v>0</v>
      </c>
      <c r="C2168" s="98" t="str">
        <f>IF(COUNT(R2168:FC2168,FI2168:FQ2168)&gt;0,COUNT(R2168:FC2168,FI2168:FQ2168),"")</f>
        <v/>
      </c>
      <c r="D2168" s="98" t="str">
        <f>IF(COUNT(X2168:BN2168,BP2168:BX2168,BZ2168:CF2168,CH2168:FC2168,FI2168:FQ2168)&gt;0,COUNT(X2168:BN2168,BP2168:BX2168,BZ2168:CF2168,CH2168:FC2168,FI2168:FQ2168),"")</f>
        <v/>
      </c>
      <c r="E2168" s="98" t="str">
        <f>IF(H2168=1,COUNT(R2168:FC2168,FI2168:FQ2168),"")</f>
        <v/>
      </c>
      <c r="F2168" s="98" t="str">
        <f>IF(H2168=1,COUNT(X2168:BN2168,BP2168:BX2168,BZ2168:CF2168,CH2168:FC2168,FI2168:FQ2168),"")</f>
        <v/>
      </c>
      <c r="G2168" s="98" t="str">
        <f>IF($B2168&gt;=1,$M2168,"")</f>
        <v/>
      </c>
      <c r="H2168" s="199" t="str">
        <f>IF(AND(M2168&gt;0,M2168&lt;=STATS!$C$22),1,"")</f>
        <v/>
      </c>
      <c r="J2168" s="34">
        <v>2167</v>
      </c>
      <c r="R2168" s="17"/>
      <c r="U2168" s="17"/>
      <c r="FD2168" s="195"/>
      <c r="FE2168" s="195"/>
      <c r="FF2168" s="195"/>
      <c r="FG2168" s="195"/>
      <c r="FH2168" s="195"/>
    </row>
    <row r="2169" spans="2:164" x14ac:dyDescent="0.2">
      <c r="B2169" s="98">
        <f>COUNT(R2169:FC2169,FI2169:FQ2169)</f>
        <v>0</v>
      </c>
      <c r="C2169" s="98" t="str">
        <f>IF(COUNT(R2169:FC2169,FI2169:FQ2169)&gt;0,COUNT(R2169:FC2169,FI2169:FQ2169),"")</f>
        <v/>
      </c>
      <c r="D2169" s="98" t="str">
        <f>IF(COUNT(X2169:BN2169,BP2169:BX2169,BZ2169:CF2169,CH2169:FC2169,FI2169:FQ2169)&gt;0,COUNT(X2169:BN2169,BP2169:BX2169,BZ2169:CF2169,CH2169:FC2169,FI2169:FQ2169),"")</f>
        <v/>
      </c>
      <c r="E2169" s="98" t="str">
        <f>IF(H2169=1,COUNT(R2169:FC2169,FI2169:FQ2169),"")</f>
        <v/>
      </c>
      <c r="F2169" s="98" t="str">
        <f>IF(H2169=1,COUNT(X2169:BN2169,BP2169:BX2169,BZ2169:CF2169,CH2169:FC2169,FI2169:FQ2169),"")</f>
        <v/>
      </c>
      <c r="G2169" s="98" t="str">
        <f>IF($B2169&gt;=1,$M2169,"")</f>
        <v/>
      </c>
      <c r="H2169" s="199" t="str">
        <f>IF(AND(M2169&gt;0,M2169&lt;=STATS!$C$22),1,"")</f>
        <v/>
      </c>
      <c r="J2169" s="34">
        <v>2168</v>
      </c>
      <c r="R2169" s="17"/>
      <c r="U2169" s="17"/>
      <c r="FD2169" s="195"/>
      <c r="FE2169" s="195"/>
      <c r="FF2169" s="195"/>
      <c r="FG2169" s="195"/>
      <c r="FH2169" s="195"/>
    </row>
    <row r="2170" spans="2:164" x14ac:dyDescent="0.2">
      <c r="B2170" s="98">
        <f>COUNT(R2170:FC2170,FI2170:FQ2170)</f>
        <v>0</v>
      </c>
      <c r="C2170" s="98" t="str">
        <f>IF(COUNT(R2170:FC2170,FI2170:FQ2170)&gt;0,COUNT(R2170:FC2170,FI2170:FQ2170),"")</f>
        <v/>
      </c>
      <c r="D2170" s="98" t="str">
        <f>IF(COUNT(X2170:BN2170,BP2170:BX2170,BZ2170:CF2170,CH2170:FC2170,FI2170:FQ2170)&gt;0,COUNT(X2170:BN2170,BP2170:BX2170,BZ2170:CF2170,CH2170:FC2170,FI2170:FQ2170),"")</f>
        <v/>
      </c>
      <c r="E2170" s="98" t="str">
        <f>IF(H2170=1,COUNT(R2170:FC2170,FI2170:FQ2170),"")</f>
        <v/>
      </c>
      <c r="F2170" s="98" t="str">
        <f>IF(H2170=1,COUNT(X2170:BN2170,BP2170:BX2170,BZ2170:CF2170,CH2170:FC2170,FI2170:FQ2170),"")</f>
        <v/>
      </c>
      <c r="G2170" s="98" t="str">
        <f>IF($B2170&gt;=1,$M2170,"")</f>
        <v/>
      </c>
      <c r="H2170" s="199" t="str">
        <f>IF(AND(M2170&gt;0,M2170&lt;=STATS!$C$22),1,"")</f>
        <v/>
      </c>
      <c r="J2170" s="34">
        <v>2169</v>
      </c>
      <c r="R2170" s="17"/>
      <c r="U2170" s="17"/>
      <c r="FD2170" s="195"/>
      <c r="FE2170" s="195"/>
      <c r="FF2170" s="195"/>
      <c r="FG2170" s="195"/>
      <c r="FH2170" s="195"/>
    </row>
    <row r="2171" spans="2:164" x14ac:dyDescent="0.2">
      <c r="B2171" s="98">
        <f>COUNT(R2171:FC2171,FI2171:FQ2171)</f>
        <v>0</v>
      </c>
      <c r="C2171" s="98" t="str">
        <f>IF(COUNT(R2171:FC2171,FI2171:FQ2171)&gt;0,COUNT(R2171:FC2171,FI2171:FQ2171),"")</f>
        <v/>
      </c>
      <c r="D2171" s="98" t="str">
        <f>IF(COUNT(X2171:BN2171,BP2171:BX2171,BZ2171:CF2171,CH2171:FC2171,FI2171:FQ2171)&gt;0,COUNT(X2171:BN2171,BP2171:BX2171,BZ2171:CF2171,CH2171:FC2171,FI2171:FQ2171),"")</f>
        <v/>
      </c>
      <c r="E2171" s="98" t="str">
        <f>IF(H2171=1,COUNT(R2171:FC2171,FI2171:FQ2171),"")</f>
        <v/>
      </c>
      <c r="F2171" s="98" t="str">
        <f>IF(H2171=1,COUNT(X2171:BN2171,BP2171:BX2171,BZ2171:CF2171,CH2171:FC2171,FI2171:FQ2171),"")</f>
        <v/>
      </c>
      <c r="G2171" s="98" t="str">
        <f>IF($B2171&gt;=1,$M2171,"")</f>
        <v/>
      </c>
      <c r="H2171" s="199" t="str">
        <f>IF(AND(M2171&gt;0,M2171&lt;=STATS!$C$22),1,"")</f>
        <v/>
      </c>
      <c r="J2171" s="34">
        <v>2170</v>
      </c>
      <c r="R2171" s="17"/>
      <c r="U2171" s="17"/>
      <c r="FD2171" s="195"/>
      <c r="FE2171" s="195"/>
      <c r="FF2171" s="195"/>
      <c r="FG2171" s="195"/>
      <c r="FH2171" s="195"/>
    </row>
    <row r="2172" spans="2:164" x14ac:dyDescent="0.2">
      <c r="B2172" s="98">
        <f>COUNT(R2172:FC2172,FI2172:FQ2172)</f>
        <v>0</v>
      </c>
      <c r="C2172" s="98" t="str">
        <f>IF(COUNT(R2172:FC2172,FI2172:FQ2172)&gt;0,COUNT(R2172:FC2172,FI2172:FQ2172),"")</f>
        <v/>
      </c>
      <c r="D2172" s="98" t="str">
        <f>IF(COUNT(X2172:BN2172,BP2172:BX2172,BZ2172:CF2172,CH2172:FC2172,FI2172:FQ2172)&gt;0,COUNT(X2172:BN2172,BP2172:BX2172,BZ2172:CF2172,CH2172:FC2172,FI2172:FQ2172),"")</f>
        <v/>
      </c>
      <c r="E2172" s="98" t="str">
        <f>IF(H2172=1,COUNT(R2172:FC2172,FI2172:FQ2172),"")</f>
        <v/>
      </c>
      <c r="F2172" s="98" t="str">
        <f>IF(H2172=1,COUNT(X2172:BN2172,BP2172:BX2172,BZ2172:CF2172,CH2172:FC2172,FI2172:FQ2172),"")</f>
        <v/>
      </c>
      <c r="G2172" s="98" t="str">
        <f>IF($B2172&gt;=1,$M2172,"")</f>
        <v/>
      </c>
      <c r="H2172" s="199" t="str">
        <f>IF(AND(M2172&gt;0,M2172&lt;=STATS!$C$22),1,"")</f>
        <v/>
      </c>
      <c r="J2172" s="34">
        <v>2171</v>
      </c>
      <c r="R2172" s="17"/>
      <c r="U2172" s="17"/>
      <c r="FD2172" s="195"/>
      <c r="FE2172" s="195"/>
      <c r="FF2172" s="195"/>
      <c r="FG2172" s="195"/>
      <c r="FH2172" s="195"/>
    </row>
    <row r="2173" spans="2:164" x14ac:dyDescent="0.2">
      <c r="B2173" s="98">
        <f>COUNT(R2173:FC2173,FI2173:FQ2173)</f>
        <v>0</v>
      </c>
      <c r="C2173" s="98" t="str">
        <f>IF(COUNT(R2173:FC2173,FI2173:FQ2173)&gt;0,COUNT(R2173:FC2173,FI2173:FQ2173),"")</f>
        <v/>
      </c>
      <c r="D2173" s="98" t="str">
        <f>IF(COUNT(X2173:BN2173,BP2173:BX2173,BZ2173:CF2173,CH2173:FC2173,FI2173:FQ2173)&gt;0,COUNT(X2173:BN2173,BP2173:BX2173,BZ2173:CF2173,CH2173:FC2173,FI2173:FQ2173),"")</f>
        <v/>
      </c>
      <c r="E2173" s="98" t="str">
        <f>IF(H2173=1,COUNT(R2173:FC2173,FI2173:FQ2173),"")</f>
        <v/>
      </c>
      <c r="F2173" s="98" t="str">
        <f>IF(H2173=1,COUNT(X2173:BN2173,BP2173:BX2173,BZ2173:CF2173,CH2173:FC2173,FI2173:FQ2173),"")</f>
        <v/>
      </c>
      <c r="G2173" s="98" t="str">
        <f>IF($B2173&gt;=1,$M2173,"")</f>
        <v/>
      </c>
      <c r="H2173" s="199" t="str">
        <f>IF(AND(M2173&gt;0,M2173&lt;=STATS!$C$22),1,"")</f>
        <v/>
      </c>
      <c r="J2173" s="34">
        <v>2172</v>
      </c>
      <c r="R2173" s="17"/>
      <c r="U2173" s="17"/>
      <c r="FD2173" s="195"/>
      <c r="FE2173" s="195"/>
      <c r="FF2173" s="195"/>
      <c r="FG2173" s="195"/>
      <c r="FH2173" s="195"/>
    </row>
    <row r="2174" spans="2:164" x14ac:dyDescent="0.2">
      <c r="B2174" s="98">
        <f>COUNT(R2174:FC2174,FI2174:FQ2174)</f>
        <v>0</v>
      </c>
      <c r="C2174" s="98" t="str">
        <f>IF(COUNT(R2174:FC2174,FI2174:FQ2174)&gt;0,COUNT(R2174:FC2174,FI2174:FQ2174),"")</f>
        <v/>
      </c>
      <c r="D2174" s="98" t="str">
        <f>IF(COUNT(X2174:BN2174,BP2174:BX2174,BZ2174:CF2174,CH2174:FC2174,FI2174:FQ2174)&gt;0,COUNT(X2174:BN2174,BP2174:BX2174,BZ2174:CF2174,CH2174:FC2174,FI2174:FQ2174),"")</f>
        <v/>
      </c>
      <c r="E2174" s="98" t="str">
        <f>IF(H2174=1,COUNT(R2174:FC2174,FI2174:FQ2174),"")</f>
        <v/>
      </c>
      <c r="F2174" s="98" t="str">
        <f>IF(H2174=1,COUNT(X2174:BN2174,BP2174:BX2174,BZ2174:CF2174,CH2174:FC2174,FI2174:FQ2174),"")</f>
        <v/>
      </c>
      <c r="G2174" s="98" t="str">
        <f>IF($B2174&gt;=1,$M2174,"")</f>
        <v/>
      </c>
      <c r="H2174" s="199" t="str">
        <f>IF(AND(M2174&gt;0,M2174&lt;=STATS!$C$22),1,"")</f>
        <v/>
      </c>
      <c r="J2174" s="34">
        <v>2173</v>
      </c>
      <c r="R2174" s="17"/>
      <c r="U2174" s="17"/>
      <c r="FD2174" s="195"/>
      <c r="FE2174" s="195"/>
      <c r="FF2174" s="195"/>
      <c r="FG2174" s="195"/>
      <c r="FH2174" s="195"/>
    </row>
    <row r="2175" spans="2:164" x14ac:dyDescent="0.2">
      <c r="B2175" s="98">
        <f>COUNT(R2175:FC2175,FI2175:FQ2175)</f>
        <v>0</v>
      </c>
      <c r="C2175" s="98" t="str">
        <f>IF(COUNT(R2175:FC2175,FI2175:FQ2175)&gt;0,COUNT(R2175:FC2175,FI2175:FQ2175),"")</f>
        <v/>
      </c>
      <c r="D2175" s="98" t="str">
        <f>IF(COUNT(X2175:BN2175,BP2175:BX2175,BZ2175:CF2175,CH2175:FC2175,FI2175:FQ2175)&gt;0,COUNT(X2175:BN2175,BP2175:BX2175,BZ2175:CF2175,CH2175:FC2175,FI2175:FQ2175),"")</f>
        <v/>
      </c>
      <c r="E2175" s="98" t="str">
        <f>IF(H2175=1,COUNT(R2175:FC2175,FI2175:FQ2175),"")</f>
        <v/>
      </c>
      <c r="F2175" s="98" t="str">
        <f>IF(H2175=1,COUNT(X2175:BN2175,BP2175:BX2175,BZ2175:CF2175,CH2175:FC2175,FI2175:FQ2175),"")</f>
        <v/>
      </c>
      <c r="G2175" s="98" t="str">
        <f>IF($B2175&gt;=1,$M2175,"")</f>
        <v/>
      </c>
      <c r="H2175" s="199" t="str">
        <f>IF(AND(M2175&gt;0,M2175&lt;=STATS!$C$22),1,"")</f>
        <v/>
      </c>
      <c r="J2175" s="34">
        <v>2174</v>
      </c>
      <c r="R2175" s="17"/>
      <c r="U2175" s="17"/>
      <c r="FD2175" s="195"/>
      <c r="FE2175" s="195"/>
      <c r="FF2175" s="195"/>
      <c r="FG2175" s="195"/>
      <c r="FH2175" s="195"/>
    </row>
    <row r="2176" spans="2:164" x14ac:dyDescent="0.2">
      <c r="B2176" s="98">
        <f>COUNT(R2176:FC2176,FI2176:FQ2176)</f>
        <v>0</v>
      </c>
      <c r="C2176" s="98" t="str">
        <f>IF(COUNT(R2176:FC2176,FI2176:FQ2176)&gt;0,COUNT(R2176:FC2176,FI2176:FQ2176),"")</f>
        <v/>
      </c>
      <c r="D2176" s="98" t="str">
        <f>IF(COUNT(X2176:BN2176,BP2176:BX2176,BZ2176:CF2176,CH2176:FC2176,FI2176:FQ2176)&gt;0,COUNT(X2176:BN2176,BP2176:BX2176,BZ2176:CF2176,CH2176:FC2176,FI2176:FQ2176),"")</f>
        <v/>
      </c>
      <c r="E2176" s="98" t="str">
        <f>IF(H2176=1,COUNT(R2176:FC2176,FI2176:FQ2176),"")</f>
        <v/>
      </c>
      <c r="F2176" s="98" t="str">
        <f>IF(H2176=1,COUNT(X2176:BN2176,BP2176:BX2176,BZ2176:CF2176,CH2176:FC2176,FI2176:FQ2176),"")</f>
        <v/>
      </c>
      <c r="G2176" s="98" t="str">
        <f>IF($B2176&gt;=1,$M2176,"")</f>
        <v/>
      </c>
      <c r="H2176" s="199" t="str">
        <f>IF(AND(M2176&gt;0,M2176&lt;=STATS!$C$22),1,"")</f>
        <v/>
      </c>
      <c r="J2176" s="34">
        <v>2175</v>
      </c>
      <c r="R2176" s="17"/>
      <c r="U2176" s="17"/>
      <c r="FD2176" s="195"/>
      <c r="FE2176" s="195"/>
      <c r="FF2176" s="195"/>
      <c r="FG2176" s="195"/>
      <c r="FH2176" s="195"/>
    </row>
    <row r="2177" spans="2:164" x14ac:dyDescent="0.2">
      <c r="B2177" s="98">
        <f>COUNT(R2177:FC2177,FI2177:FQ2177)</f>
        <v>0</v>
      </c>
      <c r="C2177" s="98" t="str">
        <f>IF(COUNT(R2177:FC2177,FI2177:FQ2177)&gt;0,COUNT(R2177:FC2177,FI2177:FQ2177),"")</f>
        <v/>
      </c>
      <c r="D2177" s="98" t="str">
        <f>IF(COUNT(X2177:BN2177,BP2177:BX2177,BZ2177:CF2177,CH2177:FC2177,FI2177:FQ2177)&gt;0,COUNT(X2177:BN2177,BP2177:BX2177,BZ2177:CF2177,CH2177:FC2177,FI2177:FQ2177),"")</f>
        <v/>
      </c>
      <c r="E2177" s="98" t="str">
        <f>IF(H2177=1,COUNT(R2177:FC2177,FI2177:FQ2177),"")</f>
        <v/>
      </c>
      <c r="F2177" s="98" t="str">
        <f>IF(H2177=1,COUNT(X2177:BN2177,BP2177:BX2177,BZ2177:CF2177,CH2177:FC2177,FI2177:FQ2177),"")</f>
        <v/>
      </c>
      <c r="G2177" s="98" t="str">
        <f>IF($B2177&gt;=1,$M2177,"")</f>
        <v/>
      </c>
      <c r="H2177" s="199" t="str">
        <f>IF(AND(M2177&gt;0,M2177&lt;=STATS!$C$22),1,"")</f>
        <v/>
      </c>
      <c r="J2177" s="34">
        <v>2176</v>
      </c>
      <c r="R2177" s="17"/>
      <c r="U2177" s="17"/>
      <c r="FD2177" s="195"/>
      <c r="FE2177" s="195"/>
      <c r="FF2177" s="195"/>
      <c r="FG2177" s="195"/>
      <c r="FH2177" s="195"/>
    </row>
    <row r="2178" spans="2:164" x14ac:dyDescent="0.2">
      <c r="B2178" s="98">
        <f>COUNT(R2178:FC2178,FI2178:FQ2178)</f>
        <v>0</v>
      </c>
      <c r="C2178" s="98" t="str">
        <f>IF(COUNT(R2178:FC2178,FI2178:FQ2178)&gt;0,COUNT(R2178:FC2178,FI2178:FQ2178),"")</f>
        <v/>
      </c>
      <c r="D2178" s="98" t="str">
        <f>IF(COUNT(X2178:BN2178,BP2178:BX2178,BZ2178:CF2178,CH2178:FC2178,FI2178:FQ2178)&gt;0,COUNT(X2178:BN2178,BP2178:BX2178,BZ2178:CF2178,CH2178:FC2178,FI2178:FQ2178),"")</f>
        <v/>
      </c>
      <c r="E2178" s="98" t="str">
        <f>IF(H2178=1,COUNT(R2178:FC2178,FI2178:FQ2178),"")</f>
        <v/>
      </c>
      <c r="F2178" s="98" t="str">
        <f>IF(H2178=1,COUNT(X2178:BN2178,BP2178:BX2178,BZ2178:CF2178,CH2178:FC2178,FI2178:FQ2178),"")</f>
        <v/>
      </c>
      <c r="G2178" s="98" t="str">
        <f>IF($B2178&gt;=1,$M2178,"")</f>
        <v/>
      </c>
      <c r="H2178" s="199" t="str">
        <f>IF(AND(M2178&gt;0,M2178&lt;=STATS!$C$22),1,"")</f>
        <v/>
      </c>
      <c r="J2178" s="34">
        <v>2177</v>
      </c>
      <c r="R2178" s="17"/>
      <c r="U2178" s="17"/>
      <c r="FD2178" s="195"/>
      <c r="FE2178" s="195"/>
      <c r="FF2178" s="195"/>
      <c r="FG2178" s="195"/>
      <c r="FH2178" s="195"/>
    </row>
    <row r="2179" spans="2:164" x14ac:dyDescent="0.2">
      <c r="B2179" s="98">
        <f>COUNT(R2179:FC2179,FI2179:FQ2179)</f>
        <v>0</v>
      </c>
      <c r="C2179" s="98" t="str">
        <f>IF(COUNT(R2179:FC2179,FI2179:FQ2179)&gt;0,COUNT(R2179:FC2179,FI2179:FQ2179),"")</f>
        <v/>
      </c>
      <c r="D2179" s="98" t="str">
        <f>IF(COUNT(X2179:BN2179,BP2179:BX2179,BZ2179:CF2179,CH2179:FC2179,FI2179:FQ2179)&gt;0,COUNT(X2179:BN2179,BP2179:BX2179,BZ2179:CF2179,CH2179:FC2179,FI2179:FQ2179),"")</f>
        <v/>
      </c>
      <c r="E2179" s="98" t="str">
        <f>IF(H2179=1,COUNT(R2179:FC2179,FI2179:FQ2179),"")</f>
        <v/>
      </c>
      <c r="F2179" s="98" t="str">
        <f>IF(H2179=1,COUNT(X2179:BN2179,BP2179:BX2179,BZ2179:CF2179,CH2179:FC2179,FI2179:FQ2179),"")</f>
        <v/>
      </c>
      <c r="G2179" s="98" t="str">
        <f>IF($B2179&gt;=1,$M2179,"")</f>
        <v/>
      </c>
      <c r="H2179" s="199" t="str">
        <f>IF(AND(M2179&gt;0,M2179&lt;=STATS!$C$22),1,"")</f>
        <v/>
      </c>
      <c r="J2179" s="34">
        <v>2178</v>
      </c>
      <c r="R2179" s="17"/>
      <c r="U2179" s="17"/>
      <c r="FD2179" s="195"/>
      <c r="FE2179" s="195"/>
      <c r="FF2179" s="195"/>
      <c r="FG2179" s="195"/>
      <c r="FH2179" s="195"/>
    </row>
    <row r="2180" spans="2:164" x14ac:dyDescent="0.2">
      <c r="B2180" s="98">
        <f>COUNT(R2180:FC2180,FI2180:FQ2180)</f>
        <v>0</v>
      </c>
      <c r="C2180" s="98" t="str">
        <f>IF(COUNT(R2180:FC2180,FI2180:FQ2180)&gt;0,COUNT(R2180:FC2180,FI2180:FQ2180),"")</f>
        <v/>
      </c>
      <c r="D2180" s="98" t="str">
        <f>IF(COUNT(X2180:BN2180,BP2180:BX2180,BZ2180:CF2180,CH2180:FC2180,FI2180:FQ2180)&gt;0,COUNT(X2180:BN2180,BP2180:BX2180,BZ2180:CF2180,CH2180:FC2180,FI2180:FQ2180),"")</f>
        <v/>
      </c>
      <c r="E2180" s="98" t="str">
        <f>IF(H2180=1,COUNT(R2180:FC2180,FI2180:FQ2180),"")</f>
        <v/>
      </c>
      <c r="F2180" s="98" t="str">
        <f>IF(H2180=1,COUNT(X2180:BN2180,BP2180:BX2180,BZ2180:CF2180,CH2180:FC2180,FI2180:FQ2180),"")</f>
        <v/>
      </c>
      <c r="G2180" s="98" t="str">
        <f>IF($B2180&gt;=1,$M2180,"")</f>
        <v/>
      </c>
      <c r="H2180" s="199" t="str">
        <f>IF(AND(M2180&gt;0,M2180&lt;=STATS!$C$22),1,"")</f>
        <v/>
      </c>
      <c r="J2180" s="34">
        <v>2179</v>
      </c>
      <c r="R2180" s="17"/>
      <c r="U2180" s="17"/>
      <c r="FD2180" s="195"/>
      <c r="FE2180" s="195"/>
      <c r="FF2180" s="195"/>
      <c r="FG2180" s="195"/>
      <c r="FH2180" s="195"/>
    </row>
    <row r="2181" spans="2:164" x14ac:dyDescent="0.2">
      <c r="B2181" s="98">
        <f>COUNT(R2181:FC2181,FI2181:FQ2181)</f>
        <v>0</v>
      </c>
      <c r="C2181" s="98" t="str">
        <f>IF(COUNT(R2181:FC2181,FI2181:FQ2181)&gt;0,COUNT(R2181:FC2181,FI2181:FQ2181),"")</f>
        <v/>
      </c>
      <c r="D2181" s="98" t="str">
        <f>IF(COUNT(X2181:BN2181,BP2181:BX2181,BZ2181:CF2181,CH2181:FC2181,FI2181:FQ2181)&gt;0,COUNT(X2181:BN2181,BP2181:BX2181,BZ2181:CF2181,CH2181:FC2181,FI2181:FQ2181),"")</f>
        <v/>
      </c>
      <c r="E2181" s="98" t="str">
        <f>IF(H2181=1,COUNT(R2181:FC2181,FI2181:FQ2181),"")</f>
        <v/>
      </c>
      <c r="F2181" s="98" t="str">
        <f>IF(H2181=1,COUNT(X2181:BN2181,BP2181:BX2181,BZ2181:CF2181,CH2181:FC2181,FI2181:FQ2181),"")</f>
        <v/>
      </c>
      <c r="G2181" s="98" t="str">
        <f>IF($B2181&gt;=1,$M2181,"")</f>
        <v/>
      </c>
      <c r="H2181" s="199" t="str">
        <f>IF(AND(M2181&gt;0,M2181&lt;=STATS!$C$22),1,"")</f>
        <v/>
      </c>
      <c r="J2181" s="34">
        <v>2180</v>
      </c>
      <c r="R2181" s="17"/>
      <c r="U2181" s="17"/>
      <c r="FD2181" s="195"/>
      <c r="FE2181" s="195"/>
      <c r="FF2181" s="195"/>
      <c r="FG2181" s="195"/>
      <c r="FH2181" s="195"/>
    </row>
    <row r="2182" spans="2:164" x14ac:dyDescent="0.2">
      <c r="B2182" s="98">
        <f>COUNT(R2182:FC2182,FI2182:FQ2182)</f>
        <v>0</v>
      </c>
      <c r="C2182" s="98" t="str">
        <f>IF(COUNT(R2182:FC2182,FI2182:FQ2182)&gt;0,COUNT(R2182:FC2182,FI2182:FQ2182),"")</f>
        <v/>
      </c>
      <c r="D2182" s="98" t="str">
        <f>IF(COUNT(X2182:BN2182,BP2182:BX2182,BZ2182:CF2182,CH2182:FC2182,FI2182:FQ2182)&gt;0,COUNT(X2182:BN2182,BP2182:BX2182,BZ2182:CF2182,CH2182:FC2182,FI2182:FQ2182),"")</f>
        <v/>
      </c>
      <c r="E2182" s="98" t="str">
        <f>IF(H2182=1,COUNT(R2182:FC2182,FI2182:FQ2182),"")</f>
        <v/>
      </c>
      <c r="F2182" s="98" t="str">
        <f>IF(H2182=1,COUNT(X2182:BN2182,BP2182:BX2182,BZ2182:CF2182,CH2182:FC2182,FI2182:FQ2182),"")</f>
        <v/>
      </c>
      <c r="G2182" s="98" t="str">
        <f>IF($B2182&gt;=1,$M2182,"")</f>
        <v/>
      </c>
      <c r="H2182" s="199" t="str">
        <f>IF(AND(M2182&gt;0,M2182&lt;=STATS!$C$22),1,"")</f>
        <v/>
      </c>
      <c r="J2182" s="34">
        <v>2181</v>
      </c>
      <c r="R2182" s="17"/>
      <c r="U2182" s="17"/>
      <c r="FD2182" s="195"/>
      <c r="FE2182" s="195"/>
      <c r="FF2182" s="195"/>
      <c r="FG2182" s="195"/>
      <c r="FH2182" s="195"/>
    </row>
    <row r="2183" spans="2:164" x14ac:dyDescent="0.2">
      <c r="B2183" s="98">
        <f>COUNT(R2183:FC2183,FI2183:FQ2183)</f>
        <v>0</v>
      </c>
      <c r="C2183" s="98" t="str">
        <f>IF(COUNT(R2183:FC2183,FI2183:FQ2183)&gt;0,COUNT(R2183:FC2183,FI2183:FQ2183),"")</f>
        <v/>
      </c>
      <c r="D2183" s="98" t="str">
        <f>IF(COUNT(X2183:BN2183,BP2183:BX2183,BZ2183:CF2183,CH2183:FC2183,FI2183:FQ2183)&gt;0,COUNT(X2183:BN2183,BP2183:BX2183,BZ2183:CF2183,CH2183:FC2183,FI2183:FQ2183),"")</f>
        <v/>
      </c>
      <c r="E2183" s="98" t="str">
        <f>IF(H2183=1,COUNT(R2183:FC2183,FI2183:FQ2183),"")</f>
        <v/>
      </c>
      <c r="F2183" s="98" t="str">
        <f>IF(H2183=1,COUNT(X2183:BN2183,BP2183:BX2183,BZ2183:CF2183,CH2183:FC2183,FI2183:FQ2183),"")</f>
        <v/>
      </c>
      <c r="G2183" s="98" t="str">
        <f>IF($B2183&gt;=1,$M2183,"")</f>
        <v/>
      </c>
      <c r="H2183" s="199" t="str">
        <f>IF(AND(M2183&gt;0,M2183&lt;=STATS!$C$22),1,"")</f>
        <v/>
      </c>
      <c r="J2183" s="34">
        <v>2182</v>
      </c>
      <c r="R2183" s="17"/>
      <c r="U2183" s="17"/>
      <c r="FD2183" s="195"/>
      <c r="FE2183" s="195"/>
      <c r="FF2183" s="195"/>
      <c r="FG2183" s="195"/>
      <c r="FH2183" s="195"/>
    </row>
    <row r="2184" spans="2:164" x14ac:dyDescent="0.2">
      <c r="B2184" s="98">
        <f>COUNT(R2184:FC2184,FI2184:FQ2184)</f>
        <v>0</v>
      </c>
      <c r="C2184" s="98" t="str">
        <f>IF(COUNT(R2184:FC2184,FI2184:FQ2184)&gt;0,COUNT(R2184:FC2184,FI2184:FQ2184),"")</f>
        <v/>
      </c>
      <c r="D2184" s="98" t="str">
        <f>IF(COUNT(X2184:BN2184,BP2184:BX2184,BZ2184:CF2184,CH2184:FC2184,FI2184:FQ2184)&gt;0,COUNT(X2184:BN2184,BP2184:BX2184,BZ2184:CF2184,CH2184:FC2184,FI2184:FQ2184),"")</f>
        <v/>
      </c>
      <c r="E2184" s="98" t="str">
        <f>IF(H2184=1,COUNT(R2184:FC2184,FI2184:FQ2184),"")</f>
        <v/>
      </c>
      <c r="F2184" s="98" t="str">
        <f>IF(H2184=1,COUNT(X2184:BN2184,BP2184:BX2184,BZ2184:CF2184,CH2184:FC2184,FI2184:FQ2184),"")</f>
        <v/>
      </c>
      <c r="G2184" s="98" t="str">
        <f>IF($B2184&gt;=1,$M2184,"")</f>
        <v/>
      </c>
      <c r="H2184" s="199" t="str">
        <f>IF(AND(M2184&gt;0,M2184&lt;=STATS!$C$22),1,"")</f>
        <v/>
      </c>
      <c r="J2184" s="34">
        <v>2183</v>
      </c>
      <c r="R2184" s="17"/>
      <c r="U2184" s="17"/>
      <c r="FD2184" s="195"/>
      <c r="FE2184" s="195"/>
      <c r="FF2184" s="195"/>
      <c r="FG2184" s="195"/>
      <c r="FH2184" s="195"/>
    </row>
    <row r="2185" spans="2:164" x14ac:dyDescent="0.2">
      <c r="B2185" s="98">
        <f>COUNT(R2185:FC2185,FI2185:FQ2185)</f>
        <v>0</v>
      </c>
      <c r="C2185" s="98" t="str">
        <f>IF(COUNT(R2185:FC2185,FI2185:FQ2185)&gt;0,COUNT(R2185:FC2185,FI2185:FQ2185),"")</f>
        <v/>
      </c>
      <c r="D2185" s="98" t="str">
        <f>IF(COUNT(X2185:BN2185,BP2185:BX2185,BZ2185:CF2185,CH2185:FC2185,FI2185:FQ2185)&gt;0,COUNT(X2185:BN2185,BP2185:BX2185,BZ2185:CF2185,CH2185:FC2185,FI2185:FQ2185),"")</f>
        <v/>
      </c>
      <c r="E2185" s="98" t="str">
        <f>IF(H2185=1,COUNT(R2185:FC2185,FI2185:FQ2185),"")</f>
        <v/>
      </c>
      <c r="F2185" s="98" t="str">
        <f>IF(H2185=1,COUNT(X2185:BN2185,BP2185:BX2185,BZ2185:CF2185,CH2185:FC2185,FI2185:FQ2185),"")</f>
        <v/>
      </c>
      <c r="G2185" s="98" t="str">
        <f>IF($B2185&gt;=1,$M2185,"")</f>
        <v/>
      </c>
      <c r="H2185" s="199" t="str">
        <f>IF(AND(M2185&gt;0,M2185&lt;=STATS!$C$22),1,"")</f>
        <v/>
      </c>
      <c r="J2185" s="34">
        <v>2184</v>
      </c>
      <c r="R2185" s="17"/>
      <c r="U2185" s="17"/>
      <c r="FD2185" s="195"/>
      <c r="FE2185" s="195"/>
      <c r="FF2185" s="195"/>
      <c r="FG2185" s="195"/>
      <c r="FH2185" s="195"/>
    </row>
    <row r="2186" spans="2:164" x14ac:dyDescent="0.2">
      <c r="B2186" s="98">
        <f>COUNT(R2186:FC2186,FI2186:FQ2186)</f>
        <v>0</v>
      </c>
      <c r="C2186" s="98" t="str">
        <f>IF(COUNT(R2186:FC2186,FI2186:FQ2186)&gt;0,COUNT(R2186:FC2186,FI2186:FQ2186),"")</f>
        <v/>
      </c>
      <c r="D2186" s="98" t="str">
        <f>IF(COUNT(X2186:BN2186,BP2186:BX2186,BZ2186:CF2186,CH2186:FC2186,FI2186:FQ2186)&gt;0,COUNT(X2186:BN2186,BP2186:BX2186,BZ2186:CF2186,CH2186:FC2186,FI2186:FQ2186),"")</f>
        <v/>
      </c>
      <c r="E2186" s="98" t="str">
        <f>IF(H2186=1,COUNT(R2186:FC2186,FI2186:FQ2186),"")</f>
        <v/>
      </c>
      <c r="F2186" s="98" t="str">
        <f>IF(H2186=1,COUNT(X2186:BN2186,BP2186:BX2186,BZ2186:CF2186,CH2186:FC2186,FI2186:FQ2186),"")</f>
        <v/>
      </c>
      <c r="G2186" s="98" t="str">
        <f>IF($B2186&gt;=1,$M2186,"")</f>
        <v/>
      </c>
      <c r="H2186" s="199" t="str">
        <f>IF(AND(M2186&gt;0,M2186&lt;=STATS!$C$22),1,"")</f>
        <v/>
      </c>
      <c r="J2186" s="34">
        <v>2185</v>
      </c>
      <c r="R2186" s="17"/>
      <c r="U2186" s="17"/>
      <c r="FD2186" s="195"/>
      <c r="FE2186" s="195"/>
      <c r="FF2186" s="195"/>
      <c r="FG2186" s="195"/>
      <c r="FH2186" s="195"/>
    </row>
    <row r="2187" spans="2:164" x14ac:dyDescent="0.2">
      <c r="B2187" s="98">
        <f>COUNT(R2187:FC2187,FI2187:FQ2187)</f>
        <v>0</v>
      </c>
      <c r="C2187" s="98" t="str">
        <f>IF(COUNT(R2187:FC2187,FI2187:FQ2187)&gt;0,COUNT(R2187:FC2187,FI2187:FQ2187),"")</f>
        <v/>
      </c>
      <c r="D2187" s="98" t="str">
        <f>IF(COUNT(X2187:BN2187,BP2187:BX2187,BZ2187:CF2187,CH2187:FC2187,FI2187:FQ2187)&gt;0,COUNT(X2187:BN2187,BP2187:BX2187,BZ2187:CF2187,CH2187:FC2187,FI2187:FQ2187),"")</f>
        <v/>
      </c>
      <c r="E2187" s="98" t="str">
        <f>IF(H2187=1,COUNT(R2187:FC2187,FI2187:FQ2187),"")</f>
        <v/>
      </c>
      <c r="F2187" s="98" t="str">
        <f>IF(H2187=1,COUNT(X2187:BN2187,BP2187:BX2187,BZ2187:CF2187,CH2187:FC2187,FI2187:FQ2187),"")</f>
        <v/>
      </c>
      <c r="G2187" s="98" t="str">
        <f>IF($B2187&gt;=1,$M2187,"")</f>
        <v/>
      </c>
      <c r="H2187" s="199" t="str">
        <f>IF(AND(M2187&gt;0,M2187&lt;=STATS!$C$22),1,"")</f>
        <v/>
      </c>
      <c r="J2187" s="34">
        <v>2186</v>
      </c>
      <c r="R2187" s="17"/>
      <c r="U2187" s="17"/>
      <c r="FD2187" s="195"/>
      <c r="FE2187" s="195"/>
      <c r="FF2187" s="195"/>
      <c r="FG2187" s="195"/>
      <c r="FH2187" s="195"/>
    </row>
    <row r="2188" spans="2:164" x14ac:dyDescent="0.2">
      <c r="B2188" s="98">
        <f>COUNT(R2188:FC2188,FI2188:FQ2188)</f>
        <v>0</v>
      </c>
      <c r="C2188" s="98" t="str">
        <f>IF(COUNT(R2188:FC2188,FI2188:FQ2188)&gt;0,COUNT(R2188:FC2188,FI2188:FQ2188),"")</f>
        <v/>
      </c>
      <c r="D2188" s="98" t="str">
        <f>IF(COUNT(X2188:BN2188,BP2188:BX2188,BZ2188:CF2188,CH2188:FC2188,FI2188:FQ2188)&gt;0,COUNT(X2188:BN2188,BP2188:BX2188,BZ2188:CF2188,CH2188:FC2188,FI2188:FQ2188),"")</f>
        <v/>
      </c>
      <c r="E2188" s="98" t="str">
        <f>IF(H2188=1,COUNT(R2188:FC2188,FI2188:FQ2188),"")</f>
        <v/>
      </c>
      <c r="F2188" s="98" t="str">
        <f>IF(H2188=1,COUNT(X2188:BN2188,BP2188:BX2188,BZ2188:CF2188,CH2188:FC2188,FI2188:FQ2188),"")</f>
        <v/>
      </c>
      <c r="G2188" s="98" t="str">
        <f>IF($B2188&gt;=1,$M2188,"")</f>
        <v/>
      </c>
      <c r="H2188" s="199" t="str">
        <f>IF(AND(M2188&gt;0,M2188&lt;=STATS!$C$22),1,"")</f>
        <v/>
      </c>
      <c r="J2188" s="34">
        <v>2187</v>
      </c>
      <c r="R2188" s="17"/>
      <c r="U2188" s="17"/>
      <c r="FD2188" s="195"/>
      <c r="FE2188" s="195"/>
      <c r="FF2188" s="195"/>
      <c r="FG2188" s="195"/>
      <c r="FH2188" s="195"/>
    </row>
    <row r="2189" spans="2:164" x14ac:dyDescent="0.2">
      <c r="B2189" s="98">
        <f>COUNT(R2189:FC2189,FI2189:FQ2189)</f>
        <v>0</v>
      </c>
      <c r="C2189" s="98" t="str">
        <f>IF(COUNT(R2189:FC2189,FI2189:FQ2189)&gt;0,COUNT(R2189:FC2189,FI2189:FQ2189),"")</f>
        <v/>
      </c>
      <c r="D2189" s="98" t="str">
        <f>IF(COUNT(X2189:BN2189,BP2189:BX2189,BZ2189:CF2189,CH2189:FC2189,FI2189:FQ2189)&gt;0,COUNT(X2189:BN2189,BP2189:BX2189,BZ2189:CF2189,CH2189:FC2189,FI2189:FQ2189),"")</f>
        <v/>
      </c>
      <c r="E2189" s="98" t="str">
        <f>IF(H2189=1,COUNT(R2189:FC2189,FI2189:FQ2189),"")</f>
        <v/>
      </c>
      <c r="F2189" s="98" t="str">
        <f>IF(H2189=1,COUNT(X2189:BN2189,BP2189:BX2189,BZ2189:CF2189,CH2189:FC2189,FI2189:FQ2189),"")</f>
        <v/>
      </c>
      <c r="G2189" s="98" t="str">
        <f>IF($B2189&gt;=1,$M2189,"")</f>
        <v/>
      </c>
      <c r="H2189" s="199" t="str">
        <f>IF(AND(M2189&gt;0,M2189&lt;=STATS!$C$22),1,"")</f>
        <v/>
      </c>
      <c r="J2189" s="34">
        <v>2188</v>
      </c>
      <c r="R2189" s="17"/>
      <c r="U2189" s="17"/>
      <c r="FD2189" s="195"/>
      <c r="FE2189" s="195"/>
      <c r="FF2189" s="195"/>
      <c r="FG2189" s="195"/>
      <c r="FH2189" s="195"/>
    </row>
    <row r="2190" spans="2:164" x14ac:dyDescent="0.2">
      <c r="B2190" s="98">
        <f>COUNT(R2190:FC2190,FI2190:FQ2190)</f>
        <v>0</v>
      </c>
      <c r="C2190" s="98" t="str">
        <f>IF(COUNT(R2190:FC2190,FI2190:FQ2190)&gt;0,COUNT(R2190:FC2190,FI2190:FQ2190),"")</f>
        <v/>
      </c>
      <c r="D2190" s="98" t="str">
        <f>IF(COUNT(X2190:BN2190,BP2190:BX2190,BZ2190:CF2190,CH2190:FC2190,FI2190:FQ2190)&gt;0,COUNT(X2190:BN2190,BP2190:BX2190,BZ2190:CF2190,CH2190:FC2190,FI2190:FQ2190),"")</f>
        <v/>
      </c>
      <c r="E2190" s="98" t="str">
        <f>IF(H2190=1,COUNT(R2190:FC2190,FI2190:FQ2190),"")</f>
        <v/>
      </c>
      <c r="F2190" s="98" t="str">
        <f>IF(H2190=1,COUNT(X2190:BN2190,BP2190:BX2190,BZ2190:CF2190,CH2190:FC2190,FI2190:FQ2190),"")</f>
        <v/>
      </c>
      <c r="G2190" s="98" t="str">
        <f>IF($B2190&gt;=1,$M2190,"")</f>
        <v/>
      </c>
      <c r="H2190" s="199" t="str">
        <f>IF(AND(M2190&gt;0,M2190&lt;=STATS!$C$22),1,"")</f>
        <v/>
      </c>
      <c r="J2190" s="34">
        <v>2189</v>
      </c>
      <c r="R2190" s="17"/>
      <c r="U2190" s="17"/>
      <c r="FD2190" s="195"/>
      <c r="FE2190" s="195"/>
      <c r="FF2190" s="195"/>
      <c r="FG2190" s="195"/>
      <c r="FH2190" s="195"/>
    </row>
    <row r="2191" spans="2:164" x14ac:dyDescent="0.2">
      <c r="B2191" s="98">
        <f>COUNT(R2191:FC2191,FI2191:FQ2191)</f>
        <v>0</v>
      </c>
      <c r="C2191" s="98" t="str">
        <f>IF(COUNT(R2191:FC2191,FI2191:FQ2191)&gt;0,COUNT(R2191:FC2191,FI2191:FQ2191),"")</f>
        <v/>
      </c>
      <c r="D2191" s="98" t="str">
        <f>IF(COUNT(X2191:BN2191,BP2191:BX2191,BZ2191:CF2191,CH2191:FC2191,FI2191:FQ2191)&gt;0,COUNT(X2191:BN2191,BP2191:BX2191,BZ2191:CF2191,CH2191:FC2191,FI2191:FQ2191),"")</f>
        <v/>
      </c>
      <c r="E2191" s="98" t="str">
        <f>IF(H2191=1,COUNT(R2191:FC2191,FI2191:FQ2191),"")</f>
        <v/>
      </c>
      <c r="F2191" s="98" t="str">
        <f>IF(H2191=1,COUNT(X2191:BN2191,BP2191:BX2191,BZ2191:CF2191,CH2191:FC2191,FI2191:FQ2191),"")</f>
        <v/>
      </c>
      <c r="G2191" s="98" t="str">
        <f>IF($B2191&gt;=1,$M2191,"")</f>
        <v/>
      </c>
      <c r="H2191" s="199" t="str">
        <f>IF(AND(M2191&gt;0,M2191&lt;=STATS!$C$22),1,"")</f>
        <v/>
      </c>
      <c r="J2191" s="34">
        <v>2190</v>
      </c>
      <c r="R2191" s="17"/>
      <c r="U2191" s="17"/>
      <c r="FD2191" s="195"/>
      <c r="FE2191" s="195"/>
      <c r="FF2191" s="195"/>
      <c r="FG2191" s="195"/>
      <c r="FH2191" s="195"/>
    </row>
    <row r="2192" spans="2:164" x14ac:dyDescent="0.2">
      <c r="B2192" s="98">
        <f>COUNT(R2192:FC2192,FI2192:FQ2192)</f>
        <v>0</v>
      </c>
      <c r="C2192" s="98" t="str">
        <f>IF(COUNT(R2192:FC2192,FI2192:FQ2192)&gt;0,COUNT(R2192:FC2192,FI2192:FQ2192),"")</f>
        <v/>
      </c>
      <c r="D2192" s="98" t="str">
        <f>IF(COUNT(X2192:BN2192,BP2192:BX2192,BZ2192:CF2192,CH2192:FC2192,FI2192:FQ2192)&gt;0,COUNT(X2192:BN2192,BP2192:BX2192,BZ2192:CF2192,CH2192:FC2192,FI2192:FQ2192),"")</f>
        <v/>
      </c>
      <c r="E2192" s="98" t="str">
        <f>IF(H2192=1,COUNT(R2192:FC2192,FI2192:FQ2192),"")</f>
        <v/>
      </c>
      <c r="F2192" s="98" t="str">
        <f>IF(H2192=1,COUNT(X2192:BN2192,BP2192:BX2192,BZ2192:CF2192,CH2192:FC2192,FI2192:FQ2192),"")</f>
        <v/>
      </c>
      <c r="G2192" s="98" t="str">
        <f>IF($B2192&gt;=1,$M2192,"")</f>
        <v/>
      </c>
      <c r="H2192" s="199" t="str">
        <f>IF(AND(M2192&gt;0,M2192&lt;=STATS!$C$22),1,"")</f>
        <v/>
      </c>
      <c r="J2192" s="34">
        <v>2191</v>
      </c>
      <c r="R2192" s="17"/>
      <c r="U2192" s="17"/>
      <c r="FD2192" s="195"/>
      <c r="FE2192" s="195"/>
      <c r="FF2192" s="195"/>
      <c r="FG2192" s="195"/>
      <c r="FH2192" s="195"/>
    </row>
    <row r="2193" spans="2:164" x14ac:dyDescent="0.2">
      <c r="B2193" s="98">
        <f>COUNT(R2193:FC2193,FI2193:FQ2193)</f>
        <v>0</v>
      </c>
      <c r="C2193" s="98" t="str">
        <f>IF(COUNT(R2193:FC2193,FI2193:FQ2193)&gt;0,COUNT(R2193:FC2193,FI2193:FQ2193),"")</f>
        <v/>
      </c>
      <c r="D2193" s="98" t="str">
        <f>IF(COUNT(X2193:BN2193,BP2193:BX2193,BZ2193:CF2193,CH2193:FC2193,FI2193:FQ2193)&gt;0,COUNT(X2193:BN2193,BP2193:BX2193,BZ2193:CF2193,CH2193:FC2193,FI2193:FQ2193),"")</f>
        <v/>
      </c>
      <c r="E2193" s="98" t="str">
        <f>IF(H2193=1,COUNT(R2193:FC2193,FI2193:FQ2193),"")</f>
        <v/>
      </c>
      <c r="F2193" s="98" t="str">
        <f>IF(H2193=1,COUNT(X2193:BN2193,BP2193:BX2193,BZ2193:CF2193,CH2193:FC2193,FI2193:FQ2193),"")</f>
        <v/>
      </c>
      <c r="G2193" s="98" t="str">
        <f>IF($B2193&gt;=1,$M2193,"")</f>
        <v/>
      </c>
      <c r="H2193" s="199" t="str">
        <f>IF(AND(M2193&gt;0,M2193&lt;=STATS!$C$22),1,"")</f>
        <v/>
      </c>
      <c r="J2193" s="34">
        <v>2192</v>
      </c>
      <c r="R2193" s="17"/>
      <c r="U2193" s="17"/>
      <c r="FD2193" s="195"/>
      <c r="FE2193" s="195"/>
      <c r="FF2193" s="195"/>
      <c r="FG2193" s="195"/>
      <c r="FH2193" s="195"/>
    </row>
    <row r="2194" spans="2:164" x14ac:dyDescent="0.2">
      <c r="B2194" s="98">
        <f>COUNT(R2194:FC2194,FI2194:FQ2194)</f>
        <v>0</v>
      </c>
      <c r="C2194" s="98" t="str">
        <f>IF(COUNT(R2194:FC2194,FI2194:FQ2194)&gt;0,COUNT(R2194:FC2194,FI2194:FQ2194),"")</f>
        <v/>
      </c>
      <c r="D2194" s="98" t="str">
        <f>IF(COUNT(X2194:BN2194,BP2194:BX2194,BZ2194:CF2194,CH2194:FC2194,FI2194:FQ2194)&gt;0,COUNT(X2194:BN2194,BP2194:BX2194,BZ2194:CF2194,CH2194:FC2194,FI2194:FQ2194),"")</f>
        <v/>
      </c>
      <c r="E2194" s="98" t="str">
        <f>IF(H2194=1,COUNT(R2194:FC2194,FI2194:FQ2194),"")</f>
        <v/>
      </c>
      <c r="F2194" s="98" t="str">
        <f>IF(H2194=1,COUNT(X2194:BN2194,BP2194:BX2194,BZ2194:CF2194,CH2194:FC2194,FI2194:FQ2194),"")</f>
        <v/>
      </c>
      <c r="G2194" s="98" t="str">
        <f>IF($B2194&gt;=1,$M2194,"")</f>
        <v/>
      </c>
      <c r="H2194" s="199" t="str">
        <f>IF(AND(M2194&gt;0,M2194&lt;=STATS!$C$22),1,"")</f>
        <v/>
      </c>
      <c r="J2194" s="34">
        <v>2193</v>
      </c>
      <c r="R2194" s="17"/>
      <c r="U2194" s="17"/>
      <c r="FD2194" s="195"/>
      <c r="FE2194" s="195"/>
      <c r="FF2194" s="195"/>
      <c r="FG2194" s="195"/>
      <c r="FH2194" s="195"/>
    </row>
    <row r="2195" spans="2:164" x14ac:dyDescent="0.2">
      <c r="B2195" s="98">
        <f>COUNT(R2195:FC2195,FI2195:FQ2195)</f>
        <v>0</v>
      </c>
      <c r="C2195" s="98" t="str">
        <f>IF(COUNT(R2195:FC2195,FI2195:FQ2195)&gt;0,COUNT(R2195:FC2195,FI2195:FQ2195),"")</f>
        <v/>
      </c>
      <c r="D2195" s="98" t="str">
        <f>IF(COUNT(X2195:BN2195,BP2195:BX2195,BZ2195:CF2195,CH2195:FC2195,FI2195:FQ2195)&gt;0,COUNT(X2195:BN2195,BP2195:BX2195,BZ2195:CF2195,CH2195:FC2195,FI2195:FQ2195),"")</f>
        <v/>
      </c>
      <c r="E2195" s="98" t="str">
        <f>IF(H2195=1,COUNT(R2195:FC2195,FI2195:FQ2195),"")</f>
        <v/>
      </c>
      <c r="F2195" s="98" t="str">
        <f>IF(H2195=1,COUNT(X2195:BN2195,BP2195:BX2195,BZ2195:CF2195,CH2195:FC2195,FI2195:FQ2195),"")</f>
        <v/>
      </c>
      <c r="G2195" s="98" t="str">
        <f>IF($B2195&gt;=1,$M2195,"")</f>
        <v/>
      </c>
      <c r="H2195" s="199" t="str">
        <f>IF(AND(M2195&gt;0,M2195&lt;=STATS!$C$22),1,"")</f>
        <v/>
      </c>
      <c r="J2195" s="34">
        <v>2194</v>
      </c>
      <c r="R2195" s="17"/>
      <c r="U2195" s="17"/>
      <c r="FD2195" s="195"/>
      <c r="FE2195" s="195"/>
      <c r="FF2195" s="195"/>
      <c r="FG2195" s="195"/>
      <c r="FH2195" s="195"/>
    </row>
    <row r="2196" spans="2:164" x14ac:dyDescent="0.2">
      <c r="B2196" s="98">
        <f>COUNT(R2196:FC2196,FI2196:FQ2196)</f>
        <v>0</v>
      </c>
      <c r="C2196" s="98" t="str">
        <f>IF(COUNT(R2196:FC2196,FI2196:FQ2196)&gt;0,COUNT(R2196:FC2196,FI2196:FQ2196),"")</f>
        <v/>
      </c>
      <c r="D2196" s="98" t="str">
        <f>IF(COUNT(X2196:BN2196,BP2196:BX2196,BZ2196:CF2196,CH2196:FC2196,FI2196:FQ2196)&gt;0,COUNT(X2196:BN2196,BP2196:BX2196,BZ2196:CF2196,CH2196:FC2196,FI2196:FQ2196),"")</f>
        <v/>
      </c>
      <c r="E2196" s="98" t="str">
        <f>IF(H2196=1,COUNT(R2196:FC2196,FI2196:FQ2196),"")</f>
        <v/>
      </c>
      <c r="F2196" s="98" t="str">
        <f>IF(H2196=1,COUNT(X2196:BN2196,BP2196:BX2196,BZ2196:CF2196,CH2196:FC2196,FI2196:FQ2196),"")</f>
        <v/>
      </c>
      <c r="G2196" s="98" t="str">
        <f>IF($B2196&gt;=1,$M2196,"")</f>
        <v/>
      </c>
      <c r="H2196" s="199" t="str">
        <f>IF(AND(M2196&gt;0,M2196&lt;=STATS!$C$22),1,"")</f>
        <v/>
      </c>
      <c r="J2196" s="34">
        <v>2195</v>
      </c>
      <c r="R2196" s="17"/>
      <c r="U2196" s="17"/>
      <c r="FD2196" s="195"/>
      <c r="FE2196" s="195"/>
      <c r="FF2196" s="195"/>
      <c r="FG2196" s="195"/>
      <c r="FH2196" s="195"/>
    </row>
    <row r="2197" spans="2:164" x14ac:dyDescent="0.2">
      <c r="B2197" s="98">
        <f>COUNT(R2197:FC2197,FI2197:FQ2197)</f>
        <v>0</v>
      </c>
      <c r="C2197" s="98" t="str">
        <f>IF(COUNT(R2197:FC2197,FI2197:FQ2197)&gt;0,COUNT(R2197:FC2197,FI2197:FQ2197),"")</f>
        <v/>
      </c>
      <c r="D2197" s="98" t="str">
        <f>IF(COUNT(X2197:BN2197,BP2197:BX2197,BZ2197:CF2197,CH2197:FC2197,FI2197:FQ2197)&gt;0,COUNT(X2197:BN2197,BP2197:BX2197,BZ2197:CF2197,CH2197:FC2197,FI2197:FQ2197),"")</f>
        <v/>
      </c>
      <c r="E2197" s="98" t="str">
        <f>IF(H2197=1,COUNT(R2197:FC2197,FI2197:FQ2197),"")</f>
        <v/>
      </c>
      <c r="F2197" s="98" t="str">
        <f>IF(H2197=1,COUNT(X2197:BN2197,BP2197:BX2197,BZ2197:CF2197,CH2197:FC2197,FI2197:FQ2197),"")</f>
        <v/>
      </c>
      <c r="G2197" s="98" t="str">
        <f>IF($B2197&gt;=1,$M2197,"")</f>
        <v/>
      </c>
      <c r="H2197" s="199" t="str">
        <f>IF(AND(M2197&gt;0,M2197&lt;=STATS!$C$22),1,"")</f>
        <v/>
      </c>
      <c r="J2197" s="34">
        <v>2196</v>
      </c>
      <c r="R2197" s="17"/>
      <c r="U2197" s="17"/>
      <c r="FD2197" s="195"/>
      <c r="FE2197" s="195"/>
      <c r="FF2197" s="195"/>
      <c r="FG2197" s="195"/>
      <c r="FH2197" s="195"/>
    </row>
    <row r="2198" spans="2:164" x14ac:dyDescent="0.2">
      <c r="B2198" s="98">
        <f>COUNT(R2198:FC2198,FI2198:FQ2198)</f>
        <v>0</v>
      </c>
      <c r="C2198" s="98" t="str">
        <f>IF(COUNT(R2198:FC2198,FI2198:FQ2198)&gt;0,COUNT(R2198:FC2198,FI2198:FQ2198),"")</f>
        <v/>
      </c>
      <c r="D2198" s="98" t="str">
        <f>IF(COUNT(X2198:BN2198,BP2198:BX2198,BZ2198:CF2198,CH2198:FC2198,FI2198:FQ2198)&gt;0,COUNT(X2198:BN2198,BP2198:BX2198,BZ2198:CF2198,CH2198:FC2198,FI2198:FQ2198),"")</f>
        <v/>
      </c>
      <c r="E2198" s="98" t="str">
        <f>IF(H2198=1,COUNT(R2198:FC2198,FI2198:FQ2198),"")</f>
        <v/>
      </c>
      <c r="F2198" s="98" t="str">
        <f>IF(H2198=1,COUNT(X2198:BN2198,BP2198:BX2198,BZ2198:CF2198,CH2198:FC2198,FI2198:FQ2198),"")</f>
        <v/>
      </c>
      <c r="G2198" s="98" t="str">
        <f>IF($B2198&gt;=1,$M2198,"")</f>
        <v/>
      </c>
      <c r="H2198" s="199" t="str">
        <f>IF(AND(M2198&gt;0,M2198&lt;=STATS!$C$22),1,"")</f>
        <v/>
      </c>
      <c r="J2198" s="34">
        <v>2197</v>
      </c>
      <c r="R2198" s="17"/>
      <c r="U2198" s="17"/>
      <c r="FD2198" s="195"/>
      <c r="FE2198" s="195"/>
      <c r="FF2198" s="195"/>
      <c r="FG2198" s="195"/>
      <c r="FH2198" s="195"/>
    </row>
    <row r="2199" spans="2:164" x14ac:dyDescent="0.2">
      <c r="B2199" s="98">
        <f>COUNT(R2199:FC2199,FI2199:FQ2199)</f>
        <v>0</v>
      </c>
      <c r="C2199" s="98" t="str">
        <f>IF(COUNT(R2199:FC2199,FI2199:FQ2199)&gt;0,COUNT(R2199:FC2199,FI2199:FQ2199),"")</f>
        <v/>
      </c>
      <c r="D2199" s="98" t="str">
        <f>IF(COUNT(X2199:BN2199,BP2199:BX2199,BZ2199:CF2199,CH2199:FC2199,FI2199:FQ2199)&gt;0,COUNT(X2199:BN2199,BP2199:BX2199,BZ2199:CF2199,CH2199:FC2199,FI2199:FQ2199),"")</f>
        <v/>
      </c>
      <c r="E2199" s="98" t="str">
        <f>IF(H2199=1,COUNT(R2199:FC2199,FI2199:FQ2199),"")</f>
        <v/>
      </c>
      <c r="F2199" s="98" t="str">
        <f>IF(H2199=1,COUNT(X2199:BN2199,BP2199:BX2199,BZ2199:CF2199,CH2199:FC2199,FI2199:FQ2199),"")</f>
        <v/>
      </c>
      <c r="G2199" s="98" t="str">
        <f>IF($B2199&gt;=1,$M2199,"")</f>
        <v/>
      </c>
      <c r="H2199" s="199" t="str">
        <f>IF(AND(M2199&gt;0,M2199&lt;=STATS!$C$22),1,"")</f>
        <v/>
      </c>
      <c r="J2199" s="34">
        <v>2198</v>
      </c>
      <c r="R2199" s="17"/>
      <c r="U2199" s="17"/>
      <c r="FD2199" s="195"/>
      <c r="FE2199" s="195"/>
      <c r="FF2199" s="195"/>
      <c r="FG2199" s="195"/>
      <c r="FH2199" s="195"/>
    </row>
    <row r="2200" spans="2:164" x14ac:dyDescent="0.2">
      <c r="B2200" s="98">
        <f>COUNT(R2200:FC2200,FI2200:FQ2200)</f>
        <v>0</v>
      </c>
      <c r="C2200" s="98" t="str">
        <f>IF(COUNT(R2200:FC2200,FI2200:FQ2200)&gt;0,COUNT(R2200:FC2200,FI2200:FQ2200),"")</f>
        <v/>
      </c>
      <c r="D2200" s="98" t="str">
        <f>IF(COUNT(X2200:BN2200,BP2200:BX2200,BZ2200:CF2200,CH2200:FC2200,FI2200:FQ2200)&gt;0,COUNT(X2200:BN2200,BP2200:BX2200,BZ2200:CF2200,CH2200:FC2200,FI2200:FQ2200),"")</f>
        <v/>
      </c>
      <c r="E2200" s="98" t="str">
        <f>IF(H2200=1,COUNT(R2200:FC2200,FI2200:FQ2200),"")</f>
        <v/>
      </c>
      <c r="F2200" s="98" t="str">
        <f>IF(H2200=1,COUNT(X2200:BN2200,BP2200:BX2200,BZ2200:CF2200,CH2200:FC2200,FI2200:FQ2200),"")</f>
        <v/>
      </c>
      <c r="G2200" s="98" t="str">
        <f>IF($B2200&gt;=1,$M2200,"")</f>
        <v/>
      </c>
      <c r="H2200" s="199" t="str">
        <f>IF(AND(M2200&gt;0,M2200&lt;=STATS!$C$22),1,"")</f>
        <v/>
      </c>
      <c r="J2200" s="34">
        <v>2199</v>
      </c>
      <c r="R2200" s="17"/>
      <c r="U2200" s="17"/>
      <c r="FD2200" s="195"/>
      <c r="FE2200" s="195"/>
      <c r="FF2200" s="195"/>
      <c r="FG2200" s="195"/>
      <c r="FH2200" s="195"/>
    </row>
    <row r="2201" spans="2:164" x14ac:dyDescent="0.2">
      <c r="B2201" s="98">
        <f>COUNT(R2201:FC2201,FI2201:FQ2201)</f>
        <v>0</v>
      </c>
      <c r="C2201" s="98" t="str">
        <f>IF(COUNT(R2201:FC2201,FI2201:FQ2201)&gt;0,COUNT(R2201:FC2201,FI2201:FQ2201),"")</f>
        <v/>
      </c>
      <c r="D2201" s="98" t="str">
        <f>IF(COUNT(X2201:BN2201,BP2201:BX2201,BZ2201:CF2201,CH2201:FC2201,FI2201:FQ2201)&gt;0,COUNT(X2201:BN2201,BP2201:BX2201,BZ2201:CF2201,CH2201:FC2201,FI2201:FQ2201),"")</f>
        <v/>
      </c>
      <c r="E2201" s="98" t="str">
        <f>IF(H2201=1,COUNT(R2201:FC2201,FI2201:FQ2201),"")</f>
        <v/>
      </c>
      <c r="F2201" s="98" t="str">
        <f>IF(H2201=1,COUNT(X2201:BN2201,BP2201:BX2201,BZ2201:CF2201,CH2201:FC2201,FI2201:FQ2201),"")</f>
        <v/>
      </c>
      <c r="G2201" s="98" t="str">
        <f>IF($B2201&gt;=1,$M2201,"")</f>
        <v/>
      </c>
      <c r="H2201" s="199" t="str">
        <f>IF(AND(M2201&gt;0,M2201&lt;=STATS!$C$22),1,"")</f>
        <v/>
      </c>
      <c r="J2201" s="34">
        <v>2200</v>
      </c>
      <c r="R2201" s="17"/>
      <c r="U2201" s="17"/>
      <c r="FD2201" s="195"/>
      <c r="FE2201" s="195"/>
      <c r="FF2201" s="195"/>
      <c r="FG2201" s="195"/>
      <c r="FH2201" s="195"/>
    </row>
    <row r="2202" spans="2:164" x14ac:dyDescent="0.2">
      <c r="B2202" s="98">
        <f>COUNT(R2202:FC2202,FI2202:FQ2202)</f>
        <v>0</v>
      </c>
      <c r="C2202" s="98" t="str">
        <f>IF(COUNT(R2202:FC2202,FI2202:FQ2202)&gt;0,COUNT(R2202:FC2202,FI2202:FQ2202),"")</f>
        <v/>
      </c>
      <c r="D2202" s="98" t="str">
        <f>IF(COUNT(X2202:BN2202,BP2202:BX2202,BZ2202:CF2202,CH2202:FC2202,FI2202:FQ2202)&gt;0,COUNT(X2202:BN2202,BP2202:BX2202,BZ2202:CF2202,CH2202:FC2202,FI2202:FQ2202),"")</f>
        <v/>
      </c>
      <c r="E2202" s="98" t="str">
        <f>IF(H2202=1,COUNT(R2202:FC2202,FI2202:FQ2202),"")</f>
        <v/>
      </c>
      <c r="F2202" s="98" t="str">
        <f>IF(H2202=1,COUNT(X2202:BN2202,BP2202:BX2202,BZ2202:CF2202,CH2202:FC2202,FI2202:FQ2202),"")</f>
        <v/>
      </c>
      <c r="G2202" s="98" t="str">
        <f>IF($B2202&gt;=1,$M2202,"")</f>
        <v/>
      </c>
      <c r="H2202" s="199" t="str">
        <f>IF(AND(M2202&gt;0,M2202&lt;=STATS!$C$22),1,"")</f>
        <v/>
      </c>
      <c r="J2202" s="34">
        <v>2201</v>
      </c>
      <c r="R2202" s="17"/>
      <c r="U2202" s="17"/>
      <c r="FD2202" s="195"/>
      <c r="FE2202" s="195"/>
      <c r="FF2202" s="195"/>
      <c r="FG2202" s="195"/>
      <c r="FH2202" s="195"/>
    </row>
    <row r="2203" spans="2:164" x14ac:dyDescent="0.2">
      <c r="B2203" s="98">
        <f>COUNT(R2203:FC2203,FI2203:FQ2203)</f>
        <v>0</v>
      </c>
      <c r="C2203" s="98" t="str">
        <f>IF(COUNT(R2203:FC2203,FI2203:FQ2203)&gt;0,COUNT(R2203:FC2203,FI2203:FQ2203),"")</f>
        <v/>
      </c>
      <c r="D2203" s="98" t="str">
        <f>IF(COUNT(X2203:BN2203,BP2203:BX2203,BZ2203:CF2203,CH2203:FC2203,FI2203:FQ2203)&gt;0,COUNT(X2203:BN2203,BP2203:BX2203,BZ2203:CF2203,CH2203:FC2203,FI2203:FQ2203),"")</f>
        <v/>
      </c>
      <c r="E2203" s="98" t="str">
        <f>IF(H2203=1,COUNT(R2203:FC2203,FI2203:FQ2203),"")</f>
        <v/>
      </c>
      <c r="F2203" s="98" t="str">
        <f>IF(H2203=1,COUNT(X2203:BN2203,BP2203:BX2203,BZ2203:CF2203,CH2203:FC2203,FI2203:FQ2203),"")</f>
        <v/>
      </c>
      <c r="G2203" s="98" t="str">
        <f>IF($B2203&gt;=1,$M2203,"")</f>
        <v/>
      </c>
      <c r="H2203" s="199" t="str">
        <f>IF(AND(M2203&gt;0,M2203&lt;=STATS!$C$22),1,"")</f>
        <v/>
      </c>
      <c r="J2203" s="34">
        <v>2202</v>
      </c>
      <c r="R2203" s="17"/>
      <c r="U2203" s="17"/>
      <c r="FD2203" s="195"/>
      <c r="FE2203" s="195"/>
      <c r="FF2203" s="195"/>
      <c r="FG2203" s="195"/>
      <c r="FH2203" s="195"/>
    </row>
    <row r="2204" spans="2:164" x14ac:dyDescent="0.2">
      <c r="B2204" s="98">
        <f>COUNT(R2204:FC2204,FI2204:FQ2204)</f>
        <v>0</v>
      </c>
      <c r="C2204" s="98" t="str">
        <f>IF(COUNT(R2204:FC2204,FI2204:FQ2204)&gt;0,COUNT(R2204:FC2204,FI2204:FQ2204),"")</f>
        <v/>
      </c>
      <c r="D2204" s="98" t="str">
        <f>IF(COUNT(X2204:BN2204,BP2204:BX2204,BZ2204:CF2204,CH2204:FC2204,FI2204:FQ2204)&gt;0,COUNT(X2204:BN2204,BP2204:BX2204,BZ2204:CF2204,CH2204:FC2204,FI2204:FQ2204),"")</f>
        <v/>
      </c>
      <c r="E2204" s="98" t="str">
        <f>IF(H2204=1,COUNT(R2204:FC2204,FI2204:FQ2204),"")</f>
        <v/>
      </c>
      <c r="F2204" s="98" t="str">
        <f>IF(H2204=1,COUNT(X2204:BN2204,BP2204:BX2204,BZ2204:CF2204,CH2204:FC2204,FI2204:FQ2204),"")</f>
        <v/>
      </c>
      <c r="G2204" s="98" t="str">
        <f>IF($B2204&gt;=1,$M2204,"")</f>
        <v/>
      </c>
      <c r="H2204" s="199" t="str">
        <f>IF(AND(M2204&gt;0,M2204&lt;=STATS!$C$22),1,"")</f>
        <v/>
      </c>
      <c r="J2204" s="34">
        <v>2203</v>
      </c>
      <c r="R2204" s="17"/>
      <c r="U2204" s="17"/>
      <c r="FD2204" s="195"/>
      <c r="FE2204" s="195"/>
      <c r="FF2204" s="195"/>
      <c r="FG2204" s="195"/>
      <c r="FH2204" s="195"/>
    </row>
    <row r="2205" spans="2:164" x14ac:dyDescent="0.2">
      <c r="B2205" s="98">
        <f>COUNT(R2205:FC2205,FI2205:FQ2205)</f>
        <v>0</v>
      </c>
      <c r="C2205" s="98" t="str">
        <f>IF(COUNT(R2205:FC2205,FI2205:FQ2205)&gt;0,COUNT(R2205:FC2205,FI2205:FQ2205),"")</f>
        <v/>
      </c>
      <c r="D2205" s="98" t="str">
        <f>IF(COUNT(X2205:BN2205,BP2205:BX2205,BZ2205:CF2205,CH2205:FC2205,FI2205:FQ2205)&gt;0,COUNT(X2205:BN2205,BP2205:BX2205,BZ2205:CF2205,CH2205:FC2205,FI2205:FQ2205),"")</f>
        <v/>
      </c>
      <c r="E2205" s="98" t="str">
        <f>IF(H2205=1,COUNT(R2205:FC2205,FI2205:FQ2205),"")</f>
        <v/>
      </c>
      <c r="F2205" s="98" t="str">
        <f>IF(H2205=1,COUNT(X2205:BN2205,BP2205:BX2205,BZ2205:CF2205,CH2205:FC2205,FI2205:FQ2205),"")</f>
        <v/>
      </c>
      <c r="G2205" s="98" t="str">
        <f>IF($B2205&gt;=1,$M2205,"")</f>
        <v/>
      </c>
      <c r="H2205" s="199" t="str">
        <f>IF(AND(M2205&gt;0,M2205&lt;=STATS!$C$22),1,"")</f>
        <v/>
      </c>
      <c r="J2205" s="34">
        <v>2204</v>
      </c>
      <c r="R2205" s="17"/>
      <c r="U2205" s="17"/>
      <c r="FD2205" s="195"/>
      <c r="FE2205" s="195"/>
      <c r="FF2205" s="195"/>
      <c r="FG2205" s="195"/>
      <c r="FH2205" s="195"/>
    </row>
    <row r="2206" spans="2:164" x14ac:dyDescent="0.2">
      <c r="B2206" s="98">
        <f>COUNT(R2206:FC2206,FI2206:FQ2206)</f>
        <v>0</v>
      </c>
      <c r="C2206" s="98" t="str">
        <f>IF(COUNT(R2206:FC2206,FI2206:FQ2206)&gt;0,COUNT(R2206:FC2206,FI2206:FQ2206),"")</f>
        <v/>
      </c>
      <c r="D2206" s="98" t="str">
        <f>IF(COUNT(X2206:BN2206,BP2206:BX2206,BZ2206:CF2206,CH2206:FC2206,FI2206:FQ2206)&gt;0,COUNT(X2206:BN2206,BP2206:BX2206,BZ2206:CF2206,CH2206:FC2206,FI2206:FQ2206),"")</f>
        <v/>
      </c>
      <c r="E2206" s="98" t="str">
        <f>IF(H2206=1,COUNT(R2206:FC2206,FI2206:FQ2206),"")</f>
        <v/>
      </c>
      <c r="F2206" s="98" t="str">
        <f>IF(H2206=1,COUNT(X2206:BN2206,BP2206:BX2206,BZ2206:CF2206,CH2206:FC2206,FI2206:FQ2206),"")</f>
        <v/>
      </c>
      <c r="G2206" s="98" t="str">
        <f>IF($B2206&gt;=1,$M2206,"")</f>
        <v/>
      </c>
      <c r="H2206" s="199" t="str">
        <f>IF(AND(M2206&gt;0,M2206&lt;=STATS!$C$22),1,"")</f>
        <v/>
      </c>
      <c r="J2206" s="34">
        <v>2205</v>
      </c>
      <c r="R2206" s="17"/>
      <c r="U2206" s="17"/>
      <c r="FD2206" s="195"/>
      <c r="FE2206" s="195"/>
      <c r="FF2206" s="195"/>
      <c r="FG2206" s="195"/>
      <c r="FH2206" s="195"/>
    </row>
    <row r="2207" spans="2:164" x14ac:dyDescent="0.2">
      <c r="B2207" s="98">
        <f>COUNT(R2207:FC2207,FI2207:FQ2207)</f>
        <v>0</v>
      </c>
      <c r="C2207" s="98" t="str">
        <f>IF(COUNT(R2207:FC2207,FI2207:FQ2207)&gt;0,COUNT(R2207:FC2207,FI2207:FQ2207),"")</f>
        <v/>
      </c>
      <c r="D2207" s="98" t="str">
        <f>IF(COUNT(X2207:BN2207,BP2207:BX2207,BZ2207:CF2207,CH2207:FC2207,FI2207:FQ2207)&gt;0,COUNT(X2207:BN2207,BP2207:BX2207,BZ2207:CF2207,CH2207:FC2207,FI2207:FQ2207),"")</f>
        <v/>
      </c>
      <c r="E2207" s="98" t="str">
        <f>IF(H2207=1,COUNT(R2207:FC2207,FI2207:FQ2207),"")</f>
        <v/>
      </c>
      <c r="F2207" s="98" t="str">
        <f>IF(H2207=1,COUNT(X2207:BN2207,BP2207:BX2207,BZ2207:CF2207,CH2207:FC2207,FI2207:FQ2207),"")</f>
        <v/>
      </c>
      <c r="G2207" s="98" t="str">
        <f>IF($B2207&gt;=1,$M2207,"")</f>
        <v/>
      </c>
      <c r="H2207" s="199" t="str">
        <f>IF(AND(M2207&gt;0,M2207&lt;=STATS!$C$22),1,"")</f>
        <v/>
      </c>
      <c r="J2207" s="34">
        <v>2206</v>
      </c>
      <c r="R2207" s="17"/>
      <c r="U2207" s="17"/>
      <c r="FD2207" s="195"/>
      <c r="FE2207" s="195"/>
      <c r="FF2207" s="195"/>
      <c r="FG2207" s="195"/>
      <c r="FH2207" s="195"/>
    </row>
    <row r="2208" spans="2:164" x14ac:dyDescent="0.2">
      <c r="B2208" s="98">
        <f>COUNT(R2208:FC2208,FI2208:FQ2208)</f>
        <v>0</v>
      </c>
      <c r="C2208" s="98" t="str">
        <f>IF(COUNT(R2208:FC2208,FI2208:FQ2208)&gt;0,COUNT(R2208:FC2208,FI2208:FQ2208),"")</f>
        <v/>
      </c>
      <c r="D2208" s="98" t="str">
        <f>IF(COUNT(X2208:BN2208,BP2208:BX2208,BZ2208:CF2208,CH2208:FC2208,FI2208:FQ2208)&gt;0,COUNT(X2208:BN2208,BP2208:BX2208,BZ2208:CF2208,CH2208:FC2208,FI2208:FQ2208),"")</f>
        <v/>
      </c>
      <c r="E2208" s="98" t="str">
        <f>IF(H2208=1,COUNT(R2208:FC2208,FI2208:FQ2208),"")</f>
        <v/>
      </c>
      <c r="F2208" s="98" t="str">
        <f>IF(H2208=1,COUNT(X2208:BN2208,BP2208:BX2208,BZ2208:CF2208,CH2208:FC2208,FI2208:FQ2208),"")</f>
        <v/>
      </c>
      <c r="G2208" s="98" t="str">
        <f>IF($B2208&gt;=1,$M2208,"")</f>
        <v/>
      </c>
      <c r="H2208" s="199" t="str">
        <f>IF(AND(M2208&gt;0,M2208&lt;=STATS!$C$22),1,"")</f>
        <v/>
      </c>
      <c r="J2208" s="34">
        <v>2207</v>
      </c>
      <c r="R2208" s="17"/>
      <c r="U2208" s="17"/>
      <c r="FD2208" s="195"/>
      <c r="FE2208" s="195"/>
      <c r="FF2208" s="195"/>
      <c r="FG2208" s="195"/>
      <c r="FH2208" s="195"/>
    </row>
    <row r="2209" spans="2:164" x14ac:dyDescent="0.2">
      <c r="B2209" s="98">
        <f>COUNT(R2209:FC2209,FI2209:FQ2209)</f>
        <v>0</v>
      </c>
      <c r="C2209" s="98" t="str">
        <f>IF(COUNT(R2209:FC2209,FI2209:FQ2209)&gt;0,COUNT(R2209:FC2209,FI2209:FQ2209),"")</f>
        <v/>
      </c>
      <c r="D2209" s="98" t="str">
        <f>IF(COUNT(X2209:BN2209,BP2209:BX2209,BZ2209:CF2209,CH2209:FC2209,FI2209:FQ2209)&gt;0,COUNT(X2209:BN2209,BP2209:BX2209,BZ2209:CF2209,CH2209:FC2209,FI2209:FQ2209),"")</f>
        <v/>
      </c>
      <c r="E2209" s="98" t="str">
        <f>IF(H2209=1,COUNT(R2209:FC2209,FI2209:FQ2209),"")</f>
        <v/>
      </c>
      <c r="F2209" s="98" t="str">
        <f>IF(H2209=1,COUNT(X2209:BN2209,BP2209:BX2209,BZ2209:CF2209,CH2209:FC2209,FI2209:FQ2209),"")</f>
        <v/>
      </c>
      <c r="G2209" s="98" t="str">
        <f>IF($B2209&gt;=1,$M2209,"")</f>
        <v/>
      </c>
      <c r="H2209" s="199" t="str">
        <f>IF(AND(M2209&gt;0,M2209&lt;=STATS!$C$22),1,"")</f>
        <v/>
      </c>
      <c r="J2209" s="34">
        <v>2208</v>
      </c>
      <c r="R2209" s="17"/>
      <c r="U2209" s="17"/>
      <c r="FD2209" s="195"/>
      <c r="FE2209" s="195"/>
      <c r="FF2209" s="195"/>
      <c r="FG2209" s="195"/>
      <c r="FH2209" s="195"/>
    </row>
    <row r="2210" spans="2:164" x14ac:dyDescent="0.2">
      <c r="B2210" s="98">
        <f>COUNT(R2210:FC2210,FI2210:FQ2210)</f>
        <v>0</v>
      </c>
      <c r="C2210" s="98" t="str">
        <f>IF(COUNT(R2210:FC2210,FI2210:FQ2210)&gt;0,COUNT(R2210:FC2210,FI2210:FQ2210),"")</f>
        <v/>
      </c>
      <c r="D2210" s="98" t="str">
        <f>IF(COUNT(X2210:BN2210,BP2210:BX2210,BZ2210:CF2210,CH2210:FC2210,FI2210:FQ2210)&gt;0,COUNT(X2210:BN2210,BP2210:BX2210,BZ2210:CF2210,CH2210:FC2210,FI2210:FQ2210),"")</f>
        <v/>
      </c>
      <c r="E2210" s="98" t="str">
        <f>IF(H2210=1,COUNT(R2210:FC2210,FI2210:FQ2210),"")</f>
        <v/>
      </c>
      <c r="F2210" s="98" t="str">
        <f>IF(H2210=1,COUNT(X2210:BN2210,BP2210:BX2210,BZ2210:CF2210,CH2210:FC2210,FI2210:FQ2210),"")</f>
        <v/>
      </c>
      <c r="G2210" s="98" t="str">
        <f>IF($B2210&gt;=1,$M2210,"")</f>
        <v/>
      </c>
      <c r="H2210" s="199" t="str">
        <f>IF(AND(M2210&gt;0,M2210&lt;=STATS!$C$22),1,"")</f>
        <v/>
      </c>
      <c r="J2210" s="34">
        <v>2209</v>
      </c>
      <c r="R2210" s="17"/>
      <c r="U2210" s="17"/>
      <c r="FD2210" s="195"/>
      <c r="FE2210" s="195"/>
      <c r="FF2210" s="195"/>
      <c r="FG2210" s="195"/>
      <c r="FH2210" s="195"/>
    </row>
    <row r="2211" spans="2:164" x14ac:dyDescent="0.2">
      <c r="B2211" s="98">
        <f>COUNT(R2211:FC2211,FI2211:FQ2211)</f>
        <v>0</v>
      </c>
      <c r="C2211" s="98" t="str">
        <f>IF(COUNT(R2211:FC2211,FI2211:FQ2211)&gt;0,COUNT(R2211:FC2211,FI2211:FQ2211),"")</f>
        <v/>
      </c>
      <c r="D2211" s="98" t="str">
        <f>IF(COUNT(X2211:BN2211,BP2211:BX2211,BZ2211:CF2211,CH2211:FC2211,FI2211:FQ2211)&gt;0,COUNT(X2211:BN2211,BP2211:BX2211,BZ2211:CF2211,CH2211:FC2211,FI2211:FQ2211),"")</f>
        <v/>
      </c>
      <c r="E2211" s="98" t="str">
        <f>IF(H2211=1,COUNT(R2211:FC2211,FI2211:FQ2211),"")</f>
        <v/>
      </c>
      <c r="F2211" s="98" t="str">
        <f>IF(H2211=1,COUNT(X2211:BN2211,BP2211:BX2211,BZ2211:CF2211,CH2211:FC2211,FI2211:FQ2211),"")</f>
        <v/>
      </c>
      <c r="G2211" s="98" t="str">
        <f>IF($B2211&gt;=1,$M2211,"")</f>
        <v/>
      </c>
      <c r="H2211" s="199" t="str">
        <f>IF(AND(M2211&gt;0,M2211&lt;=STATS!$C$22),1,"")</f>
        <v/>
      </c>
      <c r="J2211" s="34">
        <v>2210</v>
      </c>
      <c r="R2211" s="17"/>
      <c r="U2211" s="17"/>
      <c r="FD2211" s="195"/>
      <c r="FE2211" s="195"/>
      <c r="FF2211" s="195"/>
      <c r="FG2211" s="195"/>
      <c r="FH2211" s="195"/>
    </row>
    <row r="2212" spans="2:164" x14ac:dyDescent="0.2">
      <c r="B2212" s="98">
        <f>COUNT(R2212:FC2212,FI2212:FQ2212)</f>
        <v>0</v>
      </c>
      <c r="C2212" s="98" t="str">
        <f>IF(COUNT(R2212:FC2212,FI2212:FQ2212)&gt;0,COUNT(R2212:FC2212,FI2212:FQ2212),"")</f>
        <v/>
      </c>
      <c r="D2212" s="98" t="str">
        <f>IF(COUNT(X2212:BN2212,BP2212:BX2212,BZ2212:CF2212,CH2212:FC2212,FI2212:FQ2212)&gt;0,COUNT(X2212:BN2212,BP2212:BX2212,BZ2212:CF2212,CH2212:FC2212,FI2212:FQ2212),"")</f>
        <v/>
      </c>
      <c r="E2212" s="98" t="str">
        <f>IF(H2212=1,COUNT(R2212:FC2212,FI2212:FQ2212),"")</f>
        <v/>
      </c>
      <c r="F2212" s="98" t="str">
        <f>IF(H2212=1,COUNT(X2212:BN2212,BP2212:BX2212,BZ2212:CF2212,CH2212:FC2212,FI2212:FQ2212),"")</f>
        <v/>
      </c>
      <c r="G2212" s="98" t="str">
        <f>IF($B2212&gt;=1,$M2212,"")</f>
        <v/>
      </c>
      <c r="H2212" s="199" t="str">
        <f>IF(AND(M2212&gt;0,M2212&lt;=STATS!$C$22),1,"")</f>
        <v/>
      </c>
      <c r="J2212" s="34">
        <v>2211</v>
      </c>
      <c r="R2212" s="17"/>
      <c r="U2212" s="17"/>
      <c r="FD2212" s="195"/>
      <c r="FE2212" s="195"/>
      <c r="FF2212" s="195"/>
      <c r="FG2212" s="195"/>
      <c r="FH2212" s="195"/>
    </row>
    <row r="2213" spans="2:164" x14ac:dyDescent="0.2">
      <c r="B2213" s="98">
        <f>COUNT(R2213:FC2213,FI2213:FQ2213)</f>
        <v>0</v>
      </c>
      <c r="C2213" s="98" t="str">
        <f>IF(COUNT(R2213:FC2213,FI2213:FQ2213)&gt;0,COUNT(R2213:FC2213,FI2213:FQ2213),"")</f>
        <v/>
      </c>
      <c r="D2213" s="98" t="str">
        <f>IF(COUNT(X2213:BN2213,BP2213:BX2213,BZ2213:CF2213,CH2213:FC2213,FI2213:FQ2213)&gt;0,COUNT(X2213:BN2213,BP2213:BX2213,BZ2213:CF2213,CH2213:FC2213,FI2213:FQ2213),"")</f>
        <v/>
      </c>
      <c r="E2213" s="98" t="str">
        <f>IF(H2213=1,COUNT(R2213:FC2213,FI2213:FQ2213),"")</f>
        <v/>
      </c>
      <c r="F2213" s="98" t="str">
        <f>IF(H2213=1,COUNT(X2213:BN2213,BP2213:BX2213,BZ2213:CF2213,CH2213:FC2213,FI2213:FQ2213),"")</f>
        <v/>
      </c>
      <c r="G2213" s="98" t="str">
        <f>IF($B2213&gt;=1,$M2213,"")</f>
        <v/>
      </c>
      <c r="H2213" s="199" t="str">
        <f>IF(AND(M2213&gt;0,M2213&lt;=STATS!$C$22),1,"")</f>
        <v/>
      </c>
      <c r="J2213" s="34">
        <v>2212</v>
      </c>
      <c r="R2213" s="17"/>
      <c r="U2213" s="17"/>
      <c r="FD2213" s="195"/>
      <c r="FE2213" s="195"/>
      <c r="FF2213" s="195"/>
      <c r="FG2213" s="195"/>
      <c r="FH2213" s="195"/>
    </row>
    <row r="2214" spans="2:164" x14ac:dyDescent="0.2">
      <c r="B2214" s="98">
        <f>COUNT(R2214:FC2214,FI2214:FQ2214)</f>
        <v>0</v>
      </c>
      <c r="C2214" s="98" t="str">
        <f>IF(COUNT(R2214:FC2214,FI2214:FQ2214)&gt;0,COUNT(R2214:FC2214,FI2214:FQ2214),"")</f>
        <v/>
      </c>
      <c r="D2214" s="98" t="str">
        <f>IF(COUNT(X2214:BN2214,BP2214:BX2214,BZ2214:CF2214,CH2214:FC2214,FI2214:FQ2214)&gt;0,COUNT(X2214:BN2214,BP2214:BX2214,BZ2214:CF2214,CH2214:FC2214,FI2214:FQ2214),"")</f>
        <v/>
      </c>
      <c r="E2214" s="98" t="str">
        <f>IF(H2214=1,COUNT(R2214:FC2214,FI2214:FQ2214),"")</f>
        <v/>
      </c>
      <c r="F2214" s="98" t="str">
        <f>IF(H2214=1,COUNT(X2214:BN2214,BP2214:BX2214,BZ2214:CF2214,CH2214:FC2214,FI2214:FQ2214),"")</f>
        <v/>
      </c>
      <c r="G2214" s="98" t="str">
        <f>IF($B2214&gt;=1,$M2214,"")</f>
        <v/>
      </c>
      <c r="H2214" s="199" t="str">
        <f>IF(AND(M2214&gt;0,M2214&lt;=STATS!$C$22),1,"")</f>
        <v/>
      </c>
      <c r="J2214" s="34">
        <v>2213</v>
      </c>
      <c r="R2214" s="17"/>
      <c r="U2214" s="17"/>
      <c r="FD2214" s="195"/>
      <c r="FE2214" s="195"/>
      <c r="FF2214" s="195"/>
      <c r="FG2214" s="195"/>
      <c r="FH2214" s="195"/>
    </row>
    <row r="2215" spans="2:164" x14ac:dyDescent="0.2">
      <c r="B2215" s="98">
        <f>COUNT(R2215:FC2215,FI2215:FQ2215)</f>
        <v>0</v>
      </c>
      <c r="C2215" s="98" t="str">
        <f>IF(COUNT(R2215:FC2215,FI2215:FQ2215)&gt;0,COUNT(R2215:FC2215,FI2215:FQ2215),"")</f>
        <v/>
      </c>
      <c r="D2215" s="98" t="str">
        <f>IF(COUNT(X2215:BN2215,BP2215:BX2215,BZ2215:CF2215,CH2215:FC2215,FI2215:FQ2215)&gt;0,COUNT(X2215:BN2215,BP2215:BX2215,BZ2215:CF2215,CH2215:FC2215,FI2215:FQ2215),"")</f>
        <v/>
      </c>
      <c r="E2215" s="98" t="str">
        <f>IF(H2215=1,COUNT(R2215:FC2215,FI2215:FQ2215),"")</f>
        <v/>
      </c>
      <c r="F2215" s="98" t="str">
        <f>IF(H2215=1,COUNT(X2215:BN2215,BP2215:BX2215,BZ2215:CF2215,CH2215:FC2215,FI2215:FQ2215),"")</f>
        <v/>
      </c>
      <c r="G2215" s="98" t="str">
        <f>IF($B2215&gt;=1,$M2215,"")</f>
        <v/>
      </c>
      <c r="H2215" s="199" t="str">
        <f>IF(AND(M2215&gt;0,M2215&lt;=STATS!$C$22),1,"")</f>
        <v/>
      </c>
      <c r="J2215" s="34">
        <v>2214</v>
      </c>
      <c r="R2215" s="17"/>
      <c r="U2215" s="17"/>
      <c r="FD2215" s="195"/>
      <c r="FE2215" s="195"/>
      <c r="FF2215" s="195"/>
      <c r="FG2215" s="195"/>
      <c r="FH2215" s="195"/>
    </row>
    <row r="2216" spans="2:164" x14ac:dyDescent="0.2">
      <c r="B2216" s="98">
        <f>COUNT(R2216:FC2216,FI2216:FQ2216)</f>
        <v>0</v>
      </c>
      <c r="C2216" s="98" t="str">
        <f>IF(COUNT(R2216:FC2216,FI2216:FQ2216)&gt;0,COUNT(R2216:FC2216,FI2216:FQ2216),"")</f>
        <v/>
      </c>
      <c r="D2216" s="98" t="str">
        <f>IF(COUNT(X2216:BN2216,BP2216:BX2216,BZ2216:CF2216,CH2216:FC2216,FI2216:FQ2216)&gt;0,COUNT(X2216:BN2216,BP2216:BX2216,BZ2216:CF2216,CH2216:FC2216,FI2216:FQ2216),"")</f>
        <v/>
      </c>
      <c r="E2216" s="98" t="str">
        <f>IF(H2216=1,COUNT(R2216:FC2216,FI2216:FQ2216),"")</f>
        <v/>
      </c>
      <c r="F2216" s="98" t="str">
        <f>IF(H2216=1,COUNT(X2216:BN2216,BP2216:BX2216,BZ2216:CF2216,CH2216:FC2216,FI2216:FQ2216),"")</f>
        <v/>
      </c>
      <c r="G2216" s="98" t="str">
        <f>IF($B2216&gt;=1,$M2216,"")</f>
        <v/>
      </c>
      <c r="H2216" s="199" t="str">
        <f>IF(AND(M2216&gt;0,M2216&lt;=STATS!$C$22),1,"")</f>
        <v/>
      </c>
      <c r="J2216" s="34">
        <v>2215</v>
      </c>
      <c r="R2216" s="17"/>
      <c r="U2216" s="17"/>
      <c r="FD2216" s="195"/>
      <c r="FE2216" s="195"/>
      <c r="FF2216" s="195"/>
      <c r="FG2216" s="195"/>
      <c r="FH2216" s="195"/>
    </row>
    <row r="2217" spans="2:164" x14ac:dyDescent="0.2">
      <c r="B2217" s="98">
        <f>COUNT(R2217:FC2217,FI2217:FQ2217)</f>
        <v>0</v>
      </c>
      <c r="C2217" s="98" t="str">
        <f>IF(COUNT(R2217:FC2217,FI2217:FQ2217)&gt;0,COUNT(R2217:FC2217,FI2217:FQ2217),"")</f>
        <v/>
      </c>
      <c r="D2217" s="98" t="str">
        <f>IF(COUNT(X2217:BN2217,BP2217:BX2217,BZ2217:CF2217,CH2217:FC2217,FI2217:FQ2217)&gt;0,COUNT(X2217:BN2217,BP2217:BX2217,BZ2217:CF2217,CH2217:FC2217,FI2217:FQ2217),"")</f>
        <v/>
      </c>
      <c r="E2217" s="98" t="str">
        <f>IF(H2217=1,COUNT(R2217:FC2217,FI2217:FQ2217),"")</f>
        <v/>
      </c>
      <c r="F2217" s="98" t="str">
        <f>IF(H2217=1,COUNT(X2217:BN2217,BP2217:BX2217,BZ2217:CF2217,CH2217:FC2217,FI2217:FQ2217),"")</f>
        <v/>
      </c>
      <c r="G2217" s="98" t="str">
        <f>IF($B2217&gt;=1,$M2217,"")</f>
        <v/>
      </c>
      <c r="H2217" s="199" t="str">
        <f>IF(AND(M2217&gt;0,M2217&lt;=STATS!$C$22),1,"")</f>
        <v/>
      </c>
      <c r="J2217" s="34">
        <v>2216</v>
      </c>
      <c r="R2217" s="17"/>
      <c r="U2217" s="17"/>
      <c r="FD2217" s="195"/>
      <c r="FE2217" s="195"/>
      <c r="FF2217" s="195"/>
      <c r="FG2217" s="195"/>
      <c r="FH2217" s="195"/>
    </row>
    <row r="2218" spans="2:164" x14ac:dyDescent="0.2">
      <c r="B2218" s="98">
        <f>COUNT(R2218:FC2218,FI2218:FQ2218)</f>
        <v>0</v>
      </c>
      <c r="C2218" s="98" t="str">
        <f>IF(COUNT(R2218:FC2218,FI2218:FQ2218)&gt;0,COUNT(R2218:FC2218,FI2218:FQ2218),"")</f>
        <v/>
      </c>
      <c r="D2218" s="98" t="str">
        <f>IF(COUNT(X2218:BN2218,BP2218:BX2218,BZ2218:CF2218,CH2218:FC2218,FI2218:FQ2218)&gt;0,COUNT(X2218:BN2218,BP2218:BX2218,BZ2218:CF2218,CH2218:FC2218,FI2218:FQ2218),"")</f>
        <v/>
      </c>
      <c r="E2218" s="98" t="str">
        <f>IF(H2218=1,COUNT(R2218:FC2218,FI2218:FQ2218),"")</f>
        <v/>
      </c>
      <c r="F2218" s="98" t="str">
        <f>IF(H2218=1,COUNT(X2218:BN2218,BP2218:BX2218,BZ2218:CF2218,CH2218:FC2218,FI2218:FQ2218),"")</f>
        <v/>
      </c>
      <c r="G2218" s="98" t="str">
        <f>IF($B2218&gt;=1,$M2218,"")</f>
        <v/>
      </c>
      <c r="H2218" s="199" t="str">
        <f>IF(AND(M2218&gt;0,M2218&lt;=STATS!$C$22),1,"")</f>
        <v/>
      </c>
      <c r="J2218" s="34">
        <v>2217</v>
      </c>
      <c r="R2218" s="17"/>
      <c r="U2218" s="17"/>
      <c r="FD2218" s="195"/>
      <c r="FE2218" s="195"/>
      <c r="FF2218" s="195"/>
      <c r="FG2218" s="195"/>
      <c r="FH2218" s="195"/>
    </row>
    <row r="2219" spans="2:164" x14ac:dyDescent="0.2">
      <c r="B2219" s="98">
        <f>COUNT(R2219:FC2219,FI2219:FQ2219)</f>
        <v>0</v>
      </c>
      <c r="C2219" s="98" t="str">
        <f>IF(COUNT(R2219:FC2219,FI2219:FQ2219)&gt;0,COUNT(R2219:FC2219,FI2219:FQ2219),"")</f>
        <v/>
      </c>
      <c r="D2219" s="98" t="str">
        <f>IF(COUNT(X2219:BN2219,BP2219:BX2219,BZ2219:CF2219,CH2219:FC2219,FI2219:FQ2219)&gt;0,COUNT(X2219:BN2219,BP2219:BX2219,BZ2219:CF2219,CH2219:FC2219,FI2219:FQ2219),"")</f>
        <v/>
      </c>
      <c r="E2219" s="98" t="str">
        <f>IF(H2219=1,COUNT(R2219:FC2219,FI2219:FQ2219),"")</f>
        <v/>
      </c>
      <c r="F2219" s="98" t="str">
        <f>IF(H2219=1,COUNT(X2219:BN2219,BP2219:BX2219,BZ2219:CF2219,CH2219:FC2219,FI2219:FQ2219),"")</f>
        <v/>
      </c>
      <c r="G2219" s="98" t="str">
        <f>IF($B2219&gt;=1,$M2219,"")</f>
        <v/>
      </c>
      <c r="H2219" s="199" t="str">
        <f>IF(AND(M2219&gt;0,M2219&lt;=STATS!$C$22),1,"")</f>
        <v/>
      </c>
      <c r="J2219" s="34">
        <v>2218</v>
      </c>
      <c r="R2219" s="17"/>
      <c r="U2219" s="17"/>
      <c r="FD2219" s="195"/>
      <c r="FE2219" s="195"/>
      <c r="FF2219" s="195"/>
      <c r="FG2219" s="195"/>
      <c r="FH2219" s="195"/>
    </row>
    <row r="2220" spans="2:164" x14ac:dyDescent="0.2">
      <c r="B2220" s="98">
        <f>COUNT(R2220:FC2220,FI2220:FQ2220)</f>
        <v>0</v>
      </c>
      <c r="C2220" s="98" t="str">
        <f>IF(COUNT(R2220:FC2220,FI2220:FQ2220)&gt;0,COUNT(R2220:FC2220,FI2220:FQ2220),"")</f>
        <v/>
      </c>
      <c r="D2220" s="98" t="str">
        <f>IF(COUNT(X2220:BN2220,BP2220:BX2220,BZ2220:CF2220,CH2220:FC2220,FI2220:FQ2220)&gt;0,COUNT(X2220:BN2220,BP2220:BX2220,BZ2220:CF2220,CH2220:FC2220,FI2220:FQ2220),"")</f>
        <v/>
      </c>
      <c r="E2220" s="98" t="str">
        <f>IF(H2220=1,COUNT(R2220:FC2220,FI2220:FQ2220),"")</f>
        <v/>
      </c>
      <c r="F2220" s="98" t="str">
        <f>IF(H2220=1,COUNT(X2220:BN2220,BP2220:BX2220,BZ2220:CF2220,CH2220:FC2220,FI2220:FQ2220),"")</f>
        <v/>
      </c>
      <c r="G2220" s="98" t="str">
        <f>IF($B2220&gt;=1,$M2220,"")</f>
        <v/>
      </c>
      <c r="H2220" s="199" t="str">
        <f>IF(AND(M2220&gt;0,M2220&lt;=STATS!$C$22),1,"")</f>
        <v/>
      </c>
      <c r="J2220" s="34">
        <v>2219</v>
      </c>
      <c r="R2220" s="17"/>
      <c r="U2220" s="17"/>
      <c r="FD2220" s="195"/>
      <c r="FE2220" s="195"/>
      <c r="FF2220" s="195"/>
      <c r="FG2220" s="195"/>
      <c r="FH2220" s="195"/>
    </row>
    <row r="2221" spans="2:164" x14ac:dyDescent="0.2">
      <c r="B2221" s="98">
        <f>COUNT(R2221:FC2221,FI2221:FQ2221)</f>
        <v>0</v>
      </c>
      <c r="C2221" s="98" t="str">
        <f>IF(COUNT(R2221:FC2221,FI2221:FQ2221)&gt;0,COUNT(R2221:FC2221,FI2221:FQ2221),"")</f>
        <v/>
      </c>
      <c r="D2221" s="98" t="str">
        <f>IF(COUNT(X2221:BN2221,BP2221:BX2221,BZ2221:CF2221,CH2221:FC2221,FI2221:FQ2221)&gt;0,COUNT(X2221:BN2221,BP2221:BX2221,BZ2221:CF2221,CH2221:FC2221,FI2221:FQ2221),"")</f>
        <v/>
      </c>
      <c r="E2221" s="98" t="str">
        <f>IF(H2221=1,COUNT(R2221:FC2221,FI2221:FQ2221),"")</f>
        <v/>
      </c>
      <c r="F2221" s="98" t="str">
        <f>IF(H2221=1,COUNT(X2221:BN2221,BP2221:BX2221,BZ2221:CF2221,CH2221:FC2221,FI2221:FQ2221),"")</f>
        <v/>
      </c>
      <c r="G2221" s="98" t="str">
        <f>IF($B2221&gt;=1,$M2221,"")</f>
        <v/>
      </c>
      <c r="H2221" s="199" t="str">
        <f>IF(AND(M2221&gt;0,M2221&lt;=STATS!$C$22),1,"")</f>
        <v/>
      </c>
      <c r="J2221" s="34">
        <v>2220</v>
      </c>
      <c r="R2221" s="17"/>
      <c r="U2221" s="17"/>
      <c r="FD2221" s="195"/>
      <c r="FE2221" s="195"/>
      <c r="FF2221" s="195"/>
      <c r="FG2221" s="195"/>
      <c r="FH2221" s="195"/>
    </row>
    <row r="2222" spans="2:164" x14ac:dyDescent="0.2">
      <c r="B2222" s="98">
        <f>COUNT(R2222:FC2222,FI2222:FQ2222)</f>
        <v>0</v>
      </c>
      <c r="C2222" s="98" t="str">
        <f>IF(COUNT(R2222:FC2222,FI2222:FQ2222)&gt;0,COUNT(R2222:FC2222,FI2222:FQ2222),"")</f>
        <v/>
      </c>
      <c r="D2222" s="98" t="str">
        <f>IF(COUNT(X2222:BN2222,BP2222:BX2222,BZ2222:CF2222,CH2222:FC2222,FI2222:FQ2222)&gt;0,COUNT(X2222:BN2222,BP2222:BX2222,BZ2222:CF2222,CH2222:FC2222,FI2222:FQ2222),"")</f>
        <v/>
      </c>
      <c r="E2222" s="98" t="str">
        <f>IF(H2222=1,COUNT(R2222:FC2222,FI2222:FQ2222),"")</f>
        <v/>
      </c>
      <c r="F2222" s="98" t="str">
        <f>IF(H2222=1,COUNT(X2222:BN2222,BP2222:BX2222,BZ2222:CF2222,CH2222:FC2222,FI2222:FQ2222),"")</f>
        <v/>
      </c>
      <c r="G2222" s="98" t="str">
        <f>IF($B2222&gt;=1,$M2222,"")</f>
        <v/>
      </c>
      <c r="H2222" s="199" t="str">
        <f>IF(AND(M2222&gt;0,M2222&lt;=STATS!$C$22),1,"")</f>
        <v/>
      </c>
      <c r="J2222" s="34">
        <v>2221</v>
      </c>
      <c r="R2222" s="17"/>
      <c r="U2222" s="17"/>
      <c r="FD2222" s="195"/>
      <c r="FE2222" s="195"/>
      <c r="FF2222" s="195"/>
      <c r="FG2222" s="195"/>
      <c r="FH2222" s="195"/>
    </row>
    <row r="2223" spans="2:164" x14ac:dyDescent="0.2">
      <c r="B2223" s="98">
        <f>COUNT(R2223:FC2223,FI2223:FQ2223)</f>
        <v>0</v>
      </c>
      <c r="C2223" s="98" t="str">
        <f>IF(COUNT(R2223:FC2223,FI2223:FQ2223)&gt;0,COUNT(R2223:FC2223,FI2223:FQ2223),"")</f>
        <v/>
      </c>
      <c r="D2223" s="98" t="str">
        <f>IF(COUNT(X2223:BN2223,BP2223:BX2223,BZ2223:CF2223,CH2223:FC2223,FI2223:FQ2223)&gt;0,COUNT(X2223:BN2223,BP2223:BX2223,BZ2223:CF2223,CH2223:FC2223,FI2223:FQ2223),"")</f>
        <v/>
      </c>
      <c r="E2223" s="98" t="str">
        <f>IF(H2223=1,COUNT(R2223:FC2223,FI2223:FQ2223),"")</f>
        <v/>
      </c>
      <c r="F2223" s="98" t="str">
        <f>IF(H2223=1,COUNT(X2223:BN2223,BP2223:BX2223,BZ2223:CF2223,CH2223:FC2223,FI2223:FQ2223),"")</f>
        <v/>
      </c>
      <c r="G2223" s="98" t="str">
        <f>IF($B2223&gt;=1,$M2223,"")</f>
        <v/>
      </c>
      <c r="H2223" s="199" t="str">
        <f>IF(AND(M2223&gt;0,M2223&lt;=STATS!$C$22),1,"")</f>
        <v/>
      </c>
      <c r="J2223" s="34">
        <v>2222</v>
      </c>
      <c r="R2223" s="17"/>
      <c r="U2223" s="17"/>
      <c r="FD2223" s="195"/>
      <c r="FE2223" s="195"/>
      <c r="FF2223" s="195"/>
      <c r="FG2223" s="195"/>
      <c r="FH2223" s="195"/>
    </row>
    <row r="2224" spans="2:164" x14ac:dyDescent="0.2">
      <c r="B2224" s="98">
        <f>COUNT(R2224:FC2224,FI2224:FQ2224)</f>
        <v>0</v>
      </c>
      <c r="C2224" s="98" t="str">
        <f>IF(COUNT(R2224:FC2224,FI2224:FQ2224)&gt;0,COUNT(R2224:FC2224,FI2224:FQ2224),"")</f>
        <v/>
      </c>
      <c r="D2224" s="98" t="str">
        <f>IF(COUNT(X2224:BN2224,BP2224:BX2224,BZ2224:CF2224,CH2224:FC2224,FI2224:FQ2224)&gt;0,COUNT(X2224:BN2224,BP2224:BX2224,BZ2224:CF2224,CH2224:FC2224,FI2224:FQ2224),"")</f>
        <v/>
      </c>
      <c r="E2224" s="98" t="str">
        <f>IF(H2224=1,COUNT(R2224:FC2224,FI2224:FQ2224),"")</f>
        <v/>
      </c>
      <c r="F2224" s="98" t="str">
        <f>IF(H2224=1,COUNT(X2224:BN2224,BP2224:BX2224,BZ2224:CF2224,CH2224:FC2224,FI2224:FQ2224),"")</f>
        <v/>
      </c>
      <c r="G2224" s="98" t="str">
        <f>IF($B2224&gt;=1,$M2224,"")</f>
        <v/>
      </c>
      <c r="H2224" s="199" t="str">
        <f>IF(AND(M2224&gt;0,M2224&lt;=STATS!$C$22),1,"")</f>
        <v/>
      </c>
      <c r="J2224" s="34">
        <v>2223</v>
      </c>
      <c r="R2224" s="17"/>
      <c r="U2224" s="17"/>
      <c r="FD2224" s="195"/>
      <c r="FE2224" s="195"/>
      <c r="FF2224" s="195"/>
      <c r="FG2224" s="195"/>
      <c r="FH2224" s="195"/>
    </row>
    <row r="2225" spans="2:164" x14ac:dyDescent="0.2">
      <c r="B2225" s="98">
        <f>COUNT(R2225:FC2225,FI2225:FQ2225)</f>
        <v>0</v>
      </c>
      <c r="C2225" s="98" t="str">
        <f>IF(COUNT(R2225:FC2225,FI2225:FQ2225)&gt;0,COUNT(R2225:FC2225,FI2225:FQ2225),"")</f>
        <v/>
      </c>
      <c r="D2225" s="98" t="str">
        <f>IF(COUNT(X2225:BN2225,BP2225:BX2225,BZ2225:CF2225,CH2225:FC2225,FI2225:FQ2225)&gt;0,COUNT(X2225:BN2225,BP2225:BX2225,BZ2225:CF2225,CH2225:FC2225,FI2225:FQ2225),"")</f>
        <v/>
      </c>
      <c r="E2225" s="98" t="str">
        <f>IF(H2225=1,COUNT(R2225:FC2225,FI2225:FQ2225),"")</f>
        <v/>
      </c>
      <c r="F2225" s="98" t="str">
        <f>IF(H2225=1,COUNT(X2225:BN2225,BP2225:BX2225,BZ2225:CF2225,CH2225:FC2225,FI2225:FQ2225),"")</f>
        <v/>
      </c>
      <c r="G2225" s="98" t="str">
        <f>IF($B2225&gt;=1,$M2225,"")</f>
        <v/>
      </c>
      <c r="H2225" s="199" t="str">
        <f>IF(AND(M2225&gt;0,M2225&lt;=STATS!$C$22),1,"")</f>
        <v/>
      </c>
      <c r="J2225" s="34">
        <v>2224</v>
      </c>
      <c r="R2225" s="17"/>
      <c r="U2225" s="17"/>
      <c r="FD2225" s="195"/>
      <c r="FE2225" s="195"/>
      <c r="FF2225" s="195"/>
      <c r="FG2225" s="195"/>
      <c r="FH2225" s="195"/>
    </row>
    <row r="2226" spans="2:164" x14ac:dyDescent="0.2">
      <c r="B2226" s="98">
        <f>COUNT(R2226:FC2226,FI2226:FQ2226)</f>
        <v>0</v>
      </c>
      <c r="C2226" s="98" t="str">
        <f>IF(COUNT(R2226:FC2226,FI2226:FQ2226)&gt;0,COUNT(R2226:FC2226,FI2226:FQ2226),"")</f>
        <v/>
      </c>
      <c r="D2226" s="98" t="str">
        <f>IF(COUNT(X2226:BN2226,BP2226:BX2226,BZ2226:CF2226,CH2226:FC2226,FI2226:FQ2226)&gt;0,COUNT(X2226:BN2226,BP2226:BX2226,BZ2226:CF2226,CH2226:FC2226,FI2226:FQ2226),"")</f>
        <v/>
      </c>
      <c r="E2226" s="98" t="str">
        <f>IF(H2226=1,COUNT(R2226:FC2226,FI2226:FQ2226),"")</f>
        <v/>
      </c>
      <c r="F2226" s="98" t="str">
        <f>IF(H2226=1,COUNT(X2226:BN2226,BP2226:BX2226,BZ2226:CF2226,CH2226:FC2226,FI2226:FQ2226),"")</f>
        <v/>
      </c>
      <c r="G2226" s="98" t="str">
        <f>IF($B2226&gt;=1,$M2226,"")</f>
        <v/>
      </c>
      <c r="H2226" s="199" t="str">
        <f>IF(AND(M2226&gt;0,M2226&lt;=STATS!$C$22),1,"")</f>
        <v/>
      </c>
      <c r="J2226" s="34">
        <v>2225</v>
      </c>
      <c r="R2226" s="17"/>
      <c r="U2226" s="17"/>
      <c r="FD2226" s="195"/>
      <c r="FE2226" s="195"/>
      <c r="FF2226" s="195"/>
      <c r="FG2226" s="195"/>
      <c r="FH2226" s="195"/>
    </row>
    <row r="2227" spans="2:164" x14ac:dyDescent="0.2">
      <c r="B2227" s="98">
        <f>COUNT(R2227:FC2227,FI2227:FQ2227)</f>
        <v>0</v>
      </c>
      <c r="C2227" s="98" t="str">
        <f>IF(COUNT(R2227:FC2227,FI2227:FQ2227)&gt;0,COUNT(R2227:FC2227,FI2227:FQ2227),"")</f>
        <v/>
      </c>
      <c r="D2227" s="98" t="str">
        <f>IF(COUNT(X2227:BN2227,BP2227:BX2227,BZ2227:CF2227,CH2227:FC2227,FI2227:FQ2227)&gt;0,COUNT(X2227:BN2227,BP2227:BX2227,BZ2227:CF2227,CH2227:FC2227,FI2227:FQ2227),"")</f>
        <v/>
      </c>
      <c r="E2227" s="98" t="str">
        <f>IF(H2227=1,COUNT(R2227:FC2227,FI2227:FQ2227),"")</f>
        <v/>
      </c>
      <c r="F2227" s="98" t="str">
        <f>IF(H2227=1,COUNT(X2227:BN2227,BP2227:BX2227,BZ2227:CF2227,CH2227:FC2227,FI2227:FQ2227),"")</f>
        <v/>
      </c>
      <c r="G2227" s="98" t="str">
        <f>IF($B2227&gt;=1,$M2227,"")</f>
        <v/>
      </c>
      <c r="H2227" s="199" t="str">
        <f>IF(AND(M2227&gt;0,M2227&lt;=STATS!$C$22),1,"")</f>
        <v/>
      </c>
      <c r="J2227" s="34">
        <v>2226</v>
      </c>
      <c r="R2227" s="17"/>
      <c r="U2227" s="17"/>
      <c r="FD2227" s="195"/>
      <c r="FE2227" s="195"/>
      <c r="FF2227" s="195"/>
      <c r="FG2227" s="195"/>
      <c r="FH2227" s="195"/>
    </row>
    <row r="2228" spans="2:164" x14ac:dyDescent="0.2">
      <c r="B2228" s="98">
        <f>COUNT(R2228:FC2228,FI2228:FQ2228)</f>
        <v>0</v>
      </c>
      <c r="C2228" s="98" t="str">
        <f>IF(COUNT(R2228:FC2228,FI2228:FQ2228)&gt;0,COUNT(R2228:FC2228,FI2228:FQ2228),"")</f>
        <v/>
      </c>
      <c r="D2228" s="98" t="str">
        <f>IF(COUNT(X2228:BN2228,BP2228:BX2228,BZ2228:CF2228,CH2228:FC2228,FI2228:FQ2228)&gt;0,COUNT(X2228:BN2228,BP2228:BX2228,BZ2228:CF2228,CH2228:FC2228,FI2228:FQ2228),"")</f>
        <v/>
      </c>
      <c r="E2228" s="98" t="str">
        <f>IF(H2228=1,COUNT(R2228:FC2228,FI2228:FQ2228),"")</f>
        <v/>
      </c>
      <c r="F2228" s="98" t="str">
        <f>IF(H2228=1,COUNT(X2228:BN2228,BP2228:BX2228,BZ2228:CF2228,CH2228:FC2228,FI2228:FQ2228),"")</f>
        <v/>
      </c>
      <c r="G2228" s="98" t="str">
        <f>IF($B2228&gt;=1,$M2228,"")</f>
        <v/>
      </c>
      <c r="H2228" s="199" t="str">
        <f>IF(AND(M2228&gt;0,M2228&lt;=STATS!$C$22),1,"")</f>
        <v/>
      </c>
      <c r="J2228" s="34">
        <v>2227</v>
      </c>
      <c r="R2228" s="17"/>
      <c r="U2228" s="17"/>
      <c r="FD2228" s="195"/>
      <c r="FE2228" s="195"/>
      <c r="FF2228" s="195"/>
      <c r="FG2228" s="195"/>
      <c r="FH2228" s="195"/>
    </row>
    <row r="2229" spans="2:164" x14ac:dyDescent="0.2">
      <c r="B2229" s="98">
        <f>COUNT(R2229:FC2229,FI2229:FQ2229)</f>
        <v>0</v>
      </c>
      <c r="C2229" s="98" t="str">
        <f>IF(COUNT(R2229:FC2229,FI2229:FQ2229)&gt;0,COUNT(R2229:FC2229,FI2229:FQ2229),"")</f>
        <v/>
      </c>
      <c r="D2229" s="98" t="str">
        <f>IF(COUNT(X2229:BN2229,BP2229:BX2229,BZ2229:CF2229,CH2229:FC2229,FI2229:FQ2229)&gt;0,COUNT(X2229:BN2229,BP2229:BX2229,BZ2229:CF2229,CH2229:FC2229,FI2229:FQ2229),"")</f>
        <v/>
      </c>
      <c r="E2229" s="98" t="str">
        <f>IF(H2229=1,COUNT(R2229:FC2229,FI2229:FQ2229),"")</f>
        <v/>
      </c>
      <c r="F2229" s="98" t="str">
        <f>IF(H2229=1,COUNT(X2229:BN2229,BP2229:BX2229,BZ2229:CF2229,CH2229:FC2229,FI2229:FQ2229),"")</f>
        <v/>
      </c>
      <c r="G2229" s="98" t="str">
        <f>IF($B2229&gt;=1,$M2229,"")</f>
        <v/>
      </c>
      <c r="H2229" s="199" t="str">
        <f>IF(AND(M2229&gt;0,M2229&lt;=STATS!$C$22),1,"")</f>
        <v/>
      </c>
      <c r="J2229" s="34">
        <v>2228</v>
      </c>
      <c r="R2229" s="17"/>
      <c r="U2229" s="17"/>
      <c r="FD2229" s="195"/>
      <c r="FE2229" s="195"/>
      <c r="FF2229" s="195"/>
      <c r="FG2229" s="195"/>
      <c r="FH2229" s="195"/>
    </row>
    <row r="2230" spans="2:164" x14ac:dyDescent="0.2">
      <c r="B2230" s="98">
        <f>COUNT(R2230:FC2230,FI2230:FQ2230)</f>
        <v>0</v>
      </c>
      <c r="C2230" s="98" t="str">
        <f>IF(COUNT(R2230:FC2230,FI2230:FQ2230)&gt;0,COUNT(R2230:FC2230,FI2230:FQ2230),"")</f>
        <v/>
      </c>
      <c r="D2230" s="98" t="str">
        <f>IF(COUNT(X2230:BN2230,BP2230:BX2230,BZ2230:CF2230,CH2230:FC2230,FI2230:FQ2230)&gt;0,COUNT(X2230:BN2230,BP2230:BX2230,BZ2230:CF2230,CH2230:FC2230,FI2230:FQ2230),"")</f>
        <v/>
      </c>
      <c r="E2230" s="98" t="str">
        <f>IF(H2230=1,COUNT(R2230:FC2230,FI2230:FQ2230),"")</f>
        <v/>
      </c>
      <c r="F2230" s="98" t="str">
        <f>IF(H2230=1,COUNT(X2230:BN2230,BP2230:BX2230,BZ2230:CF2230,CH2230:FC2230,FI2230:FQ2230),"")</f>
        <v/>
      </c>
      <c r="G2230" s="98" t="str">
        <f>IF($B2230&gt;=1,$M2230,"")</f>
        <v/>
      </c>
      <c r="H2230" s="199" t="str">
        <f>IF(AND(M2230&gt;0,M2230&lt;=STATS!$C$22),1,"")</f>
        <v/>
      </c>
      <c r="J2230" s="34">
        <v>2229</v>
      </c>
      <c r="R2230" s="17"/>
      <c r="U2230" s="17"/>
      <c r="FD2230" s="195"/>
      <c r="FE2230" s="195"/>
      <c r="FF2230" s="195"/>
      <c r="FG2230" s="195"/>
      <c r="FH2230" s="195"/>
    </row>
    <row r="2231" spans="2:164" x14ac:dyDescent="0.2">
      <c r="B2231" s="98">
        <f>COUNT(R2231:FC2231,FI2231:FQ2231)</f>
        <v>0</v>
      </c>
      <c r="C2231" s="98" t="str">
        <f>IF(COUNT(R2231:FC2231,FI2231:FQ2231)&gt;0,COUNT(R2231:FC2231,FI2231:FQ2231),"")</f>
        <v/>
      </c>
      <c r="D2231" s="98" t="str">
        <f>IF(COUNT(X2231:BN2231,BP2231:BX2231,BZ2231:CF2231,CH2231:FC2231,FI2231:FQ2231)&gt;0,COUNT(X2231:BN2231,BP2231:BX2231,BZ2231:CF2231,CH2231:FC2231,FI2231:FQ2231),"")</f>
        <v/>
      </c>
      <c r="E2231" s="98" t="str">
        <f>IF(H2231=1,COUNT(R2231:FC2231,FI2231:FQ2231),"")</f>
        <v/>
      </c>
      <c r="F2231" s="98" t="str">
        <f>IF(H2231=1,COUNT(X2231:BN2231,BP2231:BX2231,BZ2231:CF2231,CH2231:FC2231,FI2231:FQ2231),"")</f>
        <v/>
      </c>
      <c r="G2231" s="98" t="str">
        <f>IF($B2231&gt;=1,$M2231,"")</f>
        <v/>
      </c>
      <c r="H2231" s="199" t="str">
        <f>IF(AND(M2231&gt;0,M2231&lt;=STATS!$C$22),1,"")</f>
        <v/>
      </c>
      <c r="J2231" s="34">
        <v>2230</v>
      </c>
      <c r="R2231" s="17"/>
      <c r="U2231" s="17"/>
      <c r="FD2231" s="195"/>
      <c r="FE2231" s="195"/>
      <c r="FF2231" s="195"/>
      <c r="FG2231" s="195"/>
      <c r="FH2231" s="195"/>
    </row>
    <row r="2232" spans="2:164" x14ac:dyDescent="0.2">
      <c r="B2232" s="98">
        <f>COUNT(R2232:FC2232,FI2232:FQ2232)</f>
        <v>0</v>
      </c>
      <c r="C2232" s="98" t="str">
        <f>IF(COUNT(R2232:FC2232,FI2232:FQ2232)&gt;0,COUNT(R2232:FC2232,FI2232:FQ2232),"")</f>
        <v/>
      </c>
      <c r="D2232" s="98" t="str">
        <f>IF(COUNT(X2232:BN2232,BP2232:BX2232,BZ2232:CF2232,CH2232:FC2232,FI2232:FQ2232)&gt;0,COUNT(X2232:BN2232,BP2232:BX2232,BZ2232:CF2232,CH2232:FC2232,FI2232:FQ2232),"")</f>
        <v/>
      </c>
      <c r="E2232" s="98" t="str">
        <f>IF(H2232=1,COUNT(R2232:FC2232,FI2232:FQ2232),"")</f>
        <v/>
      </c>
      <c r="F2232" s="98" t="str">
        <f>IF(H2232=1,COUNT(X2232:BN2232,BP2232:BX2232,BZ2232:CF2232,CH2232:FC2232,FI2232:FQ2232),"")</f>
        <v/>
      </c>
      <c r="G2232" s="98" t="str">
        <f>IF($B2232&gt;=1,$M2232,"")</f>
        <v/>
      </c>
      <c r="H2232" s="199" t="str">
        <f>IF(AND(M2232&gt;0,M2232&lt;=STATS!$C$22),1,"")</f>
        <v/>
      </c>
      <c r="J2232" s="34">
        <v>2231</v>
      </c>
      <c r="R2232" s="17"/>
      <c r="U2232" s="17"/>
      <c r="FD2232" s="195"/>
      <c r="FE2232" s="195"/>
      <c r="FF2232" s="195"/>
      <c r="FG2232" s="195"/>
      <c r="FH2232" s="195"/>
    </row>
    <row r="2233" spans="2:164" x14ac:dyDescent="0.2">
      <c r="B2233" s="98">
        <f>COUNT(R2233:FC2233,FI2233:FQ2233)</f>
        <v>0</v>
      </c>
      <c r="C2233" s="98" t="str">
        <f>IF(COUNT(R2233:FC2233,FI2233:FQ2233)&gt;0,COUNT(R2233:FC2233,FI2233:FQ2233),"")</f>
        <v/>
      </c>
      <c r="D2233" s="98" t="str">
        <f>IF(COUNT(X2233:BN2233,BP2233:BX2233,BZ2233:CF2233,CH2233:FC2233,FI2233:FQ2233)&gt;0,COUNT(X2233:BN2233,BP2233:BX2233,BZ2233:CF2233,CH2233:FC2233,FI2233:FQ2233),"")</f>
        <v/>
      </c>
      <c r="E2233" s="98" t="str">
        <f>IF(H2233=1,COUNT(R2233:FC2233,FI2233:FQ2233),"")</f>
        <v/>
      </c>
      <c r="F2233" s="98" t="str">
        <f>IF(H2233=1,COUNT(X2233:BN2233,BP2233:BX2233,BZ2233:CF2233,CH2233:FC2233,FI2233:FQ2233),"")</f>
        <v/>
      </c>
      <c r="G2233" s="98" t="str">
        <f>IF($B2233&gt;=1,$M2233,"")</f>
        <v/>
      </c>
      <c r="H2233" s="199" t="str">
        <f>IF(AND(M2233&gt;0,M2233&lt;=STATS!$C$22),1,"")</f>
        <v/>
      </c>
      <c r="J2233" s="34">
        <v>2232</v>
      </c>
      <c r="R2233" s="17"/>
      <c r="U2233" s="17"/>
      <c r="FD2233" s="195"/>
      <c r="FE2233" s="195"/>
      <c r="FF2233" s="195"/>
      <c r="FG2233" s="195"/>
      <c r="FH2233" s="195"/>
    </row>
    <row r="2234" spans="2:164" x14ac:dyDescent="0.2">
      <c r="B2234" s="98">
        <f>COUNT(R2234:FC2234,FI2234:FQ2234)</f>
        <v>0</v>
      </c>
      <c r="C2234" s="98" t="str">
        <f>IF(COUNT(R2234:FC2234,FI2234:FQ2234)&gt;0,COUNT(R2234:FC2234,FI2234:FQ2234),"")</f>
        <v/>
      </c>
      <c r="D2234" s="98" t="str">
        <f>IF(COUNT(X2234:BN2234,BP2234:BX2234,BZ2234:CF2234,CH2234:FC2234,FI2234:FQ2234)&gt;0,COUNT(X2234:BN2234,BP2234:BX2234,BZ2234:CF2234,CH2234:FC2234,FI2234:FQ2234),"")</f>
        <v/>
      </c>
      <c r="E2234" s="98" t="str">
        <f>IF(H2234=1,COUNT(R2234:FC2234,FI2234:FQ2234),"")</f>
        <v/>
      </c>
      <c r="F2234" s="98" t="str">
        <f>IF(H2234=1,COUNT(X2234:BN2234,BP2234:BX2234,BZ2234:CF2234,CH2234:FC2234,FI2234:FQ2234),"")</f>
        <v/>
      </c>
      <c r="G2234" s="98" t="str">
        <f>IF($B2234&gt;=1,$M2234,"")</f>
        <v/>
      </c>
      <c r="H2234" s="199" t="str">
        <f>IF(AND(M2234&gt;0,M2234&lt;=STATS!$C$22),1,"")</f>
        <v/>
      </c>
      <c r="J2234" s="34">
        <v>2233</v>
      </c>
      <c r="R2234" s="17"/>
      <c r="U2234" s="17"/>
      <c r="FD2234" s="195"/>
      <c r="FE2234" s="195"/>
      <c r="FF2234" s="195"/>
      <c r="FG2234" s="195"/>
      <c r="FH2234" s="195"/>
    </row>
    <row r="2235" spans="2:164" x14ac:dyDescent="0.2">
      <c r="B2235" s="98">
        <f>COUNT(R2235:FC2235,FI2235:FQ2235)</f>
        <v>0</v>
      </c>
      <c r="C2235" s="98" t="str">
        <f>IF(COUNT(R2235:FC2235,FI2235:FQ2235)&gt;0,COUNT(R2235:FC2235,FI2235:FQ2235),"")</f>
        <v/>
      </c>
      <c r="D2235" s="98" t="str">
        <f>IF(COUNT(X2235:BN2235,BP2235:BX2235,BZ2235:CF2235,CH2235:FC2235,FI2235:FQ2235)&gt;0,COUNT(X2235:BN2235,BP2235:BX2235,BZ2235:CF2235,CH2235:FC2235,FI2235:FQ2235),"")</f>
        <v/>
      </c>
      <c r="E2235" s="98" t="str">
        <f>IF(H2235=1,COUNT(R2235:FC2235,FI2235:FQ2235),"")</f>
        <v/>
      </c>
      <c r="F2235" s="98" t="str">
        <f>IF(H2235=1,COUNT(X2235:BN2235,BP2235:BX2235,BZ2235:CF2235,CH2235:FC2235,FI2235:FQ2235),"")</f>
        <v/>
      </c>
      <c r="G2235" s="98" t="str">
        <f>IF($B2235&gt;=1,$M2235,"")</f>
        <v/>
      </c>
      <c r="H2235" s="199" t="str">
        <f>IF(AND(M2235&gt;0,M2235&lt;=STATS!$C$22),1,"")</f>
        <v/>
      </c>
      <c r="J2235" s="34">
        <v>2234</v>
      </c>
      <c r="R2235" s="17"/>
      <c r="U2235" s="17"/>
      <c r="FD2235" s="195"/>
      <c r="FE2235" s="195"/>
      <c r="FF2235" s="195"/>
      <c r="FG2235" s="195"/>
      <c r="FH2235" s="195"/>
    </row>
    <row r="2236" spans="2:164" x14ac:dyDescent="0.2">
      <c r="B2236" s="98">
        <f>COUNT(R2236:FC2236,FI2236:FQ2236)</f>
        <v>0</v>
      </c>
      <c r="C2236" s="98" t="str">
        <f>IF(COUNT(R2236:FC2236,FI2236:FQ2236)&gt;0,COUNT(R2236:FC2236,FI2236:FQ2236),"")</f>
        <v/>
      </c>
      <c r="D2236" s="98" t="str">
        <f>IF(COUNT(X2236:BN2236,BP2236:BX2236,BZ2236:CF2236,CH2236:FC2236,FI2236:FQ2236)&gt;0,COUNT(X2236:BN2236,BP2236:BX2236,BZ2236:CF2236,CH2236:FC2236,FI2236:FQ2236),"")</f>
        <v/>
      </c>
      <c r="E2236" s="98" t="str">
        <f>IF(H2236=1,COUNT(R2236:FC2236,FI2236:FQ2236),"")</f>
        <v/>
      </c>
      <c r="F2236" s="98" t="str">
        <f>IF(H2236=1,COUNT(X2236:BN2236,BP2236:BX2236,BZ2236:CF2236,CH2236:FC2236,FI2236:FQ2236),"")</f>
        <v/>
      </c>
      <c r="G2236" s="98" t="str">
        <f>IF($B2236&gt;=1,$M2236,"")</f>
        <v/>
      </c>
      <c r="H2236" s="199" t="str">
        <f>IF(AND(M2236&gt;0,M2236&lt;=STATS!$C$22),1,"")</f>
        <v/>
      </c>
      <c r="J2236" s="34">
        <v>2235</v>
      </c>
      <c r="R2236" s="17"/>
      <c r="U2236" s="17"/>
      <c r="FD2236" s="195"/>
      <c r="FE2236" s="195"/>
      <c r="FF2236" s="195"/>
      <c r="FG2236" s="195"/>
      <c r="FH2236" s="195"/>
    </row>
    <row r="2237" spans="2:164" x14ac:dyDescent="0.2">
      <c r="B2237" s="98">
        <f>COUNT(R2237:FC2237,FI2237:FQ2237)</f>
        <v>0</v>
      </c>
      <c r="C2237" s="98" t="str">
        <f>IF(COUNT(R2237:FC2237,FI2237:FQ2237)&gt;0,COUNT(R2237:FC2237,FI2237:FQ2237),"")</f>
        <v/>
      </c>
      <c r="D2237" s="98" t="str">
        <f>IF(COUNT(X2237:BN2237,BP2237:BX2237,BZ2237:CF2237,CH2237:FC2237,FI2237:FQ2237)&gt;0,COUNT(X2237:BN2237,BP2237:BX2237,BZ2237:CF2237,CH2237:FC2237,FI2237:FQ2237),"")</f>
        <v/>
      </c>
      <c r="E2237" s="98" t="str">
        <f>IF(H2237=1,COUNT(R2237:FC2237,FI2237:FQ2237),"")</f>
        <v/>
      </c>
      <c r="F2237" s="98" t="str">
        <f>IF(H2237=1,COUNT(X2237:BN2237,BP2237:BX2237,BZ2237:CF2237,CH2237:FC2237,FI2237:FQ2237),"")</f>
        <v/>
      </c>
      <c r="G2237" s="98" t="str">
        <f>IF($B2237&gt;=1,$M2237,"")</f>
        <v/>
      </c>
      <c r="H2237" s="199" t="str">
        <f>IF(AND(M2237&gt;0,M2237&lt;=STATS!$C$22),1,"")</f>
        <v/>
      </c>
      <c r="J2237" s="34">
        <v>2236</v>
      </c>
      <c r="R2237" s="17"/>
      <c r="U2237" s="17"/>
      <c r="FD2237" s="195"/>
      <c r="FE2237" s="195"/>
      <c r="FF2237" s="195"/>
      <c r="FG2237" s="195"/>
      <c r="FH2237" s="195"/>
    </row>
    <row r="2238" spans="2:164" x14ac:dyDescent="0.2">
      <c r="B2238" s="98">
        <f>COUNT(R2238:FC2238,FI2238:FQ2238)</f>
        <v>0</v>
      </c>
      <c r="C2238" s="98" t="str">
        <f>IF(COUNT(R2238:FC2238,FI2238:FQ2238)&gt;0,COUNT(R2238:FC2238,FI2238:FQ2238),"")</f>
        <v/>
      </c>
      <c r="D2238" s="98" t="str">
        <f>IF(COUNT(X2238:BN2238,BP2238:BX2238,BZ2238:CF2238,CH2238:FC2238,FI2238:FQ2238)&gt;0,COUNT(X2238:BN2238,BP2238:BX2238,BZ2238:CF2238,CH2238:FC2238,FI2238:FQ2238),"")</f>
        <v/>
      </c>
      <c r="E2238" s="98" t="str">
        <f>IF(H2238=1,COUNT(R2238:FC2238,FI2238:FQ2238),"")</f>
        <v/>
      </c>
      <c r="F2238" s="98" t="str">
        <f>IF(H2238=1,COUNT(X2238:BN2238,BP2238:BX2238,BZ2238:CF2238,CH2238:FC2238,FI2238:FQ2238),"")</f>
        <v/>
      </c>
      <c r="G2238" s="98" t="str">
        <f>IF($B2238&gt;=1,$M2238,"")</f>
        <v/>
      </c>
      <c r="H2238" s="199" t="str">
        <f>IF(AND(M2238&gt;0,M2238&lt;=STATS!$C$22),1,"")</f>
        <v/>
      </c>
      <c r="J2238" s="34">
        <v>2237</v>
      </c>
      <c r="R2238" s="17"/>
      <c r="U2238" s="17"/>
      <c r="FD2238" s="195"/>
      <c r="FE2238" s="195"/>
      <c r="FF2238" s="195"/>
      <c r="FG2238" s="195"/>
      <c r="FH2238" s="195"/>
    </row>
    <row r="2239" spans="2:164" x14ac:dyDescent="0.2">
      <c r="B2239" s="98">
        <f>COUNT(R2239:FC2239,FI2239:FQ2239)</f>
        <v>0</v>
      </c>
      <c r="C2239" s="98" t="str">
        <f>IF(COUNT(R2239:FC2239,FI2239:FQ2239)&gt;0,COUNT(R2239:FC2239,FI2239:FQ2239),"")</f>
        <v/>
      </c>
      <c r="D2239" s="98" t="str">
        <f>IF(COUNT(X2239:BN2239,BP2239:BX2239,BZ2239:CF2239,CH2239:FC2239,FI2239:FQ2239)&gt;0,COUNT(X2239:BN2239,BP2239:BX2239,BZ2239:CF2239,CH2239:FC2239,FI2239:FQ2239),"")</f>
        <v/>
      </c>
      <c r="E2239" s="98" t="str">
        <f>IF(H2239=1,COUNT(R2239:FC2239,FI2239:FQ2239),"")</f>
        <v/>
      </c>
      <c r="F2239" s="98" t="str">
        <f>IF(H2239=1,COUNT(X2239:BN2239,BP2239:BX2239,BZ2239:CF2239,CH2239:FC2239,FI2239:FQ2239),"")</f>
        <v/>
      </c>
      <c r="G2239" s="98" t="str">
        <f>IF($B2239&gt;=1,$M2239,"")</f>
        <v/>
      </c>
      <c r="H2239" s="199" t="str">
        <f>IF(AND(M2239&gt;0,M2239&lt;=STATS!$C$22),1,"")</f>
        <v/>
      </c>
      <c r="J2239" s="34">
        <v>2238</v>
      </c>
      <c r="R2239" s="17"/>
      <c r="U2239" s="17"/>
      <c r="FD2239" s="195"/>
      <c r="FE2239" s="195"/>
      <c r="FF2239" s="195"/>
      <c r="FG2239" s="195"/>
      <c r="FH2239" s="195"/>
    </row>
    <row r="2240" spans="2:164" x14ac:dyDescent="0.2">
      <c r="B2240" s="98">
        <f>COUNT(R2240:FC2240,FI2240:FQ2240)</f>
        <v>0</v>
      </c>
      <c r="C2240" s="98" t="str">
        <f>IF(COUNT(R2240:FC2240,FI2240:FQ2240)&gt;0,COUNT(R2240:FC2240,FI2240:FQ2240),"")</f>
        <v/>
      </c>
      <c r="D2240" s="98" t="str">
        <f>IF(COUNT(X2240:BN2240,BP2240:BX2240,BZ2240:CF2240,CH2240:FC2240,FI2240:FQ2240)&gt;0,COUNT(X2240:BN2240,BP2240:BX2240,BZ2240:CF2240,CH2240:FC2240,FI2240:FQ2240),"")</f>
        <v/>
      </c>
      <c r="E2240" s="98" t="str">
        <f>IF(H2240=1,COUNT(R2240:FC2240,FI2240:FQ2240),"")</f>
        <v/>
      </c>
      <c r="F2240" s="98" t="str">
        <f>IF(H2240=1,COUNT(X2240:BN2240,BP2240:BX2240,BZ2240:CF2240,CH2240:FC2240,FI2240:FQ2240),"")</f>
        <v/>
      </c>
      <c r="G2240" s="98" t="str">
        <f>IF($B2240&gt;=1,$M2240,"")</f>
        <v/>
      </c>
      <c r="H2240" s="199" t="str">
        <f>IF(AND(M2240&gt;0,M2240&lt;=STATS!$C$22),1,"")</f>
        <v/>
      </c>
      <c r="J2240" s="34">
        <v>2239</v>
      </c>
      <c r="R2240" s="17"/>
      <c r="U2240" s="17"/>
      <c r="FD2240" s="195"/>
      <c r="FE2240" s="195"/>
      <c r="FF2240" s="195"/>
      <c r="FG2240" s="195"/>
      <c r="FH2240" s="195"/>
    </row>
    <row r="2241" spans="2:164" x14ac:dyDescent="0.2">
      <c r="B2241" s="98">
        <f>COUNT(R2241:FC2241,FI2241:FQ2241)</f>
        <v>0</v>
      </c>
      <c r="C2241" s="98" t="str">
        <f>IF(COUNT(R2241:FC2241,FI2241:FQ2241)&gt;0,COUNT(R2241:FC2241,FI2241:FQ2241),"")</f>
        <v/>
      </c>
      <c r="D2241" s="98" t="str">
        <f>IF(COUNT(X2241:BN2241,BP2241:BX2241,BZ2241:CF2241,CH2241:FC2241,FI2241:FQ2241)&gt;0,COUNT(X2241:BN2241,BP2241:BX2241,BZ2241:CF2241,CH2241:FC2241,FI2241:FQ2241),"")</f>
        <v/>
      </c>
      <c r="E2241" s="98" t="str">
        <f>IF(H2241=1,COUNT(R2241:FC2241,FI2241:FQ2241),"")</f>
        <v/>
      </c>
      <c r="F2241" s="98" t="str">
        <f>IF(H2241=1,COUNT(X2241:BN2241,BP2241:BX2241,BZ2241:CF2241,CH2241:FC2241,FI2241:FQ2241),"")</f>
        <v/>
      </c>
      <c r="G2241" s="98" t="str">
        <f>IF($B2241&gt;=1,$M2241,"")</f>
        <v/>
      </c>
      <c r="H2241" s="199" t="str">
        <f>IF(AND(M2241&gt;0,M2241&lt;=STATS!$C$22),1,"")</f>
        <v/>
      </c>
      <c r="J2241" s="34">
        <v>2240</v>
      </c>
      <c r="R2241" s="17"/>
      <c r="U2241" s="17"/>
      <c r="FD2241" s="195"/>
      <c r="FE2241" s="195"/>
      <c r="FF2241" s="195"/>
      <c r="FG2241" s="195"/>
      <c r="FH2241" s="195"/>
    </row>
    <row r="2242" spans="2:164" x14ac:dyDescent="0.2">
      <c r="B2242" s="98">
        <f>COUNT(R2242:FC2242,FI2242:FQ2242)</f>
        <v>0</v>
      </c>
      <c r="C2242" s="98" t="str">
        <f>IF(COUNT(R2242:FC2242,FI2242:FQ2242)&gt;0,COUNT(R2242:FC2242,FI2242:FQ2242),"")</f>
        <v/>
      </c>
      <c r="D2242" s="98" t="str">
        <f>IF(COUNT(X2242:BN2242,BP2242:BX2242,BZ2242:CF2242,CH2242:FC2242,FI2242:FQ2242)&gt;0,COUNT(X2242:BN2242,BP2242:BX2242,BZ2242:CF2242,CH2242:FC2242,FI2242:FQ2242),"")</f>
        <v/>
      </c>
      <c r="E2242" s="98" t="str">
        <f>IF(H2242=1,COUNT(R2242:FC2242,FI2242:FQ2242),"")</f>
        <v/>
      </c>
      <c r="F2242" s="98" t="str">
        <f>IF(H2242=1,COUNT(X2242:BN2242,BP2242:BX2242,BZ2242:CF2242,CH2242:FC2242,FI2242:FQ2242),"")</f>
        <v/>
      </c>
      <c r="G2242" s="98" t="str">
        <f>IF($B2242&gt;=1,$M2242,"")</f>
        <v/>
      </c>
      <c r="H2242" s="199" t="str">
        <f>IF(AND(M2242&gt;0,M2242&lt;=STATS!$C$22),1,"")</f>
        <v/>
      </c>
      <c r="J2242" s="34">
        <v>2241</v>
      </c>
      <c r="R2242" s="17"/>
      <c r="U2242" s="17"/>
      <c r="FD2242" s="195"/>
      <c r="FE2242" s="195"/>
      <c r="FF2242" s="195"/>
      <c r="FG2242" s="195"/>
      <c r="FH2242" s="195"/>
    </row>
    <row r="2243" spans="2:164" x14ac:dyDescent="0.2">
      <c r="B2243" s="98">
        <f>COUNT(R2243:FC2243,FI2243:FQ2243)</f>
        <v>0</v>
      </c>
      <c r="C2243" s="98" t="str">
        <f>IF(COUNT(R2243:FC2243,FI2243:FQ2243)&gt;0,COUNT(R2243:FC2243,FI2243:FQ2243),"")</f>
        <v/>
      </c>
      <c r="D2243" s="98" t="str">
        <f>IF(COUNT(X2243:BN2243,BP2243:BX2243,BZ2243:CF2243,CH2243:FC2243,FI2243:FQ2243)&gt;0,COUNT(X2243:BN2243,BP2243:BX2243,BZ2243:CF2243,CH2243:FC2243,FI2243:FQ2243),"")</f>
        <v/>
      </c>
      <c r="E2243" s="98" t="str">
        <f>IF(H2243=1,COUNT(R2243:FC2243,FI2243:FQ2243),"")</f>
        <v/>
      </c>
      <c r="F2243" s="98" t="str">
        <f>IF(H2243=1,COUNT(X2243:BN2243,BP2243:BX2243,BZ2243:CF2243,CH2243:FC2243,FI2243:FQ2243),"")</f>
        <v/>
      </c>
      <c r="G2243" s="98" t="str">
        <f>IF($B2243&gt;=1,$M2243,"")</f>
        <v/>
      </c>
      <c r="H2243" s="199" t="str">
        <f>IF(AND(M2243&gt;0,M2243&lt;=STATS!$C$22),1,"")</f>
        <v/>
      </c>
      <c r="J2243" s="34">
        <v>2242</v>
      </c>
      <c r="R2243" s="17"/>
      <c r="U2243" s="17"/>
      <c r="FD2243" s="195"/>
      <c r="FE2243" s="195"/>
      <c r="FF2243" s="195"/>
      <c r="FG2243" s="195"/>
      <c r="FH2243" s="195"/>
    </row>
    <row r="2244" spans="2:164" x14ac:dyDescent="0.2">
      <c r="B2244" s="98">
        <f>COUNT(R2244:FC2244,FI2244:FQ2244)</f>
        <v>0</v>
      </c>
      <c r="C2244" s="98" t="str">
        <f>IF(COUNT(R2244:FC2244,FI2244:FQ2244)&gt;0,COUNT(R2244:FC2244,FI2244:FQ2244),"")</f>
        <v/>
      </c>
      <c r="D2244" s="98" t="str">
        <f>IF(COUNT(X2244:BN2244,BP2244:BX2244,BZ2244:CF2244,CH2244:FC2244,FI2244:FQ2244)&gt;0,COUNT(X2244:BN2244,BP2244:BX2244,BZ2244:CF2244,CH2244:FC2244,FI2244:FQ2244),"")</f>
        <v/>
      </c>
      <c r="E2244" s="98" t="str">
        <f>IF(H2244=1,COUNT(R2244:FC2244,FI2244:FQ2244),"")</f>
        <v/>
      </c>
      <c r="F2244" s="98" t="str">
        <f>IF(H2244=1,COUNT(X2244:BN2244,BP2244:BX2244,BZ2244:CF2244,CH2244:FC2244,FI2244:FQ2244),"")</f>
        <v/>
      </c>
      <c r="G2244" s="98" t="str">
        <f>IF($B2244&gt;=1,$M2244,"")</f>
        <v/>
      </c>
      <c r="H2244" s="199" t="str">
        <f>IF(AND(M2244&gt;0,M2244&lt;=STATS!$C$22),1,"")</f>
        <v/>
      </c>
      <c r="J2244" s="34">
        <v>2243</v>
      </c>
      <c r="R2244" s="17"/>
      <c r="U2244" s="17"/>
      <c r="FD2244" s="195"/>
      <c r="FE2244" s="195"/>
      <c r="FF2244" s="195"/>
      <c r="FG2244" s="195"/>
      <c r="FH2244" s="195"/>
    </row>
    <row r="2245" spans="2:164" x14ac:dyDescent="0.2">
      <c r="B2245" s="98">
        <f>COUNT(R2245:FC2245,FI2245:FQ2245)</f>
        <v>0</v>
      </c>
      <c r="C2245" s="98" t="str">
        <f>IF(COUNT(R2245:FC2245,FI2245:FQ2245)&gt;0,COUNT(R2245:FC2245,FI2245:FQ2245),"")</f>
        <v/>
      </c>
      <c r="D2245" s="98" t="str">
        <f>IF(COUNT(X2245:BN2245,BP2245:BX2245,BZ2245:CF2245,CH2245:FC2245,FI2245:FQ2245)&gt;0,COUNT(X2245:BN2245,BP2245:BX2245,BZ2245:CF2245,CH2245:FC2245,FI2245:FQ2245),"")</f>
        <v/>
      </c>
      <c r="E2245" s="98" t="str">
        <f>IF(H2245=1,COUNT(R2245:FC2245,FI2245:FQ2245),"")</f>
        <v/>
      </c>
      <c r="F2245" s="98" t="str">
        <f>IF(H2245=1,COUNT(X2245:BN2245,BP2245:BX2245,BZ2245:CF2245,CH2245:FC2245,FI2245:FQ2245),"")</f>
        <v/>
      </c>
      <c r="G2245" s="98" t="str">
        <f>IF($B2245&gt;=1,$M2245,"")</f>
        <v/>
      </c>
      <c r="H2245" s="199" t="str">
        <f>IF(AND(M2245&gt;0,M2245&lt;=STATS!$C$22),1,"")</f>
        <v/>
      </c>
      <c r="J2245" s="34">
        <v>2244</v>
      </c>
      <c r="R2245" s="17"/>
      <c r="U2245" s="17"/>
      <c r="FD2245" s="195"/>
      <c r="FE2245" s="195"/>
      <c r="FF2245" s="195"/>
      <c r="FG2245" s="195"/>
      <c r="FH2245" s="195"/>
    </row>
    <row r="2246" spans="2:164" x14ac:dyDescent="0.2">
      <c r="B2246" s="98">
        <f>COUNT(R2246:FC2246,FI2246:FQ2246)</f>
        <v>0</v>
      </c>
      <c r="C2246" s="98" t="str">
        <f>IF(COUNT(R2246:FC2246,FI2246:FQ2246)&gt;0,COUNT(R2246:FC2246,FI2246:FQ2246),"")</f>
        <v/>
      </c>
      <c r="D2246" s="98" t="str">
        <f>IF(COUNT(X2246:BN2246,BP2246:BX2246,BZ2246:CF2246,CH2246:FC2246,FI2246:FQ2246)&gt;0,COUNT(X2246:BN2246,BP2246:BX2246,BZ2246:CF2246,CH2246:FC2246,FI2246:FQ2246),"")</f>
        <v/>
      </c>
      <c r="E2246" s="98" t="str">
        <f>IF(H2246=1,COUNT(R2246:FC2246,FI2246:FQ2246),"")</f>
        <v/>
      </c>
      <c r="F2246" s="98" t="str">
        <f>IF(H2246=1,COUNT(X2246:BN2246,BP2246:BX2246,BZ2246:CF2246,CH2246:FC2246,FI2246:FQ2246),"")</f>
        <v/>
      </c>
      <c r="G2246" s="98" t="str">
        <f>IF($B2246&gt;=1,$M2246,"")</f>
        <v/>
      </c>
      <c r="H2246" s="199" t="str">
        <f>IF(AND(M2246&gt;0,M2246&lt;=STATS!$C$22),1,"")</f>
        <v/>
      </c>
      <c r="J2246" s="34">
        <v>2245</v>
      </c>
      <c r="R2246" s="17"/>
      <c r="U2246" s="17"/>
      <c r="FD2246" s="195"/>
      <c r="FE2246" s="195"/>
      <c r="FF2246" s="195"/>
      <c r="FG2246" s="195"/>
      <c r="FH2246" s="195"/>
    </row>
    <row r="2247" spans="2:164" x14ac:dyDescent="0.2">
      <c r="B2247" s="98">
        <f>COUNT(R2247:FC2247,FI2247:FQ2247)</f>
        <v>0</v>
      </c>
      <c r="C2247" s="98" t="str">
        <f>IF(COUNT(R2247:FC2247,FI2247:FQ2247)&gt;0,COUNT(R2247:FC2247,FI2247:FQ2247),"")</f>
        <v/>
      </c>
      <c r="D2247" s="98" t="str">
        <f>IF(COUNT(X2247:BN2247,BP2247:BX2247,BZ2247:CF2247,CH2247:FC2247,FI2247:FQ2247)&gt;0,COUNT(X2247:BN2247,BP2247:BX2247,BZ2247:CF2247,CH2247:FC2247,FI2247:FQ2247),"")</f>
        <v/>
      </c>
      <c r="E2247" s="98" t="str">
        <f>IF(H2247=1,COUNT(R2247:FC2247,FI2247:FQ2247),"")</f>
        <v/>
      </c>
      <c r="F2247" s="98" t="str">
        <f>IF(H2247=1,COUNT(X2247:BN2247,BP2247:BX2247,BZ2247:CF2247,CH2247:FC2247,FI2247:FQ2247),"")</f>
        <v/>
      </c>
      <c r="G2247" s="98" t="str">
        <f>IF($B2247&gt;=1,$M2247,"")</f>
        <v/>
      </c>
      <c r="H2247" s="199" t="str">
        <f>IF(AND(M2247&gt;0,M2247&lt;=STATS!$C$22),1,"")</f>
        <v/>
      </c>
      <c r="J2247" s="34">
        <v>2246</v>
      </c>
      <c r="R2247" s="17"/>
      <c r="U2247" s="17"/>
      <c r="FD2247" s="195"/>
      <c r="FE2247" s="195"/>
      <c r="FF2247" s="195"/>
      <c r="FG2247" s="195"/>
      <c r="FH2247" s="195"/>
    </row>
    <row r="2248" spans="2:164" x14ac:dyDescent="0.2">
      <c r="B2248" s="98">
        <f>COUNT(R2248:FC2248,FI2248:FQ2248)</f>
        <v>0</v>
      </c>
      <c r="C2248" s="98" t="str">
        <f>IF(COUNT(R2248:FC2248,FI2248:FQ2248)&gt;0,COUNT(R2248:FC2248,FI2248:FQ2248),"")</f>
        <v/>
      </c>
      <c r="D2248" s="98" t="str">
        <f>IF(COUNT(X2248:BN2248,BP2248:BX2248,BZ2248:CF2248,CH2248:FC2248,FI2248:FQ2248)&gt;0,COUNT(X2248:BN2248,BP2248:BX2248,BZ2248:CF2248,CH2248:FC2248,FI2248:FQ2248),"")</f>
        <v/>
      </c>
      <c r="E2248" s="98" t="str">
        <f>IF(H2248=1,COUNT(R2248:FC2248,FI2248:FQ2248),"")</f>
        <v/>
      </c>
      <c r="F2248" s="98" t="str">
        <f>IF(H2248=1,COUNT(X2248:BN2248,BP2248:BX2248,BZ2248:CF2248,CH2248:FC2248,FI2248:FQ2248),"")</f>
        <v/>
      </c>
      <c r="G2248" s="98" t="str">
        <f>IF($B2248&gt;=1,$M2248,"")</f>
        <v/>
      </c>
      <c r="H2248" s="199" t="str">
        <f>IF(AND(M2248&gt;0,M2248&lt;=STATS!$C$22),1,"")</f>
        <v/>
      </c>
      <c r="J2248" s="34">
        <v>2247</v>
      </c>
      <c r="R2248" s="17"/>
      <c r="U2248" s="17"/>
      <c r="FD2248" s="195"/>
      <c r="FE2248" s="195"/>
      <c r="FF2248" s="195"/>
      <c r="FG2248" s="195"/>
      <c r="FH2248" s="195"/>
    </row>
    <row r="2249" spans="2:164" x14ac:dyDescent="0.2">
      <c r="B2249" s="98">
        <f>COUNT(R2249:FC2249,FI2249:FQ2249)</f>
        <v>0</v>
      </c>
      <c r="C2249" s="98" t="str">
        <f>IF(COUNT(R2249:FC2249,FI2249:FQ2249)&gt;0,COUNT(R2249:FC2249,FI2249:FQ2249),"")</f>
        <v/>
      </c>
      <c r="D2249" s="98" t="str">
        <f>IF(COUNT(X2249:BN2249,BP2249:BX2249,BZ2249:CF2249,CH2249:FC2249,FI2249:FQ2249)&gt;0,COUNT(X2249:BN2249,BP2249:BX2249,BZ2249:CF2249,CH2249:FC2249,FI2249:FQ2249),"")</f>
        <v/>
      </c>
      <c r="E2249" s="98" t="str">
        <f>IF(H2249=1,COUNT(R2249:FC2249,FI2249:FQ2249),"")</f>
        <v/>
      </c>
      <c r="F2249" s="98" t="str">
        <f>IF(H2249=1,COUNT(X2249:BN2249,BP2249:BX2249,BZ2249:CF2249,CH2249:FC2249,FI2249:FQ2249),"")</f>
        <v/>
      </c>
      <c r="G2249" s="98" t="str">
        <f>IF($B2249&gt;=1,$M2249,"")</f>
        <v/>
      </c>
      <c r="H2249" s="199" t="str">
        <f>IF(AND(M2249&gt;0,M2249&lt;=STATS!$C$22),1,"")</f>
        <v/>
      </c>
      <c r="J2249" s="34">
        <v>2248</v>
      </c>
      <c r="R2249" s="17"/>
      <c r="U2249" s="17"/>
      <c r="FD2249" s="195"/>
      <c r="FE2249" s="195"/>
      <c r="FF2249" s="195"/>
      <c r="FG2249" s="195"/>
      <c r="FH2249" s="195"/>
    </row>
    <row r="2250" spans="2:164" x14ac:dyDescent="0.2">
      <c r="B2250" s="98">
        <f>COUNT(R2250:FC2250,FI2250:FQ2250)</f>
        <v>0</v>
      </c>
      <c r="C2250" s="98" t="str">
        <f>IF(COUNT(R2250:FC2250,FI2250:FQ2250)&gt;0,COUNT(R2250:FC2250,FI2250:FQ2250),"")</f>
        <v/>
      </c>
      <c r="D2250" s="98" t="str">
        <f>IF(COUNT(X2250:BN2250,BP2250:BX2250,BZ2250:CF2250,CH2250:FC2250,FI2250:FQ2250)&gt;0,COUNT(X2250:BN2250,BP2250:BX2250,BZ2250:CF2250,CH2250:FC2250,FI2250:FQ2250),"")</f>
        <v/>
      </c>
      <c r="E2250" s="98" t="str">
        <f>IF(H2250=1,COUNT(R2250:FC2250,FI2250:FQ2250),"")</f>
        <v/>
      </c>
      <c r="F2250" s="98" t="str">
        <f>IF(H2250=1,COUNT(X2250:BN2250,BP2250:BX2250,BZ2250:CF2250,CH2250:FC2250,FI2250:FQ2250),"")</f>
        <v/>
      </c>
      <c r="G2250" s="98" t="str">
        <f>IF($B2250&gt;=1,$M2250,"")</f>
        <v/>
      </c>
      <c r="H2250" s="199" t="str">
        <f>IF(AND(M2250&gt;0,M2250&lt;=STATS!$C$22),1,"")</f>
        <v/>
      </c>
      <c r="J2250" s="34">
        <v>2249</v>
      </c>
      <c r="R2250" s="17"/>
      <c r="U2250" s="17"/>
      <c r="FD2250" s="195"/>
      <c r="FE2250" s="195"/>
      <c r="FF2250" s="195"/>
      <c r="FG2250" s="195"/>
      <c r="FH2250" s="195"/>
    </row>
    <row r="2251" spans="2:164" x14ac:dyDescent="0.2">
      <c r="B2251" s="98">
        <f>COUNT(R2251:FC2251,FI2251:FQ2251)</f>
        <v>0</v>
      </c>
      <c r="C2251" s="98" t="str">
        <f>IF(COUNT(R2251:FC2251,FI2251:FQ2251)&gt;0,COUNT(R2251:FC2251,FI2251:FQ2251),"")</f>
        <v/>
      </c>
      <c r="D2251" s="98" t="str">
        <f>IF(COUNT(X2251:BN2251,BP2251:BX2251,BZ2251:CF2251,CH2251:FC2251,FI2251:FQ2251)&gt;0,COUNT(X2251:BN2251,BP2251:BX2251,BZ2251:CF2251,CH2251:FC2251,FI2251:FQ2251),"")</f>
        <v/>
      </c>
      <c r="E2251" s="98" t="str">
        <f>IF(H2251=1,COUNT(R2251:FC2251,FI2251:FQ2251),"")</f>
        <v/>
      </c>
      <c r="F2251" s="98" t="str">
        <f>IF(H2251=1,COUNT(X2251:BN2251,BP2251:BX2251,BZ2251:CF2251,CH2251:FC2251,FI2251:FQ2251),"")</f>
        <v/>
      </c>
      <c r="G2251" s="98" t="str">
        <f>IF($B2251&gt;=1,$M2251,"")</f>
        <v/>
      </c>
      <c r="H2251" s="199" t="str">
        <f>IF(AND(M2251&gt;0,M2251&lt;=STATS!$C$22),1,"")</f>
        <v/>
      </c>
      <c r="J2251" s="34">
        <v>2250</v>
      </c>
      <c r="R2251" s="17"/>
      <c r="U2251" s="17"/>
      <c r="FD2251" s="195"/>
      <c r="FE2251" s="195"/>
      <c r="FF2251" s="195"/>
      <c r="FG2251" s="195"/>
      <c r="FH2251" s="195"/>
    </row>
    <row r="2252" spans="2:164" x14ac:dyDescent="0.2">
      <c r="B2252" s="98">
        <f>COUNT(R2252:FC2252,FI2252:FQ2252)</f>
        <v>0</v>
      </c>
      <c r="C2252" s="98" t="str">
        <f>IF(COUNT(R2252:FC2252,FI2252:FQ2252)&gt;0,COUNT(R2252:FC2252,FI2252:FQ2252),"")</f>
        <v/>
      </c>
      <c r="D2252" s="98" t="str">
        <f>IF(COUNT(X2252:BN2252,BP2252:BX2252,BZ2252:CF2252,CH2252:FC2252,FI2252:FQ2252)&gt;0,COUNT(X2252:BN2252,BP2252:BX2252,BZ2252:CF2252,CH2252:FC2252,FI2252:FQ2252),"")</f>
        <v/>
      </c>
      <c r="E2252" s="98" t="str">
        <f>IF(H2252=1,COUNT(R2252:FC2252,FI2252:FQ2252),"")</f>
        <v/>
      </c>
      <c r="F2252" s="98" t="str">
        <f>IF(H2252=1,COUNT(X2252:BN2252,BP2252:BX2252,BZ2252:CF2252,CH2252:FC2252,FI2252:FQ2252),"")</f>
        <v/>
      </c>
      <c r="G2252" s="98" t="str">
        <f>IF($B2252&gt;=1,$M2252,"")</f>
        <v/>
      </c>
      <c r="H2252" s="199" t="str">
        <f>IF(AND(M2252&gt;0,M2252&lt;=STATS!$C$22),1,"")</f>
        <v/>
      </c>
      <c r="J2252" s="34">
        <v>2251</v>
      </c>
      <c r="R2252" s="17"/>
      <c r="U2252" s="17"/>
      <c r="FD2252" s="195"/>
      <c r="FE2252" s="195"/>
      <c r="FF2252" s="195"/>
      <c r="FG2252" s="195"/>
      <c r="FH2252" s="195"/>
    </row>
    <row r="2253" spans="2:164" x14ac:dyDescent="0.2">
      <c r="B2253" s="98">
        <f>COUNT(R2253:FC2253,FI2253:FQ2253)</f>
        <v>0</v>
      </c>
      <c r="C2253" s="98" t="str">
        <f>IF(COUNT(R2253:FC2253,FI2253:FQ2253)&gt;0,COUNT(R2253:FC2253,FI2253:FQ2253),"")</f>
        <v/>
      </c>
      <c r="D2253" s="98" t="str">
        <f>IF(COUNT(X2253:BN2253,BP2253:BX2253,BZ2253:CF2253,CH2253:FC2253,FI2253:FQ2253)&gt;0,COUNT(X2253:BN2253,BP2253:BX2253,BZ2253:CF2253,CH2253:FC2253,FI2253:FQ2253),"")</f>
        <v/>
      </c>
      <c r="E2253" s="98" t="str">
        <f>IF(H2253=1,COUNT(R2253:FC2253,FI2253:FQ2253),"")</f>
        <v/>
      </c>
      <c r="F2253" s="98" t="str">
        <f>IF(H2253=1,COUNT(X2253:BN2253,BP2253:BX2253,BZ2253:CF2253,CH2253:FC2253,FI2253:FQ2253),"")</f>
        <v/>
      </c>
      <c r="G2253" s="98" t="str">
        <f>IF($B2253&gt;=1,$M2253,"")</f>
        <v/>
      </c>
      <c r="H2253" s="199" t="str">
        <f>IF(AND(M2253&gt;0,M2253&lt;=STATS!$C$22),1,"")</f>
        <v/>
      </c>
      <c r="J2253" s="34">
        <v>2252</v>
      </c>
      <c r="R2253" s="17"/>
      <c r="U2253" s="17"/>
      <c r="FD2253" s="195"/>
      <c r="FE2253" s="195"/>
      <c r="FF2253" s="195"/>
      <c r="FG2253" s="195"/>
      <c r="FH2253" s="195"/>
    </row>
    <row r="2254" spans="2:164" x14ac:dyDescent="0.2">
      <c r="B2254" s="98">
        <f>COUNT(R2254:FC2254,FI2254:FQ2254)</f>
        <v>0</v>
      </c>
      <c r="C2254" s="98" t="str">
        <f>IF(COUNT(R2254:FC2254,FI2254:FQ2254)&gt;0,COUNT(R2254:FC2254,FI2254:FQ2254),"")</f>
        <v/>
      </c>
      <c r="D2254" s="98" t="str">
        <f>IF(COUNT(X2254:BN2254,BP2254:BX2254,BZ2254:CF2254,CH2254:FC2254,FI2254:FQ2254)&gt;0,COUNT(X2254:BN2254,BP2254:BX2254,BZ2254:CF2254,CH2254:FC2254,FI2254:FQ2254),"")</f>
        <v/>
      </c>
      <c r="E2254" s="98" t="str">
        <f>IF(H2254=1,COUNT(R2254:FC2254,FI2254:FQ2254),"")</f>
        <v/>
      </c>
      <c r="F2254" s="98" t="str">
        <f>IF(H2254=1,COUNT(X2254:BN2254,BP2254:BX2254,BZ2254:CF2254,CH2254:FC2254,FI2254:FQ2254),"")</f>
        <v/>
      </c>
      <c r="G2254" s="98" t="str">
        <f>IF($B2254&gt;=1,$M2254,"")</f>
        <v/>
      </c>
      <c r="H2254" s="199" t="str">
        <f>IF(AND(M2254&gt;0,M2254&lt;=STATS!$C$22),1,"")</f>
        <v/>
      </c>
      <c r="J2254" s="34">
        <v>2253</v>
      </c>
      <c r="R2254" s="17"/>
      <c r="U2254" s="17"/>
      <c r="FD2254" s="195"/>
      <c r="FE2254" s="195"/>
      <c r="FF2254" s="195"/>
      <c r="FG2254" s="195"/>
      <c r="FH2254" s="195"/>
    </row>
    <row r="2255" spans="2:164" x14ac:dyDescent="0.2">
      <c r="B2255" s="98">
        <f>COUNT(R2255:FC2255,FI2255:FQ2255)</f>
        <v>0</v>
      </c>
      <c r="C2255" s="98" t="str">
        <f>IF(COUNT(R2255:FC2255,FI2255:FQ2255)&gt;0,COUNT(R2255:FC2255,FI2255:FQ2255),"")</f>
        <v/>
      </c>
      <c r="D2255" s="98" t="str">
        <f>IF(COUNT(X2255:BN2255,BP2255:BX2255,BZ2255:CF2255,CH2255:FC2255,FI2255:FQ2255)&gt;0,COUNT(X2255:BN2255,BP2255:BX2255,BZ2255:CF2255,CH2255:FC2255,FI2255:FQ2255),"")</f>
        <v/>
      </c>
      <c r="E2255" s="98" t="str">
        <f>IF(H2255=1,COUNT(R2255:FC2255,FI2255:FQ2255),"")</f>
        <v/>
      </c>
      <c r="F2255" s="98" t="str">
        <f>IF(H2255=1,COUNT(X2255:BN2255,BP2255:BX2255,BZ2255:CF2255,CH2255:FC2255,FI2255:FQ2255),"")</f>
        <v/>
      </c>
      <c r="G2255" s="98" t="str">
        <f>IF($B2255&gt;=1,$M2255,"")</f>
        <v/>
      </c>
      <c r="H2255" s="199" t="str">
        <f>IF(AND(M2255&gt;0,M2255&lt;=STATS!$C$22),1,"")</f>
        <v/>
      </c>
      <c r="J2255" s="34">
        <v>2254</v>
      </c>
      <c r="R2255" s="17"/>
      <c r="U2255" s="17"/>
      <c r="FD2255" s="195"/>
      <c r="FE2255" s="195"/>
      <c r="FF2255" s="195"/>
      <c r="FG2255" s="195"/>
      <c r="FH2255" s="195"/>
    </row>
    <row r="2256" spans="2:164" x14ac:dyDescent="0.2">
      <c r="B2256" s="98">
        <f>COUNT(R2256:FC2256,FI2256:FQ2256)</f>
        <v>0</v>
      </c>
      <c r="C2256" s="98" t="str">
        <f>IF(COUNT(R2256:FC2256,FI2256:FQ2256)&gt;0,COUNT(R2256:FC2256,FI2256:FQ2256),"")</f>
        <v/>
      </c>
      <c r="D2256" s="98" t="str">
        <f>IF(COUNT(X2256:BN2256,BP2256:BX2256,BZ2256:CF2256,CH2256:FC2256,FI2256:FQ2256)&gt;0,COUNT(X2256:BN2256,BP2256:BX2256,BZ2256:CF2256,CH2256:FC2256,FI2256:FQ2256),"")</f>
        <v/>
      </c>
      <c r="E2256" s="98" t="str">
        <f>IF(H2256=1,COUNT(R2256:FC2256,FI2256:FQ2256),"")</f>
        <v/>
      </c>
      <c r="F2256" s="98" t="str">
        <f>IF(H2256=1,COUNT(X2256:BN2256,BP2256:BX2256,BZ2256:CF2256,CH2256:FC2256,FI2256:FQ2256),"")</f>
        <v/>
      </c>
      <c r="G2256" s="98" t="str">
        <f>IF($B2256&gt;=1,$M2256,"")</f>
        <v/>
      </c>
      <c r="H2256" s="199" t="str">
        <f>IF(AND(M2256&gt;0,M2256&lt;=STATS!$C$22),1,"")</f>
        <v/>
      </c>
      <c r="J2256" s="34">
        <v>2255</v>
      </c>
      <c r="R2256" s="17"/>
      <c r="U2256" s="17"/>
      <c r="FD2256" s="195"/>
      <c r="FE2256" s="195"/>
      <c r="FF2256" s="195"/>
      <c r="FG2256" s="195"/>
      <c r="FH2256" s="195"/>
    </row>
    <row r="2257" spans="2:164" x14ac:dyDescent="0.2">
      <c r="B2257" s="98">
        <f>COUNT(R2257:FC2257,FI2257:FQ2257)</f>
        <v>0</v>
      </c>
      <c r="C2257" s="98" t="str">
        <f>IF(COUNT(R2257:FC2257,FI2257:FQ2257)&gt;0,COUNT(R2257:FC2257,FI2257:FQ2257),"")</f>
        <v/>
      </c>
      <c r="D2257" s="98" t="str">
        <f>IF(COUNT(X2257:BN2257,BP2257:BX2257,BZ2257:CF2257,CH2257:FC2257,FI2257:FQ2257)&gt;0,COUNT(X2257:BN2257,BP2257:BX2257,BZ2257:CF2257,CH2257:FC2257,FI2257:FQ2257),"")</f>
        <v/>
      </c>
      <c r="E2257" s="98" t="str">
        <f>IF(H2257=1,COUNT(R2257:FC2257,FI2257:FQ2257),"")</f>
        <v/>
      </c>
      <c r="F2257" s="98" t="str">
        <f>IF(H2257=1,COUNT(X2257:BN2257,BP2257:BX2257,BZ2257:CF2257,CH2257:FC2257,FI2257:FQ2257),"")</f>
        <v/>
      </c>
      <c r="G2257" s="98" t="str">
        <f>IF($B2257&gt;=1,$M2257,"")</f>
        <v/>
      </c>
      <c r="H2257" s="199" t="str">
        <f>IF(AND(M2257&gt;0,M2257&lt;=STATS!$C$22),1,"")</f>
        <v/>
      </c>
      <c r="J2257" s="34">
        <v>2256</v>
      </c>
      <c r="R2257" s="17"/>
      <c r="U2257" s="17"/>
      <c r="FD2257" s="195"/>
      <c r="FE2257" s="195"/>
      <c r="FF2257" s="195"/>
      <c r="FG2257" s="195"/>
      <c r="FH2257" s="195"/>
    </row>
    <row r="2258" spans="2:164" x14ac:dyDescent="0.2">
      <c r="B2258" s="98">
        <f>COUNT(R2258:FC2258,FI2258:FQ2258)</f>
        <v>0</v>
      </c>
      <c r="C2258" s="98" t="str">
        <f>IF(COUNT(R2258:FC2258,FI2258:FQ2258)&gt;0,COUNT(R2258:FC2258,FI2258:FQ2258),"")</f>
        <v/>
      </c>
      <c r="D2258" s="98" t="str">
        <f>IF(COUNT(X2258:BN2258,BP2258:BX2258,BZ2258:CF2258,CH2258:FC2258,FI2258:FQ2258)&gt;0,COUNT(X2258:BN2258,BP2258:BX2258,BZ2258:CF2258,CH2258:FC2258,FI2258:FQ2258),"")</f>
        <v/>
      </c>
      <c r="E2258" s="98" t="str">
        <f>IF(H2258=1,COUNT(R2258:FC2258,FI2258:FQ2258),"")</f>
        <v/>
      </c>
      <c r="F2258" s="98" t="str">
        <f>IF(H2258=1,COUNT(X2258:BN2258,BP2258:BX2258,BZ2258:CF2258,CH2258:FC2258,FI2258:FQ2258),"")</f>
        <v/>
      </c>
      <c r="G2258" s="98" t="str">
        <f>IF($B2258&gt;=1,$M2258,"")</f>
        <v/>
      </c>
      <c r="H2258" s="199" t="str">
        <f>IF(AND(M2258&gt;0,M2258&lt;=STATS!$C$22),1,"")</f>
        <v/>
      </c>
      <c r="J2258" s="34">
        <v>2257</v>
      </c>
      <c r="R2258" s="17"/>
      <c r="U2258" s="17"/>
      <c r="FD2258" s="195"/>
      <c r="FE2258" s="195"/>
      <c r="FF2258" s="195"/>
      <c r="FG2258" s="195"/>
      <c r="FH2258" s="195"/>
    </row>
    <row r="2259" spans="2:164" x14ac:dyDescent="0.2">
      <c r="B2259" s="98">
        <f>COUNT(R2259:FC2259,FI2259:FQ2259)</f>
        <v>0</v>
      </c>
      <c r="C2259" s="98" t="str">
        <f>IF(COUNT(R2259:FC2259,FI2259:FQ2259)&gt;0,COUNT(R2259:FC2259,FI2259:FQ2259),"")</f>
        <v/>
      </c>
      <c r="D2259" s="98" t="str">
        <f>IF(COUNT(X2259:BN2259,BP2259:BX2259,BZ2259:CF2259,CH2259:FC2259,FI2259:FQ2259)&gt;0,COUNT(X2259:BN2259,BP2259:BX2259,BZ2259:CF2259,CH2259:FC2259,FI2259:FQ2259),"")</f>
        <v/>
      </c>
      <c r="E2259" s="98" t="str">
        <f>IF(H2259=1,COUNT(R2259:FC2259,FI2259:FQ2259),"")</f>
        <v/>
      </c>
      <c r="F2259" s="98" t="str">
        <f>IF(H2259=1,COUNT(X2259:BN2259,BP2259:BX2259,BZ2259:CF2259,CH2259:FC2259,FI2259:FQ2259),"")</f>
        <v/>
      </c>
      <c r="G2259" s="98" t="str">
        <f>IF($B2259&gt;=1,$M2259,"")</f>
        <v/>
      </c>
      <c r="H2259" s="199" t="str">
        <f>IF(AND(M2259&gt;0,M2259&lt;=STATS!$C$22),1,"")</f>
        <v/>
      </c>
      <c r="J2259" s="34">
        <v>2258</v>
      </c>
      <c r="R2259" s="17"/>
      <c r="U2259" s="17"/>
      <c r="FD2259" s="195"/>
      <c r="FE2259" s="195"/>
      <c r="FF2259" s="195"/>
      <c r="FG2259" s="195"/>
      <c r="FH2259" s="195"/>
    </row>
    <row r="2260" spans="2:164" x14ac:dyDescent="0.2">
      <c r="B2260" s="98">
        <f>COUNT(R2260:FC2260,FI2260:FQ2260)</f>
        <v>0</v>
      </c>
      <c r="C2260" s="98" t="str">
        <f>IF(COUNT(R2260:FC2260,FI2260:FQ2260)&gt;0,COUNT(R2260:FC2260,FI2260:FQ2260),"")</f>
        <v/>
      </c>
      <c r="D2260" s="98" t="str">
        <f>IF(COUNT(X2260:BN2260,BP2260:BX2260,BZ2260:CF2260,CH2260:FC2260,FI2260:FQ2260)&gt;0,COUNT(X2260:BN2260,BP2260:BX2260,BZ2260:CF2260,CH2260:FC2260,FI2260:FQ2260),"")</f>
        <v/>
      </c>
      <c r="E2260" s="98" t="str">
        <f>IF(H2260=1,COUNT(R2260:FC2260,FI2260:FQ2260),"")</f>
        <v/>
      </c>
      <c r="F2260" s="98" t="str">
        <f>IF(H2260=1,COUNT(X2260:BN2260,BP2260:BX2260,BZ2260:CF2260,CH2260:FC2260,FI2260:FQ2260),"")</f>
        <v/>
      </c>
      <c r="G2260" s="98" t="str">
        <f>IF($B2260&gt;=1,$M2260,"")</f>
        <v/>
      </c>
      <c r="H2260" s="199" t="str">
        <f>IF(AND(M2260&gt;0,M2260&lt;=STATS!$C$22),1,"")</f>
        <v/>
      </c>
      <c r="J2260" s="34">
        <v>2259</v>
      </c>
      <c r="R2260" s="17"/>
      <c r="U2260" s="17"/>
      <c r="FD2260" s="195"/>
      <c r="FE2260" s="195"/>
      <c r="FF2260" s="195"/>
      <c r="FG2260" s="195"/>
      <c r="FH2260" s="195"/>
    </row>
    <row r="2261" spans="2:164" x14ac:dyDescent="0.2">
      <c r="B2261" s="98">
        <f>COUNT(R2261:FC2261,FI2261:FQ2261)</f>
        <v>0</v>
      </c>
      <c r="C2261" s="98" t="str">
        <f>IF(COUNT(R2261:FC2261,FI2261:FQ2261)&gt;0,COUNT(R2261:FC2261,FI2261:FQ2261),"")</f>
        <v/>
      </c>
      <c r="D2261" s="98" t="str">
        <f>IF(COUNT(X2261:BN2261,BP2261:BX2261,BZ2261:CF2261,CH2261:FC2261,FI2261:FQ2261)&gt;0,COUNT(X2261:BN2261,BP2261:BX2261,BZ2261:CF2261,CH2261:FC2261,FI2261:FQ2261),"")</f>
        <v/>
      </c>
      <c r="E2261" s="98" t="str">
        <f>IF(H2261=1,COUNT(R2261:FC2261,FI2261:FQ2261),"")</f>
        <v/>
      </c>
      <c r="F2261" s="98" t="str">
        <f>IF(H2261=1,COUNT(X2261:BN2261,BP2261:BX2261,BZ2261:CF2261,CH2261:FC2261,FI2261:FQ2261),"")</f>
        <v/>
      </c>
      <c r="G2261" s="98" t="str">
        <f>IF($B2261&gt;=1,$M2261,"")</f>
        <v/>
      </c>
      <c r="H2261" s="199" t="str">
        <f>IF(AND(M2261&gt;0,M2261&lt;=STATS!$C$22),1,"")</f>
        <v/>
      </c>
      <c r="J2261" s="34">
        <v>2260</v>
      </c>
      <c r="R2261" s="17"/>
      <c r="U2261" s="17"/>
      <c r="FD2261" s="195"/>
      <c r="FE2261" s="195"/>
      <c r="FF2261" s="195"/>
      <c r="FG2261" s="195"/>
      <c r="FH2261" s="195"/>
    </row>
    <row r="2262" spans="2:164" x14ac:dyDescent="0.2">
      <c r="B2262" s="98">
        <f>COUNT(R2262:FC2262,FI2262:FQ2262)</f>
        <v>0</v>
      </c>
      <c r="C2262" s="98" t="str">
        <f>IF(COUNT(R2262:FC2262,FI2262:FQ2262)&gt;0,COUNT(R2262:FC2262,FI2262:FQ2262),"")</f>
        <v/>
      </c>
      <c r="D2262" s="98" t="str">
        <f>IF(COUNT(X2262:BN2262,BP2262:BX2262,BZ2262:CF2262,CH2262:FC2262,FI2262:FQ2262)&gt;0,COUNT(X2262:BN2262,BP2262:BX2262,BZ2262:CF2262,CH2262:FC2262,FI2262:FQ2262),"")</f>
        <v/>
      </c>
      <c r="E2262" s="98" t="str">
        <f>IF(H2262=1,COUNT(R2262:FC2262,FI2262:FQ2262),"")</f>
        <v/>
      </c>
      <c r="F2262" s="98" t="str">
        <f>IF(H2262=1,COUNT(X2262:BN2262,BP2262:BX2262,BZ2262:CF2262,CH2262:FC2262,FI2262:FQ2262),"")</f>
        <v/>
      </c>
      <c r="G2262" s="98" t="str">
        <f>IF($B2262&gt;=1,$M2262,"")</f>
        <v/>
      </c>
      <c r="H2262" s="199" t="str">
        <f>IF(AND(M2262&gt;0,M2262&lt;=STATS!$C$22),1,"")</f>
        <v/>
      </c>
      <c r="J2262" s="34">
        <v>2261</v>
      </c>
      <c r="R2262" s="17"/>
      <c r="U2262" s="17"/>
      <c r="FD2262" s="195"/>
      <c r="FE2262" s="195"/>
      <c r="FF2262" s="195"/>
      <c r="FG2262" s="195"/>
      <c r="FH2262" s="195"/>
    </row>
    <row r="2263" spans="2:164" x14ac:dyDescent="0.2">
      <c r="B2263" s="98">
        <f>COUNT(R2263:FC2263,FI2263:FQ2263)</f>
        <v>0</v>
      </c>
      <c r="C2263" s="98" t="str">
        <f>IF(COUNT(R2263:FC2263,FI2263:FQ2263)&gt;0,COUNT(R2263:FC2263,FI2263:FQ2263),"")</f>
        <v/>
      </c>
      <c r="D2263" s="98" t="str">
        <f>IF(COUNT(X2263:BN2263,BP2263:BX2263,BZ2263:CF2263,CH2263:FC2263,FI2263:FQ2263)&gt;0,COUNT(X2263:BN2263,BP2263:BX2263,BZ2263:CF2263,CH2263:FC2263,FI2263:FQ2263),"")</f>
        <v/>
      </c>
      <c r="E2263" s="98" t="str">
        <f>IF(H2263=1,COUNT(R2263:FC2263,FI2263:FQ2263),"")</f>
        <v/>
      </c>
      <c r="F2263" s="98" t="str">
        <f>IF(H2263=1,COUNT(X2263:BN2263,BP2263:BX2263,BZ2263:CF2263,CH2263:FC2263,FI2263:FQ2263),"")</f>
        <v/>
      </c>
      <c r="G2263" s="98" t="str">
        <f>IF($B2263&gt;=1,$M2263,"")</f>
        <v/>
      </c>
      <c r="H2263" s="199" t="str">
        <f>IF(AND(M2263&gt;0,M2263&lt;=STATS!$C$22),1,"")</f>
        <v/>
      </c>
      <c r="J2263" s="34">
        <v>2262</v>
      </c>
      <c r="R2263" s="17"/>
      <c r="U2263" s="17"/>
      <c r="FD2263" s="195"/>
      <c r="FE2263" s="195"/>
      <c r="FF2263" s="195"/>
      <c r="FG2263" s="195"/>
      <c r="FH2263" s="195"/>
    </row>
    <row r="2264" spans="2:164" x14ac:dyDescent="0.2">
      <c r="B2264" s="98">
        <f>COUNT(R2264:FC2264,FI2264:FQ2264)</f>
        <v>0</v>
      </c>
      <c r="C2264" s="98" t="str">
        <f>IF(COUNT(R2264:FC2264,FI2264:FQ2264)&gt;0,COUNT(R2264:FC2264,FI2264:FQ2264),"")</f>
        <v/>
      </c>
      <c r="D2264" s="98" t="str">
        <f>IF(COUNT(X2264:BN2264,BP2264:BX2264,BZ2264:CF2264,CH2264:FC2264,FI2264:FQ2264)&gt;0,COUNT(X2264:BN2264,BP2264:BX2264,BZ2264:CF2264,CH2264:FC2264,FI2264:FQ2264),"")</f>
        <v/>
      </c>
      <c r="E2264" s="98" t="str">
        <f>IF(H2264=1,COUNT(R2264:FC2264,FI2264:FQ2264),"")</f>
        <v/>
      </c>
      <c r="F2264" s="98" t="str">
        <f>IF(H2264=1,COUNT(X2264:BN2264,BP2264:BX2264,BZ2264:CF2264,CH2264:FC2264,FI2264:FQ2264),"")</f>
        <v/>
      </c>
      <c r="G2264" s="98" t="str">
        <f>IF($B2264&gt;=1,$M2264,"")</f>
        <v/>
      </c>
      <c r="H2264" s="199" t="str">
        <f>IF(AND(M2264&gt;0,M2264&lt;=STATS!$C$22),1,"")</f>
        <v/>
      </c>
      <c r="J2264" s="34">
        <v>2263</v>
      </c>
      <c r="R2264" s="17"/>
      <c r="U2264" s="17"/>
      <c r="FD2264" s="195"/>
      <c r="FE2264" s="195"/>
      <c r="FF2264" s="195"/>
      <c r="FG2264" s="195"/>
      <c r="FH2264" s="195"/>
    </row>
    <row r="2265" spans="2:164" x14ac:dyDescent="0.2">
      <c r="B2265" s="98">
        <f>COUNT(R2265:FC2265,FI2265:FQ2265)</f>
        <v>0</v>
      </c>
      <c r="C2265" s="98" t="str">
        <f>IF(COUNT(R2265:FC2265,FI2265:FQ2265)&gt;0,COUNT(R2265:FC2265,FI2265:FQ2265),"")</f>
        <v/>
      </c>
      <c r="D2265" s="98" t="str">
        <f>IF(COUNT(X2265:BN2265,BP2265:BX2265,BZ2265:CF2265,CH2265:FC2265,FI2265:FQ2265)&gt;0,COUNT(X2265:BN2265,BP2265:BX2265,BZ2265:CF2265,CH2265:FC2265,FI2265:FQ2265),"")</f>
        <v/>
      </c>
      <c r="E2265" s="98" t="str">
        <f>IF(H2265=1,COUNT(R2265:FC2265,FI2265:FQ2265),"")</f>
        <v/>
      </c>
      <c r="F2265" s="98" t="str">
        <f>IF(H2265=1,COUNT(X2265:BN2265,BP2265:BX2265,BZ2265:CF2265,CH2265:FC2265,FI2265:FQ2265),"")</f>
        <v/>
      </c>
      <c r="G2265" s="98" t="str">
        <f>IF($B2265&gt;=1,$M2265,"")</f>
        <v/>
      </c>
      <c r="H2265" s="199" t="str">
        <f>IF(AND(M2265&gt;0,M2265&lt;=STATS!$C$22),1,"")</f>
        <v/>
      </c>
      <c r="J2265" s="34">
        <v>2264</v>
      </c>
      <c r="R2265" s="17"/>
      <c r="U2265" s="17"/>
      <c r="FD2265" s="195"/>
      <c r="FE2265" s="195"/>
      <c r="FF2265" s="195"/>
      <c r="FG2265" s="195"/>
      <c r="FH2265" s="195"/>
    </row>
    <row r="2266" spans="2:164" x14ac:dyDescent="0.2">
      <c r="B2266" s="98">
        <f>COUNT(R2266:FC2266,FI2266:FQ2266)</f>
        <v>0</v>
      </c>
      <c r="C2266" s="98" t="str">
        <f>IF(COUNT(R2266:FC2266,FI2266:FQ2266)&gt;0,COUNT(R2266:FC2266,FI2266:FQ2266),"")</f>
        <v/>
      </c>
      <c r="D2266" s="98" t="str">
        <f>IF(COUNT(X2266:BN2266,BP2266:BX2266,BZ2266:CF2266,CH2266:FC2266,FI2266:FQ2266)&gt;0,COUNT(X2266:BN2266,BP2266:BX2266,BZ2266:CF2266,CH2266:FC2266,FI2266:FQ2266),"")</f>
        <v/>
      </c>
      <c r="E2266" s="98" t="str">
        <f>IF(H2266=1,COUNT(R2266:FC2266,FI2266:FQ2266),"")</f>
        <v/>
      </c>
      <c r="F2266" s="98" t="str">
        <f>IF(H2266=1,COUNT(X2266:BN2266,BP2266:BX2266,BZ2266:CF2266,CH2266:FC2266,FI2266:FQ2266),"")</f>
        <v/>
      </c>
      <c r="G2266" s="98" t="str">
        <f>IF($B2266&gt;=1,$M2266,"")</f>
        <v/>
      </c>
      <c r="H2266" s="199" t="str">
        <f>IF(AND(M2266&gt;0,M2266&lt;=STATS!$C$22),1,"")</f>
        <v/>
      </c>
      <c r="J2266" s="34">
        <v>2265</v>
      </c>
      <c r="R2266" s="17"/>
      <c r="U2266" s="17"/>
      <c r="FD2266" s="195"/>
      <c r="FE2266" s="195"/>
      <c r="FF2266" s="195"/>
      <c r="FG2266" s="195"/>
      <c r="FH2266" s="195"/>
    </row>
    <row r="2267" spans="2:164" x14ac:dyDescent="0.2">
      <c r="B2267" s="98">
        <f>COUNT(R2267:FC2267,FI2267:FQ2267)</f>
        <v>0</v>
      </c>
      <c r="C2267" s="98" t="str">
        <f>IF(COUNT(R2267:FC2267,FI2267:FQ2267)&gt;0,COUNT(R2267:FC2267,FI2267:FQ2267),"")</f>
        <v/>
      </c>
      <c r="D2267" s="98" t="str">
        <f>IF(COUNT(X2267:BN2267,BP2267:BX2267,BZ2267:CF2267,CH2267:FC2267,FI2267:FQ2267)&gt;0,COUNT(X2267:BN2267,BP2267:BX2267,BZ2267:CF2267,CH2267:FC2267,FI2267:FQ2267),"")</f>
        <v/>
      </c>
      <c r="E2267" s="98" t="str">
        <f>IF(H2267=1,COUNT(R2267:FC2267,FI2267:FQ2267),"")</f>
        <v/>
      </c>
      <c r="F2267" s="98" t="str">
        <f>IF(H2267=1,COUNT(X2267:BN2267,BP2267:BX2267,BZ2267:CF2267,CH2267:FC2267,FI2267:FQ2267),"")</f>
        <v/>
      </c>
      <c r="G2267" s="98" t="str">
        <f>IF($B2267&gt;=1,$M2267,"")</f>
        <v/>
      </c>
      <c r="H2267" s="199" t="str">
        <f>IF(AND(M2267&gt;0,M2267&lt;=STATS!$C$22),1,"")</f>
        <v/>
      </c>
      <c r="J2267" s="34">
        <v>2266</v>
      </c>
      <c r="R2267" s="17"/>
      <c r="U2267" s="17"/>
      <c r="FD2267" s="195"/>
      <c r="FE2267" s="195"/>
      <c r="FF2267" s="195"/>
      <c r="FG2267" s="195"/>
      <c r="FH2267" s="195"/>
    </row>
    <row r="2268" spans="2:164" x14ac:dyDescent="0.2">
      <c r="B2268" s="98">
        <f>COUNT(R2268:FC2268,FI2268:FQ2268)</f>
        <v>0</v>
      </c>
      <c r="C2268" s="98" t="str">
        <f>IF(COUNT(R2268:FC2268,FI2268:FQ2268)&gt;0,COUNT(R2268:FC2268,FI2268:FQ2268),"")</f>
        <v/>
      </c>
      <c r="D2268" s="98" t="str">
        <f>IF(COUNT(X2268:BN2268,BP2268:BX2268,BZ2268:CF2268,CH2268:FC2268,FI2268:FQ2268)&gt;0,COUNT(X2268:BN2268,BP2268:BX2268,BZ2268:CF2268,CH2268:FC2268,FI2268:FQ2268),"")</f>
        <v/>
      </c>
      <c r="E2268" s="98" t="str">
        <f>IF(H2268=1,COUNT(R2268:FC2268,FI2268:FQ2268),"")</f>
        <v/>
      </c>
      <c r="F2268" s="98" t="str">
        <f>IF(H2268=1,COUNT(X2268:BN2268,BP2268:BX2268,BZ2268:CF2268,CH2268:FC2268,FI2268:FQ2268),"")</f>
        <v/>
      </c>
      <c r="G2268" s="98" t="str">
        <f>IF($B2268&gt;=1,$M2268,"")</f>
        <v/>
      </c>
      <c r="H2268" s="199" t="str">
        <f>IF(AND(M2268&gt;0,M2268&lt;=STATS!$C$22),1,"")</f>
        <v/>
      </c>
      <c r="J2268" s="34">
        <v>2267</v>
      </c>
      <c r="R2268" s="17"/>
      <c r="U2268" s="17"/>
      <c r="FD2268" s="195"/>
      <c r="FE2268" s="195"/>
      <c r="FF2268" s="195"/>
      <c r="FG2268" s="195"/>
      <c r="FH2268" s="195"/>
    </row>
    <row r="2269" spans="2:164" x14ac:dyDescent="0.2">
      <c r="B2269" s="98">
        <f>COUNT(R2269:FC2269,FI2269:FQ2269)</f>
        <v>0</v>
      </c>
      <c r="C2269" s="98" t="str">
        <f>IF(COUNT(R2269:FC2269,FI2269:FQ2269)&gt;0,COUNT(R2269:FC2269,FI2269:FQ2269),"")</f>
        <v/>
      </c>
      <c r="D2269" s="98" t="str">
        <f>IF(COUNT(X2269:BN2269,BP2269:BX2269,BZ2269:CF2269,CH2269:FC2269,FI2269:FQ2269)&gt;0,COUNT(X2269:BN2269,BP2269:BX2269,BZ2269:CF2269,CH2269:FC2269,FI2269:FQ2269),"")</f>
        <v/>
      </c>
      <c r="E2269" s="98" t="str">
        <f>IF(H2269=1,COUNT(R2269:FC2269,FI2269:FQ2269),"")</f>
        <v/>
      </c>
      <c r="F2269" s="98" t="str">
        <f>IF(H2269=1,COUNT(X2269:BN2269,BP2269:BX2269,BZ2269:CF2269,CH2269:FC2269,FI2269:FQ2269),"")</f>
        <v/>
      </c>
      <c r="G2269" s="98" t="str">
        <f>IF($B2269&gt;=1,$M2269,"")</f>
        <v/>
      </c>
      <c r="H2269" s="199" t="str">
        <f>IF(AND(M2269&gt;0,M2269&lt;=STATS!$C$22),1,"")</f>
        <v/>
      </c>
      <c r="J2269" s="34">
        <v>2268</v>
      </c>
      <c r="R2269" s="17"/>
      <c r="U2269" s="17"/>
      <c r="FD2269" s="195"/>
      <c r="FE2269" s="195"/>
      <c r="FF2269" s="195"/>
      <c r="FG2269" s="195"/>
      <c r="FH2269" s="195"/>
    </row>
    <row r="2270" spans="2:164" x14ac:dyDescent="0.2">
      <c r="B2270" s="98">
        <f>COUNT(R2270:FC2270,FI2270:FQ2270)</f>
        <v>0</v>
      </c>
      <c r="C2270" s="98" t="str">
        <f>IF(COUNT(R2270:FC2270,FI2270:FQ2270)&gt;0,COUNT(R2270:FC2270,FI2270:FQ2270),"")</f>
        <v/>
      </c>
      <c r="D2270" s="98" t="str">
        <f>IF(COUNT(X2270:BN2270,BP2270:BX2270,BZ2270:CF2270,CH2270:FC2270,FI2270:FQ2270)&gt;0,COUNT(X2270:BN2270,BP2270:BX2270,BZ2270:CF2270,CH2270:FC2270,FI2270:FQ2270),"")</f>
        <v/>
      </c>
      <c r="E2270" s="98" t="str">
        <f>IF(H2270=1,COUNT(R2270:FC2270,FI2270:FQ2270),"")</f>
        <v/>
      </c>
      <c r="F2270" s="98" t="str">
        <f>IF(H2270=1,COUNT(X2270:BN2270,BP2270:BX2270,BZ2270:CF2270,CH2270:FC2270,FI2270:FQ2270),"")</f>
        <v/>
      </c>
      <c r="G2270" s="98" t="str">
        <f>IF($B2270&gt;=1,$M2270,"")</f>
        <v/>
      </c>
      <c r="H2270" s="199" t="str">
        <f>IF(AND(M2270&gt;0,M2270&lt;=STATS!$C$22),1,"")</f>
        <v/>
      </c>
      <c r="J2270" s="34">
        <v>2269</v>
      </c>
      <c r="R2270" s="17"/>
      <c r="U2270" s="17"/>
      <c r="FD2270" s="195"/>
      <c r="FE2270" s="195"/>
      <c r="FF2270" s="195"/>
      <c r="FG2270" s="195"/>
      <c r="FH2270" s="195"/>
    </row>
    <row r="2271" spans="2:164" x14ac:dyDescent="0.2">
      <c r="B2271" s="98">
        <f>COUNT(R2271:FC2271,FI2271:FQ2271)</f>
        <v>0</v>
      </c>
      <c r="C2271" s="98" t="str">
        <f>IF(COUNT(R2271:FC2271,FI2271:FQ2271)&gt;0,COUNT(R2271:FC2271,FI2271:FQ2271),"")</f>
        <v/>
      </c>
      <c r="D2271" s="98" t="str">
        <f>IF(COUNT(X2271:BN2271,BP2271:BX2271,BZ2271:CF2271,CH2271:FC2271,FI2271:FQ2271)&gt;0,COUNT(X2271:BN2271,BP2271:BX2271,BZ2271:CF2271,CH2271:FC2271,FI2271:FQ2271),"")</f>
        <v/>
      </c>
      <c r="E2271" s="98" t="str">
        <f>IF(H2271=1,COUNT(R2271:FC2271,FI2271:FQ2271),"")</f>
        <v/>
      </c>
      <c r="F2271" s="98" t="str">
        <f>IF(H2271=1,COUNT(X2271:BN2271,BP2271:BX2271,BZ2271:CF2271,CH2271:FC2271,FI2271:FQ2271),"")</f>
        <v/>
      </c>
      <c r="G2271" s="98" t="str">
        <f>IF($B2271&gt;=1,$M2271,"")</f>
        <v/>
      </c>
      <c r="H2271" s="199" t="str">
        <f>IF(AND(M2271&gt;0,M2271&lt;=STATS!$C$22),1,"")</f>
        <v/>
      </c>
      <c r="J2271" s="34">
        <v>2270</v>
      </c>
      <c r="R2271" s="17"/>
      <c r="U2271" s="17"/>
      <c r="FD2271" s="195"/>
      <c r="FE2271" s="195"/>
      <c r="FF2271" s="195"/>
      <c r="FG2271" s="195"/>
      <c r="FH2271" s="195"/>
    </row>
    <row r="2272" spans="2:164" x14ac:dyDescent="0.2">
      <c r="B2272" s="98">
        <f>COUNT(R2272:FC2272,FI2272:FQ2272)</f>
        <v>0</v>
      </c>
      <c r="C2272" s="98" t="str">
        <f>IF(COUNT(R2272:FC2272,FI2272:FQ2272)&gt;0,COUNT(R2272:FC2272,FI2272:FQ2272),"")</f>
        <v/>
      </c>
      <c r="D2272" s="98" t="str">
        <f>IF(COUNT(X2272:BN2272,BP2272:BX2272,BZ2272:CF2272,CH2272:FC2272,FI2272:FQ2272)&gt;0,COUNT(X2272:BN2272,BP2272:BX2272,BZ2272:CF2272,CH2272:FC2272,FI2272:FQ2272),"")</f>
        <v/>
      </c>
      <c r="E2272" s="98" t="str">
        <f>IF(H2272=1,COUNT(R2272:FC2272,FI2272:FQ2272),"")</f>
        <v/>
      </c>
      <c r="F2272" s="98" t="str">
        <f>IF(H2272=1,COUNT(X2272:BN2272,BP2272:BX2272,BZ2272:CF2272,CH2272:FC2272,FI2272:FQ2272),"")</f>
        <v/>
      </c>
      <c r="G2272" s="98" t="str">
        <f>IF($B2272&gt;=1,$M2272,"")</f>
        <v/>
      </c>
      <c r="H2272" s="199" t="str">
        <f>IF(AND(M2272&gt;0,M2272&lt;=STATS!$C$22),1,"")</f>
        <v/>
      </c>
      <c r="J2272" s="34">
        <v>2271</v>
      </c>
      <c r="R2272" s="17"/>
      <c r="U2272" s="17"/>
      <c r="FD2272" s="195"/>
      <c r="FE2272" s="195"/>
      <c r="FF2272" s="195"/>
      <c r="FG2272" s="195"/>
      <c r="FH2272" s="195"/>
    </row>
    <row r="2273" spans="2:164" x14ac:dyDescent="0.2">
      <c r="B2273" s="98">
        <f>COUNT(R2273:FC2273,FI2273:FQ2273)</f>
        <v>0</v>
      </c>
      <c r="C2273" s="98" t="str">
        <f>IF(COUNT(R2273:FC2273,FI2273:FQ2273)&gt;0,COUNT(R2273:FC2273,FI2273:FQ2273),"")</f>
        <v/>
      </c>
      <c r="D2273" s="98" t="str">
        <f>IF(COUNT(X2273:BN2273,BP2273:BX2273,BZ2273:CF2273,CH2273:FC2273,FI2273:FQ2273)&gt;0,COUNT(X2273:BN2273,BP2273:BX2273,BZ2273:CF2273,CH2273:FC2273,FI2273:FQ2273),"")</f>
        <v/>
      </c>
      <c r="E2273" s="98" t="str">
        <f>IF(H2273=1,COUNT(R2273:FC2273,FI2273:FQ2273),"")</f>
        <v/>
      </c>
      <c r="F2273" s="98" t="str">
        <f>IF(H2273=1,COUNT(X2273:BN2273,BP2273:BX2273,BZ2273:CF2273,CH2273:FC2273,FI2273:FQ2273),"")</f>
        <v/>
      </c>
      <c r="G2273" s="98" t="str">
        <f>IF($B2273&gt;=1,$M2273,"")</f>
        <v/>
      </c>
      <c r="H2273" s="199" t="str">
        <f>IF(AND(M2273&gt;0,M2273&lt;=STATS!$C$22),1,"")</f>
        <v/>
      </c>
      <c r="J2273" s="34">
        <v>2272</v>
      </c>
      <c r="R2273" s="17"/>
      <c r="U2273" s="17"/>
      <c r="FD2273" s="195"/>
      <c r="FE2273" s="195"/>
      <c r="FF2273" s="195"/>
      <c r="FG2273" s="195"/>
      <c r="FH2273" s="195"/>
    </row>
    <row r="2274" spans="2:164" x14ac:dyDescent="0.2">
      <c r="B2274" s="98">
        <f>COUNT(R2274:FC2274,FI2274:FQ2274)</f>
        <v>0</v>
      </c>
      <c r="C2274" s="98" t="str">
        <f>IF(COUNT(R2274:FC2274,FI2274:FQ2274)&gt;0,COUNT(R2274:FC2274,FI2274:FQ2274),"")</f>
        <v/>
      </c>
      <c r="D2274" s="98" t="str">
        <f>IF(COUNT(X2274:BN2274,BP2274:BX2274,BZ2274:CF2274,CH2274:FC2274,FI2274:FQ2274)&gt;0,COUNT(X2274:BN2274,BP2274:BX2274,BZ2274:CF2274,CH2274:FC2274,FI2274:FQ2274),"")</f>
        <v/>
      </c>
      <c r="E2274" s="98" t="str">
        <f>IF(H2274=1,COUNT(R2274:FC2274,FI2274:FQ2274),"")</f>
        <v/>
      </c>
      <c r="F2274" s="98" t="str">
        <f>IF(H2274=1,COUNT(X2274:BN2274,BP2274:BX2274,BZ2274:CF2274,CH2274:FC2274,FI2274:FQ2274),"")</f>
        <v/>
      </c>
      <c r="G2274" s="98" t="str">
        <f>IF($B2274&gt;=1,$M2274,"")</f>
        <v/>
      </c>
      <c r="H2274" s="199" t="str">
        <f>IF(AND(M2274&gt;0,M2274&lt;=STATS!$C$22),1,"")</f>
        <v/>
      </c>
      <c r="J2274" s="34">
        <v>2273</v>
      </c>
      <c r="R2274" s="17"/>
      <c r="U2274" s="17"/>
      <c r="FD2274" s="195"/>
      <c r="FE2274" s="195"/>
      <c r="FF2274" s="195"/>
      <c r="FG2274" s="195"/>
      <c r="FH2274" s="195"/>
    </row>
    <row r="2275" spans="2:164" x14ac:dyDescent="0.2">
      <c r="B2275" s="98">
        <f>COUNT(R2275:FC2275,FI2275:FQ2275)</f>
        <v>0</v>
      </c>
      <c r="C2275" s="98" t="str">
        <f>IF(COUNT(R2275:FC2275,FI2275:FQ2275)&gt;0,COUNT(R2275:FC2275,FI2275:FQ2275),"")</f>
        <v/>
      </c>
      <c r="D2275" s="98" t="str">
        <f>IF(COUNT(X2275:BN2275,BP2275:BX2275,BZ2275:CF2275,CH2275:FC2275,FI2275:FQ2275)&gt;0,COUNT(X2275:BN2275,BP2275:BX2275,BZ2275:CF2275,CH2275:FC2275,FI2275:FQ2275),"")</f>
        <v/>
      </c>
      <c r="E2275" s="98" t="str">
        <f>IF(H2275=1,COUNT(R2275:FC2275,FI2275:FQ2275),"")</f>
        <v/>
      </c>
      <c r="F2275" s="98" t="str">
        <f>IF(H2275=1,COUNT(X2275:BN2275,BP2275:BX2275,BZ2275:CF2275,CH2275:FC2275,FI2275:FQ2275),"")</f>
        <v/>
      </c>
      <c r="G2275" s="98" t="str">
        <f>IF($B2275&gt;=1,$M2275,"")</f>
        <v/>
      </c>
      <c r="H2275" s="199" t="str">
        <f>IF(AND(M2275&gt;0,M2275&lt;=STATS!$C$22),1,"")</f>
        <v/>
      </c>
      <c r="J2275" s="34">
        <v>2274</v>
      </c>
      <c r="R2275" s="17"/>
      <c r="U2275" s="17"/>
      <c r="FD2275" s="195"/>
      <c r="FE2275" s="195"/>
      <c r="FF2275" s="195"/>
      <c r="FG2275" s="195"/>
      <c r="FH2275" s="195"/>
    </row>
    <row r="2276" spans="2:164" x14ac:dyDescent="0.2">
      <c r="B2276" s="98">
        <f>COUNT(R2276:FC2276,FI2276:FQ2276)</f>
        <v>0</v>
      </c>
      <c r="C2276" s="98" t="str">
        <f>IF(COUNT(R2276:FC2276,FI2276:FQ2276)&gt;0,COUNT(R2276:FC2276,FI2276:FQ2276),"")</f>
        <v/>
      </c>
      <c r="D2276" s="98" t="str">
        <f>IF(COUNT(X2276:BN2276,BP2276:BX2276,BZ2276:CF2276,CH2276:FC2276,FI2276:FQ2276)&gt;0,COUNT(X2276:BN2276,BP2276:BX2276,BZ2276:CF2276,CH2276:FC2276,FI2276:FQ2276),"")</f>
        <v/>
      </c>
      <c r="E2276" s="98" t="str">
        <f>IF(H2276=1,COUNT(R2276:FC2276,FI2276:FQ2276),"")</f>
        <v/>
      </c>
      <c r="F2276" s="98" t="str">
        <f>IF(H2276=1,COUNT(X2276:BN2276,BP2276:BX2276,BZ2276:CF2276,CH2276:FC2276,FI2276:FQ2276),"")</f>
        <v/>
      </c>
      <c r="G2276" s="98" t="str">
        <f>IF($B2276&gt;=1,$M2276,"")</f>
        <v/>
      </c>
      <c r="H2276" s="199" t="str">
        <f>IF(AND(M2276&gt;0,M2276&lt;=STATS!$C$22),1,"")</f>
        <v/>
      </c>
      <c r="J2276" s="34">
        <v>2275</v>
      </c>
      <c r="R2276" s="17"/>
      <c r="U2276" s="17"/>
      <c r="FD2276" s="195"/>
      <c r="FE2276" s="195"/>
      <c r="FF2276" s="195"/>
      <c r="FG2276" s="195"/>
      <c r="FH2276" s="195"/>
    </row>
    <row r="2277" spans="2:164" x14ac:dyDescent="0.2">
      <c r="B2277" s="98">
        <f>COUNT(R2277:FC2277,FI2277:FQ2277)</f>
        <v>0</v>
      </c>
      <c r="C2277" s="98" t="str">
        <f>IF(COUNT(R2277:FC2277,FI2277:FQ2277)&gt;0,COUNT(R2277:FC2277,FI2277:FQ2277),"")</f>
        <v/>
      </c>
      <c r="D2277" s="98" t="str">
        <f>IF(COUNT(X2277:BN2277,BP2277:BX2277,BZ2277:CF2277,CH2277:FC2277,FI2277:FQ2277)&gt;0,COUNT(X2277:BN2277,BP2277:BX2277,BZ2277:CF2277,CH2277:FC2277,FI2277:FQ2277),"")</f>
        <v/>
      </c>
      <c r="E2277" s="98" t="str">
        <f>IF(H2277=1,COUNT(R2277:FC2277,FI2277:FQ2277),"")</f>
        <v/>
      </c>
      <c r="F2277" s="98" t="str">
        <f>IF(H2277=1,COUNT(X2277:BN2277,BP2277:BX2277,BZ2277:CF2277,CH2277:FC2277,FI2277:FQ2277),"")</f>
        <v/>
      </c>
      <c r="G2277" s="98" t="str">
        <f>IF($B2277&gt;=1,$M2277,"")</f>
        <v/>
      </c>
      <c r="H2277" s="199" t="str">
        <f>IF(AND(M2277&gt;0,M2277&lt;=STATS!$C$22),1,"")</f>
        <v/>
      </c>
      <c r="J2277" s="34">
        <v>2276</v>
      </c>
      <c r="R2277" s="17"/>
      <c r="U2277" s="17"/>
      <c r="FD2277" s="195"/>
      <c r="FE2277" s="195"/>
      <c r="FF2277" s="195"/>
      <c r="FG2277" s="195"/>
      <c r="FH2277" s="195"/>
    </row>
    <row r="2278" spans="2:164" x14ac:dyDescent="0.2">
      <c r="B2278" s="98">
        <f>COUNT(R2278:FC2278,FI2278:FQ2278)</f>
        <v>0</v>
      </c>
      <c r="C2278" s="98" t="str">
        <f>IF(COUNT(R2278:FC2278,FI2278:FQ2278)&gt;0,COUNT(R2278:FC2278,FI2278:FQ2278),"")</f>
        <v/>
      </c>
      <c r="D2278" s="98" t="str">
        <f>IF(COUNT(X2278:BN2278,BP2278:BX2278,BZ2278:CF2278,CH2278:FC2278,FI2278:FQ2278)&gt;0,COUNT(X2278:BN2278,BP2278:BX2278,BZ2278:CF2278,CH2278:FC2278,FI2278:FQ2278),"")</f>
        <v/>
      </c>
      <c r="E2278" s="98" t="str">
        <f>IF(H2278=1,COUNT(R2278:FC2278,FI2278:FQ2278),"")</f>
        <v/>
      </c>
      <c r="F2278" s="98" t="str">
        <f>IF(H2278=1,COUNT(X2278:BN2278,BP2278:BX2278,BZ2278:CF2278,CH2278:FC2278,FI2278:FQ2278),"")</f>
        <v/>
      </c>
      <c r="G2278" s="98" t="str">
        <f>IF($B2278&gt;=1,$M2278,"")</f>
        <v/>
      </c>
      <c r="H2278" s="199" t="str">
        <f>IF(AND(M2278&gt;0,M2278&lt;=STATS!$C$22),1,"")</f>
        <v/>
      </c>
      <c r="J2278" s="34">
        <v>2277</v>
      </c>
      <c r="R2278" s="17"/>
      <c r="U2278" s="17"/>
      <c r="FD2278" s="195"/>
      <c r="FE2278" s="195"/>
      <c r="FF2278" s="195"/>
      <c r="FG2278" s="195"/>
      <c r="FH2278" s="195"/>
    </row>
    <row r="2279" spans="2:164" x14ac:dyDescent="0.2">
      <c r="B2279" s="98">
        <f>COUNT(R2279:FC2279,FI2279:FQ2279)</f>
        <v>0</v>
      </c>
      <c r="C2279" s="98" t="str">
        <f>IF(COUNT(R2279:FC2279,FI2279:FQ2279)&gt;0,COUNT(R2279:FC2279,FI2279:FQ2279),"")</f>
        <v/>
      </c>
      <c r="D2279" s="98" t="str">
        <f>IF(COUNT(X2279:BN2279,BP2279:BX2279,BZ2279:CF2279,CH2279:FC2279,FI2279:FQ2279)&gt;0,COUNT(X2279:BN2279,BP2279:BX2279,BZ2279:CF2279,CH2279:FC2279,FI2279:FQ2279),"")</f>
        <v/>
      </c>
      <c r="E2279" s="98" t="str">
        <f>IF(H2279=1,COUNT(R2279:FC2279,FI2279:FQ2279),"")</f>
        <v/>
      </c>
      <c r="F2279" s="98" t="str">
        <f>IF(H2279=1,COUNT(X2279:BN2279,BP2279:BX2279,BZ2279:CF2279,CH2279:FC2279,FI2279:FQ2279),"")</f>
        <v/>
      </c>
      <c r="G2279" s="98" t="str">
        <f>IF($B2279&gt;=1,$M2279,"")</f>
        <v/>
      </c>
      <c r="H2279" s="199" t="str">
        <f>IF(AND(M2279&gt;0,M2279&lt;=STATS!$C$22),1,"")</f>
        <v/>
      </c>
      <c r="J2279" s="34">
        <v>2278</v>
      </c>
      <c r="R2279" s="17"/>
      <c r="U2279" s="17"/>
      <c r="FD2279" s="195"/>
      <c r="FE2279" s="195"/>
      <c r="FF2279" s="195"/>
      <c r="FG2279" s="195"/>
      <c r="FH2279" s="195"/>
    </row>
    <row r="2280" spans="2:164" x14ac:dyDescent="0.2">
      <c r="B2280" s="98">
        <f>COUNT(R2280:FC2280,FI2280:FQ2280)</f>
        <v>0</v>
      </c>
      <c r="C2280" s="98" t="str">
        <f>IF(COUNT(R2280:FC2280,FI2280:FQ2280)&gt;0,COUNT(R2280:FC2280,FI2280:FQ2280),"")</f>
        <v/>
      </c>
      <c r="D2280" s="98" t="str">
        <f>IF(COUNT(X2280:BN2280,BP2280:BX2280,BZ2280:CF2280,CH2280:FC2280,FI2280:FQ2280)&gt;0,COUNT(X2280:BN2280,BP2280:BX2280,BZ2280:CF2280,CH2280:FC2280,FI2280:FQ2280),"")</f>
        <v/>
      </c>
      <c r="E2280" s="98" t="str">
        <f>IF(H2280=1,COUNT(R2280:FC2280,FI2280:FQ2280),"")</f>
        <v/>
      </c>
      <c r="F2280" s="98" t="str">
        <f>IF(H2280=1,COUNT(X2280:BN2280,BP2280:BX2280,BZ2280:CF2280,CH2280:FC2280,FI2280:FQ2280),"")</f>
        <v/>
      </c>
      <c r="G2280" s="98" t="str">
        <f>IF($B2280&gt;=1,$M2280,"")</f>
        <v/>
      </c>
      <c r="H2280" s="199" t="str">
        <f>IF(AND(M2280&gt;0,M2280&lt;=STATS!$C$22),1,"")</f>
        <v/>
      </c>
      <c r="J2280" s="34">
        <v>2279</v>
      </c>
      <c r="R2280" s="17"/>
      <c r="U2280" s="17"/>
      <c r="FD2280" s="195"/>
      <c r="FE2280" s="195"/>
      <c r="FF2280" s="195"/>
      <c r="FG2280" s="195"/>
      <c r="FH2280" s="195"/>
    </row>
    <row r="2281" spans="2:164" x14ac:dyDescent="0.2">
      <c r="B2281" s="98">
        <f>COUNT(R2281:FC2281,FI2281:FQ2281)</f>
        <v>0</v>
      </c>
      <c r="C2281" s="98" t="str">
        <f>IF(COUNT(R2281:FC2281,FI2281:FQ2281)&gt;0,COUNT(R2281:FC2281,FI2281:FQ2281),"")</f>
        <v/>
      </c>
      <c r="D2281" s="98" t="str">
        <f>IF(COUNT(X2281:BN2281,BP2281:BX2281,BZ2281:CF2281,CH2281:FC2281,FI2281:FQ2281)&gt;0,COUNT(X2281:BN2281,BP2281:BX2281,BZ2281:CF2281,CH2281:FC2281,FI2281:FQ2281),"")</f>
        <v/>
      </c>
      <c r="E2281" s="98" t="str">
        <f>IF(H2281=1,COUNT(R2281:FC2281,FI2281:FQ2281),"")</f>
        <v/>
      </c>
      <c r="F2281" s="98" t="str">
        <f>IF(H2281=1,COUNT(X2281:BN2281,BP2281:BX2281,BZ2281:CF2281,CH2281:FC2281,FI2281:FQ2281),"")</f>
        <v/>
      </c>
      <c r="G2281" s="98" t="str">
        <f>IF($B2281&gt;=1,$M2281,"")</f>
        <v/>
      </c>
      <c r="H2281" s="199" t="str">
        <f>IF(AND(M2281&gt;0,M2281&lt;=STATS!$C$22),1,"")</f>
        <v/>
      </c>
      <c r="J2281" s="34">
        <v>2280</v>
      </c>
      <c r="R2281" s="17"/>
      <c r="U2281" s="17"/>
      <c r="FD2281" s="195"/>
      <c r="FE2281" s="195"/>
      <c r="FF2281" s="195"/>
      <c r="FG2281" s="195"/>
      <c r="FH2281" s="195"/>
    </row>
    <row r="2282" spans="2:164" x14ac:dyDescent="0.2">
      <c r="B2282" s="98">
        <f>COUNT(R2282:FC2282,FI2282:FQ2282)</f>
        <v>0</v>
      </c>
      <c r="C2282" s="98" t="str">
        <f>IF(COUNT(R2282:FC2282,FI2282:FQ2282)&gt;0,COUNT(R2282:FC2282,FI2282:FQ2282),"")</f>
        <v/>
      </c>
      <c r="D2282" s="98" t="str">
        <f>IF(COUNT(X2282:BN2282,BP2282:BX2282,BZ2282:CF2282,CH2282:FC2282,FI2282:FQ2282)&gt;0,COUNT(X2282:BN2282,BP2282:BX2282,BZ2282:CF2282,CH2282:FC2282,FI2282:FQ2282),"")</f>
        <v/>
      </c>
      <c r="E2282" s="98" t="str">
        <f>IF(H2282=1,COUNT(R2282:FC2282,FI2282:FQ2282),"")</f>
        <v/>
      </c>
      <c r="F2282" s="98" t="str">
        <f>IF(H2282=1,COUNT(X2282:BN2282,BP2282:BX2282,BZ2282:CF2282,CH2282:FC2282,FI2282:FQ2282),"")</f>
        <v/>
      </c>
      <c r="G2282" s="98" t="str">
        <f>IF($B2282&gt;=1,$M2282,"")</f>
        <v/>
      </c>
      <c r="H2282" s="199" t="str">
        <f>IF(AND(M2282&gt;0,M2282&lt;=STATS!$C$22),1,"")</f>
        <v/>
      </c>
      <c r="J2282" s="34">
        <v>2281</v>
      </c>
      <c r="R2282" s="17"/>
      <c r="U2282" s="17"/>
      <c r="FD2282" s="195"/>
      <c r="FE2282" s="195"/>
      <c r="FF2282" s="195"/>
      <c r="FG2282" s="195"/>
      <c r="FH2282" s="195"/>
    </row>
    <row r="2283" spans="2:164" x14ac:dyDescent="0.2">
      <c r="B2283" s="98">
        <f>COUNT(R2283:FC2283,FI2283:FQ2283)</f>
        <v>0</v>
      </c>
      <c r="C2283" s="98" t="str">
        <f>IF(COUNT(R2283:FC2283,FI2283:FQ2283)&gt;0,COUNT(R2283:FC2283,FI2283:FQ2283),"")</f>
        <v/>
      </c>
      <c r="D2283" s="98" t="str">
        <f>IF(COUNT(X2283:BN2283,BP2283:BX2283,BZ2283:CF2283,CH2283:FC2283,FI2283:FQ2283)&gt;0,COUNT(X2283:BN2283,BP2283:BX2283,BZ2283:CF2283,CH2283:FC2283,FI2283:FQ2283),"")</f>
        <v/>
      </c>
      <c r="E2283" s="98" t="str">
        <f>IF(H2283=1,COUNT(R2283:FC2283,FI2283:FQ2283),"")</f>
        <v/>
      </c>
      <c r="F2283" s="98" t="str">
        <f>IF(H2283=1,COUNT(X2283:BN2283,BP2283:BX2283,BZ2283:CF2283,CH2283:FC2283,FI2283:FQ2283),"")</f>
        <v/>
      </c>
      <c r="G2283" s="98" t="str">
        <f>IF($B2283&gt;=1,$M2283,"")</f>
        <v/>
      </c>
      <c r="H2283" s="199" t="str">
        <f>IF(AND(M2283&gt;0,M2283&lt;=STATS!$C$22),1,"")</f>
        <v/>
      </c>
      <c r="J2283" s="34">
        <v>2282</v>
      </c>
      <c r="R2283" s="17"/>
      <c r="U2283" s="17"/>
      <c r="FD2283" s="195"/>
      <c r="FE2283" s="195"/>
      <c r="FF2283" s="195"/>
      <c r="FG2283" s="195"/>
      <c r="FH2283" s="195"/>
    </row>
    <row r="2284" spans="2:164" x14ac:dyDescent="0.2">
      <c r="B2284" s="98">
        <f>COUNT(R2284:FC2284,FI2284:FQ2284)</f>
        <v>0</v>
      </c>
      <c r="C2284" s="98" t="str">
        <f>IF(COUNT(R2284:FC2284,FI2284:FQ2284)&gt;0,COUNT(R2284:FC2284,FI2284:FQ2284),"")</f>
        <v/>
      </c>
      <c r="D2284" s="98" t="str">
        <f>IF(COUNT(X2284:BN2284,BP2284:BX2284,BZ2284:CF2284,CH2284:FC2284,FI2284:FQ2284)&gt;0,COUNT(X2284:BN2284,BP2284:BX2284,BZ2284:CF2284,CH2284:FC2284,FI2284:FQ2284),"")</f>
        <v/>
      </c>
      <c r="E2284" s="98" t="str">
        <f>IF(H2284=1,COUNT(R2284:FC2284,FI2284:FQ2284),"")</f>
        <v/>
      </c>
      <c r="F2284" s="98" t="str">
        <f>IF(H2284=1,COUNT(X2284:BN2284,BP2284:BX2284,BZ2284:CF2284,CH2284:FC2284,FI2284:FQ2284),"")</f>
        <v/>
      </c>
      <c r="G2284" s="98" t="str">
        <f>IF($B2284&gt;=1,$M2284,"")</f>
        <v/>
      </c>
      <c r="H2284" s="199" t="str">
        <f>IF(AND(M2284&gt;0,M2284&lt;=STATS!$C$22),1,"")</f>
        <v/>
      </c>
      <c r="J2284" s="34">
        <v>2283</v>
      </c>
      <c r="R2284" s="17"/>
      <c r="U2284" s="17"/>
      <c r="FD2284" s="195"/>
      <c r="FE2284" s="195"/>
      <c r="FF2284" s="195"/>
      <c r="FG2284" s="195"/>
      <c r="FH2284" s="195"/>
    </row>
    <row r="2285" spans="2:164" x14ac:dyDescent="0.2">
      <c r="B2285" s="98">
        <f>COUNT(R2285:FC2285,FI2285:FQ2285)</f>
        <v>0</v>
      </c>
      <c r="C2285" s="98" t="str">
        <f>IF(COUNT(R2285:FC2285,FI2285:FQ2285)&gt;0,COUNT(R2285:FC2285,FI2285:FQ2285),"")</f>
        <v/>
      </c>
      <c r="D2285" s="98" t="str">
        <f>IF(COUNT(X2285:BN2285,BP2285:BX2285,BZ2285:CF2285,CH2285:FC2285,FI2285:FQ2285)&gt;0,COUNT(X2285:BN2285,BP2285:BX2285,BZ2285:CF2285,CH2285:FC2285,FI2285:FQ2285),"")</f>
        <v/>
      </c>
      <c r="E2285" s="98" t="str">
        <f>IF(H2285=1,COUNT(R2285:FC2285,FI2285:FQ2285),"")</f>
        <v/>
      </c>
      <c r="F2285" s="98" t="str">
        <f>IF(H2285=1,COUNT(X2285:BN2285,BP2285:BX2285,BZ2285:CF2285,CH2285:FC2285,FI2285:FQ2285),"")</f>
        <v/>
      </c>
      <c r="G2285" s="98" t="str">
        <f>IF($B2285&gt;=1,$M2285,"")</f>
        <v/>
      </c>
      <c r="H2285" s="199" t="str">
        <f>IF(AND(M2285&gt;0,M2285&lt;=STATS!$C$22),1,"")</f>
        <v/>
      </c>
      <c r="J2285" s="34">
        <v>2284</v>
      </c>
      <c r="R2285" s="17"/>
      <c r="U2285" s="17"/>
      <c r="FD2285" s="195"/>
      <c r="FE2285" s="195"/>
      <c r="FF2285" s="195"/>
      <c r="FG2285" s="195"/>
      <c r="FH2285" s="195"/>
    </row>
    <row r="2286" spans="2:164" x14ac:dyDescent="0.2">
      <c r="B2286" s="98">
        <f>COUNT(R2286:FC2286,FI2286:FQ2286)</f>
        <v>0</v>
      </c>
      <c r="C2286" s="98" t="str">
        <f>IF(COUNT(R2286:FC2286,FI2286:FQ2286)&gt;0,COUNT(R2286:FC2286,FI2286:FQ2286),"")</f>
        <v/>
      </c>
      <c r="D2286" s="98" t="str">
        <f>IF(COUNT(X2286:BN2286,BP2286:BX2286,BZ2286:CF2286,CH2286:FC2286,FI2286:FQ2286)&gt;0,COUNT(X2286:BN2286,BP2286:BX2286,BZ2286:CF2286,CH2286:FC2286,FI2286:FQ2286),"")</f>
        <v/>
      </c>
      <c r="E2286" s="98" t="str">
        <f>IF(H2286=1,COUNT(R2286:FC2286,FI2286:FQ2286),"")</f>
        <v/>
      </c>
      <c r="F2286" s="98" t="str">
        <f>IF(H2286=1,COUNT(X2286:BN2286,BP2286:BX2286,BZ2286:CF2286,CH2286:FC2286,FI2286:FQ2286),"")</f>
        <v/>
      </c>
      <c r="G2286" s="98" t="str">
        <f>IF($B2286&gt;=1,$M2286,"")</f>
        <v/>
      </c>
      <c r="H2286" s="199" t="str">
        <f>IF(AND(M2286&gt;0,M2286&lt;=STATS!$C$22),1,"")</f>
        <v/>
      </c>
      <c r="J2286" s="34">
        <v>2285</v>
      </c>
      <c r="R2286" s="17"/>
      <c r="U2286" s="17"/>
      <c r="FD2286" s="195"/>
      <c r="FE2286" s="195"/>
      <c r="FF2286" s="195"/>
      <c r="FG2286" s="195"/>
      <c r="FH2286" s="195"/>
    </row>
    <row r="2287" spans="2:164" x14ac:dyDescent="0.2">
      <c r="B2287" s="98">
        <f>COUNT(R2287:FC2287,FI2287:FQ2287)</f>
        <v>0</v>
      </c>
      <c r="C2287" s="98" t="str">
        <f>IF(COUNT(R2287:FC2287,FI2287:FQ2287)&gt;0,COUNT(R2287:FC2287,FI2287:FQ2287),"")</f>
        <v/>
      </c>
      <c r="D2287" s="98" t="str">
        <f>IF(COUNT(X2287:BN2287,BP2287:BX2287,BZ2287:CF2287,CH2287:FC2287,FI2287:FQ2287)&gt;0,COUNT(X2287:BN2287,BP2287:BX2287,BZ2287:CF2287,CH2287:FC2287,FI2287:FQ2287),"")</f>
        <v/>
      </c>
      <c r="E2287" s="98" t="str">
        <f>IF(H2287=1,COUNT(R2287:FC2287,FI2287:FQ2287),"")</f>
        <v/>
      </c>
      <c r="F2287" s="98" t="str">
        <f>IF(H2287=1,COUNT(X2287:BN2287,BP2287:BX2287,BZ2287:CF2287,CH2287:FC2287,FI2287:FQ2287),"")</f>
        <v/>
      </c>
      <c r="G2287" s="98" t="str">
        <f>IF($B2287&gt;=1,$M2287,"")</f>
        <v/>
      </c>
      <c r="H2287" s="199" t="str">
        <f>IF(AND(M2287&gt;0,M2287&lt;=STATS!$C$22),1,"")</f>
        <v/>
      </c>
      <c r="J2287" s="34">
        <v>2286</v>
      </c>
      <c r="R2287" s="17"/>
      <c r="U2287" s="17"/>
      <c r="FD2287" s="195"/>
      <c r="FE2287" s="195"/>
      <c r="FF2287" s="195"/>
      <c r="FG2287" s="195"/>
      <c r="FH2287" s="195"/>
    </row>
    <row r="2288" spans="2:164" x14ac:dyDescent="0.2">
      <c r="B2288" s="98">
        <f>COUNT(R2288:FC2288,FI2288:FQ2288)</f>
        <v>0</v>
      </c>
      <c r="C2288" s="98" t="str">
        <f>IF(COUNT(R2288:FC2288,FI2288:FQ2288)&gt;0,COUNT(R2288:FC2288,FI2288:FQ2288),"")</f>
        <v/>
      </c>
      <c r="D2288" s="98" t="str">
        <f>IF(COUNT(X2288:BN2288,BP2288:BX2288,BZ2288:CF2288,CH2288:FC2288,FI2288:FQ2288)&gt;0,COUNT(X2288:BN2288,BP2288:BX2288,BZ2288:CF2288,CH2288:FC2288,FI2288:FQ2288),"")</f>
        <v/>
      </c>
      <c r="E2288" s="98" t="str">
        <f>IF(H2288=1,COUNT(R2288:FC2288,FI2288:FQ2288),"")</f>
        <v/>
      </c>
      <c r="F2288" s="98" t="str">
        <f>IF(H2288=1,COUNT(X2288:BN2288,BP2288:BX2288,BZ2288:CF2288,CH2288:FC2288,FI2288:FQ2288),"")</f>
        <v/>
      </c>
      <c r="G2288" s="98" t="str">
        <f>IF($B2288&gt;=1,$M2288,"")</f>
        <v/>
      </c>
      <c r="H2288" s="199" t="str">
        <f>IF(AND(M2288&gt;0,M2288&lt;=STATS!$C$22),1,"")</f>
        <v/>
      </c>
      <c r="J2288" s="34">
        <v>2287</v>
      </c>
      <c r="R2288" s="17"/>
      <c r="U2288" s="17"/>
      <c r="FD2288" s="195"/>
      <c r="FE2288" s="195"/>
      <c r="FF2288" s="195"/>
      <c r="FG2288" s="195"/>
      <c r="FH2288" s="195"/>
    </row>
    <row r="2289" spans="2:164" x14ac:dyDescent="0.2">
      <c r="B2289" s="98">
        <f>COUNT(R2289:FC2289,FI2289:FQ2289)</f>
        <v>0</v>
      </c>
      <c r="C2289" s="98" t="str">
        <f>IF(COUNT(R2289:FC2289,FI2289:FQ2289)&gt;0,COUNT(R2289:FC2289,FI2289:FQ2289),"")</f>
        <v/>
      </c>
      <c r="D2289" s="98" t="str">
        <f>IF(COUNT(X2289:BN2289,BP2289:BX2289,BZ2289:CF2289,CH2289:FC2289,FI2289:FQ2289)&gt;0,COUNT(X2289:BN2289,BP2289:BX2289,BZ2289:CF2289,CH2289:FC2289,FI2289:FQ2289),"")</f>
        <v/>
      </c>
      <c r="E2289" s="98" t="str">
        <f>IF(H2289=1,COUNT(R2289:FC2289,FI2289:FQ2289),"")</f>
        <v/>
      </c>
      <c r="F2289" s="98" t="str">
        <f>IF(H2289=1,COUNT(X2289:BN2289,BP2289:BX2289,BZ2289:CF2289,CH2289:FC2289,FI2289:FQ2289),"")</f>
        <v/>
      </c>
      <c r="G2289" s="98" t="str">
        <f>IF($B2289&gt;=1,$M2289,"")</f>
        <v/>
      </c>
      <c r="H2289" s="199" t="str">
        <f>IF(AND(M2289&gt;0,M2289&lt;=STATS!$C$22),1,"")</f>
        <v/>
      </c>
      <c r="J2289" s="34">
        <v>2288</v>
      </c>
      <c r="R2289" s="17"/>
      <c r="U2289" s="17"/>
      <c r="FD2289" s="195"/>
      <c r="FE2289" s="195"/>
      <c r="FF2289" s="195"/>
      <c r="FG2289" s="195"/>
      <c r="FH2289" s="195"/>
    </row>
    <row r="2290" spans="2:164" x14ac:dyDescent="0.2">
      <c r="B2290" s="98">
        <f>COUNT(R2290:FC2290,FI2290:FQ2290)</f>
        <v>0</v>
      </c>
      <c r="C2290" s="98" t="str">
        <f>IF(COUNT(R2290:FC2290,FI2290:FQ2290)&gt;0,COUNT(R2290:FC2290,FI2290:FQ2290),"")</f>
        <v/>
      </c>
      <c r="D2290" s="98" t="str">
        <f>IF(COUNT(X2290:BN2290,BP2290:BX2290,BZ2290:CF2290,CH2290:FC2290,FI2290:FQ2290)&gt;0,COUNT(X2290:BN2290,BP2290:BX2290,BZ2290:CF2290,CH2290:FC2290,FI2290:FQ2290),"")</f>
        <v/>
      </c>
      <c r="E2290" s="98" t="str">
        <f>IF(H2290=1,COUNT(R2290:FC2290,FI2290:FQ2290),"")</f>
        <v/>
      </c>
      <c r="F2290" s="98" t="str">
        <f>IF(H2290=1,COUNT(X2290:BN2290,BP2290:BX2290,BZ2290:CF2290,CH2290:FC2290,FI2290:FQ2290),"")</f>
        <v/>
      </c>
      <c r="G2290" s="98" t="str">
        <f>IF($B2290&gt;=1,$M2290,"")</f>
        <v/>
      </c>
      <c r="H2290" s="199" t="str">
        <f>IF(AND(M2290&gt;0,M2290&lt;=STATS!$C$22),1,"")</f>
        <v/>
      </c>
      <c r="J2290" s="34">
        <v>2289</v>
      </c>
      <c r="R2290" s="17"/>
      <c r="U2290" s="17"/>
      <c r="FD2290" s="195"/>
      <c r="FE2290" s="195"/>
      <c r="FF2290" s="195"/>
      <c r="FG2290" s="195"/>
      <c r="FH2290" s="195"/>
    </row>
    <row r="2291" spans="2:164" x14ac:dyDescent="0.2">
      <c r="B2291" s="98">
        <f>COUNT(R2291:FC2291,FI2291:FQ2291)</f>
        <v>0</v>
      </c>
      <c r="C2291" s="98" t="str">
        <f>IF(COUNT(R2291:FC2291,FI2291:FQ2291)&gt;0,COUNT(R2291:FC2291,FI2291:FQ2291),"")</f>
        <v/>
      </c>
      <c r="D2291" s="98" t="str">
        <f>IF(COUNT(X2291:BN2291,BP2291:BX2291,BZ2291:CF2291,CH2291:FC2291,FI2291:FQ2291)&gt;0,COUNT(X2291:BN2291,BP2291:BX2291,BZ2291:CF2291,CH2291:FC2291,FI2291:FQ2291),"")</f>
        <v/>
      </c>
      <c r="E2291" s="98" t="str">
        <f>IF(H2291=1,COUNT(R2291:FC2291,FI2291:FQ2291),"")</f>
        <v/>
      </c>
      <c r="F2291" s="98" t="str">
        <f>IF(H2291=1,COUNT(X2291:BN2291,BP2291:BX2291,BZ2291:CF2291,CH2291:FC2291,FI2291:FQ2291),"")</f>
        <v/>
      </c>
      <c r="G2291" s="98" t="str">
        <f>IF($B2291&gt;=1,$M2291,"")</f>
        <v/>
      </c>
      <c r="H2291" s="199" t="str">
        <f>IF(AND(M2291&gt;0,M2291&lt;=STATS!$C$22),1,"")</f>
        <v/>
      </c>
      <c r="J2291" s="34">
        <v>2290</v>
      </c>
      <c r="R2291" s="17"/>
      <c r="U2291" s="17"/>
      <c r="FD2291" s="195"/>
      <c r="FE2291" s="195"/>
      <c r="FF2291" s="195"/>
      <c r="FG2291" s="195"/>
      <c r="FH2291" s="195"/>
    </row>
    <row r="2292" spans="2:164" x14ac:dyDescent="0.2">
      <c r="B2292" s="98">
        <f>COUNT(R2292:FC2292,FI2292:FQ2292)</f>
        <v>0</v>
      </c>
      <c r="C2292" s="98" t="str">
        <f>IF(COUNT(R2292:FC2292,FI2292:FQ2292)&gt;0,COUNT(R2292:FC2292,FI2292:FQ2292),"")</f>
        <v/>
      </c>
      <c r="D2292" s="98" t="str">
        <f>IF(COUNT(X2292:BN2292,BP2292:BX2292,BZ2292:CF2292,CH2292:FC2292,FI2292:FQ2292)&gt;0,COUNT(X2292:BN2292,BP2292:BX2292,BZ2292:CF2292,CH2292:FC2292,FI2292:FQ2292),"")</f>
        <v/>
      </c>
      <c r="E2292" s="98" t="str">
        <f>IF(H2292=1,COUNT(R2292:FC2292,FI2292:FQ2292),"")</f>
        <v/>
      </c>
      <c r="F2292" s="98" t="str">
        <f>IF(H2292=1,COUNT(X2292:BN2292,BP2292:BX2292,BZ2292:CF2292,CH2292:FC2292,FI2292:FQ2292),"")</f>
        <v/>
      </c>
      <c r="G2292" s="98" t="str">
        <f>IF($B2292&gt;=1,$M2292,"")</f>
        <v/>
      </c>
      <c r="H2292" s="199" t="str">
        <f>IF(AND(M2292&gt;0,M2292&lt;=STATS!$C$22),1,"")</f>
        <v/>
      </c>
      <c r="J2292" s="34">
        <v>2291</v>
      </c>
      <c r="R2292" s="17"/>
      <c r="U2292" s="17"/>
      <c r="FD2292" s="195"/>
      <c r="FE2292" s="195"/>
      <c r="FF2292" s="195"/>
      <c r="FG2292" s="195"/>
      <c r="FH2292" s="195"/>
    </row>
    <row r="2293" spans="2:164" x14ac:dyDescent="0.2">
      <c r="B2293" s="98">
        <f>COUNT(R2293:FC2293,FI2293:FQ2293)</f>
        <v>0</v>
      </c>
      <c r="C2293" s="98" t="str">
        <f>IF(COUNT(R2293:FC2293,FI2293:FQ2293)&gt;0,COUNT(R2293:FC2293,FI2293:FQ2293),"")</f>
        <v/>
      </c>
      <c r="D2293" s="98" t="str">
        <f>IF(COUNT(X2293:BN2293,BP2293:BX2293,BZ2293:CF2293,CH2293:FC2293,FI2293:FQ2293)&gt;0,COUNT(X2293:BN2293,BP2293:BX2293,BZ2293:CF2293,CH2293:FC2293,FI2293:FQ2293),"")</f>
        <v/>
      </c>
      <c r="E2293" s="98" t="str">
        <f>IF(H2293=1,COUNT(R2293:FC2293,FI2293:FQ2293),"")</f>
        <v/>
      </c>
      <c r="F2293" s="98" t="str">
        <f>IF(H2293=1,COUNT(X2293:BN2293,BP2293:BX2293,BZ2293:CF2293,CH2293:FC2293,FI2293:FQ2293),"")</f>
        <v/>
      </c>
      <c r="G2293" s="98" t="str">
        <f>IF($B2293&gt;=1,$M2293,"")</f>
        <v/>
      </c>
      <c r="H2293" s="199" t="str">
        <f>IF(AND(M2293&gt;0,M2293&lt;=STATS!$C$22),1,"")</f>
        <v/>
      </c>
      <c r="J2293" s="34">
        <v>2292</v>
      </c>
      <c r="R2293" s="17"/>
      <c r="U2293" s="17"/>
      <c r="FD2293" s="195"/>
      <c r="FE2293" s="195"/>
      <c r="FF2293" s="195"/>
      <c r="FG2293" s="195"/>
      <c r="FH2293" s="195"/>
    </row>
    <row r="2294" spans="2:164" x14ac:dyDescent="0.2">
      <c r="B2294" s="98">
        <f>COUNT(R2294:FC2294,FI2294:FQ2294)</f>
        <v>0</v>
      </c>
      <c r="C2294" s="98" t="str">
        <f>IF(COUNT(R2294:FC2294,FI2294:FQ2294)&gt;0,COUNT(R2294:FC2294,FI2294:FQ2294),"")</f>
        <v/>
      </c>
      <c r="D2294" s="98" t="str">
        <f>IF(COUNT(X2294:BN2294,BP2294:BX2294,BZ2294:CF2294,CH2294:FC2294,FI2294:FQ2294)&gt;0,COUNT(X2294:BN2294,BP2294:BX2294,BZ2294:CF2294,CH2294:FC2294,FI2294:FQ2294),"")</f>
        <v/>
      </c>
      <c r="E2294" s="98" t="str">
        <f>IF(H2294=1,COUNT(R2294:FC2294,FI2294:FQ2294),"")</f>
        <v/>
      </c>
      <c r="F2294" s="98" t="str">
        <f>IF(H2294=1,COUNT(X2294:BN2294,BP2294:BX2294,BZ2294:CF2294,CH2294:FC2294,FI2294:FQ2294),"")</f>
        <v/>
      </c>
      <c r="G2294" s="98" t="str">
        <f>IF($B2294&gt;=1,$M2294,"")</f>
        <v/>
      </c>
      <c r="H2294" s="199" t="str">
        <f>IF(AND(M2294&gt;0,M2294&lt;=STATS!$C$22),1,"")</f>
        <v/>
      </c>
      <c r="J2294" s="34">
        <v>2293</v>
      </c>
      <c r="R2294" s="17"/>
      <c r="U2294" s="17"/>
      <c r="FD2294" s="195"/>
      <c r="FE2294" s="195"/>
      <c r="FF2294" s="195"/>
      <c r="FG2294" s="195"/>
      <c r="FH2294" s="195"/>
    </row>
    <row r="2295" spans="2:164" x14ac:dyDescent="0.2">
      <c r="B2295" s="98">
        <f>COUNT(R2295:FC2295,FI2295:FQ2295)</f>
        <v>0</v>
      </c>
      <c r="C2295" s="98" t="str">
        <f>IF(COUNT(R2295:FC2295,FI2295:FQ2295)&gt;0,COUNT(R2295:FC2295,FI2295:FQ2295),"")</f>
        <v/>
      </c>
      <c r="D2295" s="98" t="str">
        <f>IF(COUNT(X2295:BN2295,BP2295:BX2295,BZ2295:CF2295,CH2295:FC2295,FI2295:FQ2295)&gt;0,COUNT(X2295:BN2295,BP2295:BX2295,BZ2295:CF2295,CH2295:FC2295,FI2295:FQ2295),"")</f>
        <v/>
      </c>
      <c r="E2295" s="98" t="str">
        <f>IF(H2295=1,COUNT(R2295:FC2295,FI2295:FQ2295),"")</f>
        <v/>
      </c>
      <c r="F2295" s="98" t="str">
        <f>IF(H2295=1,COUNT(X2295:BN2295,BP2295:BX2295,BZ2295:CF2295,CH2295:FC2295,FI2295:FQ2295),"")</f>
        <v/>
      </c>
      <c r="G2295" s="98" t="str">
        <f>IF($B2295&gt;=1,$M2295,"")</f>
        <v/>
      </c>
      <c r="H2295" s="199" t="str">
        <f>IF(AND(M2295&gt;0,M2295&lt;=STATS!$C$22),1,"")</f>
        <v/>
      </c>
      <c r="J2295" s="34">
        <v>2294</v>
      </c>
      <c r="R2295" s="17"/>
      <c r="U2295" s="17"/>
      <c r="FD2295" s="195"/>
      <c r="FE2295" s="195"/>
      <c r="FF2295" s="195"/>
      <c r="FG2295" s="195"/>
      <c r="FH2295" s="195"/>
    </row>
    <row r="2296" spans="2:164" x14ac:dyDescent="0.2">
      <c r="B2296" s="98">
        <f>COUNT(R2296:FC2296,FI2296:FQ2296)</f>
        <v>0</v>
      </c>
      <c r="C2296" s="98" t="str">
        <f>IF(COUNT(R2296:FC2296,FI2296:FQ2296)&gt;0,COUNT(R2296:FC2296,FI2296:FQ2296),"")</f>
        <v/>
      </c>
      <c r="D2296" s="98" t="str">
        <f>IF(COUNT(X2296:BN2296,BP2296:BX2296,BZ2296:CF2296,CH2296:FC2296,FI2296:FQ2296)&gt;0,COUNT(X2296:BN2296,BP2296:BX2296,BZ2296:CF2296,CH2296:FC2296,FI2296:FQ2296),"")</f>
        <v/>
      </c>
      <c r="E2296" s="98" t="str">
        <f>IF(H2296=1,COUNT(R2296:FC2296,FI2296:FQ2296),"")</f>
        <v/>
      </c>
      <c r="F2296" s="98" t="str">
        <f>IF(H2296=1,COUNT(X2296:BN2296,BP2296:BX2296,BZ2296:CF2296,CH2296:FC2296,FI2296:FQ2296),"")</f>
        <v/>
      </c>
      <c r="G2296" s="98" t="str">
        <f>IF($B2296&gt;=1,$M2296,"")</f>
        <v/>
      </c>
      <c r="H2296" s="199" t="str">
        <f>IF(AND(M2296&gt;0,M2296&lt;=STATS!$C$22),1,"")</f>
        <v/>
      </c>
      <c r="J2296" s="34">
        <v>2295</v>
      </c>
      <c r="R2296" s="17"/>
      <c r="U2296" s="17"/>
      <c r="FD2296" s="195"/>
      <c r="FE2296" s="195"/>
      <c r="FF2296" s="195"/>
      <c r="FG2296" s="195"/>
      <c r="FH2296" s="195"/>
    </row>
    <row r="2297" spans="2:164" x14ac:dyDescent="0.2">
      <c r="B2297" s="98">
        <f>COUNT(R2297:FC2297,FI2297:FQ2297)</f>
        <v>0</v>
      </c>
      <c r="C2297" s="98" t="str">
        <f>IF(COUNT(R2297:FC2297,FI2297:FQ2297)&gt;0,COUNT(R2297:FC2297,FI2297:FQ2297),"")</f>
        <v/>
      </c>
      <c r="D2297" s="98" t="str">
        <f>IF(COUNT(X2297:BN2297,BP2297:BX2297,BZ2297:CF2297,CH2297:FC2297,FI2297:FQ2297)&gt;0,COUNT(X2297:BN2297,BP2297:BX2297,BZ2297:CF2297,CH2297:FC2297,FI2297:FQ2297),"")</f>
        <v/>
      </c>
      <c r="E2297" s="98" t="str">
        <f>IF(H2297=1,COUNT(R2297:FC2297,FI2297:FQ2297),"")</f>
        <v/>
      </c>
      <c r="F2297" s="98" t="str">
        <f>IF(H2297=1,COUNT(X2297:BN2297,BP2297:BX2297,BZ2297:CF2297,CH2297:FC2297,FI2297:FQ2297),"")</f>
        <v/>
      </c>
      <c r="G2297" s="98" t="str">
        <f>IF($B2297&gt;=1,$M2297,"")</f>
        <v/>
      </c>
      <c r="H2297" s="199" t="str">
        <f>IF(AND(M2297&gt;0,M2297&lt;=STATS!$C$22),1,"")</f>
        <v/>
      </c>
      <c r="J2297" s="34">
        <v>2296</v>
      </c>
      <c r="R2297" s="17"/>
      <c r="U2297" s="17"/>
      <c r="FD2297" s="195"/>
      <c r="FE2297" s="195"/>
      <c r="FF2297" s="195"/>
      <c r="FG2297" s="195"/>
      <c r="FH2297" s="195"/>
    </row>
    <row r="2298" spans="2:164" x14ac:dyDescent="0.2">
      <c r="B2298" s="98">
        <f>COUNT(R2298:FC2298,FI2298:FQ2298)</f>
        <v>0</v>
      </c>
      <c r="C2298" s="98" t="str">
        <f>IF(COUNT(R2298:FC2298,FI2298:FQ2298)&gt;0,COUNT(R2298:FC2298,FI2298:FQ2298),"")</f>
        <v/>
      </c>
      <c r="D2298" s="98" t="str">
        <f>IF(COUNT(X2298:BN2298,BP2298:BX2298,BZ2298:CF2298,CH2298:FC2298,FI2298:FQ2298)&gt;0,COUNT(X2298:BN2298,BP2298:BX2298,BZ2298:CF2298,CH2298:FC2298,FI2298:FQ2298),"")</f>
        <v/>
      </c>
      <c r="E2298" s="98" t="str">
        <f>IF(H2298=1,COUNT(R2298:FC2298,FI2298:FQ2298),"")</f>
        <v/>
      </c>
      <c r="F2298" s="98" t="str">
        <f>IF(H2298=1,COUNT(X2298:BN2298,BP2298:BX2298,BZ2298:CF2298,CH2298:FC2298,FI2298:FQ2298),"")</f>
        <v/>
      </c>
      <c r="G2298" s="98" t="str">
        <f>IF($B2298&gt;=1,$M2298,"")</f>
        <v/>
      </c>
      <c r="H2298" s="199" t="str">
        <f>IF(AND(M2298&gt;0,M2298&lt;=STATS!$C$22),1,"")</f>
        <v/>
      </c>
      <c r="J2298" s="34">
        <v>2297</v>
      </c>
      <c r="R2298" s="17"/>
      <c r="U2298" s="17"/>
      <c r="FD2298" s="195"/>
      <c r="FE2298" s="195"/>
      <c r="FF2298" s="195"/>
      <c r="FG2298" s="195"/>
      <c r="FH2298" s="195"/>
    </row>
    <row r="2299" spans="2:164" x14ac:dyDescent="0.2">
      <c r="B2299" s="98">
        <f>COUNT(R2299:FC2299,FI2299:FQ2299)</f>
        <v>0</v>
      </c>
      <c r="C2299" s="98" t="str">
        <f>IF(COUNT(R2299:FC2299,FI2299:FQ2299)&gt;0,COUNT(R2299:FC2299,FI2299:FQ2299),"")</f>
        <v/>
      </c>
      <c r="D2299" s="98" t="str">
        <f>IF(COUNT(X2299:BN2299,BP2299:BX2299,BZ2299:CF2299,CH2299:FC2299,FI2299:FQ2299)&gt;0,COUNT(X2299:BN2299,BP2299:BX2299,BZ2299:CF2299,CH2299:FC2299,FI2299:FQ2299),"")</f>
        <v/>
      </c>
      <c r="E2299" s="98" t="str">
        <f>IF(H2299=1,COUNT(R2299:FC2299,FI2299:FQ2299),"")</f>
        <v/>
      </c>
      <c r="F2299" s="98" t="str">
        <f>IF(H2299=1,COUNT(X2299:BN2299,BP2299:BX2299,BZ2299:CF2299,CH2299:FC2299,FI2299:FQ2299),"")</f>
        <v/>
      </c>
      <c r="G2299" s="98" t="str">
        <f>IF($B2299&gt;=1,$M2299,"")</f>
        <v/>
      </c>
      <c r="H2299" s="199" t="str">
        <f>IF(AND(M2299&gt;0,M2299&lt;=STATS!$C$22),1,"")</f>
        <v/>
      </c>
      <c r="J2299" s="34">
        <v>2298</v>
      </c>
      <c r="R2299" s="17"/>
      <c r="U2299" s="17"/>
      <c r="FD2299" s="195"/>
      <c r="FE2299" s="195"/>
      <c r="FF2299" s="195"/>
      <c r="FG2299" s="195"/>
      <c r="FH2299" s="195"/>
    </row>
    <row r="2300" spans="2:164" x14ac:dyDescent="0.2">
      <c r="B2300" s="98">
        <f>COUNT(R2300:FC2300,FI2300:FQ2300)</f>
        <v>0</v>
      </c>
      <c r="C2300" s="98" t="str">
        <f>IF(COUNT(R2300:FC2300,FI2300:FQ2300)&gt;0,COUNT(R2300:FC2300,FI2300:FQ2300),"")</f>
        <v/>
      </c>
      <c r="D2300" s="98" t="str">
        <f>IF(COUNT(X2300:BN2300,BP2300:BX2300,BZ2300:CF2300,CH2300:FC2300,FI2300:FQ2300)&gt;0,COUNT(X2300:BN2300,BP2300:BX2300,BZ2300:CF2300,CH2300:FC2300,FI2300:FQ2300),"")</f>
        <v/>
      </c>
      <c r="E2300" s="98" t="str">
        <f>IF(H2300=1,COUNT(R2300:FC2300,FI2300:FQ2300),"")</f>
        <v/>
      </c>
      <c r="F2300" s="98" t="str">
        <f>IF(H2300=1,COUNT(X2300:BN2300,BP2300:BX2300,BZ2300:CF2300,CH2300:FC2300,FI2300:FQ2300),"")</f>
        <v/>
      </c>
      <c r="G2300" s="98" t="str">
        <f>IF($B2300&gt;=1,$M2300,"")</f>
        <v/>
      </c>
      <c r="H2300" s="199" t="str">
        <f>IF(AND(M2300&gt;0,M2300&lt;=STATS!$C$22),1,"")</f>
        <v/>
      </c>
      <c r="J2300" s="34">
        <v>2299</v>
      </c>
      <c r="R2300" s="17"/>
      <c r="U2300" s="17"/>
      <c r="FD2300" s="195"/>
      <c r="FE2300" s="195"/>
      <c r="FF2300" s="195"/>
      <c r="FG2300" s="195"/>
      <c r="FH2300" s="195"/>
    </row>
    <row r="2301" spans="2:164" x14ac:dyDescent="0.2">
      <c r="B2301" s="98">
        <f>COUNT(R2301:FC2301,FI2301:FQ2301)</f>
        <v>0</v>
      </c>
      <c r="C2301" s="98" t="str">
        <f>IF(COUNT(R2301:FC2301,FI2301:FQ2301)&gt;0,COUNT(R2301:FC2301,FI2301:FQ2301),"")</f>
        <v/>
      </c>
      <c r="D2301" s="98" t="str">
        <f>IF(COUNT(X2301:BN2301,BP2301:BX2301,BZ2301:CF2301,CH2301:FC2301,FI2301:FQ2301)&gt;0,COUNT(X2301:BN2301,BP2301:BX2301,BZ2301:CF2301,CH2301:FC2301,FI2301:FQ2301),"")</f>
        <v/>
      </c>
      <c r="E2301" s="98" t="str">
        <f>IF(H2301=1,COUNT(R2301:FC2301,FI2301:FQ2301),"")</f>
        <v/>
      </c>
      <c r="F2301" s="98" t="str">
        <f>IF(H2301=1,COUNT(X2301:BN2301,BP2301:BX2301,BZ2301:CF2301,CH2301:FC2301,FI2301:FQ2301),"")</f>
        <v/>
      </c>
      <c r="G2301" s="98" t="str">
        <f>IF($B2301&gt;=1,$M2301,"")</f>
        <v/>
      </c>
      <c r="H2301" s="199" t="str">
        <f>IF(AND(M2301&gt;0,M2301&lt;=STATS!$C$22),1,"")</f>
        <v/>
      </c>
      <c r="J2301" s="34">
        <v>2300</v>
      </c>
      <c r="R2301" s="17"/>
      <c r="U2301" s="17"/>
      <c r="FD2301" s="195"/>
      <c r="FE2301" s="195"/>
      <c r="FF2301" s="195"/>
      <c r="FG2301" s="195"/>
      <c r="FH2301" s="195"/>
    </row>
    <row r="2302" spans="2:164" x14ac:dyDescent="0.2">
      <c r="B2302" s="98">
        <f>COUNT(R2302:FC2302,FI2302:FQ2302)</f>
        <v>0</v>
      </c>
      <c r="C2302" s="98" t="str">
        <f>IF(COUNT(R2302:FC2302,FI2302:FQ2302)&gt;0,COUNT(R2302:FC2302,FI2302:FQ2302),"")</f>
        <v/>
      </c>
      <c r="D2302" s="98" t="str">
        <f>IF(COUNT(X2302:BN2302,BP2302:BX2302,BZ2302:CF2302,CH2302:FC2302,FI2302:FQ2302)&gt;0,COUNT(X2302:BN2302,BP2302:BX2302,BZ2302:CF2302,CH2302:FC2302,FI2302:FQ2302),"")</f>
        <v/>
      </c>
      <c r="E2302" s="98" t="str">
        <f>IF(H2302=1,COUNT(R2302:FC2302,FI2302:FQ2302),"")</f>
        <v/>
      </c>
      <c r="F2302" s="98" t="str">
        <f>IF(H2302=1,COUNT(X2302:BN2302,BP2302:BX2302,BZ2302:CF2302,CH2302:FC2302,FI2302:FQ2302),"")</f>
        <v/>
      </c>
      <c r="G2302" s="98" t="str">
        <f>IF($B2302&gt;=1,$M2302,"")</f>
        <v/>
      </c>
      <c r="H2302" s="199" t="str">
        <f>IF(AND(M2302&gt;0,M2302&lt;=STATS!$C$22),1,"")</f>
        <v/>
      </c>
      <c r="J2302" s="34">
        <v>2301</v>
      </c>
      <c r="R2302" s="17"/>
      <c r="U2302" s="17"/>
      <c r="FD2302" s="195"/>
      <c r="FE2302" s="195"/>
      <c r="FF2302" s="195"/>
      <c r="FG2302" s="195"/>
      <c r="FH2302" s="195"/>
    </row>
    <row r="2303" spans="2:164" x14ac:dyDescent="0.2">
      <c r="B2303" s="98">
        <f>COUNT(R2303:FC2303,FI2303:FQ2303)</f>
        <v>0</v>
      </c>
      <c r="C2303" s="98" t="str">
        <f>IF(COUNT(R2303:FC2303,FI2303:FQ2303)&gt;0,COUNT(R2303:FC2303,FI2303:FQ2303),"")</f>
        <v/>
      </c>
      <c r="D2303" s="98" t="str">
        <f>IF(COUNT(X2303:BN2303,BP2303:BX2303,BZ2303:CF2303,CH2303:FC2303,FI2303:FQ2303)&gt;0,COUNT(X2303:BN2303,BP2303:BX2303,BZ2303:CF2303,CH2303:FC2303,FI2303:FQ2303),"")</f>
        <v/>
      </c>
      <c r="E2303" s="98" t="str">
        <f>IF(H2303=1,COUNT(R2303:FC2303,FI2303:FQ2303),"")</f>
        <v/>
      </c>
      <c r="F2303" s="98" t="str">
        <f>IF(H2303=1,COUNT(X2303:BN2303,BP2303:BX2303,BZ2303:CF2303,CH2303:FC2303,FI2303:FQ2303),"")</f>
        <v/>
      </c>
      <c r="G2303" s="98" t="str">
        <f>IF($B2303&gt;=1,$M2303,"")</f>
        <v/>
      </c>
      <c r="H2303" s="199" t="str">
        <f>IF(AND(M2303&gt;0,M2303&lt;=STATS!$C$22),1,"")</f>
        <v/>
      </c>
      <c r="J2303" s="34">
        <v>2302</v>
      </c>
      <c r="R2303" s="17"/>
      <c r="U2303" s="17"/>
      <c r="FD2303" s="195"/>
      <c r="FE2303" s="195"/>
      <c r="FF2303" s="195"/>
      <c r="FG2303" s="195"/>
      <c r="FH2303" s="195"/>
    </row>
    <row r="2304" spans="2:164" x14ac:dyDescent="0.2">
      <c r="B2304" s="98">
        <f>COUNT(R2304:FC2304,FI2304:FQ2304)</f>
        <v>0</v>
      </c>
      <c r="C2304" s="98" t="str">
        <f>IF(COUNT(R2304:FC2304,FI2304:FQ2304)&gt;0,COUNT(R2304:FC2304,FI2304:FQ2304),"")</f>
        <v/>
      </c>
      <c r="D2304" s="98" t="str">
        <f>IF(COUNT(X2304:BN2304,BP2304:BX2304,BZ2304:CF2304,CH2304:FC2304,FI2304:FQ2304)&gt;0,COUNT(X2304:BN2304,BP2304:BX2304,BZ2304:CF2304,CH2304:FC2304,FI2304:FQ2304),"")</f>
        <v/>
      </c>
      <c r="E2304" s="98" t="str">
        <f>IF(H2304=1,COUNT(R2304:FC2304,FI2304:FQ2304),"")</f>
        <v/>
      </c>
      <c r="F2304" s="98" t="str">
        <f>IF(H2304=1,COUNT(X2304:BN2304,BP2304:BX2304,BZ2304:CF2304,CH2304:FC2304,FI2304:FQ2304),"")</f>
        <v/>
      </c>
      <c r="G2304" s="98" t="str">
        <f>IF($B2304&gt;=1,$M2304,"")</f>
        <v/>
      </c>
      <c r="H2304" s="199" t="str">
        <f>IF(AND(M2304&gt;0,M2304&lt;=STATS!$C$22),1,"")</f>
        <v/>
      </c>
      <c r="J2304" s="34">
        <v>2303</v>
      </c>
      <c r="R2304" s="17"/>
      <c r="U2304" s="17"/>
      <c r="FD2304" s="195"/>
      <c r="FE2304" s="195"/>
      <c r="FF2304" s="195"/>
      <c r="FG2304" s="195"/>
      <c r="FH2304" s="195"/>
    </row>
    <row r="2305" spans="2:164" x14ac:dyDescent="0.2">
      <c r="B2305" s="98">
        <f>COUNT(R2305:FC2305,FI2305:FQ2305)</f>
        <v>0</v>
      </c>
      <c r="C2305" s="98" t="str">
        <f>IF(COUNT(R2305:FC2305,FI2305:FQ2305)&gt;0,COUNT(R2305:FC2305,FI2305:FQ2305),"")</f>
        <v/>
      </c>
      <c r="D2305" s="98" t="str">
        <f>IF(COUNT(X2305:BN2305,BP2305:BX2305,BZ2305:CF2305,CH2305:FC2305,FI2305:FQ2305)&gt;0,COUNT(X2305:BN2305,BP2305:BX2305,BZ2305:CF2305,CH2305:FC2305,FI2305:FQ2305),"")</f>
        <v/>
      </c>
      <c r="E2305" s="98" t="str">
        <f>IF(H2305=1,COUNT(R2305:FC2305,FI2305:FQ2305),"")</f>
        <v/>
      </c>
      <c r="F2305" s="98" t="str">
        <f>IF(H2305=1,COUNT(X2305:BN2305,BP2305:BX2305,BZ2305:CF2305,CH2305:FC2305,FI2305:FQ2305),"")</f>
        <v/>
      </c>
      <c r="G2305" s="98" t="str">
        <f>IF($B2305&gt;=1,$M2305,"")</f>
        <v/>
      </c>
      <c r="H2305" s="199" t="str">
        <f>IF(AND(M2305&gt;0,M2305&lt;=STATS!$C$22),1,"")</f>
        <v/>
      </c>
      <c r="J2305" s="34">
        <v>2304</v>
      </c>
      <c r="R2305" s="17"/>
      <c r="U2305" s="17"/>
      <c r="FD2305" s="195"/>
      <c r="FE2305" s="195"/>
      <c r="FF2305" s="195"/>
      <c r="FG2305" s="195"/>
      <c r="FH2305" s="195"/>
    </row>
    <row r="2306" spans="2:164" x14ac:dyDescent="0.2">
      <c r="B2306" s="98">
        <f>COUNT(R2306:FC2306,FI2306:FQ2306)</f>
        <v>0</v>
      </c>
      <c r="C2306" s="98" t="str">
        <f>IF(COUNT(R2306:FC2306,FI2306:FQ2306)&gt;0,COUNT(R2306:FC2306,FI2306:FQ2306),"")</f>
        <v/>
      </c>
      <c r="D2306" s="98" t="str">
        <f>IF(COUNT(X2306:BN2306,BP2306:BX2306,BZ2306:CF2306,CH2306:FC2306,FI2306:FQ2306)&gt;0,COUNT(X2306:BN2306,BP2306:BX2306,BZ2306:CF2306,CH2306:FC2306,FI2306:FQ2306),"")</f>
        <v/>
      </c>
      <c r="E2306" s="98" t="str">
        <f>IF(H2306=1,COUNT(R2306:FC2306,FI2306:FQ2306),"")</f>
        <v/>
      </c>
      <c r="F2306" s="98" t="str">
        <f>IF(H2306=1,COUNT(X2306:BN2306,BP2306:BX2306,BZ2306:CF2306,CH2306:FC2306,FI2306:FQ2306),"")</f>
        <v/>
      </c>
      <c r="G2306" s="98" t="str">
        <f>IF($B2306&gt;=1,$M2306,"")</f>
        <v/>
      </c>
      <c r="H2306" s="199" t="str">
        <f>IF(AND(M2306&gt;0,M2306&lt;=STATS!$C$22),1,"")</f>
        <v/>
      </c>
      <c r="J2306" s="34">
        <v>2305</v>
      </c>
      <c r="R2306" s="17"/>
      <c r="U2306" s="17"/>
      <c r="FD2306" s="195"/>
      <c r="FE2306" s="195"/>
      <c r="FF2306" s="195"/>
      <c r="FG2306" s="195"/>
      <c r="FH2306" s="195"/>
    </row>
    <row r="2307" spans="2:164" x14ac:dyDescent="0.2">
      <c r="B2307" s="98">
        <f>COUNT(R2307:FC2307,FI2307:FQ2307)</f>
        <v>0</v>
      </c>
      <c r="C2307" s="98" t="str">
        <f>IF(COUNT(R2307:FC2307,FI2307:FQ2307)&gt;0,COUNT(R2307:FC2307,FI2307:FQ2307),"")</f>
        <v/>
      </c>
      <c r="D2307" s="98" t="str">
        <f>IF(COUNT(X2307:BN2307,BP2307:BX2307,BZ2307:CF2307,CH2307:FC2307,FI2307:FQ2307)&gt;0,COUNT(X2307:BN2307,BP2307:BX2307,BZ2307:CF2307,CH2307:FC2307,FI2307:FQ2307),"")</f>
        <v/>
      </c>
      <c r="E2307" s="98" t="str">
        <f>IF(H2307=1,COUNT(R2307:FC2307,FI2307:FQ2307),"")</f>
        <v/>
      </c>
      <c r="F2307" s="98" t="str">
        <f>IF(H2307=1,COUNT(X2307:BN2307,BP2307:BX2307,BZ2307:CF2307,CH2307:FC2307,FI2307:FQ2307),"")</f>
        <v/>
      </c>
      <c r="G2307" s="98" t="str">
        <f>IF($B2307&gt;=1,$M2307,"")</f>
        <v/>
      </c>
      <c r="H2307" s="199" t="str">
        <f>IF(AND(M2307&gt;0,M2307&lt;=STATS!$C$22),1,"")</f>
        <v/>
      </c>
      <c r="J2307" s="34">
        <v>2306</v>
      </c>
      <c r="R2307" s="17"/>
      <c r="U2307" s="17"/>
      <c r="FD2307" s="195"/>
      <c r="FE2307" s="195"/>
      <c r="FF2307" s="195"/>
      <c r="FG2307" s="195"/>
      <c r="FH2307" s="195"/>
    </row>
    <row r="2308" spans="2:164" x14ac:dyDescent="0.2">
      <c r="B2308" s="98">
        <f>COUNT(R2308:FC2308,FI2308:FQ2308)</f>
        <v>0</v>
      </c>
      <c r="C2308" s="98" t="str">
        <f>IF(COUNT(R2308:FC2308,FI2308:FQ2308)&gt;0,COUNT(R2308:FC2308,FI2308:FQ2308),"")</f>
        <v/>
      </c>
      <c r="D2308" s="98" t="str">
        <f>IF(COUNT(X2308:BN2308,BP2308:BX2308,BZ2308:CF2308,CH2308:FC2308,FI2308:FQ2308)&gt;0,COUNT(X2308:BN2308,BP2308:BX2308,BZ2308:CF2308,CH2308:FC2308,FI2308:FQ2308),"")</f>
        <v/>
      </c>
      <c r="E2308" s="98" t="str">
        <f>IF(H2308=1,COUNT(R2308:FC2308,FI2308:FQ2308),"")</f>
        <v/>
      </c>
      <c r="F2308" s="98" t="str">
        <f>IF(H2308=1,COUNT(X2308:BN2308,BP2308:BX2308,BZ2308:CF2308,CH2308:FC2308,FI2308:FQ2308),"")</f>
        <v/>
      </c>
      <c r="G2308" s="98" t="str">
        <f>IF($B2308&gt;=1,$M2308,"")</f>
        <v/>
      </c>
      <c r="H2308" s="199" t="str">
        <f>IF(AND(M2308&gt;0,M2308&lt;=STATS!$C$22),1,"")</f>
        <v/>
      </c>
      <c r="J2308" s="34">
        <v>2307</v>
      </c>
      <c r="R2308" s="17"/>
      <c r="U2308" s="17"/>
      <c r="FD2308" s="195"/>
      <c r="FE2308" s="195"/>
      <c r="FF2308" s="195"/>
      <c r="FG2308" s="195"/>
      <c r="FH2308" s="195"/>
    </row>
    <row r="2309" spans="2:164" x14ac:dyDescent="0.2">
      <c r="B2309" s="98">
        <f>COUNT(R2309:FC2309,FI2309:FQ2309)</f>
        <v>0</v>
      </c>
      <c r="C2309" s="98" t="str">
        <f>IF(COUNT(R2309:FC2309,FI2309:FQ2309)&gt;0,COUNT(R2309:FC2309,FI2309:FQ2309),"")</f>
        <v/>
      </c>
      <c r="D2309" s="98" t="str">
        <f>IF(COUNT(X2309:BN2309,BP2309:BX2309,BZ2309:CF2309,CH2309:FC2309,FI2309:FQ2309)&gt;0,COUNT(X2309:BN2309,BP2309:BX2309,BZ2309:CF2309,CH2309:FC2309,FI2309:FQ2309),"")</f>
        <v/>
      </c>
      <c r="E2309" s="98" t="str">
        <f>IF(H2309=1,COUNT(R2309:FC2309,FI2309:FQ2309),"")</f>
        <v/>
      </c>
      <c r="F2309" s="98" t="str">
        <f>IF(H2309=1,COUNT(X2309:BN2309,BP2309:BX2309,BZ2309:CF2309,CH2309:FC2309,FI2309:FQ2309),"")</f>
        <v/>
      </c>
      <c r="G2309" s="98" t="str">
        <f>IF($B2309&gt;=1,$M2309,"")</f>
        <v/>
      </c>
      <c r="H2309" s="199" t="str">
        <f>IF(AND(M2309&gt;0,M2309&lt;=STATS!$C$22),1,"")</f>
        <v/>
      </c>
      <c r="J2309" s="34">
        <v>2308</v>
      </c>
      <c r="R2309" s="17"/>
      <c r="U2309" s="17"/>
      <c r="FD2309" s="195"/>
      <c r="FE2309" s="195"/>
      <c r="FF2309" s="195"/>
      <c r="FG2309" s="195"/>
      <c r="FH2309" s="195"/>
    </row>
    <row r="2310" spans="2:164" x14ac:dyDescent="0.2">
      <c r="B2310" s="98">
        <f>COUNT(R2310:FC2310,FI2310:FQ2310)</f>
        <v>0</v>
      </c>
      <c r="C2310" s="98" t="str">
        <f>IF(COUNT(R2310:FC2310,FI2310:FQ2310)&gt;0,COUNT(R2310:FC2310,FI2310:FQ2310),"")</f>
        <v/>
      </c>
      <c r="D2310" s="98" t="str">
        <f>IF(COUNT(X2310:BN2310,BP2310:BX2310,BZ2310:CF2310,CH2310:FC2310,FI2310:FQ2310)&gt;0,COUNT(X2310:BN2310,BP2310:BX2310,BZ2310:CF2310,CH2310:FC2310,FI2310:FQ2310),"")</f>
        <v/>
      </c>
      <c r="E2310" s="98" t="str">
        <f>IF(H2310=1,COUNT(R2310:FC2310,FI2310:FQ2310),"")</f>
        <v/>
      </c>
      <c r="F2310" s="98" t="str">
        <f>IF(H2310=1,COUNT(X2310:BN2310,BP2310:BX2310,BZ2310:CF2310,CH2310:FC2310,FI2310:FQ2310),"")</f>
        <v/>
      </c>
      <c r="G2310" s="98" t="str">
        <f>IF($B2310&gt;=1,$M2310,"")</f>
        <v/>
      </c>
      <c r="H2310" s="199" t="str">
        <f>IF(AND(M2310&gt;0,M2310&lt;=STATS!$C$22),1,"")</f>
        <v/>
      </c>
      <c r="J2310" s="34">
        <v>2309</v>
      </c>
      <c r="R2310" s="17"/>
      <c r="U2310" s="17"/>
      <c r="FD2310" s="195"/>
      <c r="FE2310" s="195"/>
      <c r="FF2310" s="195"/>
      <c r="FG2310" s="195"/>
      <c r="FH2310" s="195"/>
    </row>
    <row r="2311" spans="2:164" x14ac:dyDescent="0.2">
      <c r="B2311" s="98">
        <f>COUNT(R2311:FC2311,FI2311:FQ2311)</f>
        <v>0</v>
      </c>
      <c r="C2311" s="98" t="str">
        <f>IF(COUNT(R2311:FC2311,FI2311:FQ2311)&gt;0,COUNT(R2311:FC2311,FI2311:FQ2311),"")</f>
        <v/>
      </c>
      <c r="D2311" s="98" t="str">
        <f>IF(COUNT(X2311:BN2311,BP2311:BX2311,BZ2311:CF2311,CH2311:FC2311,FI2311:FQ2311)&gt;0,COUNT(X2311:BN2311,BP2311:BX2311,BZ2311:CF2311,CH2311:FC2311,FI2311:FQ2311),"")</f>
        <v/>
      </c>
      <c r="E2311" s="98" t="str">
        <f>IF(H2311=1,COUNT(R2311:FC2311,FI2311:FQ2311),"")</f>
        <v/>
      </c>
      <c r="F2311" s="98" t="str">
        <f>IF(H2311=1,COUNT(X2311:BN2311,BP2311:BX2311,BZ2311:CF2311,CH2311:FC2311,FI2311:FQ2311),"")</f>
        <v/>
      </c>
      <c r="G2311" s="98" t="str">
        <f>IF($B2311&gt;=1,$M2311,"")</f>
        <v/>
      </c>
      <c r="H2311" s="199" t="str">
        <f>IF(AND(M2311&gt;0,M2311&lt;=STATS!$C$22),1,"")</f>
        <v/>
      </c>
      <c r="J2311" s="34">
        <v>2310</v>
      </c>
      <c r="R2311" s="17"/>
      <c r="U2311" s="17"/>
      <c r="FD2311" s="195"/>
      <c r="FE2311" s="195"/>
      <c r="FF2311" s="195"/>
      <c r="FG2311" s="195"/>
      <c r="FH2311" s="195"/>
    </row>
    <row r="2312" spans="2:164" x14ac:dyDescent="0.2">
      <c r="B2312" s="98">
        <f>COUNT(R2312:FC2312,FI2312:FQ2312)</f>
        <v>0</v>
      </c>
      <c r="C2312" s="98" t="str">
        <f>IF(COUNT(R2312:FC2312,FI2312:FQ2312)&gt;0,COUNT(R2312:FC2312,FI2312:FQ2312),"")</f>
        <v/>
      </c>
      <c r="D2312" s="98" t="str">
        <f>IF(COUNT(X2312:BN2312,BP2312:BX2312,BZ2312:CF2312,CH2312:FC2312,FI2312:FQ2312)&gt;0,COUNT(X2312:BN2312,BP2312:BX2312,BZ2312:CF2312,CH2312:FC2312,FI2312:FQ2312),"")</f>
        <v/>
      </c>
      <c r="E2312" s="98" t="str">
        <f>IF(H2312=1,COUNT(R2312:FC2312,FI2312:FQ2312),"")</f>
        <v/>
      </c>
      <c r="F2312" s="98" t="str">
        <f>IF(H2312=1,COUNT(X2312:BN2312,BP2312:BX2312,BZ2312:CF2312,CH2312:FC2312,FI2312:FQ2312),"")</f>
        <v/>
      </c>
      <c r="G2312" s="98" t="str">
        <f>IF($B2312&gt;=1,$M2312,"")</f>
        <v/>
      </c>
      <c r="H2312" s="199" t="str">
        <f>IF(AND(M2312&gt;0,M2312&lt;=STATS!$C$22),1,"")</f>
        <v/>
      </c>
      <c r="J2312" s="34">
        <v>2311</v>
      </c>
      <c r="R2312" s="17"/>
      <c r="U2312" s="17"/>
      <c r="FD2312" s="195"/>
      <c r="FE2312" s="195"/>
      <c r="FF2312" s="195"/>
      <c r="FG2312" s="195"/>
      <c r="FH2312" s="195"/>
    </row>
    <row r="2313" spans="2:164" x14ac:dyDescent="0.2">
      <c r="B2313" s="98">
        <f>COUNT(R2313:FC2313,FI2313:FQ2313)</f>
        <v>0</v>
      </c>
      <c r="C2313" s="98" t="str">
        <f>IF(COUNT(R2313:FC2313,FI2313:FQ2313)&gt;0,COUNT(R2313:FC2313,FI2313:FQ2313),"")</f>
        <v/>
      </c>
      <c r="D2313" s="98" t="str">
        <f>IF(COUNT(X2313:BN2313,BP2313:BX2313,BZ2313:CF2313,CH2313:FC2313,FI2313:FQ2313)&gt;0,COUNT(X2313:BN2313,BP2313:BX2313,BZ2313:CF2313,CH2313:FC2313,FI2313:FQ2313),"")</f>
        <v/>
      </c>
      <c r="E2313" s="98" t="str">
        <f>IF(H2313=1,COUNT(R2313:FC2313,FI2313:FQ2313),"")</f>
        <v/>
      </c>
      <c r="F2313" s="98" t="str">
        <f>IF(H2313=1,COUNT(X2313:BN2313,BP2313:BX2313,BZ2313:CF2313,CH2313:FC2313,FI2313:FQ2313),"")</f>
        <v/>
      </c>
      <c r="G2313" s="98" t="str">
        <f>IF($B2313&gt;=1,$M2313,"")</f>
        <v/>
      </c>
      <c r="H2313" s="199" t="str">
        <f>IF(AND(M2313&gt;0,M2313&lt;=STATS!$C$22),1,"")</f>
        <v/>
      </c>
      <c r="J2313" s="34">
        <v>2312</v>
      </c>
      <c r="R2313" s="17"/>
      <c r="U2313" s="17"/>
      <c r="FD2313" s="195"/>
      <c r="FE2313" s="195"/>
      <c r="FF2313" s="195"/>
      <c r="FG2313" s="195"/>
      <c r="FH2313" s="195"/>
    </row>
    <row r="2314" spans="2:164" x14ac:dyDescent="0.2">
      <c r="B2314" s="98">
        <f>COUNT(R2314:FC2314,FI2314:FQ2314)</f>
        <v>0</v>
      </c>
      <c r="C2314" s="98" t="str">
        <f>IF(COUNT(R2314:FC2314,FI2314:FQ2314)&gt;0,COUNT(R2314:FC2314,FI2314:FQ2314),"")</f>
        <v/>
      </c>
      <c r="D2314" s="98" t="str">
        <f>IF(COUNT(X2314:BN2314,BP2314:BX2314,BZ2314:CF2314,CH2314:FC2314,FI2314:FQ2314)&gt;0,COUNT(X2314:BN2314,BP2314:BX2314,BZ2314:CF2314,CH2314:FC2314,FI2314:FQ2314),"")</f>
        <v/>
      </c>
      <c r="E2314" s="98" t="str">
        <f>IF(H2314=1,COUNT(R2314:FC2314,FI2314:FQ2314),"")</f>
        <v/>
      </c>
      <c r="F2314" s="98" t="str">
        <f>IF(H2314=1,COUNT(X2314:BN2314,BP2314:BX2314,BZ2314:CF2314,CH2314:FC2314,FI2314:FQ2314),"")</f>
        <v/>
      </c>
      <c r="G2314" s="98" t="str">
        <f>IF($B2314&gt;=1,$M2314,"")</f>
        <v/>
      </c>
      <c r="H2314" s="199" t="str">
        <f>IF(AND(M2314&gt;0,M2314&lt;=STATS!$C$22),1,"")</f>
        <v/>
      </c>
      <c r="J2314" s="34">
        <v>2313</v>
      </c>
      <c r="R2314" s="17"/>
      <c r="U2314" s="17"/>
      <c r="FD2314" s="195"/>
      <c r="FE2314" s="195"/>
      <c r="FF2314" s="195"/>
      <c r="FG2314" s="195"/>
      <c r="FH2314" s="195"/>
    </row>
    <row r="2315" spans="2:164" x14ac:dyDescent="0.2">
      <c r="B2315" s="98">
        <f>COUNT(R2315:FC2315,FI2315:FQ2315)</f>
        <v>0</v>
      </c>
      <c r="C2315" s="98" t="str">
        <f>IF(COUNT(R2315:FC2315,FI2315:FQ2315)&gt;0,COUNT(R2315:FC2315,FI2315:FQ2315),"")</f>
        <v/>
      </c>
      <c r="D2315" s="98" t="str">
        <f>IF(COUNT(X2315:BN2315,BP2315:BX2315,BZ2315:CF2315,CH2315:FC2315,FI2315:FQ2315)&gt;0,COUNT(X2315:BN2315,BP2315:BX2315,BZ2315:CF2315,CH2315:FC2315,FI2315:FQ2315),"")</f>
        <v/>
      </c>
      <c r="E2315" s="98" t="str">
        <f>IF(H2315=1,COUNT(R2315:FC2315,FI2315:FQ2315),"")</f>
        <v/>
      </c>
      <c r="F2315" s="98" t="str">
        <f>IF(H2315=1,COUNT(X2315:BN2315,BP2315:BX2315,BZ2315:CF2315,CH2315:FC2315,FI2315:FQ2315),"")</f>
        <v/>
      </c>
      <c r="G2315" s="98" t="str">
        <f>IF($B2315&gt;=1,$M2315,"")</f>
        <v/>
      </c>
      <c r="H2315" s="199" t="str">
        <f>IF(AND(M2315&gt;0,M2315&lt;=STATS!$C$22),1,"")</f>
        <v/>
      </c>
      <c r="J2315" s="34">
        <v>2314</v>
      </c>
      <c r="R2315" s="17"/>
      <c r="U2315" s="17"/>
      <c r="FD2315" s="195"/>
      <c r="FE2315" s="195"/>
      <c r="FF2315" s="195"/>
      <c r="FG2315" s="195"/>
      <c r="FH2315" s="195"/>
    </row>
    <row r="2316" spans="2:164" x14ac:dyDescent="0.2">
      <c r="B2316" s="98">
        <f>COUNT(R2316:FC2316,FI2316:FQ2316)</f>
        <v>0</v>
      </c>
      <c r="C2316" s="98" t="str">
        <f>IF(COUNT(R2316:FC2316,FI2316:FQ2316)&gt;0,COUNT(R2316:FC2316,FI2316:FQ2316),"")</f>
        <v/>
      </c>
      <c r="D2316" s="98" t="str">
        <f>IF(COUNT(X2316:BN2316,BP2316:BX2316,BZ2316:CF2316,CH2316:FC2316,FI2316:FQ2316)&gt;0,COUNT(X2316:BN2316,BP2316:BX2316,BZ2316:CF2316,CH2316:FC2316,FI2316:FQ2316),"")</f>
        <v/>
      </c>
      <c r="E2316" s="98" t="str">
        <f>IF(H2316=1,COUNT(R2316:FC2316,FI2316:FQ2316),"")</f>
        <v/>
      </c>
      <c r="F2316" s="98" t="str">
        <f>IF(H2316=1,COUNT(X2316:BN2316,BP2316:BX2316,BZ2316:CF2316,CH2316:FC2316,FI2316:FQ2316),"")</f>
        <v/>
      </c>
      <c r="G2316" s="98" t="str">
        <f>IF($B2316&gt;=1,$M2316,"")</f>
        <v/>
      </c>
      <c r="H2316" s="199" t="str">
        <f>IF(AND(M2316&gt;0,M2316&lt;=STATS!$C$22),1,"")</f>
        <v/>
      </c>
      <c r="J2316" s="34">
        <v>2315</v>
      </c>
      <c r="R2316" s="17"/>
      <c r="U2316" s="17"/>
      <c r="FD2316" s="195"/>
      <c r="FE2316" s="195"/>
      <c r="FF2316" s="195"/>
      <c r="FG2316" s="195"/>
      <c r="FH2316" s="195"/>
    </row>
    <row r="2317" spans="2:164" x14ac:dyDescent="0.2">
      <c r="B2317" s="98">
        <f>COUNT(R2317:FC2317,FI2317:FQ2317)</f>
        <v>0</v>
      </c>
      <c r="C2317" s="98" t="str">
        <f>IF(COUNT(R2317:FC2317,FI2317:FQ2317)&gt;0,COUNT(R2317:FC2317,FI2317:FQ2317),"")</f>
        <v/>
      </c>
      <c r="D2317" s="98" t="str">
        <f>IF(COUNT(X2317:BN2317,BP2317:BX2317,BZ2317:CF2317,CH2317:FC2317,FI2317:FQ2317)&gt;0,COUNT(X2317:BN2317,BP2317:BX2317,BZ2317:CF2317,CH2317:FC2317,FI2317:FQ2317),"")</f>
        <v/>
      </c>
      <c r="E2317" s="98" t="str">
        <f>IF(H2317=1,COUNT(R2317:FC2317,FI2317:FQ2317),"")</f>
        <v/>
      </c>
      <c r="F2317" s="98" t="str">
        <f>IF(H2317=1,COUNT(X2317:BN2317,BP2317:BX2317,BZ2317:CF2317,CH2317:FC2317,FI2317:FQ2317),"")</f>
        <v/>
      </c>
      <c r="G2317" s="98" t="str">
        <f>IF($B2317&gt;=1,$M2317,"")</f>
        <v/>
      </c>
      <c r="H2317" s="199" t="str">
        <f>IF(AND(M2317&gt;0,M2317&lt;=STATS!$C$22),1,"")</f>
        <v/>
      </c>
      <c r="J2317" s="34">
        <v>2316</v>
      </c>
      <c r="R2317" s="17"/>
      <c r="U2317" s="17"/>
      <c r="FD2317" s="195"/>
      <c r="FE2317" s="195"/>
      <c r="FF2317" s="195"/>
      <c r="FG2317" s="195"/>
      <c r="FH2317" s="195"/>
    </row>
    <row r="2318" spans="2:164" x14ac:dyDescent="0.2">
      <c r="B2318" s="98">
        <f>COUNT(R2318:FC2318,FI2318:FQ2318)</f>
        <v>0</v>
      </c>
      <c r="C2318" s="98" t="str">
        <f>IF(COUNT(R2318:FC2318,FI2318:FQ2318)&gt;0,COUNT(R2318:FC2318,FI2318:FQ2318),"")</f>
        <v/>
      </c>
      <c r="D2318" s="98" t="str">
        <f>IF(COUNT(X2318:BN2318,BP2318:BX2318,BZ2318:CF2318,CH2318:FC2318,FI2318:FQ2318)&gt;0,COUNT(X2318:BN2318,BP2318:BX2318,BZ2318:CF2318,CH2318:FC2318,FI2318:FQ2318),"")</f>
        <v/>
      </c>
      <c r="E2318" s="98" t="str">
        <f>IF(H2318=1,COUNT(R2318:FC2318,FI2318:FQ2318),"")</f>
        <v/>
      </c>
      <c r="F2318" s="98" t="str">
        <f>IF(H2318=1,COUNT(X2318:BN2318,BP2318:BX2318,BZ2318:CF2318,CH2318:FC2318,FI2318:FQ2318),"")</f>
        <v/>
      </c>
      <c r="G2318" s="98" t="str">
        <f>IF($B2318&gt;=1,$M2318,"")</f>
        <v/>
      </c>
      <c r="H2318" s="199" t="str">
        <f>IF(AND(M2318&gt;0,M2318&lt;=STATS!$C$22),1,"")</f>
        <v/>
      </c>
      <c r="J2318" s="34">
        <v>2317</v>
      </c>
      <c r="R2318" s="17"/>
      <c r="U2318" s="17"/>
      <c r="FD2318" s="195"/>
      <c r="FE2318" s="195"/>
      <c r="FF2318" s="195"/>
      <c r="FG2318" s="195"/>
      <c r="FH2318" s="195"/>
    </row>
    <row r="2319" spans="2:164" x14ac:dyDescent="0.2">
      <c r="B2319" s="98">
        <f>COUNT(R2319:FC2319,FI2319:FQ2319)</f>
        <v>0</v>
      </c>
      <c r="C2319" s="98" t="str">
        <f>IF(COUNT(R2319:FC2319,FI2319:FQ2319)&gt;0,COUNT(R2319:FC2319,FI2319:FQ2319),"")</f>
        <v/>
      </c>
      <c r="D2319" s="98" t="str">
        <f>IF(COUNT(X2319:BN2319,BP2319:BX2319,BZ2319:CF2319,CH2319:FC2319,FI2319:FQ2319)&gt;0,COUNT(X2319:BN2319,BP2319:BX2319,BZ2319:CF2319,CH2319:FC2319,FI2319:FQ2319),"")</f>
        <v/>
      </c>
      <c r="E2319" s="98" t="str">
        <f>IF(H2319=1,COUNT(R2319:FC2319,FI2319:FQ2319),"")</f>
        <v/>
      </c>
      <c r="F2319" s="98" t="str">
        <f>IF(H2319=1,COUNT(X2319:BN2319,BP2319:BX2319,BZ2319:CF2319,CH2319:FC2319,FI2319:FQ2319),"")</f>
        <v/>
      </c>
      <c r="G2319" s="98" t="str">
        <f>IF($B2319&gt;=1,$M2319,"")</f>
        <v/>
      </c>
      <c r="H2319" s="199" t="str">
        <f>IF(AND(M2319&gt;0,M2319&lt;=STATS!$C$22),1,"")</f>
        <v/>
      </c>
      <c r="J2319" s="34">
        <v>2318</v>
      </c>
      <c r="R2319" s="17"/>
      <c r="U2319" s="17"/>
      <c r="FD2319" s="195"/>
      <c r="FE2319" s="195"/>
      <c r="FF2319" s="195"/>
      <c r="FG2319" s="195"/>
      <c r="FH2319" s="195"/>
    </row>
    <row r="2320" spans="2:164" x14ac:dyDescent="0.2">
      <c r="B2320" s="98">
        <f>COUNT(R2320:FC2320,FI2320:FQ2320)</f>
        <v>0</v>
      </c>
      <c r="C2320" s="98" t="str">
        <f>IF(COUNT(R2320:FC2320,FI2320:FQ2320)&gt;0,COUNT(R2320:FC2320,FI2320:FQ2320),"")</f>
        <v/>
      </c>
      <c r="D2320" s="98" t="str">
        <f>IF(COUNT(X2320:BN2320,BP2320:BX2320,BZ2320:CF2320,CH2320:FC2320,FI2320:FQ2320)&gt;0,COUNT(X2320:BN2320,BP2320:BX2320,BZ2320:CF2320,CH2320:FC2320,FI2320:FQ2320),"")</f>
        <v/>
      </c>
      <c r="E2320" s="98" t="str">
        <f>IF(H2320=1,COUNT(R2320:FC2320,FI2320:FQ2320),"")</f>
        <v/>
      </c>
      <c r="F2320" s="98" t="str">
        <f>IF(H2320=1,COUNT(X2320:BN2320,BP2320:BX2320,BZ2320:CF2320,CH2320:FC2320,FI2320:FQ2320),"")</f>
        <v/>
      </c>
      <c r="G2320" s="98" t="str">
        <f>IF($B2320&gt;=1,$M2320,"")</f>
        <v/>
      </c>
      <c r="H2320" s="199" t="str">
        <f>IF(AND(M2320&gt;0,M2320&lt;=STATS!$C$22),1,"")</f>
        <v/>
      </c>
      <c r="J2320" s="34">
        <v>2319</v>
      </c>
      <c r="R2320" s="17"/>
      <c r="U2320" s="17"/>
      <c r="FD2320" s="195"/>
      <c r="FE2320" s="195"/>
      <c r="FF2320" s="195"/>
      <c r="FG2320" s="195"/>
      <c r="FH2320" s="195"/>
    </row>
    <row r="2321" spans="2:164" x14ac:dyDescent="0.2">
      <c r="B2321" s="98">
        <f>COUNT(R2321:FC2321,FI2321:FQ2321)</f>
        <v>0</v>
      </c>
      <c r="C2321" s="98" t="str">
        <f>IF(COUNT(R2321:FC2321,FI2321:FQ2321)&gt;0,COUNT(R2321:FC2321,FI2321:FQ2321),"")</f>
        <v/>
      </c>
      <c r="D2321" s="98" t="str">
        <f>IF(COUNT(X2321:BN2321,BP2321:BX2321,BZ2321:CF2321,CH2321:FC2321,FI2321:FQ2321)&gt;0,COUNT(X2321:BN2321,BP2321:BX2321,BZ2321:CF2321,CH2321:FC2321,FI2321:FQ2321),"")</f>
        <v/>
      </c>
      <c r="E2321" s="98" t="str">
        <f>IF(H2321=1,COUNT(R2321:FC2321,FI2321:FQ2321),"")</f>
        <v/>
      </c>
      <c r="F2321" s="98" t="str">
        <f>IF(H2321=1,COUNT(X2321:BN2321,BP2321:BX2321,BZ2321:CF2321,CH2321:FC2321,FI2321:FQ2321),"")</f>
        <v/>
      </c>
      <c r="G2321" s="98" t="str">
        <f>IF($B2321&gt;=1,$M2321,"")</f>
        <v/>
      </c>
      <c r="H2321" s="199" t="str">
        <f>IF(AND(M2321&gt;0,M2321&lt;=STATS!$C$22),1,"")</f>
        <v/>
      </c>
      <c r="J2321" s="34">
        <v>2320</v>
      </c>
      <c r="R2321" s="17"/>
      <c r="U2321" s="17"/>
      <c r="FD2321" s="195"/>
      <c r="FE2321" s="195"/>
      <c r="FF2321" s="195"/>
      <c r="FG2321" s="195"/>
      <c r="FH2321" s="195"/>
    </row>
    <row r="2322" spans="2:164" x14ac:dyDescent="0.2">
      <c r="B2322" s="98">
        <f>COUNT(R2322:FC2322,FI2322:FQ2322)</f>
        <v>0</v>
      </c>
      <c r="C2322" s="98" t="str">
        <f>IF(COUNT(R2322:FC2322,FI2322:FQ2322)&gt;0,COUNT(R2322:FC2322,FI2322:FQ2322),"")</f>
        <v/>
      </c>
      <c r="D2322" s="98" t="str">
        <f>IF(COUNT(X2322:BN2322,BP2322:BX2322,BZ2322:CF2322,CH2322:FC2322,FI2322:FQ2322)&gt;0,COUNT(X2322:BN2322,BP2322:BX2322,BZ2322:CF2322,CH2322:FC2322,FI2322:FQ2322),"")</f>
        <v/>
      </c>
      <c r="E2322" s="98" t="str">
        <f>IF(H2322=1,COUNT(R2322:FC2322,FI2322:FQ2322),"")</f>
        <v/>
      </c>
      <c r="F2322" s="98" t="str">
        <f>IF(H2322=1,COUNT(X2322:BN2322,BP2322:BX2322,BZ2322:CF2322,CH2322:FC2322,FI2322:FQ2322),"")</f>
        <v/>
      </c>
      <c r="G2322" s="98" t="str">
        <f>IF($B2322&gt;=1,$M2322,"")</f>
        <v/>
      </c>
      <c r="H2322" s="199" t="str">
        <f>IF(AND(M2322&gt;0,M2322&lt;=STATS!$C$22),1,"")</f>
        <v/>
      </c>
      <c r="J2322" s="34">
        <v>2321</v>
      </c>
      <c r="R2322" s="17"/>
      <c r="U2322" s="17"/>
      <c r="FD2322" s="195"/>
      <c r="FE2322" s="195"/>
      <c r="FF2322" s="195"/>
      <c r="FG2322" s="195"/>
      <c r="FH2322" s="195"/>
    </row>
    <row r="2323" spans="2:164" x14ac:dyDescent="0.2">
      <c r="B2323" s="98">
        <f>COUNT(R2323:FC2323,FI2323:FQ2323)</f>
        <v>0</v>
      </c>
      <c r="C2323" s="98" t="str">
        <f>IF(COUNT(R2323:FC2323,FI2323:FQ2323)&gt;0,COUNT(R2323:FC2323,FI2323:FQ2323),"")</f>
        <v/>
      </c>
      <c r="D2323" s="98" t="str">
        <f>IF(COUNT(X2323:BN2323,BP2323:BX2323,BZ2323:CF2323,CH2323:FC2323,FI2323:FQ2323)&gt;0,COUNT(X2323:BN2323,BP2323:BX2323,BZ2323:CF2323,CH2323:FC2323,FI2323:FQ2323),"")</f>
        <v/>
      </c>
      <c r="E2323" s="98" t="str">
        <f>IF(H2323=1,COUNT(R2323:FC2323,FI2323:FQ2323),"")</f>
        <v/>
      </c>
      <c r="F2323" s="98" t="str">
        <f>IF(H2323=1,COUNT(X2323:BN2323,BP2323:BX2323,BZ2323:CF2323,CH2323:FC2323,FI2323:FQ2323),"")</f>
        <v/>
      </c>
      <c r="G2323" s="98" t="str">
        <f>IF($B2323&gt;=1,$M2323,"")</f>
        <v/>
      </c>
      <c r="H2323" s="199" t="str">
        <f>IF(AND(M2323&gt;0,M2323&lt;=STATS!$C$22),1,"")</f>
        <v/>
      </c>
      <c r="J2323" s="34">
        <v>2322</v>
      </c>
      <c r="R2323" s="17"/>
      <c r="U2323" s="17"/>
      <c r="FD2323" s="195"/>
      <c r="FE2323" s="195"/>
      <c r="FF2323" s="195"/>
      <c r="FG2323" s="195"/>
      <c r="FH2323" s="195"/>
    </row>
    <row r="2324" spans="2:164" x14ac:dyDescent="0.2">
      <c r="B2324" s="98">
        <f>COUNT(R2324:FC2324,FI2324:FQ2324)</f>
        <v>0</v>
      </c>
      <c r="C2324" s="98" t="str">
        <f>IF(COUNT(R2324:FC2324,FI2324:FQ2324)&gt;0,COUNT(R2324:FC2324,FI2324:FQ2324),"")</f>
        <v/>
      </c>
      <c r="D2324" s="98" t="str">
        <f>IF(COUNT(X2324:BN2324,BP2324:BX2324,BZ2324:CF2324,CH2324:FC2324,FI2324:FQ2324)&gt;0,COUNT(X2324:BN2324,BP2324:BX2324,BZ2324:CF2324,CH2324:FC2324,FI2324:FQ2324),"")</f>
        <v/>
      </c>
      <c r="E2324" s="98" t="str">
        <f>IF(H2324=1,COUNT(R2324:FC2324,FI2324:FQ2324),"")</f>
        <v/>
      </c>
      <c r="F2324" s="98" t="str">
        <f>IF(H2324=1,COUNT(X2324:BN2324,BP2324:BX2324,BZ2324:CF2324,CH2324:FC2324,FI2324:FQ2324),"")</f>
        <v/>
      </c>
      <c r="G2324" s="98" t="str">
        <f>IF($B2324&gt;=1,$M2324,"")</f>
        <v/>
      </c>
      <c r="H2324" s="199" t="str">
        <f>IF(AND(M2324&gt;0,M2324&lt;=STATS!$C$22),1,"")</f>
        <v/>
      </c>
      <c r="J2324" s="34">
        <v>2323</v>
      </c>
      <c r="R2324" s="17"/>
      <c r="U2324" s="17"/>
      <c r="FD2324" s="195"/>
      <c r="FE2324" s="195"/>
      <c r="FF2324" s="195"/>
      <c r="FG2324" s="195"/>
      <c r="FH2324" s="195"/>
    </row>
    <row r="2325" spans="2:164" x14ac:dyDescent="0.2">
      <c r="B2325" s="98">
        <f>COUNT(R2325:FC2325,FI2325:FQ2325)</f>
        <v>0</v>
      </c>
      <c r="C2325" s="98" t="str">
        <f>IF(COUNT(R2325:FC2325,FI2325:FQ2325)&gt;0,COUNT(R2325:FC2325,FI2325:FQ2325),"")</f>
        <v/>
      </c>
      <c r="D2325" s="98" t="str">
        <f>IF(COUNT(X2325:BN2325,BP2325:BX2325,BZ2325:CF2325,CH2325:FC2325,FI2325:FQ2325)&gt;0,COUNT(X2325:BN2325,BP2325:BX2325,BZ2325:CF2325,CH2325:FC2325,FI2325:FQ2325),"")</f>
        <v/>
      </c>
      <c r="E2325" s="98" t="str">
        <f>IF(H2325=1,COUNT(R2325:FC2325,FI2325:FQ2325),"")</f>
        <v/>
      </c>
      <c r="F2325" s="98" t="str">
        <f>IF(H2325=1,COUNT(X2325:BN2325,BP2325:BX2325,BZ2325:CF2325,CH2325:FC2325,FI2325:FQ2325),"")</f>
        <v/>
      </c>
      <c r="G2325" s="98" t="str">
        <f>IF($B2325&gt;=1,$M2325,"")</f>
        <v/>
      </c>
      <c r="H2325" s="199" t="str">
        <f>IF(AND(M2325&gt;0,M2325&lt;=STATS!$C$22),1,"")</f>
        <v/>
      </c>
      <c r="J2325" s="34">
        <v>2324</v>
      </c>
      <c r="R2325" s="17"/>
      <c r="U2325" s="17"/>
      <c r="FD2325" s="195"/>
      <c r="FE2325" s="195"/>
      <c r="FF2325" s="195"/>
      <c r="FG2325" s="195"/>
      <c r="FH2325" s="195"/>
    </row>
    <row r="2326" spans="2:164" x14ac:dyDescent="0.2">
      <c r="B2326" s="98">
        <f>COUNT(R2326:FC2326,FI2326:FQ2326)</f>
        <v>0</v>
      </c>
      <c r="C2326" s="98" t="str">
        <f>IF(COUNT(R2326:FC2326,FI2326:FQ2326)&gt;0,COUNT(R2326:FC2326,FI2326:FQ2326),"")</f>
        <v/>
      </c>
      <c r="D2326" s="98" t="str">
        <f>IF(COUNT(X2326:BN2326,BP2326:BX2326,BZ2326:CF2326,CH2326:FC2326,FI2326:FQ2326)&gt;0,COUNT(X2326:BN2326,BP2326:BX2326,BZ2326:CF2326,CH2326:FC2326,FI2326:FQ2326),"")</f>
        <v/>
      </c>
      <c r="E2326" s="98" t="str">
        <f>IF(H2326=1,COUNT(R2326:FC2326,FI2326:FQ2326),"")</f>
        <v/>
      </c>
      <c r="F2326" s="98" t="str">
        <f>IF(H2326=1,COUNT(X2326:BN2326,BP2326:BX2326,BZ2326:CF2326,CH2326:FC2326,FI2326:FQ2326),"")</f>
        <v/>
      </c>
      <c r="G2326" s="98" t="str">
        <f>IF($B2326&gt;=1,$M2326,"")</f>
        <v/>
      </c>
      <c r="H2326" s="199" t="str">
        <f>IF(AND(M2326&gt;0,M2326&lt;=STATS!$C$22),1,"")</f>
        <v/>
      </c>
      <c r="J2326" s="34">
        <v>2325</v>
      </c>
      <c r="R2326" s="17"/>
      <c r="U2326" s="17"/>
      <c r="FD2326" s="195"/>
      <c r="FE2326" s="195"/>
      <c r="FF2326" s="195"/>
      <c r="FG2326" s="195"/>
      <c r="FH2326" s="195"/>
    </row>
    <row r="2327" spans="2:164" x14ac:dyDescent="0.2">
      <c r="B2327" s="98">
        <f>COUNT(R2327:FC2327,FI2327:FQ2327)</f>
        <v>0</v>
      </c>
      <c r="C2327" s="98" t="str">
        <f>IF(COUNT(R2327:FC2327,FI2327:FQ2327)&gt;0,COUNT(R2327:FC2327,FI2327:FQ2327),"")</f>
        <v/>
      </c>
      <c r="D2327" s="98" t="str">
        <f>IF(COUNT(X2327:BN2327,BP2327:BX2327,BZ2327:CF2327,CH2327:FC2327,FI2327:FQ2327)&gt;0,COUNT(X2327:BN2327,BP2327:BX2327,BZ2327:CF2327,CH2327:FC2327,FI2327:FQ2327),"")</f>
        <v/>
      </c>
      <c r="E2327" s="98" t="str">
        <f>IF(H2327=1,COUNT(R2327:FC2327,FI2327:FQ2327),"")</f>
        <v/>
      </c>
      <c r="F2327" s="98" t="str">
        <f>IF(H2327=1,COUNT(X2327:BN2327,BP2327:BX2327,BZ2327:CF2327,CH2327:FC2327,FI2327:FQ2327),"")</f>
        <v/>
      </c>
      <c r="G2327" s="98" t="str">
        <f>IF($B2327&gt;=1,$M2327,"")</f>
        <v/>
      </c>
      <c r="H2327" s="199" t="str">
        <f>IF(AND(M2327&gt;0,M2327&lt;=STATS!$C$22),1,"")</f>
        <v/>
      </c>
      <c r="J2327" s="34">
        <v>2326</v>
      </c>
      <c r="R2327" s="17"/>
      <c r="U2327" s="17"/>
      <c r="FD2327" s="195"/>
      <c r="FE2327" s="195"/>
      <c r="FF2327" s="195"/>
      <c r="FG2327" s="195"/>
      <c r="FH2327" s="195"/>
    </row>
    <row r="2328" spans="2:164" x14ac:dyDescent="0.2">
      <c r="B2328" s="98">
        <f>COUNT(R2328:FC2328,FI2328:FQ2328)</f>
        <v>0</v>
      </c>
      <c r="C2328" s="98" t="str">
        <f>IF(COUNT(R2328:FC2328,FI2328:FQ2328)&gt;0,COUNT(R2328:FC2328,FI2328:FQ2328),"")</f>
        <v/>
      </c>
      <c r="D2328" s="98" t="str">
        <f>IF(COUNT(X2328:BN2328,BP2328:BX2328,BZ2328:CF2328,CH2328:FC2328,FI2328:FQ2328)&gt;0,COUNT(X2328:BN2328,BP2328:BX2328,BZ2328:CF2328,CH2328:FC2328,FI2328:FQ2328),"")</f>
        <v/>
      </c>
      <c r="E2328" s="98" t="str">
        <f>IF(H2328=1,COUNT(R2328:FC2328,FI2328:FQ2328),"")</f>
        <v/>
      </c>
      <c r="F2328" s="98" t="str">
        <f>IF(H2328=1,COUNT(X2328:BN2328,BP2328:BX2328,BZ2328:CF2328,CH2328:FC2328,FI2328:FQ2328),"")</f>
        <v/>
      </c>
      <c r="G2328" s="98" t="str">
        <f>IF($B2328&gt;=1,$M2328,"")</f>
        <v/>
      </c>
      <c r="H2328" s="199" t="str">
        <f>IF(AND(M2328&gt;0,M2328&lt;=STATS!$C$22),1,"")</f>
        <v/>
      </c>
      <c r="J2328" s="34">
        <v>2327</v>
      </c>
      <c r="R2328" s="17"/>
      <c r="U2328" s="17"/>
      <c r="FD2328" s="195"/>
      <c r="FE2328" s="195"/>
      <c r="FF2328" s="195"/>
      <c r="FG2328" s="195"/>
      <c r="FH2328" s="195"/>
    </row>
    <row r="2329" spans="2:164" x14ac:dyDescent="0.2">
      <c r="B2329" s="98">
        <f>COUNT(R2329:FC2329,FI2329:FQ2329)</f>
        <v>0</v>
      </c>
      <c r="C2329" s="98" t="str">
        <f>IF(COUNT(R2329:FC2329,FI2329:FQ2329)&gt;0,COUNT(R2329:FC2329,FI2329:FQ2329),"")</f>
        <v/>
      </c>
      <c r="D2329" s="98" t="str">
        <f>IF(COUNT(X2329:BN2329,BP2329:BX2329,BZ2329:CF2329,CH2329:FC2329,FI2329:FQ2329)&gt;0,COUNT(X2329:BN2329,BP2329:BX2329,BZ2329:CF2329,CH2329:FC2329,FI2329:FQ2329),"")</f>
        <v/>
      </c>
      <c r="E2329" s="98" t="str">
        <f>IF(H2329=1,COUNT(R2329:FC2329,FI2329:FQ2329),"")</f>
        <v/>
      </c>
      <c r="F2329" s="98" t="str">
        <f>IF(H2329=1,COUNT(X2329:BN2329,BP2329:BX2329,BZ2329:CF2329,CH2329:FC2329,FI2329:FQ2329),"")</f>
        <v/>
      </c>
      <c r="G2329" s="98" t="str">
        <f>IF($B2329&gt;=1,$M2329,"")</f>
        <v/>
      </c>
      <c r="H2329" s="199" t="str">
        <f>IF(AND(M2329&gt;0,M2329&lt;=STATS!$C$22),1,"")</f>
        <v/>
      </c>
      <c r="J2329" s="34">
        <v>2328</v>
      </c>
      <c r="R2329" s="17"/>
      <c r="U2329" s="17"/>
      <c r="FD2329" s="195"/>
      <c r="FE2329" s="195"/>
      <c r="FF2329" s="195"/>
      <c r="FG2329" s="195"/>
      <c r="FH2329" s="195"/>
    </row>
    <row r="2330" spans="2:164" x14ac:dyDescent="0.2">
      <c r="B2330" s="98">
        <f>COUNT(R2330:FC2330,FI2330:FQ2330)</f>
        <v>0</v>
      </c>
      <c r="C2330" s="98" t="str">
        <f>IF(COUNT(R2330:FC2330,FI2330:FQ2330)&gt;0,COUNT(R2330:FC2330,FI2330:FQ2330),"")</f>
        <v/>
      </c>
      <c r="D2330" s="98" t="str">
        <f>IF(COUNT(X2330:BN2330,BP2330:BX2330,BZ2330:CF2330,CH2330:FC2330,FI2330:FQ2330)&gt;0,COUNT(X2330:BN2330,BP2330:BX2330,BZ2330:CF2330,CH2330:FC2330,FI2330:FQ2330),"")</f>
        <v/>
      </c>
      <c r="E2330" s="98" t="str">
        <f>IF(H2330=1,COUNT(R2330:FC2330,FI2330:FQ2330),"")</f>
        <v/>
      </c>
      <c r="F2330" s="98" t="str">
        <f>IF(H2330=1,COUNT(X2330:BN2330,BP2330:BX2330,BZ2330:CF2330,CH2330:FC2330,FI2330:FQ2330),"")</f>
        <v/>
      </c>
      <c r="G2330" s="98" t="str">
        <f>IF($B2330&gt;=1,$M2330,"")</f>
        <v/>
      </c>
      <c r="H2330" s="199" t="str">
        <f>IF(AND(M2330&gt;0,M2330&lt;=STATS!$C$22),1,"")</f>
        <v/>
      </c>
      <c r="J2330" s="34">
        <v>2329</v>
      </c>
      <c r="R2330" s="17"/>
      <c r="U2330" s="17"/>
      <c r="FD2330" s="195"/>
      <c r="FE2330" s="195"/>
      <c r="FF2330" s="195"/>
      <c r="FG2330" s="195"/>
      <c r="FH2330" s="195"/>
    </row>
    <row r="2331" spans="2:164" x14ac:dyDescent="0.2">
      <c r="B2331" s="98">
        <f>COUNT(R2331:FC2331,FI2331:FQ2331)</f>
        <v>0</v>
      </c>
      <c r="C2331" s="98" t="str">
        <f>IF(COUNT(R2331:FC2331,FI2331:FQ2331)&gt;0,COUNT(R2331:FC2331,FI2331:FQ2331),"")</f>
        <v/>
      </c>
      <c r="D2331" s="98" t="str">
        <f>IF(COUNT(X2331:BN2331,BP2331:BX2331,BZ2331:CF2331,CH2331:FC2331,FI2331:FQ2331)&gt;0,COUNT(X2331:BN2331,BP2331:BX2331,BZ2331:CF2331,CH2331:FC2331,FI2331:FQ2331),"")</f>
        <v/>
      </c>
      <c r="E2331" s="98" t="str">
        <f>IF(H2331=1,COUNT(R2331:FC2331,FI2331:FQ2331),"")</f>
        <v/>
      </c>
      <c r="F2331" s="98" t="str">
        <f>IF(H2331=1,COUNT(X2331:BN2331,BP2331:BX2331,BZ2331:CF2331,CH2331:FC2331,FI2331:FQ2331),"")</f>
        <v/>
      </c>
      <c r="G2331" s="98" t="str">
        <f>IF($B2331&gt;=1,$M2331,"")</f>
        <v/>
      </c>
      <c r="H2331" s="199" t="str">
        <f>IF(AND(M2331&gt;0,M2331&lt;=STATS!$C$22),1,"")</f>
        <v/>
      </c>
      <c r="J2331" s="34">
        <v>2330</v>
      </c>
      <c r="R2331" s="17"/>
      <c r="U2331" s="17"/>
      <c r="FD2331" s="195"/>
      <c r="FE2331" s="195"/>
      <c r="FF2331" s="195"/>
      <c r="FG2331" s="195"/>
      <c r="FH2331" s="195"/>
    </row>
    <row r="2332" spans="2:164" x14ac:dyDescent="0.2">
      <c r="B2332" s="98">
        <f>COUNT(R2332:FC2332,FI2332:FQ2332)</f>
        <v>0</v>
      </c>
      <c r="C2332" s="98" t="str">
        <f>IF(COUNT(R2332:FC2332,FI2332:FQ2332)&gt;0,COUNT(R2332:FC2332,FI2332:FQ2332),"")</f>
        <v/>
      </c>
      <c r="D2332" s="98" t="str">
        <f>IF(COUNT(X2332:BN2332,BP2332:BX2332,BZ2332:CF2332,CH2332:FC2332,FI2332:FQ2332)&gt;0,COUNT(X2332:BN2332,BP2332:BX2332,BZ2332:CF2332,CH2332:FC2332,FI2332:FQ2332),"")</f>
        <v/>
      </c>
      <c r="E2332" s="98" t="str">
        <f>IF(H2332=1,COUNT(R2332:FC2332,FI2332:FQ2332),"")</f>
        <v/>
      </c>
      <c r="F2332" s="98" t="str">
        <f>IF(H2332=1,COUNT(X2332:BN2332,BP2332:BX2332,BZ2332:CF2332,CH2332:FC2332,FI2332:FQ2332),"")</f>
        <v/>
      </c>
      <c r="G2332" s="98" t="str">
        <f>IF($B2332&gt;=1,$M2332,"")</f>
        <v/>
      </c>
      <c r="H2332" s="199" t="str">
        <f>IF(AND(M2332&gt;0,M2332&lt;=STATS!$C$22),1,"")</f>
        <v/>
      </c>
      <c r="J2332" s="34">
        <v>2331</v>
      </c>
      <c r="R2332" s="17"/>
      <c r="U2332" s="17"/>
      <c r="FD2332" s="195"/>
      <c r="FE2332" s="195"/>
      <c r="FF2332" s="195"/>
      <c r="FG2332" s="195"/>
      <c r="FH2332" s="195"/>
    </row>
    <row r="2333" spans="2:164" x14ac:dyDescent="0.2">
      <c r="B2333" s="98">
        <f>COUNT(R2333:FC2333,FI2333:FQ2333)</f>
        <v>0</v>
      </c>
      <c r="C2333" s="98" t="str">
        <f>IF(COUNT(R2333:FC2333,FI2333:FQ2333)&gt;0,COUNT(R2333:FC2333,FI2333:FQ2333),"")</f>
        <v/>
      </c>
      <c r="D2333" s="98" t="str">
        <f>IF(COUNT(X2333:BN2333,BP2333:BX2333,BZ2333:CF2333,CH2333:FC2333,FI2333:FQ2333)&gt;0,COUNT(X2333:BN2333,BP2333:BX2333,BZ2333:CF2333,CH2333:FC2333,FI2333:FQ2333),"")</f>
        <v/>
      </c>
      <c r="E2333" s="98" t="str">
        <f>IF(H2333=1,COUNT(R2333:FC2333,FI2333:FQ2333),"")</f>
        <v/>
      </c>
      <c r="F2333" s="98" t="str">
        <f>IF(H2333=1,COUNT(X2333:BN2333,BP2333:BX2333,BZ2333:CF2333,CH2333:FC2333,FI2333:FQ2333),"")</f>
        <v/>
      </c>
      <c r="G2333" s="98" t="str">
        <f>IF($B2333&gt;=1,$M2333,"")</f>
        <v/>
      </c>
      <c r="H2333" s="199" t="str">
        <f>IF(AND(M2333&gt;0,M2333&lt;=STATS!$C$22),1,"")</f>
        <v/>
      </c>
      <c r="J2333" s="34">
        <v>2332</v>
      </c>
      <c r="R2333" s="17"/>
      <c r="U2333" s="17"/>
      <c r="FD2333" s="195"/>
      <c r="FE2333" s="195"/>
      <c r="FF2333" s="195"/>
      <c r="FG2333" s="195"/>
      <c r="FH2333" s="195"/>
    </row>
    <row r="2334" spans="2:164" x14ac:dyDescent="0.2">
      <c r="B2334" s="98">
        <f>COUNT(R2334:FC2334,FI2334:FQ2334)</f>
        <v>0</v>
      </c>
      <c r="C2334" s="98" t="str">
        <f>IF(COUNT(R2334:FC2334,FI2334:FQ2334)&gt;0,COUNT(R2334:FC2334,FI2334:FQ2334),"")</f>
        <v/>
      </c>
      <c r="D2334" s="98" t="str">
        <f>IF(COUNT(X2334:BN2334,BP2334:BX2334,BZ2334:CF2334,CH2334:FC2334,FI2334:FQ2334)&gt;0,COUNT(X2334:BN2334,BP2334:BX2334,BZ2334:CF2334,CH2334:FC2334,FI2334:FQ2334),"")</f>
        <v/>
      </c>
      <c r="E2334" s="98" t="str">
        <f>IF(H2334=1,COUNT(R2334:FC2334,FI2334:FQ2334),"")</f>
        <v/>
      </c>
      <c r="F2334" s="98" t="str">
        <f>IF(H2334=1,COUNT(X2334:BN2334,BP2334:BX2334,BZ2334:CF2334,CH2334:FC2334,FI2334:FQ2334),"")</f>
        <v/>
      </c>
      <c r="G2334" s="98" t="str">
        <f>IF($B2334&gt;=1,$M2334,"")</f>
        <v/>
      </c>
      <c r="H2334" s="199" t="str">
        <f>IF(AND(M2334&gt;0,M2334&lt;=STATS!$C$22),1,"")</f>
        <v/>
      </c>
      <c r="J2334" s="34">
        <v>2333</v>
      </c>
      <c r="R2334" s="17"/>
      <c r="U2334" s="17"/>
      <c r="FD2334" s="195"/>
      <c r="FE2334" s="195"/>
      <c r="FF2334" s="195"/>
      <c r="FG2334" s="195"/>
      <c r="FH2334" s="195"/>
    </row>
    <row r="2335" spans="2:164" x14ac:dyDescent="0.2">
      <c r="B2335" s="98">
        <f>COUNT(R2335:FC2335,FI2335:FQ2335)</f>
        <v>0</v>
      </c>
      <c r="C2335" s="98" t="str">
        <f>IF(COUNT(R2335:FC2335,FI2335:FQ2335)&gt;0,COUNT(R2335:FC2335,FI2335:FQ2335),"")</f>
        <v/>
      </c>
      <c r="D2335" s="98" t="str">
        <f>IF(COUNT(X2335:BN2335,BP2335:BX2335,BZ2335:CF2335,CH2335:FC2335,FI2335:FQ2335)&gt;0,COUNT(X2335:BN2335,BP2335:BX2335,BZ2335:CF2335,CH2335:FC2335,FI2335:FQ2335),"")</f>
        <v/>
      </c>
      <c r="E2335" s="98" t="str">
        <f>IF(H2335=1,COUNT(R2335:FC2335,FI2335:FQ2335),"")</f>
        <v/>
      </c>
      <c r="F2335" s="98" t="str">
        <f>IF(H2335=1,COUNT(X2335:BN2335,BP2335:BX2335,BZ2335:CF2335,CH2335:FC2335,FI2335:FQ2335),"")</f>
        <v/>
      </c>
      <c r="G2335" s="98" t="str">
        <f>IF($B2335&gt;=1,$M2335,"")</f>
        <v/>
      </c>
      <c r="H2335" s="199" t="str">
        <f>IF(AND(M2335&gt;0,M2335&lt;=STATS!$C$22),1,"")</f>
        <v/>
      </c>
      <c r="J2335" s="34">
        <v>2334</v>
      </c>
      <c r="R2335" s="17"/>
      <c r="U2335" s="17"/>
      <c r="FD2335" s="195"/>
      <c r="FE2335" s="195"/>
      <c r="FF2335" s="195"/>
      <c r="FG2335" s="195"/>
      <c r="FH2335" s="195"/>
    </row>
    <row r="2336" spans="2:164" x14ac:dyDescent="0.2">
      <c r="B2336" s="98">
        <f>COUNT(R2336:FC2336,FI2336:FQ2336)</f>
        <v>0</v>
      </c>
      <c r="C2336" s="98" t="str">
        <f>IF(COUNT(R2336:FC2336,FI2336:FQ2336)&gt;0,COUNT(R2336:FC2336,FI2336:FQ2336),"")</f>
        <v/>
      </c>
      <c r="D2336" s="98" t="str">
        <f>IF(COUNT(X2336:BN2336,BP2336:BX2336,BZ2336:CF2336,CH2336:FC2336,FI2336:FQ2336)&gt;0,COUNT(X2336:BN2336,BP2336:BX2336,BZ2336:CF2336,CH2336:FC2336,FI2336:FQ2336),"")</f>
        <v/>
      </c>
      <c r="E2336" s="98" t="str">
        <f>IF(H2336=1,COUNT(R2336:FC2336,FI2336:FQ2336),"")</f>
        <v/>
      </c>
      <c r="F2336" s="98" t="str">
        <f>IF(H2336=1,COUNT(X2336:BN2336,BP2336:BX2336,BZ2336:CF2336,CH2336:FC2336,FI2336:FQ2336),"")</f>
        <v/>
      </c>
      <c r="G2336" s="98" t="str">
        <f>IF($B2336&gt;=1,$M2336,"")</f>
        <v/>
      </c>
      <c r="H2336" s="199" t="str">
        <f>IF(AND(M2336&gt;0,M2336&lt;=STATS!$C$22),1,"")</f>
        <v/>
      </c>
      <c r="J2336" s="34">
        <v>2335</v>
      </c>
      <c r="R2336" s="17"/>
      <c r="U2336" s="17"/>
      <c r="FD2336" s="195"/>
      <c r="FE2336" s="195"/>
      <c r="FF2336" s="195"/>
      <c r="FG2336" s="195"/>
      <c r="FH2336" s="195"/>
    </row>
    <row r="2337" spans="2:164" x14ac:dyDescent="0.2">
      <c r="B2337" s="98">
        <f>COUNT(R2337:FC2337,FI2337:FQ2337)</f>
        <v>0</v>
      </c>
      <c r="C2337" s="98" t="str">
        <f>IF(COUNT(R2337:FC2337,FI2337:FQ2337)&gt;0,COUNT(R2337:FC2337,FI2337:FQ2337),"")</f>
        <v/>
      </c>
      <c r="D2337" s="98" t="str">
        <f>IF(COUNT(X2337:BN2337,BP2337:BX2337,BZ2337:CF2337,CH2337:FC2337,FI2337:FQ2337)&gt;0,COUNT(X2337:BN2337,BP2337:BX2337,BZ2337:CF2337,CH2337:FC2337,FI2337:FQ2337),"")</f>
        <v/>
      </c>
      <c r="E2337" s="98" t="str">
        <f>IF(H2337=1,COUNT(R2337:FC2337,FI2337:FQ2337),"")</f>
        <v/>
      </c>
      <c r="F2337" s="98" t="str">
        <f>IF(H2337=1,COUNT(X2337:BN2337,BP2337:BX2337,BZ2337:CF2337,CH2337:FC2337,FI2337:FQ2337),"")</f>
        <v/>
      </c>
      <c r="G2337" s="98" t="str">
        <f>IF($B2337&gt;=1,$M2337,"")</f>
        <v/>
      </c>
      <c r="H2337" s="199" t="str">
        <f>IF(AND(M2337&gt;0,M2337&lt;=STATS!$C$22),1,"")</f>
        <v/>
      </c>
      <c r="J2337" s="34">
        <v>2336</v>
      </c>
      <c r="R2337" s="17"/>
      <c r="U2337" s="17"/>
      <c r="FD2337" s="195"/>
      <c r="FE2337" s="195"/>
      <c r="FF2337" s="195"/>
      <c r="FG2337" s="195"/>
      <c r="FH2337" s="195"/>
    </row>
    <row r="2338" spans="2:164" x14ac:dyDescent="0.2">
      <c r="B2338" s="98">
        <f>COUNT(R2338:FC2338,FI2338:FQ2338)</f>
        <v>0</v>
      </c>
      <c r="C2338" s="98" t="str">
        <f>IF(COUNT(R2338:FC2338,FI2338:FQ2338)&gt;0,COUNT(R2338:FC2338,FI2338:FQ2338),"")</f>
        <v/>
      </c>
      <c r="D2338" s="98" t="str">
        <f>IF(COUNT(X2338:BN2338,BP2338:BX2338,BZ2338:CF2338,CH2338:FC2338,FI2338:FQ2338)&gt;0,COUNT(X2338:BN2338,BP2338:BX2338,BZ2338:CF2338,CH2338:FC2338,FI2338:FQ2338),"")</f>
        <v/>
      </c>
      <c r="E2338" s="98" t="str">
        <f>IF(H2338=1,COUNT(R2338:FC2338,FI2338:FQ2338),"")</f>
        <v/>
      </c>
      <c r="F2338" s="98" t="str">
        <f>IF(H2338=1,COUNT(X2338:BN2338,BP2338:BX2338,BZ2338:CF2338,CH2338:FC2338,FI2338:FQ2338),"")</f>
        <v/>
      </c>
      <c r="G2338" s="98" t="str">
        <f>IF($B2338&gt;=1,$M2338,"")</f>
        <v/>
      </c>
      <c r="H2338" s="199" t="str">
        <f>IF(AND(M2338&gt;0,M2338&lt;=STATS!$C$22),1,"")</f>
        <v/>
      </c>
      <c r="J2338" s="34">
        <v>2337</v>
      </c>
      <c r="R2338" s="17"/>
      <c r="U2338" s="17"/>
      <c r="FD2338" s="195"/>
      <c r="FE2338" s="195"/>
      <c r="FF2338" s="195"/>
      <c r="FG2338" s="195"/>
      <c r="FH2338" s="195"/>
    </row>
    <row r="2339" spans="2:164" x14ac:dyDescent="0.2">
      <c r="B2339" s="98">
        <f>COUNT(R2339:FC2339,FI2339:FQ2339)</f>
        <v>0</v>
      </c>
      <c r="C2339" s="98" t="str">
        <f>IF(COUNT(R2339:FC2339,FI2339:FQ2339)&gt;0,COUNT(R2339:FC2339,FI2339:FQ2339),"")</f>
        <v/>
      </c>
      <c r="D2339" s="98" t="str">
        <f>IF(COUNT(X2339:BN2339,BP2339:BX2339,BZ2339:CF2339,CH2339:FC2339,FI2339:FQ2339)&gt;0,COUNT(X2339:BN2339,BP2339:BX2339,BZ2339:CF2339,CH2339:FC2339,FI2339:FQ2339),"")</f>
        <v/>
      </c>
      <c r="E2339" s="98" t="str">
        <f>IF(H2339=1,COUNT(R2339:FC2339,FI2339:FQ2339),"")</f>
        <v/>
      </c>
      <c r="F2339" s="98" t="str">
        <f>IF(H2339=1,COUNT(X2339:BN2339,BP2339:BX2339,BZ2339:CF2339,CH2339:FC2339,FI2339:FQ2339),"")</f>
        <v/>
      </c>
      <c r="G2339" s="98" t="str">
        <f>IF($B2339&gt;=1,$M2339,"")</f>
        <v/>
      </c>
      <c r="H2339" s="199" t="str">
        <f>IF(AND(M2339&gt;0,M2339&lt;=STATS!$C$22),1,"")</f>
        <v/>
      </c>
      <c r="J2339" s="34">
        <v>2338</v>
      </c>
      <c r="R2339" s="17"/>
      <c r="U2339" s="17"/>
      <c r="FD2339" s="195"/>
      <c r="FE2339" s="195"/>
      <c r="FF2339" s="195"/>
      <c r="FG2339" s="195"/>
      <c r="FH2339" s="195"/>
    </row>
    <row r="2340" spans="2:164" x14ac:dyDescent="0.2">
      <c r="B2340" s="98">
        <f>COUNT(R2340:FC2340,FI2340:FQ2340)</f>
        <v>0</v>
      </c>
      <c r="C2340" s="98" t="str">
        <f>IF(COUNT(R2340:FC2340,FI2340:FQ2340)&gt;0,COUNT(R2340:FC2340,FI2340:FQ2340),"")</f>
        <v/>
      </c>
      <c r="D2340" s="98" t="str">
        <f>IF(COUNT(X2340:BN2340,BP2340:BX2340,BZ2340:CF2340,CH2340:FC2340,FI2340:FQ2340)&gt;0,COUNT(X2340:BN2340,BP2340:BX2340,BZ2340:CF2340,CH2340:FC2340,FI2340:FQ2340),"")</f>
        <v/>
      </c>
      <c r="E2340" s="98" t="str">
        <f>IF(H2340=1,COUNT(R2340:FC2340,FI2340:FQ2340),"")</f>
        <v/>
      </c>
      <c r="F2340" s="98" t="str">
        <f>IF(H2340=1,COUNT(X2340:BN2340,BP2340:BX2340,BZ2340:CF2340,CH2340:FC2340,FI2340:FQ2340),"")</f>
        <v/>
      </c>
      <c r="G2340" s="98" t="str">
        <f>IF($B2340&gt;=1,$M2340,"")</f>
        <v/>
      </c>
      <c r="H2340" s="199" t="str">
        <f>IF(AND(M2340&gt;0,M2340&lt;=STATS!$C$22),1,"")</f>
        <v/>
      </c>
      <c r="J2340" s="34">
        <v>2339</v>
      </c>
      <c r="R2340" s="17"/>
      <c r="U2340" s="17"/>
      <c r="FD2340" s="195"/>
      <c r="FE2340" s="195"/>
      <c r="FF2340" s="195"/>
      <c r="FG2340" s="195"/>
      <c r="FH2340" s="195"/>
    </row>
    <row r="2341" spans="2:164" x14ac:dyDescent="0.2">
      <c r="B2341" s="98">
        <f>COUNT(R2341:FC2341,FI2341:FQ2341)</f>
        <v>0</v>
      </c>
      <c r="C2341" s="98" t="str">
        <f>IF(COUNT(R2341:FC2341,FI2341:FQ2341)&gt;0,COUNT(R2341:FC2341,FI2341:FQ2341),"")</f>
        <v/>
      </c>
      <c r="D2341" s="98" t="str">
        <f>IF(COUNT(X2341:BN2341,BP2341:BX2341,BZ2341:CF2341,CH2341:FC2341,FI2341:FQ2341)&gt;0,COUNT(X2341:BN2341,BP2341:BX2341,BZ2341:CF2341,CH2341:FC2341,FI2341:FQ2341),"")</f>
        <v/>
      </c>
      <c r="E2341" s="98" t="str">
        <f>IF(H2341=1,COUNT(R2341:FC2341,FI2341:FQ2341),"")</f>
        <v/>
      </c>
      <c r="F2341" s="98" t="str">
        <f>IF(H2341=1,COUNT(X2341:BN2341,BP2341:BX2341,BZ2341:CF2341,CH2341:FC2341,FI2341:FQ2341),"")</f>
        <v/>
      </c>
      <c r="G2341" s="98" t="str">
        <f>IF($B2341&gt;=1,$M2341,"")</f>
        <v/>
      </c>
      <c r="H2341" s="199" t="str">
        <f>IF(AND(M2341&gt;0,M2341&lt;=STATS!$C$22),1,"")</f>
        <v/>
      </c>
      <c r="J2341" s="34">
        <v>2340</v>
      </c>
      <c r="R2341" s="17"/>
      <c r="U2341" s="17"/>
      <c r="FD2341" s="195"/>
      <c r="FE2341" s="195"/>
      <c r="FF2341" s="195"/>
      <c r="FG2341" s="195"/>
      <c r="FH2341" s="195"/>
    </row>
    <row r="2342" spans="2:164" x14ac:dyDescent="0.2">
      <c r="B2342" s="98">
        <f>COUNT(R2342:FC2342,FI2342:FQ2342)</f>
        <v>0</v>
      </c>
      <c r="C2342" s="98" t="str">
        <f>IF(COUNT(R2342:FC2342,FI2342:FQ2342)&gt;0,COUNT(R2342:FC2342,FI2342:FQ2342),"")</f>
        <v/>
      </c>
      <c r="D2342" s="98" t="str">
        <f>IF(COUNT(X2342:BN2342,BP2342:BX2342,BZ2342:CF2342,CH2342:FC2342,FI2342:FQ2342)&gt;0,COUNT(X2342:BN2342,BP2342:BX2342,BZ2342:CF2342,CH2342:FC2342,FI2342:FQ2342),"")</f>
        <v/>
      </c>
      <c r="E2342" s="98" t="str">
        <f>IF(H2342=1,COUNT(R2342:FC2342,FI2342:FQ2342),"")</f>
        <v/>
      </c>
      <c r="F2342" s="98" t="str">
        <f>IF(H2342=1,COUNT(X2342:BN2342,BP2342:BX2342,BZ2342:CF2342,CH2342:FC2342,FI2342:FQ2342),"")</f>
        <v/>
      </c>
      <c r="G2342" s="98" t="str">
        <f>IF($B2342&gt;=1,$M2342,"")</f>
        <v/>
      </c>
      <c r="H2342" s="199" t="str">
        <f>IF(AND(M2342&gt;0,M2342&lt;=STATS!$C$22),1,"")</f>
        <v/>
      </c>
      <c r="J2342" s="34">
        <v>2341</v>
      </c>
      <c r="R2342" s="17"/>
      <c r="U2342" s="17"/>
      <c r="FD2342" s="195"/>
      <c r="FE2342" s="195"/>
      <c r="FF2342" s="195"/>
      <c r="FG2342" s="195"/>
      <c r="FH2342" s="195"/>
    </row>
    <row r="2343" spans="2:164" x14ac:dyDescent="0.2">
      <c r="B2343" s="98">
        <f>COUNT(R2343:FC2343,FI2343:FQ2343)</f>
        <v>0</v>
      </c>
      <c r="C2343" s="98" t="str">
        <f>IF(COUNT(R2343:FC2343,FI2343:FQ2343)&gt;0,COUNT(R2343:FC2343,FI2343:FQ2343),"")</f>
        <v/>
      </c>
      <c r="D2343" s="98" t="str">
        <f>IF(COUNT(X2343:BN2343,BP2343:BX2343,BZ2343:CF2343,CH2343:FC2343,FI2343:FQ2343)&gt;0,COUNT(X2343:BN2343,BP2343:BX2343,BZ2343:CF2343,CH2343:FC2343,FI2343:FQ2343),"")</f>
        <v/>
      </c>
      <c r="E2343" s="98" t="str">
        <f>IF(H2343=1,COUNT(R2343:FC2343,FI2343:FQ2343),"")</f>
        <v/>
      </c>
      <c r="F2343" s="98" t="str">
        <f>IF(H2343=1,COUNT(X2343:BN2343,BP2343:BX2343,BZ2343:CF2343,CH2343:FC2343,FI2343:FQ2343),"")</f>
        <v/>
      </c>
      <c r="G2343" s="98" t="str">
        <f>IF($B2343&gt;=1,$M2343,"")</f>
        <v/>
      </c>
      <c r="H2343" s="199" t="str">
        <f>IF(AND(M2343&gt;0,M2343&lt;=STATS!$C$22),1,"")</f>
        <v/>
      </c>
      <c r="J2343" s="34">
        <v>2342</v>
      </c>
      <c r="R2343" s="17"/>
      <c r="U2343" s="17"/>
      <c r="FD2343" s="195"/>
      <c r="FE2343" s="195"/>
      <c r="FF2343" s="195"/>
      <c r="FG2343" s="195"/>
      <c r="FH2343" s="195"/>
    </row>
    <row r="2344" spans="2:164" x14ac:dyDescent="0.2">
      <c r="B2344" s="98">
        <f>COUNT(R2344:FC2344,FI2344:FQ2344)</f>
        <v>0</v>
      </c>
      <c r="C2344" s="98" t="str">
        <f>IF(COUNT(R2344:FC2344,FI2344:FQ2344)&gt;0,COUNT(R2344:FC2344,FI2344:FQ2344),"")</f>
        <v/>
      </c>
      <c r="D2344" s="98" t="str">
        <f>IF(COUNT(X2344:BN2344,BP2344:BX2344,BZ2344:CF2344,CH2344:FC2344,FI2344:FQ2344)&gt;0,COUNT(X2344:BN2344,BP2344:BX2344,BZ2344:CF2344,CH2344:FC2344,FI2344:FQ2344),"")</f>
        <v/>
      </c>
      <c r="E2344" s="98" t="str">
        <f>IF(H2344=1,COUNT(R2344:FC2344,FI2344:FQ2344),"")</f>
        <v/>
      </c>
      <c r="F2344" s="98" t="str">
        <f>IF(H2344=1,COUNT(X2344:BN2344,BP2344:BX2344,BZ2344:CF2344,CH2344:FC2344,FI2344:FQ2344),"")</f>
        <v/>
      </c>
      <c r="G2344" s="98" t="str">
        <f>IF($B2344&gt;=1,$M2344,"")</f>
        <v/>
      </c>
      <c r="H2344" s="199" t="str">
        <f>IF(AND(M2344&gt;0,M2344&lt;=STATS!$C$22),1,"")</f>
        <v/>
      </c>
      <c r="J2344" s="34">
        <v>2343</v>
      </c>
      <c r="R2344" s="17"/>
      <c r="U2344" s="17"/>
      <c r="FD2344" s="195"/>
      <c r="FE2344" s="195"/>
      <c r="FF2344" s="195"/>
      <c r="FG2344" s="195"/>
      <c r="FH2344" s="195"/>
    </row>
    <row r="2345" spans="2:164" x14ac:dyDescent="0.2">
      <c r="B2345" s="98">
        <f>COUNT(R2345:FC2345,FI2345:FQ2345)</f>
        <v>0</v>
      </c>
      <c r="C2345" s="98" t="str">
        <f>IF(COUNT(R2345:FC2345,FI2345:FQ2345)&gt;0,COUNT(R2345:FC2345,FI2345:FQ2345),"")</f>
        <v/>
      </c>
      <c r="D2345" s="98" t="str">
        <f>IF(COUNT(X2345:BN2345,BP2345:BX2345,BZ2345:CF2345,CH2345:FC2345,FI2345:FQ2345)&gt;0,COUNT(X2345:BN2345,BP2345:BX2345,BZ2345:CF2345,CH2345:FC2345,FI2345:FQ2345),"")</f>
        <v/>
      </c>
      <c r="E2345" s="98" t="str">
        <f>IF(H2345=1,COUNT(R2345:FC2345,FI2345:FQ2345),"")</f>
        <v/>
      </c>
      <c r="F2345" s="98" t="str">
        <f>IF(H2345=1,COUNT(X2345:BN2345,BP2345:BX2345,BZ2345:CF2345,CH2345:FC2345,FI2345:FQ2345),"")</f>
        <v/>
      </c>
      <c r="G2345" s="98" t="str">
        <f>IF($B2345&gt;=1,$M2345,"")</f>
        <v/>
      </c>
      <c r="H2345" s="199" t="str">
        <f>IF(AND(M2345&gt;0,M2345&lt;=STATS!$C$22),1,"")</f>
        <v/>
      </c>
      <c r="J2345" s="34">
        <v>2344</v>
      </c>
      <c r="R2345" s="17"/>
      <c r="U2345" s="17"/>
      <c r="FD2345" s="195"/>
      <c r="FE2345" s="195"/>
      <c r="FF2345" s="195"/>
      <c r="FG2345" s="195"/>
      <c r="FH2345" s="195"/>
    </row>
    <row r="2346" spans="2:164" x14ac:dyDescent="0.2">
      <c r="B2346" s="98">
        <f>COUNT(R2346:FC2346,FI2346:FQ2346)</f>
        <v>0</v>
      </c>
      <c r="C2346" s="98" t="str">
        <f>IF(COUNT(R2346:FC2346,FI2346:FQ2346)&gt;0,COUNT(R2346:FC2346,FI2346:FQ2346),"")</f>
        <v/>
      </c>
      <c r="D2346" s="98" t="str">
        <f>IF(COUNT(X2346:BN2346,BP2346:BX2346,BZ2346:CF2346,CH2346:FC2346,FI2346:FQ2346)&gt;0,COUNT(X2346:BN2346,BP2346:BX2346,BZ2346:CF2346,CH2346:FC2346,FI2346:FQ2346),"")</f>
        <v/>
      </c>
      <c r="E2346" s="98" t="str">
        <f>IF(H2346=1,COUNT(R2346:FC2346,FI2346:FQ2346),"")</f>
        <v/>
      </c>
      <c r="F2346" s="98" t="str">
        <f>IF(H2346=1,COUNT(X2346:BN2346,BP2346:BX2346,BZ2346:CF2346,CH2346:FC2346,FI2346:FQ2346),"")</f>
        <v/>
      </c>
      <c r="G2346" s="98" t="str">
        <f>IF($B2346&gt;=1,$M2346,"")</f>
        <v/>
      </c>
      <c r="H2346" s="199" t="str">
        <f>IF(AND(M2346&gt;0,M2346&lt;=STATS!$C$22),1,"")</f>
        <v/>
      </c>
      <c r="J2346" s="34">
        <v>2345</v>
      </c>
      <c r="R2346" s="17"/>
      <c r="U2346" s="17"/>
      <c r="FD2346" s="195"/>
      <c r="FE2346" s="195"/>
      <c r="FF2346" s="195"/>
      <c r="FG2346" s="195"/>
      <c r="FH2346" s="195"/>
    </row>
    <row r="2347" spans="2:164" x14ac:dyDescent="0.2">
      <c r="B2347" s="98">
        <f>COUNT(R2347:FC2347,FI2347:FQ2347)</f>
        <v>0</v>
      </c>
      <c r="C2347" s="98" t="str">
        <f>IF(COUNT(R2347:FC2347,FI2347:FQ2347)&gt;0,COUNT(R2347:FC2347,FI2347:FQ2347),"")</f>
        <v/>
      </c>
      <c r="D2347" s="98" t="str">
        <f>IF(COUNT(X2347:BN2347,BP2347:BX2347,BZ2347:CF2347,CH2347:FC2347,FI2347:FQ2347)&gt;0,COUNT(X2347:BN2347,BP2347:BX2347,BZ2347:CF2347,CH2347:FC2347,FI2347:FQ2347),"")</f>
        <v/>
      </c>
      <c r="E2347" s="98" t="str">
        <f>IF(H2347=1,COUNT(R2347:FC2347,FI2347:FQ2347),"")</f>
        <v/>
      </c>
      <c r="F2347" s="98" t="str">
        <f>IF(H2347=1,COUNT(X2347:BN2347,BP2347:BX2347,BZ2347:CF2347,CH2347:FC2347,FI2347:FQ2347),"")</f>
        <v/>
      </c>
      <c r="G2347" s="98" t="str">
        <f>IF($B2347&gt;=1,$M2347,"")</f>
        <v/>
      </c>
      <c r="H2347" s="199" t="str">
        <f>IF(AND(M2347&gt;0,M2347&lt;=STATS!$C$22),1,"")</f>
        <v/>
      </c>
      <c r="J2347" s="34">
        <v>2346</v>
      </c>
      <c r="R2347" s="17"/>
      <c r="U2347" s="17"/>
      <c r="FD2347" s="195"/>
      <c r="FE2347" s="195"/>
      <c r="FF2347" s="195"/>
      <c r="FG2347" s="195"/>
      <c r="FH2347" s="195"/>
    </row>
    <row r="2348" spans="2:164" x14ac:dyDescent="0.2">
      <c r="B2348" s="98">
        <f>COUNT(R2348:FC2348,FI2348:FQ2348)</f>
        <v>0</v>
      </c>
      <c r="C2348" s="98" t="str">
        <f>IF(COUNT(R2348:FC2348,FI2348:FQ2348)&gt;0,COUNT(R2348:FC2348,FI2348:FQ2348),"")</f>
        <v/>
      </c>
      <c r="D2348" s="98" t="str">
        <f>IF(COUNT(X2348:BN2348,BP2348:BX2348,BZ2348:CF2348,CH2348:FC2348,FI2348:FQ2348)&gt;0,COUNT(X2348:BN2348,BP2348:BX2348,BZ2348:CF2348,CH2348:FC2348,FI2348:FQ2348),"")</f>
        <v/>
      </c>
      <c r="E2348" s="98" t="str">
        <f>IF(H2348=1,COUNT(R2348:FC2348,FI2348:FQ2348),"")</f>
        <v/>
      </c>
      <c r="F2348" s="98" t="str">
        <f>IF(H2348=1,COUNT(X2348:BN2348,BP2348:BX2348,BZ2348:CF2348,CH2348:FC2348,FI2348:FQ2348),"")</f>
        <v/>
      </c>
      <c r="G2348" s="98" t="str">
        <f>IF($B2348&gt;=1,$M2348,"")</f>
        <v/>
      </c>
      <c r="H2348" s="199" t="str">
        <f>IF(AND(M2348&gt;0,M2348&lt;=STATS!$C$22),1,"")</f>
        <v/>
      </c>
      <c r="J2348" s="34">
        <v>2347</v>
      </c>
      <c r="R2348" s="17"/>
      <c r="U2348" s="17"/>
      <c r="FD2348" s="195"/>
      <c r="FE2348" s="195"/>
      <c r="FF2348" s="195"/>
      <c r="FG2348" s="195"/>
      <c r="FH2348" s="195"/>
    </row>
    <row r="2349" spans="2:164" x14ac:dyDescent="0.2">
      <c r="B2349" s="98">
        <f>COUNT(R2349:FC2349,FI2349:FQ2349)</f>
        <v>0</v>
      </c>
      <c r="C2349" s="98" t="str">
        <f>IF(COUNT(R2349:FC2349,FI2349:FQ2349)&gt;0,COUNT(R2349:FC2349,FI2349:FQ2349),"")</f>
        <v/>
      </c>
      <c r="D2349" s="98" t="str">
        <f>IF(COUNT(X2349:BN2349,BP2349:BX2349,BZ2349:CF2349,CH2349:FC2349,FI2349:FQ2349)&gt;0,COUNT(X2349:BN2349,BP2349:BX2349,BZ2349:CF2349,CH2349:FC2349,FI2349:FQ2349),"")</f>
        <v/>
      </c>
      <c r="E2349" s="98" t="str">
        <f>IF(H2349=1,COUNT(R2349:FC2349,FI2349:FQ2349),"")</f>
        <v/>
      </c>
      <c r="F2349" s="98" t="str">
        <f>IF(H2349=1,COUNT(X2349:BN2349,BP2349:BX2349,BZ2349:CF2349,CH2349:FC2349,FI2349:FQ2349),"")</f>
        <v/>
      </c>
      <c r="G2349" s="98" t="str">
        <f>IF($B2349&gt;=1,$M2349,"")</f>
        <v/>
      </c>
      <c r="H2349" s="199" t="str">
        <f>IF(AND(M2349&gt;0,M2349&lt;=STATS!$C$22),1,"")</f>
        <v/>
      </c>
      <c r="J2349" s="34">
        <v>2348</v>
      </c>
      <c r="R2349" s="17"/>
      <c r="U2349" s="17"/>
      <c r="FD2349" s="195"/>
      <c r="FE2349" s="195"/>
      <c r="FF2349" s="195"/>
      <c r="FG2349" s="195"/>
      <c r="FH2349" s="195"/>
    </row>
    <row r="2350" spans="2:164" x14ac:dyDescent="0.2">
      <c r="B2350" s="98">
        <f>COUNT(R2350:FC2350,FI2350:FQ2350)</f>
        <v>0</v>
      </c>
      <c r="C2350" s="98" t="str">
        <f>IF(COUNT(R2350:FC2350,FI2350:FQ2350)&gt;0,COUNT(R2350:FC2350,FI2350:FQ2350),"")</f>
        <v/>
      </c>
      <c r="D2350" s="98" t="str">
        <f>IF(COUNT(X2350:BN2350,BP2350:BX2350,BZ2350:CF2350,CH2350:FC2350,FI2350:FQ2350)&gt;0,COUNT(X2350:BN2350,BP2350:BX2350,BZ2350:CF2350,CH2350:FC2350,FI2350:FQ2350),"")</f>
        <v/>
      </c>
      <c r="E2350" s="98" t="str">
        <f>IF(H2350=1,COUNT(R2350:FC2350,FI2350:FQ2350),"")</f>
        <v/>
      </c>
      <c r="F2350" s="98" t="str">
        <f>IF(H2350=1,COUNT(X2350:BN2350,BP2350:BX2350,BZ2350:CF2350,CH2350:FC2350,FI2350:FQ2350),"")</f>
        <v/>
      </c>
      <c r="G2350" s="98" t="str">
        <f>IF($B2350&gt;=1,$M2350,"")</f>
        <v/>
      </c>
      <c r="H2350" s="199" t="str">
        <f>IF(AND(M2350&gt;0,M2350&lt;=STATS!$C$22),1,"")</f>
        <v/>
      </c>
      <c r="J2350" s="34">
        <v>2349</v>
      </c>
      <c r="R2350" s="17"/>
      <c r="U2350" s="17"/>
      <c r="FD2350" s="195"/>
      <c r="FE2350" s="195"/>
      <c r="FF2350" s="195"/>
      <c r="FG2350" s="195"/>
      <c r="FH2350" s="195"/>
    </row>
    <row r="2351" spans="2:164" x14ac:dyDescent="0.2">
      <c r="B2351" s="98">
        <f>COUNT(R2351:FC2351,FI2351:FQ2351)</f>
        <v>0</v>
      </c>
      <c r="C2351" s="98" t="str">
        <f>IF(COUNT(R2351:FC2351,FI2351:FQ2351)&gt;0,COUNT(R2351:FC2351,FI2351:FQ2351),"")</f>
        <v/>
      </c>
      <c r="D2351" s="98" t="str">
        <f>IF(COUNT(X2351:BN2351,BP2351:BX2351,BZ2351:CF2351,CH2351:FC2351,FI2351:FQ2351)&gt;0,COUNT(X2351:BN2351,BP2351:BX2351,BZ2351:CF2351,CH2351:FC2351,FI2351:FQ2351),"")</f>
        <v/>
      </c>
      <c r="E2351" s="98" t="str">
        <f>IF(H2351=1,COUNT(R2351:FC2351,FI2351:FQ2351),"")</f>
        <v/>
      </c>
      <c r="F2351" s="98" t="str">
        <f>IF(H2351=1,COUNT(X2351:BN2351,BP2351:BX2351,BZ2351:CF2351,CH2351:FC2351,FI2351:FQ2351),"")</f>
        <v/>
      </c>
      <c r="G2351" s="98" t="str">
        <f>IF($B2351&gt;=1,$M2351,"")</f>
        <v/>
      </c>
      <c r="H2351" s="199" t="str">
        <f>IF(AND(M2351&gt;0,M2351&lt;=STATS!$C$22),1,"")</f>
        <v/>
      </c>
      <c r="J2351" s="34">
        <v>2350</v>
      </c>
      <c r="R2351" s="17"/>
      <c r="U2351" s="17"/>
      <c r="FD2351" s="195"/>
      <c r="FE2351" s="195"/>
      <c r="FF2351" s="195"/>
      <c r="FG2351" s="195"/>
      <c r="FH2351" s="195"/>
    </row>
    <row r="2352" spans="2:164" x14ac:dyDescent="0.2">
      <c r="B2352" s="98">
        <f>COUNT(R2352:FC2352,FI2352:FQ2352)</f>
        <v>0</v>
      </c>
      <c r="C2352" s="98" t="str">
        <f>IF(COUNT(R2352:FC2352,FI2352:FQ2352)&gt;0,COUNT(R2352:FC2352,FI2352:FQ2352),"")</f>
        <v/>
      </c>
      <c r="D2352" s="98" t="str">
        <f>IF(COUNT(X2352:BN2352,BP2352:BX2352,BZ2352:CF2352,CH2352:FC2352,FI2352:FQ2352)&gt;0,COUNT(X2352:BN2352,BP2352:BX2352,BZ2352:CF2352,CH2352:FC2352,FI2352:FQ2352),"")</f>
        <v/>
      </c>
      <c r="E2352" s="98" t="str">
        <f>IF(H2352=1,COUNT(R2352:FC2352,FI2352:FQ2352),"")</f>
        <v/>
      </c>
      <c r="F2352" s="98" t="str">
        <f>IF(H2352=1,COUNT(X2352:BN2352,BP2352:BX2352,BZ2352:CF2352,CH2352:FC2352,FI2352:FQ2352),"")</f>
        <v/>
      </c>
      <c r="G2352" s="98" t="str">
        <f>IF($B2352&gt;=1,$M2352,"")</f>
        <v/>
      </c>
      <c r="H2352" s="199" t="str">
        <f>IF(AND(M2352&gt;0,M2352&lt;=STATS!$C$22),1,"")</f>
        <v/>
      </c>
      <c r="J2352" s="34">
        <v>2351</v>
      </c>
      <c r="R2352" s="17"/>
      <c r="U2352" s="17"/>
      <c r="FD2352" s="195"/>
      <c r="FE2352" s="195"/>
      <c r="FF2352" s="195"/>
      <c r="FG2352" s="195"/>
      <c r="FH2352" s="195"/>
    </row>
    <row r="2353" spans="2:164" x14ac:dyDescent="0.2">
      <c r="B2353" s="98">
        <f>COUNT(R2353:FC2353,FI2353:FQ2353)</f>
        <v>0</v>
      </c>
      <c r="C2353" s="98" t="str">
        <f>IF(COUNT(R2353:FC2353,FI2353:FQ2353)&gt;0,COUNT(R2353:FC2353,FI2353:FQ2353),"")</f>
        <v/>
      </c>
      <c r="D2353" s="98" t="str">
        <f>IF(COUNT(X2353:BN2353,BP2353:BX2353,BZ2353:CF2353,CH2353:FC2353,FI2353:FQ2353)&gt;0,COUNT(X2353:BN2353,BP2353:BX2353,BZ2353:CF2353,CH2353:FC2353,FI2353:FQ2353),"")</f>
        <v/>
      </c>
      <c r="E2353" s="98" t="str">
        <f>IF(H2353=1,COUNT(R2353:FC2353,FI2353:FQ2353),"")</f>
        <v/>
      </c>
      <c r="F2353" s="98" t="str">
        <f>IF(H2353=1,COUNT(X2353:BN2353,BP2353:BX2353,BZ2353:CF2353,CH2353:FC2353,FI2353:FQ2353),"")</f>
        <v/>
      </c>
      <c r="G2353" s="98" t="str">
        <f>IF($B2353&gt;=1,$M2353,"")</f>
        <v/>
      </c>
      <c r="H2353" s="199" t="str">
        <f>IF(AND(M2353&gt;0,M2353&lt;=STATS!$C$22),1,"")</f>
        <v/>
      </c>
      <c r="J2353" s="34">
        <v>2352</v>
      </c>
      <c r="R2353" s="17"/>
      <c r="U2353" s="17"/>
      <c r="FD2353" s="195"/>
      <c r="FE2353" s="195"/>
      <c r="FF2353" s="195"/>
      <c r="FG2353" s="195"/>
      <c r="FH2353" s="195"/>
    </row>
    <row r="2354" spans="2:164" x14ac:dyDescent="0.2">
      <c r="B2354" s="98">
        <f>COUNT(R2354:FC2354,FI2354:FQ2354)</f>
        <v>0</v>
      </c>
      <c r="C2354" s="98" t="str">
        <f>IF(COUNT(R2354:FC2354,FI2354:FQ2354)&gt;0,COUNT(R2354:FC2354,FI2354:FQ2354),"")</f>
        <v/>
      </c>
      <c r="D2354" s="98" t="str">
        <f>IF(COUNT(X2354:BN2354,BP2354:BX2354,BZ2354:CF2354,CH2354:FC2354,FI2354:FQ2354)&gt;0,COUNT(X2354:BN2354,BP2354:BX2354,BZ2354:CF2354,CH2354:FC2354,FI2354:FQ2354),"")</f>
        <v/>
      </c>
      <c r="E2354" s="98" t="str">
        <f>IF(H2354=1,COUNT(R2354:FC2354,FI2354:FQ2354),"")</f>
        <v/>
      </c>
      <c r="F2354" s="98" t="str">
        <f>IF(H2354=1,COUNT(X2354:BN2354,BP2354:BX2354,BZ2354:CF2354,CH2354:FC2354,FI2354:FQ2354),"")</f>
        <v/>
      </c>
      <c r="G2354" s="98" t="str">
        <f>IF($B2354&gt;=1,$M2354,"")</f>
        <v/>
      </c>
      <c r="H2354" s="199" t="str">
        <f>IF(AND(M2354&gt;0,M2354&lt;=STATS!$C$22),1,"")</f>
        <v/>
      </c>
      <c r="J2354" s="34">
        <v>2353</v>
      </c>
      <c r="R2354" s="17"/>
      <c r="U2354" s="17"/>
      <c r="FD2354" s="195"/>
      <c r="FE2354" s="195"/>
      <c r="FF2354" s="195"/>
      <c r="FG2354" s="195"/>
      <c r="FH2354" s="195"/>
    </row>
    <row r="2355" spans="2:164" x14ac:dyDescent="0.2">
      <c r="B2355" s="98">
        <f>COUNT(R2355:FC2355,FI2355:FQ2355)</f>
        <v>0</v>
      </c>
      <c r="C2355" s="98" t="str">
        <f>IF(COUNT(R2355:FC2355,FI2355:FQ2355)&gt;0,COUNT(R2355:FC2355,FI2355:FQ2355),"")</f>
        <v/>
      </c>
      <c r="D2355" s="98" t="str">
        <f>IF(COUNT(X2355:BN2355,BP2355:BX2355,BZ2355:CF2355,CH2355:FC2355,FI2355:FQ2355)&gt;0,COUNT(X2355:BN2355,BP2355:BX2355,BZ2355:CF2355,CH2355:FC2355,FI2355:FQ2355),"")</f>
        <v/>
      </c>
      <c r="E2355" s="98" t="str">
        <f>IF(H2355=1,COUNT(R2355:FC2355,FI2355:FQ2355),"")</f>
        <v/>
      </c>
      <c r="F2355" s="98" t="str">
        <f>IF(H2355=1,COUNT(X2355:BN2355,BP2355:BX2355,BZ2355:CF2355,CH2355:FC2355,FI2355:FQ2355),"")</f>
        <v/>
      </c>
      <c r="G2355" s="98" t="str">
        <f>IF($B2355&gt;=1,$M2355,"")</f>
        <v/>
      </c>
      <c r="H2355" s="199" t="str">
        <f>IF(AND(M2355&gt;0,M2355&lt;=STATS!$C$22),1,"")</f>
        <v/>
      </c>
      <c r="J2355" s="34">
        <v>2354</v>
      </c>
      <c r="R2355" s="17"/>
      <c r="U2355" s="17"/>
      <c r="FD2355" s="195"/>
      <c r="FE2355" s="195"/>
      <c r="FF2355" s="195"/>
      <c r="FG2355" s="195"/>
      <c r="FH2355" s="195"/>
    </row>
    <row r="2356" spans="2:164" x14ac:dyDescent="0.2">
      <c r="B2356" s="98">
        <f>COUNT(R2356:FC2356,FI2356:FQ2356)</f>
        <v>0</v>
      </c>
      <c r="C2356" s="98" t="str">
        <f>IF(COUNT(R2356:FC2356,FI2356:FQ2356)&gt;0,COUNT(R2356:FC2356,FI2356:FQ2356),"")</f>
        <v/>
      </c>
      <c r="D2356" s="98" t="str">
        <f>IF(COUNT(X2356:BN2356,BP2356:BX2356,BZ2356:CF2356,CH2356:FC2356,FI2356:FQ2356)&gt;0,COUNT(X2356:BN2356,BP2356:BX2356,BZ2356:CF2356,CH2356:FC2356,FI2356:FQ2356),"")</f>
        <v/>
      </c>
      <c r="E2356" s="98" t="str">
        <f>IF(H2356=1,COUNT(R2356:FC2356,FI2356:FQ2356),"")</f>
        <v/>
      </c>
      <c r="F2356" s="98" t="str">
        <f>IF(H2356=1,COUNT(X2356:BN2356,BP2356:BX2356,BZ2356:CF2356,CH2356:FC2356,FI2356:FQ2356),"")</f>
        <v/>
      </c>
      <c r="G2356" s="98" t="str">
        <f>IF($B2356&gt;=1,$M2356,"")</f>
        <v/>
      </c>
      <c r="H2356" s="199" t="str">
        <f>IF(AND(M2356&gt;0,M2356&lt;=STATS!$C$22),1,"")</f>
        <v/>
      </c>
      <c r="J2356" s="34">
        <v>2355</v>
      </c>
      <c r="R2356" s="17"/>
      <c r="U2356" s="17"/>
      <c r="FD2356" s="195"/>
      <c r="FE2356" s="195"/>
      <c r="FF2356" s="195"/>
      <c r="FG2356" s="195"/>
      <c r="FH2356" s="195"/>
    </row>
    <row r="2357" spans="2:164" x14ac:dyDescent="0.2">
      <c r="B2357" s="98">
        <f>COUNT(R2357:FC2357,FI2357:FQ2357)</f>
        <v>0</v>
      </c>
      <c r="C2357" s="98" t="str">
        <f>IF(COUNT(R2357:FC2357,FI2357:FQ2357)&gt;0,COUNT(R2357:FC2357,FI2357:FQ2357),"")</f>
        <v/>
      </c>
      <c r="D2357" s="98" t="str">
        <f>IF(COUNT(X2357:BN2357,BP2357:BX2357,BZ2357:CF2357,CH2357:FC2357,FI2357:FQ2357)&gt;0,COUNT(X2357:BN2357,BP2357:BX2357,BZ2357:CF2357,CH2357:FC2357,FI2357:FQ2357),"")</f>
        <v/>
      </c>
      <c r="E2357" s="98" t="str">
        <f>IF(H2357=1,COUNT(R2357:FC2357,FI2357:FQ2357),"")</f>
        <v/>
      </c>
      <c r="F2357" s="98" t="str">
        <f>IF(H2357=1,COUNT(X2357:BN2357,BP2357:BX2357,BZ2357:CF2357,CH2357:FC2357,FI2357:FQ2357),"")</f>
        <v/>
      </c>
      <c r="G2357" s="98" t="str">
        <f>IF($B2357&gt;=1,$M2357,"")</f>
        <v/>
      </c>
      <c r="H2357" s="199" t="str">
        <f>IF(AND(M2357&gt;0,M2357&lt;=STATS!$C$22),1,"")</f>
        <v/>
      </c>
      <c r="J2357" s="34">
        <v>2356</v>
      </c>
      <c r="R2357" s="17"/>
      <c r="U2357" s="17"/>
      <c r="FD2357" s="195"/>
      <c r="FE2357" s="195"/>
      <c r="FF2357" s="195"/>
      <c r="FG2357" s="195"/>
      <c r="FH2357" s="195"/>
    </row>
    <row r="2358" spans="2:164" x14ac:dyDescent="0.2">
      <c r="B2358" s="98">
        <f>COUNT(R2358:FC2358,FI2358:FQ2358)</f>
        <v>0</v>
      </c>
      <c r="C2358" s="98" t="str">
        <f>IF(COUNT(R2358:FC2358,FI2358:FQ2358)&gt;0,COUNT(R2358:FC2358,FI2358:FQ2358),"")</f>
        <v/>
      </c>
      <c r="D2358" s="98" t="str">
        <f>IF(COUNT(X2358:BN2358,BP2358:BX2358,BZ2358:CF2358,CH2358:FC2358,FI2358:FQ2358)&gt;0,COUNT(X2358:BN2358,BP2358:BX2358,BZ2358:CF2358,CH2358:FC2358,FI2358:FQ2358),"")</f>
        <v/>
      </c>
      <c r="E2358" s="98" t="str">
        <f>IF(H2358=1,COUNT(R2358:FC2358,FI2358:FQ2358),"")</f>
        <v/>
      </c>
      <c r="F2358" s="98" t="str">
        <f>IF(H2358=1,COUNT(X2358:BN2358,BP2358:BX2358,BZ2358:CF2358,CH2358:FC2358,FI2358:FQ2358),"")</f>
        <v/>
      </c>
      <c r="G2358" s="98" t="str">
        <f>IF($B2358&gt;=1,$M2358,"")</f>
        <v/>
      </c>
      <c r="H2358" s="199" t="str">
        <f>IF(AND(M2358&gt;0,M2358&lt;=STATS!$C$22),1,"")</f>
        <v/>
      </c>
      <c r="J2358" s="34">
        <v>2357</v>
      </c>
      <c r="R2358" s="17"/>
      <c r="U2358" s="17"/>
      <c r="FD2358" s="195"/>
      <c r="FE2358" s="195"/>
      <c r="FF2358" s="195"/>
      <c r="FG2358" s="195"/>
      <c r="FH2358" s="195"/>
    </row>
    <row r="2359" spans="2:164" x14ac:dyDescent="0.2">
      <c r="B2359" s="98">
        <f>COUNT(R2359:FC2359,FI2359:FQ2359)</f>
        <v>0</v>
      </c>
      <c r="C2359" s="98" t="str">
        <f>IF(COUNT(R2359:FC2359,FI2359:FQ2359)&gt;0,COUNT(R2359:FC2359,FI2359:FQ2359),"")</f>
        <v/>
      </c>
      <c r="D2359" s="98" t="str">
        <f>IF(COUNT(X2359:BN2359,BP2359:BX2359,BZ2359:CF2359,CH2359:FC2359,FI2359:FQ2359)&gt;0,COUNT(X2359:BN2359,BP2359:BX2359,BZ2359:CF2359,CH2359:FC2359,FI2359:FQ2359),"")</f>
        <v/>
      </c>
      <c r="E2359" s="98" t="str">
        <f>IF(H2359=1,COUNT(R2359:FC2359,FI2359:FQ2359),"")</f>
        <v/>
      </c>
      <c r="F2359" s="98" t="str">
        <f>IF(H2359=1,COUNT(X2359:BN2359,BP2359:BX2359,BZ2359:CF2359,CH2359:FC2359,FI2359:FQ2359),"")</f>
        <v/>
      </c>
      <c r="G2359" s="98" t="str">
        <f>IF($B2359&gt;=1,$M2359,"")</f>
        <v/>
      </c>
      <c r="H2359" s="199" t="str">
        <f>IF(AND(M2359&gt;0,M2359&lt;=STATS!$C$22),1,"")</f>
        <v/>
      </c>
      <c r="J2359" s="34">
        <v>2358</v>
      </c>
      <c r="R2359" s="17"/>
      <c r="U2359" s="17"/>
      <c r="FD2359" s="195"/>
      <c r="FE2359" s="195"/>
      <c r="FF2359" s="195"/>
      <c r="FG2359" s="195"/>
      <c r="FH2359" s="195"/>
    </row>
    <row r="2360" spans="2:164" x14ac:dyDescent="0.2">
      <c r="B2360" s="98">
        <f>COUNT(R2360:FC2360,FI2360:FQ2360)</f>
        <v>0</v>
      </c>
      <c r="C2360" s="98" t="str">
        <f>IF(COUNT(R2360:FC2360,FI2360:FQ2360)&gt;0,COUNT(R2360:FC2360,FI2360:FQ2360),"")</f>
        <v/>
      </c>
      <c r="D2360" s="98" t="str">
        <f>IF(COUNT(X2360:BN2360,BP2360:BX2360,BZ2360:CF2360,CH2360:FC2360,FI2360:FQ2360)&gt;0,COUNT(X2360:BN2360,BP2360:BX2360,BZ2360:CF2360,CH2360:FC2360,FI2360:FQ2360),"")</f>
        <v/>
      </c>
      <c r="E2360" s="98" t="str">
        <f>IF(H2360=1,COUNT(R2360:FC2360,FI2360:FQ2360),"")</f>
        <v/>
      </c>
      <c r="F2360" s="98" t="str">
        <f>IF(H2360=1,COUNT(X2360:BN2360,BP2360:BX2360,BZ2360:CF2360,CH2360:FC2360,FI2360:FQ2360),"")</f>
        <v/>
      </c>
      <c r="G2360" s="98" t="str">
        <f>IF($B2360&gt;=1,$M2360,"")</f>
        <v/>
      </c>
      <c r="H2360" s="199" t="str">
        <f>IF(AND(M2360&gt;0,M2360&lt;=STATS!$C$22),1,"")</f>
        <v/>
      </c>
      <c r="J2360" s="34">
        <v>2359</v>
      </c>
      <c r="R2360" s="17"/>
      <c r="U2360" s="17"/>
      <c r="FD2360" s="195"/>
      <c r="FE2360" s="195"/>
      <c r="FF2360" s="195"/>
      <c r="FG2360" s="195"/>
      <c r="FH2360" s="195"/>
    </row>
    <row r="2361" spans="2:164" x14ac:dyDescent="0.2">
      <c r="B2361" s="98">
        <f>COUNT(R2361:FC2361,FI2361:FQ2361)</f>
        <v>0</v>
      </c>
      <c r="C2361" s="98" t="str">
        <f>IF(COUNT(R2361:FC2361,FI2361:FQ2361)&gt;0,COUNT(R2361:FC2361,FI2361:FQ2361),"")</f>
        <v/>
      </c>
      <c r="D2361" s="98" t="str">
        <f>IF(COUNT(X2361:BN2361,BP2361:BX2361,BZ2361:CF2361,CH2361:FC2361,FI2361:FQ2361)&gt;0,COUNT(X2361:BN2361,BP2361:BX2361,BZ2361:CF2361,CH2361:FC2361,FI2361:FQ2361),"")</f>
        <v/>
      </c>
      <c r="E2361" s="98" t="str">
        <f>IF(H2361=1,COUNT(R2361:FC2361,FI2361:FQ2361),"")</f>
        <v/>
      </c>
      <c r="F2361" s="98" t="str">
        <f>IF(H2361=1,COUNT(X2361:BN2361,BP2361:BX2361,BZ2361:CF2361,CH2361:FC2361,FI2361:FQ2361),"")</f>
        <v/>
      </c>
      <c r="G2361" s="98" t="str">
        <f>IF($B2361&gt;=1,$M2361,"")</f>
        <v/>
      </c>
      <c r="H2361" s="199" t="str">
        <f>IF(AND(M2361&gt;0,M2361&lt;=STATS!$C$22),1,"")</f>
        <v/>
      </c>
      <c r="J2361" s="34">
        <v>2360</v>
      </c>
      <c r="R2361" s="17"/>
      <c r="U2361" s="17"/>
      <c r="FD2361" s="195"/>
      <c r="FE2361" s="195"/>
      <c r="FF2361" s="195"/>
      <c r="FG2361" s="195"/>
      <c r="FH2361" s="195"/>
    </row>
    <row r="2362" spans="2:164" x14ac:dyDescent="0.2">
      <c r="B2362" s="98">
        <f>COUNT(R2362:FC2362,FI2362:FQ2362)</f>
        <v>0</v>
      </c>
      <c r="C2362" s="98" t="str">
        <f>IF(COUNT(R2362:FC2362,FI2362:FQ2362)&gt;0,COUNT(R2362:FC2362,FI2362:FQ2362),"")</f>
        <v/>
      </c>
      <c r="D2362" s="98" t="str">
        <f>IF(COUNT(X2362:BN2362,BP2362:BX2362,BZ2362:CF2362,CH2362:FC2362,FI2362:FQ2362)&gt;0,COUNT(X2362:BN2362,BP2362:BX2362,BZ2362:CF2362,CH2362:FC2362,FI2362:FQ2362),"")</f>
        <v/>
      </c>
      <c r="E2362" s="98" t="str">
        <f>IF(H2362=1,COUNT(R2362:FC2362,FI2362:FQ2362),"")</f>
        <v/>
      </c>
      <c r="F2362" s="98" t="str">
        <f>IF(H2362=1,COUNT(X2362:BN2362,BP2362:BX2362,BZ2362:CF2362,CH2362:FC2362,FI2362:FQ2362),"")</f>
        <v/>
      </c>
      <c r="G2362" s="98" t="str">
        <f>IF($B2362&gt;=1,$M2362,"")</f>
        <v/>
      </c>
      <c r="H2362" s="199" t="str">
        <f>IF(AND(M2362&gt;0,M2362&lt;=STATS!$C$22),1,"")</f>
        <v/>
      </c>
      <c r="J2362" s="34">
        <v>2361</v>
      </c>
      <c r="R2362" s="17"/>
      <c r="U2362" s="17"/>
      <c r="FD2362" s="195"/>
      <c r="FE2362" s="195"/>
      <c r="FF2362" s="195"/>
      <c r="FG2362" s="195"/>
      <c r="FH2362" s="195"/>
    </row>
    <row r="2363" spans="2:164" x14ac:dyDescent="0.2">
      <c r="B2363" s="98">
        <f>COUNT(R2363:FC2363,FI2363:FQ2363)</f>
        <v>0</v>
      </c>
      <c r="C2363" s="98" t="str">
        <f>IF(COUNT(R2363:FC2363,FI2363:FQ2363)&gt;0,COUNT(R2363:FC2363,FI2363:FQ2363),"")</f>
        <v/>
      </c>
      <c r="D2363" s="98" t="str">
        <f>IF(COUNT(X2363:BN2363,BP2363:BX2363,BZ2363:CF2363,CH2363:FC2363,FI2363:FQ2363)&gt;0,COUNT(X2363:BN2363,BP2363:BX2363,BZ2363:CF2363,CH2363:FC2363,FI2363:FQ2363),"")</f>
        <v/>
      </c>
      <c r="E2363" s="98" t="str">
        <f>IF(H2363=1,COUNT(R2363:FC2363,FI2363:FQ2363),"")</f>
        <v/>
      </c>
      <c r="F2363" s="98" t="str">
        <f>IF(H2363=1,COUNT(X2363:BN2363,BP2363:BX2363,BZ2363:CF2363,CH2363:FC2363,FI2363:FQ2363),"")</f>
        <v/>
      </c>
      <c r="G2363" s="98" t="str">
        <f>IF($B2363&gt;=1,$M2363,"")</f>
        <v/>
      </c>
      <c r="H2363" s="199" t="str">
        <f>IF(AND(M2363&gt;0,M2363&lt;=STATS!$C$22),1,"")</f>
        <v/>
      </c>
      <c r="J2363" s="34">
        <v>2362</v>
      </c>
      <c r="R2363" s="17"/>
      <c r="U2363" s="17"/>
      <c r="FD2363" s="195"/>
      <c r="FE2363" s="195"/>
      <c r="FF2363" s="195"/>
      <c r="FG2363" s="195"/>
      <c r="FH2363" s="195"/>
    </row>
    <row r="2364" spans="2:164" x14ac:dyDescent="0.2">
      <c r="B2364" s="98">
        <f>COUNT(R2364:FC2364,FI2364:FQ2364)</f>
        <v>0</v>
      </c>
      <c r="C2364" s="98" t="str">
        <f>IF(COUNT(R2364:FC2364,FI2364:FQ2364)&gt;0,COUNT(R2364:FC2364,FI2364:FQ2364),"")</f>
        <v/>
      </c>
      <c r="D2364" s="98" t="str">
        <f>IF(COUNT(X2364:BN2364,BP2364:BX2364,BZ2364:CF2364,CH2364:FC2364,FI2364:FQ2364)&gt;0,COUNT(X2364:BN2364,BP2364:BX2364,BZ2364:CF2364,CH2364:FC2364,FI2364:FQ2364),"")</f>
        <v/>
      </c>
      <c r="E2364" s="98" t="str">
        <f>IF(H2364=1,COUNT(R2364:FC2364,FI2364:FQ2364),"")</f>
        <v/>
      </c>
      <c r="F2364" s="98" t="str">
        <f>IF(H2364=1,COUNT(X2364:BN2364,BP2364:BX2364,BZ2364:CF2364,CH2364:FC2364,FI2364:FQ2364),"")</f>
        <v/>
      </c>
      <c r="G2364" s="98" t="str">
        <f>IF($B2364&gt;=1,$M2364,"")</f>
        <v/>
      </c>
      <c r="H2364" s="199" t="str">
        <f>IF(AND(M2364&gt;0,M2364&lt;=STATS!$C$22),1,"")</f>
        <v/>
      </c>
      <c r="J2364" s="34">
        <v>2363</v>
      </c>
      <c r="R2364" s="17"/>
      <c r="U2364" s="17"/>
      <c r="FD2364" s="195"/>
      <c r="FE2364" s="195"/>
      <c r="FF2364" s="195"/>
      <c r="FG2364" s="195"/>
      <c r="FH2364" s="195"/>
    </row>
    <row r="2365" spans="2:164" x14ac:dyDescent="0.2">
      <c r="B2365" s="98">
        <f>COUNT(R2365:FC2365,FI2365:FQ2365)</f>
        <v>0</v>
      </c>
      <c r="C2365" s="98" t="str">
        <f>IF(COUNT(R2365:FC2365,FI2365:FQ2365)&gt;0,COUNT(R2365:FC2365,FI2365:FQ2365),"")</f>
        <v/>
      </c>
      <c r="D2365" s="98" t="str">
        <f>IF(COUNT(X2365:BN2365,BP2365:BX2365,BZ2365:CF2365,CH2365:FC2365,FI2365:FQ2365)&gt;0,COUNT(X2365:BN2365,BP2365:BX2365,BZ2365:CF2365,CH2365:FC2365,FI2365:FQ2365),"")</f>
        <v/>
      </c>
      <c r="E2365" s="98" t="str">
        <f>IF(H2365=1,COUNT(R2365:FC2365,FI2365:FQ2365),"")</f>
        <v/>
      </c>
      <c r="F2365" s="98" t="str">
        <f>IF(H2365=1,COUNT(X2365:BN2365,BP2365:BX2365,BZ2365:CF2365,CH2365:FC2365,FI2365:FQ2365),"")</f>
        <v/>
      </c>
      <c r="G2365" s="98" t="str">
        <f>IF($B2365&gt;=1,$M2365,"")</f>
        <v/>
      </c>
      <c r="H2365" s="199" t="str">
        <f>IF(AND(M2365&gt;0,M2365&lt;=STATS!$C$22),1,"")</f>
        <v/>
      </c>
      <c r="J2365" s="34">
        <v>2364</v>
      </c>
      <c r="R2365" s="17"/>
      <c r="U2365" s="17"/>
      <c r="FD2365" s="195"/>
      <c r="FE2365" s="195"/>
      <c r="FF2365" s="195"/>
      <c r="FG2365" s="195"/>
      <c r="FH2365" s="195"/>
    </row>
    <row r="2366" spans="2:164" x14ac:dyDescent="0.2">
      <c r="B2366" s="98">
        <f>COUNT(R2366:FC2366,FI2366:FQ2366)</f>
        <v>0</v>
      </c>
      <c r="C2366" s="98" t="str">
        <f>IF(COUNT(R2366:FC2366,FI2366:FQ2366)&gt;0,COUNT(R2366:FC2366,FI2366:FQ2366),"")</f>
        <v/>
      </c>
      <c r="D2366" s="98" t="str">
        <f>IF(COUNT(X2366:BN2366,BP2366:BX2366,BZ2366:CF2366,CH2366:FC2366,FI2366:FQ2366)&gt;0,COUNT(X2366:BN2366,BP2366:BX2366,BZ2366:CF2366,CH2366:FC2366,FI2366:FQ2366),"")</f>
        <v/>
      </c>
      <c r="E2366" s="98" t="str">
        <f>IF(H2366=1,COUNT(R2366:FC2366,FI2366:FQ2366),"")</f>
        <v/>
      </c>
      <c r="F2366" s="98" t="str">
        <f>IF(H2366=1,COUNT(X2366:BN2366,BP2366:BX2366,BZ2366:CF2366,CH2366:FC2366,FI2366:FQ2366),"")</f>
        <v/>
      </c>
      <c r="G2366" s="98" t="str">
        <f>IF($B2366&gt;=1,$M2366,"")</f>
        <v/>
      </c>
      <c r="H2366" s="199" t="str">
        <f>IF(AND(M2366&gt;0,M2366&lt;=STATS!$C$22),1,"")</f>
        <v/>
      </c>
      <c r="J2366" s="34">
        <v>2365</v>
      </c>
      <c r="R2366" s="17"/>
      <c r="U2366" s="17"/>
      <c r="FD2366" s="195"/>
      <c r="FE2366" s="195"/>
      <c r="FF2366" s="195"/>
      <c r="FG2366" s="195"/>
      <c r="FH2366" s="195"/>
    </row>
    <row r="2367" spans="2:164" x14ac:dyDescent="0.2">
      <c r="B2367" s="98">
        <f>COUNT(R2367:FC2367,FI2367:FQ2367)</f>
        <v>0</v>
      </c>
      <c r="C2367" s="98" t="str">
        <f>IF(COUNT(R2367:FC2367,FI2367:FQ2367)&gt;0,COUNT(R2367:FC2367,FI2367:FQ2367),"")</f>
        <v/>
      </c>
      <c r="D2367" s="98" t="str">
        <f>IF(COUNT(X2367:BN2367,BP2367:BX2367,BZ2367:CF2367,CH2367:FC2367,FI2367:FQ2367)&gt;0,COUNT(X2367:BN2367,BP2367:BX2367,BZ2367:CF2367,CH2367:FC2367,FI2367:FQ2367),"")</f>
        <v/>
      </c>
      <c r="E2367" s="98" t="str">
        <f>IF(H2367=1,COUNT(R2367:FC2367,FI2367:FQ2367),"")</f>
        <v/>
      </c>
      <c r="F2367" s="98" t="str">
        <f>IF(H2367=1,COUNT(X2367:BN2367,BP2367:BX2367,BZ2367:CF2367,CH2367:FC2367,FI2367:FQ2367),"")</f>
        <v/>
      </c>
      <c r="G2367" s="98" t="str">
        <f>IF($B2367&gt;=1,$M2367,"")</f>
        <v/>
      </c>
      <c r="H2367" s="199" t="str">
        <f>IF(AND(M2367&gt;0,M2367&lt;=STATS!$C$22),1,"")</f>
        <v/>
      </c>
      <c r="J2367" s="34">
        <v>2366</v>
      </c>
      <c r="R2367" s="17"/>
      <c r="U2367" s="17"/>
      <c r="FD2367" s="195"/>
      <c r="FE2367" s="195"/>
      <c r="FF2367" s="195"/>
      <c r="FG2367" s="195"/>
      <c r="FH2367" s="195"/>
    </row>
    <row r="2368" spans="2:164" x14ac:dyDescent="0.2">
      <c r="B2368" s="98">
        <f>COUNT(R2368:FC2368,FI2368:FQ2368)</f>
        <v>0</v>
      </c>
      <c r="C2368" s="98" t="str">
        <f>IF(COUNT(R2368:FC2368,FI2368:FQ2368)&gt;0,COUNT(R2368:FC2368,FI2368:FQ2368),"")</f>
        <v/>
      </c>
      <c r="D2368" s="98" t="str">
        <f>IF(COUNT(X2368:BN2368,BP2368:BX2368,BZ2368:CF2368,CH2368:FC2368,FI2368:FQ2368)&gt;0,COUNT(X2368:BN2368,BP2368:BX2368,BZ2368:CF2368,CH2368:FC2368,FI2368:FQ2368),"")</f>
        <v/>
      </c>
      <c r="E2368" s="98" t="str">
        <f>IF(H2368=1,COUNT(R2368:FC2368,FI2368:FQ2368),"")</f>
        <v/>
      </c>
      <c r="F2368" s="98" t="str">
        <f>IF(H2368=1,COUNT(X2368:BN2368,BP2368:BX2368,BZ2368:CF2368,CH2368:FC2368,FI2368:FQ2368),"")</f>
        <v/>
      </c>
      <c r="G2368" s="98" t="str">
        <f>IF($B2368&gt;=1,$M2368,"")</f>
        <v/>
      </c>
      <c r="H2368" s="199" t="str">
        <f>IF(AND(M2368&gt;0,M2368&lt;=STATS!$C$22),1,"")</f>
        <v/>
      </c>
      <c r="J2368" s="34">
        <v>2367</v>
      </c>
      <c r="R2368" s="17"/>
      <c r="U2368" s="17"/>
      <c r="FD2368" s="195"/>
      <c r="FE2368" s="195"/>
      <c r="FF2368" s="195"/>
      <c r="FG2368" s="195"/>
      <c r="FH2368" s="195"/>
    </row>
    <row r="2369" spans="2:164" x14ac:dyDescent="0.2">
      <c r="B2369" s="98">
        <f>COUNT(R2369:FC2369,FI2369:FQ2369)</f>
        <v>0</v>
      </c>
      <c r="C2369" s="98" t="str">
        <f>IF(COUNT(R2369:FC2369,FI2369:FQ2369)&gt;0,COUNT(R2369:FC2369,FI2369:FQ2369),"")</f>
        <v/>
      </c>
      <c r="D2369" s="98" t="str">
        <f>IF(COUNT(X2369:BN2369,BP2369:BX2369,BZ2369:CF2369,CH2369:FC2369,FI2369:FQ2369)&gt;0,COUNT(X2369:BN2369,BP2369:BX2369,BZ2369:CF2369,CH2369:FC2369,FI2369:FQ2369),"")</f>
        <v/>
      </c>
      <c r="E2369" s="98" t="str">
        <f>IF(H2369=1,COUNT(R2369:FC2369,FI2369:FQ2369),"")</f>
        <v/>
      </c>
      <c r="F2369" s="98" t="str">
        <f>IF(H2369=1,COUNT(X2369:BN2369,BP2369:BX2369,BZ2369:CF2369,CH2369:FC2369,FI2369:FQ2369),"")</f>
        <v/>
      </c>
      <c r="G2369" s="98" t="str">
        <f>IF($B2369&gt;=1,$M2369,"")</f>
        <v/>
      </c>
      <c r="H2369" s="199" t="str">
        <f>IF(AND(M2369&gt;0,M2369&lt;=STATS!$C$22),1,"")</f>
        <v/>
      </c>
      <c r="J2369" s="34">
        <v>2368</v>
      </c>
      <c r="R2369" s="17"/>
      <c r="U2369" s="17"/>
      <c r="FD2369" s="195"/>
      <c r="FE2369" s="195"/>
      <c r="FF2369" s="195"/>
      <c r="FG2369" s="195"/>
      <c r="FH2369" s="195"/>
    </row>
    <row r="2370" spans="2:164" x14ac:dyDescent="0.2">
      <c r="B2370" s="98">
        <f>COUNT(R2370:FC2370,FI2370:FQ2370)</f>
        <v>0</v>
      </c>
      <c r="C2370" s="98" t="str">
        <f>IF(COUNT(R2370:FC2370,FI2370:FQ2370)&gt;0,COUNT(R2370:FC2370,FI2370:FQ2370),"")</f>
        <v/>
      </c>
      <c r="D2370" s="98" t="str">
        <f>IF(COUNT(X2370:BN2370,BP2370:BX2370,BZ2370:CF2370,CH2370:FC2370,FI2370:FQ2370)&gt;0,COUNT(X2370:BN2370,BP2370:BX2370,BZ2370:CF2370,CH2370:FC2370,FI2370:FQ2370),"")</f>
        <v/>
      </c>
      <c r="E2370" s="98" t="str">
        <f>IF(H2370=1,COUNT(R2370:FC2370,FI2370:FQ2370),"")</f>
        <v/>
      </c>
      <c r="F2370" s="98" t="str">
        <f>IF(H2370=1,COUNT(X2370:BN2370,BP2370:BX2370,BZ2370:CF2370,CH2370:FC2370,FI2370:FQ2370),"")</f>
        <v/>
      </c>
      <c r="G2370" s="98" t="str">
        <f>IF($B2370&gt;=1,$M2370,"")</f>
        <v/>
      </c>
      <c r="H2370" s="199" t="str">
        <f>IF(AND(M2370&gt;0,M2370&lt;=STATS!$C$22),1,"")</f>
        <v/>
      </c>
      <c r="J2370" s="34">
        <v>2369</v>
      </c>
      <c r="R2370" s="17"/>
      <c r="U2370" s="17"/>
      <c r="FD2370" s="195"/>
      <c r="FE2370" s="195"/>
      <c r="FF2370" s="195"/>
      <c r="FG2370" s="195"/>
      <c r="FH2370" s="195"/>
    </row>
    <row r="2371" spans="2:164" x14ac:dyDescent="0.2">
      <c r="B2371" s="98">
        <f>COUNT(R2371:FC2371,FI2371:FQ2371)</f>
        <v>0</v>
      </c>
      <c r="C2371" s="98" t="str">
        <f>IF(COUNT(R2371:FC2371,FI2371:FQ2371)&gt;0,COUNT(R2371:FC2371,FI2371:FQ2371),"")</f>
        <v/>
      </c>
      <c r="D2371" s="98" t="str">
        <f>IF(COUNT(X2371:BN2371,BP2371:BX2371,BZ2371:CF2371,CH2371:FC2371,FI2371:FQ2371)&gt;0,COUNT(X2371:BN2371,BP2371:BX2371,BZ2371:CF2371,CH2371:FC2371,FI2371:FQ2371),"")</f>
        <v/>
      </c>
      <c r="E2371" s="98" t="str">
        <f>IF(H2371=1,COUNT(R2371:FC2371,FI2371:FQ2371),"")</f>
        <v/>
      </c>
      <c r="F2371" s="98" t="str">
        <f>IF(H2371=1,COUNT(X2371:BN2371,BP2371:BX2371,BZ2371:CF2371,CH2371:FC2371,FI2371:FQ2371),"")</f>
        <v/>
      </c>
      <c r="G2371" s="98" t="str">
        <f>IF($B2371&gt;=1,$M2371,"")</f>
        <v/>
      </c>
      <c r="H2371" s="199" t="str">
        <f>IF(AND(M2371&gt;0,M2371&lt;=STATS!$C$22),1,"")</f>
        <v/>
      </c>
      <c r="J2371" s="34">
        <v>2370</v>
      </c>
      <c r="R2371" s="17"/>
      <c r="U2371" s="17"/>
      <c r="FD2371" s="195"/>
      <c r="FE2371" s="195"/>
      <c r="FF2371" s="195"/>
      <c r="FG2371" s="195"/>
      <c r="FH2371" s="195"/>
    </row>
    <row r="2372" spans="2:164" x14ac:dyDescent="0.2">
      <c r="B2372" s="98">
        <f>COUNT(R2372:FC2372,FI2372:FQ2372)</f>
        <v>0</v>
      </c>
      <c r="C2372" s="98" t="str">
        <f>IF(COUNT(R2372:FC2372,FI2372:FQ2372)&gt;0,COUNT(R2372:FC2372,FI2372:FQ2372),"")</f>
        <v/>
      </c>
      <c r="D2372" s="98" t="str">
        <f>IF(COUNT(X2372:BN2372,BP2372:BX2372,BZ2372:CF2372,CH2372:FC2372,FI2372:FQ2372)&gt;0,COUNT(X2372:BN2372,BP2372:BX2372,BZ2372:CF2372,CH2372:FC2372,FI2372:FQ2372),"")</f>
        <v/>
      </c>
      <c r="E2372" s="98" t="str">
        <f>IF(H2372=1,COUNT(R2372:FC2372,FI2372:FQ2372),"")</f>
        <v/>
      </c>
      <c r="F2372" s="98" t="str">
        <f>IF(H2372=1,COUNT(X2372:BN2372,BP2372:BX2372,BZ2372:CF2372,CH2372:FC2372,FI2372:FQ2372),"")</f>
        <v/>
      </c>
      <c r="G2372" s="98" t="str">
        <f>IF($B2372&gt;=1,$M2372,"")</f>
        <v/>
      </c>
      <c r="H2372" s="199" t="str">
        <f>IF(AND(M2372&gt;0,M2372&lt;=STATS!$C$22),1,"")</f>
        <v/>
      </c>
      <c r="J2372" s="34">
        <v>2371</v>
      </c>
      <c r="R2372" s="17"/>
      <c r="U2372" s="17"/>
      <c r="FD2372" s="195"/>
      <c r="FE2372" s="195"/>
      <c r="FF2372" s="195"/>
      <c r="FG2372" s="195"/>
      <c r="FH2372" s="195"/>
    </row>
    <row r="2373" spans="2:164" x14ac:dyDescent="0.2">
      <c r="B2373" s="98">
        <f>COUNT(R2373:FC2373,FI2373:FQ2373)</f>
        <v>0</v>
      </c>
      <c r="C2373" s="98" t="str">
        <f>IF(COUNT(R2373:FC2373,FI2373:FQ2373)&gt;0,COUNT(R2373:FC2373,FI2373:FQ2373),"")</f>
        <v/>
      </c>
      <c r="D2373" s="98" t="str">
        <f>IF(COUNT(X2373:BN2373,BP2373:BX2373,BZ2373:CF2373,CH2373:FC2373,FI2373:FQ2373)&gt;0,COUNT(X2373:BN2373,BP2373:BX2373,BZ2373:CF2373,CH2373:FC2373,FI2373:FQ2373),"")</f>
        <v/>
      </c>
      <c r="E2373" s="98" t="str">
        <f>IF(H2373=1,COUNT(R2373:FC2373,FI2373:FQ2373),"")</f>
        <v/>
      </c>
      <c r="F2373" s="98" t="str">
        <f>IF(H2373=1,COUNT(X2373:BN2373,BP2373:BX2373,BZ2373:CF2373,CH2373:FC2373,FI2373:FQ2373),"")</f>
        <v/>
      </c>
      <c r="G2373" s="98" t="str">
        <f>IF($B2373&gt;=1,$M2373,"")</f>
        <v/>
      </c>
      <c r="H2373" s="199" t="str">
        <f>IF(AND(M2373&gt;0,M2373&lt;=STATS!$C$22),1,"")</f>
        <v/>
      </c>
      <c r="J2373" s="34">
        <v>2372</v>
      </c>
      <c r="R2373" s="17"/>
      <c r="U2373" s="17"/>
      <c r="FD2373" s="195"/>
      <c r="FE2373" s="195"/>
      <c r="FF2373" s="195"/>
      <c r="FG2373" s="195"/>
      <c r="FH2373" s="195"/>
    </row>
    <row r="2374" spans="2:164" x14ac:dyDescent="0.2">
      <c r="B2374" s="98">
        <f>COUNT(R2374:FC2374,FI2374:FQ2374)</f>
        <v>0</v>
      </c>
      <c r="C2374" s="98" t="str">
        <f>IF(COUNT(R2374:FC2374,FI2374:FQ2374)&gt;0,COUNT(R2374:FC2374,FI2374:FQ2374),"")</f>
        <v/>
      </c>
      <c r="D2374" s="98" t="str">
        <f>IF(COUNT(X2374:BN2374,BP2374:BX2374,BZ2374:CF2374,CH2374:FC2374,FI2374:FQ2374)&gt;0,COUNT(X2374:BN2374,BP2374:BX2374,BZ2374:CF2374,CH2374:FC2374,FI2374:FQ2374),"")</f>
        <v/>
      </c>
      <c r="E2374" s="98" t="str">
        <f>IF(H2374=1,COUNT(R2374:FC2374,FI2374:FQ2374),"")</f>
        <v/>
      </c>
      <c r="F2374" s="98" t="str">
        <f>IF(H2374=1,COUNT(X2374:BN2374,BP2374:BX2374,BZ2374:CF2374,CH2374:FC2374,FI2374:FQ2374),"")</f>
        <v/>
      </c>
      <c r="G2374" s="98" t="str">
        <f>IF($B2374&gt;=1,$M2374,"")</f>
        <v/>
      </c>
      <c r="H2374" s="199" t="str">
        <f>IF(AND(M2374&gt;0,M2374&lt;=STATS!$C$22),1,"")</f>
        <v/>
      </c>
      <c r="J2374" s="34">
        <v>2373</v>
      </c>
      <c r="R2374" s="17"/>
      <c r="U2374" s="17"/>
      <c r="FD2374" s="195"/>
      <c r="FE2374" s="195"/>
      <c r="FF2374" s="195"/>
      <c r="FG2374" s="195"/>
      <c r="FH2374" s="195"/>
    </row>
    <row r="2375" spans="2:164" x14ac:dyDescent="0.2">
      <c r="B2375" s="98">
        <f>COUNT(R2375:FC2375,FI2375:FQ2375)</f>
        <v>0</v>
      </c>
      <c r="C2375" s="98" t="str">
        <f>IF(COUNT(R2375:FC2375,FI2375:FQ2375)&gt;0,COUNT(R2375:FC2375,FI2375:FQ2375),"")</f>
        <v/>
      </c>
      <c r="D2375" s="98" t="str">
        <f>IF(COUNT(X2375:BN2375,BP2375:BX2375,BZ2375:CF2375,CH2375:FC2375,FI2375:FQ2375)&gt;0,COUNT(X2375:BN2375,BP2375:BX2375,BZ2375:CF2375,CH2375:FC2375,FI2375:FQ2375),"")</f>
        <v/>
      </c>
      <c r="E2375" s="98" t="str">
        <f>IF(H2375=1,COUNT(R2375:FC2375,FI2375:FQ2375),"")</f>
        <v/>
      </c>
      <c r="F2375" s="98" t="str">
        <f>IF(H2375=1,COUNT(X2375:BN2375,BP2375:BX2375,BZ2375:CF2375,CH2375:FC2375,FI2375:FQ2375),"")</f>
        <v/>
      </c>
      <c r="G2375" s="98" t="str">
        <f>IF($B2375&gt;=1,$M2375,"")</f>
        <v/>
      </c>
      <c r="H2375" s="199" t="str">
        <f>IF(AND(M2375&gt;0,M2375&lt;=STATS!$C$22),1,"")</f>
        <v/>
      </c>
      <c r="J2375" s="34">
        <v>2374</v>
      </c>
      <c r="R2375" s="17"/>
      <c r="U2375" s="17"/>
      <c r="FD2375" s="195"/>
      <c r="FE2375" s="195"/>
      <c r="FF2375" s="195"/>
      <c r="FG2375" s="195"/>
      <c r="FH2375" s="195"/>
    </row>
    <row r="2376" spans="2:164" x14ac:dyDescent="0.2">
      <c r="B2376" s="98">
        <f>COUNT(R2376:FC2376,FI2376:FQ2376)</f>
        <v>0</v>
      </c>
      <c r="C2376" s="98" t="str">
        <f>IF(COUNT(R2376:FC2376,FI2376:FQ2376)&gt;0,COUNT(R2376:FC2376,FI2376:FQ2376),"")</f>
        <v/>
      </c>
      <c r="D2376" s="98" t="str">
        <f>IF(COUNT(X2376:BN2376,BP2376:BX2376,BZ2376:CF2376,CH2376:FC2376,FI2376:FQ2376)&gt;0,COUNT(X2376:BN2376,BP2376:BX2376,BZ2376:CF2376,CH2376:FC2376,FI2376:FQ2376),"")</f>
        <v/>
      </c>
      <c r="E2376" s="98" t="str">
        <f>IF(H2376=1,COUNT(R2376:FC2376,FI2376:FQ2376),"")</f>
        <v/>
      </c>
      <c r="F2376" s="98" t="str">
        <f>IF(H2376=1,COUNT(X2376:BN2376,BP2376:BX2376,BZ2376:CF2376,CH2376:FC2376,FI2376:FQ2376),"")</f>
        <v/>
      </c>
      <c r="G2376" s="98" t="str">
        <f>IF($B2376&gt;=1,$M2376,"")</f>
        <v/>
      </c>
      <c r="H2376" s="199" t="str">
        <f>IF(AND(M2376&gt;0,M2376&lt;=STATS!$C$22),1,"")</f>
        <v/>
      </c>
      <c r="J2376" s="34">
        <v>2375</v>
      </c>
      <c r="R2376" s="17"/>
      <c r="U2376" s="17"/>
      <c r="FD2376" s="195"/>
      <c r="FE2376" s="195"/>
      <c r="FF2376" s="195"/>
      <c r="FG2376" s="195"/>
      <c r="FH2376" s="195"/>
    </row>
    <row r="2377" spans="2:164" x14ac:dyDescent="0.2">
      <c r="B2377" s="98">
        <f>COUNT(R2377:FC2377,FI2377:FQ2377)</f>
        <v>0</v>
      </c>
      <c r="C2377" s="98" t="str">
        <f>IF(COUNT(R2377:FC2377,FI2377:FQ2377)&gt;0,COUNT(R2377:FC2377,FI2377:FQ2377),"")</f>
        <v/>
      </c>
      <c r="D2377" s="98" t="str">
        <f>IF(COUNT(X2377:BN2377,BP2377:BX2377,BZ2377:CF2377,CH2377:FC2377,FI2377:FQ2377)&gt;0,COUNT(X2377:BN2377,BP2377:BX2377,BZ2377:CF2377,CH2377:FC2377,FI2377:FQ2377),"")</f>
        <v/>
      </c>
      <c r="E2377" s="98" t="str">
        <f>IF(H2377=1,COUNT(R2377:FC2377,FI2377:FQ2377),"")</f>
        <v/>
      </c>
      <c r="F2377" s="98" t="str">
        <f>IF(H2377=1,COUNT(X2377:BN2377,BP2377:BX2377,BZ2377:CF2377,CH2377:FC2377,FI2377:FQ2377),"")</f>
        <v/>
      </c>
      <c r="G2377" s="98" t="str">
        <f>IF($B2377&gt;=1,$M2377,"")</f>
        <v/>
      </c>
      <c r="H2377" s="199" t="str">
        <f>IF(AND(M2377&gt;0,M2377&lt;=STATS!$C$22),1,"")</f>
        <v/>
      </c>
      <c r="J2377" s="34">
        <v>2376</v>
      </c>
      <c r="R2377" s="17"/>
      <c r="U2377" s="17"/>
      <c r="FD2377" s="195"/>
      <c r="FE2377" s="195"/>
      <c r="FF2377" s="195"/>
      <c r="FG2377" s="195"/>
      <c r="FH2377" s="195"/>
    </row>
    <row r="2378" spans="2:164" x14ac:dyDescent="0.2">
      <c r="B2378" s="98">
        <f>COUNT(R2378:FC2378,FI2378:FQ2378)</f>
        <v>0</v>
      </c>
      <c r="C2378" s="98" t="str">
        <f>IF(COUNT(R2378:FC2378,FI2378:FQ2378)&gt;0,COUNT(R2378:FC2378,FI2378:FQ2378),"")</f>
        <v/>
      </c>
      <c r="D2378" s="98" t="str">
        <f>IF(COUNT(X2378:BN2378,BP2378:BX2378,BZ2378:CF2378,CH2378:FC2378,FI2378:FQ2378)&gt;0,COUNT(X2378:BN2378,BP2378:BX2378,BZ2378:CF2378,CH2378:FC2378,FI2378:FQ2378),"")</f>
        <v/>
      </c>
      <c r="E2378" s="98" t="str">
        <f>IF(H2378=1,COUNT(R2378:FC2378,FI2378:FQ2378),"")</f>
        <v/>
      </c>
      <c r="F2378" s="98" t="str">
        <f>IF(H2378=1,COUNT(X2378:BN2378,BP2378:BX2378,BZ2378:CF2378,CH2378:FC2378,FI2378:FQ2378),"")</f>
        <v/>
      </c>
      <c r="G2378" s="98" t="str">
        <f>IF($B2378&gt;=1,$M2378,"")</f>
        <v/>
      </c>
      <c r="H2378" s="199" t="str">
        <f>IF(AND(M2378&gt;0,M2378&lt;=STATS!$C$22),1,"")</f>
        <v/>
      </c>
      <c r="J2378" s="34">
        <v>2377</v>
      </c>
      <c r="R2378" s="17"/>
      <c r="U2378" s="17"/>
      <c r="FD2378" s="195"/>
      <c r="FE2378" s="195"/>
      <c r="FF2378" s="195"/>
      <c r="FG2378" s="195"/>
      <c r="FH2378" s="195"/>
    </row>
    <row r="2379" spans="2:164" x14ac:dyDescent="0.2">
      <c r="B2379" s="98">
        <f>COUNT(R2379:FC2379,FI2379:FQ2379)</f>
        <v>0</v>
      </c>
      <c r="C2379" s="98" t="str">
        <f>IF(COUNT(R2379:FC2379,FI2379:FQ2379)&gt;0,COUNT(R2379:FC2379,FI2379:FQ2379),"")</f>
        <v/>
      </c>
      <c r="D2379" s="98" t="str">
        <f>IF(COUNT(X2379:BN2379,BP2379:BX2379,BZ2379:CF2379,CH2379:FC2379,FI2379:FQ2379)&gt;0,COUNT(X2379:BN2379,BP2379:BX2379,BZ2379:CF2379,CH2379:FC2379,FI2379:FQ2379),"")</f>
        <v/>
      </c>
      <c r="E2379" s="98" t="str">
        <f>IF(H2379=1,COUNT(R2379:FC2379,FI2379:FQ2379),"")</f>
        <v/>
      </c>
      <c r="F2379" s="98" t="str">
        <f>IF(H2379=1,COUNT(X2379:BN2379,BP2379:BX2379,BZ2379:CF2379,CH2379:FC2379,FI2379:FQ2379),"")</f>
        <v/>
      </c>
      <c r="G2379" s="98" t="str">
        <f>IF($B2379&gt;=1,$M2379,"")</f>
        <v/>
      </c>
      <c r="H2379" s="199" t="str">
        <f>IF(AND(M2379&gt;0,M2379&lt;=STATS!$C$22),1,"")</f>
        <v/>
      </c>
      <c r="J2379" s="34">
        <v>2378</v>
      </c>
      <c r="R2379" s="17"/>
      <c r="U2379" s="17"/>
      <c r="FD2379" s="195"/>
      <c r="FE2379" s="195"/>
      <c r="FF2379" s="195"/>
      <c r="FG2379" s="195"/>
      <c r="FH2379" s="195"/>
    </row>
    <row r="2380" spans="2:164" x14ac:dyDescent="0.2">
      <c r="B2380" s="98">
        <f>COUNT(R2380:FC2380,FI2380:FQ2380)</f>
        <v>0</v>
      </c>
      <c r="C2380" s="98" t="str">
        <f>IF(COUNT(R2380:FC2380,FI2380:FQ2380)&gt;0,COUNT(R2380:FC2380,FI2380:FQ2380),"")</f>
        <v/>
      </c>
      <c r="D2380" s="98" t="str">
        <f>IF(COUNT(X2380:BN2380,BP2380:BX2380,BZ2380:CF2380,CH2380:FC2380,FI2380:FQ2380)&gt;0,COUNT(X2380:BN2380,BP2380:BX2380,BZ2380:CF2380,CH2380:FC2380,FI2380:FQ2380),"")</f>
        <v/>
      </c>
      <c r="E2380" s="98" t="str">
        <f>IF(H2380=1,COUNT(R2380:FC2380,FI2380:FQ2380),"")</f>
        <v/>
      </c>
      <c r="F2380" s="98" t="str">
        <f>IF(H2380=1,COUNT(X2380:BN2380,BP2380:BX2380,BZ2380:CF2380,CH2380:FC2380,FI2380:FQ2380),"")</f>
        <v/>
      </c>
      <c r="G2380" s="98" t="str">
        <f>IF($B2380&gt;=1,$M2380,"")</f>
        <v/>
      </c>
      <c r="H2380" s="199" t="str">
        <f>IF(AND(M2380&gt;0,M2380&lt;=STATS!$C$22),1,"")</f>
        <v/>
      </c>
      <c r="J2380" s="34">
        <v>2379</v>
      </c>
      <c r="R2380" s="17"/>
      <c r="U2380" s="17"/>
      <c r="FD2380" s="195"/>
      <c r="FE2380" s="195"/>
      <c r="FF2380" s="195"/>
      <c r="FG2380" s="195"/>
      <c r="FH2380" s="195"/>
    </row>
    <row r="2381" spans="2:164" x14ac:dyDescent="0.2">
      <c r="B2381" s="98">
        <f>COUNT(R2381:FC2381,FI2381:FQ2381)</f>
        <v>0</v>
      </c>
      <c r="C2381" s="98" t="str">
        <f>IF(COUNT(R2381:FC2381,FI2381:FQ2381)&gt;0,COUNT(R2381:FC2381,FI2381:FQ2381),"")</f>
        <v/>
      </c>
      <c r="D2381" s="98" t="str">
        <f>IF(COUNT(X2381:BN2381,BP2381:BX2381,BZ2381:CF2381,CH2381:FC2381,FI2381:FQ2381)&gt;0,COUNT(X2381:BN2381,BP2381:BX2381,BZ2381:CF2381,CH2381:FC2381,FI2381:FQ2381),"")</f>
        <v/>
      </c>
      <c r="E2381" s="98" t="str">
        <f>IF(H2381=1,COUNT(R2381:FC2381,FI2381:FQ2381),"")</f>
        <v/>
      </c>
      <c r="F2381" s="98" t="str">
        <f>IF(H2381=1,COUNT(X2381:BN2381,BP2381:BX2381,BZ2381:CF2381,CH2381:FC2381,FI2381:FQ2381),"")</f>
        <v/>
      </c>
      <c r="G2381" s="98" t="str">
        <f>IF($B2381&gt;=1,$M2381,"")</f>
        <v/>
      </c>
      <c r="H2381" s="199" t="str">
        <f>IF(AND(M2381&gt;0,M2381&lt;=STATS!$C$22),1,"")</f>
        <v/>
      </c>
      <c r="J2381" s="34">
        <v>2380</v>
      </c>
      <c r="R2381" s="17"/>
      <c r="U2381" s="17"/>
      <c r="FD2381" s="195"/>
      <c r="FE2381" s="195"/>
      <c r="FF2381" s="195"/>
      <c r="FG2381" s="195"/>
      <c r="FH2381" s="195"/>
    </row>
    <row r="2382" spans="2:164" x14ac:dyDescent="0.2">
      <c r="B2382" s="98">
        <f>COUNT(R2382:FC2382,FI2382:FQ2382)</f>
        <v>0</v>
      </c>
      <c r="C2382" s="98" t="str">
        <f>IF(COUNT(R2382:FC2382,FI2382:FQ2382)&gt;0,COUNT(R2382:FC2382,FI2382:FQ2382),"")</f>
        <v/>
      </c>
      <c r="D2382" s="98" t="str">
        <f>IF(COUNT(X2382:BN2382,BP2382:BX2382,BZ2382:CF2382,CH2382:FC2382,FI2382:FQ2382)&gt;0,COUNT(X2382:BN2382,BP2382:BX2382,BZ2382:CF2382,CH2382:FC2382,FI2382:FQ2382),"")</f>
        <v/>
      </c>
      <c r="E2382" s="98" t="str">
        <f>IF(H2382=1,COUNT(R2382:FC2382,FI2382:FQ2382),"")</f>
        <v/>
      </c>
      <c r="F2382" s="98" t="str">
        <f>IF(H2382=1,COUNT(X2382:BN2382,BP2382:BX2382,BZ2382:CF2382,CH2382:FC2382,FI2382:FQ2382),"")</f>
        <v/>
      </c>
      <c r="G2382" s="98" t="str">
        <f>IF($B2382&gt;=1,$M2382,"")</f>
        <v/>
      </c>
      <c r="H2382" s="199" t="str">
        <f>IF(AND(M2382&gt;0,M2382&lt;=STATS!$C$22),1,"")</f>
        <v/>
      </c>
      <c r="J2382" s="34">
        <v>2381</v>
      </c>
      <c r="R2382" s="17"/>
      <c r="U2382" s="17"/>
      <c r="FD2382" s="195"/>
      <c r="FE2382" s="195"/>
      <c r="FF2382" s="195"/>
      <c r="FG2382" s="195"/>
      <c r="FH2382" s="195"/>
    </row>
    <row r="2383" spans="2:164" x14ac:dyDescent="0.2">
      <c r="B2383" s="98">
        <f>COUNT(R2383:FC2383,FI2383:FQ2383)</f>
        <v>0</v>
      </c>
      <c r="C2383" s="98" t="str">
        <f>IF(COUNT(R2383:FC2383,FI2383:FQ2383)&gt;0,COUNT(R2383:FC2383,FI2383:FQ2383),"")</f>
        <v/>
      </c>
      <c r="D2383" s="98" t="str">
        <f>IF(COUNT(X2383:BN2383,BP2383:BX2383,BZ2383:CF2383,CH2383:FC2383,FI2383:FQ2383)&gt;0,COUNT(X2383:BN2383,BP2383:BX2383,BZ2383:CF2383,CH2383:FC2383,FI2383:FQ2383),"")</f>
        <v/>
      </c>
      <c r="E2383" s="98" t="str">
        <f>IF(H2383=1,COUNT(R2383:FC2383,FI2383:FQ2383),"")</f>
        <v/>
      </c>
      <c r="F2383" s="98" t="str">
        <f>IF(H2383=1,COUNT(X2383:BN2383,BP2383:BX2383,BZ2383:CF2383,CH2383:FC2383,FI2383:FQ2383),"")</f>
        <v/>
      </c>
      <c r="G2383" s="98" t="str">
        <f>IF($B2383&gt;=1,$M2383,"")</f>
        <v/>
      </c>
      <c r="H2383" s="199" t="str">
        <f>IF(AND(M2383&gt;0,M2383&lt;=STATS!$C$22),1,"")</f>
        <v/>
      </c>
      <c r="J2383" s="34">
        <v>2382</v>
      </c>
      <c r="R2383" s="17"/>
      <c r="U2383" s="17"/>
      <c r="FD2383" s="195"/>
      <c r="FE2383" s="195"/>
      <c r="FF2383" s="195"/>
      <c r="FG2383" s="195"/>
      <c r="FH2383" s="195"/>
    </row>
    <row r="2384" spans="2:164" x14ac:dyDescent="0.2">
      <c r="B2384" s="98">
        <f>COUNT(R2384:FC2384,FI2384:FQ2384)</f>
        <v>0</v>
      </c>
      <c r="C2384" s="98" t="str">
        <f>IF(COUNT(R2384:FC2384,FI2384:FQ2384)&gt;0,COUNT(R2384:FC2384,FI2384:FQ2384),"")</f>
        <v/>
      </c>
      <c r="D2384" s="98" t="str">
        <f>IF(COUNT(X2384:BN2384,BP2384:BX2384,BZ2384:CF2384,CH2384:FC2384,FI2384:FQ2384)&gt;0,COUNT(X2384:BN2384,BP2384:BX2384,BZ2384:CF2384,CH2384:FC2384,FI2384:FQ2384),"")</f>
        <v/>
      </c>
      <c r="E2384" s="98" t="str">
        <f>IF(H2384=1,COUNT(R2384:FC2384,FI2384:FQ2384),"")</f>
        <v/>
      </c>
      <c r="F2384" s="98" t="str">
        <f>IF(H2384=1,COUNT(X2384:BN2384,BP2384:BX2384,BZ2384:CF2384,CH2384:FC2384,FI2384:FQ2384),"")</f>
        <v/>
      </c>
      <c r="G2384" s="98" t="str">
        <f>IF($B2384&gt;=1,$M2384,"")</f>
        <v/>
      </c>
      <c r="H2384" s="199" t="str">
        <f>IF(AND(M2384&gt;0,M2384&lt;=STATS!$C$22),1,"")</f>
        <v/>
      </c>
      <c r="J2384" s="34">
        <v>2383</v>
      </c>
      <c r="R2384" s="17"/>
      <c r="U2384" s="17"/>
      <c r="FD2384" s="195"/>
      <c r="FE2384" s="195"/>
      <c r="FF2384" s="195"/>
      <c r="FG2384" s="195"/>
      <c r="FH2384" s="195"/>
    </row>
    <row r="2385" spans="2:164" x14ac:dyDescent="0.2">
      <c r="B2385" s="98">
        <f>COUNT(R2385:FC2385,FI2385:FQ2385)</f>
        <v>0</v>
      </c>
      <c r="C2385" s="98" t="str">
        <f>IF(COUNT(R2385:FC2385,FI2385:FQ2385)&gt;0,COUNT(R2385:FC2385,FI2385:FQ2385),"")</f>
        <v/>
      </c>
      <c r="D2385" s="98" t="str">
        <f>IF(COUNT(X2385:BN2385,BP2385:BX2385,BZ2385:CF2385,CH2385:FC2385,FI2385:FQ2385)&gt;0,COUNT(X2385:BN2385,BP2385:BX2385,BZ2385:CF2385,CH2385:FC2385,FI2385:FQ2385),"")</f>
        <v/>
      </c>
      <c r="E2385" s="98" t="str">
        <f>IF(H2385=1,COUNT(R2385:FC2385,FI2385:FQ2385),"")</f>
        <v/>
      </c>
      <c r="F2385" s="98" t="str">
        <f>IF(H2385=1,COUNT(X2385:BN2385,BP2385:BX2385,BZ2385:CF2385,CH2385:FC2385,FI2385:FQ2385),"")</f>
        <v/>
      </c>
      <c r="G2385" s="98" t="str">
        <f>IF($B2385&gt;=1,$M2385,"")</f>
        <v/>
      </c>
      <c r="H2385" s="199" t="str">
        <f>IF(AND(M2385&gt;0,M2385&lt;=STATS!$C$22),1,"")</f>
        <v/>
      </c>
      <c r="J2385" s="34">
        <v>2384</v>
      </c>
      <c r="R2385" s="17"/>
      <c r="U2385" s="17"/>
      <c r="FD2385" s="195"/>
      <c r="FE2385" s="195"/>
      <c r="FF2385" s="195"/>
      <c r="FG2385" s="195"/>
      <c r="FH2385" s="195"/>
    </row>
    <row r="2386" spans="2:164" x14ac:dyDescent="0.2">
      <c r="B2386" s="98">
        <f>COUNT(R2386:FC2386,FI2386:FQ2386)</f>
        <v>0</v>
      </c>
      <c r="C2386" s="98" t="str">
        <f>IF(COUNT(R2386:FC2386,FI2386:FQ2386)&gt;0,COUNT(R2386:FC2386,FI2386:FQ2386),"")</f>
        <v/>
      </c>
      <c r="D2386" s="98" t="str">
        <f>IF(COUNT(X2386:BN2386,BP2386:BX2386,BZ2386:CF2386,CH2386:FC2386,FI2386:FQ2386)&gt;0,COUNT(X2386:BN2386,BP2386:BX2386,BZ2386:CF2386,CH2386:FC2386,FI2386:FQ2386),"")</f>
        <v/>
      </c>
      <c r="E2386" s="98" t="str">
        <f>IF(H2386=1,COUNT(R2386:FC2386,FI2386:FQ2386),"")</f>
        <v/>
      </c>
      <c r="F2386" s="98" t="str">
        <f>IF(H2386=1,COUNT(X2386:BN2386,BP2386:BX2386,BZ2386:CF2386,CH2386:FC2386,FI2386:FQ2386),"")</f>
        <v/>
      </c>
      <c r="G2386" s="98" t="str">
        <f>IF($B2386&gt;=1,$M2386,"")</f>
        <v/>
      </c>
      <c r="H2386" s="199" t="str">
        <f>IF(AND(M2386&gt;0,M2386&lt;=STATS!$C$22),1,"")</f>
        <v/>
      </c>
      <c r="J2386" s="34">
        <v>2385</v>
      </c>
      <c r="R2386" s="17"/>
      <c r="U2386" s="17"/>
      <c r="FD2386" s="195"/>
      <c r="FE2386" s="195"/>
      <c r="FF2386" s="195"/>
      <c r="FG2386" s="195"/>
      <c r="FH2386" s="195"/>
    </row>
    <row r="2387" spans="2:164" x14ac:dyDescent="0.2">
      <c r="B2387" s="98">
        <f>COUNT(R2387:FC2387,FI2387:FQ2387)</f>
        <v>0</v>
      </c>
      <c r="C2387" s="98" t="str">
        <f>IF(COUNT(R2387:FC2387,FI2387:FQ2387)&gt;0,COUNT(R2387:FC2387,FI2387:FQ2387),"")</f>
        <v/>
      </c>
      <c r="D2387" s="98" t="str">
        <f>IF(COUNT(X2387:BN2387,BP2387:BX2387,BZ2387:CF2387,CH2387:FC2387,FI2387:FQ2387)&gt;0,COUNT(X2387:BN2387,BP2387:BX2387,BZ2387:CF2387,CH2387:FC2387,FI2387:FQ2387),"")</f>
        <v/>
      </c>
      <c r="E2387" s="98" t="str">
        <f>IF(H2387=1,COUNT(R2387:FC2387,FI2387:FQ2387),"")</f>
        <v/>
      </c>
      <c r="F2387" s="98" t="str">
        <f>IF(H2387=1,COUNT(X2387:BN2387,BP2387:BX2387,BZ2387:CF2387,CH2387:FC2387,FI2387:FQ2387),"")</f>
        <v/>
      </c>
      <c r="G2387" s="98" t="str">
        <f>IF($B2387&gt;=1,$M2387,"")</f>
        <v/>
      </c>
      <c r="H2387" s="199" t="str">
        <f>IF(AND(M2387&gt;0,M2387&lt;=STATS!$C$22),1,"")</f>
        <v/>
      </c>
      <c r="J2387" s="34">
        <v>2386</v>
      </c>
      <c r="R2387" s="17"/>
      <c r="U2387" s="17"/>
      <c r="FD2387" s="195"/>
      <c r="FE2387" s="195"/>
      <c r="FF2387" s="195"/>
      <c r="FG2387" s="195"/>
      <c r="FH2387" s="195"/>
    </row>
    <row r="2388" spans="2:164" x14ac:dyDescent="0.2">
      <c r="B2388" s="98">
        <f>COUNT(R2388:FC2388,FI2388:FQ2388)</f>
        <v>0</v>
      </c>
      <c r="C2388" s="98" t="str">
        <f>IF(COUNT(R2388:FC2388,FI2388:FQ2388)&gt;0,COUNT(R2388:FC2388,FI2388:FQ2388),"")</f>
        <v/>
      </c>
      <c r="D2388" s="98" t="str">
        <f>IF(COUNT(X2388:BN2388,BP2388:BX2388,BZ2388:CF2388,CH2388:FC2388,FI2388:FQ2388)&gt;0,COUNT(X2388:BN2388,BP2388:BX2388,BZ2388:CF2388,CH2388:FC2388,FI2388:FQ2388),"")</f>
        <v/>
      </c>
      <c r="E2388" s="98" t="str">
        <f>IF(H2388=1,COUNT(R2388:FC2388,FI2388:FQ2388),"")</f>
        <v/>
      </c>
      <c r="F2388" s="98" t="str">
        <f>IF(H2388=1,COUNT(X2388:BN2388,BP2388:BX2388,BZ2388:CF2388,CH2388:FC2388,FI2388:FQ2388),"")</f>
        <v/>
      </c>
      <c r="G2388" s="98" t="str">
        <f>IF($B2388&gt;=1,$M2388,"")</f>
        <v/>
      </c>
      <c r="H2388" s="199" t="str">
        <f>IF(AND(M2388&gt;0,M2388&lt;=STATS!$C$22),1,"")</f>
        <v/>
      </c>
      <c r="J2388" s="34">
        <v>2387</v>
      </c>
      <c r="R2388" s="17"/>
      <c r="U2388" s="17"/>
      <c r="FD2388" s="195"/>
      <c r="FE2388" s="195"/>
      <c r="FF2388" s="195"/>
      <c r="FG2388" s="195"/>
      <c r="FH2388" s="195"/>
    </row>
    <row r="2389" spans="2:164" x14ac:dyDescent="0.2">
      <c r="B2389" s="98">
        <f>COUNT(R2389:FC2389,FI2389:FQ2389)</f>
        <v>0</v>
      </c>
      <c r="C2389" s="98" t="str">
        <f>IF(COUNT(R2389:FC2389,FI2389:FQ2389)&gt;0,COUNT(R2389:FC2389,FI2389:FQ2389),"")</f>
        <v/>
      </c>
      <c r="D2389" s="98" t="str">
        <f>IF(COUNT(X2389:BN2389,BP2389:BX2389,BZ2389:CF2389,CH2389:FC2389,FI2389:FQ2389)&gt;0,COUNT(X2389:BN2389,BP2389:BX2389,BZ2389:CF2389,CH2389:FC2389,FI2389:FQ2389),"")</f>
        <v/>
      </c>
      <c r="E2389" s="98" t="str">
        <f>IF(H2389=1,COUNT(R2389:FC2389,FI2389:FQ2389),"")</f>
        <v/>
      </c>
      <c r="F2389" s="98" t="str">
        <f>IF(H2389=1,COUNT(X2389:BN2389,BP2389:BX2389,BZ2389:CF2389,CH2389:FC2389,FI2389:FQ2389),"")</f>
        <v/>
      </c>
      <c r="G2389" s="98" t="str">
        <f>IF($B2389&gt;=1,$M2389,"")</f>
        <v/>
      </c>
      <c r="H2389" s="199" t="str">
        <f>IF(AND(M2389&gt;0,M2389&lt;=STATS!$C$22),1,"")</f>
        <v/>
      </c>
      <c r="J2389" s="34">
        <v>2388</v>
      </c>
      <c r="R2389" s="17"/>
      <c r="U2389" s="17"/>
      <c r="FD2389" s="195"/>
      <c r="FE2389" s="195"/>
      <c r="FF2389" s="195"/>
      <c r="FG2389" s="195"/>
      <c r="FH2389" s="195"/>
    </row>
    <row r="2390" spans="2:164" x14ac:dyDescent="0.2">
      <c r="B2390" s="98">
        <f>COUNT(R2390:FC2390,FI2390:FQ2390)</f>
        <v>0</v>
      </c>
      <c r="C2390" s="98" t="str">
        <f>IF(COUNT(R2390:FC2390,FI2390:FQ2390)&gt;0,COUNT(R2390:FC2390,FI2390:FQ2390),"")</f>
        <v/>
      </c>
      <c r="D2390" s="98" t="str">
        <f>IF(COUNT(X2390:BN2390,BP2390:BX2390,BZ2390:CF2390,CH2390:FC2390,FI2390:FQ2390)&gt;0,COUNT(X2390:BN2390,BP2390:BX2390,BZ2390:CF2390,CH2390:FC2390,FI2390:FQ2390),"")</f>
        <v/>
      </c>
      <c r="E2390" s="98" t="str">
        <f>IF(H2390=1,COUNT(R2390:FC2390,FI2390:FQ2390),"")</f>
        <v/>
      </c>
      <c r="F2390" s="98" t="str">
        <f>IF(H2390=1,COUNT(X2390:BN2390,BP2390:BX2390,BZ2390:CF2390,CH2390:FC2390,FI2390:FQ2390),"")</f>
        <v/>
      </c>
      <c r="G2390" s="98" t="str">
        <f>IF($B2390&gt;=1,$M2390,"")</f>
        <v/>
      </c>
      <c r="H2390" s="199" t="str">
        <f>IF(AND(M2390&gt;0,M2390&lt;=STATS!$C$22),1,"")</f>
        <v/>
      </c>
      <c r="J2390" s="34">
        <v>2389</v>
      </c>
      <c r="R2390" s="17"/>
      <c r="U2390" s="17"/>
      <c r="FD2390" s="195"/>
      <c r="FE2390" s="195"/>
      <c r="FF2390" s="195"/>
      <c r="FG2390" s="195"/>
      <c r="FH2390" s="195"/>
    </row>
    <row r="2391" spans="2:164" x14ac:dyDescent="0.2">
      <c r="B2391" s="98">
        <f>COUNT(R2391:FC2391,FI2391:FQ2391)</f>
        <v>0</v>
      </c>
      <c r="C2391" s="98" t="str">
        <f>IF(COUNT(R2391:FC2391,FI2391:FQ2391)&gt;0,COUNT(R2391:FC2391,FI2391:FQ2391),"")</f>
        <v/>
      </c>
      <c r="D2391" s="98" t="str">
        <f>IF(COUNT(X2391:BN2391,BP2391:BX2391,BZ2391:CF2391,CH2391:FC2391,FI2391:FQ2391)&gt;0,COUNT(X2391:BN2391,BP2391:BX2391,BZ2391:CF2391,CH2391:FC2391,FI2391:FQ2391),"")</f>
        <v/>
      </c>
      <c r="E2391" s="98" t="str">
        <f>IF(H2391=1,COUNT(R2391:FC2391,FI2391:FQ2391),"")</f>
        <v/>
      </c>
      <c r="F2391" s="98" t="str">
        <f>IF(H2391=1,COUNT(X2391:BN2391,BP2391:BX2391,BZ2391:CF2391,CH2391:FC2391,FI2391:FQ2391),"")</f>
        <v/>
      </c>
      <c r="G2391" s="98" t="str">
        <f>IF($B2391&gt;=1,$M2391,"")</f>
        <v/>
      </c>
      <c r="H2391" s="199" t="str">
        <f>IF(AND(M2391&gt;0,M2391&lt;=STATS!$C$22),1,"")</f>
        <v/>
      </c>
      <c r="J2391" s="34">
        <v>2390</v>
      </c>
      <c r="R2391" s="17"/>
      <c r="U2391" s="17"/>
      <c r="FD2391" s="195"/>
      <c r="FE2391" s="195"/>
      <c r="FF2391" s="195"/>
      <c r="FG2391" s="195"/>
      <c r="FH2391" s="195"/>
    </row>
    <row r="2392" spans="2:164" x14ac:dyDescent="0.2">
      <c r="B2392" s="98">
        <f>COUNT(R2392:FC2392,FI2392:FQ2392)</f>
        <v>0</v>
      </c>
      <c r="C2392" s="98" t="str">
        <f>IF(COUNT(R2392:FC2392,FI2392:FQ2392)&gt;0,COUNT(R2392:FC2392,FI2392:FQ2392),"")</f>
        <v/>
      </c>
      <c r="D2392" s="98" t="str">
        <f>IF(COUNT(X2392:BN2392,BP2392:BX2392,BZ2392:CF2392,CH2392:FC2392,FI2392:FQ2392)&gt;0,COUNT(X2392:BN2392,BP2392:BX2392,BZ2392:CF2392,CH2392:FC2392,FI2392:FQ2392),"")</f>
        <v/>
      </c>
      <c r="E2392" s="98" t="str">
        <f>IF(H2392=1,COUNT(R2392:FC2392,FI2392:FQ2392),"")</f>
        <v/>
      </c>
      <c r="F2392" s="98" t="str">
        <f>IF(H2392=1,COUNT(X2392:BN2392,BP2392:BX2392,BZ2392:CF2392,CH2392:FC2392,FI2392:FQ2392),"")</f>
        <v/>
      </c>
      <c r="G2392" s="98" t="str">
        <f>IF($B2392&gt;=1,$M2392,"")</f>
        <v/>
      </c>
      <c r="H2392" s="199" t="str">
        <f>IF(AND(M2392&gt;0,M2392&lt;=STATS!$C$22),1,"")</f>
        <v/>
      </c>
      <c r="J2392" s="34">
        <v>2391</v>
      </c>
      <c r="R2392" s="17"/>
      <c r="U2392" s="17"/>
      <c r="FD2392" s="195"/>
      <c r="FE2392" s="195"/>
      <c r="FF2392" s="195"/>
      <c r="FG2392" s="195"/>
      <c r="FH2392" s="195"/>
    </row>
    <row r="2393" spans="2:164" x14ac:dyDescent="0.2">
      <c r="B2393" s="98">
        <f>COUNT(R2393:FC2393,FI2393:FQ2393)</f>
        <v>0</v>
      </c>
      <c r="C2393" s="98" t="str">
        <f>IF(COUNT(R2393:FC2393,FI2393:FQ2393)&gt;0,COUNT(R2393:FC2393,FI2393:FQ2393),"")</f>
        <v/>
      </c>
      <c r="D2393" s="98" t="str">
        <f>IF(COUNT(X2393:BN2393,BP2393:BX2393,BZ2393:CF2393,CH2393:FC2393,FI2393:FQ2393)&gt;0,COUNT(X2393:BN2393,BP2393:BX2393,BZ2393:CF2393,CH2393:FC2393,FI2393:FQ2393),"")</f>
        <v/>
      </c>
      <c r="E2393" s="98" t="str">
        <f>IF(H2393=1,COUNT(R2393:FC2393,FI2393:FQ2393),"")</f>
        <v/>
      </c>
      <c r="F2393" s="98" t="str">
        <f>IF(H2393=1,COUNT(X2393:BN2393,BP2393:BX2393,BZ2393:CF2393,CH2393:FC2393,FI2393:FQ2393),"")</f>
        <v/>
      </c>
      <c r="G2393" s="98" t="str">
        <f>IF($B2393&gt;=1,$M2393,"")</f>
        <v/>
      </c>
      <c r="H2393" s="199" t="str">
        <f>IF(AND(M2393&gt;0,M2393&lt;=STATS!$C$22),1,"")</f>
        <v/>
      </c>
      <c r="J2393" s="34">
        <v>2392</v>
      </c>
      <c r="R2393" s="17"/>
      <c r="U2393" s="17"/>
      <c r="FD2393" s="195"/>
      <c r="FE2393" s="195"/>
      <c r="FF2393" s="195"/>
      <c r="FG2393" s="195"/>
      <c r="FH2393" s="195"/>
    </row>
    <row r="2394" spans="2:164" x14ac:dyDescent="0.2">
      <c r="B2394" s="98">
        <f>COUNT(R2394:FC2394,FI2394:FQ2394)</f>
        <v>0</v>
      </c>
      <c r="C2394" s="98" t="str">
        <f>IF(COUNT(R2394:FC2394,FI2394:FQ2394)&gt;0,COUNT(R2394:FC2394,FI2394:FQ2394),"")</f>
        <v/>
      </c>
      <c r="D2394" s="98" t="str">
        <f>IF(COUNT(X2394:BN2394,BP2394:BX2394,BZ2394:CF2394,CH2394:FC2394,FI2394:FQ2394)&gt;0,COUNT(X2394:BN2394,BP2394:BX2394,BZ2394:CF2394,CH2394:FC2394,FI2394:FQ2394),"")</f>
        <v/>
      </c>
      <c r="E2394" s="98" t="str">
        <f>IF(H2394=1,COUNT(R2394:FC2394,FI2394:FQ2394),"")</f>
        <v/>
      </c>
      <c r="F2394" s="98" t="str">
        <f>IF(H2394=1,COUNT(X2394:BN2394,BP2394:BX2394,BZ2394:CF2394,CH2394:FC2394,FI2394:FQ2394),"")</f>
        <v/>
      </c>
      <c r="G2394" s="98" t="str">
        <f>IF($B2394&gt;=1,$M2394,"")</f>
        <v/>
      </c>
      <c r="H2394" s="199" t="str">
        <f>IF(AND(M2394&gt;0,M2394&lt;=STATS!$C$22),1,"")</f>
        <v/>
      </c>
      <c r="J2394" s="34">
        <v>2393</v>
      </c>
      <c r="R2394" s="17"/>
      <c r="U2394" s="17"/>
      <c r="FD2394" s="195"/>
      <c r="FE2394" s="195"/>
      <c r="FF2394" s="195"/>
      <c r="FG2394" s="195"/>
      <c r="FH2394" s="195"/>
    </row>
    <row r="2395" spans="2:164" x14ac:dyDescent="0.2">
      <c r="B2395" s="98">
        <f>COUNT(R2395:FC2395,FI2395:FQ2395)</f>
        <v>0</v>
      </c>
      <c r="C2395" s="98" t="str">
        <f>IF(COUNT(R2395:FC2395,FI2395:FQ2395)&gt;0,COUNT(R2395:FC2395,FI2395:FQ2395),"")</f>
        <v/>
      </c>
      <c r="D2395" s="98" t="str">
        <f>IF(COUNT(X2395:BN2395,BP2395:BX2395,BZ2395:CF2395,CH2395:FC2395,FI2395:FQ2395)&gt;0,COUNT(X2395:BN2395,BP2395:BX2395,BZ2395:CF2395,CH2395:FC2395,FI2395:FQ2395),"")</f>
        <v/>
      </c>
      <c r="E2395" s="98" t="str">
        <f>IF(H2395=1,COUNT(R2395:FC2395,FI2395:FQ2395),"")</f>
        <v/>
      </c>
      <c r="F2395" s="98" t="str">
        <f>IF(H2395=1,COUNT(X2395:BN2395,BP2395:BX2395,BZ2395:CF2395,CH2395:FC2395,FI2395:FQ2395),"")</f>
        <v/>
      </c>
      <c r="G2395" s="98" t="str">
        <f>IF($B2395&gt;=1,$M2395,"")</f>
        <v/>
      </c>
      <c r="H2395" s="199" t="str">
        <f>IF(AND(M2395&gt;0,M2395&lt;=STATS!$C$22),1,"")</f>
        <v/>
      </c>
      <c r="J2395" s="34">
        <v>2394</v>
      </c>
      <c r="R2395" s="17"/>
      <c r="U2395" s="17"/>
      <c r="FD2395" s="195"/>
      <c r="FE2395" s="195"/>
      <c r="FF2395" s="195"/>
      <c r="FG2395" s="195"/>
      <c r="FH2395" s="195"/>
    </row>
    <row r="2396" spans="2:164" x14ac:dyDescent="0.2">
      <c r="B2396" s="98">
        <f>COUNT(R2396:FC2396,FI2396:FQ2396)</f>
        <v>0</v>
      </c>
      <c r="C2396" s="98" t="str">
        <f>IF(COUNT(R2396:FC2396,FI2396:FQ2396)&gt;0,COUNT(R2396:FC2396,FI2396:FQ2396),"")</f>
        <v/>
      </c>
      <c r="D2396" s="98" t="str">
        <f>IF(COUNT(X2396:BN2396,BP2396:BX2396,BZ2396:CF2396,CH2396:FC2396,FI2396:FQ2396)&gt;0,COUNT(X2396:BN2396,BP2396:BX2396,BZ2396:CF2396,CH2396:FC2396,FI2396:FQ2396),"")</f>
        <v/>
      </c>
      <c r="E2396" s="98" t="str">
        <f>IF(H2396=1,COUNT(R2396:FC2396,FI2396:FQ2396),"")</f>
        <v/>
      </c>
      <c r="F2396" s="98" t="str">
        <f>IF(H2396=1,COUNT(X2396:BN2396,BP2396:BX2396,BZ2396:CF2396,CH2396:FC2396,FI2396:FQ2396),"")</f>
        <v/>
      </c>
      <c r="G2396" s="98" t="str">
        <f>IF($B2396&gt;=1,$M2396,"")</f>
        <v/>
      </c>
      <c r="H2396" s="199" t="str">
        <f>IF(AND(M2396&gt;0,M2396&lt;=STATS!$C$22),1,"")</f>
        <v/>
      </c>
      <c r="J2396" s="34">
        <v>2395</v>
      </c>
      <c r="R2396" s="17"/>
      <c r="U2396" s="17"/>
      <c r="FD2396" s="195"/>
      <c r="FE2396" s="195"/>
      <c r="FF2396" s="195"/>
      <c r="FG2396" s="195"/>
      <c r="FH2396" s="195"/>
    </row>
    <row r="2397" spans="2:164" x14ac:dyDescent="0.2">
      <c r="B2397" s="98">
        <f>COUNT(R2397:FC2397,FI2397:FQ2397)</f>
        <v>0</v>
      </c>
      <c r="C2397" s="98" t="str">
        <f>IF(COUNT(R2397:FC2397,FI2397:FQ2397)&gt;0,COUNT(R2397:FC2397,FI2397:FQ2397),"")</f>
        <v/>
      </c>
      <c r="D2397" s="98" t="str">
        <f>IF(COUNT(X2397:BN2397,BP2397:BX2397,BZ2397:CF2397,CH2397:FC2397,FI2397:FQ2397)&gt;0,COUNT(X2397:BN2397,BP2397:BX2397,BZ2397:CF2397,CH2397:FC2397,FI2397:FQ2397),"")</f>
        <v/>
      </c>
      <c r="E2397" s="98" t="str">
        <f>IF(H2397=1,COUNT(R2397:FC2397,FI2397:FQ2397),"")</f>
        <v/>
      </c>
      <c r="F2397" s="98" t="str">
        <f>IF(H2397=1,COUNT(X2397:BN2397,BP2397:BX2397,BZ2397:CF2397,CH2397:FC2397,FI2397:FQ2397),"")</f>
        <v/>
      </c>
      <c r="G2397" s="98" t="str">
        <f>IF($B2397&gt;=1,$M2397,"")</f>
        <v/>
      </c>
      <c r="H2397" s="199" t="str">
        <f>IF(AND(M2397&gt;0,M2397&lt;=STATS!$C$22),1,"")</f>
        <v/>
      </c>
      <c r="J2397" s="34">
        <v>2396</v>
      </c>
      <c r="R2397" s="17"/>
      <c r="U2397" s="17"/>
      <c r="FD2397" s="195"/>
      <c r="FE2397" s="195"/>
      <c r="FF2397" s="195"/>
      <c r="FG2397" s="195"/>
      <c r="FH2397" s="195"/>
    </row>
    <row r="2398" spans="2:164" x14ac:dyDescent="0.2">
      <c r="B2398" s="98">
        <f>COUNT(R2398:FC2398,FI2398:FQ2398)</f>
        <v>0</v>
      </c>
      <c r="C2398" s="98" t="str">
        <f>IF(COUNT(R2398:FC2398,FI2398:FQ2398)&gt;0,COUNT(R2398:FC2398,FI2398:FQ2398),"")</f>
        <v/>
      </c>
      <c r="D2398" s="98" t="str">
        <f>IF(COUNT(X2398:BN2398,BP2398:BX2398,BZ2398:CF2398,CH2398:FC2398,FI2398:FQ2398)&gt;0,COUNT(X2398:BN2398,BP2398:BX2398,BZ2398:CF2398,CH2398:FC2398,FI2398:FQ2398),"")</f>
        <v/>
      </c>
      <c r="E2398" s="98" t="str">
        <f>IF(H2398=1,COUNT(R2398:FC2398,FI2398:FQ2398),"")</f>
        <v/>
      </c>
      <c r="F2398" s="98" t="str">
        <f>IF(H2398=1,COUNT(X2398:BN2398,BP2398:BX2398,BZ2398:CF2398,CH2398:FC2398,FI2398:FQ2398),"")</f>
        <v/>
      </c>
      <c r="G2398" s="98" t="str">
        <f>IF($B2398&gt;=1,$M2398,"")</f>
        <v/>
      </c>
      <c r="H2398" s="199" t="str">
        <f>IF(AND(M2398&gt;0,M2398&lt;=STATS!$C$22),1,"")</f>
        <v/>
      </c>
      <c r="J2398" s="34">
        <v>2397</v>
      </c>
      <c r="R2398" s="17"/>
      <c r="U2398" s="17"/>
      <c r="FD2398" s="195"/>
      <c r="FE2398" s="195"/>
      <c r="FF2398" s="195"/>
      <c r="FG2398" s="195"/>
      <c r="FH2398" s="195"/>
    </row>
    <row r="2399" spans="2:164" x14ac:dyDescent="0.2">
      <c r="B2399" s="98">
        <f>COUNT(R2399:FC2399,FI2399:FQ2399)</f>
        <v>0</v>
      </c>
      <c r="C2399" s="98" t="str">
        <f>IF(COUNT(R2399:FC2399,FI2399:FQ2399)&gt;0,COUNT(R2399:FC2399,FI2399:FQ2399),"")</f>
        <v/>
      </c>
      <c r="D2399" s="98" t="str">
        <f>IF(COUNT(X2399:BN2399,BP2399:BX2399,BZ2399:CF2399,CH2399:FC2399,FI2399:FQ2399)&gt;0,COUNT(X2399:BN2399,BP2399:BX2399,BZ2399:CF2399,CH2399:FC2399,FI2399:FQ2399),"")</f>
        <v/>
      </c>
      <c r="E2399" s="98" t="str">
        <f>IF(H2399=1,COUNT(R2399:FC2399,FI2399:FQ2399),"")</f>
        <v/>
      </c>
      <c r="F2399" s="98" t="str">
        <f>IF(H2399=1,COUNT(X2399:BN2399,BP2399:BX2399,BZ2399:CF2399,CH2399:FC2399,FI2399:FQ2399),"")</f>
        <v/>
      </c>
      <c r="G2399" s="98" t="str">
        <f>IF($B2399&gt;=1,$M2399,"")</f>
        <v/>
      </c>
      <c r="H2399" s="199" t="str">
        <f>IF(AND(M2399&gt;0,M2399&lt;=STATS!$C$22),1,"")</f>
        <v/>
      </c>
      <c r="J2399" s="34">
        <v>2398</v>
      </c>
      <c r="R2399" s="17"/>
      <c r="U2399" s="17"/>
      <c r="FD2399" s="195"/>
      <c r="FE2399" s="195"/>
      <c r="FF2399" s="195"/>
      <c r="FG2399" s="195"/>
      <c r="FH2399" s="195"/>
    </row>
    <row r="2400" spans="2:164" x14ac:dyDescent="0.2">
      <c r="B2400" s="98">
        <f>COUNT(R2400:FC2400,FI2400:FQ2400)</f>
        <v>0</v>
      </c>
      <c r="C2400" s="98" t="str">
        <f>IF(COUNT(R2400:FC2400,FI2400:FQ2400)&gt;0,COUNT(R2400:FC2400,FI2400:FQ2400),"")</f>
        <v/>
      </c>
      <c r="D2400" s="98" t="str">
        <f>IF(COUNT(X2400:BN2400,BP2400:BX2400,BZ2400:CF2400,CH2400:FC2400,FI2400:FQ2400)&gt;0,COUNT(X2400:BN2400,BP2400:BX2400,BZ2400:CF2400,CH2400:FC2400,FI2400:FQ2400),"")</f>
        <v/>
      </c>
      <c r="E2400" s="98" t="str">
        <f>IF(H2400=1,COUNT(R2400:FC2400,FI2400:FQ2400),"")</f>
        <v/>
      </c>
      <c r="F2400" s="98" t="str">
        <f>IF(H2400=1,COUNT(X2400:BN2400,BP2400:BX2400,BZ2400:CF2400,CH2400:FC2400,FI2400:FQ2400),"")</f>
        <v/>
      </c>
      <c r="G2400" s="98" t="str">
        <f>IF($B2400&gt;=1,$M2400,"")</f>
        <v/>
      </c>
      <c r="H2400" s="199" t="str">
        <f>IF(AND(M2400&gt;0,M2400&lt;=STATS!$C$22),1,"")</f>
        <v/>
      </c>
      <c r="J2400" s="34">
        <v>2399</v>
      </c>
      <c r="R2400" s="17"/>
      <c r="U2400" s="17"/>
      <c r="FD2400" s="195"/>
      <c r="FE2400" s="195"/>
      <c r="FF2400" s="195"/>
      <c r="FG2400" s="195"/>
      <c r="FH2400" s="195"/>
    </row>
    <row r="2401" spans="2:164" x14ac:dyDescent="0.2">
      <c r="B2401" s="98">
        <f>COUNT(R2401:FC2401,FI2401:FQ2401)</f>
        <v>0</v>
      </c>
      <c r="C2401" s="98" t="str">
        <f>IF(COUNT(R2401:FC2401,FI2401:FQ2401)&gt;0,COUNT(R2401:FC2401,FI2401:FQ2401),"")</f>
        <v/>
      </c>
      <c r="D2401" s="98" t="str">
        <f>IF(COUNT(X2401:BN2401,BP2401:BX2401,BZ2401:CF2401,CH2401:FC2401,FI2401:FQ2401)&gt;0,COUNT(X2401:BN2401,BP2401:BX2401,BZ2401:CF2401,CH2401:FC2401,FI2401:FQ2401),"")</f>
        <v/>
      </c>
      <c r="E2401" s="98" t="str">
        <f>IF(H2401=1,COUNT(R2401:FC2401,FI2401:FQ2401),"")</f>
        <v/>
      </c>
      <c r="F2401" s="98" t="str">
        <f>IF(H2401=1,COUNT(X2401:BN2401,BP2401:BX2401,BZ2401:CF2401,CH2401:FC2401,FI2401:FQ2401),"")</f>
        <v/>
      </c>
      <c r="G2401" s="98" t="str">
        <f>IF($B2401&gt;=1,$M2401,"")</f>
        <v/>
      </c>
      <c r="H2401" s="199" t="str">
        <f>IF(AND(M2401&gt;0,M2401&lt;=STATS!$C$22),1,"")</f>
        <v/>
      </c>
      <c r="J2401" s="34">
        <v>2400</v>
      </c>
      <c r="R2401" s="17"/>
      <c r="U2401" s="17"/>
      <c r="FD2401" s="195"/>
      <c r="FE2401" s="195"/>
      <c r="FF2401" s="195"/>
      <c r="FG2401" s="195"/>
      <c r="FH2401" s="195"/>
    </row>
    <row r="2402" spans="2:164" x14ac:dyDescent="0.2">
      <c r="B2402" s="98">
        <f>COUNT(R2402:FC2402,FI2402:FQ2402)</f>
        <v>0</v>
      </c>
      <c r="C2402" s="98" t="str">
        <f>IF(COUNT(R2402:FC2402,FI2402:FQ2402)&gt;0,COUNT(R2402:FC2402,FI2402:FQ2402),"")</f>
        <v/>
      </c>
      <c r="D2402" s="98" t="str">
        <f>IF(COUNT(X2402:BN2402,BP2402:BX2402,BZ2402:CF2402,CH2402:FC2402,FI2402:FQ2402)&gt;0,COUNT(X2402:BN2402,BP2402:BX2402,BZ2402:CF2402,CH2402:FC2402,FI2402:FQ2402),"")</f>
        <v/>
      </c>
      <c r="E2402" s="98" t="str">
        <f>IF(H2402=1,COUNT(R2402:FC2402,FI2402:FQ2402),"")</f>
        <v/>
      </c>
      <c r="F2402" s="98" t="str">
        <f>IF(H2402=1,COUNT(X2402:BN2402,BP2402:BX2402,BZ2402:CF2402,CH2402:FC2402,FI2402:FQ2402),"")</f>
        <v/>
      </c>
      <c r="G2402" s="98" t="str">
        <f>IF($B2402&gt;=1,$M2402,"")</f>
        <v/>
      </c>
      <c r="H2402" s="199" t="str">
        <f>IF(AND(M2402&gt;0,M2402&lt;=STATS!$C$22),1,"")</f>
        <v/>
      </c>
      <c r="J2402" s="34">
        <v>2401</v>
      </c>
      <c r="R2402" s="17"/>
      <c r="U2402" s="17"/>
      <c r="FD2402" s="195"/>
      <c r="FE2402" s="195"/>
      <c r="FF2402" s="195"/>
      <c r="FG2402" s="195"/>
      <c r="FH2402" s="195"/>
    </row>
    <row r="2403" spans="2:164" x14ac:dyDescent="0.2">
      <c r="B2403" s="98">
        <f>COUNT(R2403:FC2403,FI2403:FQ2403)</f>
        <v>0</v>
      </c>
      <c r="C2403" s="98" t="str">
        <f>IF(COUNT(R2403:FC2403,FI2403:FQ2403)&gt;0,COUNT(R2403:FC2403,FI2403:FQ2403),"")</f>
        <v/>
      </c>
      <c r="D2403" s="98" t="str">
        <f>IF(COUNT(X2403:BN2403,BP2403:BX2403,BZ2403:CF2403,CH2403:FC2403,FI2403:FQ2403)&gt;0,COUNT(X2403:BN2403,BP2403:BX2403,BZ2403:CF2403,CH2403:FC2403,FI2403:FQ2403),"")</f>
        <v/>
      </c>
      <c r="E2403" s="98" t="str">
        <f>IF(H2403=1,COUNT(R2403:FC2403,FI2403:FQ2403),"")</f>
        <v/>
      </c>
      <c r="F2403" s="98" t="str">
        <f>IF(H2403=1,COUNT(X2403:BN2403,BP2403:BX2403,BZ2403:CF2403,CH2403:FC2403,FI2403:FQ2403),"")</f>
        <v/>
      </c>
      <c r="G2403" s="98" t="str">
        <f>IF($B2403&gt;=1,$M2403,"")</f>
        <v/>
      </c>
      <c r="H2403" s="199" t="str">
        <f>IF(AND(M2403&gt;0,M2403&lt;=STATS!$C$22),1,"")</f>
        <v/>
      </c>
      <c r="J2403" s="34">
        <v>2402</v>
      </c>
      <c r="R2403" s="17"/>
      <c r="U2403" s="17"/>
      <c r="FD2403" s="195"/>
      <c r="FE2403" s="195"/>
      <c r="FF2403" s="195"/>
      <c r="FG2403" s="195"/>
      <c r="FH2403" s="195"/>
    </row>
    <row r="2404" spans="2:164" x14ac:dyDescent="0.2">
      <c r="B2404" s="98">
        <f>COUNT(R2404:FC2404,FI2404:FQ2404)</f>
        <v>0</v>
      </c>
      <c r="C2404" s="98" t="str">
        <f>IF(COUNT(R2404:FC2404,FI2404:FQ2404)&gt;0,COUNT(R2404:FC2404,FI2404:FQ2404),"")</f>
        <v/>
      </c>
      <c r="D2404" s="98" t="str">
        <f>IF(COUNT(X2404:BN2404,BP2404:BX2404,BZ2404:CF2404,CH2404:FC2404,FI2404:FQ2404)&gt;0,COUNT(X2404:BN2404,BP2404:BX2404,BZ2404:CF2404,CH2404:FC2404,FI2404:FQ2404),"")</f>
        <v/>
      </c>
      <c r="E2404" s="98" t="str">
        <f>IF(H2404=1,COUNT(R2404:FC2404,FI2404:FQ2404),"")</f>
        <v/>
      </c>
      <c r="F2404" s="98" t="str">
        <f>IF(H2404=1,COUNT(X2404:BN2404,BP2404:BX2404,BZ2404:CF2404,CH2404:FC2404,FI2404:FQ2404),"")</f>
        <v/>
      </c>
      <c r="G2404" s="98" t="str">
        <f>IF($B2404&gt;=1,$M2404,"")</f>
        <v/>
      </c>
      <c r="H2404" s="199" t="str">
        <f>IF(AND(M2404&gt;0,M2404&lt;=STATS!$C$22),1,"")</f>
        <v/>
      </c>
      <c r="J2404" s="34">
        <v>2403</v>
      </c>
      <c r="R2404" s="17"/>
      <c r="U2404" s="17"/>
      <c r="FD2404" s="195"/>
      <c r="FE2404" s="195"/>
      <c r="FF2404" s="195"/>
      <c r="FG2404" s="195"/>
      <c r="FH2404" s="195"/>
    </row>
    <row r="2405" spans="2:164" x14ac:dyDescent="0.2">
      <c r="B2405" s="98">
        <f>COUNT(R2405:FC2405,FI2405:FQ2405)</f>
        <v>0</v>
      </c>
      <c r="C2405" s="98" t="str">
        <f>IF(COUNT(R2405:FC2405,FI2405:FQ2405)&gt;0,COUNT(R2405:FC2405,FI2405:FQ2405),"")</f>
        <v/>
      </c>
      <c r="D2405" s="98" t="str">
        <f>IF(COUNT(X2405:BN2405,BP2405:BX2405,BZ2405:CF2405,CH2405:FC2405,FI2405:FQ2405)&gt;0,COUNT(X2405:BN2405,BP2405:BX2405,BZ2405:CF2405,CH2405:FC2405,FI2405:FQ2405),"")</f>
        <v/>
      </c>
      <c r="E2405" s="98" t="str">
        <f>IF(H2405=1,COUNT(R2405:FC2405,FI2405:FQ2405),"")</f>
        <v/>
      </c>
      <c r="F2405" s="98" t="str">
        <f>IF(H2405=1,COUNT(X2405:BN2405,BP2405:BX2405,BZ2405:CF2405,CH2405:FC2405,FI2405:FQ2405),"")</f>
        <v/>
      </c>
      <c r="G2405" s="98" t="str">
        <f>IF($B2405&gt;=1,$M2405,"")</f>
        <v/>
      </c>
      <c r="H2405" s="199" t="str">
        <f>IF(AND(M2405&gt;0,M2405&lt;=STATS!$C$22),1,"")</f>
        <v/>
      </c>
      <c r="J2405" s="34">
        <v>2404</v>
      </c>
      <c r="R2405" s="17"/>
      <c r="U2405" s="17"/>
      <c r="FD2405" s="195"/>
      <c r="FE2405" s="195"/>
      <c r="FF2405" s="195"/>
      <c r="FG2405" s="195"/>
      <c r="FH2405" s="195"/>
    </row>
    <row r="2406" spans="2:164" x14ac:dyDescent="0.2">
      <c r="B2406" s="98">
        <f>COUNT(R2406:FC2406,FI2406:FQ2406)</f>
        <v>0</v>
      </c>
      <c r="C2406" s="98" t="str">
        <f>IF(COUNT(R2406:FC2406,FI2406:FQ2406)&gt;0,COUNT(R2406:FC2406,FI2406:FQ2406),"")</f>
        <v/>
      </c>
      <c r="D2406" s="98" t="str">
        <f>IF(COUNT(X2406:BN2406,BP2406:BX2406,BZ2406:CF2406,CH2406:FC2406,FI2406:FQ2406)&gt;0,COUNT(X2406:BN2406,BP2406:BX2406,BZ2406:CF2406,CH2406:FC2406,FI2406:FQ2406),"")</f>
        <v/>
      </c>
      <c r="E2406" s="98" t="str">
        <f>IF(H2406=1,COUNT(R2406:FC2406,FI2406:FQ2406),"")</f>
        <v/>
      </c>
      <c r="F2406" s="98" t="str">
        <f>IF(H2406=1,COUNT(X2406:BN2406,BP2406:BX2406,BZ2406:CF2406,CH2406:FC2406,FI2406:FQ2406),"")</f>
        <v/>
      </c>
      <c r="G2406" s="98" t="str">
        <f>IF($B2406&gt;=1,$M2406,"")</f>
        <v/>
      </c>
      <c r="H2406" s="199" t="str">
        <f>IF(AND(M2406&gt;0,M2406&lt;=STATS!$C$22),1,"")</f>
        <v/>
      </c>
      <c r="J2406" s="34">
        <v>2405</v>
      </c>
      <c r="R2406" s="17"/>
      <c r="U2406" s="17"/>
      <c r="FD2406" s="195"/>
      <c r="FE2406" s="195"/>
      <c r="FF2406" s="195"/>
      <c r="FG2406" s="195"/>
      <c r="FH2406" s="195"/>
    </row>
    <row r="2407" spans="2:164" x14ac:dyDescent="0.2">
      <c r="B2407" s="98">
        <f>COUNT(R2407:FC2407,FI2407:FQ2407)</f>
        <v>0</v>
      </c>
      <c r="C2407" s="98" t="str">
        <f>IF(COUNT(R2407:FC2407,FI2407:FQ2407)&gt;0,COUNT(R2407:FC2407,FI2407:FQ2407),"")</f>
        <v/>
      </c>
      <c r="D2407" s="98" t="str">
        <f>IF(COUNT(X2407:BN2407,BP2407:BX2407,BZ2407:CF2407,CH2407:FC2407,FI2407:FQ2407)&gt;0,COUNT(X2407:BN2407,BP2407:BX2407,BZ2407:CF2407,CH2407:FC2407,FI2407:FQ2407),"")</f>
        <v/>
      </c>
      <c r="E2407" s="98" t="str">
        <f>IF(H2407=1,COUNT(R2407:FC2407,FI2407:FQ2407),"")</f>
        <v/>
      </c>
      <c r="F2407" s="98" t="str">
        <f>IF(H2407=1,COUNT(X2407:BN2407,BP2407:BX2407,BZ2407:CF2407,CH2407:FC2407,FI2407:FQ2407),"")</f>
        <v/>
      </c>
      <c r="G2407" s="98" t="str">
        <f>IF($B2407&gt;=1,$M2407,"")</f>
        <v/>
      </c>
      <c r="H2407" s="199" t="str">
        <f>IF(AND(M2407&gt;0,M2407&lt;=STATS!$C$22),1,"")</f>
        <v/>
      </c>
      <c r="J2407" s="34">
        <v>2406</v>
      </c>
      <c r="R2407" s="17"/>
      <c r="U2407" s="17"/>
      <c r="FD2407" s="195"/>
      <c r="FE2407" s="195"/>
      <c r="FF2407" s="195"/>
      <c r="FG2407" s="195"/>
      <c r="FH2407" s="195"/>
    </row>
    <row r="2408" spans="2:164" x14ac:dyDescent="0.2">
      <c r="B2408" s="98">
        <f>COUNT(R2408:FC2408,FI2408:FQ2408)</f>
        <v>0</v>
      </c>
      <c r="C2408" s="98" t="str">
        <f>IF(COUNT(R2408:FC2408,FI2408:FQ2408)&gt;0,COUNT(R2408:FC2408,FI2408:FQ2408),"")</f>
        <v/>
      </c>
      <c r="D2408" s="98" t="str">
        <f>IF(COUNT(X2408:BN2408,BP2408:BX2408,BZ2408:CF2408,CH2408:FC2408,FI2408:FQ2408)&gt;0,COUNT(X2408:BN2408,BP2408:BX2408,BZ2408:CF2408,CH2408:FC2408,FI2408:FQ2408),"")</f>
        <v/>
      </c>
      <c r="E2408" s="98" t="str">
        <f>IF(H2408=1,COUNT(R2408:FC2408,FI2408:FQ2408),"")</f>
        <v/>
      </c>
      <c r="F2408" s="98" t="str">
        <f>IF(H2408=1,COUNT(X2408:BN2408,BP2408:BX2408,BZ2408:CF2408,CH2408:FC2408,FI2408:FQ2408),"")</f>
        <v/>
      </c>
      <c r="G2408" s="98" t="str">
        <f>IF($B2408&gt;=1,$M2408,"")</f>
        <v/>
      </c>
      <c r="H2408" s="199" t="str">
        <f>IF(AND(M2408&gt;0,M2408&lt;=STATS!$C$22),1,"")</f>
        <v/>
      </c>
      <c r="J2408" s="34">
        <v>2407</v>
      </c>
      <c r="R2408" s="17"/>
      <c r="U2408" s="17"/>
      <c r="FD2408" s="195"/>
      <c r="FE2408" s="195"/>
      <c r="FF2408" s="195"/>
      <c r="FG2408" s="195"/>
      <c r="FH2408" s="195"/>
    </row>
    <row r="2409" spans="2:164" x14ac:dyDescent="0.2">
      <c r="B2409" s="98">
        <f>COUNT(R2409:FC2409,FI2409:FQ2409)</f>
        <v>0</v>
      </c>
      <c r="C2409" s="98" t="str">
        <f>IF(COUNT(R2409:FC2409,FI2409:FQ2409)&gt;0,COUNT(R2409:FC2409,FI2409:FQ2409),"")</f>
        <v/>
      </c>
      <c r="D2409" s="98" t="str">
        <f>IF(COUNT(X2409:BN2409,BP2409:BX2409,BZ2409:CF2409,CH2409:FC2409,FI2409:FQ2409)&gt;0,COUNT(X2409:BN2409,BP2409:BX2409,BZ2409:CF2409,CH2409:FC2409,FI2409:FQ2409),"")</f>
        <v/>
      </c>
      <c r="E2409" s="98" t="str">
        <f>IF(H2409=1,COUNT(R2409:FC2409,FI2409:FQ2409),"")</f>
        <v/>
      </c>
      <c r="F2409" s="98" t="str">
        <f>IF(H2409=1,COUNT(X2409:BN2409,BP2409:BX2409,BZ2409:CF2409,CH2409:FC2409,FI2409:FQ2409),"")</f>
        <v/>
      </c>
      <c r="G2409" s="98" t="str">
        <f>IF($B2409&gt;=1,$M2409,"")</f>
        <v/>
      </c>
      <c r="H2409" s="199" t="str">
        <f>IF(AND(M2409&gt;0,M2409&lt;=STATS!$C$22),1,"")</f>
        <v/>
      </c>
      <c r="J2409" s="34">
        <v>2408</v>
      </c>
      <c r="R2409" s="17"/>
      <c r="U2409" s="17"/>
      <c r="FD2409" s="195"/>
      <c r="FE2409" s="195"/>
      <c r="FF2409" s="195"/>
      <c r="FG2409" s="195"/>
      <c r="FH2409" s="195"/>
    </row>
    <row r="2410" spans="2:164" x14ac:dyDescent="0.2">
      <c r="B2410" s="98">
        <f>COUNT(R2410:FC2410,FI2410:FQ2410)</f>
        <v>0</v>
      </c>
      <c r="C2410" s="98" t="str">
        <f>IF(COUNT(R2410:FC2410,FI2410:FQ2410)&gt;0,COUNT(R2410:FC2410,FI2410:FQ2410),"")</f>
        <v/>
      </c>
      <c r="D2410" s="98" t="str">
        <f>IF(COUNT(X2410:BN2410,BP2410:BX2410,BZ2410:CF2410,CH2410:FC2410,FI2410:FQ2410)&gt;0,COUNT(X2410:BN2410,BP2410:BX2410,BZ2410:CF2410,CH2410:FC2410,FI2410:FQ2410),"")</f>
        <v/>
      </c>
      <c r="E2410" s="98" t="str">
        <f>IF(H2410=1,COUNT(R2410:FC2410,FI2410:FQ2410),"")</f>
        <v/>
      </c>
      <c r="F2410" s="98" t="str">
        <f>IF(H2410=1,COUNT(X2410:BN2410,BP2410:BX2410,BZ2410:CF2410,CH2410:FC2410,FI2410:FQ2410),"")</f>
        <v/>
      </c>
      <c r="G2410" s="98" t="str">
        <f>IF($B2410&gt;=1,$M2410,"")</f>
        <v/>
      </c>
      <c r="H2410" s="199" t="str">
        <f>IF(AND(M2410&gt;0,M2410&lt;=STATS!$C$22),1,"")</f>
        <v/>
      </c>
      <c r="J2410" s="34">
        <v>2409</v>
      </c>
      <c r="R2410" s="17"/>
      <c r="U2410" s="17"/>
      <c r="FD2410" s="195"/>
      <c r="FE2410" s="195"/>
      <c r="FF2410" s="195"/>
      <c r="FG2410" s="195"/>
      <c r="FH2410" s="195"/>
    </row>
    <row r="2411" spans="2:164" x14ac:dyDescent="0.2">
      <c r="B2411" s="98">
        <f>COUNT(R2411:FC2411,FI2411:FQ2411)</f>
        <v>0</v>
      </c>
      <c r="C2411" s="98" t="str">
        <f>IF(COUNT(R2411:FC2411,FI2411:FQ2411)&gt;0,COUNT(R2411:FC2411,FI2411:FQ2411),"")</f>
        <v/>
      </c>
      <c r="D2411" s="98" t="str">
        <f>IF(COUNT(X2411:BN2411,BP2411:BX2411,BZ2411:CF2411,CH2411:FC2411,FI2411:FQ2411)&gt;0,COUNT(X2411:BN2411,BP2411:BX2411,BZ2411:CF2411,CH2411:FC2411,FI2411:FQ2411),"")</f>
        <v/>
      </c>
      <c r="E2411" s="98" t="str">
        <f>IF(H2411=1,COUNT(R2411:FC2411,FI2411:FQ2411),"")</f>
        <v/>
      </c>
      <c r="F2411" s="98" t="str">
        <f>IF(H2411=1,COUNT(X2411:BN2411,BP2411:BX2411,BZ2411:CF2411,CH2411:FC2411,FI2411:FQ2411),"")</f>
        <v/>
      </c>
      <c r="G2411" s="98" t="str">
        <f>IF($B2411&gt;=1,$M2411,"")</f>
        <v/>
      </c>
      <c r="H2411" s="199" t="str">
        <f>IF(AND(M2411&gt;0,M2411&lt;=STATS!$C$22),1,"")</f>
        <v/>
      </c>
      <c r="J2411" s="34">
        <v>2410</v>
      </c>
      <c r="R2411" s="17"/>
      <c r="U2411" s="17"/>
      <c r="FD2411" s="195"/>
      <c r="FE2411" s="195"/>
      <c r="FF2411" s="195"/>
      <c r="FG2411" s="195"/>
      <c r="FH2411" s="195"/>
    </row>
    <row r="2412" spans="2:164" x14ac:dyDescent="0.2">
      <c r="B2412" s="98">
        <f>COUNT(R2412:FC2412,FI2412:FQ2412)</f>
        <v>0</v>
      </c>
      <c r="C2412" s="98" t="str">
        <f>IF(COUNT(R2412:FC2412,FI2412:FQ2412)&gt;0,COUNT(R2412:FC2412,FI2412:FQ2412),"")</f>
        <v/>
      </c>
      <c r="D2412" s="98" t="str">
        <f>IF(COUNT(X2412:BN2412,BP2412:BX2412,BZ2412:CF2412,CH2412:FC2412,FI2412:FQ2412)&gt;0,COUNT(X2412:BN2412,BP2412:BX2412,BZ2412:CF2412,CH2412:FC2412,FI2412:FQ2412),"")</f>
        <v/>
      </c>
      <c r="E2412" s="98" t="str">
        <f>IF(H2412=1,COUNT(R2412:FC2412,FI2412:FQ2412),"")</f>
        <v/>
      </c>
      <c r="F2412" s="98" t="str">
        <f>IF(H2412=1,COUNT(X2412:BN2412,BP2412:BX2412,BZ2412:CF2412,CH2412:FC2412,FI2412:FQ2412),"")</f>
        <v/>
      </c>
      <c r="G2412" s="98" t="str">
        <f>IF($B2412&gt;=1,$M2412,"")</f>
        <v/>
      </c>
      <c r="H2412" s="199" t="str">
        <f>IF(AND(M2412&gt;0,M2412&lt;=STATS!$C$22),1,"")</f>
        <v/>
      </c>
      <c r="J2412" s="34">
        <v>2411</v>
      </c>
      <c r="R2412" s="17"/>
      <c r="U2412" s="17"/>
      <c r="FD2412" s="195"/>
      <c r="FE2412" s="195"/>
      <c r="FF2412" s="195"/>
      <c r="FG2412" s="195"/>
      <c r="FH2412" s="195"/>
    </row>
    <row r="2413" spans="2:164" x14ac:dyDescent="0.2">
      <c r="B2413" s="98">
        <f>COUNT(R2413:FC2413,FI2413:FQ2413)</f>
        <v>0</v>
      </c>
      <c r="C2413" s="98" t="str">
        <f>IF(COUNT(R2413:FC2413,FI2413:FQ2413)&gt;0,COUNT(R2413:FC2413,FI2413:FQ2413),"")</f>
        <v/>
      </c>
      <c r="D2413" s="98" t="str">
        <f>IF(COUNT(X2413:BN2413,BP2413:BX2413,BZ2413:CF2413,CH2413:FC2413,FI2413:FQ2413)&gt;0,COUNT(X2413:BN2413,BP2413:BX2413,BZ2413:CF2413,CH2413:FC2413,FI2413:FQ2413),"")</f>
        <v/>
      </c>
      <c r="E2413" s="98" t="str">
        <f>IF(H2413=1,COUNT(R2413:FC2413,FI2413:FQ2413),"")</f>
        <v/>
      </c>
      <c r="F2413" s="98" t="str">
        <f>IF(H2413=1,COUNT(X2413:BN2413,BP2413:BX2413,BZ2413:CF2413,CH2413:FC2413,FI2413:FQ2413),"")</f>
        <v/>
      </c>
      <c r="G2413" s="98" t="str">
        <f>IF($B2413&gt;=1,$M2413,"")</f>
        <v/>
      </c>
      <c r="H2413" s="199" t="str">
        <f>IF(AND(M2413&gt;0,M2413&lt;=STATS!$C$22),1,"")</f>
        <v/>
      </c>
      <c r="J2413" s="34">
        <v>2412</v>
      </c>
      <c r="R2413" s="17"/>
      <c r="U2413" s="17"/>
      <c r="FD2413" s="195"/>
      <c r="FE2413" s="195"/>
      <c r="FF2413" s="195"/>
      <c r="FG2413" s="195"/>
      <c r="FH2413" s="195"/>
    </row>
    <row r="2414" spans="2:164" x14ac:dyDescent="0.2">
      <c r="B2414" s="98">
        <f>COUNT(R2414:FC2414,FI2414:FQ2414)</f>
        <v>0</v>
      </c>
      <c r="C2414" s="98" t="str">
        <f>IF(COUNT(R2414:FC2414,FI2414:FQ2414)&gt;0,COUNT(R2414:FC2414,FI2414:FQ2414),"")</f>
        <v/>
      </c>
      <c r="D2414" s="98" t="str">
        <f>IF(COUNT(X2414:BN2414,BP2414:BX2414,BZ2414:CF2414,CH2414:FC2414,FI2414:FQ2414)&gt;0,COUNT(X2414:BN2414,BP2414:BX2414,BZ2414:CF2414,CH2414:FC2414,FI2414:FQ2414),"")</f>
        <v/>
      </c>
      <c r="E2414" s="98" t="str">
        <f>IF(H2414=1,COUNT(R2414:FC2414,FI2414:FQ2414),"")</f>
        <v/>
      </c>
      <c r="F2414" s="98" t="str">
        <f>IF(H2414=1,COUNT(X2414:BN2414,BP2414:BX2414,BZ2414:CF2414,CH2414:FC2414,FI2414:FQ2414),"")</f>
        <v/>
      </c>
      <c r="G2414" s="98" t="str">
        <f>IF($B2414&gt;=1,$M2414,"")</f>
        <v/>
      </c>
      <c r="H2414" s="199" t="str">
        <f>IF(AND(M2414&gt;0,M2414&lt;=STATS!$C$22),1,"")</f>
        <v/>
      </c>
      <c r="J2414" s="34">
        <v>2413</v>
      </c>
      <c r="R2414" s="17"/>
      <c r="U2414" s="17"/>
      <c r="FD2414" s="195"/>
      <c r="FE2414" s="195"/>
      <c r="FF2414" s="195"/>
      <c r="FG2414" s="195"/>
      <c r="FH2414" s="195"/>
    </row>
    <row r="2415" spans="2:164" x14ac:dyDescent="0.2">
      <c r="B2415" s="98">
        <f>COUNT(R2415:FC2415,FI2415:FQ2415)</f>
        <v>0</v>
      </c>
      <c r="C2415" s="98" t="str">
        <f>IF(COUNT(R2415:FC2415,FI2415:FQ2415)&gt;0,COUNT(R2415:FC2415,FI2415:FQ2415),"")</f>
        <v/>
      </c>
      <c r="D2415" s="98" t="str">
        <f>IF(COUNT(X2415:BN2415,BP2415:BX2415,BZ2415:CF2415,CH2415:FC2415,FI2415:FQ2415)&gt;0,COUNT(X2415:BN2415,BP2415:BX2415,BZ2415:CF2415,CH2415:FC2415,FI2415:FQ2415),"")</f>
        <v/>
      </c>
      <c r="E2415" s="98" t="str">
        <f>IF(H2415=1,COUNT(R2415:FC2415,FI2415:FQ2415),"")</f>
        <v/>
      </c>
      <c r="F2415" s="98" t="str">
        <f>IF(H2415=1,COUNT(X2415:BN2415,BP2415:BX2415,BZ2415:CF2415,CH2415:FC2415,FI2415:FQ2415),"")</f>
        <v/>
      </c>
      <c r="G2415" s="98" t="str">
        <f>IF($B2415&gt;=1,$M2415,"")</f>
        <v/>
      </c>
      <c r="H2415" s="199" t="str">
        <f>IF(AND(M2415&gt;0,M2415&lt;=STATS!$C$22),1,"")</f>
        <v/>
      </c>
      <c r="J2415" s="34">
        <v>2414</v>
      </c>
      <c r="R2415" s="17"/>
      <c r="U2415" s="17"/>
      <c r="FD2415" s="195"/>
      <c r="FE2415" s="195"/>
      <c r="FF2415" s="195"/>
      <c r="FG2415" s="195"/>
      <c r="FH2415" s="195"/>
    </row>
    <row r="2416" spans="2:164" x14ac:dyDescent="0.2">
      <c r="B2416" s="98">
        <f>COUNT(R2416:FC2416,FI2416:FQ2416)</f>
        <v>0</v>
      </c>
      <c r="C2416" s="98" t="str">
        <f>IF(COUNT(R2416:FC2416,FI2416:FQ2416)&gt;0,COUNT(R2416:FC2416,FI2416:FQ2416),"")</f>
        <v/>
      </c>
      <c r="D2416" s="98" t="str">
        <f>IF(COUNT(X2416:BN2416,BP2416:BX2416,BZ2416:CF2416,CH2416:FC2416,FI2416:FQ2416)&gt;0,COUNT(X2416:BN2416,BP2416:BX2416,BZ2416:CF2416,CH2416:FC2416,FI2416:FQ2416),"")</f>
        <v/>
      </c>
      <c r="E2416" s="98" t="str">
        <f>IF(H2416=1,COUNT(R2416:FC2416,FI2416:FQ2416),"")</f>
        <v/>
      </c>
      <c r="F2416" s="98" t="str">
        <f>IF(H2416=1,COUNT(X2416:BN2416,BP2416:BX2416,BZ2416:CF2416,CH2416:FC2416,FI2416:FQ2416),"")</f>
        <v/>
      </c>
      <c r="G2416" s="98" t="str">
        <f>IF($B2416&gt;=1,$M2416,"")</f>
        <v/>
      </c>
      <c r="H2416" s="199" t="str">
        <f>IF(AND(M2416&gt;0,M2416&lt;=STATS!$C$22),1,"")</f>
        <v/>
      </c>
      <c r="J2416" s="34">
        <v>2415</v>
      </c>
      <c r="R2416" s="17"/>
      <c r="U2416" s="17"/>
      <c r="FD2416" s="195"/>
      <c r="FE2416" s="195"/>
      <c r="FF2416" s="195"/>
      <c r="FG2416" s="195"/>
      <c r="FH2416" s="195"/>
    </row>
    <row r="2417" spans="2:164" x14ac:dyDescent="0.2">
      <c r="B2417" s="98">
        <f>COUNT(R2417:FC2417,FI2417:FQ2417)</f>
        <v>0</v>
      </c>
      <c r="C2417" s="98" t="str">
        <f>IF(COUNT(R2417:FC2417,FI2417:FQ2417)&gt;0,COUNT(R2417:FC2417,FI2417:FQ2417),"")</f>
        <v/>
      </c>
      <c r="D2417" s="98" t="str">
        <f>IF(COUNT(X2417:BN2417,BP2417:BX2417,BZ2417:CF2417,CH2417:FC2417,FI2417:FQ2417)&gt;0,COUNT(X2417:BN2417,BP2417:BX2417,BZ2417:CF2417,CH2417:FC2417,FI2417:FQ2417),"")</f>
        <v/>
      </c>
      <c r="E2417" s="98" t="str">
        <f>IF(H2417=1,COUNT(R2417:FC2417,FI2417:FQ2417),"")</f>
        <v/>
      </c>
      <c r="F2417" s="98" t="str">
        <f>IF(H2417=1,COUNT(X2417:BN2417,BP2417:BX2417,BZ2417:CF2417,CH2417:FC2417,FI2417:FQ2417),"")</f>
        <v/>
      </c>
      <c r="G2417" s="98" t="str">
        <f>IF($B2417&gt;=1,$M2417,"")</f>
        <v/>
      </c>
      <c r="H2417" s="199" t="str">
        <f>IF(AND(M2417&gt;0,M2417&lt;=STATS!$C$22),1,"")</f>
        <v/>
      </c>
      <c r="J2417" s="34">
        <v>2416</v>
      </c>
      <c r="R2417" s="17"/>
      <c r="U2417" s="17"/>
      <c r="FD2417" s="195"/>
      <c r="FE2417" s="195"/>
      <c r="FF2417" s="195"/>
      <c r="FG2417" s="195"/>
      <c r="FH2417" s="195"/>
    </row>
    <row r="2418" spans="2:164" x14ac:dyDescent="0.2">
      <c r="B2418" s="98">
        <f>COUNT(R2418:FC2418,FI2418:FQ2418)</f>
        <v>0</v>
      </c>
      <c r="C2418" s="98" t="str">
        <f>IF(COUNT(R2418:FC2418,FI2418:FQ2418)&gt;0,COUNT(R2418:FC2418,FI2418:FQ2418),"")</f>
        <v/>
      </c>
      <c r="D2418" s="98" t="str">
        <f>IF(COUNT(X2418:BN2418,BP2418:BX2418,BZ2418:CF2418,CH2418:FC2418,FI2418:FQ2418)&gt;0,COUNT(X2418:BN2418,BP2418:BX2418,BZ2418:CF2418,CH2418:FC2418,FI2418:FQ2418),"")</f>
        <v/>
      </c>
      <c r="E2418" s="98" t="str">
        <f>IF(H2418=1,COUNT(R2418:FC2418,FI2418:FQ2418),"")</f>
        <v/>
      </c>
      <c r="F2418" s="98" t="str">
        <f>IF(H2418=1,COUNT(X2418:BN2418,BP2418:BX2418,BZ2418:CF2418,CH2418:FC2418,FI2418:FQ2418),"")</f>
        <v/>
      </c>
      <c r="G2418" s="98" t="str">
        <f>IF($B2418&gt;=1,$M2418,"")</f>
        <v/>
      </c>
      <c r="H2418" s="199" t="str">
        <f>IF(AND(M2418&gt;0,M2418&lt;=STATS!$C$22),1,"")</f>
        <v/>
      </c>
      <c r="J2418" s="34">
        <v>2417</v>
      </c>
      <c r="R2418" s="17"/>
      <c r="U2418" s="17"/>
      <c r="FD2418" s="195"/>
      <c r="FE2418" s="195"/>
      <c r="FF2418" s="195"/>
      <c r="FG2418" s="195"/>
      <c r="FH2418" s="195"/>
    </row>
    <row r="2419" spans="2:164" x14ac:dyDescent="0.2">
      <c r="B2419" s="98">
        <f>COUNT(R2419:FC2419,FI2419:FQ2419)</f>
        <v>0</v>
      </c>
      <c r="C2419" s="98" t="str">
        <f>IF(COUNT(R2419:FC2419,FI2419:FQ2419)&gt;0,COUNT(R2419:FC2419,FI2419:FQ2419),"")</f>
        <v/>
      </c>
      <c r="D2419" s="98" t="str">
        <f>IF(COUNT(X2419:BN2419,BP2419:BX2419,BZ2419:CF2419,CH2419:FC2419,FI2419:FQ2419)&gt;0,COUNT(X2419:BN2419,BP2419:BX2419,BZ2419:CF2419,CH2419:FC2419,FI2419:FQ2419),"")</f>
        <v/>
      </c>
      <c r="E2419" s="98" t="str">
        <f>IF(H2419=1,COUNT(R2419:FC2419,FI2419:FQ2419),"")</f>
        <v/>
      </c>
      <c r="F2419" s="98" t="str">
        <f>IF(H2419=1,COUNT(X2419:BN2419,BP2419:BX2419,BZ2419:CF2419,CH2419:FC2419,FI2419:FQ2419),"")</f>
        <v/>
      </c>
      <c r="G2419" s="98" t="str">
        <f>IF($B2419&gt;=1,$M2419,"")</f>
        <v/>
      </c>
      <c r="H2419" s="199" t="str">
        <f>IF(AND(M2419&gt;0,M2419&lt;=STATS!$C$22),1,"")</f>
        <v/>
      </c>
      <c r="J2419" s="34">
        <v>2418</v>
      </c>
      <c r="R2419" s="17"/>
      <c r="U2419" s="17"/>
      <c r="FD2419" s="195"/>
      <c r="FE2419" s="195"/>
      <c r="FF2419" s="195"/>
      <c r="FG2419" s="195"/>
      <c r="FH2419" s="195"/>
    </row>
    <row r="2420" spans="2:164" x14ac:dyDescent="0.2">
      <c r="B2420" s="98">
        <f>COUNT(R2420:FC2420,FI2420:FQ2420)</f>
        <v>0</v>
      </c>
      <c r="C2420" s="98" t="str">
        <f>IF(COUNT(R2420:FC2420,FI2420:FQ2420)&gt;0,COUNT(R2420:FC2420,FI2420:FQ2420),"")</f>
        <v/>
      </c>
      <c r="D2420" s="98" t="str">
        <f>IF(COUNT(X2420:BN2420,BP2420:BX2420,BZ2420:CF2420,CH2420:FC2420,FI2420:FQ2420)&gt;0,COUNT(X2420:BN2420,BP2420:BX2420,BZ2420:CF2420,CH2420:FC2420,FI2420:FQ2420),"")</f>
        <v/>
      </c>
      <c r="E2420" s="98" t="str">
        <f>IF(H2420=1,COUNT(R2420:FC2420,FI2420:FQ2420),"")</f>
        <v/>
      </c>
      <c r="F2420" s="98" t="str">
        <f>IF(H2420=1,COUNT(X2420:BN2420,BP2420:BX2420,BZ2420:CF2420,CH2420:FC2420,FI2420:FQ2420),"")</f>
        <v/>
      </c>
      <c r="G2420" s="98" t="str">
        <f>IF($B2420&gt;=1,$M2420,"")</f>
        <v/>
      </c>
      <c r="H2420" s="199" t="str">
        <f>IF(AND(M2420&gt;0,M2420&lt;=STATS!$C$22),1,"")</f>
        <v/>
      </c>
      <c r="J2420" s="34">
        <v>2419</v>
      </c>
      <c r="R2420" s="17"/>
      <c r="U2420" s="17"/>
      <c r="FD2420" s="195"/>
      <c r="FE2420" s="195"/>
      <c r="FF2420" s="195"/>
      <c r="FG2420" s="195"/>
      <c r="FH2420" s="195"/>
    </row>
    <row r="2421" spans="2:164" x14ac:dyDescent="0.2">
      <c r="B2421" s="98">
        <f>COUNT(R2421:FC2421,FI2421:FQ2421)</f>
        <v>0</v>
      </c>
      <c r="C2421" s="98" t="str">
        <f>IF(COUNT(R2421:FC2421,FI2421:FQ2421)&gt;0,COUNT(R2421:FC2421,FI2421:FQ2421),"")</f>
        <v/>
      </c>
      <c r="D2421" s="98" t="str">
        <f>IF(COUNT(X2421:BN2421,BP2421:BX2421,BZ2421:CF2421,CH2421:FC2421,FI2421:FQ2421)&gt;0,COUNT(X2421:BN2421,BP2421:BX2421,BZ2421:CF2421,CH2421:FC2421,FI2421:FQ2421),"")</f>
        <v/>
      </c>
      <c r="E2421" s="98" t="str">
        <f>IF(H2421=1,COUNT(R2421:FC2421,FI2421:FQ2421),"")</f>
        <v/>
      </c>
      <c r="F2421" s="98" t="str">
        <f>IF(H2421=1,COUNT(X2421:BN2421,BP2421:BX2421,BZ2421:CF2421,CH2421:FC2421,FI2421:FQ2421),"")</f>
        <v/>
      </c>
      <c r="G2421" s="98" t="str">
        <f>IF($B2421&gt;=1,$M2421,"")</f>
        <v/>
      </c>
      <c r="H2421" s="199" t="str">
        <f>IF(AND(M2421&gt;0,M2421&lt;=STATS!$C$22),1,"")</f>
        <v/>
      </c>
      <c r="J2421" s="34">
        <v>2420</v>
      </c>
      <c r="R2421" s="17"/>
      <c r="U2421" s="17"/>
      <c r="FD2421" s="195"/>
      <c r="FE2421" s="195"/>
      <c r="FF2421" s="195"/>
      <c r="FG2421" s="195"/>
      <c r="FH2421" s="195"/>
    </row>
    <row r="2422" spans="2:164" x14ac:dyDescent="0.2">
      <c r="B2422" s="98">
        <f>COUNT(R2422:FC2422,FI2422:FQ2422)</f>
        <v>0</v>
      </c>
      <c r="C2422" s="98" t="str">
        <f>IF(COUNT(R2422:FC2422,FI2422:FQ2422)&gt;0,COUNT(R2422:FC2422,FI2422:FQ2422),"")</f>
        <v/>
      </c>
      <c r="D2422" s="98" t="str">
        <f>IF(COUNT(X2422:BN2422,BP2422:BX2422,BZ2422:CF2422,CH2422:FC2422,FI2422:FQ2422)&gt;0,COUNT(X2422:BN2422,BP2422:BX2422,BZ2422:CF2422,CH2422:FC2422,FI2422:FQ2422),"")</f>
        <v/>
      </c>
      <c r="E2422" s="98" t="str">
        <f>IF(H2422=1,COUNT(R2422:FC2422,FI2422:FQ2422),"")</f>
        <v/>
      </c>
      <c r="F2422" s="98" t="str">
        <f>IF(H2422=1,COUNT(X2422:BN2422,BP2422:BX2422,BZ2422:CF2422,CH2422:FC2422,FI2422:FQ2422),"")</f>
        <v/>
      </c>
      <c r="G2422" s="98" t="str">
        <f>IF($B2422&gt;=1,$M2422,"")</f>
        <v/>
      </c>
      <c r="H2422" s="199" t="str">
        <f>IF(AND(M2422&gt;0,M2422&lt;=STATS!$C$22),1,"")</f>
        <v/>
      </c>
      <c r="J2422" s="34">
        <v>2421</v>
      </c>
      <c r="R2422" s="17"/>
      <c r="U2422" s="17"/>
      <c r="FD2422" s="195"/>
      <c r="FE2422" s="195"/>
      <c r="FF2422" s="195"/>
      <c r="FG2422" s="195"/>
      <c r="FH2422" s="195"/>
    </row>
    <row r="2423" spans="2:164" x14ac:dyDescent="0.2">
      <c r="B2423" s="98">
        <f>COUNT(R2423:FC2423,FI2423:FQ2423)</f>
        <v>0</v>
      </c>
      <c r="C2423" s="98" t="str">
        <f>IF(COUNT(R2423:FC2423,FI2423:FQ2423)&gt;0,COUNT(R2423:FC2423,FI2423:FQ2423),"")</f>
        <v/>
      </c>
      <c r="D2423" s="98" t="str">
        <f>IF(COUNT(X2423:BN2423,BP2423:BX2423,BZ2423:CF2423,CH2423:FC2423,FI2423:FQ2423)&gt;0,COUNT(X2423:BN2423,BP2423:BX2423,BZ2423:CF2423,CH2423:FC2423,FI2423:FQ2423),"")</f>
        <v/>
      </c>
      <c r="E2423" s="98" t="str">
        <f>IF(H2423=1,COUNT(R2423:FC2423,FI2423:FQ2423),"")</f>
        <v/>
      </c>
      <c r="F2423" s="98" t="str">
        <f>IF(H2423=1,COUNT(X2423:BN2423,BP2423:BX2423,BZ2423:CF2423,CH2423:FC2423,FI2423:FQ2423),"")</f>
        <v/>
      </c>
      <c r="G2423" s="98" t="str">
        <f>IF($B2423&gt;=1,$M2423,"")</f>
        <v/>
      </c>
      <c r="H2423" s="199" t="str">
        <f>IF(AND(M2423&gt;0,M2423&lt;=STATS!$C$22),1,"")</f>
        <v/>
      </c>
      <c r="J2423" s="34">
        <v>2422</v>
      </c>
      <c r="R2423" s="17"/>
      <c r="U2423" s="17"/>
      <c r="FD2423" s="195"/>
      <c r="FE2423" s="195"/>
      <c r="FF2423" s="195"/>
      <c r="FG2423" s="195"/>
      <c r="FH2423" s="195"/>
    </row>
    <row r="2424" spans="2:164" x14ac:dyDescent="0.2">
      <c r="B2424" s="98">
        <f>COUNT(R2424:FC2424,FI2424:FQ2424)</f>
        <v>0</v>
      </c>
      <c r="C2424" s="98" t="str">
        <f>IF(COUNT(R2424:FC2424,FI2424:FQ2424)&gt;0,COUNT(R2424:FC2424,FI2424:FQ2424),"")</f>
        <v/>
      </c>
      <c r="D2424" s="98" t="str">
        <f>IF(COUNT(X2424:BN2424,BP2424:BX2424,BZ2424:CF2424,CH2424:FC2424,FI2424:FQ2424)&gt;0,COUNT(X2424:BN2424,BP2424:BX2424,BZ2424:CF2424,CH2424:FC2424,FI2424:FQ2424),"")</f>
        <v/>
      </c>
      <c r="E2424" s="98" t="str">
        <f>IF(H2424=1,COUNT(R2424:FC2424,FI2424:FQ2424),"")</f>
        <v/>
      </c>
      <c r="F2424" s="98" t="str">
        <f>IF(H2424=1,COUNT(X2424:BN2424,BP2424:BX2424,BZ2424:CF2424,CH2424:FC2424,FI2424:FQ2424),"")</f>
        <v/>
      </c>
      <c r="G2424" s="98" t="str">
        <f>IF($B2424&gt;=1,$M2424,"")</f>
        <v/>
      </c>
      <c r="H2424" s="199" t="str">
        <f>IF(AND(M2424&gt;0,M2424&lt;=STATS!$C$22),1,"")</f>
        <v/>
      </c>
      <c r="J2424" s="34">
        <v>2423</v>
      </c>
      <c r="R2424" s="17"/>
      <c r="U2424" s="17"/>
      <c r="FD2424" s="195"/>
      <c r="FE2424" s="195"/>
      <c r="FF2424" s="195"/>
      <c r="FG2424" s="195"/>
      <c r="FH2424" s="195"/>
    </row>
    <row r="2425" spans="2:164" x14ac:dyDescent="0.2">
      <c r="B2425" s="98">
        <f>COUNT(R2425:FC2425,FI2425:FQ2425)</f>
        <v>0</v>
      </c>
      <c r="C2425" s="98" t="str">
        <f>IF(COUNT(R2425:FC2425,FI2425:FQ2425)&gt;0,COUNT(R2425:FC2425,FI2425:FQ2425),"")</f>
        <v/>
      </c>
      <c r="D2425" s="98" t="str">
        <f>IF(COUNT(X2425:BN2425,BP2425:BX2425,BZ2425:CF2425,CH2425:FC2425,FI2425:FQ2425)&gt;0,COUNT(X2425:BN2425,BP2425:BX2425,BZ2425:CF2425,CH2425:FC2425,FI2425:FQ2425),"")</f>
        <v/>
      </c>
      <c r="E2425" s="98" t="str">
        <f>IF(H2425=1,COUNT(R2425:FC2425,FI2425:FQ2425),"")</f>
        <v/>
      </c>
      <c r="F2425" s="98" t="str">
        <f>IF(H2425=1,COUNT(X2425:BN2425,BP2425:BX2425,BZ2425:CF2425,CH2425:FC2425,FI2425:FQ2425),"")</f>
        <v/>
      </c>
      <c r="G2425" s="98" t="str">
        <f>IF($B2425&gt;=1,$M2425,"")</f>
        <v/>
      </c>
      <c r="H2425" s="199" t="str">
        <f>IF(AND(M2425&gt;0,M2425&lt;=STATS!$C$22),1,"")</f>
        <v/>
      </c>
      <c r="J2425" s="34">
        <v>2424</v>
      </c>
      <c r="R2425" s="17"/>
      <c r="U2425" s="17"/>
      <c r="FD2425" s="195"/>
      <c r="FE2425" s="195"/>
      <c r="FF2425" s="195"/>
      <c r="FG2425" s="195"/>
      <c r="FH2425" s="195"/>
    </row>
    <row r="2426" spans="2:164" x14ac:dyDescent="0.2">
      <c r="B2426" s="98">
        <f>COUNT(R2426:FC2426,FI2426:FQ2426)</f>
        <v>0</v>
      </c>
      <c r="C2426" s="98" t="str">
        <f>IF(COUNT(R2426:FC2426,FI2426:FQ2426)&gt;0,COUNT(R2426:FC2426,FI2426:FQ2426),"")</f>
        <v/>
      </c>
      <c r="D2426" s="98" t="str">
        <f>IF(COUNT(X2426:BN2426,BP2426:BX2426,BZ2426:CF2426,CH2426:FC2426,FI2426:FQ2426)&gt;0,COUNT(X2426:BN2426,BP2426:BX2426,BZ2426:CF2426,CH2426:FC2426,FI2426:FQ2426),"")</f>
        <v/>
      </c>
      <c r="E2426" s="98" t="str">
        <f>IF(H2426=1,COUNT(R2426:FC2426,FI2426:FQ2426),"")</f>
        <v/>
      </c>
      <c r="F2426" s="98" t="str">
        <f>IF(H2426=1,COUNT(X2426:BN2426,BP2426:BX2426,BZ2426:CF2426,CH2426:FC2426,FI2426:FQ2426),"")</f>
        <v/>
      </c>
      <c r="G2426" s="98" t="str">
        <f>IF($B2426&gt;=1,$M2426,"")</f>
        <v/>
      </c>
      <c r="H2426" s="199" t="str">
        <f>IF(AND(M2426&gt;0,M2426&lt;=STATS!$C$22),1,"")</f>
        <v/>
      </c>
      <c r="J2426" s="34">
        <v>2425</v>
      </c>
      <c r="R2426" s="17"/>
      <c r="U2426" s="17"/>
      <c r="FD2426" s="195"/>
      <c r="FE2426" s="195"/>
      <c r="FF2426" s="195"/>
      <c r="FG2426" s="195"/>
      <c r="FH2426" s="195"/>
    </row>
    <row r="2427" spans="2:164" x14ac:dyDescent="0.2">
      <c r="B2427" s="98">
        <f>COUNT(R2427:FC2427,FI2427:FQ2427)</f>
        <v>0</v>
      </c>
      <c r="C2427" s="98" t="str">
        <f>IF(COUNT(R2427:FC2427,FI2427:FQ2427)&gt;0,COUNT(R2427:FC2427,FI2427:FQ2427),"")</f>
        <v/>
      </c>
      <c r="D2427" s="98" t="str">
        <f>IF(COUNT(X2427:BN2427,BP2427:BX2427,BZ2427:CF2427,CH2427:FC2427,FI2427:FQ2427)&gt;0,COUNT(X2427:BN2427,BP2427:BX2427,BZ2427:CF2427,CH2427:FC2427,FI2427:FQ2427),"")</f>
        <v/>
      </c>
      <c r="E2427" s="98" t="str">
        <f>IF(H2427=1,COUNT(R2427:FC2427,FI2427:FQ2427),"")</f>
        <v/>
      </c>
      <c r="F2427" s="98" t="str">
        <f>IF(H2427=1,COUNT(X2427:BN2427,BP2427:BX2427,BZ2427:CF2427,CH2427:FC2427,FI2427:FQ2427),"")</f>
        <v/>
      </c>
      <c r="G2427" s="98" t="str">
        <f>IF($B2427&gt;=1,$M2427,"")</f>
        <v/>
      </c>
      <c r="H2427" s="199" t="str">
        <f>IF(AND(M2427&gt;0,M2427&lt;=STATS!$C$22),1,"")</f>
        <v/>
      </c>
      <c r="J2427" s="34">
        <v>2426</v>
      </c>
      <c r="R2427" s="17"/>
      <c r="U2427" s="17"/>
      <c r="FD2427" s="195"/>
      <c r="FE2427" s="195"/>
      <c r="FF2427" s="195"/>
      <c r="FG2427" s="195"/>
      <c r="FH2427" s="195"/>
    </row>
    <row r="2428" spans="2:164" x14ac:dyDescent="0.2">
      <c r="B2428" s="98">
        <f>COUNT(R2428:FC2428,FI2428:FQ2428)</f>
        <v>0</v>
      </c>
      <c r="C2428" s="98" t="str">
        <f>IF(COUNT(R2428:FC2428,FI2428:FQ2428)&gt;0,COUNT(R2428:FC2428,FI2428:FQ2428),"")</f>
        <v/>
      </c>
      <c r="D2428" s="98" t="str">
        <f>IF(COUNT(X2428:BN2428,BP2428:BX2428,BZ2428:CF2428,CH2428:FC2428,FI2428:FQ2428)&gt;0,COUNT(X2428:BN2428,BP2428:BX2428,BZ2428:CF2428,CH2428:FC2428,FI2428:FQ2428),"")</f>
        <v/>
      </c>
      <c r="E2428" s="98" t="str">
        <f>IF(H2428=1,COUNT(R2428:FC2428,FI2428:FQ2428),"")</f>
        <v/>
      </c>
      <c r="F2428" s="98" t="str">
        <f>IF(H2428=1,COUNT(X2428:BN2428,BP2428:BX2428,BZ2428:CF2428,CH2428:FC2428,FI2428:FQ2428),"")</f>
        <v/>
      </c>
      <c r="G2428" s="98" t="str">
        <f>IF($B2428&gt;=1,$M2428,"")</f>
        <v/>
      </c>
      <c r="H2428" s="199" t="str">
        <f>IF(AND(M2428&gt;0,M2428&lt;=STATS!$C$22),1,"")</f>
        <v/>
      </c>
      <c r="J2428" s="34">
        <v>2427</v>
      </c>
      <c r="R2428" s="17"/>
      <c r="U2428" s="17"/>
      <c r="FD2428" s="195"/>
      <c r="FE2428" s="195"/>
      <c r="FF2428" s="195"/>
      <c r="FG2428" s="195"/>
      <c r="FH2428" s="195"/>
    </row>
    <row r="2429" spans="2:164" x14ac:dyDescent="0.2">
      <c r="B2429" s="98">
        <f>COUNT(R2429:FC2429,FI2429:FQ2429)</f>
        <v>0</v>
      </c>
      <c r="C2429" s="98" t="str">
        <f>IF(COUNT(R2429:FC2429,FI2429:FQ2429)&gt;0,COUNT(R2429:FC2429,FI2429:FQ2429),"")</f>
        <v/>
      </c>
      <c r="D2429" s="98" t="str">
        <f>IF(COUNT(X2429:BN2429,BP2429:BX2429,BZ2429:CF2429,CH2429:FC2429,FI2429:FQ2429)&gt;0,COUNT(X2429:BN2429,BP2429:BX2429,BZ2429:CF2429,CH2429:FC2429,FI2429:FQ2429),"")</f>
        <v/>
      </c>
      <c r="E2429" s="98" t="str">
        <f>IF(H2429=1,COUNT(R2429:FC2429,FI2429:FQ2429),"")</f>
        <v/>
      </c>
      <c r="F2429" s="98" t="str">
        <f>IF(H2429=1,COUNT(X2429:BN2429,BP2429:BX2429,BZ2429:CF2429,CH2429:FC2429,FI2429:FQ2429),"")</f>
        <v/>
      </c>
      <c r="G2429" s="98" t="str">
        <f>IF($B2429&gt;=1,$M2429,"")</f>
        <v/>
      </c>
      <c r="H2429" s="199" t="str">
        <f>IF(AND(M2429&gt;0,M2429&lt;=STATS!$C$22),1,"")</f>
        <v/>
      </c>
      <c r="J2429" s="34">
        <v>2428</v>
      </c>
      <c r="R2429" s="17"/>
      <c r="U2429" s="17"/>
      <c r="FD2429" s="195"/>
      <c r="FE2429" s="195"/>
      <c r="FF2429" s="195"/>
      <c r="FG2429" s="195"/>
      <c r="FH2429" s="195"/>
    </row>
    <row r="2430" spans="2:164" x14ac:dyDescent="0.2">
      <c r="B2430" s="98">
        <f>COUNT(R2430:FC2430,FI2430:FQ2430)</f>
        <v>0</v>
      </c>
      <c r="C2430" s="98" t="str">
        <f>IF(COUNT(R2430:FC2430,FI2430:FQ2430)&gt;0,COUNT(R2430:FC2430,FI2430:FQ2430),"")</f>
        <v/>
      </c>
      <c r="D2430" s="98" t="str">
        <f>IF(COUNT(X2430:BN2430,BP2430:BX2430,BZ2430:CF2430,CH2430:FC2430,FI2430:FQ2430)&gt;0,COUNT(X2430:BN2430,BP2430:BX2430,BZ2430:CF2430,CH2430:FC2430,FI2430:FQ2430),"")</f>
        <v/>
      </c>
      <c r="E2430" s="98" t="str">
        <f>IF(H2430=1,COUNT(R2430:FC2430,FI2430:FQ2430),"")</f>
        <v/>
      </c>
      <c r="F2430" s="98" t="str">
        <f>IF(H2430=1,COUNT(X2430:BN2430,BP2430:BX2430,BZ2430:CF2430,CH2430:FC2430,FI2430:FQ2430),"")</f>
        <v/>
      </c>
      <c r="G2430" s="98" t="str">
        <f>IF($B2430&gt;=1,$M2430,"")</f>
        <v/>
      </c>
      <c r="H2430" s="199" t="str">
        <f>IF(AND(M2430&gt;0,M2430&lt;=STATS!$C$22),1,"")</f>
        <v/>
      </c>
      <c r="J2430" s="34">
        <v>2429</v>
      </c>
      <c r="R2430" s="17"/>
      <c r="U2430" s="17"/>
      <c r="FD2430" s="195"/>
      <c r="FE2430" s="195"/>
      <c r="FF2430" s="195"/>
      <c r="FG2430" s="195"/>
      <c r="FH2430" s="195"/>
    </row>
    <row r="2431" spans="2:164" x14ac:dyDescent="0.2">
      <c r="B2431" s="98">
        <f>COUNT(R2431:FC2431,FI2431:FQ2431)</f>
        <v>0</v>
      </c>
      <c r="C2431" s="98" t="str">
        <f>IF(COUNT(R2431:FC2431,FI2431:FQ2431)&gt;0,COUNT(R2431:FC2431,FI2431:FQ2431),"")</f>
        <v/>
      </c>
      <c r="D2431" s="98" t="str">
        <f>IF(COUNT(X2431:BN2431,BP2431:BX2431,BZ2431:CF2431,CH2431:FC2431,FI2431:FQ2431)&gt;0,COUNT(X2431:BN2431,BP2431:BX2431,BZ2431:CF2431,CH2431:FC2431,FI2431:FQ2431),"")</f>
        <v/>
      </c>
      <c r="E2431" s="98" t="str">
        <f>IF(H2431=1,COUNT(R2431:FC2431,FI2431:FQ2431),"")</f>
        <v/>
      </c>
      <c r="F2431" s="98" t="str">
        <f>IF(H2431=1,COUNT(X2431:BN2431,BP2431:BX2431,BZ2431:CF2431,CH2431:FC2431,FI2431:FQ2431),"")</f>
        <v/>
      </c>
      <c r="G2431" s="98" t="str">
        <f>IF($B2431&gt;=1,$M2431,"")</f>
        <v/>
      </c>
      <c r="H2431" s="199" t="str">
        <f>IF(AND(M2431&gt;0,M2431&lt;=STATS!$C$22),1,"")</f>
        <v/>
      </c>
      <c r="J2431" s="34">
        <v>2430</v>
      </c>
      <c r="R2431" s="17"/>
      <c r="U2431" s="17"/>
      <c r="FD2431" s="195"/>
      <c r="FE2431" s="195"/>
      <c r="FF2431" s="195"/>
      <c r="FG2431" s="195"/>
      <c r="FH2431" s="195"/>
    </row>
    <row r="2432" spans="2:164" x14ac:dyDescent="0.2">
      <c r="B2432" s="98">
        <f>COUNT(R2432:FC2432,FI2432:FQ2432)</f>
        <v>0</v>
      </c>
      <c r="C2432" s="98" t="str">
        <f>IF(COUNT(R2432:FC2432,FI2432:FQ2432)&gt;0,COUNT(R2432:FC2432,FI2432:FQ2432),"")</f>
        <v/>
      </c>
      <c r="D2432" s="98" t="str">
        <f>IF(COUNT(X2432:BN2432,BP2432:BX2432,BZ2432:CF2432,CH2432:FC2432,FI2432:FQ2432)&gt;0,COUNT(X2432:BN2432,BP2432:BX2432,BZ2432:CF2432,CH2432:FC2432,FI2432:FQ2432),"")</f>
        <v/>
      </c>
      <c r="E2432" s="98" t="str">
        <f>IF(H2432=1,COUNT(R2432:FC2432,FI2432:FQ2432),"")</f>
        <v/>
      </c>
      <c r="F2432" s="98" t="str">
        <f>IF(H2432=1,COUNT(X2432:BN2432,BP2432:BX2432,BZ2432:CF2432,CH2432:FC2432,FI2432:FQ2432),"")</f>
        <v/>
      </c>
      <c r="G2432" s="98" t="str">
        <f>IF($B2432&gt;=1,$M2432,"")</f>
        <v/>
      </c>
      <c r="H2432" s="199" t="str">
        <f>IF(AND(M2432&gt;0,M2432&lt;=STATS!$C$22),1,"")</f>
        <v/>
      </c>
      <c r="J2432" s="34">
        <v>2431</v>
      </c>
      <c r="R2432" s="17"/>
      <c r="U2432" s="17"/>
      <c r="FD2432" s="195"/>
      <c r="FE2432" s="195"/>
      <c r="FF2432" s="195"/>
      <c r="FG2432" s="195"/>
      <c r="FH2432" s="195"/>
    </row>
    <row r="2433" spans="2:164" x14ac:dyDescent="0.2">
      <c r="B2433" s="98">
        <f>COUNT(R2433:FC2433,FI2433:FQ2433)</f>
        <v>0</v>
      </c>
      <c r="C2433" s="98" t="str">
        <f>IF(COUNT(R2433:FC2433,FI2433:FQ2433)&gt;0,COUNT(R2433:FC2433,FI2433:FQ2433),"")</f>
        <v/>
      </c>
      <c r="D2433" s="98" t="str">
        <f>IF(COUNT(X2433:BN2433,BP2433:BX2433,BZ2433:CF2433,CH2433:FC2433,FI2433:FQ2433)&gt;0,COUNT(X2433:BN2433,BP2433:BX2433,BZ2433:CF2433,CH2433:FC2433,FI2433:FQ2433),"")</f>
        <v/>
      </c>
      <c r="E2433" s="98" t="str">
        <f>IF(H2433=1,COUNT(R2433:FC2433,FI2433:FQ2433),"")</f>
        <v/>
      </c>
      <c r="F2433" s="98" t="str">
        <f>IF(H2433=1,COUNT(X2433:BN2433,BP2433:BX2433,BZ2433:CF2433,CH2433:FC2433,FI2433:FQ2433),"")</f>
        <v/>
      </c>
      <c r="G2433" s="98" t="str">
        <f>IF($B2433&gt;=1,$M2433,"")</f>
        <v/>
      </c>
      <c r="H2433" s="199" t="str">
        <f>IF(AND(M2433&gt;0,M2433&lt;=STATS!$C$22),1,"")</f>
        <v/>
      </c>
      <c r="J2433" s="34">
        <v>2432</v>
      </c>
      <c r="R2433" s="17"/>
      <c r="U2433" s="17"/>
      <c r="FD2433" s="195"/>
      <c r="FE2433" s="195"/>
      <c r="FF2433" s="195"/>
      <c r="FG2433" s="195"/>
      <c r="FH2433" s="195"/>
    </row>
    <row r="2434" spans="2:164" x14ac:dyDescent="0.2">
      <c r="B2434" s="98">
        <f>COUNT(R2434:FC2434,FI2434:FQ2434)</f>
        <v>0</v>
      </c>
      <c r="C2434" s="98" t="str">
        <f>IF(COUNT(R2434:FC2434,FI2434:FQ2434)&gt;0,COUNT(R2434:FC2434,FI2434:FQ2434),"")</f>
        <v/>
      </c>
      <c r="D2434" s="98" t="str">
        <f>IF(COUNT(X2434:BN2434,BP2434:BX2434,BZ2434:CF2434,CH2434:FC2434,FI2434:FQ2434)&gt;0,COUNT(X2434:BN2434,BP2434:BX2434,BZ2434:CF2434,CH2434:FC2434,FI2434:FQ2434),"")</f>
        <v/>
      </c>
      <c r="E2434" s="98" t="str">
        <f>IF(H2434=1,COUNT(R2434:FC2434,FI2434:FQ2434),"")</f>
        <v/>
      </c>
      <c r="F2434" s="98" t="str">
        <f>IF(H2434=1,COUNT(X2434:BN2434,BP2434:BX2434,BZ2434:CF2434,CH2434:FC2434,FI2434:FQ2434),"")</f>
        <v/>
      </c>
      <c r="G2434" s="98" t="str">
        <f>IF($B2434&gt;=1,$M2434,"")</f>
        <v/>
      </c>
      <c r="H2434" s="199" t="str">
        <f>IF(AND(M2434&gt;0,M2434&lt;=STATS!$C$22),1,"")</f>
        <v/>
      </c>
      <c r="J2434" s="34">
        <v>2433</v>
      </c>
      <c r="R2434" s="17"/>
      <c r="U2434" s="17"/>
      <c r="FD2434" s="195"/>
      <c r="FE2434" s="195"/>
      <c r="FF2434" s="195"/>
      <c r="FG2434" s="195"/>
      <c r="FH2434" s="195"/>
    </row>
    <row r="2435" spans="2:164" x14ac:dyDescent="0.2">
      <c r="B2435" s="98">
        <f>COUNT(R2435:FC2435,FI2435:FQ2435)</f>
        <v>0</v>
      </c>
      <c r="C2435" s="98" t="str">
        <f>IF(COUNT(R2435:FC2435,FI2435:FQ2435)&gt;0,COUNT(R2435:FC2435,FI2435:FQ2435),"")</f>
        <v/>
      </c>
      <c r="D2435" s="98" t="str">
        <f>IF(COUNT(X2435:BN2435,BP2435:BX2435,BZ2435:CF2435,CH2435:FC2435,FI2435:FQ2435)&gt;0,COUNT(X2435:BN2435,BP2435:BX2435,BZ2435:CF2435,CH2435:FC2435,FI2435:FQ2435),"")</f>
        <v/>
      </c>
      <c r="E2435" s="98" t="str">
        <f>IF(H2435=1,COUNT(R2435:FC2435,FI2435:FQ2435),"")</f>
        <v/>
      </c>
      <c r="F2435" s="98" t="str">
        <f>IF(H2435=1,COUNT(X2435:BN2435,BP2435:BX2435,BZ2435:CF2435,CH2435:FC2435,FI2435:FQ2435),"")</f>
        <v/>
      </c>
      <c r="G2435" s="98" t="str">
        <f>IF($B2435&gt;=1,$M2435,"")</f>
        <v/>
      </c>
      <c r="H2435" s="199" t="str">
        <f>IF(AND(M2435&gt;0,M2435&lt;=STATS!$C$22),1,"")</f>
        <v/>
      </c>
      <c r="J2435" s="34">
        <v>2434</v>
      </c>
      <c r="R2435" s="17"/>
      <c r="U2435" s="17"/>
      <c r="FD2435" s="195"/>
      <c r="FE2435" s="195"/>
      <c r="FF2435" s="195"/>
      <c r="FG2435" s="195"/>
      <c r="FH2435" s="195"/>
    </row>
    <row r="2436" spans="2:164" x14ac:dyDescent="0.2">
      <c r="B2436" s="98">
        <f>COUNT(R2436:FC2436,FI2436:FQ2436)</f>
        <v>0</v>
      </c>
      <c r="C2436" s="98" t="str">
        <f>IF(COUNT(R2436:FC2436,FI2436:FQ2436)&gt;0,COUNT(R2436:FC2436,FI2436:FQ2436),"")</f>
        <v/>
      </c>
      <c r="D2436" s="98" t="str">
        <f>IF(COUNT(X2436:BN2436,BP2436:BX2436,BZ2436:CF2436,CH2436:FC2436,FI2436:FQ2436)&gt;0,COUNT(X2436:BN2436,BP2436:BX2436,BZ2436:CF2436,CH2436:FC2436,FI2436:FQ2436),"")</f>
        <v/>
      </c>
      <c r="E2436" s="98" t="str">
        <f>IF(H2436=1,COUNT(R2436:FC2436,FI2436:FQ2436),"")</f>
        <v/>
      </c>
      <c r="F2436" s="98" t="str">
        <f>IF(H2436=1,COUNT(X2436:BN2436,BP2436:BX2436,BZ2436:CF2436,CH2436:FC2436,FI2436:FQ2436),"")</f>
        <v/>
      </c>
      <c r="G2436" s="98" t="str">
        <f>IF($B2436&gt;=1,$M2436,"")</f>
        <v/>
      </c>
      <c r="H2436" s="199" t="str">
        <f>IF(AND(M2436&gt;0,M2436&lt;=STATS!$C$22),1,"")</f>
        <v/>
      </c>
      <c r="J2436" s="34">
        <v>2435</v>
      </c>
      <c r="R2436" s="17"/>
      <c r="U2436" s="17"/>
      <c r="FD2436" s="195"/>
      <c r="FE2436" s="195"/>
      <c r="FF2436" s="195"/>
      <c r="FG2436" s="195"/>
      <c r="FH2436" s="195"/>
    </row>
    <row r="2437" spans="2:164" x14ac:dyDescent="0.2">
      <c r="B2437" s="98">
        <f>COUNT(R2437:FC2437,FI2437:FQ2437)</f>
        <v>0</v>
      </c>
      <c r="C2437" s="98" t="str">
        <f>IF(COUNT(R2437:FC2437,FI2437:FQ2437)&gt;0,COUNT(R2437:FC2437,FI2437:FQ2437),"")</f>
        <v/>
      </c>
      <c r="D2437" s="98" t="str">
        <f>IF(COUNT(X2437:BN2437,BP2437:BX2437,BZ2437:CF2437,CH2437:FC2437,FI2437:FQ2437)&gt;0,COUNT(X2437:BN2437,BP2437:BX2437,BZ2437:CF2437,CH2437:FC2437,FI2437:FQ2437),"")</f>
        <v/>
      </c>
      <c r="E2437" s="98" t="str">
        <f>IF(H2437=1,COUNT(R2437:FC2437,FI2437:FQ2437),"")</f>
        <v/>
      </c>
      <c r="F2437" s="98" t="str">
        <f>IF(H2437=1,COUNT(X2437:BN2437,BP2437:BX2437,BZ2437:CF2437,CH2437:FC2437,FI2437:FQ2437),"")</f>
        <v/>
      </c>
      <c r="G2437" s="98" t="str">
        <f>IF($B2437&gt;=1,$M2437,"")</f>
        <v/>
      </c>
      <c r="H2437" s="199" t="str">
        <f>IF(AND(M2437&gt;0,M2437&lt;=STATS!$C$22),1,"")</f>
        <v/>
      </c>
      <c r="J2437" s="34">
        <v>2436</v>
      </c>
      <c r="R2437" s="17"/>
      <c r="U2437" s="17"/>
      <c r="FD2437" s="195"/>
      <c r="FE2437" s="195"/>
      <c r="FF2437" s="195"/>
      <c r="FG2437" s="195"/>
      <c r="FH2437" s="195"/>
    </row>
    <row r="2438" spans="2:164" x14ac:dyDescent="0.2">
      <c r="B2438" s="98">
        <f>COUNT(R2438:FC2438,FI2438:FQ2438)</f>
        <v>0</v>
      </c>
      <c r="C2438" s="98" t="str">
        <f>IF(COUNT(R2438:FC2438,FI2438:FQ2438)&gt;0,COUNT(R2438:FC2438,FI2438:FQ2438),"")</f>
        <v/>
      </c>
      <c r="D2438" s="98" t="str">
        <f>IF(COUNT(X2438:BN2438,BP2438:BX2438,BZ2438:CF2438,CH2438:FC2438,FI2438:FQ2438)&gt;0,COUNT(X2438:BN2438,BP2438:BX2438,BZ2438:CF2438,CH2438:FC2438,FI2438:FQ2438),"")</f>
        <v/>
      </c>
      <c r="E2438" s="98" t="str">
        <f>IF(H2438=1,COUNT(R2438:FC2438,FI2438:FQ2438),"")</f>
        <v/>
      </c>
      <c r="F2438" s="98" t="str">
        <f>IF(H2438=1,COUNT(X2438:BN2438,BP2438:BX2438,BZ2438:CF2438,CH2438:FC2438,FI2438:FQ2438),"")</f>
        <v/>
      </c>
      <c r="G2438" s="98" t="str">
        <f>IF($B2438&gt;=1,$M2438,"")</f>
        <v/>
      </c>
      <c r="H2438" s="199" t="str">
        <f>IF(AND(M2438&gt;0,M2438&lt;=STATS!$C$22),1,"")</f>
        <v/>
      </c>
      <c r="J2438" s="34">
        <v>2437</v>
      </c>
      <c r="R2438" s="17"/>
      <c r="U2438" s="17"/>
      <c r="FD2438" s="195"/>
      <c r="FE2438" s="195"/>
      <c r="FF2438" s="195"/>
      <c r="FG2438" s="195"/>
      <c r="FH2438" s="195"/>
    </row>
    <row r="2439" spans="2:164" x14ac:dyDescent="0.2">
      <c r="B2439" s="98">
        <f>COUNT(R2439:FC2439,FI2439:FQ2439)</f>
        <v>0</v>
      </c>
      <c r="C2439" s="98" t="str">
        <f>IF(COUNT(R2439:FC2439,FI2439:FQ2439)&gt;0,COUNT(R2439:FC2439,FI2439:FQ2439),"")</f>
        <v/>
      </c>
      <c r="D2439" s="98" t="str">
        <f>IF(COUNT(X2439:BN2439,BP2439:BX2439,BZ2439:CF2439,CH2439:FC2439,FI2439:FQ2439)&gt;0,COUNT(X2439:BN2439,BP2439:BX2439,BZ2439:CF2439,CH2439:FC2439,FI2439:FQ2439),"")</f>
        <v/>
      </c>
      <c r="E2439" s="98" t="str">
        <f>IF(H2439=1,COUNT(R2439:FC2439,FI2439:FQ2439),"")</f>
        <v/>
      </c>
      <c r="F2439" s="98" t="str">
        <f>IF(H2439=1,COUNT(X2439:BN2439,BP2439:BX2439,BZ2439:CF2439,CH2439:FC2439,FI2439:FQ2439),"")</f>
        <v/>
      </c>
      <c r="G2439" s="98" t="str">
        <f>IF($B2439&gt;=1,$M2439,"")</f>
        <v/>
      </c>
      <c r="H2439" s="199" t="str">
        <f>IF(AND(M2439&gt;0,M2439&lt;=STATS!$C$22),1,"")</f>
        <v/>
      </c>
      <c r="J2439" s="34">
        <v>2438</v>
      </c>
      <c r="R2439" s="17"/>
      <c r="U2439" s="17"/>
      <c r="FD2439" s="195"/>
      <c r="FE2439" s="195"/>
      <c r="FF2439" s="195"/>
      <c r="FG2439" s="195"/>
      <c r="FH2439" s="195"/>
    </row>
    <row r="2440" spans="2:164" x14ac:dyDescent="0.2">
      <c r="B2440" s="98">
        <f>COUNT(R2440:FC2440,FI2440:FQ2440)</f>
        <v>0</v>
      </c>
      <c r="C2440" s="98" t="str">
        <f>IF(COUNT(R2440:FC2440,FI2440:FQ2440)&gt;0,COUNT(R2440:FC2440,FI2440:FQ2440),"")</f>
        <v/>
      </c>
      <c r="D2440" s="98" t="str">
        <f>IF(COUNT(X2440:BN2440,BP2440:BX2440,BZ2440:CF2440,CH2440:FC2440,FI2440:FQ2440)&gt;0,COUNT(X2440:BN2440,BP2440:BX2440,BZ2440:CF2440,CH2440:FC2440,FI2440:FQ2440),"")</f>
        <v/>
      </c>
      <c r="E2440" s="98" t="str">
        <f>IF(H2440=1,COUNT(R2440:FC2440,FI2440:FQ2440),"")</f>
        <v/>
      </c>
      <c r="F2440" s="98" t="str">
        <f>IF(H2440=1,COUNT(X2440:BN2440,BP2440:BX2440,BZ2440:CF2440,CH2440:FC2440,FI2440:FQ2440),"")</f>
        <v/>
      </c>
      <c r="G2440" s="98" t="str">
        <f>IF($B2440&gt;=1,$M2440,"")</f>
        <v/>
      </c>
      <c r="H2440" s="199" t="str">
        <f>IF(AND(M2440&gt;0,M2440&lt;=STATS!$C$22),1,"")</f>
        <v/>
      </c>
      <c r="J2440" s="34">
        <v>2439</v>
      </c>
      <c r="R2440" s="17"/>
      <c r="U2440" s="17"/>
      <c r="FD2440" s="195"/>
      <c r="FE2440" s="195"/>
      <c r="FF2440" s="195"/>
      <c r="FG2440" s="195"/>
      <c r="FH2440" s="195"/>
    </row>
    <row r="2441" spans="2:164" x14ac:dyDescent="0.2">
      <c r="B2441" s="98">
        <f>COUNT(R2441:FC2441,FI2441:FQ2441)</f>
        <v>0</v>
      </c>
      <c r="C2441" s="98" t="str">
        <f>IF(COUNT(R2441:FC2441,FI2441:FQ2441)&gt;0,COUNT(R2441:FC2441,FI2441:FQ2441),"")</f>
        <v/>
      </c>
      <c r="D2441" s="98" t="str">
        <f>IF(COUNT(X2441:BN2441,BP2441:BX2441,BZ2441:CF2441,CH2441:FC2441,FI2441:FQ2441)&gt;0,COUNT(X2441:BN2441,BP2441:BX2441,BZ2441:CF2441,CH2441:FC2441,FI2441:FQ2441),"")</f>
        <v/>
      </c>
      <c r="E2441" s="98" t="str">
        <f>IF(H2441=1,COUNT(R2441:FC2441,FI2441:FQ2441),"")</f>
        <v/>
      </c>
      <c r="F2441" s="98" t="str">
        <f>IF(H2441=1,COUNT(X2441:BN2441,BP2441:BX2441,BZ2441:CF2441,CH2441:FC2441,FI2441:FQ2441),"")</f>
        <v/>
      </c>
      <c r="G2441" s="98" t="str">
        <f>IF($B2441&gt;=1,$M2441,"")</f>
        <v/>
      </c>
      <c r="H2441" s="199" t="str">
        <f>IF(AND(M2441&gt;0,M2441&lt;=STATS!$C$22),1,"")</f>
        <v/>
      </c>
      <c r="J2441" s="34">
        <v>2440</v>
      </c>
      <c r="R2441" s="17"/>
      <c r="U2441" s="17"/>
      <c r="FD2441" s="195"/>
      <c r="FE2441" s="195"/>
      <c r="FF2441" s="195"/>
      <c r="FG2441" s="195"/>
      <c r="FH2441" s="195"/>
    </row>
    <row r="2442" spans="2:164" x14ac:dyDescent="0.2">
      <c r="B2442" s="98">
        <f>COUNT(R2442:FC2442,FI2442:FQ2442)</f>
        <v>0</v>
      </c>
      <c r="C2442" s="98" t="str">
        <f>IF(COUNT(R2442:FC2442,FI2442:FQ2442)&gt;0,COUNT(R2442:FC2442,FI2442:FQ2442),"")</f>
        <v/>
      </c>
      <c r="D2442" s="98" t="str">
        <f>IF(COUNT(X2442:BN2442,BP2442:BX2442,BZ2442:CF2442,CH2442:FC2442,FI2442:FQ2442)&gt;0,COUNT(X2442:BN2442,BP2442:BX2442,BZ2442:CF2442,CH2442:FC2442,FI2442:FQ2442),"")</f>
        <v/>
      </c>
      <c r="E2442" s="98" t="str">
        <f>IF(H2442=1,COUNT(R2442:FC2442,FI2442:FQ2442),"")</f>
        <v/>
      </c>
      <c r="F2442" s="98" t="str">
        <f>IF(H2442=1,COUNT(X2442:BN2442,BP2442:BX2442,BZ2442:CF2442,CH2442:FC2442,FI2442:FQ2442),"")</f>
        <v/>
      </c>
      <c r="G2442" s="98" t="str">
        <f>IF($B2442&gt;=1,$M2442,"")</f>
        <v/>
      </c>
      <c r="H2442" s="199" t="str">
        <f>IF(AND(M2442&gt;0,M2442&lt;=STATS!$C$22),1,"")</f>
        <v/>
      </c>
      <c r="J2442" s="34">
        <v>2441</v>
      </c>
      <c r="R2442" s="17"/>
      <c r="U2442" s="17"/>
      <c r="FD2442" s="195"/>
      <c r="FE2442" s="195"/>
      <c r="FF2442" s="195"/>
      <c r="FG2442" s="195"/>
      <c r="FH2442" s="195"/>
    </row>
    <row r="2443" spans="2:164" x14ac:dyDescent="0.2">
      <c r="B2443" s="98">
        <f>COUNT(R2443:FC2443,FI2443:FQ2443)</f>
        <v>0</v>
      </c>
      <c r="C2443" s="98" t="str">
        <f>IF(COUNT(R2443:FC2443,FI2443:FQ2443)&gt;0,COUNT(R2443:FC2443,FI2443:FQ2443),"")</f>
        <v/>
      </c>
      <c r="D2443" s="98" t="str">
        <f>IF(COUNT(X2443:BN2443,BP2443:BX2443,BZ2443:CF2443,CH2443:FC2443,FI2443:FQ2443)&gt;0,COUNT(X2443:BN2443,BP2443:BX2443,BZ2443:CF2443,CH2443:FC2443,FI2443:FQ2443),"")</f>
        <v/>
      </c>
      <c r="E2443" s="98" t="str">
        <f>IF(H2443=1,COUNT(R2443:FC2443,FI2443:FQ2443),"")</f>
        <v/>
      </c>
      <c r="F2443" s="98" t="str">
        <f>IF(H2443=1,COUNT(X2443:BN2443,BP2443:BX2443,BZ2443:CF2443,CH2443:FC2443,FI2443:FQ2443),"")</f>
        <v/>
      </c>
      <c r="G2443" s="98" t="str">
        <f>IF($B2443&gt;=1,$M2443,"")</f>
        <v/>
      </c>
      <c r="H2443" s="199" t="str">
        <f>IF(AND(M2443&gt;0,M2443&lt;=STATS!$C$22),1,"")</f>
        <v/>
      </c>
      <c r="J2443" s="34">
        <v>2442</v>
      </c>
      <c r="R2443" s="17"/>
      <c r="U2443" s="17"/>
      <c r="FD2443" s="195"/>
      <c r="FE2443" s="195"/>
      <c r="FF2443" s="195"/>
      <c r="FG2443" s="195"/>
      <c r="FH2443" s="195"/>
    </row>
    <row r="2444" spans="2:164" x14ac:dyDescent="0.2">
      <c r="B2444" s="98">
        <f>COUNT(R2444:FC2444,FI2444:FQ2444)</f>
        <v>0</v>
      </c>
      <c r="C2444" s="98" t="str">
        <f>IF(COUNT(R2444:FC2444,FI2444:FQ2444)&gt;0,COUNT(R2444:FC2444,FI2444:FQ2444),"")</f>
        <v/>
      </c>
      <c r="D2444" s="98" t="str">
        <f>IF(COUNT(X2444:BN2444,BP2444:BX2444,BZ2444:CF2444,CH2444:FC2444,FI2444:FQ2444)&gt;0,COUNT(X2444:BN2444,BP2444:BX2444,BZ2444:CF2444,CH2444:FC2444,FI2444:FQ2444),"")</f>
        <v/>
      </c>
      <c r="E2444" s="98" t="str">
        <f>IF(H2444=1,COUNT(R2444:FC2444,FI2444:FQ2444),"")</f>
        <v/>
      </c>
      <c r="F2444" s="98" t="str">
        <f>IF(H2444=1,COUNT(X2444:BN2444,BP2444:BX2444,BZ2444:CF2444,CH2444:FC2444,FI2444:FQ2444),"")</f>
        <v/>
      </c>
      <c r="G2444" s="98" t="str">
        <f>IF($B2444&gt;=1,$M2444,"")</f>
        <v/>
      </c>
      <c r="H2444" s="199" t="str">
        <f>IF(AND(M2444&gt;0,M2444&lt;=STATS!$C$22),1,"")</f>
        <v/>
      </c>
      <c r="J2444" s="34">
        <v>2443</v>
      </c>
      <c r="R2444" s="17"/>
      <c r="U2444" s="17"/>
      <c r="FD2444" s="195"/>
      <c r="FE2444" s="195"/>
      <c r="FF2444" s="195"/>
      <c r="FG2444" s="195"/>
      <c r="FH2444" s="195"/>
    </row>
    <row r="2445" spans="2:164" x14ac:dyDescent="0.2">
      <c r="B2445" s="98">
        <f>COUNT(R2445:FC2445,FI2445:FQ2445)</f>
        <v>0</v>
      </c>
      <c r="C2445" s="98" t="str">
        <f>IF(COUNT(R2445:FC2445,FI2445:FQ2445)&gt;0,COUNT(R2445:FC2445,FI2445:FQ2445),"")</f>
        <v/>
      </c>
      <c r="D2445" s="98" t="str">
        <f>IF(COUNT(X2445:BN2445,BP2445:BX2445,BZ2445:CF2445,CH2445:FC2445,FI2445:FQ2445)&gt;0,COUNT(X2445:BN2445,BP2445:BX2445,BZ2445:CF2445,CH2445:FC2445,FI2445:FQ2445),"")</f>
        <v/>
      </c>
      <c r="E2445" s="98" t="str">
        <f>IF(H2445=1,COUNT(R2445:FC2445,FI2445:FQ2445),"")</f>
        <v/>
      </c>
      <c r="F2445" s="98" t="str">
        <f>IF(H2445=1,COUNT(X2445:BN2445,BP2445:BX2445,BZ2445:CF2445,CH2445:FC2445,FI2445:FQ2445),"")</f>
        <v/>
      </c>
      <c r="G2445" s="98" t="str">
        <f>IF($B2445&gt;=1,$M2445,"")</f>
        <v/>
      </c>
      <c r="H2445" s="199" t="str">
        <f>IF(AND(M2445&gt;0,M2445&lt;=STATS!$C$22),1,"")</f>
        <v/>
      </c>
      <c r="J2445" s="34">
        <v>2444</v>
      </c>
      <c r="R2445" s="17"/>
      <c r="U2445" s="17"/>
      <c r="FD2445" s="195"/>
      <c r="FE2445" s="195"/>
      <c r="FF2445" s="195"/>
      <c r="FG2445" s="195"/>
      <c r="FH2445" s="195"/>
    </row>
    <row r="2446" spans="2:164" x14ac:dyDescent="0.2">
      <c r="B2446" s="98">
        <f>COUNT(R2446:FC2446,FI2446:FQ2446)</f>
        <v>0</v>
      </c>
      <c r="C2446" s="98" t="str">
        <f>IF(COUNT(R2446:FC2446,FI2446:FQ2446)&gt;0,COUNT(R2446:FC2446,FI2446:FQ2446),"")</f>
        <v/>
      </c>
      <c r="D2446" s="98" t="str">
        <f>IF(COUNT(X2446:BN2446,BP2446:BX2446,BZ2446:CF2446,CH2446:FC2446,FI2446:FQ2446)&gt;0,COUNT(X2446:BN2446,BP2446:BX2446,BZ2446:CF2446,CH2446:FC2446,FI2446:FQ2446),"")</f>
        <v/>
      </c>
      <c r="E2446" s="98" t="str">
        <f>IF(H2446=1,COUNT(R2446:FC2446,FI2446:FQ2446),"")</f>
        <v/>
      </c>
      <c r="F2446" s="98" t="str">
        <f>IF(H2446=1,COUNT(X2446:BN2446,BP2446:BX2446,BZ2446:CF2446,CH2446:FC2446,FI2446:FQ2446),"")</f>
        <v/>
      </c>
      <c r="G2446" s="98" t="str">
        <f>IF($B2446&gt;=1,$M2446,"")</f>
        <v/>
      </c>
      <c r="H2446" s="199" t="str">
        <f>IF(AND(M2446&gt;0,M2446&lt;=STATS!$C$22),1,"")</f>
        <v/>
      </c>
      <c r="J2446" s="34">
        <v>2445</v>
      </c>
      <c r="R2446" s="17"/>
      <c r="U2446" s="17"/>
      <c r="FD2446" s="195"/>
      <c r="FE2446" s="195"/>
      <c r="FF2446" s="195"/>
      <c r="FG2446" s="195"/>
      <c r="FH2446" s="195"/>
    </row>
    <row r="2447" spans="2:164" x14ac:dyDescent="0.2">
      <c r="B2447" s="98">
        <f>COUNT(R2447:FC2447,FI2447:FQ2447)</f>
        <v>0</v>
      </c>
      <c r="C2447" s="98" t="str">
        <f>IF(COUNT(R2447:FC2447,FI2447:FQ2447)&gt;0,COUNT(R2447:FC2447,FI2447:FQ2447),"")</f>
        <v/>
      </c>
      <c r="D2447" s="98" t="str">
        <f>IF(COUNT(X2447:BN2447,BP2447:BX2447,BZ2447:CF2447,CH2447:FC2447,FI2447:FQ2447)&gt;0,COUNT(X2447:BN2447,BP2447:BX2447,BZ2447:CF2447,CH2447:FC2447,FI2447:FQ2447),"")</f>
        <v/>
      </c>
      <c r="E2447" s="98" t="str">
        <f>IF(H2447=1,COUNT(R2447:FC2447,FI2447:FQ2447),"")</f>
        <v/>
      </c>
      <c r="F2447" s="98" t="str">
        <f>IF(H2447=1,COUNT(X2447:BN2447,BP2447:BX2447,BZ2447:CF2447,CH2447:FC2447,FI2447:FQ2447),"")</f>
        <v/>
      </c>
      <c r="G2447" s="98" t="str">
        <f>IF($B2447&gt;=1,$M2447,"")</f>
        <v/>
      </c>
      <c r="H2447" s="199" t="str">
        <f>IF(AND(M2447&gt;0,M2447&lt;=STATS!$C$22),1,"")</f>
        <v/>
      </c>
      <c r="J2447" s="34">
        <v>2446</v>
      </c>
      <c r="R2447" s="17"/>
      <c r="U2447" s="17"/>
      <c r="FD2447" s="195"/>
      <c r="FE2447" s="195"/>
      <c r="FF2447" s="195"/>
      <c r="FG2447" s="195"/>
      <c r="FH2447" s="195"/>
    </row>
    <row r="2448" spans="2:164" x14ac:dyDescent="0.2">
      <c r="B2448" s="98">
        <f>COUNT(R2448:FC2448,FI2448:FQ2448)</f>
        <v>0</v>
      </c>
      <c r="C2448" s="98" t="str">
        <f>IF(COUNT(R2448:FC2448,FI2448:FQ2448)&gt;0,COUNT(R2448:FC2448,FI2448:FQ2448),"")</f>
        <v/>
      </c>
      <c r="D2448" s="98" t="str">
        <f>IF(COUNT(X2448:BN2448,BP2448:BX2448,BZ2448:CF2448,CH2448:FC2448,FI2448:FQ2448)&gt;0,COUNT(X2448:BN2448,BP2448:BX2448,BZ2448:CF2448,CH2448:FC2448,FI2448:FQ2448),"")</f>
        <v/>
      </c>
      <c r="E2448" s="98" t="str">
        <f>IF(H2448=1,COUNT(R2448:FC2448,FI2448:FQ2448),"")</f>
        <v/>
      </c>
      <c r="F2448" s="98" t="str">
        <f>IF(H2448=1,COUNT(X2448:BN2448,BP2448:BX2448,BZ2448:CF2448,CH2448:FC2448,FI2448:FQ2448),"")</f>
        <v/>
      </c>
      <c r="G2448" s="98" t="str">
        <f>IF($B2448&gt;=1,$M2448,"")</f>
        <v/>
      </c>
      <c r="H2448" s="199" t="str">
        <f>IF(AND(M2448&gt;0,M2448&lt;=STATS!$C$22),1,"")</f>
        <v/>
      </c>
      <c r="J2448" s="34">
        <v>2447</v>
      </c>
      <c r="R2448" s="17"/>
      <c r="U2448" s="17"/>
      <c r="FD2448" s="195"/>
      <c r="FE2448" s="195"/>
      <c r="FF2448" s="195"/>
      <c r="FG2448" s="195"/>
      <c r="FH2448" s="195"/>
    </row>
    <row r="2449" spans="2:164" x14ac:dyDescent="0.2">
      <c r="B2449" s="98">
        <f>COUNT(R2449:FC2449,FI2449:FQ2449)</f>
        <v>0</v>
      </c>
      <c r="C2449" s="98" t="str">
        <f>IF(COUNT(R2449:FC2449,FI2449:FQ2449)&gt;0,COUNT(R2449:FC2449,FI2449:FQ2449),"")</f>
        <v/>
      </c>
      <c r="D2449" s="98" t="str">
        <f>IF(COUNT(X2449:BN2449,BP2449:BX2449,BZ2449:CF2449,CH2449:FC2449,FI2449:FQ2449)&gt;0,COUNT(X2449:BN2449,BP2449:BX2449,BZ2449:CF2449,CH2449:FC2449,FI2449:FQ2449),"")</f>
        <v/>
      </c>
      <c r="E2449" s="98" t="str">
        <f>IF(H2449=1,COUNT(R2449:FC2449,FI2449:FQ2449),"")</f>
        <v/>
      </c>
      <c r="F2449" s="98" t="str">
        <f>IF(H2449=1,COUNT(X2449:BN2449,BP2449:BX2449,BZ2449:CF2449,CH2449:FC2449,FI2449:FQ2449),"")</f>
        <v/>
      </c>
      <c r="G2449" s="98" t="str">
        <f>IF($B2449&gt;=1,$M2449,"")</f>
        <v/>
      </c>
      <c r="H2449" s="199" t="str">
        <f>IF(AND(M2449&gt;0,M2449&lt;=STATS!$C$22),1,"")</f>
        <v/>
      </c>
      <c r="J2449" s="34">
        <v>2448</v>
      </c>
      <c r="R2449" s="17"/>
      <c r="U2449" s="17"/>
      <c r="FD2449" s="195"/>
      <c r="FE2449" s="195"/>
      <c r="FF2449" s="195"/>
      <c r="FG2449" s="195"/>
      <c r="FH2449" s="195"/>
    </row>
    <row r="2450" spans="2:164" x14ac:dyDescent="0.2">
      <c r="B2450" s="98">
        <f>COUNT(R2450:FC2450,FI2450:FQ2450)</f>
        <v>0</v>
      </c>
      <c r="C2450" s="98" t="str">
        <f>IF(COUNT(R2450:FC2450,FI2450:FQ2450)&gt;0,COUNT(R2450:FC2450,FI2450:FQ2450),"")</f>
        <v/>
      </c>
      <c r="D2450" s="98" t="str">
        <f>IF(COUNT(X2450:BN2450,BP2450:BX2450,BZ2450:CF2450,CH2450:FC2450,FI2450:FQ2450)&gt;0,COUNT(X2450:BN2450,BP2450:BX2450,BZ2450:CF2450,CH2450:FC2450,FI2450:FQ2450),"")</f>
        <v/>
      </c>
      <c r="E2450" s="98" t="str">
        <f>IF(H2450=1,COUNT(R2450:FC2450,FI2450:FQ2450),"")</f>
        <v/>
      </c>
      <c r="F2450" s="98" t="str">
        <f>IF(H2450=1,COUNT(X2450:BN2450,BP2450:BX2450,BZ2450:CF2450,CH2450:FC2450,FI2450:FQ2450),"")</f>
        <v/>
      </c>
      <c r="G2450" s="98" t="str">
        <f>IF($B2450&gt;=1,$M2450,"")</f>
        <v/>
      </c>
      <c r="H2450" s="199" t="str">
        <f>IF(AND(M2450&gt;0,M2450&lt;=STATS!$C$22),1,"")</f>
        <v/>
      </c>
      <c r="J2450" s="34">
        <v>2449</v>
      </c>
      <c r="R2450" s="17"/>
      <c r="U2450" s="17"/>
      <c r="FD2450" s="195"/>
      <c r="FE2450" s="195"/>
      <c r="FF2450" s="195"/>
      <c r="FG2450" s="195"/>
      <c r="FH2450" s="195"/>
    </row>
    <row r="2451" spans="2:164" x14ac:dyDescent="0.2">
      <c r="B2451" s="98">
        <f>COUNT(R2451:FC2451,FI2451:FQ2451)</f>
        <v>0</v>
      </c>
      <c r="C2451" s="98" t="str">
        <f>IF(COUNT(R2451:FC2451,FI2451:FQ2451)&gt;0,COUNT(R2451:FC2451,FI2451:FQ2451),"")</f>
        <v/>
      </c>
      <c r="D2451" s="98" t="str">
        <f>IF(COUNT(X2451:BN2451,BP2451:BX2451,BZ2451:CF2451,CH2451:FC2451,FI2451:FQ2451)&gt;0,COUNT(X2451:BN2451,BP2451:BX2451,BZ2451:CF2451,CH2451:FC2451,FI2451:FQ2451),"")</f>
        <v/>
      </c>
      <c r="E2451" s="98" t="str">
        <f>IF(H2451=1,COUNT(R2451:FC2451,FI2451:FQ2451),"")</f>
        <v/>
      </c>
      <c r="F2451" s="98" t="str">
        <f>IF(H2451=1,COUNT(X2451:BN2451,BP2451:BX2451,BZ2451:CF2451,CH2451:FC2451,FI2451:FQ2451),"")</f>
        <v/>
      </c>
      <c r="G2451" s="98" t="str">
        <f>IF($B2451&gt;=1,$M2451,"")</f>
        <v/>
      </c>
      <c r="H2451" s="199" t="str">
        <f>IF(AND(M2451&gt;0,M2451&lt;=STATS!$C$22),1,"")</f>
        <v/>
      </c>
      <c r="J2451" s="34">
        <v>2450</v>
      </c>
      <c r="R2451" s="17"/>
      <c r="U2451" s="17"/>
      <c r="FD2451" s="195"/>
      <c r="FE2451" s="195"/>
      <c r="FF2451" s="195"/>
      <c r="FG2451" s="195"/>
      <c r="FH2451" s="195"/>
    </row>
    <row r="2452" spans="2:164" x14ac:dyDescent="0.2">
      <c r="B2452" s="98">
        <f>COUNT(R2452:FC2452,FI2452:FQ2452)</f>
        <v>0</v>
      </c>
      <c r="C2452" s="98" t="str">
        <f>IF(COUNT(R2452:FC2452,FI2452:FQ2452)&gt;0,COUNT(R2452:FC2452,FI2452:FQ2452),"")</f>
        <v/>
      </c>
      <c r="D2452" s="98" t="str">
        <f>IF(COUNT(X2452:BN2452,BP2452:BX2452,BZ2452:CF2452,CH2452:FC2452,FI2452:FQ2452)&gt;0,COUNT(X2452:BN2452,BP2452:BX2452,BZ2452:CF2452,CH2452:FC2452,FI2452:FQ2452),"")</f>
        <v/>
      </c>
      <c r="E2452" s="98" t="str">
        <f>IF(H2452=1,COUNT(R2452:FC2452,FI2452:FQ2452),"")</f>
        <v/>
      </c>
      <c r="F2452" s="98" t="str">
        <f>IF(H2452=1,COUNT(X2452:BN2452,BP2452:BX2452,BZ2452:CF2452,CH2452:FC2452,FI2452:FQ2452),"")</f>
        <v/>
      </c>
      <c r="G2452" s="98" t="str">
        <f>IF($B2452&gt;=1,$M2452,"")</f>
        <v/>
      </c>
      <c r="H2452" s="199" t="str">
        <f>IF(AND(M2452&gt;0,M2452&lt;=STATS!$C$22),1,"")</f>
        <v/>
      </c>
      <c r="J2452" s="34">
        <v>2451</v>
      </c>
      <c r="R2452" s="17"/>
      <c r="U2452" s="17"/>
      <c r="FD2452" s="195"/>
      <c r="FE2452" s="195"/>
      <c r="FF2452" s="195"/>
      <c r="FG2452" s="195"/>
      <c r="FH2452" s="195"/>
    </row>
    <row r="2453" spans="2:164" x14ac:dyDescent="0.2">
      <c r="B2453" s="98">
        <f>COUNT(R2453:FC2453,FI2453:FQ2453)</f>
        <v>0</v>
      </c>
      <c r="C2453" s="98" t="str">
        <f>IF(COUNT(R2453:FC2453,FI2453:FQ2453)&gt;0,COUNT(R2453:FC2453,FI2453:FQ2453),"")</f>
        <v/>
      </c>
      <c r="D2453" s="98" t="str">
        <f>IF(COUNT(X2453:BN2453,BP2453:BX2453,BZ2453:CF2453,CH2453:FC2453,FI2453:FQ2453)&gt;0,COUNT(X2453:BN2453,BP2453:BX2453,BZ2453:CF2453,CH2453:FC2453,FI2453:FQ2453),"")</f>
        <v/>
      </c>
      <c r="E2453" s="98" t="str">
        <f>IF(H2453=1,COUNT(R2453:FC2453,FI2453:FQ2453),"")</f>
        <v/>
      </c>
      <c r="F2453" s="98" t="str">
        <f>IF(H2453=1,COUNT(X2453:BN2453,BP2453:BX2453,BZ2453:CF2453,CH2453:FC2453,FI2453:FQ2453),"")</f>
        <v/>
      </c>
      <c r="G2453" s="98" t="str">
        <f>IF($B2453&gt;=1,$M2453,"")</f>
        <v/>
      </c>
      <c r="H2453" s="199" t="str">
        <f>IF(AND(M2453&gt;0,M2453&lt;=STATS!$C$22),1,"")</f>
        <v/>
      </c>
      <c r="J2453" s="34">
        <v>2452</v>
      </c>
      <c r="R2453" s="17"/>
      <c r="U2453" s="17"/>
      <c r="FD2453" s="195"/>
      <c r="FE2453" s="195"/>
      <c r="FF2453" s="195"/>
      <c r="FG2453" s="195"/>
      <c r="FH2453" s="195"/>
    </row>
    <row r="2454" spans="2:164" x14ac:dyDescent="0.2">
      <c r="B2454" s="98">
        <f>COUNT(R2454:FC2454,FI2454:FQ2454)</f>
        <v>0</v>
      </c>
      <c r="C2454" s="98" t="str">
        <f>IF(COUNT(R2454:FC2454,FI2454:FQ2454)&gt;0,COUNT(R2454:FC2454,FI2454:FQ2454),"")</f>
        <v/>
      </c>
      <c r="D2454" s="98" t="str">
        <f>IF(COUNT(X2454:BN2454,BP2454:BX2454,BZ2454:CF2454,CH2454:FC2454,FI2454:FQ2454)&gt;0,COUNT(X2454:BN2454,BP2454:BX2454,BZ2454:CF2454,CH2454:FC2454,FI2454:FQ2454),"")</f>
        <v/>
      </c>
      <c r="E2454" s="98" t="str">
        <f>IF(H2454=1,COUNT(R2454:FC2454,FI2454:FQ2454),"")</f>
        <v/>
      </c>
      <c r="F2454" s="98" t="str">
        <f>IF(H2454=1,COUNT(X2454:BN2454,BP2454:BX2454,BZ2454:CF2454,CH2454:FC2454,FI2454:FQ2454),"")</f>
        <v/>
      </c>
      <c r="G2454" s="98" t="str">
        <f>IF($B2454&gt;=1,$M2454,"")</f>
        <v/>
      </c>
      <c r="H2454" s="199" t="str">
        <f>IF(AND(M2454&gt;0,M2454&lt;=STATS!$C$22),1,"")</f>
        <v/>
      </c>
      <c r="J2454" s="34">
        <v>2453</v>
      </c>
      <c r="R2454" s="17"/>
      <c r="U2454" s="17"/>
      <c r="FD2454" s="195"/>
      <c r="FE2454" s="195"/>
      <c r="FF2454" s="195"/>
      <c r="FG2454" s="195"/>
      <c r="FH2454" s="195"/>
    </row>
    <row r="2455" spans="2:164" x14ac:dyDescent="0.2">
      <c r="B2455" s="98">
        <f>COUNT(R2455:FC2455,FI2455:FQ2455)</f>
        <v>0</v>
      </c>
      <c r="C2455" s="98" t="str">
        <f>IF(COUNT(R2455:FC2455,FI2455:FQ2455)&gt;0,COUNT(R2455:FC2455,FI2455:FQ2455),"")</f>
        <v/>
      </c>
      <c r="D2455" s="98" t="str">
        <f>IF(COUNT(X2455:BN2455,BP2455:BX2455,BZ2455:CF2455,CH2455:FC2455,FI2455:FQ2455)&gt;0,COUNT(X2455:BN2455,BP2455:BX2455,BZ2455:CF2455,CH2455:FC2455,FI2455:FQ2455),"")</f>
        <v/>
      </c>
      <c r="E2455" s="98" t="str">
        <f>IF(H2455=1,COUNT(R2455:FC2455,FI2455:FQ2455),"")</f>
        <v/>
      </c>
      <c r="F2455" s="98" t="str">
        <f>IF(H2455=1,COUNT(X2455:BN2455,BP2455:BX2455,BZ2455:CF2455,CH2455:FC2455,FI2455:FQ2455),"")</f>
        <v/>
      </c>
      <c r="G2455" s="98" t="str">
        <f>IF($B2455&gt;=1,$M2455,"")</f>
        <v/>
      </c>
      <c r="H2455" s="199" t="str">
        <f>IF(AND(M2455&gt;0,M2455&lt;=STATS!$C$22),1,"")</f>
        <v/>
      </c>
      <c r="J2455" s="34">
        <v>2454</v>
      </c>
      <c r="R2455" s="17"/>
      <c r="U2455" s="17"/>
      <c r="FD2455" s="195"/>
      <c r="FE2455" s="195"/>
      <c r="FF2455" s="195"/>
      <c r="FG2455" s="195"/>
      <c r="FH2455" s="195"/>
    </row>
    <row r="2456" spans="2:164" x14ac:dyDescent="0.2">
      <c r="B2456" s="98">
        <f>COUNT(R2456:FC2456,FI2456:FQ2456)</f>
        <v>0</v>
      </c>
      <c r="C2456" s="98" t="str">
        <f>IF(COUNT(R2456:FC2456,FI2456:FQ2456)&gt;0,COUNT(R2456:FC2456,FI2456:FQ2456),"")</f>
        <v/>
      </c>
      <c r="D2456" s="98" t="str">
        <f>IF(COUNT(X2456:BN2456,BP2456:BX2456,BZ2456:CF2456,CH2456:FC2456,FI2456:FQ2456)&gt;0,COUNT(X2456:BN2456,BP2456:BX2456,BZ2456:CF2456,CH2456:FC2456,FI2456:FQ2456),"")</f>
        <v/>
      </c>
      <c r="E2456" s="98" t="str">
        <f>IF(H2456=1,COUNT(R2456:FC2456,FI2456:FQ2456),"")</f>
        <v/>
      </c>
      <c r="F2456" s="98" t="str">
        <f>IF(H2456=1,COUNT(X2456:BN2456,BP2456:BX2456,BZ2456:CF2456,CH2456:FC2456,FI2456:FQ2456),"")</f>
        <v/>
      </c>
      <c r="G2456" s="98" t="str">
        <f>IF($B2456&gt;=1,$M2456,"")</f>
        <v/>
      </c>
      <c r="H2456" s="199" t="str">
        <f>IF(AND(M2456&gt;0,M2456&lt;=STATS!$C$22),1,"")</f>
        <v/>
      </c>
      <c r="J2456" s="34">
        <v>2455</v>
      </c>
      <c r="R2456" s="17"/>
      <c r="U2456" s="17"/>
      <c r="FD2456" s="195"/>
      <c r="FE2456" s="195"/>
      <c r="FF2456" s="195"/>
      <c r="FG2456" s="195"/>
      <c r="FH2456" s="195"/>
    </row>
    <row r="2457" spans="2:164" x14ac:dyDescent="0.2">
      <c r="B2457" s="98">
        <f>COUNT(R2457:FC2457,FI2457:FQ2457)</f>
        <v>0</v>
      </c>
      <c r="C2457" s="98" t="str">
        <f>IF(COUNT(R2457:FC2457,FI2457:FQ2457)&gt;0,COUNT(R2457:FC2457,FI2457:FQ2457),"")</f>
        <v/>
      </c>
      <c r="D2457" s="98" t="str">
        <f>IF(COUNT(X2457:BN2457,BP2457:BX2457,BZ2457:CF2457,CH2457:FC2457,FI2457:FQ2457)&gt;0,COUNT(X2457:BN2457,BP2457:BX2457,BZ2457:CF2457,CH2457:FC2457,FI2457:FQ2457),"")</f>
        <v/>
      </c>
      <c r="E2457" s="98" t="str">
        <f>IF(H2457=1,COUNT(R2457:FC2457,FI2457:FQ2457),"")</f>
        <v/>
      </c>
      <c r="F2457" s="98" t="str">
        <f>IF(H2457=1,COUNT(X2457:BN2457,BP2457:BX2457,BZ2457:CF2457,CH2457:FC2457,FI2457:FQ2457),"")</f>
        <v/>
      </c>
      <c r="G2457" s="98" t="str">
        <f>IF($B2457&gt;=1,$M2457,"")</f>
        <v/>
      </c>
      <c r="H2457" s="199" t="str">
        <f>IF(AND(M2457&gt;0,M2457&lt;=STATS!$C$22),1,"")</f>
        <v/>
      </c>
      <c r="J2457" s="34">
        <v>2456</v>
      </c>
      <c r="R2457" s="17"/>
      <c r="U2457" s="17"/>
      <c r="FD2457" s="195"/>
      <c r="FE2457" s="195"/>
      <c r="FF2457" s="195"/>
      <c r="FG2457" s="195"/>
      <c r="FH2457" s="195"/>
    </row>
    <row r="2458" spans="2:164" x14ac:dyDescent="0.2">
      <c r="B2458" s="98">
        <f>COUNT(R2458:FC2458,FI2458:FQ2458)</f>
        <v>0</v>
      </c>
      <c r="C2458" s="98" t="str">
        <f>IF(COUNT(R2458:FC2458,FI2458:FQ2458)&gt;0,COUNT(R2458:FC2458,FI2458:FQ2458),"")</f>
        <v/>
      </c>
      <c r="D2458" s="98" t="str">
        <f>IF(COUNT(X2458:BN2458,BP2458:BX2458,BZ2458:CF2458,CH2458:FC2458,FI2458:FQ2458)&gt;0,COUNT(X2458:BN2458,BP2458:BX2458,BZ2458:CF2458,CH2458:FC2458,FI2458:FQ2458),"")</f>
        <v/>
      </c>
      <c r="E2458" s="98" t="str">
        <f>IF(H2458=1,COUNT(R2458:FC2458,FI2458:FQ2458),"")</f>
        <v/>
      </c>
      <c r="F2458" s="98" t="str">
        <f>IF(H2458=1,COUNT(X2458:BN2458,BP2458:BX2458,BZ2458:CF2458,CH2458:FC2458,FI2458:FQ2458),"")</f>
        <v/>
      </c>
      <c r="G2458" s="98" t="str">
        <f>IF($B2458&gt;=1,$M2458,"")</f>
        <v/>
      </c>
      <c r="H2458" s="199" t="str">
        <f>IF(AND(M2458&gt;0,M2458&lt;=STATS!$C$22),1,"")</f>
        <v/>
      </c>
      <c r="J2458" s="34">
        <v>2457</v>
      </c>
      <c r="R2458" s="17"/>
      <c r="U2458" s="17"/>
      <c r="FD2458" s="195"/>
      <c r="FE2458" s="195"/>
      <c r="FF2458" s="195"/>
      <c r="FG2458" s="195"/>
      <c r="FH2458" s="195"/>
    </row>
    <row r="2459" spans="2:164" x14ac:dyDescent="0.2">
      <c r="B2459" s="98">
        <f>COUNT(R2459:FC2459,FI2459:FQ2459)</f>
        <v>0</v>
      </c>
      <c r="C2459" s="98" t="str">
        <f>IF(COUNT(R2459:FC2459,FI2459:FQ2459)&gt;0,COUNT(R2459:FC2459,FI2459:FQ2459),"")</f>
        <v/>
      </c>
      <c r="D2459" s="98" t="str">
        <f>IF(COUNT(X2459:BN2459,BP2459:BX2459,BZ2459:CF2459,CH2459:FC2459,FI2459:FQ2459)&gt;0,COUNT(X2459:BN2459,BP2459:BX2459,BZ2459:CF2459,CH2459:FC2459,FI2459:FQ2459),"")</f>
        <v/>
      </c>
      <c r="E2459" s="98" t="str">
        <f>IF(H2459=1,COUNT(R2459:FC2459,FI2459:FQ2459),"")</f>
        <v/>
      </c>
      <c r="F2459" s="98" t="str">
        <f>IF(H2459=1,COUNT(X2459:BN2459,BP2459:BX2459,BZ2459:CF2459,CH2459:FC2459,FI2459:FQ2459),"")</f>
        <v/>
      </c>
      <c r="G2459" s="98" t="str">
        <f>IF($B2459&gt;=1,$M2459,"")</f>
        <v/>
      </c>
      <c r="H2459" s="199" t="str">
        <f>IF(AND(M2459&gt;0,M2459&lt;=STATS!$C$22),1,"")</f>
        <v/>
      </c>
      <c r="J2459" s="34">
        <v>2458</v>
      </c>
      <c r="R2459" s="17"/>
      <c r="U2459" s="17"/>
      <c r="FD2459" s="195"/>
      <c r="FE2459" s="195"/>
      <c r="FF2459" s="195"/>
      <c r="FG2459" s="195"/>
      <c r="FH2459" s="195"/>
    </row>
    <row r="2460" spans="2:164" x14ac:dyDescent="0.2">
      <c r="B2460" s="98">
        <f>COUNT(R2460:FC2460,FI2460:FQ2460)</f>
        <v>0</v>
      </c>
      <c r="C2460" s="98" t="str">
        <f>IF(COUNT(R2460:FC2460,FI2460:FQ2460)&gt;0,COUNT(R2460:FC2460,FI2460:FQ2460),"")</f>
        <v/>
      </c>
      <c r="D2460" s="98" t="str">
        <f>IF(COUNT(X2460:BN2460,BP2460:BX2460,BZ2460:CF2460,CH2460:FC2460,FI2460:FQ2460)&gt;0,COUNT(X2460:BN2460,BP2460:BX2460,BZ2460:CF2460,CH2460:FC2460,FI2460:FQ2460),"")</f>
        <v/>
      </c>
      <c r="E2460" s="98" t="str">
        <f>IF(H2460=1,COUNT(R2460:FC2460,FI2460:FQ2460),"")</f>
        <v/>
      </c>
      <c r="F2460" s="98" t="str">
        <f>IF(H2460=1,COUNT(X2460:BN2460,BP2460:BX2460,BZ2460:CF2460,CH2460:FC2460,FI2460:FQ2460),"")</f>
        <v/>
      </c>
      <c r="G2460" s="98" t="str">
        <f>IF($B2460&gt;=1,$M2460,"")</f>
        <v/>
      </c>
      <c r="H2460" s="199" t="str">
        <f>IF(AND(M2460&gt;0,M2460&lt;=STATS!$C$22),1,"")</f>
        <v/>
      </c>
      <c r="J2460" s="34">
        <v>2459</v>
      </c>
      <c r="R2460" s="17"/>
      <c r="U2460" s="17"/>
      <c r="FD2460" s="195"/>
      <c r="FE2460" s="195"/>
      <c r="FF2460" s="195"/>
      <c r="FG2460" s="195"/>
      <c r="FH2460" s="195"/>
    </row>
    <row r="2461" spans="2:164" x14ac:dyDescent="0.2">
      <c r="B2461" s="98">
        <f>COUNT(R2461:FC2461,FI2461:FQ2461)</f>
        <v>0</v>
      </c>
      <c r="C2461" s="98" t="str">
        <f>IF(COUNT(R2461:FC2461,FI2461:FQ2461)&gt;0,COUNT(R2461:FC2461,FI2461:FQ2461),"")</f>
        <v/>
      </c>
      <c r="D2461" s="98" t="str">
        <f>IF(COUNT(X2461:BN2461,BP2461:BX2461,BZ2461:CF2461,CH2461:FC2461,FI2461:FQ2461)&gt;0,COUNT(X2461:BN2461,BP2461:BX2461,BZ2461:CF2461,CH2461:FC2461,FI2461:FQ2461),"")</f>
        <v/>
      </c>
      <c r="E2461" s="98" t="str">
        <f>IF(H2461=1,COUNT(R2461:FC2461,FI2461:FQ2461),"")</f>
        <v/>
      </c>
      <c r="F2461" s="98" t="str">
        <f>IF(H2461=1,COUNT(X2461:BN2461,BP2461:BX2461,BZ2461:CF2461,CH2461:FC2461,FI2461:FQ2461),"")</f>
        <v/>
      </c>
      <c r="G2461" s="98" t="str">
        <f>IF($B2461&gt;=1,$M2461,"")</f>
        <v/>
      </c>
      <c r="H2461" s="199" t="str">
        <f>IF(AND(M2461&gt;0,M2461&lt;=STATS!$C$22),1,"")</f>
        <v/>
      </c>
      <c r="J2461" s="34">
        <v>2460</v>
      </c>
      <c r="R2461" s="17"/>
      <c r="U2461" s="17"/>
      <c r="FD2461" s="195"/>
      <c r="FE2461" s="195"/>
      <c r="FF2461" s="195"/>
      <c r="FG2461" s="195"/>
      <c r="FH2461" s="195"/>
    </row>
    <row r="2462" spans="2:164" x14ac:dyDescent="0.2">
      <c r="B2462" s="98">
        <f>COUNT(R2462:FC2462,FI2462:FQ2462)</f>
        <v>0</v>
      </c>
      <c r="C2462" s="98" t="str">
        <f>IF(COUNT(R2462:FC2462,FI2462:FQ2462)&gt;0,COUNT(R2462:FC2462,FI2462:FQ2462),"")</f>
        <v/>
      </c>
      <c r="D2462" s="98" t="str">
        <f>IF(COUNT(X2462:BN2462,BP2462:BX2462,BZ2462:CF2462,CH2462:FC2462,FI2462:FQ2462)&gt;0,COUNT(X2462:BN2462,BP2462:BX2462,BZ2462:CF2462,CH2462:FC2462,FI2462:FQ2462),"")</f>
        <v/>
      </c>
      <c r="E2462" s="98" t="str">
        <f>IF(H2462=1,COUNT(R2462:FC2462,FI2462:FQ2462),"")</f>
        <v/>
      </c>
      <c r="F2462" s="98" t="str">
        <f>IF(H2462=1,COUNT(X2462:BN2462,BP2462:BX2462,BZ2462:CF2462,CH2462:FC2462,FI2462:FQ2462),"")</f>
        <v/>
      </c>
      <c r="G2462" s="98" t="str">
        <f>IF($B2462&gt;=1,$M2462,"")</f>
        <v/>
      </c>
      <c r="H2462" s="199" t="str">
        <f>IF(AND(M2462&gt;0,M2462&lt;=STATS!$C$22),1,"")</f>
        <v/>
      </c>
      <c r="J2462" s="34">
        <v>2461</v>
      </c>
      <c r="R2462" s="17"/>
      <c r="U2462" s="17"/>
      <c r="FD2462" s="195"/>
      <c r="FE2462" s="195"/>
      <c r="FF2462" s="195"/>
      <c r="FG2462" s="195"/>
      <c r="FH2462" s="195"/>
    </row>
    <row r="2463" spans="2:164" x14ac:dyDescent="0.2">
      <c r="B2463" s="98">
        <f>COUNT(R2463:FC2463,FI2463:FQ2463)</f>
        <v>0</v>
      </c>
      <c r="C2463" s="98" t="str">
        <f>IF(COUNT(R2463:FC2463,FI2463:FQ2463)&gt;0,COUNT(R2463:FC2463,FI2463:FQ2463),"")</f>
        <v/>
      </c>
      <c r="D2463" s="98" t="str">
        <f>IF(COUNT(X2463:BN2463,BP2463:BX2463,BZ2463:CF2463,CH2463:FC2463,FI2463:FQ2463)&gt;0,COUNT(X2463:BN2463,BP2463:BX2463,BZ2463:CF2463,CH2463:FC2463,FI2463:FQ2463),"")</f>
        <v/>
      </c>
      <c r="E2463" s="98" t="str">
        <f>IF(H2463=1,COUNT(R2463:FC2463,FI2463:FQ2463),"")</f>
        <v/>
      </c>
      <c r="F2463" s="98" t="str">
        <f>IF(H2463=1,COUNT(X2463:BN2463,BP2463:BX2463,BZ2463:CF2463,CH2463:FC2463,FI2463:FQ2463),"")</f>
        <v/>
      </c>
      <c r="G2463" s="98" t="str">
        <f>IF($B2463&gt;=1,$M2463,"")</f>
        <v/>
      </c>
      <c r="H2463" s="199" t="str">
        <f>IF(AND(M2463&gt;0,M2463&lt;=STATS!$C$22),1,"")</f>
        <v/>
      </c>
      <c r="J2463" s="34">
        <v>2462</v>
      </c>
      <c r="R2463" s="17"/>
      <c r="U2463" s="17"/>
      <c r="FD2463" s="195"/>
      <c r="FE2463" s="195"/>
      <c r="FF2463" s="195"/>
      <c r="FG2463" s="195"/>
      <c r="FH2463" s="195"/>
    </row>
    <row r="2464" spans="2:164" x14ac:dyDescent="0.2">
      <c r="B2464" s="98">
        <f>COUNT(R2464:FC2464,FI2464:FQ2464)</f>
        <v>0</v>
      </c>
      <c r="C2464" s="98" t="str">
        <f>IF(COUNT(R2464:FC2464,FI2464:FQ2464)&gt;0,COUNT(R2464:FC2464,FI2464:FQ2464),"")</f>
        <v/>
      </c>
      <c r="D2464" s="98" t="str">
        <f>IF(COUNT(X2464:BN2464,BP2464:BX2464,BZ2464:CF2464,CH2464:FC2464,FI2464:FQ2464)&gt;0,COUNT(X2464:BN2464,BP2464:BX2464,BZ2464:CF2464,CH2464:FC2464,FI2464:FQ2464),"")</f>
        <v/>
      </c>
      <c r="E2464" s="98" t="str">
        <f>IF(H2464=1,COUNT(R2464:FC2464,FI2464:FQ2464),"")</f>
        <v/>
      </c>
      <c r="F2464" s="98" t="str">
        <f>IF(H2464=1,COUNT(X2464:BN2464,BP2464:BX2464,BZ2464:CF2464,CH2464:FC2464,FI2464:FQ2464),"")</f>
        <v/>
      </c>
      <c r="G2464" s="98" t="str">
        <f>IF($B2464&gt;=1,$M2464,"")</f>
        <v/>
      </c>
      <c r="H2464" s="199" t="str">
        <f>IF(AND(M2464&gt;0,M2464&lt;=STATS!$C$22),1,"")</f>
        <v/>
      </c>
      <c r="J2464" s="34">
        <v>2463</v>
      </c>
      <c r="R2464" s="17"/>
      <c r="U2464" s="17"/>
      <c r="FD2464" s="195"/>
      <c r="FE2464" s="195"/>
      <c r="FF2464" s="195"/>
      <c r="FG2464" s="195"/>
      <c r="FH2464" s="195"/>
    </row>
    <row r="2465" spans="2:164" x14ac:dyDescent="0.2">
      <c r="B2465" s="98">
        <f>COUNT(R2465:FC2465,FI2465:FQ2465)</f>
        <v>0</v>
      </c>
      <c r="C2465" s="98" t="str">
        <f>IF(COUNT(R2465:FC2465,FI2465:FQ2465)&gt;0,COUNT(R2465:FC2465,FI2465:FQ2465),"")</f>
        <v/>
      </c>
      <c r="D2465" s="98" t="str">
        <f>IF(COUNT(X2465:BN2465,BP2465:BX2465,BZ2465:CF2465,CH2465:FC2465,FI2465:FQ2465)&gt;0,COUNT(X2465:BN2465,BP2465:BX2465,BZ2465:CF2465,CH2465:FC2465,FI2465:FQ2465),"")</f>
        <v/>
      </c>
      <c r="E2465" s="98" t="str">
        <f>IF(H2465=1,COUNT(R2465:FC2465,FI2465:FQ2465),"")</f>
        <v/>
      </c>
      <c r="F2465" s="98" t="str">
        <f>IF(H2465=1,COUNT(X2465:BN2465,BP2465:BX2465,BZ2465:CF2465,CH2465:FC2465,FI2465:FQ2465),"")</f>
        <v/>
      </c>
      <c r="G2465" s="98" t="str">
        <f>IF($B2465&gt;=1,$M2465,"")</f>
        <v/>
      </c>
      <c r="H2465" s="199" t="str">
        <f>IF(AND(M2465&gt;0,M2465&lt;=STATS!$C$22),1,"")</f>
        <v/>
      </c>
      <c r="J2465" s="34">
        <v>2464</v>
      </c>
      <c r="R2465" s="17"/>
      <c r="U2465" s="17"/>
      <c r="FD2465" s="195"/>
      <c r="FE2465" s="195"/>
      <c r="FF2465" s="195"/>
      <c r="FG2465" s="195"/>
      <c r="FH2465" s="195"/>
    </row>
    <row r="2466" spans="2:164" x14ac:dyDescent="0.2">
      <c r="B2466" s="98">
        <f>COUNT(R2466:FC2466,FI2466:FQ2466)</f>
        <v>0</v>
      </c>
      <c r="C2466" s="98" t="str">
        <f>IF(COUNT(R2466:FC2466,FI2466:FQ2466)&gt;0,COUNT(R2466:FC2466,FI2466:FQ2466),"")</f>
        <v/>
      </c>
      <c r="D2466" s="98" t="str">
        <f>IF(COUNT(X2466:BN2466,BP2466:BX2466,BZ2466:CF2466,CH2466:FC2466,FI2466:FQ2466)&gt;0,COUNT(X2466:BN2466,BP2466:BX2466,BZ2466:CF2466,CH2466:FC2466,FI2466:FQ2466),"")</f>
        <v/>
      </c>
      <c r="E2466" s="98" t="str">
        <f>IF(H2466=1,COUNT(R2466:FC2466,FI2466:FQ2466),"")</f>
        <v/>
      </c>
      <c r="F2466" s="98" t="str">
        <f>IF(H2466=1,COUNT(X2466:BN2466,BP2466:BX2466,BZ2466:CF2466,CH2466:FC2466,FI2466:FQ2466),"")</f>
        <v/>
      </c>
      <c r="G2466" s="98" t="str">
        <f>IF($B2466&gt;=1,$M2466,"")</f>
        <v/>
      </c>
      <c r="H2466" s="199" t="str">
        <f>IF(AND(M2466&gt;0,M2466&lt;=STATS!$C$22),1,"")</f>
        <v/>
      </c>
      <c r="J2466" s="34">
        <v>2465</v>
      </c>
      <c r="R2466" s="17"/>
      <c r="U2466" s="17"/>
      <c r="FD2466" s="195"/>
      <c r="FE2466" s="195"/>
      <c r="FF2466" s="195"/>
      <c r="FG2466" s="195"/>
      <c r="FH2466" s="195"/>
    </row>
    <row r="2467" spans="2:164" x14ac:dyDescent="0.2">
      <c r="B2467" s="98">
        <f>COUNT(R2467:FC2467,FI2467:FQ2467)</f>
        <v>0</v>
      </c>
      <c r="C2467" s="98" t="str">
        <f>IF(COUNT(R2467:FC2467,FI2467:FQ2467)&gt;0,COUNT(R2467:FC2467,FI2467:FQ2467),"")</f>
        <v/>
      </c>
      <c r="D2467" s="98" t="str">
        <f>IF(COUNT(X2467:BN2467,BP2467:BX2467,BZ2467:CF2467,CH2467:FC2467,FI2467:FQ2467)&gt;0,COUNT(X2467:BN2467,BP2467:BX2467,BZ2467:CF2467,CH2467:FC2467,FI2467:FQ2467),"")</f>
        <v/>
      </c>
      <c r="E2467" s="98" t="str">
        <f>IF(H2467=1,COUNT(R2467:FC2467,FI2467:FQ2467),"")</f>
        <v/>
      </c>
      <c r="F2467" s="98" t="str">
        <f>IF(H2467=1,COUNT(X2467:BN2467,BP2467:BX2467,BZ2467:CF2467,CH2467:FC2467,FI2467:FQ2467),"")</f>
        <v/>
      </c>
      <c r="G2467" s="98" t="str">
        <f>IF($B2467&gt;=1,$M2467,"")</f>
        <v/>
      </c>
      <c r="H2467" s="199" t="str">
        <f>IF(AND(M2467&gt;0,M2467&lt;=STATS!$C$22),1,"")</f>
        <v/>
      </c>
      <c r="J2467" s="34">
        <v>2466</v>
      </c>
      <c r="R2467" s="17"/>
      <c r="U2467" s="17"/>
      <c r="FD2467" s="195"/>
      <c r="FE2467" s="195"/>
      <c r="FF2467" s="195"/>
      <c r="FG2467" s="195"/>
      <c r="FH2467" s="195"/>
    </row>
    <row r="2468" spans="2:164" x14ac:dyDescent="0.2">
      <c r="B2468" s="98">
        <f>COUNT(R2468:FC2468,FI2468:FQ2468)</f>
        <v>0</v>
      </c>
      <c r="C2468" s="98" t="str">
        <f>IF(COUNT(R2468:FC2468,FI2468:FQ2468)&gt;0,COUNT(R2468:FC2468,FI2468:FQ2468),"")</f>
        <v/>
      </c>
      <c r="D2468" s="98" t="str">
        <f>IF(COUNT(X2468:BN2468,BP2468:BX2468,BZ2468:CF2468,CH2468:FC2468,FI2468:FQ2468)&gt;0,COUNT(X2468:BN2468,BP2468:BX2468,BZ2468:CF2468,CH2468:FC2468,FI2468:FQ2468),"")</f>
        <v/>
      </c>
      <c r="E2468" s="98" t="str">
        <f>IF(H2468=1,COUNT(R2468:FC2468,FI2468:FQ2468),"")</f>
        <v/>
      </c>
      <c r="F2468" s="98" t="str">
        <f>IF(H2468=1,COUNT(X2468:BN2468,BP2468:BX2468,BZ2468:CF2468,CH2468:FC2468,FI2468:FQ2468),"")</f>
        <v/>
      </c>
      <c r="G2468" s="98" t="str">
        <f>IF($B2468&gt;=1,$M2468,"")</f>
        <v/>
      </c>
      <c r="H2468" s="199" t="str">
        <f>IF(AND(M2468&gt;0,M2468&lt;=STATS!$C$22),1,"")</f>
        <v/>
      </c>
      <c r="J2468" s="34">
        <v>2467</v>
      </c>
      <c r="R2468" s="17"/>
      <c r="U2468" s="17"/>
      <c r="FD2468" s="195"/>
      <c r="FE2468" s="195"/>
      <c r="FF2468" s="195"/>
      <c r="FG2468" s="195"/>
      <c r="FH2468" s="195"/>
    </row>
    <row r="2469" spans="2:164" x14ac:dyDescent="0.2">
      <c r="B2469" s="98">
        <f>COUNT(R2469:FC2469,FI2469:FQ2469)</f>
        <v>0</v>
      </c>
      <c r="C2469" s="98" t="str">
        <f>IF(COUNT(R2469:FC2469,FI2469:FQ2469)&gt;0,COUNT(R2469:FC2469,FI2469:FQ2469),"")</f>
        <v/>
      </c>
      <c r="D2469" s="98" t="str">
        <f>IF(COUNT(X2469:BN2469,BP2469:BX2469,BZ2469:CF2469,CH2469:FC2469,FI2469:FQ2469)&gt;0,COUNT(X2469:BN2469,BP2469:BX2469,BZ2469:CF2469,CH2469:FC2469,FI2469:FQ2469),"")</f>
        <v/>
      </c>
      <c r="E2469" s="98" t="str">
        <f>IF(H2469=1,COUNT(R2469:FC2469,FI2469:FQ2469),"")</f>
        <v/>
      </c>
      <c r="F2469" s="98" t="str">
        <f>IF(H2469=1,COUNT(X2469:BN2469,BP2469:BX2469,BZ2469:CF2469,CH2469:FC2469,FI2469:FQ2469),"")</f>
        <v/>
      </c>
      <c r="G2469" s="98" t="str">
        <f>IF($B2469&gt;=1,$M2469,"")</f>
        <v/>
      </c>
      <c r="H2469" s="199" t="str">
        <f>IF(AND(M2469&gt;0,M2469&lt;=STATS!$C$22),1,"")</f>
        <v/>
      </c>
      <c r="J2469" s="34">
        <v>2468</v>
      </c>
      <c r="R2469" s="17"/>
      <c r="U2469" s="17"/>
      <c r="FD2469" s="195"/>
      <c r="FE2469" s="195"/>
      <c r="FF2469" s="195"/>
      <c r="FG2469" s="195"/>
      <c r="FH2469" s="195"/>
    </row>
    <row r="2470" spans="2:164" x14ac:dyDescent="0.2">
      <c r="B2470" s="98">
        <f>COUNT(R2470:FC2470,FI2470:FQ2470)</f>
        <v>0</v>
      </c>
      <c r="C2470" s="98" t="str">
        <f>IF(COUNT(R2470:FC2470,FI2470:FQ2470)&gt;0,COUNT(R2470:FC2470,FI2470:FQ2470),"")</f>
        <v/>
      </c>
      <c r="D2470" s="98" t="str">
        <f>IF(COUNT(X2470:BN2470,BP2470:BX2470,BZ2470:CF2470,CH2470:FC2470,FI2470:FQ2470)&gt;0,COUNT(X2470:BN2470,BP2470:BX2470,BZ2470:CF2470,CH2470:FC2470,FI2470:FQ2470),"")</f>
        <v/>
      </c>
      <c r="E2470" s="98" t="str">
        <f>IF(H2470=1,COUNT(R2470:FC2470,FI2470:FQ2470),"")</f>
        <v/>
      </c>
      <c r="F2470" s="98" t="str">
        <f>IF(H2470=1,COUNT(X2470:BN2470,BP2470:BX2470,BZ2470:CF2470,CH2470:FC2470,FI2470:FQ2470),"")</f>
        <v/>
      </c>
      <c r="G2470" s="98" t="str">
        <f>IF($B2470&gt;=1,$M2470,"")</f>
        <v/>
      </c>
      <c r="H2470" s="199" t="str">
        <f>IF(AND(M2470&gt;0,M2470&lt;=STATS!$C$22),1,"")</f>
        <v/>
      </c>
      <c r="J2470" s="34">
        <v>2469</v>
      </c>
      <c r="R2470" s="17"/>
      <c r="U2470" s="17"/>
      <c r="FD2470" s="195"/>
      <c r="FE2470" s="195"/>
      <c r="FF2470" s="195"/>
      <c r="FG2470" s="195"/>
      <c r="FH2470" s="195"/>
    </row>
    <row r="2471" spans="2:164" x14ac:dyDescent="0.2">
      <c r="B2471" s="98">
        <f>COUNT(R2471:FC2471,FI2471:FQ2471)</f>
        <v>0</v>
      </c>
      <c r="C2471" s="98" t="str">
        <f>IF(COUNT(R2471:FC2471,FI2471:FQ2471)&gt;0,COUNT(R2471:FC2471,FI2471:FQ2471),"")</f>
        <v/>
      </c>
      <c r="D2471" s="98" t="str">
        <f>IF(COUNT(X2471:BN2471,BP2471:BX2471,BZ2471:CF2471,CH2471:FC2471,FI2471:FQ2471)&gt;0,COUNT(X2471:BN2471,BP2471:BX2471,BZ2471:CF2471,CH2471:FC2471,FI2471:FQ2471),"")</f>
        <v/>
      </c>
      <c r="E2471" s="98" t="str">
        <f>IF(H2471=1,COUNT(R2471:FC2471,FI2471:FQ2471),"")</f>
        <v/>
      </c>
      <c r="F2471" s="98" t="str">
        <f>IF(H2471=1,COUNT(X2471:BN2471,BP2471:BX2471,BZ2471:CF2471,CH2471:FC2471,FI2471:FQ2471),"")</f>
        <v/>
      </c>
      <c r="G2471" s="98" t="str">
        <f>IF($B2471&gt;=1,$M2471,"")</f>
        <v/>
      </c>
      <c r="H2471" s="199" t="str">
        <f>IF(AND(M2471&gt;0,M2471&lt;=STATS!$C$22),1,"")</f>
        <v/>
      </c>
      <c r="J2471" s="34">
        <v>2470</v>
      </c>
      <c r="R2471" s="17"/>
      <c r="U2471" s="17"/>
      <c r="FD2471" s="195"/>
      <c r="FE2471" s="195"/>
      <c r="FF2471" s="195"/>
      <c r="FG2471" s="195"/>
      <c r="FH2471" s="195"/>
    </row>
    <row r="2472" spans="2:164" x14ac:dyDescent="0.2">
      <c r="B2472" s="98">
        <f>COUNT(R2472:FC2472,FI2472:FQ2472)</f>
        <v>0</v>
      </c>
      <c r="C2472" s="98" t="str">
        <f>IF(COUNT(R2472:FC2472,FI2472:FQ2472)&gt;0,COUNT(R2472:FC2472,FI2472:FQ2472),"")</f>
        <v/>
      </c>
      <c r="D2472" s="98" t="str">
        <f>IF(COUNT(X2472:BN2472,BP2472:BX2472,BZ2472:CF2472,CH2472:FC2472,FI2472:FQ2472)&gt;0,COUNT(X2472:BN2472,BP2472:BX2472,BZ2472:CF2472,CH2472:FC2472,FI2472:FQ2472),"")</f>
        <v/>
      </c>
      <c r="E2472" s="98" t="str">
        <f>IF(H2472=1,COUNT(R2472:FC2472,FI2472:FQ2472),"")</f>
        <v/>
      </c>
      <c r="F2472" s="98" t="str">
        <f>IF(H2472=1,COUNT(X2472:BN2472,BP2472:BX2472,BZ2472:CF2472,CH2472:FC2472,FI2472:FQ2472),"")</f>
        <v/>
      </c>
      <c r="G2472" s="98" t="str">
        <f>IF($B2472&gt;=1,$M2472,"")</f>
        <v/>
      </c>
      <c r="H2472" s="199" t="str">
        <f>IF(AND(M2472&gt;0,M2472&lt;=STATS!$C$22),1,"")</f>
        <v/>
      </c>
      <c r="J2472" s="34">
        <v>2471</v>
      </c>
      <c r="R2472" s="17"/>
      <c r="U2472" s="17"/>
      <c r="FD2472" s="195"/>
      <c r="FE2472" s="195"/>
      <c r="FF2472" s="195"/>
      <c r="FG2472" s="195"/>
      <c r="FH2472" s="195"/>
    </row>
    <row r="2473" spans="2:164" x14ac:dyDescent="0.2">
      <c r="B2473" s="98">
        <f>COUNT(R2473:FC2473,FI2473:FQ2473)</f>
        <v>0</v>
      </c>
      <c r="C2473" s="98" t="str">
        <f>IF(COUNT(R2473:FC2473,FI2473:FQ2473)&gt;0,COUNT(R2473:FC2473,FI2473:FQ2473),"")</f>
        <v/>
      </c>
      <c r="D2473" s="98" t="str">
        <f>IF(COUNT(X2473:BN2473,BP2473:BX2473,BZ2473:CF2473,CH2473:FC2473,FI2473:FQ2473)&gt;0,COUNT(X2473:BN2473,BP2473:BX2473,BZ2473:CF2473,CH2473:FC2473,FI2473:FQ2473),"")</f>
        <v/>
      </c>
      <c r="E2473" s="98" t="str">
        <f>IF(H2473=1,COUNT(R2473:FC2473,FI2473:FQ2473),"")</f>
        <v/>
      </c>
      <c r="F2473" s="98" t="str">
        <f>IF(H2473=1,COUNT(X2473:BN2473,BP2473:BX2473,BZ2473:CF2473,CH2473:FC2473,FI2473:FQ2473),"")</f>
        <v/>
      </c>
      <c r="G2473" s="98" t="str">
        <f>IF($B2473&gt;=1,$M2473,"")</f>
        <v/>
      </c>
      <c r="H2473" s="199" t="str">
        <f>IF(AND(M2473&gt;0,M2473&lt;=STATS!$C$22),1,"")</f>
        <v/>
      </c>
      <c r="J2473" s="34">
        <v>2472</v>
      </c>
      <c r="R2473" s="17"/>
      <c r="U2473" s="17"/>
      <c r="FD2473" s="195"/>
      <c r="FE2473" s="195"/>
      <c r="FF2473" s="195"/>
      <c r="FG2473" s="195"/>
      <c r="FH2473" s="195"/>
    </row>
    <row r="2474" spans="2:164" x14ac:dyDescent="0.2">
      <c r="B2474" s="98">
        <f>COUNT(R2474:FC2474,FI2474:FQ2474)</f>
        <v>0</v>
      </c>
      <c r="C2474" s="98" t="str">
        <f>IF(COUNT(R2474:FC2474,FI2474:FQ2474)&gt;0,COUNT(R2474:FC2474,FI2474:FQ2474),"")</f>
        <v/>
      </c>
      <c r="D2474" s="98" t="str">
        <f>IF(COUNT(X2474:BN2474,BP2474:BX2474,BZ2474:CF2474,CH2474:FC2474,FI2474:FQ2474)&gt;0,COUNT(X2474:BN2474,BP2474:BX2474,BZ2474:CF2474,CH2474:FC2474,FI2474:FQ2474),"")</f>
        <v/>
      </c>
      <c r="E2474" s="98" t="str">
        <f>IF(H2474=1,COUNT(R2474:FC2474,FI2474:FQ2474),"")</f>
        <v/>
      </c>
      <c r="F2474" s="98" t="str">
        <f>IF(H2474=1,COUNT(X2474:BN2474,BP2474:BX2474,BZ2474:CF2474,CH2474:FC2474,FI2474:FQ2474),"")</f>
        <v/>
      </c>
      <c r="G2474" s="98" t="str">
        <f>IF($B2474&gt;=1,$M2474,"")</f>
        <v/>
      </c>
      <c r="H2474" s="199" t="str">
        <f>IF(AND(M2474&gt;0,M2474&lt;=STATS!$C$22),1,"")</f>
        <v/>
      </c>
      <c r="J2474" s="34">
        <v>2473</v>
      </c>
      <c r="R2474" s="17"/>
      <c r="U2474" s="17"/>
      <c r="FD2474" s="195"/>
      <c r="FE2474" s="195"/>
      <c r="FF2474" s="195"/>
      <c r="FG2474" s="195"/>
      <c r="FH2474" s="195"/>
    </row>
    <row r="2475" spans="2:164" x14ac:dyDescent="0.2">
      <c r="B2475" s="98">
        <f>COUNT(R2475:FC2475,FI2475:FQ2475)</f>
        <v>0</v>
      </c>
      <c r="C2475" s="98" t="str">
        <f>IF(COUNT(R2475:FC2475,FI2475:FQ2475)&gt;0,COUNT(R2475:FC2475,FI2475:FQ2475),"")</f>
        <v/>
      </c>
      <c r="D2475" s="98" t="str">
        <f>IF(COUNT(X2475:BN2475,BP2475:BX2475,BZ2475:CF2475,CH2475:FC2475,FI2475:FQ2475)&gt;0,COUNT(X2475:BN2475,BP2475:BX2475,BZ2475:CF2475,CH2475:FC2475,FI2475:FQ2475),"")</f>
        <v/>
      </c>
      <c r="E2475" s="98" t="str">
        <f>IF(H2475=1,COUNT(R2475:FC2475,FI2475:FQ2475),"")</f>
        <v/>
      </c>
      <c r="F2475" s="98" t="str">
        <f>IF(H2475=1,COUNT(X2475:BN2475,BP2475:BX2475,BZ2475:CF2475,CH2475:FC2475,FI2475:FQ2475),"")</f>
        <v/>
      </c>
      <c r="G2475" s="98" t="str">
        <f>IF($B2475&gt;=1,$M2475,"")</f>
        <v/>
      </c>
      <c r="H2475" s="199" t="str">
        <f>IF(AND(M2475&gt;0,M2475&lt;=STATS!$C$22),1,"")</f>
        <v/>
      </c>
      <c r="J2475" s="34">
        <v>2474</v>
      </c>
      <c r="R2475" s="17"/>
      <c r="U2475" s="17"/>
      <c r="FD2475" s="195"/>
      <c r="FE2475" s="195"/>
      <c r="FF2475" s="195"/>
      <c r="FG2475" s="195"/>
      <c r="FH2475" s="195"/>
    </row>
    <row r="2476" spans="2:164" x14ac:dyDescent="0.2">
      <c r="B2476" s="98">
        <f>COUNT(R2476:FC2476,FI2476:FQ2476)</f>
        <v>0</v>
      </c>
      <c r="C2476" s="98" t="str">
        <f>IF(COUNT(R2476:FC2476,FI2476:FQ2476)&gt;0,COUNT(R2476:FC2476,FI2476:FQ2476),"")</f>
        <v/>
      </c>
      <c r="D2476" s="98" t="str">
        <f>IF(COUNT(X2476:BN2476,BP2476:BX2476,BZ2476:CF2476,CH2476:FC2476,FI2476:FQ2476)&gt;0,COUNT(X2476:BN2476,BP2476:BX2476,BZ2476:CF2476,CH2476:FC2476,FI2476:FQ2476),"")</f>
        <v/>
      </c>
      <c r="E2476" s="98" t="str">
        <f>IF(H2476=1,COUNT(R2476:FC2476,FI2476:FQ2476),"")</f>
        <v/>
      </c>
      <c r="F2476" s="98" t="str">
        <f>IF(H2476=1,COUNT(X2476:BN2476,BP2476:BX2476,BZ2476:CF2476,CH2476:FC2476,FI2476:FQ2476),"")</f>
        <v/>
      </c>
      <c r="G2476" s="98" t="str">
        <f>IF($B2476&gt;=1,$M2476,"")</f>
        <v/>
      </c>
      <c r="H2476" s="199" t="str">
        <f>IF(AND(M2476&gt;0,M2476&lt;=STATS!$C$22),1,"")</f>
        <v/>
      </c>
      <c r="J2476" s="34">
        <v>2475</v>
      </c>
      <c r="R2476" s="17"/>
      <c r="U2476" s="17"/>
      <c r="FD2476" s="195"/>
      <c r="FE2476" s="195"/>
      <c r="FF2476" s="195"/>
      <c r="FG2476" s="195"/>
      <c r="FH2476" s="195"/>
    </row>
    <row r="2477" spans="2:164" x14ac:dyDescent="0.2">
      <c r="B2477" s="98">
        <f>COUNT(R2477:FC2477,FI2477:FQ2477)</f>
        <v>0</v>
      </c>
      <c r="C2477" s="98" t="str">
        <f>IF(COUNT(R2477:FC2477,FI2477:FQ2477)&gt;0,COUNT(R2477:FC2477,FI2477:FQ2477),"")</f>
        <v/>
      </c>
      <c r="D2477" s="98" t="str">
        <f>IF(COUNT(X2477:BN2477,BP2477:BX2477,BZ2477:CF2477,CH2477:FC2477,FI2477:FQ2477)&gt;0,COUNT(X2477:BN2477,BP2477:BX2477,BZ2477:CF2477,CH2477:FC2477,FI2477:FQ2477),"")</f>
        <v/>
      </c>
      <c r="E2477" s="98" t="str">
        <f>IF(H2477=1,COUNT(R2477:FC2477,FI2477:FQ2477),"")</f>
        <v/>
      </c>
      <c r="F2477" s="98" t="str">
        <f>IF(H2477=1,COUNT(X2477:BN2477,BP2477:BX2477,BZ2477:CF2477,CH2477:FC2477,FI2477:FQ2477),"")</f>
        <v/>
      </c>
      <c r="G2477" s="98" t="str">
        <f>IF($B2477&gt;=1,$M2477,"")</f>
        <v/>
      </c>
      <c r="H2477" s="199" t="str">
        <f>IF(AND(M2477&gt;0,M2477&lt;=STATS!$C$22),1,"")</f>
        <v/>
      </c>
      <c r="J2477" s="34">
        <v>2476</v>
      </c>
      <c r="R2477" s="17"/>
      <c r="U2477" s="17"/>
      <c r="FD2477" s="195"/>
      <c r="FE2477" s="195"/>
      <c r="FF2477" s="195"/>
      <c r="FG2477" s="195"/>
      <c r="FH2477" s="195"/>
    </row>
    <row r="2478" spans="2:164" x14ac:dyDescent="0.2">
      <c r="B2478" s="98">
        <f>COUNT(R2478:FC2478,FI2478:FQ2478)</f>
        <v>0</v>
      </c>
      <c r="C2478" s="98" t="str">
        <f>IF(COUNT(R2478:FC2478,FI2478:FQ2478)&gt;0,COUNT(R2478:FC2478,FI2478:FQ2478),"")</f>
        <v/>
      </c>
      <c r="D2478" s="98" t="str">
        <f>IF(COUNT(X2478:BN2478,BP2478:BX2478,BZ2478:CF2478,CH2478:FC2478,FI2478:FQ2478)&gt;0,COUNT(X2478:BN2478,BP2478:BX2478,BZ2478:CF2478,CH2478:FC2478,FI2478:FQ2478),"")</f>
        <v/>
      </c>
      <c r="E2478" s="98" t="str">
        <f>IF(H2478=1,COUNT(R2478:FC2478,FI2478:FQ2478),"")</f>
        <v/>
      </c>
      <c r="F2478" s="98" t="str">
        <f>IF(H2478=1,COUNT(X2478:BN2478,BP2478:BX2478,BZ2478:CF2478,CH2478:FC2478,FI2478:FQ2478),"")</f>
        <v/>
      </c>
      <c r="G2478" s="98" t="str">
        <f>IF($B2478&gt;=1,$M2478,"")</f>
        <v/>
      </c>
      <c r="H2478" s="199" t="str">
        <f>IF(AND(M2478&gt;0,M2478&lt;=STATS!$C$22),1,"")</f>
        <v/>
      </c>
      <c r="J2478" s="34">
        <v>2477</v>
      </c>
      <c r="R2478" s="17"/>
      <c r="U2478" s="17"/>
      <c r="FD2478" s="195"/>
      <c r="FE2478" s="195"/>
      <c r="FF2478" s="195"/>
      <c r="FG2478" s="195"/>
      <c r="FH2478" s="195"/>
    </row>
    <row r="2479" spans="2:164" x14ac:dyDescent="0.2">
      <c r="B2479" s="98">
        <f>COUNT(R2479:FC2479,FI2479:FQ2479)</f>
        <v>0</v>
      </c>
      <c r="C2479" s="98" t="str">
        <f>IF(COUNT(R2479:FC2479,FI2479:FQ2479)&gt;0,COUNT(R2479:FC2479,FI2479:FQ2479),"")</f>
        <v/>
      </c>
      <c r="D2479" s="98" t="str">
        <f>IF(COUNT(X2479:BN2479,BP2479:BX2479,BZ2479:CF2479,CH2479:FC2479,FI2479:FQ2479)&gt;0,COUNT(X2479:BN2479,BP2479:BX2479,BZ2479:CF2479,CH2479:FC2479,FI2479:FQ2479),"")</f>
        <v/>
      </c>
      <c r="E2479" s="98" t="str">
        <f>IF(H2479=1,COUNT(R2479:FC2479,FI2479:FQ2479),"")</f>
        <v/>
      </c>
      <c r="F2479" s="98" t="str">
        <f>IF(H2479=1,COUNT(X2479:BN2479,BP2479:BX2479,BZ2479:CF2479,CH2479:FC2479,FI2479:FQ2479),"")</f>
        <v/>
      </c>
      <c r="G2479" s="98" t="str">
        <f>IF($B2479&gt;=1,$M2479,"")</f>
        <v/>
      </c>
      <c r="H2479" s="199" t="str">
        <f>IF(AND(M2479&gt;0,M2479&lt;=STATS!$C$22),1,"")</f>
        <v/>
      </c>
      <c r="J2479" s="34">
        <v>2478</v>
      </c>
      <c r="R2479" s="17"/>
      <c r="U2479" s="17"/>
      <c r="FD2479" s="195"/>
      <c r="FE2479" s="195"/>
      <c r="FF2479" s="195"/>
      <c r="FG2479" s="195"/>
      <c r="FH2479" s="195"/>
    </row>
    <row r="2480" spans="2:164" x14ac:dyDescent="0.2">
      <c r="B2480" s="98">
        <f>COUNT(R2480:FC2480,FI2480:FQ2480)</f>
        <v>0</v>
      </c>
      <c r="C2480" s="98" t="str">
        <f>IF(COUNT(R2480:FC2480,FI2480:FQ2480)&gt;0,COUNT(R2480:FC2480,FI2480:FQ2480),"")</f>
        <v/>
      </c>
      <c r="D2480" s="98" t="str">
        <f>IF(COUNT(X2480:BN2480,BP2480:BX2480,BZ2480:CF2480,CH2480:FC2480,FI2480:FQ2480)&gt;0,COUNT(X2480:BN2480,BP2480:BX2480,BZ2480:CF2480,CH2480:FC2480,FI2480:FQ2480),"")</f>
        <v/>
      </c>
      <c r="E2480" s="98" t="str">
        <f>IF(H2480=1,COUNT(R2480:FC2480,FI2480:FQ2480),"")</f>
        <v/>
      </c>
      <c r="F2480" s="98" t="str">
        <f>IF(H2480=1,COUNT(X2480:BN2480,BP2480:BX2480,BZ2480:CF2480,CH2480:FC2480,FI2480:FQ2480),"")</f>
        <v/>
      </c>
      <c r="G2480" s="98" t="str">
        <f>IF($B2480&gt;=1,$M2480,"")</f>
        <v/>
      </c>
      <c r="H2480" s="199" t="str">
        <f>IF(AND(M2480&gt;0,M2480&lt;=STATS!$C$22),1,"")</f>
        <v/>
      </c>
      <c r="J2480" s="34">
        <v>2479</v>
      </c>
      <c r="R2480" s="17"/>
      <c r="U2480" s="17"/>
      <c r="FD2480" s="195"/>
      <c r="FE2480" s="195"/>
      <c r="FF2480" s="195"/>
      <c r="FG2480" s="195"/>
      <c r="FH2480" s="195"/>
    </row>
    <row r="2481" spans="2:164" x14ac:dyDescent="0.2">
      <c r="B2481" s="98">
        <f>COUNT(R2481:FC2481,FI2481:FQ2481)</f>
        <v>0</v>
      </c>
      <c r="C2481" s="98" t="str">
        <f>IF(COUNT(R2481:FC2481,FI2481:FQ2481)&gt;0,COUNT(R2481:FC2481,FI2481:FQ2481),"")</f>
        <v/>
      </c>
      <c r="D2481" s="98" t="str">
        <f>IF(COUNT(X2481:BN2481,BP2481:BX2481,BZ2481:CF2481,CH2481:FC2481,FI2481:FQ2481)&gt;0,COUNT(X2481:BN2481,BP2481:BX2481,BZ2481:CF2481,CH2481:FC2481,FI2481:FQ2481),"")</f>
        <v/>
      </c>
      <c r="E2481" s="98" t="str">
        <f>IF(H2481=1,COUNT(R2481:FC2481,FI2481:FQ2481),"")</f>
        <v/>
      </c>
      <c r="F2481" s="98" t="str">
        <f>IF(H2481=1,COUNT(X2481:BN2481,BP2481:BX2481,BZ2481:CF2481,CH2481:FC2481,FI2481:FQ2481),"")</f>
        <v/>
      </c>
      <c r="G2481" s="98" t="str">
        <f>IF($B2481&gt;=1,$M2481,"")</f>
        <v/>
      </c>
      <c r="H2481" s="199" t="str">
        <f>IF(AND(M2481&gt;0,M2481&lt;=STATS!$C$22),1,"")</f>
        <v/>
      </c>
      <c r="J2481" s="34">
        <v>2480</v>
      </c>
      <c r="R2481" s="17"/>
      <c r="U2481" s="17"/>
      <c r="FD2481" s="195"/>
      <c r="FE2481" s="195"/>
      <c r="FF2481" s="195"/>
      <c r="FG2481" s="195"/>
      <c r="FH2481" s="195"/>
    </row>
    <row r="2482" spans="2:164" x14ac:dyDescent="0.2">
      <c r="B2482" s="98">
        <f>COUNT(R2482:FC2482,FI2482:FQ2482)</f>
        <v>0</v>
      </c>
      <c r="C2482" s="98" t="str">
        <f>IF(COUNT(R2482:FC2482,FI2482:FQ2482)&gt;0,COUNT(R2482:FC2482,FI2482:FQ2482),"")</f>
        <v/>
      </c>
      <c r="D2482" s="98" t="str">
        <f>IF(COUNT(X2482:BN2482,BP2482:BX2482,BZ2482:CF2482,CH2482:FC2482,FI2482:FQ2482)&gt;0,COUNT(X2482:BN2482,BP2482:BX2482,BZ2482:CF2482,CH2482:FC2482,FI2482:FQ2482),"")</f>
        <v/>
      </c>
      <c r="E2482" s="98" t="str">
        <f>IF(H2482=1,COUNT(R2482:FC2482,FI2482:FQ2482),"")</f>
        <v/>
      </c>
      <c r="F2482" s="98" t="str">
        <f>IF(H2482=1,COUNT(X2482:BN2482,BP2482:BX2482,BZ2482:CF2482,CH2482:FC2482,FI2482:FQ2482),"")</f>
        <v/>
      </c>
      <c r="G2482" s="98" t="str">
        <f>IF($B2482&gt;=1,$M2482,"")</f>
        <v/>
      </c>
      <c r="H2482" s="199" t="str">
        <f>IF(AND(M2482&gt;0,M2482&lt;=STATS!$C$22),1,"")</f>
        <v/>
      </c>
      <c r="J2482" s="34">
        <v>2481</v>
      </c>
      <c r="R2482" s="17"/>
      <c r="U2482" s="17"/>
      <c r="FD2482" s="195"/>
      <c r="FE2482" s="195"/>
      <c r="FF2482" s="195"/>
      <c r="FG2482" s="195"/>
      <c r="FH2482" s="195"/>
    </row>
    <row r="2483" spans="2:164" x14ac:dyDescent="0.2">
      <c r="B2483" s="98">
        <f>COUNT(R2483:FC2483,FI2483:FQ2483)</f>
        <v>0</v>
      </c>
      <c r="C2483" s="98" t="str">
        <f>IF(COUNT(R2483:FC2483,FI2483:FQ2483)&gt;0,COUNT(R2483:FC2483,FI2483:FQ2483),"")</f>
        <v/>
      </c>
      <c r="D2483" s="98" t="str">
        <f>IF(COUNT(X2483:BN2483,BP2483:BX2483,BZ2483:CF2483,CH2483:FC2483,FI2483:FQ2483)&gt;0,COUNT(X2483:BN2483,BP2483:BX2483,BZ2483:CF2483,CH2483:FC2483,FI2483:FQ2483),"")</f>
        <v/>
      </c>
      <c r="E2483" s="98" t="str">
        <f>IF(H2483=1,COUNT(R2483:FC2483,FI2483:FQ2483),"")</f>
        <v/>
      </c>
      <c r="F2483" s="98" t="str">
        <f>IF(H2483=1,COUNT(X2483:BN2483,BP2483:BX2483,BZ2483:CF2483,CH2483:FC2483,FI2483:FQ2483),"")</f>
        <v/>
      </c>
      <c r="G2483" s="98" t="str">
        <f>IF($B2483&gt;=1,$M2483,"")</f>
        <v/>
      </c>
      <c r="H2483" s="199" t="str">
        <f>IF(AND(M2483&gt;0,M2483&lt;=STATS!$C$22),1,"")</f>
        <v/>
      </c>
      <c r="J2483" s="34">
        <v>2482</v>
      </c>
      <c r="R2483" s="17"/>
      <c r="U2483" s="17"/>
      <c r="FD2483" s="195"/>
      <c r="FE2483" s="195"/>
      <c r="FF2483" s="195"/>
      <c r="FG2483" s="195"/>
      <c r="FH2483" s="195"/>
    </row>
    <row r="2484" spans="2:164" x14ac:dyDescent="0.2">
      <c r="B2484" s="98">
        <f>COUNT(R2484:FC2484,FI2484:FQ2484)</f>
        <v>0</v>
      </c>
      <c r="C2484" s="98" t="str">
        <f>IF(COUNT(R2484:FC2484,FI2484:FQ2484)&gt;0,COUNT(R2484:FC2484,FI2484:FQ2484),"")</f>
        <v/>
      </c>
      <c r="D2484" s="98" t="str">
        <f>IF(COUNT(X2484:BN2484,BP2484:BX2484,BZ2484:CF2484,CH2484:FC2484,FI2484:FQ2484)&gt;0,COUNT(X2484:BN2484,BP2484:BX2484,BZ2484:CF2484,CH2484:FC2484,FI2484:FQ2484),"")</f>
        <v/>
      </c>
      <c r="E2484" s="98" t="str">
        <f>IF(H2484=1,COUNT(R2484:FC2484,FI2484:FQ2484),"")</f>
        <v/>
      </c>
      <c r="F2484" s="98" t="str">
        <f>IF(H2484=1,COUNT(X2484:BN2484,BP2484:BX2484,BZ2484:CF2484,CH2484:FC2484,FI2484:FQ2484),"")</f>
        <v/>
      </c>
      <c r="G2484" s="98" t="str">
        <f>IF($B2484&gt;=1,$M2484,"")</f>
        <v/>
      </c>
      <c r="H2484" s="199" t="str">
        <f>IF(AND(M2484&gt;0,M2484&lt;=STATS!$C$22),1,"")</f>
        <v/>
      </c>
      <c r="J2484" s="34">
        <v>2483</v>
      </c>
      <c r="R2484" s="17"/>
      <c r="U2484" s="17"/>
      <c r="FD2484" s="195"/>
      <c r="FE2484" s="195"/>
      <c r="FF2484" s="195"/>
      <c r="FG2484" s="195"/>
      <c r="FH2484" s="195"/>
    </row>
    <row r="2485" spans="2:164" x14ac:dyDescent="0.2">
      <c r="B2485" s="98">
        <f>COUNT(R2485:FC2485,FI2485:FQ2485)</f>
        <v>0</v>
      </c>
      <c r="C2485" s="98" t="str">
        <f>IF(COUNT(R2485:FC2485,FI2485:FQ2485)&gt;0,COUNT(R2485:FC2485,FI2485:FQ2485),"")</f>
        <v/>
      </c>
      <c r="D2485" s="98" t="str">
        <f>IF(COUNT(X2485:BN2485,BP2485:BX2485,BZ2485:CF2485,CH2485:FC2485,FI2485:FQ2485)&gt;0,COUNT(X2485:BN2485,BP2485:BX2485,BZ2485:CF2485,CH2485:FC2485,FI2485:FQ2485),"")</f>
        <v/>
      </c>
      <c r="E2485" s="98" t="str">
        <f>IF(H2485=1,COUNT(R2485:FC2485,FI2485:FQ2485),"")</f>
        <v/>
      </c>
      <c r="F2485" s="98" t="str">
        <f>IF(H2485=1,COUNT(X2485:BN2485,BP2485:BX2485,BZ2485:CF2485,CH2485:FC2485,FI2485:FQ2485),"")</f>
        <v/>
      </c>
      <c r="G2485" s="98" t="str">
        <f>IF($B2485&gt;=1,$M2485,"")</f>
        <v/>
      </c>
      <c r="H2485" s="199" t="str">
        <f>IF(AND(M2485&gt;0,M2485&lt;=STATS!$C$22),1,"")</f>
        <v/>
      </c>
      <c r="J2485" s="34">
        <v>2484</v>
      </c>
      <c r="R2485" s="17"/>
      <c r="U2485" s="17"/>
      <c r="FD2485" s="195"/>
      <c r="FE2485" s="195"/>
      <c r="FF2485" s="195"/>
      <c r="FG2485" s="195"/>
      <c r="FH2485" s="195"/>
    </row>
    <row r="2486" spans="2:164" x14ac:dyDescent="0.2">
      <c r="B2486" s="98">
        <f>COUNT(R2486:FC2486,FI2486:FQ2486)</f>
        <v>0</v>
      </c>
      <c r="C2486" s="98" t="str">
        <f>IF(COUNT(R2486:FC2486,FI2486:FQ2486)&gt;0,COUNT(R2486:FC2486,FI2486:FQ2486),"")</f>
        <v/>
      </c>
      <c r="D2486" s="98" t="str">
        <f>IF(COUNT(X2486:BN2486,BP2486:BX2486,BZ2486:CF2486,CH2486:FC2486,FI2486:FQ2486)&gt;0,COUNT(X2486:BN2486,BP2486:BX2486,BZ2486:CF2486,CH2486:FC2486,FI2486:FQ2486),"")</f>
        <v/>
      </c>
      <c r="E2486" s="98" t="str">
        <f>IF(H2486=1,COUNT(R2486:FC2486,FI2486:FQ2486),"")</f>
        <v/>
      </c>
      <c r="F2486" s="98" t="str">
        <f>IF(H2486=1,COUNT(X2486:BN2486,BP2486:BX2486,BZ2486:CF2486,CH2486:FC2486,FI2486:FQ2486),"")</f>
        <v/>
      </c>
      <c r="G2486" s="98" t="str">
        <f>IF($B2486&gt;=1,$M2486,"")</f>
        <v/>
      </c>
      <c r="H2486" s="199" t="str">
        <f>IF(AND(M2486&gt;0,M2486&lt;=STATS!$C$22),1,"")</f>
        <v/>
      </c>
      <c r="J2486" s="34">
        <v>2485</v>
      </c>
      <c r="R2486" s="17"/>
      <c r="U2486" s="17"/>
      <c r="FD2486" s="195"/>
      <c r="FE2486" s="195"/>
      <c r="FF2486" s="195"/>
      <c r="FG2486" s="195"/>
      <c r="FH2486" s="195"/>
    </row>
    <row r="2487" spans="2:164" x14ac:dyDescent="0.2">
      <c r="B2487" s="98">
        <f>COUNT(R2487:FC2487,FI2487:FQ2487)</f>
        <v>0</v>
      </c>
      <c r="C2487" s="98" t="str">
        <f>IF(COUNT(R2487:FC2487,FI2487:FQ2487)&gt;0,COUNT(R2487:FC2487,FI2487:FQ2487),"")</f>
        <v/>
      </c>
      <c r="D2487" s="98" t="str">
        <f>IF(COUNT(X2487:BN2487,BP2487:BX2487,BZ2487:CF2487,CH2487:FC2487,FI2487:FQ2487)&gt;0,COUNT(X2487:BN2487,BP2487:BX2487,BZ2487:CF2487,CH2487:FC2487,FI2487:FQ2487),"")</f>
        <v/>
      </c>
      <c r="E2487" s="98" t="str">
        <f>IF(H2487=1,COUNT(R2487:FC2487,FI2487:FQ2487),"")</f>
        <v/>
      </c>
      <c r="F2487" s="98" t="str">
        <f>IF(H2487=1,COUNT(X2487:BN2487,BP2487:BX2487,BZ2487:CF2487,CH2487:FC2487,FI2487:FQ2487),"")</f>
        <v/>
      </c>
      <c r="G2487" s="98" t="str">
        <f>IF($B2487&gt;=1,$M2487,"")</f>
        <v/>
      </c>
      <c r="H2487" s="199" t="str">
        <f>IF(AND(M2487&gt;0,M2487&lt;=STATS!$C$22),1,"")</f>
        <v/>
      </c>
      <c r="J2487" s="34">
        <v>2486</v>
      </c>
      <c r="R2487" s="17"/>
      <c r="U2487" s="17"/>
      <c r="FD2487" s="195"/>
      <c r="FE2487" s="195"/>
      <c r="FF2487" s="195"/>
      <c r="FG2487" s="195"/>
      <c r="FH2487" s="195"/>
    </row>
    <row r="2488" spans="2:164" x14ac:dyDescent="0.2">
      <c r="B2488" s="98">
        <f>COUNT(R2488:FC2488,FI2488:FQ2488)</f>
        <v>0</v>
      </c>
      <c r="C2488" s="98" t="str">
        <f>IF(COUNT(R2488:FC2488,FI2488:FQ2488)&gt;0,COUNT(R2488:FC2488,FI2488:FQ2488),"")</f>
        <v/>
      </c>
      <c r="D2488" s="98" t="str">
        <f>IF(COUNT(X2488:BN2488,BP2488:BX2488,BZ2488:CF2488,CH2488:FC2488,FI2488:FQ2488)&gt;0,COUNT(X2488:BN2488,BP2488:BX2488,BZ2488:CF2488,CH2488:FC2488,FI2488:FQ2488),"")</f>
        <v/>
      </c>
      <c r="E2488" s="98" t="str">
        <f>IF(H2488=1,COUNT(R2488:FC2488,FI2488:FQ2488),"")</f>
        <v/>
      </c>
      <c r="F2488" s="98" t="str">
        <f>IF(H2488=1,COUNT(X2488:BN2488,BP2488:BX2488,BZ2488:CF2488,CH2488:FC2488,FI2488:FQ2488),"")</f>
        <v/>
      </c>
      <c r="G2488" s="98" t="str">
        <f>IF($B2488&gt;=1,$M2488,"")</f>
        <v/>
      </c>
      <c r="H2488" s="199" t="str">
        <f>IF(AND(M2488&gt;0,M2488&lt;=STATS!$C$22),1,"")</f>
        <v/>
      </c>
      <c r="J2488" s="34">
        <v>2487</v>
      </c>
      <c r="R2488" s="17"/>
      <c r="U2488" s="17"/>
      <c r="FD2488" s="195"/>
      <c r="FE2488" s="195"/>
      <c r="FF2488" s="195"/>
      <c r="FG2488" s="195"/>
      <c r="FH2488" s="195"/>
    </row>
    <row r="2489" spans="2:164" x14ac:dyDescent="0.2">
      <c r="B2489" s="98">
        <f>COUNT(R2489:FC2489,FI2489:FQ2489)</f>
        <v>0</v>
      </c>
      <c r="C2489" s="98" t="str">
        <f>IF(COUNT(R2489:FC2489,FI2489:FQ2489)&gt;0,COUNT(R2489:FC2489,FI2489:FQ2489),"")</f>
        <v/>
      </c>
      <c r="D2489" s="98" t="str">
        <f>IF(COUNT(X2489:BN2489,BP2489:BX2489,BZ2489:CF2489,CH2489:FC2489,FI2489:FQ2489)&gt;0,COUNT(X2489:BN2489,BP2489:BX2489,BZ2489:CF2489,CH2489:FC2489,FI2489:FQ2489),"")</f>
        <v/>
      </c>
      <c r="E2489" s="98" t="str">
        <f>IF(H2489=1,COUNT(R2489:FC2489,FI2489:FQ2489),"")</f>
        <v/>
      </c>
      <c r="F2489" s="98" t="str">
        <f>IF(H2489=1,COUNT(X2489:BN2489,BP2489:BX2489,BZ2489:CF2489,CH2489:FC2489,FI2489:FQ2489),"")</f>
        <v/>
      </c>
      <c r="G2489" s="98" t="str">
        <f>IF($B2489&gt;=1,$M2489,"")</f>
        <v/>
      </c>
      <c r="H2489" s="199" t="str">
        <f>IF(AND(M2489&gt;0,M2489&lt;=STATS!$C$22),1,"")</f>
        <v/>
      </c>
      <c r="J2489" s="34">
        <v>2488</v>
      </c>
      <c r="R2489" s="17"/>
      <c r="U2489" s="17"/>
      <c r="FD2489" s="195"/>
      <c r="FE2489" s="195"/>
      <c r="FF2489" s="195"/>
      <c r="FG2489" s="195"/>
      <c r="FH2489" s="195"/>
    </row>
    <row r="2490" spans="2:164" x14ac:dyDescent="0.2">
      <c r="B2490" s="98">
        <f>COUNT(R2490:FC2490,FI2490:FQ2490)</f>
        <v>0</v>
      </c>
      <c r="C2490" s="98" t="str">
        <f>IF(COUNT(R2490:FC2490,FI2490:FQ2490)&gt;0,COUNT(R2490:FC2490,FI2490:FQ2490),"")</f>
        <v/>
      </c>
      <c r="D2490" s="98" t="str">
        <f>IF(COUNT(X2490:BN2490,BP2490:BX2490,BZ2490:CF2490,CH2490:FC2490,FI2490:FQ2490)&gt;0,COUNT(X2490:BN2490,BP2490:BX2490,BZ2490:CF2490,CH2490:FC2490,FI2490:FQ2490),"")</f>
        <v/>
      </c>
      <c r="E2490" s="98" t="str">
        <f>IF(H2490=1,COUNT(R2490:FC2490,FI2490:FQ2490),"")</f>
        <v/>
      </c>
      <c r="F2490" s="98" t="str">
        <f>IF(H2490=1,COUNT(X2490:BN2490,BP2490:BX2490,BZ2490:CF2490,CH2490:FC2490,FI2490:FQ2490),"")</f>
        <v/>
      </c>
      <c r="G2490" s="98" t="str">
        <f>IF($B2490&gt;=1,$M2490,"")</f>
        <v/>
      </c>
      <c r="H2490" s="199" t="str">
        <f>IF(AND(M2490&gt;0,M2490&lt;=STATS!$C$22),1,"")</f>
        <v/>
      </c>
      <c r="J2490" s="34">
        <v>2489</v>
      </c>
      <c r="R2490" s="17"/>
      <c r="U2490" s="17"/>
      <c r="FD2490" s="195"/>
      <c r="FE2490" s="195"/>
      <c r="FF2490" s="195"/>
      <c r="FG2490" s="195"/>
      <c r="FH2490" s="195"/>
    </row>
    <row r="2491" spans="2:164" x14ac:dyDescent="0.2">
      <c r="B2491" s="98">
        <f>COUNT(R2491:FC2491,FI2491:FQ2491)</f>
        <v>0</v>
      </c>
      <c r="C2491" s="98" t="str">
        <f>IF(COUNT(R2491:FC2491,FI2491:FQ2491)&gt;0,COUNT(R2491:FC2491,FI2491:FQ2491),"")</f>
        <v/>
      </c>
      <c r="D2491" s="98" t="str">
        <f>IF(COUNT(X2491:BN2491,BP2491:BX2491,BZ2491:CF2491,CH2491:FC2491,FI2491:FQ2491)&gt;0,COUNT(X2491:BN2491,BP2491:BX2491,BZ2491:CF2491,CH2491:FC2491,FI2491:FQ2491),"")</f>
        <v/>
      </c>
      <c r="E2491" s="98" t="str">
        <f>IF(H2491=1,COUNT(R2491:FC2491,FI2491:FQ2491),"")</f>
        <v/>
      </c>
      <c r="F2491" s="98" t="str">
        <f>IF(H2491=1,COUNT(X2491:BN2491,BP2491:BX2491,BZ2491:CF2491,CH2491:FC2491,FI2491:FQ2491),"")</f>
        <v/>
      </c>
      <c r="G2491" s="98" t="str">
        <f>IF($B2491&gt;=1,$M2491,"")</f>
        <v/>
      </c>
      <c r="H2491" s="199" t="str">
        <f>IF(AND(M2491&gt;0,M2491&lt;=STATS!$C$22),1,"")</f>
        <v/>
      </c>
      <c r="J2491" s="34">
        <v>2490</v>
      </c>
      <c r="R2491" s="17"/>
      <c r="U2491" s="17"/>
      <c r="FD2491" s="195"/>
      <c r="FE2491" s="195"/>
      <c r="FF2491" s="195"/>
      <c r="FG2491" s="195"/>
      <c r="FH2491" s="195"/>
    </row>
    <row r="2492" spans="2:164" x14ac:dyDescent="0.2">
      <c r="B2492" s="98">
        <f>COUNT(R2492:FC2492,FI2492:FQ2492)</f>
        <v>0</v>
      </c>
      <c r="C2492" s="98" t="str">
        <f>IF(COUNT(R2492:FC2492,FI2492:FQ2492)&gt;0,COUNT(R2492:FC2492,FI2492:FQ2492),"")</f>
        <v/>
      </c>
      <c r="D2492" s="98" t="str">
        <f>IF(COUNT(X2492:BN2492,BP2492:BX2492,BZ2492:CF2492,CH2492:FC2492,FI2492:FQ2492)&gt;0,COUNT(X2492:BN2492,BP2492:BX2492,BZ2492:CF2492,CH2492:FC2492,FI2492:FQ2492),"")</f>
        <v/>
      </c>
      <c r="E2492" s="98" t="str">
        <f>IF(H2492=1,COUNT(R2492:FC2492,FI2492:FQ2492),"")</f>
        <v/>
      </c>
      <c r="F2492" s="98" t="str">
        <f>IF(H2492=1,COUNT(X2492:BN2492,BP2492:BX2492,BZ2492:CF2492,CH2492:FC2492,FI2492:FQ2492),"")</f>
        <v/>
      </c>
      <c r="G2492" s="98" t="str">
        <f>IF($B2492&gt;=1,$M2492,"")</f>
        <v/>
      </c>
      <c r="H2492" s="199" t="str">
        <f>IF(AND(M2492&gt;0,M2492&lt;=STATS!$C$22),1,"")</f>
        <v/>
      </c>
      <c r="J2492" s="34">
        <v>2491</v>
      </c>
      <c r="R2492" s="17"/>
      <c r="U2492" s="17"/>
      <c r="FD2492" s="195"/>
      <c r="FE2492" s="195"/>
      <c r="FF2492" s="195"/>
      <c r="FG2492" s="195"/>
      <c r="FH2492" s="195"/>
    </row>
    <row r="2493" spans="2:164" x14ac:dyDescent="0.2">
      <c r="B2493" s="98">
        <f>COUNT(R2493:FC2493,FI2493:FQ2493)</f>
        <v>0</v>
      </c>
      <c r="C2493" s="98" t="str">
        <f>IF(COUNT(R2493:FC2493,FI2493:FQ2493)&gt;0,COUNT(R2493:FC2493,FI2493:FQ2493),"")</f>
        <v/>
      </c>
      <c r="D2493" s="98" t="str">
        <f>IF(COUNT(X2493:BN2493,BP2493:BX2493,BZ2493:CF2493,CH2493:FC2493,FI2493:FQ2493)&gt;0,COUNT(X2493:BN2493,BP2493:BX2493,BZ2493:CF2493,CH2493:FC2493,FI2493:FQ2493),"")</f>
        <v/>
      </c>
      <c r="E2493" s="98" t="str">
        <f>IF(H2493=1,COUNT(R2493:FC2493,FI2493:FQ2493),"")</f>
        <v/>
      </c>
      <c r="F2493" s="98" t="str">
        <f>IF(H2493=1,COUNT(X2493:BN2493,BP2493:BX2493,BZ2493:CF2493,CH2493:FC2493,FI2493:FQ2493),"")</f>
        <v/>
      </c>
      <c r="G2493" s="98" t="str">
        <f>IF($B2493&gt;=1,$M2493,"")</f>
        <v/>
      </c>
      <c r="H2493" s="199" t="str">
        <f>IF(AND(M2493&gt;0,M2493&lt;=STATS!$C$22),1,"")</f>
        <v/>
      </c>
      <c r="J2493" s="34">
        <v>2492</v>
      </c>
      <c r="R2493" s="17"/>
      <c r="U2493" s="17"/>
      <c r="FD2493" s="195"/>
      <c r="FE2493" s="195"/>
      <c r="FF2493" s="195"/>
      <c r="FG2493" s="195"/>
      <c r="FH2493" s="195"/>
    </row>
    <row r="2494" spans="2:164" x14ac:dyDescent="0.2">
      <c r="B2494" s="98">
        <f>COUNT(R2494:FC2494,FI2494:FQ2494)</f>
        <v>0</v>
      </c>
      <c r="C2494" s="98" t="str">
        <f>IF(COUNT(R2494:FC2494,FI2494:FQ2494)&gt;0,COUNT(R2494:FC2494,FI2494:FQ2494),"")</f>
        <v/>
      </c>
      <c r="D2494" s="98" t="str">
        <f>IF(COUNT(X2494:BN2494,BP2494:BX2494,BZ2494:CF2494,CH2494:FC2494,FI2494:FQ2494)&gt;0,COUNT(X2494:BN2494,BP2494:BX2494,BZ2494:CF2494,CH2494:FC2494,FI2494:FQ2494),"")</f>
        <v/>
      </c>
      <c r="E2494" s="98" t="str">
        <f>IF(H2494=1,COUNT(R2494:FC2494,FI2494:FQ2494),"")</f>
        <v/>
      </c>
      <c r="F2494" s="98" t="str">
        <f>IF(H2494=1,COUNT(X2494:BN2494,BP2494:BX2494,BZ2494:CF2494,CH2494:FC2494,FI2494:FQ2494),"")</f>
        <v/>
      </c>
      <c r="G2494" s="98" t="str">
        <f>IF($B2494&gt;=1,$M2494,"")</f>
        <v/>
      </c>
      <c r="H2494" s="199" t="str">
        <f>IF(AND(M2494&gt;0,M2494&lt;=STATS!$C$22),1,"")</f>
        <v/>
      </c>
      <c r="J2494" s="34">
        <v>2493</v>
      </c>
      <c r="R2494" s="17"/>
      <c r="U2494" s="17"/>
      <c r="FD2494" s="195"/>
      <c r="FE2494" s="195"/>
      <c r="FF2494" s="195"/>
      <c r="FG2494" s="195"/>
      <c r="FH2494" s="195"/>
    </row>
    <row r="2495" spans="2:164" x14ac:dyDescent="0.2">
      <c r="B2495" s="98">
        <f>COUNT(R2495:FC2495,FI2495:FQ2495)</f>
        <v>0</v>
      </c>
      <c r="C2495" s="98" t="str">
        <f>IF(COUNT(R2495:FC2495,FI2495:FQ2495)&gt;0,COUNT(R2495:FC2495,FI2495:FQ2495),"")</f>
        <v/>
      </c>
      <c r="D2495" s="98" t="str">
        <f>IF(COUNT(X2495:BN2495,BP2495:BX2495,BZ2495:CF2495,CH2495:FC2495,FI2495:FQ2495)&gt;0,COUNT(X2495:BN2495,BP2495:BX2495,BZ2495:CF2495,CH2495:FC2495,FI2495:FQ2495),"")</f>
        <v/>
      </c>
      <c r="E2495" s="98" t="str">
        <f>IF(H2495=1,COUNT(R2495:FC2495,FI2495:FQ2495),"")</f>
        <v/>
      </c>
      <c r="F2495" s="98" t="str">
        <f>IF(H2495=1,COUNT(X2495:BN2495,BP2495:BX2495,BZ2495:CF2495,CH2495:FC2495,FI2495:FQ2495),"")</f>
        <v/>
      </c>
      <c r="G2495" s="98" t="str">
        <f>IF($B2495&gt;=1,$M2495,"")</f>
        <v/>
      </c>
      <c r="H2495" s="199" t="str">
        <f>IF(AND(M2495&gt;0,M2495&lt;=STATS!$C$22),1,"")</f>
        <v/>
      </c>
      <c r="J2495" s="34">
        <v>2494</v>
      </c>
      <c r="R2495" s="17"/>
      <c r="U2495" s="17"/>
      <c r="FD2495" s="195"/>
      <c r="FE2495" s="195"/>
      <c r="FF2495" s="195"/>
      <c r="FG2495" s="195"/>
      <c r="FH2495" s="195"/>
    </row>
    <row r="2496" spans="2:164" x14ac:dyDescent="0.2">
      <c r="B2496" s="98">
        <f>COUNT(R2496:FC2496,FI2496:FQ2496)</f>
        <v>0</v>
      </c>
      <c r="C2496" s="98" t="str">
        <f>IF(COUNT(R2496:FC2496,FI2496:FQ2496)&gt;0,COUNT(R2496:FC2496,FI2496:FQ2496),"")</f>
        <v/>
      </c>
      <c r="D2496" s="98" t="str">
        <f>IF(COUNT(X2496:BN2496,BP2496:BX2496,BZ2496:CF2496,CH2496:FC2496,FI2496:FQ2496)&gt;0,COUNT(X2496:BN2496,BP2496:BX2496,BZ2496:CF2496,CH2496:FC2496,FI2496:FQ2496),"")</f>
        <v/>
      </c>
      <c r="E2496" s="98" t="str">
        <f>IF(H2496=1,COUNT(R2496:FC2496,FI2496:FQ2496),"")</f>
        <v/>
      </c>
      <c r="F2496" s="98" t="str">
        <f>IF(H2496=1,COUNT(X2496:BN2496,BP2496:BX2496,BZ2496:CF2496,CH2496:FC2496,FI2496:FQ2496),"")</f>
        <v/>
      </c>
      <c r="G2496" s="98" t="str">
        <f>IF($B2496&gt;=1,$M2496,"")</f>
        <v/>
      </c>
      <c r="H2496" s="199" t="str">
        <f>IF(AND(M2496&gt;0,M2496&lt;=STATS!$C$22),1,"")</f>
        <v/>
      </c>
      <c r="J2496" s="34">
        <v>2495</v>
      </c>
      <c r="R2496" s="17"/>
      <c r="U2496" s="17"/>
      <c r="FD2496" s="195"/>
      <c r="FE2496" s="195"/>
      <c r="FF2496" s="195"/>
      <c r="FG2496" s="195"/>
      <c r="FH2496" s="195"/>
    </row>
    <row r="2497" spans="2:164" x14ac:dyDescent="0.2">
      <c r="B2497" s="98">
        <f>COUNT(R2497:FC2497,FI2497:FQ2497)</f>
        <v>0</v>
      </c>
      <c r="C2497" s="98" t="str">
        <f>IF(COUNT(R2497:FC2497,FI2497:FQ2497)&gt;0,COUNT(R2497:FC2497,FI2497:FQ2497),"")</f>
        <v/>
      </c>
      <c r="D2497" s="98" t="str">
        <f>IF(COUNT(X2497:BN2497,BP2497:BX2497,BZ2497:CF2497,CH2497:FC2497,FI2497:FQ2497)&gt;0,COUNT(X2497:BN2497,BP2497:BX2497,BZ2497:CF2497,CH2497:FC2497,FI2497:FQ2497),"")</f>
        <v/>
      </c>
      <c r="E2497" s="98" t="str">
        <f>IF(H2497=1,COUNT(R2497:FC2497,FI2497:FQ2497),"")</f>
        <v/>
      </c>
      <c r="F2497" s="98" t="str">
        <f>IF(H2497=1,COUNT(X2497:BN2497,BP2497:BX2497,BZ2497:CF2497,CH2497:FC2497,FI2497:FQ2497),"")</f>
        <v/>
      </c>
      <c r="G2497" s="98" t="str">
        <f>IF($B2497&gt;=1,$M2497,"")</f>
        <v/>
      </c>
      <c r="H2497" s="199" t="str">
        <f>IF(AND(M2497&gt;0,M2497&lt;=STATS!$C$22),1,"")</f>
        <v/>
      </c>
      <c r="J2497" s="34">
        <v>2496</v>
      </c>
      <c r="R2497" s="17"/>
      <c r="U2497" s="17"/>
      <c r="FD2497" s="195"/>
      <c r="FE2497" s="195"/>
      <c r="FF2497" s="195"/>
      <c r="FG2497" s="195"/>
      <c r="FH2497" s="195"/>
    </row>
    <row r="2498" spans="2:164" x14ac:dyDescent="0.2">
      <c r="B2498" s="98">
        <f>COUNT(R2498:FC2498,FI2498:FQ2498)</f>
        <v>0</v>
      </c>
      <c r="C2498" s="98" t="str">
        <f>IF(COUNT(R2498:FC2498,FI2498:FQ2498)&gt;0,COUNT(R2498:FC2498,FI2498:FQ2498),"")</f>
        <v/>
      </c>
      <c r="D2498" s="98" t="str">
        <f>IF(COUNT(X2498:BN2498,BP2498:BX2498,BZ2498:CF2498,CH2498:FC2498,FI2498:FQ2498)&gt;0,COUNT(X2498:BN2498,BP2498:BX2498,BZ2498:CF2498,CH2498:FC2498,FI2498:FQ2498),"")</f>
        <v/>
      </c>
      <c r="E2498" s="98" t="str">
        <f>IF(H2498=1,COUNT(R2498:FC2498,FI2498:FQ2498),"")</f>
        <v/>
      </c>
      <c r="F2498" s="98" t="str">
        <f>IF(H2498=1,COUNT(X2498:BN2498,BP2498:BX2498,BZ2498:CF2498,CH2498:FC2498,FI2498:FQ2498),"")</f>
        <v/>
      </c>
      <c r="G2498" s="98" t="str">
        <f>IF($B2498&gt;=1,$M2498,"")</f>
        <v/>
      </c>
      <c r="H2498" s="199" t="str">
        <f>IF(AND(M2498&gt;0,M2498&lt;=STATS!$C$22),1,"")</f>
        <v/>
      </c>
      <c r="J2498" s="34">
        <v>2497</v>
      </c>
      <c r="R2498" s="17"/>
      <c r="U2498" s="17"/>
      <c r="FD2498" s="195"/>
      <c r="FE2498" s="195"/>
      <c r="FF2498" s="195"/>
      <c r="FG2498" s="195"/>
      <c r="FH2498" s="195"/>
    </row>
    <row r="2499" spans="2:164" x14ac:dyDescent="0.2">
      <c r="B2499" s="98">
        <f>COUNT(R2499:FC2499,FI2499:FQ2499)</f>
        <v>0</v>
      </c>
      <c r="C2499" s="98" t="str">
        <f>IF(COUNT(R2499:FC2499,FI2499:FQ2499)&gt;0,COUNT(R2499:FC2499,FI2499:FQ2499),"")</f>
        <v/>
      </c>
      <c r="D2499" s="98" t="str">
        <f>IF(COUNT(X2499:BN2499,BP2499:BX2499,BZ2499:CF2499,CH2499:FC2499,FI2499:FQ2499)&gt;0,COUNT(X2499:BN2499,BP2499:BX2499,BZ2499:CF2499,CH2499:FC2499,FI2499:FQ2499),"")</f>
        <v/>
      </c>
      <c r="E2499" s="98" t="str">
        <f>IF(H2499=1,COUNT(R2499:FC2499,FI2499:FQ2499),"")</f>
        <v/>
      </c>
      <c r="F2499" s="98" t="str">
        <f>IF(H2499=1,COUNT(X2499:BN2499,BP2499:BX2499,BZ2499:CF2499,CH2499:FC2499,FI2499:FQ2499),"")</f>
        <v/>
      </c>
      <c r="G2499" s="98" t="str">
        <f>IF($B2499&gt;=1,$M2499,"")</f>
        <v/>
      </c>
      <c r="H2499" s="199" t="str">
        <f>IF(AND(M2499&gt;0,M2499&lt;=STATS!$C$22),1,"")</f>
        <v/>
      </c>
      <c r="J2499" s="34">
        <v>2498</v>
      </c>
      <c r="R2499" s="17"/>
      <c r="U2499" s="17"/>
      <c r="FD2499" s="195"/>
      <c r="FE2499" s="195"/>
      <c r="FF2499" s="195"/>
      <c r="FG2499" s="195"/>
      <c r="FH2499" s="195"/>
    </row>
    <row r="2500" spans="2:164" x14ac:dyDescent="0.2">
      <c r="B2500" s="98">
        <f>COUNT(R2500:FC2500,FI2500:FQ2500)</f>
        <v>0</v>
      </c>
      <c r="C2500" s="98" t="str">
        <f>IF(COUNT(R2500:FC2500,FI2500:FQ2500)&gt;0,COUNT(R2500:FC2500,FI2500:FQ2500),"")</f>
        <v/>
      </c>
      <c r="D2500" s="98" t="str">
        <f>IF(COUNT(X2500:BN2500,BP2500:BX2500,BZ2500:CF2500,CH2500:FC2500,FI2500:FQ2500)&gt;0,COUNT(X2500:BN2500,BP2500:BX2500,BZ2500:CF2500,CH2500:FC2500,FI2500:FQ2500),"")</f>
        <v/>
      </c>
      <c r="E2500" s="98" t="str">
        <f>IF(H2500=1,COUNT(R2500:FC2500,FI2500:FQ2500),"")</f>
        <v/>
      </c>
      <c r="F2500" s="98" t="str">
        <f>IF(H2500=1,COUNT(X2500:BN2500,BP2500:BX2500,BZ2500:CF2500,CH2500:FC2500,FI2500:FQ2500),"")</f>
        <v/>
      </c>
      <c r="G2500" s="98" t="str">
        <f>IF($B2500&gt;=1,$M2500,"")</f>
        <v/>
      </c>
      <c r="H2500" s="199" t="str">
        <f>IF(AND(M2500&gt;0,M2500&lt;=STATS!$C$22),1,"")</f>
        <v/>
      </c>
      <c r="J2500" s="34">
        <v>2499</v>
      </c>
      <c r="R2500" s="17"/>
      <c r="U2500" s="17"/>
      <c r="FD2500" s="195"/>
      <c r="FE2500" s="195"/>
      <c r="FF2500" s="195"/>
      <c r="FG2500" s="195"/>
      <c r="FH2500" s="195"/>
    </row>
    <row r="2501" spans="2:164" x14ac:dyDescent="0.2">
      <c r="B2501" s="98">
        <f>COUNT(R2501:FC2501,FI2501:FQ2501)</f>
        <v>0</v>
      </c>
      <c r="C2501" s="98" t="str">
        <f>IF(COUNT(R2501:FC2501,FI2501:FQ2501)&gt;0,COUNT(R2501:FC2501,FI2501:FQ2501),"")</f>
        <v/>
      </c>
      <c r="D2501" s="98" t="str">
        <f>IF(COUNT(X2501:BN2501,BP2501:BX2501,BZ2501:CF2501,CH2501:FC2501,FI2501:FQ2501)&gt;0,COUNT(X2501:BN2501,BP2501:BX2501,BZ2501:CF2501,CH2501:FC2501,FI2501:FQ2501),"")</f>
        <v/>
      </c>
      <c r="E2501" s="98" t="str">
        <f>IF(H2501=1,COUNT(R2501:FC2501,FI2501:FQ2501),"")</f>
        <v/>
      </c>
      <c r="F2501" s="98" t="str">
        <f>IF(H2501=1,COUNT(X2501:BN2501,BP2501:BX2501,BZ2501:CF2501,CH2501:FC2501,FI2501:FQ2501),"")</f>
        <v/>
      </c>
      <c r="G2501" s="98" t="str">
        <f>IF($B2501&gt;=1,$M2501,"")</f>
        <v/>
      </c>
      <c r="H2501" s="199" t="str">
        <f>IF(AND(M2501&gt;0,M2501&lt;=STATS!$C$22),1,"")</f>
        <v/>
      </c>
      <c r="J2501" s="34">
        <v>2500</v>
      </c>
      <c r="R2501" s="17"/>
      <c r="U2501" s="17"/>
      <c r="FD2501" s="195"/>
      <c r="FE2501" s="195"/>
      <c r="FF2501" s="195"/>
      <c r="FG2501" s="195"/>
      <c r="FH2501" s="195"/>
    </row>
    <row r="2502" spans="2:164" x14ac:dyDescent="0.2">
      <c r="B2502" s="98">
        <f>COUNT(R2502:FC2502,FI2502:FQ2502)</f>
        <v>0</v>
      </c>
      <c r="C2502" s="98" t="str">
        <f>IF(COUNT(R2502:FC2502,FI2502:FQ2502)&gt;0,COUNT(R2502:FC2502,FI2502:FQ2502),"")</f>
        <v/>
      </c>
      <c r="D2502" s="98" t="str">
        <f>IF(COUNT(X2502:BN2502,BP2502:BX2502,BZ2502:CF2502,CH2502:FC2502,FI2502:FQ2502)&gt;0,COUNT(X2502:BN2502,BP2502:BX2502,BZ2502:CF2502,CH2502:FC2502,FI2502:FQ2502),"")</f>
        <v/>
      </c>
      <c r="E2502" s="98" t="str">
        <f>IF(H2502=1,COUNT(R2502:FC2502,FI2502:FQ2502),"")</f>
        <v/>
      </c>
      <c r="F2502" s="98" t="str">
        <f>IF(H2502=1,COUNT(X2502:BN2502,BP2502:BX2502,BZ2502:CF2502,CH2502:FC2502,FI2502:FQ2502),"")</f>
        <v/>
      </c>
      <c r="G2502" s="98" t="str">
        <f>IF($B2502&gt;=1,$M2502,"")</f>
        <v/>
      </c>
      <c r="H2502" s="199" t="str">
        <f>IF(AND(M2502&gt;0,M2502&lt;=STATS!$C$22),1,"")</f>
        <v/>
      </c>
      <c r="J2502" s="34">
        <v>2501</v>
      </c>
      <c r="R2502" s="17"/>
      <c r="U2502" s="17"/>
      <c r="FD2502" s="195"/>
      <c r="FE2502" s="195"/>
      <c r="FF2502" s="195"/>
      <c r="FG2502" s="195"/>
      <c r="FH2502" s="195"/>
    </row>
    <row r="2503" spans="2:164" x14ac:dyDescent="0.2">
      <c r="B2503" s="98">
        <f>COUNT(R2503:FC2503,FI2503:FQ2503)</f>
        <v>0</v>
      </c>
      <c r="C2503" s="98" t="str">
        <f>IF(COUNT(R2503:FC2503,FI2503:FQ2503)&gt;0,COUNT(R2503:FC2503,FI2503:FQ2503),"")</f>
        <v/>
      </c>
      <c r="D2503" s="98" t="str">
        <f>IF(COUNT(X2503:BN2503,BP2503:BX2503,BZ2503:CF2503,CH2503:FC2503,FI2503:FQ2503)&gt;0,COUNT(X2503:BN2503,BP2503:BX2503,BZ2503:CF2503,CH2503:FC2503,FI2503:FQ2503),"")</f>
        <v/>
      </c>
      <c r="E2503" s="98" t="str">
        <f>IF(H2503=1,COUNT(R2503:FC2503,FI2503:FQ2503),"")</f>
        <v/>
      </c>
      <c r="F2503" s="98" t="str">
        <f>IF(H2503=1,COUNT(X2503:BN2503,BP2503:BX2503,BZ2503:CF2503,CH2503:FC2503,FI2503:FQ2503),"")</f>
        <v/>
      </c>
      <c r="G2503" s="98" t="str">
        <f>IF($B2503&gt;=1,$M2503,"")</f>
        <v/>
      </c>
      <c r="H2503" s="199" t="str">
        <f>IF(AND(M2503&gt;0,M2503&lt;=STATS!$C$22),1,"")</f>
        <v/>
      </c>
      <c r="J2503" s="34">
        <v>2502</v>
      </c>
      <c r="R2503" s="17"/>
      <c r="U2503" s="17"/>
      <c r="FD2503" s="195"/>
      <c r="FE2503" s="195"/>
      <c r="FF2503" s="195"/>
      <c r="FG2503" s="195"/>
      <c r="FH2503" s="195"/>
    </row>
    <row r="2504" spans="2:164" x14ac:dyDescent="0.2">
      <c r="B2504" s="98">
        <f>COUNT(R2504:FC2504,FI2504:FQ2504)</f>
        <v>0</v>
      </c>
      <c r="C2504" s="98" t="str">
        <f>IF(COUNT(R2504:FC2504,FI2504:FQ2504)&gt;0,COUNT(R2504:FC2504,FI2504:FQ2504),"")</f>
        <v/>
      </c>
      <c r="D2504" s="98" t="str">
        <f>IF(COUNT(X2504:BN2504,BP2504:BX2504,BZ2504:CF2504,CH2504:FC2504,FI2504:FQ2504)&gt;0,COUNT(X2504:BN2504,BP2504:BX2504,BZ2504:CF2504,CH2504:FC2504,FI2504:FQ2504),"")</f>
        <v/>
      </c>
      <c r="E2504" s="98" t="str">
        <f>IF(H2504=1,COUNT(R2504:FC2504,FI2504:FQ2504),"")</f>
        <v/>
      </c>
      <c r="F2504" s="98" t="str">
        <f>IF(H2504=1,COUNT(X2504:BN2504,BP2504:BX2504,BZ2504:CF2504,CH2504:FC2504,FI2504:FQ2504),"")</f>
        <v/>
      </c>
      <c r="G2504" s="98" t="str">
        <f>IF($B2504&gt;=1,$M2504,"")</f>
        <v/>
      </c>
      <c r="H2504" s="199" t="str">
        <f>IF(AND(M2504&gt;0,M2504&lt;=STATS!$C$22),1,"")</f>
        <v/>
      </c>
      <c r="J2504" s="34">
        <v>2503</v>
      </c>
      <c r="R2504" s="17"/>
      <c r="U2504" s="17"/>
      <c r="FD2504" s="195"/>
      <c r="FE2504" s="195"/>
      <c r="FF2504" s="195"/>
      <c r="FG2504" s="195"/>
      <c r="FH2504" s="195"/>
    </row>
    <row r="2505" spans="2:164" x14ac:dyDescent="0.2">
      <c r="B2505" s="98">
        <f>COUNT(R2505:FC2505,FI2505:FQ2505)</f>
        <v>0</v>
      </c>
      <c r="C2505" s="98" t="str">
        <f>IF(COUNT(R2505:FC2505,FI2505:FQ2505)&gt;0,COUNT(R2505:FC2505,FI2505:FQ2505),"")</f>
        <v/>
      </c>
      <c r="D2505" s="98" t="str">
        <f>IF(COUNT(X2505:BN2505,BP2505:BX2505,BZ2505:CF2505,CH2505:FC2505,FI2505:FQ2505)&gt;0,COUNT(X2505:BN2505,BP2505:BX2505,BZ2505:CF2505,CH2505:FC2505,FI2505:FQ2505),"")</f>
        <v/>
      </c>
      <c r="E2505" s="98" t="str">
        <f>IF(H2505=1,COUNT(R2505:FC2505,FI2505:FQ2505),"")</f>
        <v/>
      </c>
      <c r="F2505" s="98" t="str">
        <f>IF(H2505=1,COUNT(X2505:BN2505,BP2505:BX2505,BZ2505:CF2505,CH2505:FC2505,FI2505:FQ2505),"")</f>
        <v/>
      </c>
      <c r="G2505" s="98" t="str">
        <f>IF($B2505&gt;=1,$M2505,"")</f>
        <v/>
      </c>
      <c r="H2505" s="199" t="str">
        <f>IF(AND(M2505&gt;0,M2505&lt;=STATS!$C$22),1,"")</f>
        <v/>
      </c>
      <c r="J2505" s="34">
        <v>2504</v>
      </c>
      <c r="R2505" s="17"/>
      <c r="U2505" s="17"/>
      <c r="FD2505" s="195"/>
      <c r="FE2505" s="195"/>
      <c r="FF2505" s="195"/>
      <c r="FG2505" s="195"/>
      <c r="FH2505" s="195"/>
    </row>
    <row r="2506" spans="2:164" x14ac:dyDescent="0.2">
      <c r="B2506" s="98">
        <f>COUNT(R2506:FC2506,FI2506:FQ2506)</f>
        <v>0</v>
      </c>
      <c r="C2506" s="98" t="str">
        <f>IF(COUNT(R2506:FC2506,FI2506:FQ2506)&gt;0,COUNT(R2506:FC2506,FI2506:FQ2506),"")</f>
        <v/>
      </c>
      <c r="D2506" s="98" t="str">
        <f>IF(COUNT(X2506:BN2506,BP2506:BX2506,BZ2506:CF2506,CH2506:FC2506,FI2506:FQ2506)&gt;0,COUNT(X2506:BN2506,BP2506:BX2506,BZ2506:CF2506,CH2506:FC2506,FI2506:FQ2506),"")</f>
        <v/>
      </c>
      <c r="E2506" s="98" t="str">
        <f>IF(H2506=1,COUNT(R2506:FC2506,FI2506:FQ2506),"")</f>
        <v/>
      </c>
      <c r="F2506" s="98" t="str">
        <f>IF(H2506=1,COUNT(X2506:BN2506,BP2506:BX2506,BZ2506:CF2506,CH2506:FC2506,FI2506:FQ2506),"")</f>
        <v/>
      </c>
      <c r="G2506" s="98" t="str">
        <f>IF($B2506&gt;=1,$M2506,"")</f>
        <v/>
      </c>
      <c r="H2506" s="199" t="str">
        <f>IF(AND(M2506&gt;0,M2506&lt;=STATS!$C$22),1,"")</f>
        <v/>
      </c>
      <c r="J2506" s="34">
        <v>2505</v>
      </c>
      <c r="R2506" s="17"/>
      <c r="U2506" s="17"/>
      <c r="FD2506" s="195"/>
      <c r="FE2506" s="195"/>
      <c r="FF2506" s="195"/>
      <c r="FG2506" s="195"/>
      <c r="FH2506" s="195"/>
    </row>
    <row r="2507" spans="2:164" x14ac:dyDescent="0.2">
      <c r="B2507" s="98">
        <f>COUNT(R2507:FC2507,FI2507:FQ2507)</f>
        <v>0</v>
      </c>
      <c r="C2507" s="98" t="str">
        <f>IF(COUNT(R2507:FC2507,FI2507:FQ2507)&gt;0,COUNT(R2507:FC2507,FI2507:FQ2507),"")</f>
        <v/>
      </c>
      <c r="D2507" s="98" t="str">
        <f>IF(COUNT(X2507:BN2507,BP2507:BX2507,BZ2507:CF2507,CH2507:FC2507,FI2507:FQ2507)&gt;0,COUNT(X2507:BN2507,BP2507:BX2507,BZ2507:CF2507,CH2507:FC2507,FI2507:FQ2507),"")</f>
        <v/>
      </c>
      <c r="E2507" s="98" t="str">
        <f>IF(H2507=1,COUNT(R2507:FC2507,FI2507:FQ2507),"")</f>
        <v/>
      </c>
      <c r="F2507" s="98" t="str">
        <f>IF(H2507=1,COUNT(X2507:BN2507,BP2507:BX2507,BZ2507:CF2507,CH2507:FC2507,FI2507:FQ2507),"")</f>
        <v/>
      </c>
      <c r="G2507" s="98" t="str">
        <f>IF($B2507&gt;=1,$M2507,"")</f>
        <v/>
      </c>
      <c r="H2507" s="199" t="str">
        <f>IF(AND(M2507&gt;0,M2507&lt;=STATS!$C$22),1,"")</f>
        <v/>
      </c>
      <c r="J2507" s="34">
        <v>2506</v>
      </c>
      <c r="R2507" s="17"/>
      <c r="U2507" s="17"/>
      <c r="FD2507" s="195"/>
      <c r="FE2507" s="195"/>
      <c r="FF2507" s="195"/>
      <c r="FG2507" s="195"/>
      <c r="FH2507" s="195"/>
    </row>
    <row r="2508" spans="2:164" x14ac:dyDescent="0.2">
      <c r="B2508" s="98">
        <f>COUNT(R2508:FC2508,FI2508:FQ2508)</f>
        <v>0</v>
      </c>
      <c r="C2508" s="98" t="str">
        <f>IF(COUNT(R2508:FC2508,FI2508:FQ2508)&gt;0,COUNT(R2508:FC2508,FI2508:FQ2508),"")</f>
        <v/>
      </c>
      <c r="D2508" s="98" t="str">
        <f>IF(COUNT(X2508:BN2508,BP2508:BX2508,BZ2508:CF2508,CH2508:FC2508,FI2508:FQ2508)&gt;0,COUNT(X2508:BN2508,BP2508:BX2508,BZ2508:CF2508,CH2508:FC2508,FI2508:FQ2508),"")</f>
        <v/>
      </c>
      <c r="E2508" s="98" t="str">
        <f>IF(H2508=1,COUNT(R2508:FC2508,FI2508:FQ2508),"")</f>
        <v/>
      </c>
      <c r="F2508" s="98" t="str">
        <f>IF(H2508=1,COUNT(X2508:BN2508,BP2508:BX2508,BZ2508:CF2508,CH2508:FC2508,FI2508:FQ2508),"")</f>
        <v/>
      </c>
      <c r="G2508" s="98" t="str">
        <f>IF($B2508&gt;=1,$M2508,"")</f>
        <v/>
      </c>
      <c r="H2508" s="199" t="str">
        <f>IF(AND(M2508&gt;0,M2508&lt;=STATS!$C$22),1,"")</f>
        <v/>
      </c>
      <c r="J2508" s="34">
        <v>2507</v>
      </c>
      <c r="R2508" s="17"/>
      <c r="U2508" s="17"/>
      <c r="FD2508" s="195"/>
      <c r="FE2508" s="195"/>
      <c r="FF2508" s="195"/>
      <c r="FG2508" s="195"/>
      <c r="FH2508" s="195"/>
    </row>
    <row r="2509" spans="2:164" x14ac:dyDescent="0.2">
      <c r="B2509" s="98">
        <f>COUNT(R2509:FC2509,FI2509:FQ2509)</f>
        <v>0</v>
      </c>
      <c r="C2509" s="98" t="str">
        <f>IF(COUNT(R2509:FC2509,FI2509:FQ2509)&gt;0,COUNT(R2509:FC2509,FI2509:FQ2509),"")</f>
        <v/>
      </c>
      <c r="D2509" s="98" t="str">
        <f>IF(COUNT(X2509:BN2509,BP2509:BX2509,BZ2509:CF2509,CH2509:FC2509,FI2509:FQ2509)&gt;0,COUNT(X2509:BN2509,BP2509:BX2509,BZ2509:CF2509,CH2509:FC2509,FI2509:FQ2509),"")</f>
        <v/>
      </c>
      <c r="E2509" s="98" t="str">
        <f>IF(H2509=1,COUNT(R2509:FC2509,FI2509:FQ2509),"")</f>
        <v/>
      </c>
      <c r="F2509" s="98" t="str">
        <f>IF(H2509=1,COUNT(X2509:BN2509,BP2509:BX2509,BZ2509:CF2509,CH2509:FC2509,FI2509:FQ2509),"")</f>
        <v/>
      </c>
      <c r="G2509" s="98" t="str">
        <f>IF($B2509&gt;=1,$M2509,"")</f>
        <v/>
      </c>
      <c r="H2509" s="199" t="str">
        <f>IF(AND(M2509&gt;0,M2509&lt;=STATS!$C$22),1,"")</f>
        <v/>
      </c>
      <c r="J2509" s="34">
        <v>2508</v>
      </c>
      <c r="R2509" s="17"/>
      <c r="U2509" s="17"/>
      <c r="FD2509" s="195"/>
      <c r="FE2509" s="195"/>
      <c r="FF2509" s="195"/>
      <c r="FG2509" s="195"/>
      <c r="FH2509" s="195"/>
    </row>
    <row r="2510" spans="2:164" x14ac:dyDescent="0.2">
      <c r="B2510" s="98">
        <f>COUNT(R2510:FC2510,FI2510:FQ2510)</f>
        <v>0</v>
      </c>
      <c r="C2510" s="98" t="str">
        <f>IF(COUNT(R2510:FC2510,FI2510:FQ2510)&gt;0,COUNT(R2510:FC2510,FI2510:FQ2510),"")</f>
        <v/>
      </c>
      <c r="D2510" s="98" t="str">
        <f>IF(COUNT(X2510:BN2510,BP2510:BX2510,BZ2510:CF2510,CH2510:FC2510,FI2510:FQ2510)&gt;0,COUNT(X2510:BN2510,BP2510:BX2510,BZ2510:CF2510,CH2510:FC2510,FI2510:FQ2510),"")</f>
        <v/>
      </c>
      <c r="E2510" s="98" t="str">
        <f>IF(H2510=1,COUNT(R2510:FC2510,FI2510:FQ2510),"")</f>
        <v/>
      </c>
      <c r="F2510" s="98" t="str">
        <f>IF(H2510=1,COUNT(X2510:BN2510,BP2510:BX2510,BZ2510:CF2510,CH2510:FC2510,FI2510:FQ2510),"")</f>
        <v/>
      </c>
      <c r="G2510" s="98" t="str">
        <f>IF($B2510&gt;=1,$M2510,"")</f>
        <v/>
      </c>
      <c r="H2510" s="199" t="str">
        <f>IF(AND(M2510&gt;0,M2510&lt;=STATS!$C$22),1,"")</f>
        <v/>
      </c>
      <c r="J2510" s="34">
        <v>2509</v>
      </c>
      <c r="R2510" s="17"/>
      <c r="U2510" s="17"/>
      <c r="FD2510" s="195"/>
      <c r="FE2510" s="195"/>
      <c r="FF2510" s="195"/>
      <c r="FG2510" s="195"/>
      <c r="FH2510" s="195"/>
    </row>
    <row r="2511" spans="2:164" x14ac:dyDescent="0.2">
      <c r="B2511" s="98">
        <f>COUNT(R2511:FC2511,FI2511:FQ2511)</f>
        <v>0</v>
      </c>
      <c r="C2511" s="98" t="str">
        <f>IF(COUNT(R2511:FC2511,FI2511:FQ2511)&gt;0,COUNT(R2511:FC2511,FI2511:FQ2511),"")</f>
        <v/>
      </c>
      <c r="D2511" s="98" t="str">
        <f>IF(COUNT(X2511:BN2511,BP2511:BX2511,BZ2511:CF2511,CH2511:FC2511,FI2511:FQ2511)&gt;0,COUNT(X2511:BN2511,BP2511:BX2511,BZ2511:CF2511,CH2511:FC2511,FI2511:FQ2511),"")</f>
        <v/>
      </c>
      <c r="E2511" s="98" t="str">
        <f>IF(H2511=1,COUNT(R2511:FC2511,FI2511:FQ2511),"")</f>
        <v/>
      </c>
      <c r="F2511" s="98" t="str">
        <f>IF(H2511=1,COUNT(X2511:BN2511,BP2511:BX2511,BZ2511:CF2511,CH2511:FC2511,FI2511:FQ2511),"")</f>
        <v/>
      </c>
      <c r="G2511" s="98" t="str">
        <f>IF($B2511&gt;=1,$M2511,"")</f>
        <v/>
      </c>
      <c r="H2511" s="199" t="str">
        <f>IF(AND(M2511&gt;0,M2511&lt;=STATS!$C$22),1,"")</f>
        <v/>
      </c>
      <c r="J2511" s="34">
        <v>2510</v>
      </c>
      <c r="R2511" s="17"/>
      <c r="U2511" s="17"/>
      <c r="FD2511" s="195"/>
      <c r="FE2511" s="195"/>
      <c r="FF2511" s="195"/>
      <c r="FG2511" s="195"/>
      <c r="FH2511" s="195"/>
    </row>
    <row r="2512" spans="2:164" x14ac:dyDescent="0.2">
      <c r="B2512" s="98">
        <f>COUNT(R2512:FC2512,FI2512:FQ2512)</f>
        <v>0</v>
      </c>
      <c r="C2512" s="98" t="str">
        <f>IF(COUNT(R2512:FC2512,FI2512:FQ2512)&gt;0,COUNT(R2512:FC2512,FI2512:FQ2512),"")</f>
        <v/>
      </c>
      <c r="D2512" s="98" t="str">
        <f>IF(COUNT(X2512:BN2512,BP2512:BX2512,BZ2512:CF2512,CH2512:FC2512,FI2512:FQ2512)&gt;0,COUNT(X2512:BN2512,BP2512:BX2512,BZ2512:CF2512,CH2512:FC2512,FI2512:FQ2512),"")</f>
        <v/>
      </c>
      <c r="E2512" s="98" t="str">
        <f>IF(H2512=1,COUNT(R2512:FC2512,FI2512:FQ2512),"")</f>
        <v/>
      </c>
      <c r="F2512" s="98" t="str">
        <f>IF(H2512=1,COUNT(X2512:BN2512,BP2512:BX2512,BZ2512:CF2512,CH2512:FC2512,FI2512:FQ2512),"")</f>
        <v/>
      </c>
      <c r="G2512" s="98" t="str">
        <f>IF($B2512&gt;=1,$M2512,"")</f>
        <v/>
      </c>
      <c r="H2512" s="199" t="str">
        <f>IF(AND(M2512&gt;0,M2512&lt;=STATS!$C$22),1,"")</f>
        <v/>
      </c>
      <c r="J2512" s="34">
        <v>2511</v>
      </c>
      <c r="R2512" s="17"/>
      <c r="U2512" s="17"/>
      <c r="FD2512" s="195"/>
      <c r="FE2512" s="195"/>
      <c r="FF2512" s="195"/>
      <c r="FG2512" s="195"/>
      <c r="FH2512" s="195"/>
    </row>
    <row r="2513" spans="2:164" x14ac:dyDescent="0.2">
      <c r="B2513" s="98">
        <f>COUNT(R2513:FC2513,FI2513:FQ2513)</f>
        <v>0</v>
      </c>
      <c r="C2513" s="98" t="str">
        <f>IF(COUNT(R2513:FC2513,FI2513:FQ2513)&gt;0,COUNT(R2513:FC2513,FI2513:FQ2513),"")</f>
        <v/>
      </c>
      <c r="D2513" s="98" t="str">
        <f>IF(COUNT(X2513:BN2513,BP2513:BX2513,BZ2513:CF2513,CH2513:FC2513,FI2513:FQ2513)&gt;0,COUNT(X2513:BN2513,BP2513:BX2513,BZ2513:CF2513,CH2513:FC2513,FI2513:FQ2513),"")</f>
        <v/>
      </c>
      <c r="E2513" s="98" t="str">
        <f>IF(H2513=1,COUNT(R2513:FC2513,FI2513:FQ2513),"")</f>
        <v/>
      </c>
      <c r="F2513" s="98" t="str">
        <f>IF(H2513=1,COUNT(X2513:BN2513,BP2513:BX2513,BZ2513:CF2513,CH2513:FC2513,FI2513:FQ2513),"")</f>
        <v/>
      </c>
      <c r="G2513" s="98" t="str">
        <f>IF($B2513&gt;=1,$M2513,"")</f>
        <v/>
      </c>
      <c r="H2513" s="199" t="str">
        <f>IF(AND(M2513&gt;0,M2513&lt;=STATS!$C$22),1,"")</f>
        <v/>
      </c>
      <c r="J2513" s="34">
        <v>2512</v>
      </c>
      <c r="R2513" s="17"/>
      <c r="U2513" s="17"/>
      <c r="FD2513" s="195"/>
      <c r="FE2513" s="195"/>
      <c r="FF2513" s="195"/>
      <c r="FG2513" s="195"/>
      <c r="FH2513" s="195"/>
    </row>
    <row r="2514" spans="2:164" x14ac:dyDescent="0.2">
      <c r="B2514" s="98">
        <f>COUNT(R2514:FC2514,FI2514:FQ2514)</f>
        <v>0</v>
      </c>
      <c r="C2514" s="98" t="str">
        <f>IF(COUNT(R2514:FC2514,FI2514:FQ2514)&gt;0,COUNT(R2514:FC2514,FI2514:FQ2514),"")</f>
        <v/>
      </c>
      <c r="D2514" s="98" t="str">
        <f>IF(COUNT(X2514:BN2514,BP2514:BX2514,BZ2514:CF2514,CH2514:FC2514,FI2514:FQ2514)&gt;0,COUNT(X2514:BN2514,BP2514:BX2514,BZ2514:CF2514,CH2514:FC2514,FI2514:FQ2514),"")</f>
        <v/>
      </c>
      <c r="E2514" s="98" t="str">
        <f>IF(H2514=1,COUNT(R2514:FC2514,FI2514:FQ2514),"")</f>
        <v/>
      </c>
      <c r="F2514" s="98" t="str">
        <f>IF(H2514=1,COUNT(X2514:BN2514,BP2514:BX2514,BZ2514:CF2514,CH2514:FC2514,FI2514:FQ2514),"")</f>
        <v/>
      </c>
      <c r="G2514" s="98" t="str">
        <f>IF($B2514&gt;=1,$M2514,"")</f>
        <v/>
      </c>
      <c r="H2514" s="199" t="str">
        <f>IF(AND(M2514&gt;0,M2514&lt;=STATS!$C$22),1,"")</f>
        <v/>
      </c>
      <c r="J2514" s="34">
        <v>2513</v>
      </c>
      <c r="R2514" s="17"/>
      <c r="U2514" s="17"/>
      <c r="FD2514" s="195"/>
      <c r="FE2514" s="195"/>
      <c r="FF2514" s="195"/>
      <c r="FG2514" s="195"/>
      <c r="FH2514" s="195"/>
    </row>
    <row r="2515" spans="2:164" x14ac:dyDescent="0.2">
      <c r="B2515" s="98">
        <f>COUNT(R2515:FC2515,FI2515:FQ2515)</f>
        <v>0</v>
      </c>
      <c r="C2515" s="98" t="str">
        <f>IF(COUNT(R2515:FC2515,FI2515:FQ2515)&gt;0,COUNT(R2515:FC2515,FI2515:FQ2515),"")</f>
        <v/>
      </c>
      <c r="D2515" s="98" t="str">
        <f>IF(COUNT(X2515:BN2515,BP2515:BX2515,BZ2515:CF2515,CH2515:FC2515,FI2515:FQ2515)&gt;0,COUNT(X2515:BN2515,BP2515:BX2515,BZ2515:CF2515,CH2515:FC2515,FI2515:FQ2515),"")</f>
        <v/>
      </c>
      <c r="E2515" s="98" t="str">
        <f>IF(H2515=1,COUNT(R2515:FC2515,FI2515:FQ2515),"")</f>
        <v/>
      </c>
      <c r="F2515" s="98" t="str">
        <f>IF(H2515=1,COUNT(X2515:BN2515,BP2515:BX2515,BZ2515:CF2515,CH2515:FC2515,FI2515:FQ2515),"")</f>
        <v/>
      </c>
      <c r="G2515" s="98" t="str">
        <f>IF($B2515&gt;=1,$M2515,"")</f>
        <v/>
      </c>
      <c r="H2515" s="199" t="str">
        <f>IF(AND(M2515&gt;0,M2515&lt;=STATS!$C$22),1,"")</f>
        <v/>
      </c>
      <c r="J2515" s="34">
        <v>2514</v>
      </c>
      <c r="R2515" s="17"/>
      <c r="U2515" s="17"/>
      <c r="FD2515" s="195"/>
      <c r="FE2515" s="195"/>
      <c r="FF2515" s="195"/>
      <c r="FG2515" s="195"/>
      <c r="FH2515" s="195"/>
    </row>
    <row r="2516" spans="2:164" x14ac:dyDescent="0.2">
      <c r="B2516" s="98">
        <f>COUNT(R2516:FC2516,FI2516:FQ2516)</f>
        <v>0</v>
      </c>
      <c r="C2516" s="98" t="str">
        <f>IF(COUNT(R2516:FC2516,FI2516:FQ2516)&gt;0,COUNT(R2516:FC2516,FI2516:FQ2516),"")</f>
        <v/>
      </c>
      <c r="D2516" s="98" t="str">
        <f>IF(COUNT(X2516:BN2516,BP2516:BX2516,BZ2516:CF2516,CH2516:FC2516,FI2516:FQ2516)&gt;0,COUNT(X2516:BN2516,BP2516:BX2516,BZ2516:CF2516,CH2516:FC2516,FI2516:FQ2516),"")</f>
        <v/>
      </c>
      <c r="E2516" s="98" t="str">
        <f>IF(H2516=1,COUNT(R2516:FC2516,FI2516:FQ2516),"")</f>
        <v/>
      </c>
      <c r="F2516" s="98" t="str">
        <f>IF(H2516=1,COUNT(X2516:BN2516,BP2516:BX2516,BZ2516:CF2516,CH2516:FC2516,FI2516:FQ2516),"")</f>
        <v/>
      </c>
      <c r="G2516" s="98" t="str">
        <f>IF($B2516&gt;=1,$M2516,"")</f>
        <v/>
      </c>
      <c r="H2516" s="199" t="str">
        <f>IF(AND(M2516&gt;0,M2516&lt;=STATS!$C$22),1,"")</f>
        <v/>
      </c>
      <c r="J2516" s="34">
        <v>2515</v>
      </c>
      <c r="R2516" s="17"/>
      <c r="U2516" s="17"/>
      <c r="FD2516" s="195"/>
      <c r="FE2516" s="195"/>
      <c r="FF2516" s="195"/>
      <c r="FG2516" s="195"/>
      <c r="FH2516" s="195"/>
    </row>
    <row r="2517" spans="2:164" x14ac:dyDescent="0.2">
      <c r="B2517" s="98">
        <f>COUNT(R2517:FC2517,FI2517:FQ2517)</f>
        <v>0</v>
      </c>
      <c r="C2517" s="98" t="str">
        <f>IF(COUNT(R2517:FC2517,FI2517:FQ2517)&gt;0,COUNT(R2517:FC2517,FI2517:FQ2517),"")</f>
        <v/>
      </c>
      <c r="D2517" s="98" t="str">
        <f>IF(COUNT(X2517:BN2517,BP2517:BX2517,BZ2517:CF2517,CH2517:FC2517,FI2517:FQ2517)&gt;0,COUNT(X2517:BN2517,BP2517:BX2517,BZ2517:CF2517,CH2517:FC2517,FI2517:FQ2517),"")</f>
        <v/>
      </c>
      <c r="E2517" s="98" t="str">
        <f>IF(H2517=1,COUNT(R2517:FC2517,FI2517:FQ2517),"")</f>
        <v/>
      </c>
      <c r="F2517" s="98" t="str">
        <f>IF(H2517=1,COUNT(X2517:BN2517,BP2517:BX2517,BZ2517:CF2517,CH2517:FC2517,FI2517:FQ2517),"")</f>
        <v/>
      </c>
      <c r="G2517" s="98" t="str">
        <f>IF($B2517&gt;=1,$M2517,"")</f>
        <v/>
      </c>
      <c r="H2517" s="199" t="str">
        <f>IF(AND(M2517&gt;0,M2517&lt;=STATS!$C$22),1,"")</f>
        <v/>
      </c>
      <c r="J2517" s="34">
        <v>2516</v>
      </c>
      <c r="R2517" s="17"/>
      <c r="U2517" s="17"/>
      <c r="FD2517" s="195"/>
      <c r="FE2517" s="195"/>
      <c r="FF2517" s="195"/>
      <c r="FG2517" s="195"/>
      <c r="FH2517" s="195"/>
    </row>
    <row r="2518" spans="2:164" x14ac:dyDescent="0.2">
      <c r="B2518" s="98">
        <f>COUNT(R2518:FC2518,FI2518:FQ2518)</f>
        <v>0</v>
      </c>
      <c r="C2518" s="98" t="str">
        <f>IF(COUNT(R2518:FC2518,FI2518:FQ2518)&gt;0,COUNT(R2518:FC2518,FI2518:FQ2518),"")</f>
        <v/>
      </c>
      <c r="D2518" s="98" t="str">
        <f>IF(COUNT(X2518:BN2518,BP2518:BX2518,BZ2518:CF2518,CH2518:FC2518,FI2518:FQ2518)&gt;0,COUNT(X2518:BN2518,BP2518:BX2518,BZ2518:CF2518,CH2518:FC2518,FI2518:FQ2518),"")</f>
        <v/>
      </c>
      <c r="E2518" s="98" t="str">
        <f>IF(H2518=1,COUNT(R2518:FC2518,FI2518:FQ2518),"")</f>
        <v/>
      </c>
      <c r="F2518" s="98" t="str">
        <f>IF(H2518=1,COUNT(X2518:BN2518,BP2518:BX2518,BZ2518:CF2518,CH2518:FC2518,FI2518:FQ2518),"")</f>
        <v/>
      </c>
      <c r="G2518" s="98" t="str">
        <f>IF($B2518&gt;=1,$M2518,"")</f>
        <v/>
      </c>
      <c r="H2518" s="199" t="str">
        <f>IF(AND(M2518&gt;0,M2518&lt;=STATS!$C$22),1,"")</f>
        <v/>
      </c>
      <c r="J2518" s="34">
        <v>2517</v>
      </c>
      <c r="R2518" s="17"/>
      <c r="U2518" s="17"/>
      <c r="FD2518" s="195"/>
      <c r="FE2518" s="195"/>
      <c r="FF2518" s="195"/>
      <c r="FG2518" s="195"/>
      <c r="FH2518" s="195"/>
    </row>
    <row r="2519" spans="2:164" x14ac:dyDescent="0.2">
      <c r="B2519" s="98">
        <f>COUNT(R2519:FC2519,FI2519:FQ2519)</f>
        <v>0</v>
      </c>
      <c r="C2519" s="98" t="str">
        <f>IF(COUNT(R2519:FC2519,FI2519:FQ2519)&gt;0,COUNT(R2519:FC2519,FI2519:FQ2519),"")</f>
        <v/>
      </c>
      <c r="D2519" s="98" t="str">
        <f>IF(COUNT(X2519:BN2519,BP2519:BX2519,BZ2519:CF2519,CH2519:FC2519,FI2519:FQ2519)&gt;0,COUNT(X2519:BN2519,BP2519:BX2519,BZ2519:CF2519,CH2519:FC2519,FI2519:FQ2519),"")</f>
        <v/>
      </c>
      <c r="E2519" s="98" t="str">
        <f>IF(H2519=1,COUNT(R2519:FC2519,FI2519:FQ2519),"")</f>
        <v/>
      </c>
      <c r="F2519" s="98" t="str">
        <f>IF(H2519=1,COUNT(X2519:BN2519,BP2519:BX2519,BZ2519:CF2519,CH2519:FC2519,FI2519:FQ2519),"")</f>
        <v/>
      </c>
      <c r="G2519" s="98" t="str">
        <f>IF($B2519&gt;=1,$M2519,"")</f>
        <v/>
      </c>
      <c r="H2519" s="199" t="str">
        <f>IF(AND(M2519&gt;0,M2519&lt;=STATS!$C$22),1,"")</f>
        <v/>
      </c>
      <c r="J2519" s="34">
        <v>2518</v>
      </c>
      <c r="R2519" s="17"/>
      <c r="U2519" s="17"/>
      <c r="FD2519" s="195"/>
      <c r="FE2519" s="195"/>
      <c r="FF2519" s="195"/>
      <c r="FG2519" s="195"/>
      <c r="FH2519" s="195"/>
    </row>
    <row r="2520" spans="2:164" x14ac:dyDescent="0.2">
      <c r="B2520" s="98">
        <f>COUNT(R2520:FC2520,FI2520:FQ2520)</f>
        <v>0</v>
      </c>
      <c r="C2520" s="98" t="str">
        <f>IF(COUNT(R2520:FC2520,FI2520:FQ2520)&gt;0,COUNT(R2520:FC2520,FI2520:FQ2520),"")</f>
        <v/>
      </c>
      <c r="D2520" s="98" t="str">
        <f>IF(COUNT(X2520:BN2520,BP2520:BX2520,BZ2520:CF2520,CH2520:FC2520,FI2520:FQ2520)&gt;0,COUNT(X2520:BN2520,BP2520:BX2520,BZ2520:CF2520,CH2520:FC2520,FI2520:FQ2520),"")</f>
        <v/>
      </c>
      <c r="E2520" s="98" t="str">
        <f>IF(H2520=1,COUNT(R2520:FC2520,FI2520:FQ2520),"")</f>
        <v/>
      </c>
      <c r="F2520" s="98" t="str">
        <f>IF(H2520=1,COUNT(X2520:BN2520,BP2520:BX2520,BZ2520:CF2520,CH2520:FC2520,FI2520:FQ2520),"")</f>
        <v/>
      </c>
      <c r="G2520" s="98" t="str">
        <f>IF($B2520&gt;=1,$M2520,"")</f>
        <v/>
      </c>
      <c r="H2520" s="199" t="str">
        <f>IF(AND(M2520&gt;0,M2520&lt;=STATS!$C$22),1,"")</f>
        <v/>
      </c>
      <c r="J2520" s="34">
        <v>2519</v>
      </c>
      <c r="R2520" s="17"/>
      <c r="U2520" s="17"/>
      <c r="FD2520" s="195"/>
      <c r="FE2520" s="195"/>
      <c r="FF2520" s="195"/>
      <c r="FG2520" s="195"/>
      <c r="FH2520" s="195"/>
    </row>
    <row r="2521" spans="2:164" x14ac:dyDescent="0.2">
      <c r="B2521" s="98">
        <f>COUNT(R2521:FC2521,FI2521:FQ2521)</f>
        <v>0</v>
      </c>
      <c r="C2521" s="98" t="str">
        <f>IF(COUNT(R2521:FC2521,FI2521:FQ2521)&gt;0,COUNT(R2521:FC2521,FI2521:FQ2521),"")</f>
        <v/>
      </c>
      <c r="D2521" s="98" t="str">
        <f>IF(COUNT(X2521:BN2521,BP2521:BX2521,BZ2521:CF2521,CH2521:FC2521,FI2521:FQ2521)&gt;0,COUNT(X2521:BN2521,BP2521:BX2521,BZ2521:CF2521,CH2521:FC2521,FI2521:FQ2521),"")</f>
        <v/>
      </c>
      <c r="E2521" s="98" t="str">
        <f>IF(H2521=1,COUNT(R2521:FC2521,FI2521:FQ2521),"")</f>
        <v/>
      </c>
      <c r="F2521" s="98" t="str">
        <f>IF(H2521=1,COUNT(X2521:BN2521,BP2521:BX2521,BZ2521:CF2521,CH2521:FC2521,FI2521:FQ2521),"")</f>
        <v/>
      </c>
      <c r="G2521" s="98" t="str">
        <f>IF($B2521&gt;=1,$M2521,"")</f>
        <v/>
      </c>
      <c r="H2521" s="199" t="str">
        <f>IF(AND(M2521&gt;0,M2521&lt;=STATS!$C$22),1,"")</f>
        <v/>
      </c>
      <c r="J2521" s="34">
        <v>2520</v>
      </c>
      <c r="R2521" s="17"/>
      <c r="U2521" s="17"/>
      <c r="FD2521" s="195"/>
      <c r="FE2521" s="195"/>
      <c r="FF2521" s="195"/>
      <c r="FG2521" s="195"/>
      <c r="FH2521" s="195"/>
    </row>
    <row r="2522" spans="2:164" x14ac:dyDescent="0.2">
      <c r="B2522" s="98">
        <f>COUNT(R2522:FC2522,FI2522:FQ2522)</f>
        <v>0</v>
      </c>
      <c r="C2522" s="98" t="str">
        <f>IF(COUNT(R2522:FC2522,FI2522:FQ2522)&gt;0,COUNT(R2522:FC2522,FI2522:FQ2522),"")</f>
        <v/>
      </c>
      <c r="D2522" s="98" t="str">
        <f>IF(COUNT(X2522:BN2522,BP2522:BX2522,BZ2522:CF2522,CH2522:FC2522,FI2522:FQ2522)&gt;0,COUNT(X2522:BN2522,BP2522:BX2522,BZ2522:CF2522,CH2522:FC2522,FI2522:FQ2522),"")</f>
        <v/>
      </c>
      <c r="E2522" s="98" t="str">
        <f>IF(H2522=1,COUNT(R2522:FC2522,FI2522:FQ2522),"")</f>
        <v/>
      </c>
      <c r="F2522" s="98" t="str">
        <f>IF(H2522=1,COUNT(X2522:BN2522,BP2522:BX2522,BZ2522:CF2522,CH2522:FC2522,FI2522:FQ2522),"")</f>
        <v/>
      </c>
      <c r="G2522" s="98" t="str">
        <f>IF($B2522&gt;=1,$M2522,"")</f>
        <v/>
      </c>
      <c r="H2522" s="199" t="str">
        <f>IF(AND(M2522&gt;0,M2522&lt;=STATS!$C$22),1,"")</f>
        <v/>
      </c>
      <c r="J2522" s="34">
        <v>2521</v>
      </c>
      <c r="R2522" s="17"/>
      <c r="U2522" s="17"/>
      <c r="FD2522" s="195"/>
      <c r="FE2522" s="195"/>
      <c r="FF2522" s="195"/>
      <c r="FG2522" s="195"/>
      <c r="FH2522" s="195"/>
    </row>
    <row r="2523" spans="2:164" x14ac:dyDescent="0.2">
      <c r="B2523" s="98">
        <f>COUNT(R2523:FC2523,FI2523:FQ2523)</f>
        <v>0</v>
      </c>
      <c r="C2523" s="98" t="str">
        <f>IF(COUNT(R2523:FC2523,FI2523:FQ2523)&gt;0,COUNT(R2523:FC2523,FI2523:FQ2523),"")</f>
        <v/>
      </c>
      <c r="D2523" s="98" t="str">
        <f>IF(COUNT(X2523:BN2523,BP2523:BX2523,BZ2523:CF2523,CH2523:FC2523,FI2523:FQ2523)&gt;0,COUNT(X2523:BN2523,BP2523:BX2523,BZ2523:CF2523,CH2523:FC2523,FI2523:FQ2523),"")</f>
        <v/>
      </c>
      <c r="E2523" s="98" t="str">
        <f>IF(H2523=1,COUNT(R2523:FC2523,FI2523:FQ2523),"")</f>
        <v/>
      </c>
      <c r="F2523" s="98" t="str">
        <f>IF(H2523=1,COUNT(X2523:BN2523,BP2523:BX2523,BZ2523:CF2523,CH2523:FC2523,FI2523:FQ2523),"")</f>
        <v/>
      </c>
      <c r="G2523" s="98" t="str">
        <f>IF($B2523&gt;=1,$M2523,"")</f>
        <v/>
      </c>
      <c r="H2523" s="199" t="str">
        <f>IF(AND(M2523&gt;0,M2523&lt;=STATS!$C$22),1,"")</f>
        <v/>
      </c>
      <c r="J2523" s="34">
        <v>2522</v>
      </c>
      <c r="R2523" s="17"/>
      <c r="U2523" s="17"/>
      <c r="FD2523" s="195"/>
      <c r="FE2523" s="195"/>
      <c r="FF2523" s="195"/>
      <c r="FG2523" s="195"/>
      <c r="FH2523" s="195"/>
    </row>
    <row r="2524" spans="2:164" x14ac:dyDescent="0.2">
      <c r="B2524" s="98">
        <f>COUNT(R2524:FC2524,FI2524:FQ2524)</f>
        <v>0</v>
      </c>
      <c r="C2524" s="98" t="str">
        <f>IF(COUNT(R2524:FC2524,FI2524:FQ2524)&gt;0,COUNT(R2524:FC2524,FI2524:FQ2524),"")</f>
        <v/>
      </c>
      <c r="D2524" s="98" t="str">
        <f>IF(COUNT(X2524:BN2524,BP2524:BX2524,BZ2524:CF2524,CH2524:FC2524,FI2524:FQ2524)&gt;0,COUNT(X2524:BN2524,BP2524:BX2524,BZ2524:CF2524,CH2524:FC2524,FI2524:FQ2524),"")</f>
        <v/>
      </c>
      <c r="E2524" s="98" t="str">
        <f>IF(H2524=1,COUNT(R2524:FC2524,FI2524:FQ2524),"")</f>
        <v/>
      </c>
      <c r="F2524" s="98" t="str">
        <f>IF(H2524=1,COUNT(X2524:BN2524,BP2524:BX2524,BZ2524:CF2524,CH2524:FC2524,FI2524:FQ2524),"")</f>
        <v/>
      </c>
      <c r="G2524" s="98" t="str">
        <f>IF($B2524&gt;=1,$M2524,"")</f>
        <v/>
      </c>
      <c r="H2524" s="199" t="str">
        <f>IF(AND(M2524&gt;0,M2524&lt;=STATS!$C$22),1,"")</f>
        <v/>
      </c>
      <c r="J2524" s="34">
        <v>2523</v>
      </c>
      <c r="R2524" s="17"/>
      <c r="U2524" s="17"/>
      <c r="FD2524" s="195"/>
      <c r="FE2524" s="195"/>
      <c r="FF2524" s="195"/>
      <c r="FG2524" s="195"/>
      <c r="FH2524" s="195"/>
    </row>
    <row r="2525" spans="2:164" x14ac:dyDescent="0.2">
      <c r="B2525" s="98">
        <f>COUNT(R2525:FC2525,FI2525:FQ2525)</f>
        <v>0</v>
      </c>
      <c r="C2525" s="98" t="str">
        <f>IF(COUNT(R2525:FC2525,FI2525:FQ2525)&gt;0,COUNT(R2525:FC2525,FI2525:FQ2525),"")</f>
        <v/>
      </c>
      <c r="D2525" s="98" t="str">
        <f>IF(COUNT(X2525:BN2525,BP2525:BX2525,BZ2525:CF2525,CH2525:FC2525,FI2525:FQ2525)&gt;0,COUNT(X2525:BN2525,BP2525:BX2525,BZ2525:CF2525,CH2525:FC2525,FI2525:FQ2525),"")</f>
        <v/>
      </c>
      <c r="E2525" s="98" t="str">
        <f>IF(H2525=1,COUNT(R2525:FC2525,FI2525:FQ2525),"")</f>
        <v/>
      </c>
      <c r="F2525" s="98" t="str">
        <f>IF(H2525=1,COUNT(X2525:BN2525,BP2525:BX2525,BZ2525:CF2525,CH2525:FC2525,FI2525:FQ2525),"")</f>
        <v/>
      </c>
      <c r="G2525" s="98" t="str">
        <f>IF($B2525&gt;=1,$M2525,"")</f>
        <v/>
      </c>
      <c r="H2525" s="199" t="str">
        <f>IF(AND(M2525&gt;0,M2525&lt;=STATS!$C$22),1,"")</f>
        <v/>
      </c>
      <c r="J2525" s="34">
        <v>2524</v>
      </c>
      <c r="R2525" s="17"/>
      <c r="U2525" s="17"/>
      <c r="FD2525" s="195"/>
      <c r="FE2525" s="195"/>
      <c r="FF2525" s="195"/>
      <c r="FG2525" s="195"/>
      <c r="FH2525" s="195"/>
    </row>
    <row r="2526" spans="2:164" x14ac:dyDescent="0.2">
      <c r="B2526" s="98">
        <f>COUNT(R2526:FC2526,FI2526:FQ2526)</f>
        <v>0</v>
      </c>
      <c r="C2526" s="98" t="str">
        <f>IF(COUNT(R2526:FC2526,FI2526:FQ2526)&gt;0,COUNT(R2526:FC2526,FI2526:FQ2526),"")</f>
        <v/>
      </c>
      <c r="D2526" s="98" t="str">
        <f>IF(COUNT(X2526:BN2526,BP2526:BX2526,BZ2526:CF2526,CH2526:FC2526,FI2526:FQ2526)&gt;0,COUNT(X2526:BN2526,BP2526:BX2526,BZ2526:CF2526,CH2526:FC2526,FI2526:FQ2526),"")</f>
        <v/>
      </c>
      <c r="E2526" s="98" t="str">
        <f>IF(H2526=1,COUNT(R2526:FC2526,FI2526:FQ2526),"")</f>
        <v/>
      </c>
      <c r="F2526" s="98" t="str">
        <f>IF(H2526=1,COUNT(X2526:BN2526,BP2526:BX2526,BZ2526:CF2526,CH2526:FC2526,FI2526:FQ2526),"")</f>
        <v/>
      </c>
      <c r="G2526" s="98" t="str">
        <f>IF($B2526&gt;=1,$M2526,"")</f>
        <v/>
      </c>
      <c r="H2526" s="199" t="str">
        <f>IF(AND(M2526&gt;0,M2526&lt;=STATS!$C$22),1,"")</f>
        <v/>
      </c>
      <c r="J2526" s="34">
        <v>2525</v>
      </c>
      <c r="R2526" s="17"/>
      <c r="U2526" s="17"/>
      <c r="FD2526" s="195"/>
      <c r="FE2526" s="195"/>
      <c r="FF2526" s="195"/>
      <c r="FG2526" s="195"/>
      <c r="FH2526" s="195"/>
    </row>
    <row r="2527" spans="2:164" x14ac:dyDescent="0.2">
      <c r="B2527" s="98">
        <f>COUNT(R2527:FC2527,FI2527:FQ2527)</f>
        <v>0</v>
      </c>
      <c r="C2527" s="98" t="str">
        <f>IF(COUNT(R2527:FC2527,FI2527:FQ2527)&gt;0,COUNT(R2527:FC2527,FI2527:FQ2527),"")</f>
        <v/>
      </c>
      <c r="D2527" s="98" t="str">
        <f>IF(COUNT(X2527:BN2527,BP2527:BX2527,BZ2527:CF2527,CH2527:FC2527,FI2527:FQ2527)&gt;0,COUNT(X2527:BN2527,BP2527:BX2527,BZ2527:CF2527,CH2527:FC2527,FI2527:FQ2527),"")</f>
        <v/>
      </c>
      <c r="E2527" s="98" t="str">
        <f>IF(H2527=1,COUNT(R2527:FC2527,FI2527:FQ2527),"")</f>
        <v/>
      </c>
      <c r="F2527" s="98" t="str">
        <f>IF(H2527=1,COUNT(X2527:BN2527,BP2527:BX2527,BZ2527:CF2527,CH2527:FC2527,FI2527:FQ2527),"")</f>
        <v/>
      </c>
      <c r="G2527" s="98" t="str">
        <f>IF($B2527&gt;=1,$M2527,"")</f>
        <v/>
      </c>
      <c r="H2527" s="199" t="str">
        <f>IF(AND(M2527&gt;0,M2527&lt;=STATS!$C$22),1,"")</f>
        <v/>
      </c>
      <c r="J2527" s="34">
        <v>2526</v>
      </c>
      <c r="R2527" s="17"/>
      <c r="U2527" s="17"/>
      <c r="FD2527" s="195"/>
      <c r="FE2527" s="195"/>
      <c r="FF2527" s="195"/>
      <c r="FG2527" s="195"/>
      <c r="FH2527" s="195"/>
    </row>
    <row r="2528" spans="2:164" x14ac:dyDescent="0.2">
      <c r="B2528" s="98">
        <f>COUNT(R2528:FC2528,FI2528:FQ2528)</f>
        <v>0</v>
      </c>
      <c r="C2528" s="98" t="str">
        <f>IF(COUNT(R2528:FC2528,FI2528:FQ2528)&gt;0,COUNT(R2528:FC2528,FI2528:FQ2528),"")</f>
        <v/>
      </c>
      <c r="D2528" s="98" t="str">
        <f>IF(COUNT(X2528:BN2528,BP2528:BX2528,BZ2528:CF2528,CH2528:FC2528,FI2528:FQ2528)&gt;0,COUNT(X2528:BN2528,BP2528:BX2528,BZ2528:CF2528,CH2528:FC2528,FI2528:FQ2528),"")</f>
        <v/>
      </c>
      <c r="E2528" s="98" t="str">
        <f>IF(H2528=1,COUNT(R2528:FC2528,FI2528:FQ2528),"")</f>
        <v/>
      </c>
      <c r="F2528" s="98" t="str">
        <f>IF(H2528=1,COUNT(X2528:BN2528,BP2528:BX2528,BZ2528:CF2528,CH2528:FC2528,FI2528:FQ2528),"")</f>
        <v/>
      </c>
      <c r="G2528" s="98" t="str">
        <f>IF($B2528&gt;=1,$M2528,"")</f>
        <v/>
      </c>
      <c r="H2528" s="199" t="str">
        <f>IF(AND(M2528&gt;0,M2528&lt;=STATS!$C$22),1,"")</f>
        <v/>
      </c>
      <c r="J2528" s="34">
        <v>2527</v>
      </c>
      <c r="R2528" s="17"/>
      <c r="U2528" s="17"/>
      <c r="FD2528" s="195"/>
      <c r="FE2528" s="195"/>
      <c r="FF2528" s="195"/>
      <c r="FG2528" s="195"/>
      <c r="FH2528" s="195"/>
    </row>
    <row r="2529" spans="2:164" x14ac:dyDescent="0.2">
      <c r="B2529" s="98">
        <f>COUNT(R2529:FC2529,FI2529:FQ2529)</f>
        <v>0</v>
      </c>
      <c r="C2529" s="98" t="str">
        <f>IF(COUNT(R2529:FC2529,FI2529:FQ2529)&gt;0,COUNT(R2529:FC2529,FI2529:FQ2529),"")</f>
        <v/>
      </c>
      <c r="D2529" s="98" t="str">
        <f>IF(COUNT(X2529:BN2529,BP2529:BX2529,BZ2529:CF2529,CH2529:FC2529,FI2529:FQ2529)&gt;0,COUNT(X2529:BN2529,BP2529:BX2529,BZ2529:CF2529,CH2529:FC2529,FI2529:FQ2529),"")</f>
        <v/>
      </c>
      <c r="E2529" s="98" t="str">
        <f>IF(H2529=1,COUNT(R2529:FC2529,FI2529:FQ2529),"")</f>
        <v/>
      </c>
      <c r="F2529" s="98" t="str">
        <f>IF(H2529=1,COUNT(X2529:BN2529,BP2529:BX2529,BZ2529:CF2529,CH2529:FC2529,FI2529:FQ2529),"")</f>
        <v/>
      </c>
      <c r="G2529" s="98" t="str">
        <f>IF($B2529&gt;=1,$M2529,"")</f>
        <v/>
      </c>
      <c r="H2529" s="199" t="str">
        <f>IF(AND(M2529&gt;0,M2529&lt;=STATS!$C$22),1,"")</f>
        <v/>
      </c>
      <c r="J2529" s="34">
        <v>2528</v>
      </c>
      <c r="R2529" s="17"/>
      <c r="U2529" s="17"/>
      <c r="FD2529" s="195"/>
      <c r="FE2529" s="195"/>
      <c r="FF2529" s="195"/>
      <c r="FG2529" s="195"/>
      <c r="FH2529" s="195"/>
    </row>
    <row r="2530" spans="2:164" x14ac:dyDescent="0.2">
      <c r="B2530" s="98">
        <f>COUNT(R2530:FC2530,FI2530:FQ2530)</f>
        <v>0</v>
      </c>
      <c r="C2530" s="98" t="str">
        <f>IF(COUNT(R2530:FC2530,FI2530:FQ2530)&gt;0,COUNT(R2530:FC2530,FI2530:FQ2530),"")</f>
        <v/>
      </c>
      <c r="D2530" s="98" t="str">
        <f>IF(COUNT(X2530:BN2530,BP2530:BX2530,BZ2530:CF2530,CH2530:FC2530,FI2530:FQ2530)&gt;0,COUNT(X2530:BN2530,BP2530:BX2530,BZ2530:CF2530,CH2530:FC2530,FI2530:FQ2530),"")</f>
        <v/>
      </c>
      <c r="E2530" s="98" t="str">
        <f>IF(H2530=1,COUNT(R2530:FC2530,FI2530:FQ2530),"")</f>
        <v/>
      </c>
      <c r="F2530" s="98" t="str">
        <f>IF(H2530=1,COUNT(X2530:BN2530,BP2530:BX2530,BZ2530:CF2530,CH2530:FC2530,FI2530:FQ2530),"")</f>
        <v/>
      </c>
      <c r="G2530" s="98" t="str">
        <f>IF($B2530&gt;=1,$M2530,"")</f>
        <v/>
      </c>
      <c r="H2530" s="199" t="str">
        <f>IF(AND(M2530&gt;0,M2530&lt;=STATS!$C$22),1,"")</f>
        <v/>
      </c>
      <c r="J2530" s="34">
        <v>2529</v>
      </c>
      <c r="R2530" s="17"/>
      <c r="U2530" s="17"/>
      <c r="FD2530" s="195"/>
      <c r="FE2530" s="195"/>
      <c r="FF2530" s="195"/>
      <c r="FG2530" s="195"/>
      <c r="FH2530" s="195"/>
    </row>
    <row r="2531" spans="2:164" x14ac:dyDescent="0.2">
      <c r="B2531" s="98">
        <f>COUNT(R2531:FC2531,FI2531:FQ2531)</f>
        <v>0</v>
      </c>
      <c r="C2531" s="98" t="str">
        <f>IF(COUNT(R2531:FC2531,FI2531:FQ2531)&gt;0,COUNT(R2531:FC2531,FI2531:FQ2531),"")</f>
        <v/>
      </c>
      <c r="D2531" s="98" t="str">
        <f>IF(COUNT(X2531:BN2531,BP2531:BX2531,BZ2531:CF2531,CH2531:FC2531,FI2531:FQ2531)&gt;0,COUNT(X2531:BN2531,BP2531:BX2531,BZ2531:CF2531,CH2531:FC2531,FI2531:FQ2531),"")</f>
        <v/>
      </c>
      <c r="E2531" s="98" t="str">
        <f>IF(H2531=1,COUNT(R2531:FC2531,FI2531:FQ2531),"")</f>
        <v/>
      </c>
      <c r="F2531" s="98" t="str">
        <f>IF(H2531=1,COUNT(X2531:BN2531,BP2531:BX2531,BZ2531:CF2531,CH2531:FC2531,FI2531:FQ2531),"")</f>
        <v/>
      </c>
      <c r="G2531" s="98" t="str">
        <f>IF($B2531&gt;=1,$M2531,"")</f>
        <v/>
      </c>
      <c r="H2531" s="199" t="str">
        <f>IF(AND(M2531&gt;0,M2531&lt;=STATS!$C$22),1,"")</f>
        <v/>
      </c>
      <c r="J2531" s="34">
        <v>2530</v>
      </c>
      <c r="R2531" s="17"/>
      <c r="U2531" s="17"/>
      <c r="FD2531" s="195"/>
      <c r="FE2531" s="195"/>
      <c r="FF2531" s="195"/>
      <c r="FG2531" s="195"/>
      <c r="FH2531" s="195"/>
    </row>
    <row r="2532" spans="2:164" x14ac:dyDescent="0.2">
      <c r="B2532" s="98">
        <f>COUNT(R2532:FC2532,FI2532:FQ2532)</f>
        <v>0</v>
      </c>
      <c r="C2532" s="98" t="str">
        <f>IF(COUNT(R2532:FC2532,FI2532:FQ2532)&gt;0,COUNT(R2532:FC2532,FI2532:FQ2532),"")</f>
        <v/>
      </c>
      <c r="D2532" s="98" t="str">
        <f>IF(COUNT(X2532:BN2532,BP2532:BX2532,BZ2532:CF2532,CH2532:FC2532,FI2532:FQ2532)&gt;0,COUNT(X2532:BN2532,BP2532:BX2532,BZ2532:CF2532,CH2532:FC2532,FI2532:FQ2532),"")</f>
        <v/>
      </c>
      <c r="E2532" s="98" t="str">
        <f>IF(H2532=1,COUNT(R2532:FC2532,FI2532:FQ2532),"")</f>
        <v/>
      </c>
      <c r="F2532" s="98" t="str">
        <f>IF(H2532=1,COUNT(X2532:BN2532,BP2532:BX2532,BZ2532:CF2532,CH2532:FC2532,FI2532:FQ2532),"")</f>
        <v/>
      </c>
      <c r="G2532" s="98" t="str">
        <f>IF($B2532&gt;=1,$M2532,"")</f>
        <v/>
      </c>
      <c r="H2532" s="199" t="str">
        <f>IF(AND(M2532&gt;0,M2532&lt;=STATS!$C$22),1,"")</f>
        <v/>
      </c>
      <c r="J2532" s="34">
        <v>2531</v>
      </c>
      <c r="R2532" s="17"/>
      <c r="U2532" s="17"/>
      <c r="FD2532" s="195"/>
      <c r="FE2532" s="195"/>
      <c r="FF2532" s="195"/>
      <c r="FG2532" s="195"/>
      <c r="FH2532" s="195"/>
    </row>
    <row r="2533" spans="2:164" x14ac:dyDescent="0.2">
      <c r="B2533" s="98">
        <f>COUNT(R2533:FC2533,FI2533:FQ2533)</f>
        <v>0</v>
      </c>
      <c r="C2533" s="98" t="str">
        <f>IF(COUNT(R2533:FC2533,FI2533:FQ2533)&gt;0,COUNT(R2533:FC2533,FI2533:FQ2533),"")</f>
        <v/>
      </c>
      <c r="D2533" s="98" t="str">
        <f>IF(COUNT(X2533:BN2533,BP2533:BX2533,BZ2533:CF2533,CH2533:FC2533,FI2533:FQ2533)&gt;0,COUNT(X2533:BN2533,BP2533:BX2533,BZ2533:CF2533,CH2533:FC2533,FI2533:FQ2533),"")</f>
        <v/>
      </c>
      <c r="E2533" s="98" t="str">
        <f>IF(H2533=1,COUNT(R2533:FC2533,FI2533:FQ2533),"")</f>
        <v/>
      </c>
      <c r="F2533" s="98" t="str">
        <f>IF(H2533=1,COUNT(X2533:BN2533,BP2533:BX2533,BZ2533:CF2533,CH2533:FC2533,FI2533:FQ2533),"")</f>
        <v/>
      </c>
      <c r="G2533" s="98" t="str">
        <f>IF($B2533&gt;=1,$M2533,"")</f>
        <v/>
      </c>
      <c r="H2533" s="199" t="str">
        <f>IF(AND(M2533&gt;0,M2533&lt;=STATS!$C$22),1,"")</f>
        <v/>
      </c>
      <c r="J2533" s="34">
        <v>2532</v>
      </c>
      <c r="R2533" s="17"/>
      <c r="U2533" s="17"/>
      <c r="FD2533" s="195"/>
      <c r="FE2533" s="195"/>
      <c r="FF2533" s="195"/>
      <c r="FG2533" s="195"/>
      <c r="FH2533" s="195"/>
    </row>
    <row r="2534" spans="2:164" x14ac:dyDescent="0.2">
      <c r="B2534" s="98">
        <f>COUNT(R2534:FC2534,FI2534:FQ2534)</f>
        <v>0</v>
      </c>
      <c r="C2534" s="98" t="str">
        <f>IF(COUNT(R2534:FC2534,FI2534:FQ2534)&gt;0,COUNT(R2534:FC2534,FI2534:FQ2534),"")</f>
        <v/>
      </c>
      <c r="D2534" s="98" t="str">
        <f>IF(COUNT(X2534:BN2534,BP2534:BX2534,BZ2534:CF2534,CH2534:FC2534,FI2534:FQ2534)&gt;0,COUNT(X2534:BN2534,BP2534:BX2534,BZ2534:CF2534,CH2534:FC2534,FI2534:FQ2534),"")</f>
        <v/>
      </c>
      <c r="E2534" s="98" t="str">
        <f>IF(H2534=1,COUNT(R2534:FC2534,FI2534:FQ2534),"")</f>
        <v/>
      </c>
      <c r="F2534" s="98" t="str">
        <f>IF(H2534=1,COUNT(X2534:BN2534,BP2534:BX2534,BZ2534:CF2534,CH2534:FC2534,FI2534:FQ2534),"")</f>
        <v/>
      </c>
      <c r="G2534" s="98" t="str">
        <f>IF($B2534&gt;=1,$M2534,"")</f>
        <v/>
      </c>
      <c r="H2534" s="199" t="str">
        <f>IF(AND(M2534&gt;0,M2534&lt;=STATS!$C$22),1,"")</f>
        <v/>
      </c>
      <c r="J2534" s="34">
        <v>2533</v>
      </c>
      <c r="R2534" s="17"/>
      <c r="U2534" s="17"/>
      <c r="FD2534" s="195"/>
      <c r="FE2534" s="195"/>
      <c r="FF2534" s="195"/>
      <c r="FG2534" s="195"/>
      <c r="FH2534" s="195"/>
    </row>
    <row r="2535" spans="2:164" x14ac:dyDescent="0.2">
      <c r="B2535" s="98">
        <f>COUNT(R2535:FC2535,FI2535:FQ2535)</f>
        <v>0</v>
      </c>
      <c r="C2535" s="98" t="str">
        <f>IF(COUNT(R2535:FC2535,FI2535:FQ2535)&gt;0,COUNT(R2535:FC2535,FI2535:FQ2535),"")</f>
        <v/>
      </c>
      <c r="D2535" s="98" t="str">
        <f>IF(COUNT(X2535:BN2535,BP2535:BX2535,BZ2535:CF2535,CH2535:FC2535,FI2535:FQ2535)&gt;0,COUNT(X2535:BN2535,BP2535:BX2535,BZ2535:CF2535,CH2535:FC2535,FI2535:FQ2535),"")</f>
        <v/>
      </c>
      <c r="E2535" s="98" t="str">
        <f>IF(H2535=1,COUNT(R2535:FC2535,FI2535:FQ2535),"")</f>
        <v/>
      </c>
      <c r="F2535" s="98" t="str">
        <f>IF(H2535=1,COUNT(X2535:BN2535,BP2535:BX2535,BZ2535:CF2535,CH2535:FC2535,FI2535:FQ2535),"")</f>
        <v/>
      </c>
      <c r="G2535" s="98" t="str">
        <f>IF($B2535&gt;=1,$M2535,"")</f>
        <v/>
      </c>
      <c r="H2535" s="199" t="str">
        <f>IF(AND(M2535&gt;0,M2535&lt;=STATS!$C$22),1,"")</f>
        <v/>
      </c>
      <c r="J2535" s="34">
        <v>2534</v>
      </c>
      <c r="R2535" s="17"/>
      <c r="U2535" s="17"/>
      <c r="FD2535" s="195"/>
      <c r="FE2535" s="195"/>
      <c r="FF2535" s="195"/>
      <c r="FG2535" s="195"/>
      <c r="FH2535" s="195"/>
    </row>
    <row r="2536" spans="2:164" x14ac:dyDescent="0.2">
      <c r="B2536" s="98">
        <f>COUNT(R2536:FC2536,FI2536:FQ2536)</f>
        <v>0</v>
      </c>
      <c r="C2536" s="98" t="str">
        <f>IF(COUNT(R2536:FC2536,FI2536:FQ2536)&gt;0,COUNT(R2536:FC2536,FI2536:FQ2536),"")</f>
        <v/>
      </c>
      <c r="D2536" s="98" t="str">
        <f>IF(COUNT(X2536:BN2536,BP2536:BX2536,BZ2536:CF2536,CH2536:FC2536,FI2536:FQ2536)&gt;0,COUNT(X2536:BN2536,BP2536:BX2536,BZ2536:CF2536,CH2536:FC2536,FI2536:FQ2536),"")</f>
        <v/>
      </c>
      <c r="E2536" s="98" t="str">
        <f>IF(H2536=1,COUNT(R2536:FC2536,FI2536:FQ2536),"")</f>
        <v/>
      </c>
      <c r="F2536" s="98" t="str">
        <f>IF(H2536=1,COUNT(X2536:BN2536,BP2536:BX2536,BZ2536:CF2536,CH2536:FC2536,FI2536:FQ2536),"")</f>
        <v/>
      </c>
      <c r="G2536" s="98" t="str">
        <f>IF($B2536&gt;=1,$M2536,"")</f>
        <v/>
      </c>
      <c r="H2536" s="199" t="str">
        <f>IF(AND(M2536&gt;0,M2536&lt;=STATS!$C$22),1,"")</f>
        <v/>
      </c>
      <c r="J2536" s="34">
        <v>2535</v>
      </c>
      <c r="R2536" s="17"/>
      <c r="U2536" s="17"/>
      <c r="FD2536" s="195"/>
      <c r="FE2536" s="195"/>
      <c r="FF2536" s="195"/>
      <c r="FG2536" s="195"/>
      <c r="FH2536" s="195"/>
    </row>
    <row r="2537" spans="2:164" x14ac:dyDescent="0.2">
      <c r="B2537" s="98">
        <f>COUNT(R2537:FC2537,FI2537:FQ2537)</f>
        <v>0</v>
      </c>
      <c r="C2537" s="98" t="str">
        <f>IF(COUNT(R2537:FC2537,FI2537:FQ2537)&gt;0,COUNT(R2537:FC2537,FI2537:FQ2537),"")</f>
        <v/>
      </c>
      <c r="D2537" s="98" t="str">
        <f>IF(COUNT(X2537:BN2537,BP2537:BX2537,BZ2537:CF2537,CH2537:FC2537,FI2537:FQ2537)&gt;0,COUNT(X2537:BN2537,BP2537:BX2537,BZ2537:CF2537,CH2537:FC2537,FI2537:FQ2537),"")</f>
        <v/>
      </c>
      <c r="E2537" s="98" t="str">
        <f>IF(H2537=1,COUNT(R2537:FC2537,FI2537:FQ2537),"")</f>
        <v/>
      </c>
      <c r="F2537" s="98" t="str">
        <f>IF(H2537=1,COUNT(X2537:BN2537,BP2537:BX2537,BZ2537:CF2537,CH2537:FC2537,FI2537:FQ2537),"")</f>
        <v/>
      </c>
      <c r="G2537" s="98" t="str">
        <f>IF($B2537&gt;=1,$M2537,"")</f>
        <v/>
      </c>
      <c r="H2537" s="199" t="str">
        <f>IF(AND(M2537&gt;0,M2537&lt;=STATS!$C$22),1,"")</f>
        <v/>
      </c>
      <c r="J2537" s="34">
        <v>2536</v>
      </c>
      <c r="R2537" s="17"/>
      <c r="U2537" s="17"/>
      <c r="FD2537" s="195"/>
      <c r="FE2537" s="195"/>
      <c r="FF2537" s="195"/>
      <c r="FG2537" s="195"/>
      <c r="FH2537" s="195"/>
    </row>
    <row r="2538" spans="2:164" x14ac:dyDescent="0.2">
      <c r="B2538" s="98">
        <f>COUNT(R2538:FC2538,FI2538:FQ2538)</f>
        <v>0</v>
      </c>
      <c r="C2538" s="98" t="str">
        <f>IF(COUNT(R2538:FC2538,FI2538:FQ2538)&gt;0,COUNT(R2538:FC2538,FI2538:FQ2538),"")</f>
        <v/>
      </c>
      <c r="D2538" s="98" t="str">
        <f>IF(COUNT(X2538:BN2538,BP2538:BX2538,BZ2538:CF2538,CH2538:FC2538,FI2538:FQ2538)&gt;0,COUNT(X2538:BN2538,BP2538:BX2538,BZ2538:CF2538,CH2538:FC2538,FI2538:FQ2538),"")</f>
        <v/>
      </c>
      <c r="E2538" s="98" t="str">
        <f>IF(H2538=1,COUNT(R2538:FC2538,FI2538:FQ2538),"")</f>
        <v/>
      </c>
      <c r="F2538" s="98" t="str">
        <f>IF(H2538=1,COUNT(X2538:BN2538,BP2538:BX2538,BZ2538:CF2538,CH2538:FC2538,FI2538:FQ2538),"")</f>
        <v/>
      </c>
      <c r="G2538" s="98" t="str">
        <f>IF($B2538&gt;=1,$M2538,"")</f>
        <v/>
      </c>
      <c r="H2538" s="199" t="str">
        <f>IF(AND(M2538&gt;0,M2538&lt;=STATS!$C$22),1,"")</f>
        <v/>
      </c>
      <c r="J2538" s="34">
        <v>2537</v>
      </c>
      <c r="R2538" s="17"/>
      <c r="U2538" s="17"/>
      <c r="FD2538" s="195"/>
      <c r="FE2538" s="195"/>
      <c r="FF2538" s="195"/>
      <c r="FG2538" s="195"/>
      <c r="FH2538" s="195"/>
    </row>
    <row r="2539" spans="2:164" x14ac:dyDescent="0.2">
      <c r="B2539" s="98">
        <f>COUNT(R2539:FC2539,FI2539:FQ2539)</f>
        <v>0</v>
      </c>
      <c r="C2539" s="98" t="str">
        <f>IF(COUNT(R2539:FC2539,FI2539:FQ2539)&gt;0,COUNT(R2539:FC2539,FI2539:FQ2539),"")</f>
        <v/>
      </c>
      <c r="D2539" s="98" t="str">
        <f>IF(COUNT(X2539:BN2539,BP2539:BX2539,BZ2539:CF2539,CH2539:FC2539,FI2539:FQ2539)&gt;0,COUNT(X2539:BN2539,BP2539:BX2539,BZ2539:CF2539,CH2539:FC2539,FI2539:FQ2539),"")</f>
        <v/>
      </c>
      <c r="E2539" s="98" t="str">
        <f>IF(H2539=1,COUNT(R2539:FC2539,FI2539:FQ2539),"")</f>
        <v/>
      </c>
      <c r="F2539" s="98" t="str">
        <f>IF(H2539=1,COUNT(X2539:BN2539,BP2539:BX2539,BZ2539:CF2539,CH2539:FC2539,FI2539:FQ2539),"")</f>
        <v/>
      </c>
      <c r="G2539" s="98" t="str">
        <f>IF($B2539&gt;=1,$M2539,"")</f>
        <v/>
      </c>
      <c r="H2539" s="199" t="str">
        <f>IF(AND(M2539&gt;0,M2539&lt;=STATS!$C$22),1,"")</f>
        <v/>
      </c>
      <c r="J2539" s="34">
        <v>2538</v>
      </c>
      <c r="R2539" s="17"/>
      <c r="U2539" s="17"/>
      <c r="FD2539" s="195"/>
      <c r="FE2539" s="195"/>
      <c r="FF2539" s="195"/>
      <c r="FG2539" s="195"/>
      <c r="FH2539" s="195"/>
    </row>
    <row r="2540" spans="2:164" x14ac:dyDescent="0.2">
      <c r="B2540" s="98">
        <f>COUNT(R2540:FC2540,FI2540:FQ2540)</f>
        <v>0</v>
      </c>
      <c r="C2540" s="98" t="str">
        <f>IF(COUNT(R2540:FC2540,FI2540:FQ2540)&gt;0,COUNT(R2540:FC2540,FI2540:FQ2540),"")</f>
        <v/>
      </c>
      <c r="D2540" s="98" t="str">
        <f>IF(COUNT(X2540:BN2540,BP2540:BX2540,BZ2540:CF2540,CH2540:FC2540,FI2540:FQ2540)&gt;0,COUNT(X2540:BN2540,BP2540:BX2540,BZ2540:CF2540,CH2540:FC2540,FI2540:FQ2540),"")</f>
        <v/>
      </c>
      <c r="E2540" s="98" t="str">
        <f>IF(H2540=1,COUNT(R2540:FC2540,FI2540:FQ2540),"")</f>
        <v/>
      </c>
      <c r="F2540" s="98" t="str">
        <f>IF(H2540=1,COUNT(X2540:BN2540,BP2540:BX2540,BZ2540:CF2540,CH2540:FC2540,FI2540:FQ2540),"")</f>
        <v/>
      </c>
      <c r="G2540" s="98" t="str">
        <f>IF($B2540&gt;=1,$M2540,"")</f>
        <v/>
      </c>
      <c r="H2540" s="199" t="str">
        <f>IF(AND(M2540&gt;0,M2540&lt;=STATS!$C$22),1,"")</f>
        <v/>
      </c>
      <c r="J2540" s="34">
        <v>2539</v>
      </c>
      <c r="R2540" s="17"/>
      <c r="U2540" s="17"/>
      <c r="FD2540" s="195"/>
      <c r="FE2540" s="195"/>
      <c r="FF2540" s="195"/>
      <c r="FG2540" s="195"/>
      <c r="FH2540" s="195"/>
    </row>
    <row r="2541" spans="2:164" x14ac:dyDescent="0.2">
      <c r="B2541" s="98">
        <f>COUNT(R2541:FC2541,FI2541:FQ2541)</f>
        <v>0</v>
      </c>
      <c r="C2541" s="98" t="str">
        <f>IF(COUNT(R2541:FC2541,FI2541:FQ2541)&gt;0,COUNT(R2541:FC2541,FI2541:FQ2541),"")</f>
        <v/>
      </c>
      <c r="D2541" s="98" t="str">
        <f>IF(COUNT(X2541:BN2541,BP2541:BX2541,BZ2541:CF2541,CH2541:FC2541,FI2541:FQ2541)&gt;0,COUNT(X2541:BN2541,BP2541:BX2541,BZ2541:CF2541,CH2541:FC2541,FI2541:FQ2541),"")</f>
        <v/>
      </c>
      <c r="E2541" s="98" t="str">
        <f>IF(H2541=1,COUNT(R2541:FC2541,FI2541:FQ2541),"")</f>
        <v/>
      </c>
      <c r="F2541" s="98" t="str">
        <f>IF(H2541=1,COUNT(X2541:BN2541,BP2541:BX2541,BZ2541:CF2541,CH2541:FC2541,FI2541:FQ2541),"")</f>
        <v/>
      </c>
      <c r="G2541" s="98" t="str">
        <f>IF($B2541&gt;=1,$M2541,"")</f>
        <v/>
      </c>
      <c r="H2541" s="199" t="str">
        <f>IF(AND(M2541&gt;0,M2541&lt;=STATS!$C$22),1,"")</f>
        <v/>
      </c>
      <c r="J2541" s="34">
        <v>2540</v>
      </c>
      <c r="R2541" s="17"/>
      <c r="U2541" s="17"/>
      <c r="FD2541" s="195"/>
      <c r="FE2541" s="195"/>
      <c r="FF2541" s="195"/>
      <c r="FG2541" s="195"/>
      <c r="FH2541" s="195"/>
    </row>
    <row r="2542" spans="2:164" x14ac:dyDescent="0.2">
      <c r="B2542" s="98">
        <f>COUNT(R2542:FC2542,FI2542:FQ2542)</f>
        <v>0</v>
      </c>
      <c r="C2542" s="98" t="str">
        <f>IF(COUNT(R2542:FC2542,FI2542:FQ2542)&gt;0,COUNT(R2542:FC2542,FI2542:FQ2542),"")</f>
        <v/>
      </c>
      <c r="D2542" s="98" t="str">
        <f>IF(COUNT(X2542:BN2542,BP2542:BX2542,BZ2542:CF2542,CH2542:FC2542,FI2542:FQ2542)&gt;0,COUNT(X2542:BN2542,BP2542:BX2542,BZ2542:CF2542,CH2542:FC2542,FI2542:FQ2542),"")</f>
        <v/>
      </c>
      <c r="E2542" s="98" t="str">
        <f>IF(H2542=1,COUNT(R2542:FC2542,FI2542:FQ2542),"")</f>
        <v/>
      </c>
      <c r="F2542" s="98" t="str">
        <f>IF(H2542=1,COUNT(X2542:BN2542,BP2542:BX2542,BZ2542:CF2542,CH2542:FC2542,FI2542:FQ2542),"")</f>
        <v/>
      </c>
      <c r="G2542" s="98" t="str">
        <f>IF($B2542&gt;=1,$M2542,"")</f>
        <v/>
      </c>
      <c r="H2542" s="199" t="str">
        <f>IF(AND(M2542&gt;0,M2542&lt;=STATS!$C$22),1,"")</f>
        <v/>
      </c>
      <c r="J2542" s="34">
        <v>2541</v>
      </c>
      <c r="R2542" s="17"/>
      <c r="U2542" s="17"/>
      <c r="FD2542" s="195"/>
      <c r="FE2542" s="195"/>
      <c r="FF2542" s="195"/>
      <c r="FG2542" s="195"/>
      <c r="FH2542" s="195"/>
    </row>
    <row r="2543" spans="2:164" x14ac:dyDescent="0.2">
      <c r="B2543" s="98">
        <f>COUNT(R2543:FC2543,FI2543:FQ2543)</f>
        <v>0</v>
      </c>
      <c r="C2543" s="98" t="str">
        <f>IF(COUNT(R2543:FC2543,FI2543:FQ2543)&gt;0,COUNT(R2543:FC2543,FI2543:FQ2543),"")</f>
        <v/>
      </c>
      <c r="D2543" s="98" t="str">
        <f>IF(COUNT(X2543:BN2543,BP2543:BX2543,BZ2543:CF2543,CH2543:FC2543,FI2543:FQ2543)&gt;0,COUNT(X2543:BN2543,BP2543:BX2543,BZ2543:CF2543,CH2543:FC2543,FI2543:FQ2543),"")</f>
        <v/>
      </c>
      <c r="E2543" s="98" t="str">
        <f>IF(H2543=1,COUNT(R2543:FC2543,FI2543:FQ2543),"")</f>
        <v/>
      </c>
      <c r="F2543" s="98" t="str">
        <f>IF(H2543=1,COUNT(X2543:BN2543,BP2543:BX2543,BZ2543:CF2543,CH2543:FC2543,FI2543:FQ2543),"")</f>
        <v/>
      </c>
      <c r="G2543" s="98" t="str">
        <f>IF($B2543&gt;=1,$M2543,"")</f>
        <v/>
      </c>
      <c r="H2543" s="199" t="str">
        <f>IF(AND(M2543&gt;0,M2543&lt;=STATS!$C$22),1,"")</f>
        <v/>
      </c>
      <c r="J2543" s="34">
        <v>2542</v>
      </c>
      <c r="R2543" s="17"/>
      <c r="U2543" s="17"/>
      <c r="FD2543" s="195"/>
      <c r="FE2543" s="195"/>
      <c r="FF2543" s="195"/>
      <c r="FG2543" s="195"/>
      <c r="FH2543" s="195"/>
    </row>
    <row r="2544" spans="2:164" x14ac:dyDescent="0.2">
      <c r="B2544" s="98">
        <f>COUNT(R2544:FC2544,FI2544:FQ2544)</f>
        <v>0</v>
      </c>
      <c r="C2544" s="98" t="str">
        <f>IF(COUNT(R2544:FC2544,FI2544:FQ2544)&gt;0,COUNT(R2544:FC2544,FI2544:FQ2544),"")</f>
        <v/>
      </c>
      <c r="D2544" s="98" t="str">
        <f>IF(COUNT(X2544:BN2544,BP2544:BX2544,BZ2544:CF2544,CH2544:FC2544,FI2544:FQ2544)&gt;0,COUNT(X2544:BN2544,BP2544:BX2544,BZ2544:CF2544,CH2544:FC2544,FI2544:FQ2544),"")</f>
        <v/>
      </c>
      <c r="E2544" s="98" t="str">
        <f>IF(H2544=1,COUNT(R2544:FC2544,FI2544:FQ2544),"")</f>
        <v/>
      </c>
      <c r="F2544" s="98" t="str">
        <f>IF(H2544=1,COUNT(X2544:BN2544,BP2544:BX2544,BZ2544:CF2544,CH2544:FC2544,FI2544:FQ2544),"")</f>
        <v/>
      </c>
      <c r="G2544" s="98" t="str">
        <f>IF($B2544&gt;=1,$M2544,"")</f>
        <v/>
      </c>
      <c r="H2544" s="199" t="str">
        <f>IF(AND(M2544&gt;0,M2544&lt;=STATS!$C$22),1,"")</f>
        <v/>
      </c>
      <c r="J2544" s="34">
        <v>2543</v>
      </c>
      <c r="R2544" s="17"/>
      <c r="U2544" s="17"/>
      <c r="FD2544" s="195"/>
      <c r="FE2544" s="195"/>
      <c r="FF2544" s="195"/>
      <c r="FG2544" s="195"/>
      <c r="FH2544" s="195"/>
    </row>
    <row r="2545" spans="2:164" x14ac:dyDescent="0.2">
      <c r="B2545" s="98">
        <f>COUNT(R2545:FC2545,FI2545:FQ2545)</f>
        <v>0</v>
      </c>
      <c r="C2545" s="98" t="str">
        <f>IF(COUNT(R2545:FC2545,FI2545:FQ2545)&gt;0,COUNT(R2545:FC2545,FI2545:FQ2545),"")</f>
        <v/>
      </c>
      <c r="D2545" s="98" t="str">
        <f>IF(COUNT(X2545:BN2545,BP2545:BX2545,BZ2545:CF2545,CH2545:FC2545,FI2545:FQ2545)&gt;0,COUNT(X2545:BN2545,BP2545:BX2545,BZ2545:CF2545,CH2545:FC2545,FI2545:FQ2545),"")</f>
        <v/>
      </c>
      <c r="E2545" s="98" t="str">
        <f>IF(H2545=1,COUNT(R2545:FC2545,FI2545:FQ2545),"")</f>
        <v/>
      </c>
      <c r="F2545" s="98" t="str">
        <f>IF(H2545=1,COUNT(X2545:BN2545,BP2545:BX2545,BZ2545:CF2545,CH2545:FC2545,FI2545:FQ2545),"")</f>
        <v/>
      </c>
      <c r="G2545" s="98" t="str">
        <f>IF($B2545&gt;=1,$M2545,"")</f>
        <v/>
      </c>
      <c r="H2545" s="199" t="str">
        <f>IF(AND(M2545&gt;0,M2545&lt;=STATS!$C$22),1,"")</f>
        <v/>
      </c>
      <c r="J2545" s="34">
        <v>2544</v>
      </c>
      <c r="R2545" s="17"/>
      <c r="U2545" s="17"/>
      <c r="FD2545" s="195"/>
      <c r="FE2545" s="195"/>
      <c r="FF2545" s="195"/>
      <c r="FG2545" s="195"/>
      <c r="FH2545" s="195"/>
    </row>
    <row r="2546" spans="2:164" x14ac:dyDescent="0.2">
      <c r="B2546" s="98">
        <f>COUNT(R2546:FC2546,FI2546:FQ2546)</f>
        <v>0</v>
      </c>
      <c r="C2546" s="98" t="str">
        <f>IF(COUNT(R2546:FC2546,FI2546:FQ2546)&gt;0,COUNT(R2546:FC2546,FI2546:FQ2546),"")</f>
        <v/>
      </c>
      <c r="D2546" s="98" t="str">
        <f>IF(COUNT(X2546:BN2546,BP2546:BX2546,BZ2546:CF2546,CH2546:FC2546,FI2546:FQ2546)&gt;0,COUNT(X2546:BN2546,BP2546:BX2546,BZ2546:CF2546,CH2546:FC2546,FI2546:FQ2546),"")</f>
        <v/>
      </c>
      <c r="E2546" s="98" t="str">
        <f>IF(H2546=1,COUNT(R2546:FC2546,FI2546:FQ2546),"")</f>
        <v/>
      </c>
      <c r="F2546" s="98" t="str">
        <f>IF(H2546=1,COUNT(X2546:BN2546,BP2546:BX2546,BZ2546:CF2546,CH2546:FC2546,FI2546:FQ2546),"")</f>
        <v/>
      </c>
      <c r="G2546" s="98" t="str">
        <f>IF($B2546&gt;=1,$M2546,"")</f>
        <v/>
      </c>
      <c r="H2546" s="199" t="str">
        <f>IF(AND(M2546&gt;0,M2546&lt;=STATS!$C$22),1,"")</f>
        <v/>
      </c>
      <c r="J2546" s="34">
        <v>2545</v>
      </c>
      <c r="R2546" s="17"/>
      <c r="U2546" s="17"/>
      <c r="FD2546" s="195"/>
      <c r="FE2546" s="195"/>
      <c r="FF2546" s="195"/>
      <c r="FG2546" s="195"/>
      <c r="FH2546" s="195"/>
    </row>
    <row r="2547" spans="2:164" x14ac:dyDescent="0.2">
      <c r="B2547" s="98">
        <f>COUNT(R2547:FC2547,FI2547:FQ2547)</f>
        <v>0</v>
      </c>
      <c r="C2547" s="98" t="str">
        <f>IF(COUNT(R2547:FC2547,FI2547:FQ2547)&gt;0,COUNT(R2547:FC2547,FI2547:FQ2547),"")</f>
        <v/>
      </c>
      <c r="D2547" s="98" t="str">
        <f>IF(COUNT(X2547:BN2547,BP2547:BX2547,BZ2547:CF2547,CH2547:FC2547,FI2547:FQ2547)&gt;0,COUNT(X2547:BN2547,BP2547:BX2547,BZ2547:CF2547,CH2547:FC2547,FI2547:FQ2547),"")</f>
        <v/>
      </c>
      <c r="E2547" s="98" t="str">
        <f>IF(H2547=1,COUNT(R2547:FC2547,FI2547:FQ2547),"")</f>
        <v/>
      </c>
      <c r="F2547" s="98" t="str">
        <f>IF(H2547=1,COUNT(X2547:BN2547,BP2547:BX2547,BZ2547:CF2547,CH2547:FC2547,FI2547:FQ2547),"")</f>
        <v/>
      </c>
      <c r="G2547" s="98" t="str">
        <f>IF($B2547&gt;=1,$M2547,"")</f>
        <v/>
      </c>
      <c r="H2547" s="199" t="str">
        <f>IF(AND(M2547&gt;0,M2547&lt;=STATS!$C$22),1,"")</f>
        <v/>
      </c>
      <c r="J2547" s="34">
        <v>2546</v>
      </c>
      <c r="R2547" s="17"/>
      <c r="U2547" s="17"/>
      <c r="FD2547" s="195"/>
      <c r="FE2547" s="195"/>
      <c r="FF2547" s="195"/>
      <c r="FG2547" s="195"/>
      <c r="FH2547" s="195"/>
    </row>
    <row r="2548" spans="2:164" x14ac:dyDescent="0.2">
      <c r="B2548" s="98">
        <f>COUNT(R2548:FC2548,FI2548:FQ2548)</f>
        <v>0</v>
      </c>
      <c r="C2548" s="98" t="str">
        <f>IF(COUNT(R2548:FC2548,FI2548:FQ2548)&gt;0,COUNT(R2548:FC2548,FI2548:FQ2548),"")</f>
        <v/>
      </c>
      <c r="D2548" s="98" t="str">
        <f>IF(COUNT(X2548:BN2548,BP2548:BX2548,BZ2548:CF2548,CH2548:FC2548,FI2548:FQ2548)&gt;0,COUNT(X2548:BN2548,BP2548:BX2548,BZ2548:CF2548,CH2548:FC2548,FI2548:FQ2548),"")</f>
        <v/>
      </c>
      <c r="E2548" s="98" t="str">
        <f>IF(H2548=1,COUNT(R2548:FC2548,FI2548:FQ2548),"")</f>
        <v/>
      </c>
      <c r="F2548" s="98" t="str">
        <f>IF(H2548=1,COUNT(X2548:BN2548,BP2548:BX2548,BZ2548:CF2548,CH2548:FC2548,FI2548:FQ2548),"")</f>
        <v/>
      </c>
      <c r="G2548" s="98" t="str">
        <f>IF($B2548&gt;=1,$M2548,"")</f>
        <v/>
      </c>
      <c r="H2548" s="199" t="str">
        <f>IF(AND(M2548&gt;0,M2548&lt;=STATS!$C$22),1,"")</f>
        <v/>
      </c>
      <c r="J2548" s="34">
        <v>2547</v>
      </c>
      <c r="R2548" s="17"/>
      <c r="U2548" s="17"/>
      <c r="FD2548" s="195"/>
      <c r="FE2548" s="195"/>
      <c r="FF2548" s="195"/>
      <c r="FG2548" s="195"/>
      <c r="FH2548" s="195"/>
    </row>
    <row r="2549" spans="2:164" x14ac:dyDescent="0.2">
      <c r="B2549" s="98">
        <f>COUNT(R2549:FC2549,FI2549:FQ2549)</f>
        <v>0</v>
      </c>
      <c r="C2549" s="98" t="str">
        <f>IF(COUNT(R2549:FC2549,FI2549:FQ2549)&gt;0,COUNT(R2549:FC2549,FI2549:FQ2549),"")</f>
        <v/>
      </c>
      <c r="D2549" s="98" t="str">
        <f>IF(COUNT(X2549:BN2549,BP2549:BX2549,BZ2549:CF2549,CH2549:FC2549,FI2549:FQ2549)&gt;0,COUNT(X2549:BN2549,BP2549:BX2549,BZ2549:CF2549,CH2549:FC2549,FI2549:FQ2549),"")</f>
        <v/>
      </c>
      <c r="E2549" s="98" t="str">
        <f>IF(H2549=1,COUNT(R2549:FC2549,FI2549:FQ2549),"")</f>
        <v/>
      </c>
      <c r="F2549" s="98" t="str">
        <f>IF(H2549=1,COUNT(X2549:BN2549,BP2549:BX2549,BZ2549:CF2549,CH2549:FC2549,FI2549:FQ2549),"")</f>
        <v/>
      </c>
      <c r="G2549" s="98" t="str">
        <f>IF($B2549&gt;=1,$M2549,"")</f>
        <v/>
      </c>
      <c r="H2549" s="199" t="str">
        <f>IF(AND(M2549&gt;0,M2549&lt;=STATS!$C$22),1,"")</f>
        <v/>
      </c>
      <c r="J2549" s="34">
        <v>2548</v>
      </c>
      <c r="R2549" s="17"/>
      <c r="U2549" s="17"/>
      <c r="FD2549" s="195"/>
      <c r="FE2549" s="195"/>
      <c r="FF2549" s="195"/>
      <c r="FG2549" s="195"/>
      <c r="FH2549" s="195"/>
    </row>
    <row r="2550" spans="2:164" x14ac:dyDescent="0.2">
      <c r="B2550" s="98">
        <f>COUNT(R2550:FC2550,FI2550:FQ2550)</f>
        <v>0</v>
      </c>
      <c r="C2550" s="98" t="str">
        <f>IF(COUNT(R2550:FC2550,FI2550:FQ2550)&gt;0,COUNT(R2550:FC2550,FI2550:FQ2550),"")</f>
        <v/>
      </c>
      <c r="D2550" s="98" t="str">
        <f>IF(COUNT(X2550:BN2550,BP2550:BX2550,BZ2550:CF2550,CH2550:FC2550,FI2550:FQ2550)&gt;0,COUNT(X2550:BN2550,BP2550:BX2550,BZ2550:CF2550,CH2550:FC2550,FI2550:FQ2550),"")</f>
        <v/>
      </c>
      <c r="E2550" s="98" t="str">
        <f>IF(H2550=1,COUNT(R2550:FC2550,FI2550:FQ2550),"")</f>
        <v/>
      </c>
      <c r="F2550" s="98" t="str">
        <f>IF(H2550=1,COUNT(X2550:BN2550,BP2550:BX2550,BZ2550:CF2550,CH2550:FC2550,FI2550:FQ2550),"")</f>
        <v/>
      </c>
      <c r="G2550" s="98" t="str">
        <f>IF($B2550&gt;=1,$M2550,"")</f>
        <v/>
      </c>
      <c r="H2550" s="199" t="str">
        <f>IF(AND(M2550&gt;0,M2550&lt;=STATS!$C$22),1,"")</f>
        <v/>
      </c>
      <c r="J2550" s="34">
        <v>2549</v>
      </c>
      <c r="R2550" s="17"/>
      <c r="U2550" s="17"/>
      <c r="FD2550" s="195"/>
      <c r="FE2550" s="195"/>
      <c r="FF2550" s="195"/>
      <c r="FG2550" s="195"/>
      <c r="FH2550" s="195"/>
    </row>
    <row r="2551" spans="2:164" x14ac:dyDescent="0.2">
      <c r="B2551" s="98">
        <f>COUNT(R2551:FC2551,FI2551:FQ2551)</f>
        <v>0</v>
      </c>
      <c r="C2551" s="98" t="str">
        <f>IF(COUNT(R2551:FC2551,FI2551:FQ2551)&gt;0,COUNT(R2551:FC2551,FI2551:FQ2551),"")</f>
        <v/>
      </c>
      <c r="D2551" s="98" t="str">
        <f>IF(COUNT(X2551:BN2551,BP2551:BX2551,BZ2551:CF2551,CH2551:FC2551,FI2551:FQ2551)&gt;0,COUNT(X2551:BN2551,BP2551:BX2551,BZ2551:CF2551,CH2551:FC2551,FI2551:FQ2551),"")</f>
        <v/>
      </c>
      <c r="E2551" s="98" t="str">
        <f>IF(H2551=1,COUNT(R2551:FC2551,FI2551:FQ2551),"")</f>
        <v/>
      </c>
      <c r="F2551" s="98" t="str">
        <f>IF(H2551=1,COUNT(X2551:BN2551,BP2551:BX2551,BZ2551:CF2551,CH2551:FC2551,FI2551:FQ2551),"")</f>
        <v/>
      </c>
      <c r="G2551" s="98" t="str">
        <f>IF($B2551&gt;=1,$M2551,"")</f>
        <v/>
      </c>
      <c r="H2551" s="199" t="str">
        <f>IF(AND(M2551&gt;0,M2551&lt;=STATS!$C$22),1,"")</f>
        <v/>
      </c>
      <c r="J2551" s="34">
        <v>2550</v>
      </c>
      <c r="R2551" s="17"/>
      <c r="U2551" s="17"/>
      <c r="FD2551" s="195"/>
      <c r="FE2551" s="195"/>
      <c r="FF2551" s="195"/>
      <c r="FG2551" s="195"/>
      <c r="FH2551" s="195"/>
    </row>
    <row r="2552" spans="2:164" x14ac:dyDescent="0.2">
      <c r="B2552" s="98">
        <f>COUNT(R2552:FC2552,FI2552:FQ2552)</f>
        <v>0</v>
      </c>
      <c r="C2552" s="98" t="str">
        <f>IF(COUNT(R2552:FC2552,FI2552:FQ2552)&gt;0,COUNT(R2552:FC2552,FI2552:FQ2552),"")</f>
        <v/>
      </c>
      <c r="D2552" s="98" t="str">
        <f>IF(COUNT(X2552:BN2552,BP2552:BX2552,BZ2552:CF2552,CH2552:FC2552,FI2552:FQ2552)&gt;0,COUNT(X2552:BN2552,BP2552:BX2552,BZ2552:CF2552,CH2552:FC2552,FI2552:FQ2552),"")</f>
        <v/>
      </c>
      <c r="E2552" s="98" t="str">
        <f>IF(H2552=1,COUNT(R2552:FC2552,FI2552:FQ2552),"")</f>
        <v/>
      </c>
      <c r="F2552" s="98" t="str">
        <f>IF(H2552=1,COUNT(X2552:BN2552,BP2552:BX2552,BZ2552:CF2552,CH2552:FC2552,FI2552:FQ2552),"")</f>
        <v/>
      </c>
      <c r="G2552" s="98" t="str">
        <f>IF($B2552&gt;=1,$M2552,"")</f>
        <v/>
      </c>
      <c r="H2552" s="199" t="str">
        <f>IF(AND(M2552&gt;0,M2552&lt;=STATS!$C$22),1,"")</f>
        <v/>
      </c>
      <c r="J2552" s="34">
        <v>2551</v>
      </c>
      <c r="R2552" s="17"/>
      <c r="U2552" s="17"/>
      <c r="FD2552" s="195"/>
      <c r="FE2552" s="195"/>
      <c r="FF2552" s="195"/>
      <c r="FG2552" s="195"/>
      <c r="FH2552" s="195"/>
    </row>
    <row r="2553" spans="2:164" x14ac:dyDescent="0.2">
      <c r="B2553" s="98">
        <f>COUNT(R2553:FC2553,FI2553:FQ2553)</f>
        <v>0</v>
      </c>
      <c r="C2553" s="98" t="str">
        <f>IF(COUNT(R2553:FC2553,FI2553:FQ2553)&gt;0,COUNT(R2553:FC2553,FI2553:FQ2553),"")</f>
        <v/>
      </c>
      <c r="D2553" s="98" t="str">
        <f>IF(COUNT(X2553:BN2553,BP2553:BX2553,BZ2553:CF2553,CH2553:FC2553,FI2553:FQ2553)&gt;0,COUNT(X2553:BN2553,BP2553:BX2553,BZ2553:CF2553,CH2553:FC2553,FI2553:FQ2553),"")</f>
        <v/>
      </c>
      <c r="E2553" s="98" t="str">
        <f>IF(H2553=1,COUNT(R2553:FC2553,FI2553:FQ2553),"")</f>
        <v/>
      </c>
      <c r="F2553" s="98" t="str">
        <f>IF(H2553=1,COUNT(X2553:BN2553,BP2553:BX2553,BZ2553:CF2553,CH2553:FC2553,FI2553:FQ2553),"")</f>
        <v/>
      </c>
      <c r="G2553" s="98" t="str">
        <f>IF($B2553&gt;=1,$M2553,"")</f>
        <v/>
      </c>
      <c r="H2553" s="199" t="str">
        <f>IF(AND(M2553&gt;0,M2553&lt;=STATS!$C$22),1,"")</f>
        <v/>
      </c>
      <c r="J2553" s="34">
        <v>2552</v>
      </c>
      <c r="R2553" s="17"/>
      <c r="U2553" s="17"/>
      <c r="FD2553" s="195"/>
      <c r="FE2553" s="195"/>
      <c r="FF2553" s="195"/>
      <c r="FG2553" s="195"/>
      <c r="FH2553" s="195"/>
    </row>
    <row r="2554" spans="2:164" x14ac:dyDescent="0.2">
      <c r="B2554" s="98">
        <f>COUNT(R2554:FC2554,FI2554:FQ2554)</f>
        <v>0</v>
      </c>
      <c r="C2554" s="98" t="str">
        <f>IF(COUNT(R2554:FC2554,FI2554:FQ2554)&gt;0,COUNT(R2554:FC2554,FI2554:FQ2554),"")</f>
        <v/>
      </c>
      <c r="D2554" s="98" t="str">
        <f>IF(COUNT(X2554:BN2554,BP2554:BX2554,BZ2554:CF2554,CH2554:FC2554,FI2554:FQ2554)&gt;0,COUNT(X2554:BN2554,BP2554:BX2554,BZ2554:CF2554,CH2554:FC2554,FI2554:FQ2554),"")</f>
        <v/>
      </c>
      <c r="E2554" s="98" t="str">
        <f>IF(H2554=1,COUNT(R2554:FC2554,FI2554:FQ2554),"")</f>
        <v/>
      </c>
      <c r="F2554" s="98" t="str">
        <f>IF(H2554=1,COUNT(X2554:BN2554,BP2554:BX2554,BZ2554:CF2554,CH2554:FC2554,FI2554:FQ2554),"")</f>
        <v/>
      </c>
      <c r="G2554" s="98" t="str">
        <f>IF($B2554&gt;=1,$M2554,"")</f>
        <v/>
      </c>
      <c r="H2554" s="199" t="str">
        <f>IF(AND(M2554&gt;0,M2554&lt;=STATS!$C$22),1,"")</f>
        <v/>
      </c>
      <c r="J2554" s="34">
        <v>2553</v>
      </c>
      <c r="R2554" s="17"/>
      <c r="U2554" s="17"/>
      <c r="FD2554" s="195"/>
      <c r="FE2554" s="195"/>
      <c r="FF2554" s="195"/>
      <c r="FG2554" s="195"/>
      <c r="FH2554" s="195"/>
    </row>
    <row r="2555" spans="2:164" x14ac:dyDescent="0.2">
      <c r="B2555" s="98">
        <f>COUNT(R2555:FC2555,FI2555:FQ2555)</f>
        <v>0</v>
      </c>
      <c r="C2555" s="98" t="str">
        <f>IF(COUNT(R2555:FC2555,FI2555:FQ2555)&gt;0,COUNT(R2555:FC2555,FI2555:FQ2555),"")</f>
        <v/>
      </c>
      <c r="D2555" s="98" t="str">
        <f>IF(COUNT(X2555:BN2555,BP2555:BX2555,BZ2555:CF2555,CH2555:FC2555,FI2555:FQ2555)&gt;0,COUNT(X2555:BN2555,BP2555:BX2555,BZ2555:CF2555,CH2555:FC2555,FI2555:FQ2555),"")</f>
        <v/>
      </c>
      <c r="E2555" s="98" t="str">
        <f>IF(H2555=1,COUNT(R2555:FC2555,FI2555:FQ2555),"")</f>
        <v/>
      </c>
      <c r="F2555" s="98" t="str">
        <f>IF(H2555=1,COUNT(X2555:BN2555,BP2555:BX2555,BZ2555:CF2555,CH2555:FC2555,FI2555:FQ2555),"")</f>
        <v/>
      </c>
      <c r="G2555" s="98" t="str">
        <f>IF($B2555&gt;=1,$M2555,"")</f>
        <v/>
      </c>
      <c r="H2555" s="199" t="str">
        <f>IF(AND(M2555&gt;0,M2555&lt;=STATS!$C$22),1,"")</f>
        <v/>
      </c>
      <c r="J2555" s="34">
        <v>2554</v>
      </c>
      <c r="R2555" s="17"/>
      <c r="U2555" s="17"/>
      <c r="FD2555" s="195"/>
      <c r="FE2555" s="195"/>
      <c r="FF2555" s="195"/>
      <c r="FG2555" s="195"/>
      <c r="FH2555" s="195"/>
    </row>
    <row r="2556" spans="2:164" x14ac:dyDescent="0.2">
      <c r="B2556" s="98">
        <f>COUNT(R2556:FC2556,FI2556:FQ2556)</f>
        <v>0</v>
      </c>
      <c r="C2556" s="98" t="str">
        <f>IF(COUNT(R2556:FC2556,FI2556:FQ2556)&gt;0,COUNT(R2556:FC2556,FI2556:FQ2556),"")</f>
        <v/>
      </c>
      <c r="D2556" s="98" t="str">
        <f>IF(COUNT(X2556:BN2556,BP2556:BX2556,BZ2556:CF2556,CH2556:FC2556,FI2556:FQ2556)&gt;0,COUNT(X2556:BN2556,BP2556:BX2556,BZ2556:CF2556,CH2556:FC2556,FI2556:FQ2556),"")</f>
        <v/>
      </c>
      <c r="E2556" s="98" t="str">
        <f>IF(H2556=1,COUNT(R2556:FC2556,FI2556:FQ2556),"")</f>
        <v/>
      </c>
      <c r="F2556" s="98" t="str">
        <f>IF(H2556=1,COUNT(X2556:BN2556,BP2556:BX2556,BZ2556:CF2556,CH2556:FC2556,FI2556:FQ2556),"")</f>
        <v/>
      </c>
      <c r="G2556" s="98" t="str">
        <f>IF($B2556&gt;=1,$M2556,"")</f>
        <v/>
      </c>
      <c r="H2556" s="199" t="str">
        <f>IF(AND(M2556&gt;0,M2556&lt;=STATS!$C$22),1,"")</f>
        <v/>
      </c>
      <c r="J2556" s="34">
        <v>2555</v>
      </c>
      <c r="R2556" s="17"/>
      <c r="U2556" s="17"/>
      <c r="FD2556" s="195"/>
      <c r="FE2556" s="195"/>
      <c r="FF2556" s="195"/>
      <c r="FG2556" s="195"/>
      <c r="FH2556" s="195"/>
    </row>
    <row r="2557" spans="2:164" x14ac:dyDescent="0.2">
      <c r="B2557" s="98">
        <f>COUNT(R2557:FC2557,FI2557:FQ2557)</f>
        <v>0</v>
      </c>
      <c r="C2557" s="98" t="str">
        <f>IF(COUNT(R2557:FC2557,FI2557:FQ2557)&gt;0,COUNT(R2557:FC2557,FI2557:FQ2557),"")</f>
        <v/>
      </c>
      <c r="D2557" s="98" t="str">
        <f>IF(COUNT(X2557:BN2557,BP2557:BX2557,BZ2557:CF2557,CH2557:FC2557,FI2557:FQ2557)&gt;0,COUNT(X2557:BN2557,BP2557:BX2557,BZ2557:CF2557,CH2557:FC2557,FI2557:FQ2557),"")</f>
        <v/>
      </c>
      <c r="E2557" s="98" t="str">
        <f>IF(H2557=1,COUNT(R2557:FC2557,FI2557:FQ2557),"")</f>
        <v/>
      </c>
      <c r="F2557" s="98" t="str">
        <f>IF(H2557=1,COUNT(X2557:BN2557,BP2557:BX2557,BZ2557:CF2557,CH2557:FC2557,FI2557:FQ2557),"")</f>
        <v/>
      </c>
      <c r="G2557" s="98" t="str">
        <f>IF($B2557&gt;=1,$M2557,"")</f>
        <v/>
      </c>
      <c r="H2557" s="199" t="str">
        <f>IF(AND(M2557&gt;0,M2557&lt;=STATS!$C$22),1,"")</f>
        <v/>
      </c>
      <c r="J2557" s="34">
        <v>2556</v>
      </c>
      <c r="R2557" s="17"/>
      <c r="U2557" s="17"/>
      <c r="FD2557" s="195"/>
      <c r="FE2557" s="195"/>
      <c r="FF2557" s="195"/>
      <c r="FG2557" s="195"/>
      <c r="FH2557" s="195"/>
    </row>
    <row r="2558" spans="2:164" x14ac:dyDescent="0.2">
      <c r="B2558" s="98">
        <f>COUNT(R2558:FC2558,FI2558:FQ2558)</f>
        <v>0</v>
      </c>
      <c r="C2558" s="98" t="str">
        <f>IF(COUNT(R2558:FC2558,FI2558:FQ2558)&gt;0,COUNT(R2558:FC2558,FI2558:FQ2558),"")</f>
        <v/>
      </c>
      <c r="D2558" s="98" t="str">
        <f>IF(COUNT(X2558:BN2558,BP2558:BX2558,BZ2558:CF2558,CH2558:FC2558,FI2558:FQ2558)&gt;0,COUNT(X2558:BN2558,BP2558:BX2558,BZ2558:CF2558,CH2558:FC2558,FI2558:FQ2558),"")</f>
        <v/>
      </c>
      <c r="E2558" s="98" t="str">
        <f>IF(H2558=1,COUNT(R2558:FC2558,FI2558:FQ2558),"")</f>
        <v/>
      </c>
      <c r="F2558" s="98" t="str">
        <f>IF(H2558=1,COUNT(X2558:BN2558,BP2558:BX2558,BZ2558:CF2558,CH2558:FC2558,FI2558:FQ2558),"")</f>
        <v/>
      </c>
      <c r="G2558" s="98" t="str">
        <f>IF($B2558&gt;=1,$M2558,"")</f>
        <v/>
      </c>
      <c r="H2558" s="199" t="str">
        <f>IF(AND(M2558&gt;0,M2558&lt;=STATS!$C$22),1,"")</f>
        <v/>
      </c>
      <c r="J2558" s="34">
        <v>2557</v>
      </c>
      <c r="R2558" s="17"/>
      <c r="U2558" s="17"/>
      <c r="FD2558" s="195"/>
      <c r="FE2558" s="195"/>
      <c r="FF2558" s="195"/>
      <c r="FG2558" s="195"/>
      <c r="FH2558" s="195"/>
    </row>
    <row r="2559" spans="2:164" x14ac:dyDescent="0.2">
      <c r="B2559" s="98">
        <f>COUNT(R2559:FC2559,FI2559:FQ2559)</f>
        <v>0</v>
      </c>
      <c r="C2559" s="98" t="str">
        <f>IF(COUNT(R2559:FC2559,FI2559:FQ2559)&gt;0,COUNT(R2559:FC2559,FI2559:FQ2559),"")</f>
        <v/>
      </c>
      <c r="D2559" s="98" t="str">
        <f>IF(COUNT(X2559:BN2559,BP2559:BX2559,BZ2559:CF2559,CH2559:FC2559,FI2559:FQ2559)&gt;0,COUNT(X2559:BN2559,BP2559:BX2559,BZ2559:CF2559,CH2559:FC2559,FI2559:FQ2559),"")</f>
        <v/>
      </c>
      <c r="E2559" s="98" t="str">
        <f>IF(H2559=1,COUNT(R2559:FC2559,FI2559:FQ2559),"")</f>
        <v/>
      </c>
      <c r="F2559" s="98" t="str">
        <f>IF(H2559=1,COUNT(X2559:BN2559,BP2559:BX2559,BZ2559:CF2559,CH2559:FC2559,FI2559:FQ2559),"")</f>
        <v/>
      </c>
      <c r="G2559" s="98" t="str">
        <f>IF($B2559&gt;=1,$M2559,"")</f>
        <v/>
      </c>
      <c r="H2559" s="199" t="str">
        <f>IF(AND(M2559&gt;0,M2559&lt;=STATS!$C$22),1,"")</f>
        <v/>
      </c>
      <c r="J2559" s="34">
        <v>2558</v>
      </c>
      <c r="R2559" s="17"/>
      <c r="U2559" s="17"/>
      <c r="FD2559" s="195"/>
      <c r="FE2559" s="195"/>
      <c r="FF2559" s="195"/>
      <c r="FG2559" s="195"/>
      <c r="FH2559" s="195"/>
    </row>
    <row r="2560" spans="2:164" x14ac:dyDescent="0.2">
      <c r="B2560" s="98">
        <f>COUNT(R2560:FC2560,FI2560:FQ2560)</f>
        <v>0</v>
      </c>
      <c r="C2560" s="98" t="str">
        <f>IF(COUNT(R2560:FC2560,FI2560:FQ2560)&gt;0,COUNT(R2560:FC2560,FI2560:FQ2560),"")</f>
        <v/>
      </c>
      <c r="D2560" s="98" t="str">
        <f>IF(COUNT(X2560:BN2560,BP2560:BX2560,BZ2560:CF2560,CH2560:FC2560,FI2560:FQ2560)&gt;0,COUNT(X2560:BN2560,BP2560:BX2560,BZ2560:CF2560,CH2560:FC2560,FI2560:FQ2560),"")</f>
        <v/>
      </c>
      <c r="E2560" s="98" t="str">
        <f>IF(H2560=1,COUNT(R2560:FC2560,FI2560:FQ2560),"")</f>
        <v/>
      </c>
      <c r="F2560" s="98" t="str">
        <f>IF(H2560=1,COUNT(X2560:BN2560,BP2560:BX2560,BZ2560:CF2560,CH2560:FC2560,FI2560:FQ2560),"")</f>
        <v/>
      </c>
      <c r="G2560" s="98" t="str">
        <f>IF($B2560&gt;=1,$M2560,"")</f>
        <v/>
      </c>
      <c r="H2560" s="199" t="str">
        <f>IF(AND(M2560&gt;0,M2560&lt;=STATS!$C$22),1,"")</f>
        <v/>
      </c>
      <c r="J2560" s="34">
        <v>2559</v>
      </c>
      <c r="R2560" s="17"/>
      <c r="U2560" s="17"/>
      <c r="FD2560" s="195"/>
      <c r="FE2560" s="195"/>
      <c r="FF2560" s="195"/>
      <c r="FG2560" s="195"/>
      <c r="FH2560" s="195"/>
    </row>
    <row r="2561" spans="2:164" x14ac:dyDescent="0.2">
      <c r="B2561" s="98">
        <f>COUNT(R2561:FC2561,FI2561:FQ2561)</f>
        <v>0</v>
      </c>
      <c r="C2561" s="98" t="str">
        <f>IF(COUNT(R2561:FC2561,FI2561:FQ2561)&gt;0,COUNT(R2561:FC2561,FI2561:FQ2561),"")</f>
        <v/>
      </c>
      <c r="D2561" s="98" t="str">
        <f>IF(COUNT(X2561:BN2561,BP2561:BX2561,BZ2561:CF2561,CH2561:FC2561,FI2561:FQ2561)&gt;0,COUNT(X2561:BN2561,BP2561:BX2561,BZ2561:CF2561,CH2561:FC2561,FI2561:FQ2561),"")</f>
        <v/>
      </c>
      <c r="E2561" s="98" t="str">
        <f>IF(H2561=1,COUNT(R2561:FC2561,FI2561:FQ2561),"")</f>
        <v/>
      </c>
      <c r="F2561" s="98" t="str">
        <f>IF(H2561=1,COUNT(X2561:BN2561,BP2561:BX2561,BZ2561:CF2561,CH2561:FC2561,FI2561:FQ2561),"")</f>
        <v/>
      </c>
      <c r="G2561" s="98" t="str">
        <f>IF($B2561&gt;=1,$M2561,"")</f>
        <v/>
      </c>
      <c r="H2561" s="199" t="str">
        <f>IF(AND(M2561&gt;0,M2561&lt;=STATS!$C$22),1,"")</f>
        <v/>
      </c>
      <c r="J2561" s="34">
        <v>2560</v>
      </c>
      <c r="R2561" s="17"/>
      <c r="U2561" s="17"/>
      <c r="FD2561" s="195"/>
      <c r="FE2561" s="195"/>
      <c r="FF2561" s="195"/>
      <c r="FG2561" s="195"/>
      <c r="FH2561" s="195"/>
    </row>
    <row r="2562" spans="2:164" x14ac:dyDescent="0.2">
      <c r="B2562" s="98">
        <f>COUNT(R2562:FC2562,FI2562:FQ2562)</f>
        <v>0</v>
      </c>
      <c r="C2562" s="98" t="str">
        <f>IF(COUNT(R2562:FC2562,FI2562:FQ2562)&gt;0,COUNT(R2562:FC2562,FI2562:FQ2562),"")</f>
        <v/>
      </c>
      <c r="D2562" s="98" t="str">
        <f>IF(COUNT(X2562:BN2562,BP2562:BX2562,BZ2562:CF2562,CH2562:FC2562,FI2562:FQ2562)&gt;0,COUNT(X2562:BN2562,BP2562:BX2562,BZ2562:CF2562,CH2562:FC2562,FI2562:FQ2562),"")</f>
        <v/>
      </c>
      <c r="E2562" s="98" t="str">
        <f>IF(H2562=1,COUNT(R2562:FC2562,FI2562:FQ2562),"")</f>
        <v/>
      </c>
      <c r="F2562" s="98" t="str">
        <f>IF(H2562=1,COUNT(X2562:BN2562,BP2562:BX2562,BZ2562:CF2562,CH2562:FC2562,FI2562:FQ2562),"")</f>
        <v/>
      </c>
      <c r="G2562" s="98" t="str">
        <f>IF($B2562&gt;=1,$M2562,"")</f>
        <v/>
      </c>
      <c r="H2562" s="199" t="str">
        <f>IF(AND(M2562&gt;0,M2562&lt;=STATS!$C$22),1,"")</f>
        <v/>
      </c>
      <c r="J2562" s="34">
        <v>2561</v>
      </c>
      <c r="R2562" s="17"/>
      <c r="U2562" s="17"/>
      <c r="FD2562" s="195"/>
      <c r="FE2562" s="195"/>
      <c r="FF2562" s="195"/>
      <c r="FG2562" s="195"/>
      <c r="FH2562" s="195"/>
    </row>
    <row r="2563" spans="2:164" x14ac:dyDescent="0.2">
      <c r="B2563" s="98">
        <f>COUNT(R2563:FC2563,FI2563:FQ2563)</f>
        <v>0</v>
      </c>
      <c r="C2563" s="98" t="str">
        <f>IF(COUNT(R2563:FC2563,FI2563:FQ2563)&gt;0,COUNT(R2563:FC2563,FI2563:FQ2563),"")</f>
        <v/>
      </c>
      <c r="D2563" s="98" t="str">
        <f>IF(COUNT(X2563:BN2563,BP2563:BX2563,BZ2563:CF2563,CH2563:FC2563,FI2563:FQ2563)&gt;0,COUNT(X2563:BN2563,BP2563:BX2563,BZ2563:CF2563,CH2563:FC2563,FI2563:FQ2563),"")</f>
        <v/>
      </c>
      <c r="E2563" s="98" t="str">
        <f>IF(H2563=1,COUNT(R2563:FC2563,FI2563:FQ2563),"")</f>
        <v/>
      </c>
      <c r="F2563" s="98" t="str">
        <f>IF(H2563=1,COUNT(X2563:BN2563,BP2563:BX2563,BZ2563:CF2563,CH2563:FC2563,FI2563:FQ2563),"")</f>
        <v/>
      </c>
      <c r="G2563" s="98" t="str">
        <f>IF($B2563&gt;=1,$M2563,"")</f>
        <v/>
      </c>
      <c r="H2563" s="199" t="str">
        <f>IF(AND(M2563&gt;0,M2563&lt;=STATS!$C$22),1,"")</f>
        <v/>
      </c>
      <c r="J2563" s="34">
        <v>2562</v>
      </c>
      <c r="R2563" s="17"/>
      <c r="U2563" s="17"/>
      <c r="FD2563" s="195"/>
      <c r="FE2563" s="195"/>
      <c r="FF2563" s="195"/>
      <c r="FG2563" s="195"/>
      <c r="FH2563" s="195"/>
    </row>
    <row r="2564" spans="2:164" x14ac:dyDescent="0.2">
      <c r="B2564" s="98">
        <f>COUNT(R2564:FC2564,FI2564:FQ2564)</f>
        <v>0</v>
      </c>
      <c r="C2564" s="98" t="str">
        <f>IF(COUNT(R2564:FC2564,FI2564:FQ2564)&gt;0,COUNT(R2564:FC2564,FI2564:FQ2564),"")</f>
        <v/>
      </c>
      <c r="D2564" s="98" t="str">
        <f>IF(COUNT(X2564:BN2564,BP2564:BX2564,BZ2564:CF2564,CH2564:FC2564,FI2564:FQ2564)&gt;0,COUNT(X2564:BN2564,BP2564:BX2564,BZ2564:CF2564,CH2564:FC2564,FI2564:FQ2564),"")</f>
        <v/>
      </c>
      <c r="E2564" s="98" t="str">
        <f>IF(H2564=1,COUNT(R2564:FC2564,FI2564:FQ2564),"")</f>
        <v/>
      </c>
      <c r="F2564" s="98" t="str">
        <f>IF(H2564=1,COUNT(X2564:BN2564,BP2564:BX2564,BZ2564:CF2564,CH2564:FC2564,FI2564:FQ2564),"")</f>
        <v/>
      </c>
      <c r="G2564" s="98" t="str">
        <f>IF($B2564&gt;=1,$M2564,"")</f>
        <v/>
      </c>
      <c r="H2564" s="199" t="str">
        <f>IF(AND(M2564&gt;0,M2564&lt;=STATS!$C$22),1,"")</f>
        <v/>
      </c>
      <c r="J2564" s="34">
        <v>2563</v>
      </c>
      <c r="R2564" s="17"/>
      <c r="U2564" s="17"/>
      <c r="FD2564" s="195"/>
      <c r="FE2564" s="195"/>
      <c r="FF2564" s="195"/>
      <c r="FG2564" s="195"/>
      <c r="FH2564" s="195"/>
    </row>
    <row r="2565" spans="2:164" x14ac:dyDescent="0.2">
      <c r="B2565" s="98">
        <f>COUNT(R2565:FC2565,FI2565:FQ2565)</f>
        <v>0</v>
      </c>
      <c r="C2565" s="98" t="str">
        <f>IF(COUNT(R2565:FC2565,FI2565:FQ2565)&gt;0,COUNT(R2565:FC2565,FI2565:FQ2565),"")</f>
        <v/>
      </c>
      <c r="D2565" s="98" t="str">
        <f>IF(COUNT(X2565:BN2565,BP2565:BX2565,BZ2565:CF2565,CH2565:FC2565,FI2565:FQ2565)&gt;0,COUNT(X2565:BN2565,BP2565:BX2565,BZ2565:CF2565,CH2565:FC2565,FI2565:FQ2565),"")</f>
        <v/>
      </c>
      <c r="E2565" s="98" t="str">
        <f>IF(H2565=1,COUNT(R2565:FC2565,FI2565:FQ2565),"")</f>
        <v/>
      </c>
      <c r="F2565" s="98" t="str">
        <f>IF(H2565=1,COUNT(X2565:BN2565,BP2565:BX2565,BZ2565:CF2565,CH2565:FC2565,FI2565:FQ2565),"")</f>
        <v/>
      </c>
      <c r="G2565" s="98" t="str">
        <f>IF($B2565&gt;=1,$M2565,"")</f>
        <v/>
      </c>
      <c r="H2565" s="199" t="str">
        <f>IF(AND(M2565&gt;0,M2565&lt;=STATS!$C$22),1,"")</f>
        <v/>
      </c>
      <c r="J2565" s="34">
        <v>2564</v>
      </c>
      <c r="R2565" s="17"/>
      <c r="U2565" s="17"/>
      <c r="FD2565" s="195"/>
      <c r="FE2565" s="195"/>
      <c r="FF2565" s="195"/>
      <c r="FG2565" s="195"/>
      <c r="FH2565" s="195"/>
    </row>
    <row r="2566" spans="2:164" x14ac:dyDescent="0.2">
      <c r="B2566" s="98">
        <f>COUNT(R2566:FC2566,FI2566:FQ2566)</f>
        <v>0</v>
      </c>
      <c r="C2566" s="98" t="str">
        <f>IF(COUNT(R2566:FC2566,FI2566:FQ2566)&gt;0,COUNT(R2566:FC2566,FI2566:FQ2566),"")</f>
        <v/>
      </c>
      <c r="D2566" s="98" t="str">
        <f>IF(COUNT(X2566:BN2566,BP2566:BX2566,BZ2566:CF2566,CH2566:FC2566,FI2566:FQ2566)&gt;0,COUNT(X2566:BN2566,BP2566:BX2566,BZ2566:CF2566,CH2566:FC2566,FI2566:FQ2566),"")</f>
        <v/>
      </c>
      <c r="E2566" s="98" t="str">
        <f>IF(H2566=1,COUNT(R2566:FC2566,FI2566:FQ2566),"")</f>
        <v/>
      </c>
      <c r="F2566" s="98" t="str">
        <f>IF(H2566=1,COUNT(X2566:BN2566,BP2566:BX2566,BZ2566:CF2566,CH2566:FC2566,FI2566:FQ2566),"")</f>
        <v/>
      </c>
      <c r="G2566" s="98" t="str">
        <f>IF($B2566&gt;=1,$M2566,"")</f>
        <v/>
      </c>
      <c r="H2566" s="199" t="str">
        <f>IF(AND(M2566&gt;0,M2566&lt;=STATS!$C$22),1,"")</f>
        <v/>
      </c>
      <c r="J2566" s="34">
        <v>2565</v>
      </c>
      <c r="R2566" s="17"/>
      <c r="U2566" s="17"/>
      <c r="FD2566" s="195"/>
      <c r="FE2566" s="195"/>
      <c r="FF2566" s="195"/>
      <c r="FG2566" s="195"/>
      <c r="FH2566" s="195"/>
    </row>
    <row r="2567" spans="2:164" x14ac:dyDescent="0.2">
      <c r="B2567" s="98">
        <f>COUNT(R2567:FC2567,FI2567:FQ2567)</f>
        <v>0</v>
      </c>
      <c r="C2567" s="98" t="str">
        <f>IF(COUNT(R2567:FC2567,FI2567:FQ2567)&gt;0,COUNT(R2567:FC2567,FI2567:FQ2567),"")</f>
        <v/>
      </c>
      <c r="D2567" s="98" t="str">
        <f>IF(COUNT(X2567:BN2567,BP2567:BX2567,BZ2567:CF2567,CH2567:FC2567,FI2567:FQ2567)&gt;0,COUNT(X2567:BN2567,BP2567:BX2567,BZ2567:CF2567,CH2567:FC2567,FI2567:FQ2567),"")</f>
        <v/>
      </c>
      <c r="E2567" s="98" t="str">
        <f>IF(H2567=1,COUNT(R2567:FC2567,FI2567:FQ2567),"")</f>
        <v/>
      </c>
      <c r="F2567" s="98" t="str">
        <f>IF(H2567=1,COUNT(X2567:BN2567,BP2567:BX2567,BZ2567:CF2567,CH2567:FC2567,FI2567:FQ2567),"")</f>
        <v/>
      </c>
      <c r="G2567" s="98" t="str">
        <f>IF($B2567&gt;=1,$M2567,"")</f>
        <v/>
      </c>
      <c r="H2567" s="199" t="str">
        <f>IF(AND(M2567&gt;0,M2567&lt;=STATS!$C$22),1,"")</f>
        <v/>
      </c>
      <c r="J2567" s="34">
        <v>2566</v>
      </c>
      <c r="R2567" s="17"/>
      <c r="U2567" s="17"/>
      <c r="FD2567" s="195"/>
      <c r="FE2567" s="195"/>
      <c r="FF2567" s="195"/>
      <c r="FG2567" s="195"/>
      <c r="FH2567" s="195"/>
    </row>
    <row r="2568" spans="2:164" x14ac:dyDescent="0.2">
      <c r="B2568" s="98">
        <f>COUNT(R2568:FC2568,FI2568:FQ2568)</f>
        <v>0</v>
      </c>
      <c r="C2568" s="98" t="str">
        <f>IF(COUNT(R2568:FC2568,FI2568:FQ2568)&gt;0,COUNT(R2568:FC2568,FI2568:FQ2568),"")</f>
        <v/>
      </c>
      <c r="D2568" s="98" t="str">
        <f>IF(COUNT(X2568:BN2568,BP2568:BX2568,BZ2568:CF2568,CH2568:FC2568,FI2568:FQ2568)&gt;0,COUNT(X2568:BN2568,BP2568:BX2568,BZ2568:CF2568,CH2568:FC2568,FI2568:FQ2568),"")</f>
        <v/>
      </c>
      <c r="E2568" s="98" t="str">
        <f>IF(H2568=1,COUNT(R2568:FC2568,FI2568:FQ2568),"")</f>
        <v/>
      </c>
      <c r="F2568" s="98" t="str">
        <f>IF(H2568=1,COUNT(X2568:BN2568,BP2568:BX2568,BZ2568:CF2568,CH2568:FC2568,FI2568:FQ2568),"")</f>
        <v/>
      </c>
      <c r="G2568" s="98" t="str">
        <f>IF($B2568&gt;=1,$M2568,"")</f>
        <v/>
      </c>
      <c r="H2568" s="199" t="str">
        <f>IF(AND(M2568&gt;0,M2568&lt;=STATS!$C$22),1,"")</f>
        <v/>
      </c>
      <c r="J2568" s="34">
        <v>2567</v>
      </c>
      <c r="R2568" s="17"/>
      <c r="U2568" s="17"/>
      <c r="FD2568" s="195"/>
      <c r="FE2568" s="195"/>
      <c r="FF2568" s="195"/>
      <c r="FG2568" s="195"/>
      <c r="FH2568" s="195"/>
    </row>
    <row r="2569" spans="2:164" x14ac:dyDescent="0.2">
      <c r="B2569" s="98">
        <f>COUNT(R2569:FC2569,FI2569:FQ2569)</f>
        <v>0</v>
      </c>
      <c r="C2569" s="98" t="str">
        <f>IF(COUNT(R2569:FC2569,FI2569:FQ2569)&gt;0,COUNT(R2569:FC2569,FI2569:FQ2569),"")</f>
        <v/>
      </c>
      <c r="D2569" s="98" t="str">
        <f>IF(COUNT(X2569:BN2569,BP2569:BX2569,BZ2569:CF2569,CH2569:FC2569,FI2569:FQ2569)&gt;0,COUNT(X2569:BN2569,BP2569:BX2569,BZ2569:CF2569,CH2569:FC2569,FI2569:FQ2569),"")</f>
        <v/>
      </c>
      <c r="E2569" s="98" t="str">
        <f>IF(H2569=1,COUNT(R2569:FC2569,FI2569:FQ2569),"")</f>
        <v/>
      </c>
      <c r="F2569" s="98" t="str">
        <f>IF(H2569=1,COUNT(X2569:BN2569,BP2569:BX2569,BZ2569:CF2569,CH2569:FC2569,FI2569:FQ2569),"")</f>
        <v/>
      </c>
      <c r="G2569" s="98" t="str">
        <f>IF($B2569&gt;=1,$M2569,"")</f>
        <v/>
      </c>
      <c r="H2569" s="199" t="str">
        <f>IF(AND(M2569&gt;0,M2569&lt;=STATS!$C$22),1,"")</f>
        <v/>
      </c>
      <c r="J2569" s="34">
        <v>2568</v>
      </c>
      <c r="R2569" s="17"/>
      <c r="U2569" s="17"/>
      <c r="FD2569" s="195"/>
      <c r="FE2569" s="195"/>
      <c r="FF2569" s="195"/>
      <c r="FG2569" s="195"/>
      <c r="FH2569" s="195"/>
    </row>
    <row r="2570" spans="2:164" x14ac:dyDescent="0.2">
      <c r="B2570" s="98">
        <f>COUNT(R2570:FC2570,FI2570:FQ2570)</f>
        <v>0</v>
      </c>
      <c r="C2570" s="98" t="str">
        <f>IF(COUNT(R2570:FC2570,FI2570:FQ2570)&gt;0,COUNT(R2570:FC2570,FI2570:FQ2570),"")</f>
        <v/>
      </c>
      <c r="D2570" s="98" t="str">
        <f>IF(COUNT(X2570:BN2570,BP2570:BX2570,BZ2570:CF2570,CH2570:FC2570,FI2570:FQ2570)&gt;0,COUNT(X2570:BN2570,BP2570:BX2570,BZ2570:CF2570,CH2570:FC2570,FI2570:FQ2570),"")</f>
        <v/>
      </c>
      <c r="E2570" s="98" t="str">
        <f>IF(H2570=1,COUNT(R2570:FC2570,FI2570:FQ2570),"")</f>
        <v/>
      </c>
      <c r="F2570" s="98" t="str">
        <f>IF(H2570=1,COUNT(X2570:BN2570,BP2570:BX2570,BZ2570:CF2570,CH2570:FC2570,FI2570:FQ2570),"")</f>
        <v/>
      </c>
      <c r="G2570" s="98" t="str">
        <f>IF($B2570&gt;=1,$M2570,"")</f>
        <v/>
      </c>
      <c r="H2570" s="199" t="str">
        <f>IF(AND(M2570&gt;0,M2570&lt;=STATS!$C$22),1,"")</f>
        <v/>
      </c>
      <c r="J2570" s="34">
        <v>2569</v>
      </c>
      <c r="R2570" s="17"/>
      <c r="U2570" s="17"/>
      <c r="FD2570" s="195"/>
      <c r="FE2570" s="195"/>
      <c r="FF2570" s="195"/>
      <c r="FG2570" s="195"/>
      <c r="FH2570" s="195"/>
    </row>
    <row r="2571" spans="2:164" x14ac:dyDescent="0.2">
      <c r="B2571" s="98">
        <f>COUNT(R2571:FC2571,FI2571:FQ2571)</f>
        <v>0</v>
      </c>
      <c r="C2571" s="98" t="str">
        <f>IF(COUNT(R2571:FC2571,FI2571:FQ2571)&gt;0,COUNT(R2571:FC2571,FI2571:FQ2571),"")</f>
        <v/>
      </c>
      <c r="D2571" s="98" t="str">
        <f>IF(COUNT(X2571:BN2571,BP2571:BX2571,BZ2571:CF2571,CH2571:FC2571,FI2571:FQ2571)&gt;0,COUNT(X2571:BN2571,BP2571:BX2571,BZ2571:CF2571,CH2571:FC2571,FI2571:FQ2571),"")</f>
        <v/>
      </c>
      <c r="E2571" s="98" t="str">
        <f>IF(H2571=1,COUNT(R2571:FC2571,FI2571:FQ2571),"")</f>
        <v/>
      </c>
      <c r="F2571" s="98" t="str">
        <f>IF(H2571=1,COUNT(X2571:BN2571,BP2571:BX2571,BZ2571:CF2571,CH2571:FC2571,FI2571:FQ2571),"")</f>
        <v/>
      </c>
      <c r="G2571" s="98" t="str">
        <f>IF($B2571&gt;=1,$M2571,"")</f>
        <v/>
      </c>
      <c r="H2571" s="199" t="str">
        <f>IF(AND(M2571&gt;0,M2571&lt;=STATS!$C$22),1,"")</f>
        <v/>
      </c>
      <c r="J2571" s="34">
        <v>2570</v>
      </c>
      <c r="R2571" s="17"/>
      <c r="U2571" s="17"/>
      <c r="FD2571" s="195"/>
      <c r="FE2571" s="195"/>
      <c r="FF2571" s="195"/>
      <c r="FG2571" s="195"/>
      <c r="FH2571" s="195"/>
    </row>
    <row r="2572" spans="2:164" x14ac:dyDescent="0.2">
      <c r="B2572" s="98">
        <f>COUNT(R2572:FC2572,FI2572:FQ2572)</f>
        <v>0</v>
      </c>
      <c r="C2572" s="98" t="str">
        <f>IF(COUNT(R2572:FC2572,FI2572:FQ2572)&gt;0,COUNT(R2572:FC2572,FI2572:FQ2572),"")</f>
        <v/>
      </c>
      <c r="D2572" s="98" t="str">
        <f>IF(COUNT(X2572:BN2572,BP2572:BX2572,BZ2572:CF2572,CH2572:FC2572,FI2572:FQ2572)&gt;0,COUNT(X2572:BN2572,BP2572:BX2572,BZ2572:CF2572,CH2572:FC2572,FI2572:FQ2572),"")</f>
        <v/>
      </c>
      <c r="E2572" s="98" t="str">
        <f>IF(H2572=1,COUNT(R2572:FC2572,FI2572:FQ2572),"")</f>
        <v/>
      </c>
      <c r="F2572" s="98" t="str">
        <f>IF(H2572=1,COUNT(X2572:BN2572,BP2572:BX2572,BZ2572:CF2572,CH2572:FC2572,FI2572:FQ2572),"")</f>
        <v/>
      </c>
      <c r="G2572" s="98" t="str">
        <f>IF($B2572&gt;=1,$M2572,"")</f>
        <v/>
      </c>
      <c r="H2572" s="199" t="str">
        <f>IF(AND(M2572&gt;0,M2572&lt;=STATS!$C$22),1,"")</f>
        <v/>
      </c>
      <c r="J2572" s="34">
        <v>2571</v>
      </c>
      <c r="R2572" s="17"/>
      <c r="U2572" s="17"/>
      <c r="FD2572" s="195"/>
      <c r="FE2572" s="195"/>
      <c r="FF2572" s="195"/>
      <c r="FG2572" s="195"/>
      <c r="FH2572" s="195"/>
    </row>
    <row r="2573" spans="2:164" x14ac:dyDescent="0.2">
      <c r="B2573" s="98">
        <f>COUNT(R2573:FC2573,FI2573:FQ2573)</f>
        <v>0</v>
      </c>
      <c r="C2573" s="98" t="str">
        <f>IF(COUNT(R2573:FC2573,FI2573:FQ2573)&gt;0,COUNT(R2573:FC2573,FI2573:FQ2573),"")</f>
        <v/>
      </c>
      <c r="D2573" s="98" t="str">
        <f>IF(COUNT(X2573:BN2573,BP2573:BX2573,BZ2573:CF2573,CH2573:FC2573,FI2573:FQ2573)&gt;0,COUNT(X2573:BN2573,BP2573:BX2573,BZ2573:CF2573,CH2573:FC2573,FI2573:FQ2573),"")</f>
        <v/>
      </c>
      <c r="E2573" s="98" t="str">
        <f>IF(H2573=1,COUNT(R2573:FC2573,FI2573:FQ2573),"")</f>
        <v/>
      </c>
      <c r="F2573" s="98" t="str">
        <f>IF(H2573=1,COUNT(X2573:BN2573,BP2573:BX2573,BZ2573:CF2573,CH2573:FC2573,FI2573:FQ2573),"")</f>
        <v/>
      </c>
      <c r="G2573" s="98" t="str">
        <f>IF($B2573&gt;=1,$M2573,"")</f>
        <v/>
      </c>
      <c r="H2573" s="199" t="str">
        <f>IF(AND(M2573&gt;0,M2573&lt;=STATS!$C$22),1,"")</f>
        <v/>
      </c>
      <c r="J2573" s="34">
        <v>2572</v>
      </c>
      <c r="R2573" s="17"/>
      <c r="U2573" s="17"/>
      <c r="FD2573" s="195"/>
      <c r="FE2573" s="195"/>
      <c r="FF2573" s="195"/>
      <c r="FG2573" s="195"/>
      <c r="FH2573" s="195"/>
    </row>
    <row r="2574" spans="2:164" x14ac:dyDescent="0.2">
      <c r="B2574" s="98">
        <f>COUNT(R2574:FC2574,FI2574:FQ2574)</f>
        <v>0</v>
      </c>
      <c r="C2574" s="98" t="str">
        <f>IF(COUNT(R2574:FC2574,FI2574:FQ2574)&gt;0,COUNT(R2574:FC2574,FI2574:FQ2574),"")</f>
        <v/>
      </c>
      <c r="D2574" s="98" t="str">
        <f>IF(COUNT(X2574:BN2574,BP2574:BX2574,BZ2574:CF2574,CH2574:FC2574,FI2574:FQ2574)&gt;0,COUNT(X2574:BN2574,BP2574:BX2574,BZ2574:CF2574,CH2574:FC2574,FI2574:FQ2574),"")</f>
        <v/>
      </c>
      <c r="E2574" s="98" t="str">
        <f>IF(H2574=1,COUNT(R2574:FC2574,FI2574:FQ2574),"")</f>
        <v/>
      </c>
      <c r="F2574" s="98" t="str">
        <f>IF(H2574=1,COUNT(X2574:BN2574,BP2574:BX2574,BZ2574:CF2574,CH2574:FC2574,FI2574:FQ2574),"")</f>
        <v/>
      </c>
      <c r="G2574" s="98" t="str">
        <f>IF($B2574&gt;=1,$M2574,"")</f>
        <v/>
      </c>
      <c r="H2574" s="199" t="str">
        <f>IF(AND(M2574&gt;0,M2574&lt;=STATS!$C$22),1,"")</f>
        <v/>
      </c>
      <c r="J2574" s="34">
        <v>2573</v>
      </c>
      <c r="R2574" s="17"/>
      <c r="U2574" s="17"/>
      <c r="FD2574" s="195"/>
      <c r="FE2574" s="195"/>
      <c r="FF2574" s="195"/>
      <c r="FG2574" s="195"/>
      <c r="FH2574" s="195"/>
    </row>
    <row r="2575" spans="2:164" x14ac:dyDescent="0.2">
      <c r="B2575" s="98">
        <f>COUNT(R2575:FC2575,FI2575:FQ2575)</f>
        <v>0</v>
      </c>
      <c r="C2575" s="98" t="str">
        <f>IF(COUNT(R2575:FC2575,FI2575:FQ2575)&gt;0,COUNT(R2575:FC2575,FI2575:FQ2575),"")</f>
        <v/>
      </c>
      <c r="D2575" s="98" t="str">
        <f>IF(COUNT(X2575:BN2575,BP2575:BX2575,BZ2575:CF2575,CH2575:FC2575,FI2575:FQ2575)&gt;0,COUNT(X2575:BN2575,BP2575:BX2575,BZ2575:CF2575,CH2575:FC2575,FI2575:FQ2575),"")</f>
        <v/>
      </c>
      <c r="E2575" s="98" t="str">
        <f>IF(H2575=1,COUNT(R2575:FC2575,FI2575:FQ2575),"")</f>
        <v/>
      </c>
      <c r="F2575" s="98" t="str">
        <f>IF(H2575=1,COUNT(X2575:BN2575,BP2575:BX2575,BZ2575:CF2575,CH2575:FC2575,FI2575:FQ2575),"")</f>
        <v/>
      </c>
      <c r="G2575" s="98" t="str">
        <f>IF($B2575&gt;=1,$M2575,"")</f>
        <v/>
      </c>
      <c r="H2575" s="199" t="str">
        <f>IF(AND(M2575&gt;0,M2575&lt;=STATS!$C$22),1,"")</f>
        <v/>
      </c>
      <c r="J2575" s="34">
        <v>2574</v>
      </c>
      <c r="R2575" s="17"/>
      <c r="U2575" s="17"/>
      <c r="FD2575" s="195"/>
      <c r="FE2575" s="195"/>
      <c r="FF2575" s="195"/>
      <c r="FG2575" s="195"/>
      <c r="FH2575" s="195"/>
    </row>
    <row r="2576" spans="2:164" x14ac:dyDescent="0.2">
      <c r="B2576" s="98">
        <f>COUNT(R2576:FC2576,FI2576:FQ2576)</f>
        <v>0</v>
      </c>
      <c r="C2576" s="98" t="str">
        <f>IF(COUNT(R2576:FC2576,FI2576:FQ2576)&gt;0,COUNT(R2576:FC2576,FI2576:FQ2576),"")</f>
        <v/>
      </c>
      <c r="D2576" s="98" t="str">
        <f>IF(COUNT(X2576:BN2576,BP2576:BX2576,BZ2576:CF2576,CH2576:FC2576,FI2576:FQ2576)&gt;0,COUNT(X2576:BN2576,BP2576:BX2576,BZ2576:CF2576,CH2576:FC2576,FI2576:FQ2576),"")</f>
        <v/>
      </c>
      <c r="E2576" s="98" t="str">
        <f>IF(H2576=1,COUNT(R2576:FC2576,FI2576:FQ2576),"")</f>
        <v/>
      </c>
      <c r="F2576" s="98" t="str">
        <f>IF(H2576=1,COUNT(X2576:BN2576,BP2576:BX2576,BZ2576:CF2576,CH2576:FC2576,FI2576:FQ2576),"")</f>
        <v/>
      </c>
      <c r="G2576" s="98" t="str">
        <f>IF($B2576&gt;=1,$M2576,"")</f>
        <v/>
      </c>
      <c r="H2576" s="199" t="str">
        <f>IF(AND(M2576&gt;0,M2576&lt;=STATS!$C$22),1,"")</f>
        <v/>
      </c>
      <c r="J2576" s="34">
        <v>2575</v>
      </c>
      <c r="R2576" s="17"/>
      <c r="U2576" s="17"/>
      <c r="FD2576" s="195"/>
      <c r="FE2576" s="195"/>
      <c r="FF2576" s="195"/>
      <c r="FG2576" s="195"/>
      <c r="FH2576" s="195"/>
    </row>
    <row r="2577" spans="2:164" x14ac:dyDescent="0.2">
      <c r="B2577" s="98">
        <f>COUNT(R2577:FC2577,FI2577:FQ2577)</f>
        <v>0</v>
      </c>
      <c r="C2577" s="98" t="str">
        <f>IF(COUNT(R2577:FC2577,FI2577:FQ2577)&gt;0,COUNT(R2577:FC2577,FI2577:FQ2577),"")</f>
        <v/>
      </c>
      <c r="D2577" s="98" t="str">
        <f>IF(COUNT(X2577:BN2577,BP2577:BX2577,BZ2577:CF2577,CH2577:FC2577,FI2577:FQ2577)&gt;0,COUNT(X2577:BN2577,BP2577:BX2577,BZ2577:CF2577,CH2577:FC2577,FI2577:FQ2577),"")</f>
        <v/>
      </c>
      <c r="E2577" s="98" t="str">
        <f>IF(H2577=1,COUNT(R2577:FC2577,FI2577:FQ2577),"")</f>
        <v/>
      </c>
      <c r="F2577" s="98" t="str">
        <f>IF(H2577=1,COUNT(X2577:BN2577,BP2577:BX2577,BZ2577:CF2577,CH2577:FC2577,FI2577:FQ2577),"")</f>
        <v/>
      </c>
      <c r="G2577" s="98" t="str">
        <f>IF($B2577&gt;=1,$M2577,"")</f>
        <v/>
      </c>
      <c r="H2577" s="199" t="str">
        <f>IF(AND(M2577&gt;0,M2577&lt;=STATS!$C$22),1,"")</f>
        <v/>
      </c>
      <c r="J2577" s="34">
        <v>2576</v>
      </c>
      <c r="R2577" s="17"/>
      <c r="U2577" s="17"/>
      <c r="FD2577" s="195"/>
      <c r="FE2577" s="195"/>
      <c r="FF2577" s="195"/>
      <c r="FG2577" s="195"/>
      <c r="FH2577" s="195"/>
    </row>
    <row r="2578" spans="2:164" x14ac:dyDescent="0.2">
      <c r="B2578" s="98">
        <f>COUNT(R2578:FC2578,FI2578:FQ2578)</f>
        <v>0</v>
      </c>
      <c r="C2578" s="98" t="str">
        <f>IF(COUNT(R2578:FC2578,FI2578:FQ2578)&gt;0,COUNT(R2578:FC2578,FI2578:FQ2578),"")</f>
        <v/>
      </c>
      <c r="D2578" s="98" t="str">
        <f>IF(COUNT(X2578:BN2578,BP2578:BX2578,BZ2578:CF2578,CH2578:FC2578,FI2578:FQ2578)&gt;0,COUNT(X2578:BN2578,BP2578:BX2578,BZ2578:CF2578,CH2578:FC2578,FI2578:FQ2578),"")</f>
        <v/>
      </c>
      <c r="E2578" s="98" t="str">
        <f>IF(H2578=1,COUNT(R2578:FC2578,FI2578:FQ2578),"")</f>
        <v/>
      </c>
      <c r="F2578" s="98" t="str">
        <f>IF(H2578=1,COUNT(X2578:BN2578,BP2578:BX2578,BZ2578:CF2578,CH2578:FC2578,FI2578:FQ2578),"")</f>
        <v/>
      </c>
      <c r="G2578" s="98" t="str">
        <f>IF($B2578&gt;=1,$M2578,"")</f>
        <v/>
      </c>
      <c r="H2578" s="199" t="str">
        <f>IF(AND(M2578&gt;0,M2578&lt;=STATS!$C$22),1,"")</f>
        <v/>
      </c>
      <c r="J2578" s="34">
        <v>2577</v>
      </c>
      <c r="R2578" s="17"/>
      <c r="U2578" s="17"/>
      <c r="FD2578" s="195"/>
      <c r="FE2578" s="195"/>
      <c r="FF2578" s="195"/>
      <c r="FG2578" s="195"/>
      <c r="FH2578" s="195"/>
    </row>
    <row r="2579" spans="2:164" x14ac:dyDescent="0.2">
      <c r="B2579" s="98">
        <f>COUNT(R2579:FC2579,FI2579:FQ2579)</f>
        <v>0</v>
      </c>
      <c r="C2579" s="98" t="str">
        <f>IF(COUNT(R2579:FC2579,FI2579:FQ2579)&gt;0,COUNT(R2579:FC2579,FI2579:FQ2579),"")</f>
        <v/>
      </c>
      <c r="D2579" s="98" t="str">
        <f>IF(COUNT(X2579:BN2579,BP2579:BX2579,BZ2579:CF2579,CH2579:FC2579,FI2579:FQ2579)&gt;0,COUNT(X2579:BN2579,BP2579:BX2579,BZ2579:CF2579,CH2579:FC2579,FI2579:FQ2579),"")</f>
        <v/>
      </c>
      <c r="E2579" s="98" t="str">
        <f>IF(H2579=1,COUNT(R2579:FC2579,FI2579:FQ2579),"")</f>
        <v/>
      </c>
      <c r="F2579" s="98" t="str">
        <f>IF(H2579=1,COUNT(X2579:BN2579,BP2579:BX2579,BZ2579:CF2579,CH2579:FC2579,FI2579:FQ2579),"")</f>
        <v/>
      </c>
      <c r="G2579" s="98" t="str">
        <f>IF($B2579&gt;=1,$M2579,"")</f>
        <v/>
      </c>
      <c r="H2579" s="199" t="str">
        <f>IF(AND(M2579&gt;0,M2579&lt;=STATS!$C$22),1,"")</f>
        <v/>
      </c>
      <c r="J2579" s="34">
        <v>2578</v>
      </c>
      <c r="R2579" s="17"/>
      <c r="U2579" s="17"/>
      <c r="FD2579" s="195"/>
      <c r="FE2579" s="195"/>
      <c r="FF2579" s="195"/>
      <c r="FG2579" s="195"/>
      <c r="FH2579" s="195"/>
    </row>
    <row r="2580" spans="2:164" x14ac:dyDescent="0.2">
      <c r="B2580" s="98">
        <f>COUNT(R2580:FC2580,FI2580:FQ2580)</f>
        <v>0</v>
      </c>
      <c r="C2580" s="98" t="str">
        <f>IF(COUNT(R2580:FC2580,FI2580:FQ2580)&gt;0,COUNT(R2580:FC2580,FI2580:FQ2580),"")</f>
        <v/>
      </c>
      <c r="D2580" s="98" t="str">
        <f>IF(COUNT(X2580:BN2580,BP2580:BX2580,BZ2580:CF2580,CH2580:FC2580,FI2580:FQ2580)&gt;0,COUNT(X2580:BN2580,BP2580:BX2580,BZ2580:CF2580,CH2580:FC2580,FI2580:FQ2580),"")</f>
        <v/>
      </c>
      <c r="E2580" s="98" t="str">
        <f>IF(H2580=1,COUNT(R2580:FC2580,FI2580:FQ2580),"")</f>
        <v/>
      </c>
      <c r="F2580" s="98" t="str">
        <f>IF(H2580=1,COUNT(X2580:BN2580,BP2580:BX2580,BZ2580:CF2580,CH2580:FC2580,FI2580:FQ2580),"")</f>
        <v/>
      </c>
      <c r="G2580" s="98" t="str">
        <f>IF($B2580&gt;=1,$M2580,"")</f>
        <v/>
      </c>
      <c r="H2580" s="199" t="str">
        <f>IF(AND(M2580&gt;0,M2580&lt;=STATS!$C$22),1,"")</f>
        <v/>
      </c>
      <c r="J2580" s="34">
        <v>2579</v>
      </c>
      <c r="R2580" s="17"/>
      <c r="U2580" s="17"/>
      <c r="FD2580" s="195"/>
      <c r="FE2580" s="195"/>
      <c r="FF2580" s="195"/>
      <c r="FG2580" s="195"/>
      <c r="FH2580" s="195"/>
    </row>
    <row r="2581" spans="2:164" x14ac:dyDescent="0.2">
      <c r="B2581" s="98">
        <f>COUNT(R2581:FC2581,FI2581:FQ2581)</f>
        <v>0</v>
      </c>
      <c r="C2581" s="98" t="str">
        <f>IF(COUNT(R2581:FC2581,FI2581:FQ2581)&gt;0,COUNT(R2581:FC2581,FI2581:FQ2581),"")</f>
        <v/>
      </c>
      <c r="D2581" s="98" t="str">
        <f>IF(COUNT(X2581:BN2581,BP2581:BX2581,BZ2581:CF2581,CH2581:FC2581,FI2581:FQ2581)&gt;0,COUNT(X2581:BN2581,BP2581:BX2581,BZ2581:CF2581,CH2581:FC2581,FI2581:FQ2581),"")</f>
        <v/>
      </c>
      <c r="E2581" s="98" t="str">
        <f>IF(H2581=1,COUNT(R2581:FC2581,FI2581:FQ2581),"")</f>
        <v/>
      </c>
      <c r="F2581" s="98" t="str">
        <f>IF(H2581=1,COUNT(X2581:BN2581,BP2581:BX2581,BZ2581:CF2581,CH2581:FC2581,FI2581:FQ2581),"")</f>
        <v/>
      </c>
      <c r="G2581" s="98" t="str">
        <f>IF($B2581&gt;=1,$M2581,"")</f>
        <v/>
      </c>
      <c r="H2581" s="199" t="str">
        <f>IF(AND(M2581&gt;0,M2581&lt;=STATS!$C$22),1,"")</f>
        <v/>
      </c>
      <c r="J2581" s="34">
        <v>2580</v>
      </c>
      <c r="R2581" s="17"/>
      <c r="U2581" s="17"/>
      <c r="FD2581" s="195"/>
      <c r="FE2581" s="195"/>
      <c r="FF2581" s="195"/>
      <c r="FG2581" s="195"/>
      <c r="FH2581" s="195"/>
    </row>
    <row r="2582" spans="2:164" x14ac:dyDescent="0.2">
      <c r="B2582" s="98">
        <f>COUNT(R2582:FC2582,FI2582:FQ2582)</f>
        <v>0</v>
      </c>
      <c r="C2582" s="98" t="str">
        <f>IF(COUNT(R2582:FC2582,FI2582:FQ2582)&gt;0,COUNT(R2582:FC2582,FI2582:FQ2582),"")</f>
        <v/>
      </c>
      <c r="D2582" s="98" t="str">
        <f>IF(COUNT(X2582:BN2582,BP2582:BX2582,BZ2582:CF2582,CH2582:FC2582,FI2582:FQ2582)&gt;0,COUNT(X2582:BN2582,BP2582:BX2582,BZ2582:CF2582,CH2582:FC2582,FI2582:FQ2582),"")</f>
        <v/>
      </c>
      <c r="E2582" s="98" t="str">
        <f>IF(H2582=1,COUNT(R2582:FC2582,FI2582:FQ2582),"")</f>
        <v/>
      </c>
      <c r="F2582" s="98" t="str">
        <f>IF(H2582=1,COUNT(X2582:BN2582,BP2582:BX2582,BZ2582:CF2582,CH2582:FC2582,FI2582:FQ2582),"")</f>
        <v/>
      </c>
      <c r="G2582" s="98" t="str">
        <f>IF($B2582&gt;=1,$M2582,"")</f>
        <v/>
      </c>
      <c r="H2582" s="199" t="str">
        <f>IF(AND(M2582&gt;0,M2582&lt;=STATS!$C$22),1,"")</f>
        <v/>
      </c>
      <c r="J2582" s="34">
        <v>2581</v>
      </c>
      <c r="R2582" s="17"/>
      <c r="U2582" s="17"/>
      <c r="FD2582" s="195"/>
      <c r="FE2582" s="195"/>
      <c r="FF2582" s="195"/>
      <c r="FG2582" s="195"/>
      <c r="FH2582" s="195"/>
    </row>
    <row r="2583" spans="2:164" x14ac:dyDescent="0.2">
      <c r="B2583" s="98">
        <f>COUNT(R2583:FC2583,FI2583:FQ2583)</f>
        <v>0</v>
      </c>
      <c r="C2583" s="98" t="str">
        <f>IF(COUNT(R2583:FC2583,FI2583:FQ2583)&gt;0,COUNT(R2583:FC2583,FI2583:FQ2583),"")</f>
        <v/>
      </c>
      <c r="D2583" s="98" t="str">
        <f>IF(COUNT(X2583:BN2583,BP2583:BX2583,BZ2583:CF2583,CH2583:FC2583,FI2583:FQ2583)&gt;0,COUNT(X2583:BN2583,BP2583:BX2583,BZ2583:CF2583,CH2583:FC2583,FI2583:FQ2583),"")</f>
        <v/>
      </c>
      <c r="E2583" s="98" t="str">
        <f>IF(H2583=1,COUNT(R2583:FC2583,FI2583:FQ2583),"")</f>
        <v/>
      </c>
      <c r="F2583" s="98" t="str">
        <f>IF(H2583=1,COUNT(X2583:BN2583,BP2583:BX2583,BZ2583:CF2583,CH2583:FC2583,FI2583:FQ2583),"")</f>
        <v/>
      </c>
      <c r="G2583" s="98" t="str">
        <f>IF($B2583&gt;=1,$M2583,"")</f>
        <v/>
      </c>
      <c r="H2583" s="199" t="str">
        <f>IF(AND(M2583&gt;0,M2583&lt;=STATS!$C$22),1,"")</f>
        <v/>
      </c>
      <c r="J2583" s="34">
        <v>2582</v>
      </c>
      <c r="R2583" s="17"/>
      <c r="U2583" s="17"/>
      <c r="FD2583" s="195"/>
      <c r="FE2583" s="195"/>
      <c r="FF2583" s="195"/>
      <c r="FG2583" s="195"/>
      <c r="FH2583" s="195"/>
    </row>
    <row r="2584" spans="2:164" x14ac:dyDescent="0.2">
      <c r="B2584" s="98">
        <f>COUNT(R2584:FC2584,FI2584:FQ2584)</f>
        <v>0</v>
      </c>
      <c r="C2584" s="98" t="str">
        <f>IF(COUNT(R2584:FC2584,FI2584:FQ2584)&gt;0,COUNT(R2584:FC2584,FI2584:FQ2584),"")</f>
        <v/>
      </c>
      <c r="D2584" s="98" t="str">
        <f>IF(COUNT(X2584:BN2584,BP2584:BX2584,BZ2584:CF2584,CH2584:FC2584,FI2584:FQ2584)&gt;0,COUNT(X2584:BN2584,BP2584:BX2584,BZ2584:CF2584,CH2584:FC2584,FI2584:FQ2584),"")</f>
        <v/>
      </c>
      <c r="E2584" s="98" t="str">
        <f>IF(H2584=1,COUNT(R2584:FC2584,FI2584:FQ2584),"")</f>
        <v/>
      </c>
      <c r="F2584" s="98" t="str">
        <f>IF(H2584=1,COUNT(X2584:BN2584,BP2584:BX2584,BZ2584:CF2584,CH2584:FC2584,FI2584:FQ2584),"")</f>
        <v/>
      </c>
      <c r="G2584" s="98" t="str">
        <f>IF($B2584&gt;=1,$M2584,"")</f>
        <v/>
      </c>
      <c r="H2584" s="199" t="str">
        <f>IF(AND(M2584&gt;0,M2584&lt;=STATS!$C$22),1,"")</f>
        <v/>
      </c>
      <c r="J2584" s="34">
        <v>2583</v>
      </c>
      <c r="R2584" s="17"/>
      <c r="U2584" s="17"/>
      <c r="FD2584" s="195"/>
      <c r="FE2584" s="195"/>
      <c r="FF2584" s="195"/>
      <c r="FG2584" s="195"/>
      <c r="FH2584" s="195"/>
    </row>
    <row r="2585" spans="2:164" x14ac:dyDescent="0.2">
      <c r="B2585" s="98">
        <f>COUNT(R2585:FC2585,FI2585:FQ2585)</f>
        <v>0</v>
      </c>
      <c r="C2585" s="98" t="str">
        <f>IF(COUNT(R2585:FC2585,FI2585:FQ2585)&gt;0,COUNT(R2585:FC2585,FI2585:FQ2585),"")</f>
        <v/>
      </c>
      <c r="D2585" s="98" t="str">
        <f>IF(COUNT(X2585:BN2585,BP2585:BX2585,BZ2585:CF2585,CH2585:FC2585,FI2585:FQ2585)&gt;0,COUNT(X2585:BN2585,BP2585:BX2585,BZ2585:CF2585,CH2585:FC2585,FI2585:FQ2585),"")</f>
        <v/>
      </c>
      <c r="E2585" s="98" t="str">
        <f>IF(H2585=1,COUNT(R2585:FC2585,FI2585:FQ2585),"")</f>
        <v/>
      </c>
      <c r="F2585" s="98" t="str">
        <f>IF(H2585=1,COUNT(X2585:BN2585,BP2585:BX2585,BZ2585:CF2585,CH2585:FC2585,FI2585:FQ2585),"")</f>
        <v/>
      </c>
      <c r="G2585" s="98" t="str">
        <f>IF($B2585&gt;=1,$M2585,"")</f>
        <v/>
      </c>
      <c r="H2585" s="199" t="str">
        <f>IF(AND(M2585&gt;0,M2585&lt;=STATS!$C$22),1,"")</f>
        <v/>
      </c>
      <c r="J2585" s="34">
        <v>2584</v>
      </c>
      <c r="R2585" s="17"/>
      <c r="U2585" s="17"/>
      <c r="FD2585" s="195"/>
      <c r="FE2585" s="195"/>
      <c r="FF2585" s="195"/>
      <c r="FG2585" s="195"/>
      <c r="FH2585" s="195"/>
    </row>
    <row r="2586" spans="2:164" x14ac:dyDescent="0.2">
      <c r="B2586" s="98">
        <f>COUNT(R2586:FC2586,FI2586:FQ2586)</f>
        <v>0</v>
      </c>
      <c r="C2586" s="98" t="str">
        <f>IF(COUNT(R2586:FC2586,FI2586:FQ2586)&gt;0,COUNT(R2586:FC2586,FI2586:FQ2586),"")</f>
        <v/>
      </c>
      <c r="D2586" s="98" t="str">
        <f>IF(COUNT(X2586:BN2586,BP2586:BX2586,BZ2586:CF2586,CH2586:FC2586,FI2586:FQ2586)&gt;0,COUNT(X2586:BN2586,BP2586:BX2586,BZ2586:CF2586,CH2586:FC2586,FI2586:FQ2586),"")</f>
        <v/>
      </c>
      <c r="E2586" s="98" t="str">
        <f>IF(H2586=1,COUNT(R2586:FC2586,FI2586:FQ2586),"")</f>
        <v/>
      </c>
      <c r="F2586" s="98" t="str">
        <f>IF(H2586=1,COUNT(X2586:BN2586,BP2586:BX2586,BZ2586:CF2586,CH2586:FC2586,FI2586:FQ2586),"")</f>
        <v/>
      </c>
      <c r="G2586" s="98" t="str">
        <f>IF($B2586&gt;=1,$M2586,"")</f>
        <v/>
      </c>
      <c r="H2586" s="199" t="str">
        <f>IF(AND(M2586&gt;0,M2586&lt;=STATS!$C$22),1,"")</f>
        <v/>
      </c>
      <c r="J2586" s="34">
        <v>2585</v>
      </c>
      <c r="R2586" s="17"/>
      <c r="U2586" s="17"/>
      <c r="FD2586" s="195"/>
      <c r="FE2586" s="195"/>
      <c r="FF2586" s="195"/>
      <c r="FG2586" s="195"/>
      <c r="FH2586" s="195"/>
    </row>
    <row r="2587" spans="2:164" x14ac:dyDescent="0.2">
      <c r="B2587" s="98">
        <f>COUNT(R2587:FC2587,FI2587:FQ2587)</f>
        <v>0</v>
      </c>
      <c r="C2587" s="98" t="str">
        <f>IF(COUNT(R2587:FC2587,FI2587:FQ2587)&gt;0,COUNT(R2587:FC2587,FI2587:FQ2587),"")</f>
        <v/>
      </c>
      <c r="D2587" s="98" t="str">
        <f>IF(COUNT(X2587:BN2587,BP2587:BX2587,BZ2587:CF2587,CH2587:FC2587,FI2587:FQ2587)&gt;0,COUNT(X2587:BN2587,BP2587:BX2587,BZ2587:CF2587,CH2587:FC2587,FI2587:FQ2587),"")</f>
        <v/>
      </c>
      <c r="E2587" s="98" t="str">
        <f>IF(H2587=1,COUNT(R2587:FC2587,FI2587:FQ2587),"")</f>
        <v/>
      </c>
      <c r="F2587" s="98" t="str">
        <f>IF(H2587=1,COUNT(X2587:BN2587,BP2587:BX2587,BZ2587:CF2587,CH2587:FC2587,FI2587:FQ2587),"")</f>
        <v/>
      </c>
      <c r="G2587" s="98" t="str">
        <f>IF($B2587&gt;=1,$M2587,"")</f>
        <v/>
      </c>
      <c r="H2587" s="199" t="str">
        <f>IF(AND(M2587&gt;0,M2587&lt;=STATS!$C$22),1,"")</f>
        <v/>
      </c>
      <c r="J2587" s="34">
        <v>2586</v>
      </c>
      <c r="R2587" s="17"/>
      <c r="U2587" s="17"/>
      <c r="FD2587" s="195"/>
      <c r="FE2587" s="195"/>
      <c r="FF2587" s="195"/>
      <c r="FG2587" s="195"/>
      <c r="FH2587" s="195"/>
    </row>
    <row r="2588" spans="2:164" x14ac:dyDescent="0.2">
      <c r="B2588" s="98">
        <f>COUNT(R2588:FC2588,FI2588:FQ2588)</f>
        <v>0</v>
      </c>
      <c r="C2588" s="98" t="str">
        <f>IF(COUNT(R2588:FC2588,FI2588:FQ2588)&gt;0,COUNT(R2588:FC2588,FI2588:FQ2588),"")</f>
        <v/>
      </c>
      <c r="D2588" s="98" t="str">
        <f>IF(COUNT(X2588:BN2588,BP2588:BX2588,BZ2588:CF2588,CH2588:FC2588,FI2588:FQ2588)&gt;0,COUNT(X2588:BN2588,BP2588:BX2588,BZ2588:CF2588,CH2588:FC2588,FI2588:FQ2588),"")</f>
        <v/>
      </c>
      <c r="E2588" s="98" t="str">
        <f>IF(H2588=1,COUNT(R2588:FC2588,FI2588:FQ2588),"")</f>
        <v/>
      </c>
      <c r="F2588" s="98" t="str">
        <f>IF(H2588=1,COUNT(X2588:BN2588,BP2588:BX2588,BZ2588:CF2588,CH2588:FC2588,FI2588:FQ2588),"")</f>
        <v/>
      </c>
      <c r="G2588" s="98" t="str">
        <f>IF($B2588&gt;=1,$M2588,"")</f>
        <v/>
      </c>
      <c r="H2588" s="199" t="str">
        <f>IF(AND(M2588&gt;0,M2588&lt;=STATS!$C$22),1,"")</f>
        <v/>
      </c>
      <c r="J2588" s="34">
        <v>2587</v>
      </c>
      <c r="R2588" s="17"/>
      <c r="U2588" s="17"/>
      <c r="FD2588" s="195"/>
      <c r="FE2588" s="195"/>
      <c r="FF2588" s="195"/>
      <c r="FG2588" s="195"/>
      <c r="FH2588" s="195"/>
    </row>
    <row r="2589" spans="2:164" x14ac:dyDescent="0.2">
      <c r="B2589" s="98">
        <f>COUNT(R2589:FC2589,FI2589:FQ2589)</f>
        <v>0</v>
      </c>
      <c r="C2589" s="98" t="str">
        <f>IF(COUNT(R2589:FC2589,FI2589:FQ2589)&gt;0,COUNT(R2589:FC2589,FI2589:FQ2589),"")</f>
        <v/>
      </c>
      <c r="D2589" s="98" t="str">
        <f>IF(COUNT(X2589:BN2589,BP2589:BX2589,BZ2589:CF2589,CH2589:FC2589,FI2589:FQ2589)&gt;0,COUNT(X2589:BN2589,BP2589:BX2589,BZ2589:CF2589,CH2589:FC2589,FI2589:FQ2589),"")</f>
        <v/>
      </c>
      <c r="E2589" s="98" t="str">
        <f>IF(H2589=1,COUNT(R2589:FC2589,FI2589:FQ2589),"")</f>
        <v/>
      </c>
      <c r="F2589" s="98" t="str">
        <f>IF(H2589=1,COUNT(X2589:BN2589,BP2589:BX2589,BZ2589:CF2589,CH2589:FC2589,FI2589:FQ2589),"")</f>
        <v/>
      </c>
      <c r="G2589" s="98" t="str">
        <f>IF($B2589&gt;=1,$M2589,"")</f>
        <v/>
      </c>
      <c r="H2589" s="199" t="str">
        <f>IF(AND(M2589&gt;0,M2589&lt;=STATS!$C$22),1,"")</f>
        <v/>
      </c>
      <c r="J2589" s="34">
        <v>2588</v>
      </c>
      <c r="R2589" s="17"/>
      <c r="U2589" s="17"/>
      <c r="FD2589" s="195"/>
      <c r="FE2589" s="195"/>
      <c r="FF2589" s="195"/>
      <c r="FG2589" s="195"/>
      <c r="FH2589" s="195"/>
    </row>
    <row r="2590" spans="2:164" x14ac:dyDescent="0.2">
      <c r="B2590" s="98">
        <f>COUNT(R2590:FC2590,FI2590:FQ2590)</f>
        <v>0</v>
      </c>
      <c r="C2590" s="98" t="str">
        <f>IF(COUNT(R2590:FC2590,FI2590:FQ2590)&gt;0,COUNT(R2590:FC2590,FI2590:FQ2590),"")</f>
        <v/>
      </c>
      <c r="D2590" s="98" t="str">
        <f>IF(COUNT(X2590:BN2590,BP2590:BX2590,BZ2590:CF2590,CH2590:FC2590,FI2590:FQ2590)&gt;0,COUNT(X2590:BN2590,BP2590:BX2590,BZ2590:CF2590,CH2590:FC2590,FI2590:FQ2590),"")</f>
        <v/>
      </c>
      <c r="E2590" s="98" t="str">
        <f>IF(H2590=1,COUNT(R2590:FC2590,FI2590:FQ2590),"")</f>
        <v/>
      </c>
      <c r="F2590" s="98" t="str">
        <f>IF(H2590=1,COUNT(X2590:BN2590,BP2590:BX2590,BZ2590:CF2590,CH2590:FC2590,FI2590:FQ2590),"")</f>
        <v/>
      </c>
      <c r="G2590" s="98" t="str">
        <f>IF($B2590&gt;=1,$M2590,"")</f>
        <v/>
      </c>
      <c r="H2590" s="199" t="str">
        <f>IF(AND(M2590&gt;0,M2590&lt;=STATS!$C$22),1,"")</f>
        <v/>
      </c>
      <c r="J2590" s="34">
        <v>2589</v>
      </c>
      <c r="R2590" s="17"/>
      <c r="U2590" s="17"/>
      <c r="FD2590" s="195"/>
      <c r="FE2590" s="195"/>
      <c r="FF2590" s="195"/>
      <c r="FG2590" s="195"/>
      <c r="FH2590" s="195"/>
    </row>
    <row r="2591" spans="2:164" x14ac:dyDescent="0.2">
      <c r="B2591" s="98">
        <f>COUNT(R2591:FC2591,FI2591:FQ2591)</f>
        <v>0</v>
      </c>
      <c r="C2591" s="98" t="str">
        <f>IF(COUNT(R2591:FC2591,FI2591:FQ2591)&gt;0,COUNT(R2591:FC2591,FI2591:FQ2591),"")</f>
        <v/>
      </c>
      <c r="D2591" s="98" t="str">
        <f>IF(COUNT(X2591:BN2591,BP2591:BX2591,BZ2591:CF2591,CH2591:FC2591,FI2591:FQ2591)&gt;0,COUNT(X2591:BN2591,BP2591:BX2591,BZ2591:CF2591,CH2591:FC2591,FI2591:FQ2591),"")</f>
        <v/>
      </c>
      <c r="E2591" s="98" t="str">
        <f>IF(H2591=1,COUNT(R2591:FC2591,FI2591:FQ2591),"")</f>
        <v/>
      </c>
      <c r="F2591" s="98" t="str">
        <f>IF(H2591=1,COUNT(X2591:BN2591,BP2591:BX2591,BZ2591:CF2591,CH2591:FC2591,FI2591:FQ2591),"")</f>
        <v/>
      </c>
      <c r="G2591" s="98" t="str">
        <f>IF($B2591&gt;=1,$M2591,"")</f>
        <v/>
      </c>
      <c r="H2591" s="199" t="str">
        <f>IF(AND(M2591&gt;0,M2591&lt;=STATS!$C$22),1,"")</f>
        <v/>
      </c>
      <c r="J2591" s="34">
        <v>2590</v>
      </c>
      <c r="R2591" s="17"/>
      <c r="U2591" s="17"/>
      <c r="FD2591" s="195"/>
      <c r="FE2591" s="195"/>
      <c r="FF2591" s="195"/>
      <c r="FG2591" s="195"/>
      <c r="FH2591" s="195"/>
    </row>
    <row r="2592" spans="2:164" x14ac:dyDescent="0.2">
      <c r="B2592" s="98">
        <f>COUNT(R2592:FC2592,FI2592:FQ2592)</f>
        <v>0</v>
      </c>
      <c r="C2592" s="98" t="str">
        <f>IF(COUNT(R2592:FC2592,FI2592:FQ2592)&gt;0,COUNT(R2592:FC2592,FI2592:FQ2592),"")</f>
        <v/>
      </c>
      <c r="D2592" s="98" t="str">
        <f>IF(COUNT(X2592:BN2592,BP2592:BX2592,BZ2592:CF2592,CH2592:FC2592,FI2592:FQ2592)&gt;0,COUNT(X2592:BN2592,BP2592:BX2592,BZ2592:CF2592,CH2592:FC2592,FI2592:FQ2592),"")</f>
        <v/>
      </c>
      <c r="E2592" s="98" t="str">
        <f>IF(H2592=1,COUNT(R2592:FC2592,FI2592:FQ2592),"")</f>
        <v/>
      </c>
      <c r="F2592" s="98" t="str">
        <f>IF(H2592=1,COUNT(X2592:BN2592,BP2592:BX2592,BZ2592:CF2592,CH2592:FC2592,FI2592:FQ2592),"")</f>
        <v/>
      </c>
      <c r="G2592" s="98" t="str">
        <f>IF($B2592&gt;=1,$M2592,"")</f>
        <v/>
      </c>
      <c r="H2592" s="199" t="str">
        <f>IF(AND(M2592&gt;0,M2592&lt;=STATS!$C$22),1,"")</f>
        <v/>
      </c>
      <c r="J2592" s="34">
        <v>2591</v>
      </c>
      <c r="R2592" s="17"/>
      <c r="U2592" s="17"/>
      <c r="FD2592" s="195"/>
      <c r="FE2592" s="195"/>
      <c r="FF2592" s="195"/>
      <c r="FG2592" s="195"/>
      <c r="FH2592" s="195"/>
    </row>
    <row r="2593" spans="2:164" x14ac:dyDescent="0.2">
      <c r="B2593" s="98">
        <f>COUNT(R2593:FC2593,FI2593:FQ2593)</f>
        <v>0</v>
      </c>
      <c r="C2593" s="98" t="str">
        <f>IF(COUNT(R2593:FC2593,FI2593:FQ2593)&gt;0,COUNT(R2593:FC2593,FI2593:FQ2593),"")</f>
        <v/>
      </c>
      <c r="D2593" s="98" t="str">
        <f>IF(COUNT(X2593:BN2593,BP2593:BX2593,BZ2593:CF2593,CH2593:FC2593,FI2593:FQ2593)&gt;0,COUNT(X2593:BN2593,BP2593:BX2593,BZ2593:CF2593,CH2593:FC2593,FI2593:FQ2593),"")</f>
        <v/>
      </c>
      <c r="E2593" s="98" t="str">
        <f>IF(H2593=1,COUNT(R2593:FC2593,FI2593:FQ2593),"")</f>
        <v/>
      </c>
      <c r="F2593" s="98" t="str">
        <f>IF(H2593=1,COUNT(X2593:BN2593,BP2593:BX2593,BZ2593:CF2593,CH2593:FC2593,FI2593:FQ2593),"")</f>
        <v/>
      </c>
      <c r="G2593" s="98" t="str">
        <f>IF($B2593&gt;=1,$M2593,"")</f>
        <v/>
      </c>
      <c r="H2593" s="199" t="str">
        <f>IF(AND(M2593&gt;0,M2593&lt;=STATS!$C$22),1,"")</f>
        <v/>
      </c>
      <c r="J2593" s="34">
        <v>2592</v>
      </c>
      <c r="R2593" s="17"/>
      <c r="U2593" s="17"/>
      <c r="FD2593" s="195"/>
      <c r="FE2593" s="195"/>
      <c r="FF2593" s="195"/>
      <c r="FG2593" s="195"/>
      <c r="FH2593" s="195"/>
    </row>
    <row r="2594" spans="2:164" x14ac:dyDescent="0.2">
      <c r="B2594" s="98">
        <f>COUNT(R2594:FC2594,FI2594:FQ2594)</f>
        <v>0</v>
      </c>
      <c r="C2594" s="98" t="str">
        <f>IF(COUNT(R2594:FC2594,FI2594:FQ2594)&gt;0,COUNT(R2594:FC2594,FI2594:FQ2594),"")</f>
        <v/>
      </c>
      <c r="D2594" s="98" t="str">
        <f>IF(COUNT(X2594:BN2594,BP2594:BX2594,BZ2594:CF2594,CH2594:FC2594,FI2594:FQ2594)&gt;0,COUNT(X2594:BN2594,BP2594:BX2594,BZ2594:CF2594,CH2594:FC2594,FI2594:FQ2594),"")</f>
        <v/>
      </c>
      <c r="E2594" s="98" t="str">
        <f>IF(H2594=1,COUNT(R2594:FC2594,FI2594:FQ2594),"")</f>
        <v/>
      </c>
      <c r="F2594" s="98" t="str">
        <f>IF(H2594=1,COUNT(X2594:BN2594,BP2594:BX2594,BZ2594:CF2594,CH2594:FC2594,FI2594:FQ2594),"")</f>
        <v/>
      </c>
      <c r="G2594" s="98" t="str">
        <f>IF($B2594&gt;=1,$M2594,"")</f>
        <v/>
      </c>
      <c r="H2594" s="199" t="str">
        <f>IF(AND(M2594&gt;0,M2594&lt;=STATS!$C$22),1,"")</f>
        <v/>
      </c>
      <c r="J2594" s="34">
        <v>2593</v>
      </c>
      <c r="R2594" s="17"/>
      <c r="U2594" s="17"/>
      <c r="FD2594" s="195"/>
      <c r="FE2594" s="195"/>
      <c r="FF2594" s="195"/>
      <c r="FG2594" s="195"/>
      <c r="FH2594" s="195"/>
    </row>
    <row r="2595" spans="2:164" x14ac:dyDescent="0.2">
      <c r="B2595" s="98">
        <f>COUNT(R2595:FC2595,FI2595:FQ2595)</f>
        <v>0</v>
      </c>
      <c r="C2595" s="98" t="str">
        <f>IF(COUNT(R2595:FC2595,FI2595:FQ2595)&gt;0,COUNT(R2595:FC2595,FI2595:FQ2595),"")</f>
        <v/>
      </c>
      <c r="D2595" s="98" t="str">
        <f>IF(COUNT(X2595:BN2595,BP2595:BX2595,BZ2595:CF2595,CH2595:FC2595,FI2595:FQ2595)&gt;0,COUNT(X2595:BN2595,BP2595:BX2595,BZ2595:CF2595,CH2595:FC2595,FI2595:FQ2595),"")</f>
        <v/>
      </c>
      <c r="E2595" s="98" t="str">
        <f>IF(H2595=1,COUNT(R2595:FC2595,FI2595:FQ2595),"")</f>
        <v/>
      </c>
      <c r="F2595" s="98" t="str">
        <f>IF(H2595=1,COUNT(X2595:BN2595,BP2595:BX2595,BZ2595:CF2595,CH2595:FC2595,FI2595:FQ2595),"")</f>
        <v/>
      </c>
      <c r="G2595" s="98" t="str">
        <f>IF($B2595&gt;=1,$M2595,"")</f>
        <v/>
      </c>
      <c r="H2595" s="199" t="str">
        <f>IF(AND(M2595&gt;0,M2595&lt;=STATS!$C$22),1,"")</f>
        <v/>
      </c>
      <c r="J2595" s="34">
        <v>2594</v>
      </c>
      <c r="R2595" s="17"/>
      <c r="U2595" s="17"/>
      <c r="FD2595" s="195"/>
      <c r="FE2595" s="195"/>
      <c r="FF2595" s="195"/>
      <c r="FG2595" s="195"/>
      <c r="FH2595" s="195"/>
    </row>
    <row r="2596" spans="2:164" x14ac:dyDescent="0.2">
      <c r="B2596" s="98">
        <f>COUNT(R2596:FC2596,FI2596:FQ2596)</f>
        <v>0</v>
      </c>
      <c r="C2596" s="98" t="str">
        <f>IF(COUNT(R2596:FC2596,FI2596:FQ2596)&gt;0,COUNT(R2596:FC2596,FI2596:FQ2596),"")</f>
        <v/>
      </c>
      <c r="D2596" s="98" t="str">
        <f>IF(COUNT(X2596:BN2596,BP2596:BX2596,BZ2596:CF2596,CH2596:FC2596,FI2596:FQ2596)&gt;0,COUNT(X2596:BN2596,BP2596:BX2596,BZ2596:CF2596,CH2596:FC2596,FI2596:FQ2596),"")</f>
        <v/>
      </c>
      <c r="E2596" s="98" t="str">
        <f>IF(H2596=1,COUNT(R2596:FC2596,FI2596:FQ2596),"")</f>
        <v/>
      </c>
      <c r="F2596" s="98" t="str">
        <f>IF(H2596=1,COUNT(X2596:BN2596,BP2596:BX2596,BZ2596:CF2596,CH2596:FC2596,FI2596:FQ2596),"")</f>
        <v/>
      </c>
      <c r="G2596" s="98" t="str">
        <f>IF($B2596&gt;=1,$M2596,"")</f>
        <v/>
      </c>
      <c r="H2596" s="199" t="str">
        <f>IF(AND(M2596&gt;0,M2596&lt;=STATS!$C$22),1,"")</f>
        <v/>
      </c>
      <c r="J2596" s="34">
        <v>2595</v>
      </c>
      <c r="R2596" s="17"/>
      <c r="U2596" s="17"/>
      <c r="FD2596" s="195"/>
      <c r="FE2596" s="195"/>
      <c r="FF2596" s="195"/>
      <c r="FG2596" s="195"/>
      <c r="FH2596" s="195"/>
    </row>
    <row r="2597" spans="2:164" x14ac:dyDescent="0.2">
      <c r="B2597" s="98">
        <f>COUNT(R2597:FC2597,FI2597:FQ2597)</f>
        <v>0</v>
      </c>
      <c r="C2597" s="98" t="str">
        <f>IF(COUNT(R2597:FC2597,FI2597:FQ2597)&gt;0,COUNT(R2597:FC2597,FI2597:FQ2597),"")</f>
        <v/>
      </c>
      <c r="D2597" s="98" t="str">
        <f>IF(COUNT(X2597:BN2597,BP2597:BX2597,BZ2597:CF2597,CH2597:FC2597,FI2597:FQ2597)&gt;0,COUNT(X2597:BN2597,BP2597:BX2597,BZ2597:CF2597,CH2597:FC2597,FI2597:FQ2597),"")</f>
        <v/>
      </c>
      <c r="E2597" s="98" t="str">
        <f>IF(H2597=1,COUNT(R2597:FC2597,FI2597:FQ2597),"")</f>
        <v/>
      </c>
      <c r="F2597" s="98" t="str">
        <f>IF(H2597=1,COUNT(X2597:BN2597,BP2597:BX2597,BZ2597:CF2597,CH2597:FC2597,FI2597:FQ2597),"")</f>
        <v/>
      </c>
      <c r="G2597" s="98" t="str">
        <f>IF($B2597&gt;=1,$M2597,"")</f>
        <v/>
      </c>
      <c r="H2597" s="199" t="str">
        <f>IF(AND(M2597&gt;0,M2597&lt;=STATS!$C$22),1,"")</f>
        <v/>
      </c>
      <c r="J2597" s="34">
        <v>2596</v>
      </c>
      <c r="R2597" s="17"/>
      <c r="U2597" s="17"/>
      <c r="FD2597" s="195"/>
      <c r="FE2597" s="195"/>
      <c r="FF2597" s="195"/>
      <c r="FG2597" s="195"/>
      <c r="FH2597" s="195"/>
    </row>
    <row r="2598" spans="2:164" x14ac:dyDescent="0.2">
      <c r="B2598" s="98">
        <f>COUNT(R2598:FC2598,FI2598:FQ2598)</f>
        <v>0</v>
      </c>
      <c r="C2598" s="98" t="str">
        <f>IF(COUNT(R2598:FC2598,FI2598:FQ2598)&gt;0,COUNT(R2598:FC2598,FI2598:FQ2598),"")</f>
        <v/>
      </c>
      <c r="D2598" s="98" t="str">
        <f>IF(COUNT(X2598:BN2598,BP2598:BX2598,BZ2598:CF2598,CH2598:FC2598,FI2598:FQ2598)&gt;0,COUNT(X2598:BN2598,BP2598:BX2598,BZ2598:CF2598,CH2598:FC2598,FI2598:FQ2598),"")</f>
        <v/>
      </c>
      <c r="E2598" s="98" t="str">
        <f>IF(H2598=1,COUNT(R2598:FC2598,FI2598:FQ2598),"")</f>
        <v/>
      </c>
      <c r="F2598" s="98" t="str">
        <f>IF(H2598=1,COUNT(X2598:BN2598,BP2598:BX2598,BZ2598:CF2598,CH2598:FC2598,FI2598:FQ2598),"")</f>
        <v/>
      </c>
      <c r="G2598" s="98" t="str">
        <f>IF($B2598&gt;=1,$M2598,"")</f>
        <v/>
      </c>
      <c r="H2598" s="199" t="str">
        <f>IF(AND(M2598&gt;0,M2598&lt;=STATS!$C$22),1,"")</f>
        <v/>
      </c>
      <c r="J2598" s="34">
        <v>2597</v>
      </c>
      <c r="R2598" s="17"/>
      <c r="U2598" s="17"/>
      <c r="FD2598" s="195"/>
      <c r="FE2598" s="195"/>
      <c r="FF2598" s="195"/>
      <c r="FG2598" s="195"/>
      <c r="FH2598" s="195"/>
    </row>
    <row r="2599" spans="2:164" x14ac:dyDescent="0.2">
      <c r="B2599" s="98">
        <f>COUNT(R2599:FC2599,FI2599:FQ2599)</f>
        <v>0</v>
      </c>
      <c r="C2599" s="98" t="str">
        <f>IF(COUNT(R2599:FC2599,FI2599:FQ2599)&gt;0,COUNT(R2599:FC2599,FI2599:FQ2599),"")</f>
        <v/>
      </c>
      <c r="D2599" s="98" t="str">
        <f>IF(COUNT(X2599:BN2599,BP2599:BX2599,BZ2599:CF2599,CH2599:FC2599,FI2599:FQ2599)&gt;0,COUNT(X2599:BN2599,BP2599:BX2599,BZ2599:CF2599,CH2599:FC2599,FI2599:FQ2599),"")</f>
        <v/>
      </c>
      <c r="E2599" s="98" t="str">
        <f>IF(H2599=1,COUNT(R2599:FC2599,FI2599:FQ2599),"")</f>
        <v/>
      </c>
      <c r="F2599" s="98" t="str">
        <f>IF(H2599=1,COUNT(X2599:BN2599,BP2599:BX2599,BZ2599:CF2599,CH2599:FC2599,FI2599:FQ2599),"")</f>
        <v/>
      </c>
      <c r="G2599" s="98" t="str">
        <f>IF($B2599&gt;=1,$M2599,"")</f>
        <v/>
      </c>
      <c r="H2599" s="199" t="str">
        <f>IF(AND(M2599&gt;0,M2599&lt;=STATS!$C$22),1,"")</f>
        <v/>
      </c>
      <c r="J2599" s="34">
        <v>2598</v>
      </c>
      <c r="R2599" s="17"/>
      <c r="U2599" s="17"/>
      <c r="FD2599" s="195"/>
      <c r="FE2599" s="195"/>
      <c r="FF2599" s="195"/>
      <c r="FG2599" s="195"/>
      <c r="FH2599" s="195"/>
    </row>
    <row r="2600" spans="2:164" x14ac:dyDescent="0.2">
      <c r="B2600" s="98">
        <f>COUNT(R2600:FC2600,FI2600:FQ2600)</f>
        <v>0</v>
      </c>
      <c r="C2600" s="98" t="str">
        <f>IF(COUNT(R2600:FC2600,FI2600:FQ2600)&gt;0,COUNT(R2600:FC2600,FI2600:FQ2600),"")</f>
        <v/>
      </c>
      <c r="D2600" s="98" t="str">
        <f>IF(COUNT(X2600:BN2600,BP2600:BX2600,BZ2600:CF2600,CH2600:FC2600,FI2600:FQ2600)&gt;0,COUNT(X2600:BN2600,BP2600:BX2600,BZ2600:CF2600,CH2600:FC2600,FI2600:FQ2600),"")</f>
        <v/>
      </c>
      <c r="E2600" s="98" t="str">
        <f>IF(H2600=1,COUNT(R2600:FC2600,FI2600:FQ2600),"")</f>
        <v/>
      </c>
      <c r="F2600" s="98" t="str">
        <f>IF(H2600=1,COUNT(X2600:BN2600,BP2600:BX2600,BZ2600:CF2600,CH2600:FC2600,FI2600:FQ2600),"")</f>
        <v/>
      </c>
      <c r="G2600" s="98" t="str">
        <f>IF($B2600&gt;=1,$M2600,"")</f>
        <v/>
      </c>
      <c r="H2600" s="199" t="str">
        <f>IF(AND(M2600&gt;0,M2600&lt;=STATS!$C$22),1,"")</f>
        <v/>
      </c>
      <c r="J2600" s="34">
        <v>2599</v>
      </c>
      <c r="R2600" s="17"/>
      <c r="U2600" s="17"/>
      <c r="FD2600" s="195"/>
      <c r="FE2600" s="195"/>
      <c r="FF2600" s="195"/>
      <c r="FG2600" s="195"/>
      <c r="FH2600" s="195"/>
    </row>
    <row r="2601" spans="2:164" x14ac:dyDescent="0.2">
      <c r="B2601" s="98">
        <f>COUNT(R2601:FC2601,FI2601:FQ2601)</f>
        <v>0</v>
      </c>
      <c r="C2601" s="98" t="str">
        <f>IF(COUNT(R2601:FC2601,FI2601:FQ2601)&gt;0,COUNT(R2601:FC2601,FI2601:FQ2601),"")</f>
        <v/>
      </c>
      <c r="D2601" s="98" t="str">
        <f>IF(COUNT(X2601:BN2601,BP2601:BX2601,BZ2601:CF2601,CH2601:FC2601,FI2601:FQ2601)&gt;0,COUNT(X2601:BN2601,BP2601:BX2601,BZ2601:CF2601,CH2601:FC2601,FI2601:FQ2601),"")</f>
        <v/>
      </c>
      <c r="E2601" s="98" t="str">
        <f>IF(H2601=1,COUNT(R2601:FC2601,FI2601:FQ2601),"")</f>
        <v/>
      </c>
      <c r="F2601" s="98" t="str">
        <f>IF(H2601=1,COUNT(X2601:BN2601,BP2601:BX2601,BZ2601:CF2601,CH2601:FC2601,FI2601:FQ2601),"")</f>
        <v/>
      </c>
      <c r="G2601" s="98" t="str">
        <f>IF($B2601&gt;=1,$M2601,"")</f>
        <v/>
      </c>
      <c r="H2601" s="199" t="str">
        <f>IF(AND(M2601&gt;0,M2601&lt;=STATS!$C$22),1,"")</f>
        <v/>
      </c>
      <c r="J2601" s="34">
        <v>2600</v>
      </c>
      <c r="R2601" s="17"/>
      <c r="U2601" s="17"/>
      <c r="FD2601" s="195"/>
      <c r="FE2601" s="195"/>
      <c r="FF2601" s="195"/>
      <c r="FG2601" s="195"/>
      <c r="FH2601" s="195"/>
    </row>
    <row r="2602" spans="2:164" x14ac:dyDescent="0.2">
      <c r="B2602" s="98">
        <f>COUNT(R2602:FC2602,FI2602:FQ2602)</f>
        <v>0</v>
      </c>
      <c r="C2602" s="98" t="str">
        <f>IF(COUNT(R2602:FC2602,FI2602:FQ2602)&gt;0,COUNT(R2602:FC2602,FI2602:FQ2602),"")</f>
        <v/>
      </c>
      <c r="D2602" s="98" t="str">
        <f>IF(COUNT(X2602:BN2602,BP2602:BX2602,BZ2602:CF2602,CH2602:FC2602,FI2602:FQ2602)&gt;0,COUNT(X2602:BN2602,BP2602:BX2602,BZ2602:CF2602,CH2602:FC2602,FI2602:FQ2602),"")</f>
        <v/>
      </c>
      <c r="E2602" s="98" t="str">
        <f>IF(H2602=1,COUNT(R2602:FC2602,FI2602:FQ2602),"")</f>
        <v/>
      </c>
      <c r="F2602" s="98" t="str">
        <f>IF(H2602=1,COUNT(X2602:BN2602,BP2602:BX2602,BZ2602:CF2602,CH2602:FC2602,FI2602:FQ2602),"")</f>
        <v/>
      </c>
      <c r="G2602" s="98" t="str">
        <f>IF($B2602&gt;=1,$M2602,"")</f>
        <v/>
      </c>
      <c r="H2602" s="199" t="str">
        <f>IF(AND(M2602&gt;0,M2602&lt;=STATS!$C$22),1,"")</f>
        <v/>
      </c>
      <c r="J2602" s="34">
        <v>2601</v>
      </c>
      <c r="R2602" s="17"/>
      <c r="U2602" s="17"/>
      <c r="FD2602" s="195"/>
      <c r="FE2602" s="195"/>
      <c r="FF2602" s="195"/>
      <c r="FG2602" s="195"/>
      <c r="FH2602" s="195"/>
    </row>
    <row r="2603" spans="2:164" x14ac:dyDescent="0.2">
      <c r="B2603" s="98">
        <f>COUNT(R2603:FC2603,FI2603:FQ2603)</f>
        <v>0</v>
      </c>
      <c r="C2603" s="98" t="str">
        <f>IF(COUNT(R2603:FC2603,FI2603:FQ2603)&gt;0,COUNT(R2603:FC2603,FI2603:FQ2603),"")</f>
        <v/>
      </c>
      <c r="D2603" s="98" t="str">
        <f>IF(COUNT(X2603:BN2603,BP2603:BX2603,BZ2603:CF2603,CH2603:FC2603,FI2603:FQ2603)&gt;0,COUNT(X2603:BN2603,BP2603:BX2603,BZ2603:CF2603,CH2603:FC2603,FI2603:FQ2603),"")</f>
        <v/>
      </c>
      <c r="E2603" s="98" t="str">
        <f>IF(H2603=1,COUNT(R2603:FC2603,FI2603:FQ2603),"")</f>
        <v/>
      </c>
      <c r="F2603" s="98" t="str">
        <f>IF(H2603=1,COUNT(X2603:BN2603,BP2603:BX2603,BZ2603:CF2603,CH2603:FC2603,FI2603:FQ2603),"")</f>
        <v/>
      </c>
      <c r="G2603" s="98" t="str">
        <f>IF($B2603&gt;=1,$M2603,"")</f>
        <v/>
      </c>
      <c r="H2603" s="199" t="str">
        <f>IF(AND(M2603&gt;0,M2603&lt;=STATS!$C$22),1,"")</f>
        <v/>
      </c>
      <c r="J2603" s="34">
        <v>2602</v>
      </c>
      <c r="R2603" s="17"/>
      <c r="U2603" s="17"/>
      <c r="FD2603" s="195"/>
      <c r="FE2603" s="195"/>
      <c r="FF2603" s="195"/>
      <c r="FG2603" s="195"/>
      <c r="FH2603" s="195"/>
    </row>
    <row r="2604" spans="2:164" x14ac:dyDescent="0.2">
      <c r="B2604" s="98">
        <f>COUNT(R2604:FC2604,FI2604:FQ2604)</f>
        <v>0</v>
      </c>
      <c r="C2604" s="98" t="str">
        <f>IF(COUNT(R2604:FC2604,FI2604:FQ2604)&gt;0,COUNT(R2604:FC2604,FI2604:FQ2604),"")</f>
        <v/>
      </c>
      <c r="D2604" s="98" t="str">
        <f>IF(COUNT(X2604:BN2604,BP2604:BX2604,BZ2604:CF2604,CH2604:FC2604,FI2604:FQ2604)&gt;0,COUNT(X2604:BN2604,BP2604:BX2604,BZ2604:CF2604,CH2604:FC2604,FI2604:FQ2604),"")</f>
        <v/>
      </c>
      <c r="E2604" s="98" t="str">
        <f>IF(H2604=1,COUNT(R2604:FC2604,FI2604:FQ2604),"")</f>
        <v/>
      </c>
      <c r="F2604" s="98" t="str">
        <f>IF(H2604=1,COUNT(X2604:BN2604,BP2604:BX2604,BZ2604:CF2604,CH2604:FC2604,FI2604:FQ2604),"")</f>
        <v/>
      </c>
      <c r="G2604" s="98" t="str">
        <f>IF($B2604&gt;=1,$M2604,"")</f>
        <v/>
      </c>
      <c r="H2604" s="199" t="str">
        <f>IF(AND(M2604&gt;0,M2604&lt;=STATS!$C$22),1,"")</f>
        <v/>
      </c>
      <c r="J2604" s="34">
        <v>2603</v>
      </c>
      <c r="R2604" s="17"/>
      <c r="U2604" s="17"/>
      <c r="FD2604" s="195"/>
      <c r="FE2604" s="195"/>
      <c r="FF2604" s="195"/>
      <c r="FG2604" s="195"/>
      <c r="FH2604" s="195"/>
    </row>
    <row r="2605" spans="2:164" x14ac:dyDescent="0.2">
      <c r="B2605" s="98">
        <f>COUNT(R2605:FC2605,FI2605:FQ2605)</f>
        <v>0</v>
      </c>
      <c r="C2605" s="98" t="str">
        <f>IF(COUNT(R2605:FC2605,FI2605:FQ2605)&gt;0,COUNT(R2605:FC2605,FI2605:FQ2605),"")</f>
        <v/>
      </c>
      <c r="D2605" s="98" t="str">
        <f>IF(COUNT(X2605:BN2605,BP2605:BX2605,BZ2605:CF2605,CH2605:FC2605,FI2605:FQ2605)&gt;0,COUNT(X2605:BN2605,BP2605:BX2605,BZ2605:CF2605,CH2605:FC2605,FI2605:FQ2605),"")</f>
        <v/>
      </c>
      <c r="E2605" s="98" t="str">
        <f>IF(H2605=1,COUNT(R2605:FC2605,FI2605:FQ2605),"")</f>
        <v/>
      </c>
      <c r="F2605" s="98" t="str">
        <f>IF(H2605=1,COUNT(X2605:BN2605,BP2605:BX2605,BZ2605:CF2605,CH2605:FC2605,FI2605:FQ2605),"")</f>
        <v/>
      </c>
      <c r="G2605" s="98" t="str">
        <f>IF($B2605&gt;=1,$M2605,"")</f>
        <v/>
      </c>
      <c r="H2605" s="199" t="str">
        <f>IF(AND(M2605&gt;0,M2605&lt;=STATS!$C$22),1,"")</f>
        <v/>
      </c>
      <c r="J2605" s="34">
        <v>2604</v>
      </c>
      <c r="R2605" s="17"/>
      <c r="U2605" s="17"/>
      <c r="FD2605" s="195"/>
      <c r="FE2605" s="195"/>
      <c r="FF2605" s="195"/>
      <c r="FG2605" s="195"/>
      <c r="FH2605" s="195"/>
    </row>
    <row r="2606" spans="2:164" x14ac:dyDescent="0.2">
      <c r="B2606" s="98">
        <f>COUNT(R2606:FC2606,FI2606:FQ2606)</f>
        <v>0</v>
      </c>
      <c r="C2606" s="98" t="str">
        <f>IF(COUNT(R2606:FC2606,FI2606:FQ2606)&gt;0,COUNT(R2606:FC2606,FI2606:FQ2606),"")</f>
        <v/>
      </c>
      <c r="D2606" s="98" t="str">
        <f>IF(COUNT(X2606:BN2606,BP2606:BX2606,BZ2606:CF2606,CH2606:FC2606,FI2606:FQ2606)&gt;0,COUNT(X2606:BN2606,BP2606:BX2606,BZ2606:CF2606,CH2606:FC2606,FI2606:FQ2606),"")</f>
        <v/>
      </c>
      <c r="E2606" s="98" t="str">
        <f>IF(H2606=1,COUNT(R2606:FC2606,FI2606:FQ2606),"")</f>
        <v/>
      </c>
      <c r="F2606" s="98" t="str">
        <f>IF(H2606=1,COUNT(X2606:BN2606,BP2606:BX2606,BZ2606:CF2606,CH2606:FC2606,FI2606:FQ2606),"")</f>
        <v/>
      </c>
      <c r="G2606" s="98" t="str">
        <f>IF($B2606&gt;=1,$M2606,"")</f>
        <v/>
      </c>
      <c r="H2606" s="199" t="str">
        <f>IF(AND(M2606&gt;0,M2606&lt;=STATS!$C$22),1,"")</f>
        <v/>
      </c>
      <c r="J2606" s="34">
        <v>2605</v>
      </c>
      <c r="R2606" s="17"/>
      <c r="U2606" s="17"/>
      <c r="FD2606" s="195"/>
      <c r="FE2606" s="195"/>
      <c r="FF2606" s="195"/>
      <c r="FG2606" s="195"/>
      <c r="FH2606" s="195"/>
    </row>
    <row r="2607" spans="2:164" x14ac:dyDescent="0.2">
      <c r="B2607" s="98">
        <f>COUNT(R2607:FC2607,FI2607:FQ2607)</f>
        <v>0</v>
      </c>
      <c r="C2607" s="98" t="str">
        <f>IF(COUNT(R2607:FC2607,FI2607:FQ2607)&gt;0,COUNT(R2607:FC2607,FI2607:FQ2607),"")</f>
        <v/>
      </c>
      <c r="D2607" s="98" t="str">
        <f>IF(COUNT(X2607:BN2607,BP2607:BX2607,BZ2607:CF2607,CH2607:FC2607,FI2607:FQ2607)&gt;0,COUNT(X2607:BN2607,BP2607:BX2607,BZ2607:CF2607,CH2607:FC2607,FI2607:FQ2607),"")</f>
        <v/>
      </c>
      <c r="E2607" s="98" t="str">
        <f>IF(H2607=1,COUNT(R2607:FC2607,FI2607:FQ2607),"")</f>
        <v/>
      </c>
      <c r="F2607" s="98" t="str">
        <f>IF(H2607=1,COUNT(X2607:BN2607,BP2607:BX2607,BZ2607:CF2607,CH2607:FC2607,FI2607:FQ2607),"")</f>
        <v/>
      </c>
      <c r="G2607" s="98" t="str">
        <f>IF($B2607&gt;=1,$M2607,"")</f>
        <v/>
      </c>
      <c r="H2607" s="199" t="str">
        <f>IF(AND(M2607&gt;0,M2607&lt;=STATS!$C$22),1,"")</f>
        <v/>
      </c>
      <c r="J2607" s="34">
        <v>2606</v>
      </c>
      <c r="R2607" s="17"/>
      <c r="U2607" s="17"/>
      <c r="FD2607" s="195"/>
      <c r="FE2607" s="195"/>
      <c r="FF2607" s="195"/>
      <c r="FG2607" s="195"/>
      <c r="FH2607" s="195"/>
    </row>
    <row r="2608" spans="2:164" x14ac:dyDescent="0.2">
      <c r="B2608" s="98">
        <f>COUNT(R2608:FC2608,FI2608:FQ2608)</f>
        <v>0</v>
      </c>
      <c r="C2608" s="98" t="str">
        <f>IF(COUNT(R2608:FC2608,FI2608:FQ2608)&gt;0,COUNT(R2608:FC2608,FI2608:FQ2608),"")</f>
        <v/>
      </c>
      <c r="D2608" s="98" t="str">
        <f>IF(COUNT(X2608:BN2608,BP2608:BX2608,BZ2608:CF2608,CH2608:FC2608,FI2608:FQ2608)&gt;0,COUNT(X2608:BN2608,BP2608:BX2608,BZ2608:CF2608,CH2608:FC2608,FI2608:FQ2608),"")</f>
        <v/>
      </c>
      <c r="E2608" s="98" t="str">
        <f>IF(H2608=1,COUNT(R2608:FC2608,FI2608:FQ2608),"")</f>
        <v/>
      </c>
      <c r="F2608" s="98" t="str">
        <f>IF(H2608=1,COUNT(X2608:BN2608,BP2608:BX2608,BZ2608:CF2608,CH2608:FC2608,FI2608:FQ2608),"")</f>
        <v/>
      </c>
      <c r="G2608" s="98" t="str">
        <f>IF($B2608&gt;=1,$M2608,"")</f>
        <v/>
      </c>
      <c r="H2608" s="199" t="str">
        <f>IF(AND(M2608&gt;0,M2608&lt;=STATS!$C$22),1,"")</f>
        <v/>
      </c>
      <c r="J2608" s="34">
        <v>2607</v>
      </c>
      <c r="R2608" s="17"/>
      <c r="U2608" s="17"/>
      <c r="FD2608" s="195"/>
      <c r="FE2608" s="195"/>
      <c r="FF2608" s="195"/>
      <c r="FG2608" s="195"/>
      <c r="FH2608" s="195"/>
    </row>
    <row r="2609" spans="2:164" x14ac:dyDescent="0.2">
      <c r="B2609" s="98">
        <f>COUNT(R2609:FC2609,FI2609:FQ2609)</f>
        <v>0</v>
      </c>
      <c r="C2609" s="98" t="str">
        <f>IF(COUNT(R2609:FC2609,FI2609:FQ2609)&gt;0,COUNT(R2609:FC2609,FI2609:FQ2609),"")</f>
        <v/>
      </c>
      <c r="D2609" s="98" t="str">
        <f>IF(COUNT(X2609:BN2609,BP2609:BX2609,BZ2609:CF2609,CH2609:FC2609,FI2609:FQ2609)&gt;0,COUNT(X2609:BN2609,BP2609:BX2609,BZ2609:CF2609,CH2609:FC2609,FI2609:FQ2609),"")</f>
        <v/>
      </c>
      <c r="E2609" s="98" t="str">
        <f>IF(H2609=1,COUNT(R2609:FC2609,FI2609:FQ2609),"")</f>
        <v/>
      </c>
      <c r="F2609" s="98" t="str">
        <f>IF(H2609=1,COUNT(X2609:BN2609,BP2609:BX2609,BZ2609:CF2609,CH2609:FC2609,FI2609:FQ2609),"")</f>
        <v/>
      </c>
      <c r="G2609" s="98" t="str">
        <f>IF($B2609&gt;=1,$M2609,"")</f>
        <v/>
      </c>
      <c r="H2609" s="199" t="str">
        <f>IF(AND(M2609&gt;0,M2609&lt;=STATS!$C$22),1,"")</f>
        <v/>
      </c>
      <c r="J2609" s="34">
        <v>2608</v>
      </c>
      <c r="R2609" s="17"/>
      <c r="U2609" s="17"/>
      <c r="FD2609" s="195"/>
      <c r="FE2609" s="195"/>
      <c r="FF2609" s="195"/>
      <c r="FG2609" s="195"/>
      <c r="FH2609" s="195"/>
    </row>
    <row r="2610" spans="2:164" x14ac:dyDescent="0.2">
      <c r="B2610" s="98">
        <f>COUNT(R2610:FC2610,FI2610:FQ2610)</f>
        <v>0</v>
      </c>
      <c r="C2610" s="98" t="str">
        <f>IF(COUNT(R2610:FC2610,FI2610:FQ2610)&gt;0,COUNT(R2610:FC2610,FI2610:FQ2610),"")</f>
        <v/>
      </c>
      <c r="D2610" s="98" t="str">
        <f>IF(COUNT(X2610:BN2610,BP2610:BX2610,BZ2610:CF2610,CH2610:FC2610,FI2610:FQ2610)&gt;0,COUNT(X2610:BN2610,BP2610:BX2610,BZ2610:CF2610,CH2610:FC2610,FI2610:FQ2610),"")</f>
        <v/>
      </c>
      <c r="E2610" s="98" t="str">
        <f>IF(H2610=1,COUNT(R2610:FC2610,FI2610:FQ2610),"")</f>
        <v/>
      </c>
      <c r="F2610" s="98" t="str">
        <f>IF(H2610=1,COUNT(X2610:BN2610,BP2610:BX2610,BZ2610:CF2610,CH2610:FC2610,FI2610:FQ2610),"")</f>
        <v/>
      </c>
      <c r="G2610" s="98" t="str">
        <f>IF($B2610&gt;=1,$M2610,"")</f>
        <v/>
      </c>
      <c r="H2610" s="199" t="str">
        <f>IF(AND(M2610&gt;0,M2610&lt;=STATS!$C$22),1,"")</f>
        <v/>
      </c>
      <c r="J2610" s="34">
        <v>2609</v>
      </c>
      <c r="R2610" s="17"/>
      <c r="U2610" s="17"/>
      <c r="FD2610" s="195"/>
      <c r="FE2610" s="195"/>
      <c r="FF2610" s="195"/>
      <c r="FG2610" s="195"/>
      <c r="FH2610" s="195"/>
    </row>
    <row r="2611" spans="2:164" x14ac:dyDescent="0.2">
      <c r="B2611" s="98">
        <f>COUNT(R2611:FC2611,FI2611:FQ2611)</f>
        <v>0</v>
      </c>
      <c r="C2611" s="98" t="str">
        <f>IF(COUNT(R2611:FC2611,FI2611:FQ2611)&gt;0,COUNT(R2611:FC2611,FI2611:FQ2611),"")</f>
        <v/>
      </c>
      <c r="D2611" s="98" t="str">
        <f>IF(COUNT(X2611:BN2611,BP2611:BX2611,BZ2611:CF2611,CH2611:FC2611,FI2611:FQ2611)&gt;0,COUNT(X2611:BN2611,BP2611:BX2611,BZ2611:CF2611,CH2611:FC2611,FI2611:FQ2611),"")</f>
        <v/>
      </c>
      <c r="E2611" s="98" t="str">
        <f>IF(H2611=1,COUNT(R2611:FC2611,FI2611:FQ2611),"")</f>
        <v/>
      </c>
      <c r="F2611" s="98" t="str">
        <f>IF(H2611=1,COUNT(X2611:BN2611,BP2611:BX2611,BZ2611:CF2611,CH2611:FC2611,FI2611:FQ2611),"")</f>
        <v/>
      </c>
      <c r="G2611" s="98" t="str">
        <f>IF($B2611&gt;=1,$M2611,"")</f>
        <v/>
      </c>
      <c r="H2611" s="199" t="str">
        <f>IF(AND(M2611&gt;0,M2611&lt;=STATS!$C$22),1,"")</f>
        <v/>
      </c>
      <c r="J2611" s="34">
        <v>2610</v>
      </c>
      <c r="R2611" s="17"/>
      <c r="U2611" s="17"/>
      <c r="FD2611" s="195"/>
      <c r="FE2611" s="195"/>
      <c r="FF2611" s="195"/>
      <c r="FG2611" s="195"/>
      <c r="FH2611" s="195"/>
    </row>
    <row r="2612" spans="2:164" x14ac:dyDescent="0.2">
      <c r="B2612" s="98">
        <f>COUNT(R2612:FC2612,FI2612:FQ2612)</f>
        <v>0</v>
      </c>
      <c r="C2612" s="98" t="str">
        <f>IF(COUNT(R2612:FC2612,FI2612:FQ2612)&gt;0,COUNT(R2612:FC2612,FI2612:FQ2612),"")</f>
        <v/>
      </c>
      <c r="D2612" s="98" t="str">
        <f>IF(COUNT(X2612:BN2612,BP2612:BX2612,BZ2612:CF2612,CH2612:FC2612,FI2612:FQ2612)&gt;0,COUNT(X2612:BN2612,BP2612:BX2612,BZ2612:CF2612,CH2612:FC2612,FI2612:FQ2612),"")</f>
        <v/>
      </c>
      <c r="E2612" s="98" t="str">
        <f>IF(H2612=1,COUNT(R2612:FC2612,FI2612:FQ2612),"")</f>
        <v/>
      </c>
      <c r="F2612" s="98" t="str">
        <f>IF(H2612=1,COUNT(X2612:BN2612,BP2612:BX2612,BZ2612:CF2612,CH2612:FC2612,FI2612:FQ2612),"")</f>
        <v/>
      </c>
      <c r="G2612" s="98" t="str">
        <f>IF($B2612&gt;=1,$M2612,"")</f>
        <v/>
      </c>
      <c r="H2612" s="199" t="str">
        <f>IF(AND(M2612&gt;0,M2612&lt;=STATS!$C$22),1,"")</f>
        <v/>
      </c>
      <c r="J2612" s="34">
        <v>2611</v>
      </c>
      <c r="R2612" s="17"/>
      <c r="U2612" s="17"/>
      <c r="FD2612" s="195"/>
      <c r="FE2612" s="195"/>
      <c r="FF2612" s="195"/>
      <c r="FG2612" s="195"/>
      <c r="FH2612" s="195"/>
    </row>
    <row r="2613" spans="2:164" x14ac:dyDescent="0.2">
      <c r="B2613" s="98">
        <f>COUNT(R2613:FC2613,FI2613:FQ2613)</f>
        <v>0</v>
      </c>
      <c r="C2613" s="98" t="str">
        <f>IF(COUNT(R2613:FC2613,FI2613:FQ2613)&gt;0,COUNT(R2613:FC2613,FI2613:FQ2613),"")</f>
        <v/>
      </c>
      <c r="D2613" s="98" t="str">
        <f>IF(COUNT(X2613:BN2613,BP2613:BX2613,BZ2613:CF2613,CH2613:FC2613,FI2613:FQ2613)&gt;0,COUNT(X2613:BN2613,BP2613:BX2613,BZ2613:CF2613,CH2613:FC2613,FI2613:FQ2613),"")</f>
        <v/>
      </c>
      <c r="E2613" s="98" t="str">
        <f>IF(H2613=1,COUNT(R2613:FC2613,FI2613:FQ2613),"")</f>
        <v/>
      </c>
      <c r="F2613" s="98" t="str">
        <f>IF(H2613=1,COUNT(X2613:BN2613,BP2613:BX2613,BZ2613:CF2613,CH2613:FC2613,FI2613:FQ2613),"")</f>
        <v/>
      </c>
      <c r="G2613" s="98" t="str">
        <f>IF($B2613&gt;=1,$M2613,"")</f>
        <v/>
      </c>
      <c r="H2613" s="199" t="str">
        <f>IF(AND(M2613&gt;0,M2613&lt;=STATS!$C$22),1,"")</f>
        <v/>
      </c>
      <c r="J2613" s="34">
        <v>2612</v>
      </c>
      <c r="R2613" s="17"/>
      <c r="U2613" s="17"/>
      <c r="FD2613" s="195"/>
      <c r="FE2613" s="195"/>
      <c r="FF2613" s="195"/>
      <c r="FG2613" s="195"/>
      <c r="FH2613" s="195"/>
    </row>
    <row r="2614" spans="2:164" x14ac:dyDescent="0.2">
      <c r="B2614" s="98">
        <f>COUNT(R2614:FC2614,FI2614:FQ2614)</f>
        <v>0</v>
      </c>
      <c r="C2614" s="98" t="str">
        <f>IF(COUNT(R2614:FC2614,FI2614:FQ2614)&gt;0,COUNT(R2614:FC2614,FI2614:FQ2614),"")</f>
        <v/>
      </c>
      <c r="D2614" s="98" t="str">
        <f>IF(COUNT(X2614:BN2614,BP2614:BX2614,BZ2614:CF2614,CH2614:FC2614,FI2614:FQ2614)&gt;0,COUNT(X2614:BN2614,BP2614:BX2614,BZ2614:CF2614,CH2614:FC2614,FI2614:FQ2614),"")</f>
        <v/>
      </c>
      <c r="E2614" s="98" t="str">
        <f>IF(H2614=1,COUNT(R2614:FC2614,FI2614:FQ2614),"")</f>
        <v/>
      </c>
      <c r="F2614" s="98" t="str">
        <f>IF(H2614=1,COUNT(X2614:BN2614,BP2614:BX2614,BZ2614:CF2614,CH2614:FC2614,FI2614:FQ2614),"")</f>
        <v/>
      </c>
      <c r="G2614" s="98" t="str">
        <f>IF($B2614&gt;=1,$M2614,"")</f>
        <v/>
      </c>
      <c r="H2614" s="199" t="str">
        <f>IF(AND(M2614&gt;0,M2614&lt;=STATS!$C$22),1,"")</f>
        <v/>
      </c>
      <c r="J2614" s="34">
        <v>2613</v>
      </c>
      <c r="R2614" s="17"/>
      <c r="U2614" s="17"/>
      <c r="FD2614" s="195"/>
      <c r="FE2614" s="195"/>
      <c r="FF2614" s="195"/>
      <c r="FG2614" s="195"/>
      <c r="FH2614" s="195"/>
    </row>
    <row r="2615" spans="2:164" x14ac:dyDescent="0.2">
      <c r="B2615" s="98">
        <f>COUNT(R2615:FC2615,FI2615:FQ2615)</f>
        <v>0</v>
      </c>
      <c r="C2615" s="98" t="str">
        <f>IF(COUNT(R2615:FC2615,FI2615:FQ2615)&gt;0,COUNT(R2615:FC2615,FI2615:FQ2615),"")</f>
        <v/>
      </c>
      <c r="D2615" s="98" t="str">
        <f>IF(COUNT(X2615:BN2615,BP2615:BX2615,BZ2615:CF2615,CH2615:FC2615,FI2615:FQ2615)&gt;0,COUNT(X2615:BN2615,BP2615:BX2615,BZ2615:CF2615,CH2615:FC2615,FI2615:FQ2615),"")</f>
        <v/>
      </c>
      <c r="E2615" s="98" t="str">
        <f>IF(H2615=1,COUNT(R2615:FC2615,FI2615:FQ2615),"")</f>
        <v/>
      </c>
      <c r="F2615" s="98" t="str">
        <f>IF(H2615=1,COUNT(X2615:BN2615,BP2615:BX2615,BZ2615:CF2615,CH2615:FC2615,FI2615:FQ2615),"")</f>
        <v/>
      </c>
      <c r="G2615" s="98" t="str">
        <f>IF($B2615&gt;=1,$M2615,"")</f>
        <v/>
      </c>
      <c r="H2615" s="199" t="str">
        <f>IF(AND(M2615&gt;0,M2615&lt;=STATS!$C$22),1,"")</f>
        <v/>
      </c>
      <c r="J2615" s="34">
        <v>2614</v>
      </c>
      <c r="R2615" s="17"/>
      <c r="U2615" s="17"/>
      <c r="FD2615" s="195"/>
      <c r="FE2615" s="195"/>
      <c r="FF2615" s="195"/>
      <c r="FG2615" s="195"/>
      <c r="FH2615" s="195"/>
    </row>
    <row r="2616" spans="2:164" x14ac:dyDescent="0.2">
      <c r="B2616" s="98">
        <f>COUNT(R2616:FC2616,FI2616:FQ2616)</f>
        <v>0</v>
      </c>
      <c r="C2616" s="98" t="str">
        <f>IF(COUNT(R2616:FC2616,FI2616:FQ2616)&gt;0,COUNT(R2616:FC2616,FI2616:FQ2616),"")</f>
        <v/>
      </c>
      <c r="D2616" s="98" t="str">
        <f>IF(COUNT(X2616:BN2616,BP2616:BX2616,BZ2616:CF2616,CH2616:FC2616,FI2616:FQ2616)&gt;0,COUNT(X2616:BN2616,BP2616:BX2616,BZ2616:CF2616,CH2616:FC2616,FI2616:FQ2616),"")</f>
        <v/>
      </c>
      <c r="E2616" s="98" t="str">
        <f>IF(H2616=1,COUNT(R2616:FC2616,FI2616:FQ2616),"")</f>
        <v/>
      </c>
      <c r="F2616" s="98" t="str">
        <f>IF(H2616=1,COUNT(X2616:BN2616,BP2616:BX2616,BZ2616:CF2616,CH2616:FC2616,FI2616:FQ2616),"")</f>
        <v/>
      </c>
      <c r="G2616" s="98" t="str">
        <f>IF($B2616&gt;=1,$M2616,"")</f>
        <v/>
      </c>
      <c r="H2616" s="199" t="str">
        <f>IF(AND(M2616&gt;0,M2616&lt;=STATS!$C$22),1,"")</f>
        <v/>
      </c>
      <c r="J2616" s="34">
        <v>2615</v>
      </c>
      <c r="R2616" s="17"/>
      <c r="U2616" s="17"/>
      <c r="FD2616" s="195"/>
      <c r="FE2616" s="195"/>
      <c r="FF2616" s="195"/>
      <c r="FG2616" s="195"/>
      <c r="FH2616" s="195"/>
    </row>
    <row r="2617" spans="2:164" x14ac:dyDescent="0.2">
      <c r="B2617" s="98">
        <f>COUNT(R2617:FC2617,FI2617:FQ2617)</f>
        <v>0</v>
      </c>
      <c r="C2617" s="98" t="str">
        <f>IF(COUNT(R2617:FC2617,FI2617:FQ2617)&gt;0,COUNT(R2617:FC2617,FI2617:FQ2617),"")</f>
        <v/>
      </c>
      <c r="D2617" s="98" t="str">
        <f>IF(COUNT(X2617:BN2617,BP2617:BX2617,BZ2617:CF2617,CH2617:FC2617,FI2617:FQ2617)&gt;0,COUNT(X2617:BN2617,BP2617:BX2617,BZ2617:CF2617,CH2617:FC2617,FI2617:FQ2617),"")</f>
        <v/>
      </c>
      <c r="E2617" s="98" t="str">
        <f>IF(H2617=1,COUNT(R2617:FC2617,FI2617:FQ2617),"")</f>
        <v/>
      </c>
      <c r="F2617" s="98" t="str">
        <f>IF(H2617=1,COUNT(X2617:BN2617,BP2617:BX2617,BZ2617:CF2617,CH2617:FC2617,FI2617:FQ2617),"")</f>
        <v/>
      </c>
      <c r="G2617" s="98" t="str">
        <f>IF($B2617&gt;=1,$M2617,"")</f>
        <v/>
      </c>
      <c r="H2617" s="199" t="str">
        <f>IF(AND(M2617&gt;0,M2617&lt;=STATS!$C$22),1,"")</f>
        <v/>
      </c>
      <c r="J2617" s="34">
        <v>2616</v>
      </c>
      <c r="R2617" s="17"/>
      <c r="U2617" s="17"/>
      <c r="FD2617" s="195"/>
      <c r="FE2617" s="195"/>
      <c r="FF2617" s="195"/>
      <c r="FG2617" s="195"/>
      <c r="FH2617" s="195"/>
    </row>
    <row r="2618" spans="2:164" x14ac:dyDescent="0.2">
      <c r="B2618" s="98">
        <f>COUNT(R2618:FC2618,FI2618:FQ2618)</f>
        <v>0</v>
      </c>
      <c r="C2618" s="98" t="str">
        <f>IF(COUNT(R2618:FC2618,FI2618:FQ2618)&gt;0,COUNT(R2618:FC2618,FI2618:FQ2618),"")</f>
        <v/>
      </c>
      <c r="D2618" s="98" t="str">
        <f>IF(COUNT(X2618:BN2618,BP2618:BX2618,BZ2618:CF2618,CH2618:FC2618,FI2618:FQ2618)&gt;0,COUNT(X2618:BN2618,BP2618:BX2618,BZ2618:CF2618,CH2618:FC2618,FI2618:FQ2618),"")</f>
        <v/>
      </c>
      <c r="E2618" s="98" t="str">
        <f>IF(H2618=1,COUNT(R2618:FC2618,FI2618:FQ2618),"")</f>
        <v/>
      </c>
      <c r="F2618" s="98" t="str">
        <f>IF(H2618=1,COUNT(X2618:BN2618,BP2618:BX2618,BZ2618:CF2618,CH2618:FC2618,FI2618:FQ2618),"")</f>
        <v/>
      </c>
      <c r="G2618" s="98" t="str">
        <f>IF($B2618&gt;=1,$M2618,"")</f>
        <v/>
      </c>
      <c r="H2618" s="199" t="str">
        <f>IF(AND(M2618&gt;0,M2618&lt;=STATS!$C$22),1,"")</f>
        <v/>
      </c>
      <c r="J2618" s="34">
        <v>2617</v>
      </c>
      <c r="R2618" s="17"/>
      <c r="U2618" s="17"/>
      <c r="FD2618" s="195"/>
      <c r="FE2618" s="195"/>
      <c r="FF2618" s="195"/>
      <c r="FG2618" s="195"/>
      <c r="FH2618" s="195"/>
    </row>
    <row r="2619" spans="2:164" x14ac:dyDescent="0.2">
      <c r="B2619" s="98">
        <f>COUNT(R2619:FC2619,FI2619:FQ2619)</f>
        <v>0</v>
      </c>
      <c r="C2619" s="98" t="str">
        <f>IF(COUNT(R2619:FC2619,FI2619:FQ2619)&gt;0,COUNT(R2619:FC2619,FI2619:FQ2619),"")</f>
        <v/>
      </c>
      <c r="D2619" s="98" t="str">
        <f>IF(COUNT(X2619:BN2619,BP2619:BX2619,BZ2619:CF2619,CH2619:FC2619,FI2619:FQ2619)&gt;0,COUNT(X2619:BN2619,BP2619:BX2619,BZ2619:CF2619,CH2619:FC2619,FI2619:FQ2619),"")</f>
        <v/>
      </c>
      <c r="E2619" s="98" t="str">
        <f>IF(H2619=1,COUNT(R2619:FC2619,FI2619:FQ2619),"")</f>
        <v/>
      </c>
      <c r="F2619" s="98" t="str">
        <f>IF(H2619=1,COUNT(X2619:BN2619,BP2619:BX2619,BZ2619:CF2619,CH2619:FC2619,FI2619:FQ2619),"")</f>
        <v/>
      </c>
      <c r="G2619" s="98" t="str">
        <f>IF($B2619&gt;=1,$M2619,"")</f>
        <v/>
      </c>
      <c r="H2619" s="199" t="str">
        <f>IF(AND(M2619&gt;0,M2619&lt;=STATS!$C$22),1,"")</f>
        <v/>
      </c>
      <c r="J2619" s="34">
        <v>2618</v>
      </c>
      <c r="R2619" s="17"/>
      <c r="U2619" s="17"/>
      <c r="FD2619" s="195"/>
      <c r="FE2619" s="195"/>
      <c r="FF2619" s="195"/>
      <c r="FG2619" s="195"/>
      <c r="FH2619" s="195"/>
    </row>
    <row r="2620" spans="2:164" x14ac:dyDescent="0.2">
      <c r="B2620" s="98">
        <f>COUNT(R2620:FC2620,FI2620:FQ2620)</f>
        <v>0</v>
      </c>
      <c r="C2620" s="98" t="str">
        <f>IF(COUNT(R2620:FC2620,FI2620:FQ2620)&gt;0,COUNT(R2620:FC2620,FI2620:FQ2620),"")</f>
        <v/>
      </c>
      <c r="D2620" s="98" t="str">
        <f>IF(COUNT(X2620:BN2620,BP2620:BX2620,BZ2620:CF2620,CH2620:FC2620,FI2620:FQ2620)&gt;0,COUNT(X2620:BN2620,BP2620:BX2620,BZ2620:CF2620,CH2620:FC2620,FI2620:FQ2620),"")</f>
        <v/>
      </c>
      <c r="E2620" s="98" t="str">
        <f>IF(H2620=1,COUNT(R2620:FC2620,FI2620:FQ2620),"")</f>
        <v/>
      </c>
      <c r="F2620" s="98" t="str">
        <f>IF(H2620=1,COUNT(X2620:BN2620,BP2620:BX2620,BZ2620:CF2620,CH2620:FC2620,FI2620:FQ2620),"")</f>
        <v/>
      </c>
      <c r="G2620" s="98" t="str">
        <f>IF($B2620&gt;=1,$M2620,"")</f>
        <v/>
      </c>
      <c r="H2620" s="199" t="str">
        <f>IF(AND(M2620&gt;0,M2620&lt;=STATS!$C$22),1,"")</f>
        <v/>
      </c>
      <c r="J2620" s="34">
        <v>2619</v>
      </c>
      <c r="R2620" s="17"/>
      <c r="U2620" s="17"/>
      <c r="FD2620" s="195"/>
      <c r="FE2620" s="195"/>
      <c r="FF2620" s="195"/>
      <c r="FG2620" s="195"/>
      <c r="FH2620" s="195"/>
    </row>
    <row r="2621" spans="2:164" x14ac:dyDescent="0.2">
      <c r="B2621" s="98">
        <f>COUNT(R2621:FC2621,FI2621:FQ2621)</f>
        <v>0</v>
      </c>
      <c r="C2621" s="98" t="str">
        <f>IF(COUNT(R2621:FC2621,FI2621:FQ2621)&gt;0,COUNT(R2621:FC2621,FI2621:FQ2621),"")</f>
        <v/>
      </c>
      <c r="D2621" s="98" t="str">
        <f>IF(COUNT(X2621:BN2621,BP2621:BX2621,BZ2621:CF2621,CH2621:FC2621,FI2621:FQ2621)&gt;0,COUNT(X2621:BN2621,BP2621:BX2621,BZ2621:CF2621,CH2621:FC2621,FI2621:FQ2621),"")</f>
        <v/>
      </c>
      <c r="E2621" s="98" t="str">
        <f>IF(H2621=1,COUNT(R2621:FC2621,FI2621:FQ2621),"")</f>
        <v/>
      </c>
      <c r="F2621" s="98" t="str">
        <f>IF(H2621=1,COUNT(X2621:BN2621,BP2621:BX2621,BZ2621:CF2621,CH2621:FC2621,FI2621:FQ2621),"")</f>
        <v/>
      </c>
      <c r="G2621" s="98" t="str">
        <f>IF($B2621&gt;=1,$M2621,"")</f>
        <v/>
      </c>
      <c r="H2621" s="199" t="str">
        <f>IF(AND(M2621&gt;0,M2621&lt;=STATS!$C$22),1,"")</f>
        <v/>
      </c>
      <c r="J2621" s="34">
        <v>2620</v>
      </c>
      <c r="R2621" s="17"/>
      <c r="U2621" s="17"/>
      <c r="FD2621" s="195"/>
      <c r="FE2621" s="195"/>
      <c r="FF2621" s="195"/>
      <c r="FG2621" s="195"/>
      <c r="FH2621" s="195"/>
    </row>
    <row r="2622" spans="2:164" x14ac:dyDescent="0.2">
      <c r="B2622" s="98">
        <f>COUNT(R2622:FC2622,FI2622:FQ2622)</f>
        <v>0</v>
      </c>
      <c r="C2622" s="98" t="str">
        <f>IF(COUNT(R2622:FC2622,FI2622:FQ2622)&gt;0,COUNT(R2622:FC2622,FI2622:FQ2622),"")</f>
        <v/>
      </c>
      <c r="D2622" s="98" t="str">
        <f>IF(COUNT(X2622:BN2622,BP2622:BX2622,BZ2622:CF2622,CH2622:FC2622,FI2622:FQ2622)&gt;0,COUNT(X2622:BN2622,BP2622:BX2622,BZ2622:CF2622,CH2622:FC2622,FI2622:FQ2622),"")</f>
        <v/>
      </c>
      <c r="E2622" s="98" t="str">
        <f>IF(H2622=1,COUNT(R2622:FC2622,FI2622:FQ2622),"")</f>
        <v/>
      </c>
      <c r="F2622" s="98" t="str">
        <f>IF(H2622=1,COUNT(X2622:BN2622,BP2622:BX2622,BZ2622:CF2622,CH2622:FC2622,FI2622:FQ2622),"")</f>
        <v/>
      </c>
      <c r="G2622" s="98" t="str">
        <f>IF($B2622&gt;=1,$M2622,"")</f>
        <v/>
      </c>
      <c r="H2622" s="199" t="str">
        <f>IF(AND(M2622&gt;0,M2622&lt;=STATS!$C$22),1,"")</f>
        <v/>
      </c>
      <c r="J2622" s="34">
        <v>2621</v>
      </c>
      <c r="R2622" s="17"/>
      <c r="U2622" s="17"/>
      <c r="FD2622" s="195"/>
      <c r="FE2622" s="195"/>
      <c r="FF2622" s="195"/>
      <c r="FG2622" s="195"/>
      <c r="FH2622" s="195"/>
    </row>
    <row r="2623" spans="2:164" x14ac:dyDescent="0.2">
      <c r="B2623" s="98">
        <f>COUNT(R2623:FC2623,FI2623:FQ2623)</f>
        <v>0</v>
      </c>
      <c r="C2623" s="98" t="str">
        <f>IF(COUNT(R2623:FC2623,FI2623:FQ2623)&gt;0,COUNT(R2623:FC2623,FI2623:FQ2623),"")</f>
        <v/>
      </c>
      <c r="D2623" s="98" t="str">
        <f>IF(COUNT(X2623:BN2623,BP2623:BX2623,BZ2623:CF2623,CH2623:FC2623,FI2623:FQ2623)&gt;0,COUNT(X2623:BN2623,BP2623:BX2623,BZ2623:CF2623,CH2623:FC2623,FI2623:FQ2623),"")</f>
        <v/>
      </c>
      <c r="E2623" s="98" t="str">
        <f>IF(H2623=1,COUNT(R2623:FC2623,FI2623:FQ2623),"")</f>
        <v/>
      </c>
      <c r="F2623" s="98" t="str">
        <f>IF(H2623=1,COUNT(X2623:BN2623,BP2623:BX2623,BZ2623:CF2623,CH2623:FC2623,FI2623:FQ2623),"")</f>
        <v/>
      </c>
      <c r="G2623" s="98" t="str">
        <f>IF($B2623&gt;=1,$M2623,"")</f>
        <v/>
      </c>
      <c r="H2623" s="199" t="str">
        <f>IF(AND(M2623&gt;0,M2623&lt;=STATS!$C$22),1,"")</f>
        <v/>
      </c>
      <c r="J2623" s="34">
        <v>2622</v>
      </c>
      <c r="R2623" s="17"/>
      <c r="U2623" s="17"/>
      <c r="FD2623" s="195"/>
      <c r="FE2623" s="195"/>
      <c r="FF2623" s="195"/>
      <c r="FG2623" s="195"/>
      <c r="FH2623" s="195"/>
    </row>
    <row r="2624" spans="2:164" x14ac:dyDescent="0.2">
      <c r="B2624" s="98">
        <f>COUNT(R2624:FC2624,FI2624:FQ2624)</f>
        <v>0</v>
      </c>
      <c r="C2624" s="98" t="str">
        <f>IF(COUNT(R2624:FC2624,FI2624:FQ2624)&gt;0,COUNT(R2624:FC2624,FI2624:FQ2624),"")</f>
        <v/>
      </c>
      <c r="D2624" s="98" t="str">
        <f>IF(COUNT(X2624:BN2624,BP2624:BX2624,BZ2624:CF2624,CH2624:FC2624,FI2624:FQ2624)&gt;0,COUNT(X2624:BN2624,BP2624:BX2624,BZ2624:CF2624,CH2624:FC2624,FI2624:FQ2624),"")</f>
        <v/>
      </c>
      <c r="E2624" s="98" t="str">
        <f>IF(H2624=1,COUNT(R2624:FC2624,FI2624:FQ2624),"")</f>
        <v/>
      </c>
      <c r="F2624" s="98" t="str">
        <f>IF(H2624=1,COUNT(X2624:BN2624,BP2624:BX2624,BZ2624:CF2624,CH2624:FC2624,FI2624:FQ2624),"")</f>
        <v/>
      </c>
      <c r="G2624" s="98" t="str">
        <f>IF($B2624&gt;=1,$M2624,"")</f>
        <v/>
      </c>
      <c r="H2624" s="199" t="str">
        <f>IF(AND(M2624&gt;0,M2624&lt;=STATS!$C$22),1,"")</f>
        <v/>
      </c>
      <c r="J2624" s="34">
        <v>2623</v>
      </c>
      <c r="R2624" s="17"/>
      <c r="U2624" s="17"/>
      <c r="FD2624" s="195"/>
      <c r="FE2624" s="195"/>
      <c r="FF2624" s="195"/>
      <c r="FG2624" s="195"/>
      <c r="FH2624" s="195"/>
    </row>
    <row r="2625" spans="2:164" x14ac:dyDescent="0.2">
      <c r="B2625" s="98">
        <f>COUNT(R2625:FC2625,FI2625:FQ2625)</f>
        <v>0</v>
      </c>
      <c r="C2625" s="98" t="str">
        <f>IF(COUNT(R2625:FC2625,FI2625:FQ2625)&gt;0,COUNT(R2625:FC2625,FI2625:FQ2625),"")</f>
        <v/>
      </c>
      <c r="D2625" s="98" t="str">
        <f>IF(COUNT(X2625:BN2625,BP2625:BX2625,BZ2625:CF2625,CH2625:FC2625,FI2625:FQ2625)&gt;0,COUNT(X2625:BN2625,BP2625:BX2625,BZ2625:CF2625,CH2625:FC2625,FI2625:FQ2625),"")</f>
        <v/>
      </c>
      <c r="E2625" s="98" t="str">
        <f>IF(H2625=1,COUNT(R2625:FC2625,FI2625:FQ2625),"")</f>
        <v/>
      </c>
      <c r="F2625" s="98" t="str">
        <f>IF(H2625=1,COUNT(X2625:BN2625,BP2625:BX2625,BZ2625:CF2625,CH2625:FC2625,FI2625:FQ2625),"")</f>
        <v/>
      </c>
      <c r="G2625" s="98" t="str">
        <f>IF($B2625&gt;=1,$M2625,"")</f>
        <v/>
      </c>
      <c r="H2625" s="199" t="str">
        <f>IF(AND(M2625&gt;0,M2625&lt;=STATS!$C$22),1,"")</f>
        <v/>
      </c>
      <c r="J2625" s="34">
        <v>2624</v>
      </c>
      <c r="R2625" s="17"/>
      <c r="U2625" s="17"/>
      <c r="FD2625" s="195"/>
      <c r="FE2625" s="195"/>
      <c r="FF2625" s="195"/>
      <c r="FG2625" s="195"/>
      <c r="FH2625" s="195"/>
    </row>
    <row r="2626" spans="2:164" x14ac:dyDescent="0.2">
      <c r="B2626" s="98">
        <f>COUNT(R2626:FC2626,FI2626:FQ2626)</f>
        <v>0</v>
      </c>
      <c r="C2626" s="98" t="str">
        <f>IF(COUNT(R2626:FC2626,FI2626:FQ2626)&gt;0,COUNT(R2626:FC2626,FI2626:FQ2626),"")</f>
        <v/>
      </c>
      <c r="D2626" s="98" t="str">
        <f>IF(COUNT(X2626:BN2626,BP2626:BX2626,BZ2626:CF2626,CH2626:FC2626,FI2626:FQ2626)&gt;0,COUNT(X2626:BN2626,BP2626:BX2626,BZ2626:CF2626,CH2626:FC2626,FI2626:FQ2626),"")</f>
        <v/>
      </c>
      <c r="E2626" s="98" t="str">
        <f>IF(H2626=1,COUNT(R2626:FC2626,FI2626:FQ2626),"")</f>
        <v/>
      </c>
      <c r="F2626" s="98" t="str">
        <f>IF(H2626=1,COUNT(X2626:BN2626,BP2626:BX2626,BZ2626:CF2626,CH2626:FC2626,FI2626:FQ2626),"")</f>
        <v/>
      </c>
      <c r="G2626" s="98" t="str">
        <f>IF($B2626&gt;=1,$M2626,"")</f>
        <v/>
      </c>
      <c r="H2626" s="199" t="str">
        <f>IF(AND(M2626&gt;0,M2626&lt;=STATS!$C$22),1,"")</f>
        <v/>
      </c>
      <c r="J2626" s="34">
        <v>2625</v>
      </c>
      <c r="R2626" s="17"/>
      <c r="U2626" s="17"/>
      <c r="FD2626" s="195"/>
      <c r="FE2626" s="195"/>
      <c r="FF2626" s="195"/>
      <c r="FG2626" s="195"/>
      <c r="FH2626" s="195"/>
    </row>
    <row r="2627" spans="2:164" x14ac:dyDescent="0.2">
      <c r="B2627" s="98">
        <f>COUNT(R2627:FC2627,FI2627:FQ2627)</f>
        <v>0</v>
      </c>
      <c r="C2627" s="98" t="str">
        <f>IF(COUNT(R2627:FC2627,FI2627:FQ2627)&gt;0,COUNT(R2627:FC2627,FI2627:FQ2627),"")</f>
        <v/>
      </c>
      <c r="D2627" s="98" t="str">
        <f>IF(COUNT(X2627:BN2627,BP2627:BX2627,BZ2627:CF2627,CH2627:FC2627,FI2627:FQ2627)&gt;0,COUNT(X2627:BN2627,BP2627:BX2627,BZ2627:CF2627,CH2627:FC2627,FI2627:FQ2627),"")</f>
        <v/>
      </c>
      <c r="E2627" s="98" t="str">
        <f>IF(H2627=1,COUNT(R2627:FC2627,FI2627:FQ2627),"")</f>
        <v/>
      </c>
      <c r="F2627" s="98" t="str">
        <f>IF(H2627=1,COUNT(X2627:BN2627,BP2627:BX2627,BZ2627:CF2627,CH2627:FC2627,FI2627:FQ2627),"")</f>
        <v/>
      </c>
      <c r="G2627" s="98" t="str">
        <f>IF($B2627&gt;=1,$M2627,"")</f>
        <v/>
      </c>
      <c r="H2627" s="199" t="str">
        <f>IF(AND(M2627&gt;0,M2627&lt;=STATS!$C$22),1,"")</f>
        <v/>
      </c>
      <c r="J2627" s="34">
        <v>2626</v>
      </c>
      <c r="R2627" s="17"/>
      <c r="U2627" s="17"/>
      <c r="FD2627" s="195"/>
      <c r="FE2627" s="195"/>
      <c r="FF2627" s="195"/>
      <c r="FG2627" s="195"/>
      <c r="FH2627" s="195"/>
    </row>
    <row r="2628" spans="2:164" x14ac:dyDescent="0.2">
      <c r="B2628" s="98">
        <f>COUNT(R2628:FC2628,FI2628:FQ2628)</f>
        <v>0</v>
      </c>
      <c r="C2628" s="98" t="str">
        <f>IF(COUNT(R2628:FC2628,FI2628:FQ2628)&gt;0,COUNT(R2628:FC2628,FI2628:FQ2628),"")</f>
        <v/>
      </c>
      <c r="D2628" s="98" t="str">
        <f>IF(COUNT(X2628:BN2628,BP2628:BX2628,BZ2628:CF2628,CH2628:FC2628,FI2628:FQ2628)&gt;0,COUNT(X2628:BN2628,BP2628:BX2628,BZ2628:CF2628,CH2628:FC2628,FI2628:FQ2628),"")</f>
        <v/>
      </c>
      <c r="E2628" s="98" t="str">
        <f>IF(H2628=1,COUNT(R2628:FC2628,FI2628:FQ2628),"")</f>
        <v/>
      </c>
      <c r="F2628" s="98" t="str">
        <f>IF(H2628=1,COUNT(X2628:BN2628,BP2628:BX2628,BZ2628:CF2628,CH2628:FC2628,FI2628:FQ2628),"")</f>
        <v/>
      </c>
      <c r="G2628" s="98" t="str">
        <f>IF($B2628&gt;=1,$M2628,"")</f>
        <v/>
      </c>
      <c r="H2628" s="199" t="str">
        <f>IF(AND(M2628&gt;0,M2628&lt;=STATS!$C$22),1,"")</f>
        <v/>
      </c>
      <c r="J2628" s="34">
        <v>2627</v>
      </c>
      <c r="R2628" s="17"/>
      <c r="U2628" s="17"/>
      <c r="FD2628" s="195"/>
      <c r="FE2628" s="195"/>
      <c r="FF2628" s="195"/>
      <c r="FG2628" s="195"/>
      <c r="FH2628" s="195"/>
    </row>
    <row r="2629" spans="2:164" x14ac:dyDescent="0.2">
      <c r="B2629" s="98">
        <f>COUNT(R2629:FC2629,FI2629:FQ2629)</f>
        <v>0</v>
      </c>
      <c r="C2629" s="98" t="str">
        <f>IF(COUNT(R2629:FC2629,FI2629:FQ2629)&gt;0,COUNT(R2629:FC2629,FI2629:FQ2629),"")</f>
        <v/>
      </c>
      <c r="D2629" s="98" t="str">
        <f>IF(COUNT(X2629:BN2629,BP2629:BX2629,BZ2629:CF2629,CH2629:FC2629,FI2629:FQ2629)&gt;0,COUNT(X2629:BN2629,BP2629:BX2629,BZ2629:CF2629,CH2629:FC2629,FI2629:FQ2629),"")</f>
        <v/>
      </c>
      <c r="E2629" s="98" t="str">
        <f>IF(H2629=1,COUNT(R2629:FC2629,FI2629:FQ2629),"")</f>
        <v/>
      </c>
      <c r="F2629" s="98" t="str">
        <f>IF(H2629=1,COUNT(X2629:BN2629,BP2629:BX2629,BZ2629:CF2629,CH2629:FC2629,FI2629:FQ2629),"")</f>
        <v/>
      </c>
      <c r="G2629" s="98" t="str">
        <f>IF($B2629&gt;=1,$M2629,"")</f>
        <v/>
      </c>
      <c r="H2629" s="199" t="str">
        <f>IF(AND(M2629&gt;0,M2629&lt;=STATS!$C$22),1,"")</f>
        <v/>
      </c>
      <c r="J2629" s="34">
        <v>2628</v>
      </c>
      <c r="R2629" s="17"/>
      <c r="U2629" s="17"/>
      <c r="FD2629" s="195"/>
      <c r="FE2629" s="195"/>
      <c r="FF2629" s="195"/>
      <c r="FG2629" s="195"/>
      <c r="FH2629" s="195"/>
    </row>
    <row r="2630" spans="2:164" x14ac:dyDescent="0.2">
      <c r="B2630" s="98">
        <f>COUNT(R2630:FC2630,FI2630:FQ2630)</f>
        <v>0</v>
      </c>
      <c r="C2630" s="98" t="str">
        <f>IF(COUNT(R2630:FC2630,FI2630:FQ2630)&gt;0,COUNT(R2630:FC2630,FI2630:FQ2630),"")</f>
        <v/>
      </c>
      <c r="D2630" s="98" t="str">
        <f>IF(COUNT(X2630:BN2630,BP2630:BX2630,BZ2630:CF2630,CH2630:FC2630,FI2630:FQ2630)&gt;0,COUNT(X2630:BN2630,BP2630:BX2630,BZ2630:CF2630,CH2630:FC2630,FI2630:FQ2630),"")</f>
        <v/>
      </c>
      <c r="E2630" s="98" t="str">
        <f>IF(H2630=1,COUNT(R2630:FC2630,FI2630:FQ2630),"")</f>
        <v/>
      </c>
      <c r="F2630" s="98" t="str">
        <f>IF(H2630=1,COUNT(X2630:BN2630,BP2630:BX2630,BZ2630:CF2630,CH2630:FC2630,FI2630:FQ2630),"")</f>
        <v/>
      </c>
      <c r="G2630" s="98" t="str">
        <f>IF($B2630&gt;=1,$M2630,"")</f>
        <v/>
      </c>
      <c r="H2630" s="199" t="str">
        <f>IF(AND(M2630&gt;0,M2630&lt;=STATS!$C$22),1,"")</f>
        <v/>
      </c>
      <c r="J2630" s="34">
        <v>2629</v>
      </c>
      <c r="R2630" s="17"/>
      <c r="U2630" s="17"/>
      <c r="FD2630" s="195"/>
      <c r="FE2630" s="195"/>
      <c r="FF2630" s="195"/>
      <c r="FG2630" s="195"/>
      <c r="FH2630" s="195"/>
    </row>
    <row r="2631" spans="2:164" x14ac:dyDescent="0.2">
      <c r="B2631" s="98">
        <f>COUNT(R2631:FC2631,FI2631:FQ2631)</f>
        <v>0</v>
      </c>
      <c r="C2631" s="98" t="str">
        <f>IF(COUNT(R2631:FC2631,FI2631:FQ2631)&gt;0,COUNT(R2631:FC2631,FI2631:FQ2631),"")</f>
        <v/>
      </c>
      <c r="D2631" s="98" t="str">
        <f>IF(COUNT(X2631:BN2631,BP2631:BX2631,BZ2631:CF2631,CH2631:FC2631,FI2631:FQ2631)&gt;0,COUNT(X2631:BN2631,BP2631:BX2631,BZ2631:CF2631,CH2631:FC2631,FI2631:FQ2631),"")</f>
        <v/>
      </c>
      <c r="E2631" s="98" t="str">
        <f>IF(H2631=1,COUNT(R2631:FC2631,FI2631:FQ2631),"")</f>
        <v/>
      </c>
      <c r="F2631" s="98" t="str">
        <f>IF(H2631=1,COUNT(X2631:BN2631,BP2631:BX2631,BZ2631:CF2631,CH2631:FC2631,FI2631:FQ2631),"")</f>
        <v/>
      </c>
      <c r="G2631" s="98" t="str">
        <f>IF($B2631&gt;=1,$M2631,"")</f>
        <v/>
      </c>
      <c r="H2631" s="199" t="str">
        <f>IF(AND(M2631&gt;0,M2631&lt;=STATS!$C$22),1,"")</f>
        <v/>
      </c>
      <c r="J2631" s="34">
        <v>2630</v>
      </c>
      <c r="R2631" s="17"/>
      <c r="U2631" s="17"/>
      <c r="FD2631" s="195"/>
      <c r="FE2631" s="195"/>
      <c r="FF2631" s="195"/>
      <c r="FG2631" s="195"/>
      <c r="FH2631" s="195"/>
    </row>
    <row r="2632" spans="2:164" x14ac:dyDescent="0.2">
      <c r="B2632" s="98">
        <f>COUNT(R2632:FC2632,FI2632:FQ2632)</f>
        <v>0</v>
      </c>
      <c r="C2632" s="98" t="str">
        <f>IF(COUNT(R2632:FC2632,FI2632:FQ2632)&gt;0,COUNT(R2632:FC2632,FI2632:FQ2632),"")</f>
        <v/>
      </c>
      <c r="D2632" s="98" t="str">
        <f>IF(COUNT(X2632:BN2632,BP2632:BX2632,BZ2632:CF2632,CH2632:FC2632,FI2632:FQ2632)&gt;0,COUNT(X2632:BN2632,BP2632:BX2632,BZ2632:CF2632,CH2632:FC2632,FI2632:FQ2632),"")</f>
        <v/>
      </c>
      <c r="E2632" s="98" t="str">
        <f>IF(H2632=1,COUNT(R2632:FC2632,FI2632:FQ2632),"")</f>
        <v/>
      </c>
      <c r="F2632" s="98" t="str">
        <f>IF(H2632=1,COUNT(X2632:BN2632,BP2632:BX2632,BZ2632:CF2632,CH2632:FC2632,FI2632:FQ2632),"")</f>
        <v/>
      </c>
      <c r="G2632" s="98" t="str">
        <f>IF($B2632&gt;=1,$M2632,"")</f>
        <v/>
      </c>
      <c r="H2632" s="199" t="str">
        <f>IF(AND(M2632&gt;0,M2632&lt;=STATS!$C$22),1,"")</f>
        <v/>
      </c>
      <c r="J2632" s="34">
        <v>2631</v>
      </c>
      <c r="R2632" s="17"/>
      <c r="U2632" s="17"/>
      <c r="FD2632" s="195"/>
      <c r="FE2632" s="195"/>
      <c r="FF2632" s="195"/>
      <c r="FG2632" s="195"/>
      <c r="FH2632" s="195"/>
    </row>
    <row r="2633" spans="2:164" x14ac:dyDescent="0.2">
      <c r="B2633" s="98">
        <f>COUNT(R2633:FC2633,FI2633:FQ2633)</f>
        <v>0</v>
      </c>
      <c r="C2633" s="98" t="str">
        <f>IF(COUNT(R2633:FC2633,FI2633:FQ2633)&gt;0,COUNT(R2633:FC2633,FI2633:FQ2633),"")</f>
        <v/>
      </c>
      <c r="D2633" s="98" t="str">
        <f>IF(COUNT(X2633:BN2633,BP2633:BX2633,BZ2633:CF2633,CH2633:FC2633,FI2633:FQ2633)&gt;0,COUNT(X2633:BN2633,BP2633:BX2633,BZ2633:CF2633,CH2633:FC2633,FI2633:FQ2633),"")</f>
        <v/>
      </c>
      <c r="E2633" s="98" t="str">
        <f>IF(H2633=1,COUNT(R2633:FC2633,FI2633:FQ2633),"")</f>
        <v/>
      </c>
      <c r="F2633" s="98" t="str">
        <f>IF(H2633=1,COUNT(X2633:BN2633,BP2633:BX2633,BZ2633:CF2633,CH2633:FC2633,FI2633:FQ2633),"")</f>
        <v/>
      </c>
      <c r="G2633" s="98" t="str">
        <f>IF($B2633&gt;=1,$M2633,"")</f>
        <v/>
      </c>
      <c r="H2633" s="199" t="str">
        <f>IF(AND(M2633&gt;0,M2633&lt;=STATS!$C$22),1,"")</f>
        <v/>
      </c>
      <c r="J2633" s="34">
        <v>2632</v>
      </c>
      <c r="R2633" s="17"/>
      <c r="U2633" s="17"/>
      <c r="FD2633" s="195"/>
      <c r="FE2633" s="195"/>
      <c r="FF2633" s="195"/>
      <c r="FG2633" s="195"/>
      <c r="FH2633" s="195"/>
    </row>
    <row r="2634" spans="2:164" x14ac:dyDescent="0.2">
      <c r="B2634" s="98">
        <f>COUNT(R2634:FC2634,FI2634:FQ2634)</f>
        <v>0</v>
      </c>
      <c r="C2634" s="98" t="str">
        <f>IF(COUNT(R2634:FC2634,FI2634:FQ2634)&gt;0,COUNT(R2634:FC2634,FI2634:FQ2634),"")</f>
        <v/>
      </c>
      <c r="D2634" s="98" t="str">
        <f>IF(COUNT(X2634:BN2634,BP2634:BX2634,BZ2634:CF2634,CH2634:FC2634,FI2634:FQ2634)&gt;0,COUNT(X2634:BN2634,BP2634:BX2634,BZ2634:CF2634,CH2634:FC2634,FI2634:FQ2634),"")</f>
        <v/>
      </c>
      <c r="E2634" s="98" t="str">
        <f>IF(H2634=1,COUNT(R2634:FC2634,FI2634:FQ2634),"")</f>
        <v/>
      </c>
      <c r="F2634" s="98" t="str">
        <f>IF(H2634=1,COUNT(X2634:BN2634,BP2634:BX2634,BZ2634:CF2634,CH2634:FC2634,FI2634:FQ2634),"")</f>
        <v/>
      </c>
      <c r="G2634" s="98" t="str">
        <f>IF($B2634&gt;=1,$M2634,"")</f>
        <v/>
      </c>
      <c r="H2634" s="199" t="str">
        <f>IF(AND(M2634&gt;0,M2634&lt;=STATS!$C$22),1,"")</f>
        <v/>
      </c>
      <c r="J2634" s="34">
        <v>2633</v>
      </c>
      <c r="R2634" s="17"/>
      <c r="U2634" s="17"/>
      <c r="FD2634" s="195"/>
      <c r="FE2634" s="195"/>
      <c r="FF2634" s="195"/>
      <c r="FG2634" s="195"/>
      <c r="FH2634" s="195"/>
    </row>
    <row r="2635" spans="2:164" x14ac:dyDescent="0.2">
      <c r="B2635" s="98">
        <f>COUNT(R2635:FC2635,FI2635:FQ2635)</f>
        <v>0</v>
      </c>
      <c r="C2635" s="98" t="str">
        <f>IF(COUNT(R2635:FC2635,FI2635:FQ2635)&gt;0,COUNT(R2635:FC2635,FI2635:FQ2635),"")</f>
        <v/>
      </c>
      <c r="D2635" s="98" t="str">
        <f>IF(COUNT(X2635:BN2635,BP2635:BX2635,BZ2635:CF2635,CH2635:FC2635,FI2635:FQ2635)&gt;0,COUNT(X2635:BN2635,BP2635:BX2635,BZ2635:CF2635,CH2635:FC2635,FI2635:FQ2635),"")</f>
        <v/>
      </c>
      <c r="E2635" s="98" t="str">
        <f>IF(H2635=1,COUNT(R2635:FC2635,FI2635:FQ2635),"")</f>
        <v/>
      </c>
      <c r="F2635" s="98" t="str">
        <f>IF(H2635=1,COUNT(X2635:BN2635,BP2635:BX2635,BZ2635:CF2635,CH2635:FC2635,FI2635:FQ2635),"")</f>
        <v/>
      </c>
      <c r="G2635" s="98" t="str">
        <f>IF($B2635&gt;=1,$M2635,"")</f>
        <v/>
      </c>
      <c r="H2635" s="199" t="str">
        <f>IF(AND(M2635&gt;0,M2635&lt;=STATS!$C$22),1,"")</f>
        <v/>
      </c>
      <c r="J2635" s="34">
        <v>2634</v>
      </c>
      <c r="R2635" s="17"/>
      <c r="U2635" s="17"/>
      <c r="FD2635" s="195"/>
      <c r="FE2635" s="195"/>
      <c r="FF2635" s="195"/>
      <c r="FG2635" s="195"/>
      <c r="FH2635" s="195"/>
    </row>
    <row r="2636" spans="2:164" x14ac:dyDescent="0.2">
      <c r="B2636" s="98">
        <f>COUNT(R2636:FC2636,FI2636:FQ2636)</f>
        <v>0</v>
      </c>
      <c r="C2636" s="98" t="str">
        <f>IF(COUNT(R2636:FC2636,FI2636:FQ2636)&gt;0,COUNT(R2636:FC2636,FI2636:FQ2636),"")</f>
        <v/>
      </c>
      <c r="D2636" s="98" t="str">
        <f>IF(COUNT(X2636:BN2636,BP2636:BX2636,BZ2636:CF2636,CH2636:FC2636,FI2636:FQ2636)&gt;0,COUNT(X2636:BN2636,BP2636:BX2636,BZ2636:CF2636,CH2636:FC2636,FI2636:FQ2636),"")</f>
        <v/>
      </c>
      <c r="E2636" s="98" t="str">
        <f>IF(H2636=1,COUNT(R2636:FC2636,FI2636:FQ2636),"")</f>
        <v/>
      </c>
      <c r="F2636" s="98" t="str">
        <f>IF(H2636=1,COUNT(X2636:BN2636,BP2636:BX2636,BZ2636:CF2636,CH2636:FC2636,FI2636:FQ2636),"")</f>
        <v/>
      </c>
      <c r="G2636" s="98" t="str">
        <f>IF($B2636&gt;=1,$M2636,"")</f>
        <v/>
      </c>
      <c r="H2636" s="199" t="str">
        <f>IF(AND(M2636&gt;0,M2636&lt;=STATS!$C$22),1,"")</f>
        <v/>
      </c>
      <c r="J2636" s="34">
        <v>2635</v>
      </c>
      <c r="R2636" s="17"/>
      <c r="U2636" s="17"/>
      <c r="FD2636" s="195"/>
      <c r="FE2636" s="195"/>
      <c r="FF2636" s="195"/>
      <c r="FG2636" s="195"/>
      <c r="FH2636" s="195"/>
    </row>
    <row r="2637" spans="2:164" x14ac:dyDescent="0.2">
      <c r="B2637" s="98">
        <f>COUNT(R2637:FC2637,FI2637:FQ2637)</f>
        <v>0</v>
      </c>
      <c r="C2637" s="98" t="str">
        <f>IF(COUNT(R2637:FC2637,FI2637:FQ2637)&gt;0,COUNT(R2637:FC2637,FI2637:FQ2637),"")</f>
        <v/>
      </c>
      <c r="D2637" s="98" t="str">
        <f>IF(COUNT(X2637:BN2637,BP2637:BX2637,BZ2637:CF2637,CH2637:FC2637,FI2637:FQ2637)&gt;0,COUNT(X2637:BN2637,BP2637:BX2637,BZ2637:CF2637,CH2637:FC2637,FI2637:FQ2637),"")</f>
        <v/>
      </c>
      <c r="E2637" s="98" t="str">
        <f>IF(H2637=1,COUNT(R2637:FC2637,FI2637:FQ2637),"")</f>
        <v/>
      </c>
      <c r="F2637" s="98" t="str">
        <f>IF(H2637=1,COUNT(X2637:BN2637,BP2637:BX2637,BZ2637:CF2637,CH2637:FC2637,FI2637:FQ2637),"")</f>
        <v/>
      </c>
      <c r="G2637" s="98" t="str">
        <f>IF($B2637&gt;=1,$M2637,"")</f>
        <v/>
      </c>
      <c r="H2637" s="199" t="str">
        <f>IF(AND(M2637&gt;0,M2637&lt;=STATS!$C$22),1,"")</f>
        <v/>
      </c>
      <c r="J2637" s="34">
        <v>2636</v>
      </c>
      <c r="R2637" s="17"/>
      <c r="U2637" s="17"/>
      <c r="FD2637" s="195"/>
      <c r="FE2637" s="195"/>
      <c r="FF2637" s="195"/>
      <c r="FG2637" s="195"/>
      <c r="FH2637" s="195"/>
    </row>
    <row r="2638" spans="2:164" x14ac:dyDescent="0.2">
      <c r="B2638" s="98">
        <f>COUNT(R2638:FC2638,FI2638:FQ2638)</f>
        <v>0</v>
      </c>
      <c r="C2638" s="98" t="str">
        <f>IF(COUNT(R2638:FC2638,FI2638:FQ2638)&gt;0,COUNT(R2638:FC2638,FI2638:FQ2638),"")</f>
        <v/>
      </c>
      <c r="D2638" s="98" t="str">
        <f>IF(COUNT(X2638:BN2638,BP2638:BX2638,BZ2638:CF2638,CH2638:FC2638,FI2638:FQ2638)&gt;0,COUNT(X2638:BN2638,BP2638:BX2638,BZ2638:CF2638,CH2638:FC2638,FI2638:FQ2638),"")</f>
        <v/>
      </c>
      <c r="E2638" s="98" t="str">
        <f>IF(H2638=1,COUNT(R2638:FC2638,FI2638:FQ2638),"")</f>
        <v/>
      </c>
      <c r="F2638" s="98" t="str">
        <f>IF(H2638=1,COUNT(X2638:BN2638,BP2638:BX2638,BZ2638:CF2638,CH2638:FC2638,FI2638:FQ2638),"")</f>
        <v/>
      </c>
      <c r="G2638" s="98" t="str">
        <f>IF($B2638&gt;=1,$M2638,"")</f>
        <v/>
      </c>
      <c r="H2638" s="199" t="str">
        <f>IF(AND(M2638&gt;0,M2638&lt;=STATS!$C$22),1,"")</f>
        <v/>
      </c>
      <c r="J2638" s="34">
        <v>2637</v>
      </c>
      <c r="R2638" s="17"/>
      <c r="U2638" s="17"/>
      <c r="FD2638" s="195"/>
      <c r="FE2638" s="195"/>
      <c r="FF2638" s="195"/>
      <c r="FG2638" s="195"/>
      <c r="FH2638" s="195"/>
    </row>
    <row r="2639" spans="2:164" x14ac:dyDescent="0.2">
      <c r="B2639" s="98">
        <f>COUNT(R2639:FC2639,FI2639:FQ2639)</f>
        <v>0</v>
      </c>
      <c r="C2639" s="98" t="str">
        <f>IF(COUNT(R2639:FC2639,FI2639:FQ2639)&gt;0,COUNT(R2639:FC2639,FI2639:FQ2639),"")</f>
        <v/>
      </c>
      <c r="D2639" s="98" t="str">
        <f>IF(COUNT(X2639:BN2639,BP2639:BX2639,BZ2639:CF2639,CH2639:FC2639,FI2639:FQ2639)&gt;0,COUNT(X2639:BN2639,BP2639:BX2639,BZ2639:CF2639,CH2639:FC2639,FI2639:FQ2639),"")</f>
        <v/>
      </c>
      <c r="E2639" s="98" t="str">
        <f>IF(H2639=1,COUNT(R2639:FC2639,FI2639:FQ2639),"")</f>
        <v/>
      </c>
      <c r="F2639" s="98" t="str">
        <f>IF(H2639=1,COUNT(X2639:BN2639,BP2639:BX2639,BZ2639:CF2639,CH2639:FC2639,FI2639:FQ2639),"")</f>
        <v/>
      </c>
      <c r="G2639" s="98" t="str">
        <f>IF($B2639&gt;=1,$M2639,"")</f>
        <v/>
      </c>
      <c r="H2639" s="199" t="str">
        <f>IF(AND(M2639&gt;0,M2639&lt;=STATS!$C$22),1,"")</f>
        <v/>
      </c>
      <c r="J2639" s="34">
        <v>2638</v>
      </c>
      <c r="R2639" s="17"/>
      <c r="U2639" s="17"/>
      <c r="FD2639" s="195"/>
      <c r="FE2639" s="195"/>
      <c r="FF2639" s="195"/>
      <c r="FG2639" s="195"/>
      <c r="FH2639" s="195"/>
    </row>
    <row r="2640" spans="2:164" x14ac:dyDescent="0.2">
      <c r="B2640" s="98">
        <f>COUNT(R2640:FC2640,FI2640:FQ2640)</f>
        <v>0</v>
      </c>
      <c r="C2640" s="98" t="str">
        <f>IF(COUNT(R2640:FC2640,FI2640:FQ2640)&gt;0,COUNT(R2640:FC2640,FI2640:FQ2640),"")</f>
        <v/>
      </c>
      <c r="D2640" s="98" t="str">
        <f>IF(COUNT(X2640:BN2640,BP2640:BX2640,BZ2640:CF2640,CH2640:FC2640,FI2640:FQ2640)&gt;0,COUNT(X2640:BN2640,BP2640:BX2640,BZ2640:CF2640,CH2640:FC2640,FI2640:FQ2640),"")</f>
        <v/>
      </c>
      <c r="E2640" s="98" t="str">
        <f>IF(H2640=1,COUNT(R2640:FC2640,FI2640:FQ2640),"")</f>
        <v/>
      </c>
      <c r="F2640" s="98" t="str">
        <f>IF(H2640=1,COUNT(X2640:BN2640,BP2640:BX2640,BZ2640:CF2640,CH2640:FC2640,FI2640:FQ2640),"")</f>
        <v/>
      </c>
      <c r="G2640" s="98" t="str">
        <f>IF($B2640&gt;=1,$M2640,"")</f>
        <v/>
      </c>
      <c r="H2640" s="199" t="str">
        <f>IF(AND(M2640&gt;0,M2640&lt;=STATS!$C$22),1,"")</f>
        <v/>
      </c>
      <c r="J2640" s="34">
        <v>2639</v>
      </c>
      <c r="R2640" s="17"/>
      <c r="U2640" s="17"/>
      <c r="FD2640" s="195"/>
      <c r="FE2640" s="195"/>
      <c r="FF2640" s="195"/>
      <c r="FG2640" s="195"/>
      <c r="FH2640" s="195"/>
    </row>
    <row r="2641" spans="2:164" x14ac:dyDescent="0.2">
      <c r="B2641" s="98">
        <f>COUNT(R2641:FC2641,FI2641:FQ2641)</f>
        <v>0</v>
      </c>
      <c r="C2641" s="98" t="str">
        <f>IF(COUNT(R2641:FC2641,FI2641:FQ2641)&gt;0,COUNT(R2641:FC2641,FI2641:FQ2641),"")</f>
        <v/>
      </c>
      <c r="D2641" s="98" t="str">
        <f>IF(COUNT(X2641:BN2641,BP2641:BX2641,BZ2641:CF2641,CH2641:FC2641,FI2641:FQ2641)&gt;0,COUNT(X2641:BN2641,BP2641:BX2641,BZ2641:CF2641,CH2641:FC2641,FI2641:FQ2641),"")</f>
        <v/>
      </c>
      <c r="E2641" s="98" t="str">
        <f>IF(H2641=1,COUNT(R2641:FC2641,FI2641:FQ2641),"")</f>
        <v/>
      </c>
      <c r="F2641" s="98" t="str">
        <f>IF(H2641=1,COUNT(X2641:BN2641,BP2641:BX2641,BZ2641:CF2641,CH2641:FC2641,FI2641:FQ2641),"")</f>
        <v/>
      </c>
      <c r="G2641" s="98" t="str">
        <f>IF($B2641&gt;=1,$M2641,"")</f>
        <v/>
      </c>
      <c r="H2641" s="199" t="str">
        <f>IF(AND(M2641&gt;0,M2641&lt;=STATS!$C$22),1,"")</f>
        <v/>
      </c>
      <c r="J2641" s="34">
        <v>2640</v>
      </c>
      <c r="R2641" s="17"/>
      <c r="U2641" s="17"/>
      <c r="FD2641" s="195"/>
      <c r="FE2641" s="195"/>
      <c r="FF2641" s="195"/>
      <c r="FG2641" s="195"/>
      <c r="FH2641" s="195"/>
    </row>
    <row r="2642" spans="2:164" x14ac:dyDescent="0.2">
      <c r="B2642" s="98">
        <f>COUNT(R2642:FC2642,FI2642:FQ2642)</f>
        <v>0</v>
      </c>
      <c r="C2642" s="98" t="str">
        <f>IF(COUNT(R2642:FC2642,FI2642:FQ2642)&gt;0,COUNT(R2642:FC2642,FI2642:FQ2642),"")</f>
        <v/>
      </c>
      <c r="D2642" s="98" t="str">
        <f>IF(COUNT(X2642:BN2642,BP2642:BX2642,BZ2642:CF2642,CH2642:FC2642,FI2642:FQ2642)&gt;0,COUNT(X2642:BN2642,BP2642:BX2642,BZ2642:CF2642,CH2642:FC2642,FI2642:FQ2642),"")</f>
        <v/>
      </c>
      <c r="E2642" s="98" t="str">
        <f>IF(H2642=1,COUNT(R2642:FC2642,FI2642:FQ2642),"")</f>
        <v/>
      </c>
      <c r="F2642" s="98" t="str">
        <f>IF(H2642=1,COUNT(X2642:BN2642,BP2642:BX2642,BZ2642:CF2642,CH2642:FC2642,FI2642:FQ2642),"")</f>
        <v/>
      </c>
      <c r="G2642" s="98" t="str">
        <f>IF($B2642&gt;=1,$M2642,"")</f>
        <v/>
      </c>
      <c r="H2642" s="199" t="str">
        <f>IF(AND(M2642&gt;0,M2642&lt;=STATS!$C$22),1,"")</f>
        <v/>
      </c>
      <c r="J2642" s="34">
        <v>2641</v>
      </c>
      <c r="R2642" s="17"/>
      <c r="U2642" s="17"/>
      <c r="FD2642" s="195"/>
      <c r="FE2642" s="195"/>
      <c r="FF2642" s="195"/>
      <c r="FG2642" s="195"/>
      <c r="FH2642" s="195"/>
    </row>
    <row r="2643" spans="2:164" x14ac:dyDescent="0.2">
      <c r="B2643" s="98">
        <f>COUNT(R2643:FC2643,FI2643:FQ2643)</f>
        <v>0</v>
      </c>
      <c r="C2643" s="98" t="str">
        <f>IF(COUNT(R2643:FC2643,FI2643:FQ2643)&gt;0,COUNT(R2643:FC2643,FI2643:FQ2643),"")</f>
        <v/>
      </c>
      <c r="D2643" s="98" t="str">
        <f>IF(COUNT(X2643:BN2643,BP2643:BX2643,BZ2643:CF2643,CH2643:FC2643,FI2643:FQ2643)&gt;0,COUNT(X2643:BN2643,BP2643:BX2643,BZ2643:CF2643,CH2643:FC2643,FI2643:FQ2643),"")</f>
        <v/>
      </c>
      <c r="E2643" s="98" t="str">
        <f>IF(H2643=1,COUNT(R2643:FC2643,FI2643:FQ2643),"")</f>
        <v/>
      </c>
      <c r="F2643" s="98" t="str">
        <f>IF(H2643=1,COUNT(X2643:BN2643,BP2643:BX2643,BZ2643:CF2643,CH2643:FC2643,FI2643:FQ2643),"")</f>
        <v/>
      </c>
      <c r="G2643" s="98" t="str">
        <f>IF($B2643&gt;=1,$M2643,"")</f>
        <v/>
      </c>
      <c r="H2643" s="199" t="str">
        <f>IF(AND(M2643&gt;0,M2643&lt;=STATS!$C$22),1,"")</f>
        <v/>
      </c>
      <c r="J2643" s="34">
        <v>2642</v>
      </c>
      <c r="R2643" s="17"/>
      <c r="U2643" s="17"/>
      <c r="FD2643" s="195"/>
      <c r="FE2643" s="195"/>
      <c r="FF2643" s="195"/>
      <c r="FG2643" s="195"/>
      <c r="FH2643" s="195"/>
    </row>
    <row r="2644" spans="2:164" x14ac:dyDescent="0.2">
      <c r="B2644" s="98">
        <f>COUNT(R2644:FC2644,FI2644:FQ2644)</f>
        <v>0</v>
      </c>
      <c r="C2644" s="98" t="str">
        <f>IF(COUNT(R2644:FC2644,FI2644:FQ2644)&gt;0,COUNT(R2644:FC2644,FI2644:FQ2644),"")</f>
        <v/>
      </c>
      <c r="D2644" s="98" t="str">
        <f>IF(COUNT(X2644:BN2644,BP2644:BX2644,BZ2644:CF2644,CH2644:FC2644,FI2644:FQ2644)&gt;0,COUNT(X2644:BN2644,BP2644:BX2644,BZ2644:CF2644,CH2644:FC2644,FI2644:FQ2644),"")</f>
        <v/>
      </c>
      <c r="E2644" s="98" t="str">
        <f>IF(H2644=1,COUNT(R2644:FC2644,FI2644:FQ2644),"")</f>
        <v/>
      </c>
      <c r="F2644" s="98" t="str">
        <f>IF(H2644=1,COUNT(X2644:BN2644,BP2644:BX2644,BZ2644:CF2644,CH2644:FC2644,FI2644:FQ2644),"")</f>
        <v/>
      </c>
      <c r="G2644" s="98" t="str">
        <f>IF($B2644&gt;=1,$M2644,"")</f>
        <v/>
      </c>
      <c r="H2644" s="199" t="str">
        <f>IF(AND(M2644&gt;0,M2644&lt;=STATS!$C$22),1,"")</f>
        <v/>
      </c>
      <c r="J2644" s="34">
        <v>2643</v>
      </c>
      <c r="R2644" s="17"/>
      <c r="U2644" s="17"/>
      <c r="FD2644" s="195"/>
      <c r="FE2644" s="195"/>
      <c r="FF2644" s="195"/>
      <c r="FG2644" s="195"/>
      <c r="FH2644" s="195"/>
    </row>
    <row r="2645" spans="2:164" x14ac:dyDescent="0.2">
      <c r="B2645" s="98">
        <f>COUNT(R2645:FC2645,FI2645:FQ2645)</f>
        <v>0</v>
      </c>
      <c r="C2645" s="98" t="str">
        <f>IF(COUNT(R2645:FC2645,FI2645:FQ2645)&gt;0,COUNT(R2645:FC2645,FI2645:FQ2645),"")</f>
        <v/>
      </c>
      <c r="D2645" s="98" t="str">
        <f>IF(COUNT(X2645:BN2645,BP2645:BX2645,BZ2645:CF2645,CH2645:FC2645,FI2645:FQ2645)&gt;0,COUNT(X2645:BN2645,BP2645:BX2645,BZ2645:CF2645,CH2645:FC2645,FI2645:FQ2645),"")</f>
        <v/>
      </c>
      <c r="E2645" s="98" t="str">
        <f>IF(H2645=1,COUNT(R2645:FC2645,FI2645:FQ2645),"")</f>
        <v/>
      </c>
      <c r="F2645" s="98" t="str">
        <f>IF(H2645=1,COUNT(X2645:BN2645,BP2645:BX2645,BZ2645:CF2645,CH2645:FC2645,FI2645:FQ2645),"")</f>
        <v/>
      </c>
      <c r="G2645" s="98" t="str">
        <f>IF($B2645&gt;=1,$M2645,"")</f>
        <v/>
      </c>
      <c r="H2645" s="199" t="str">
        <f>IF(AND(M2645&gt;0,M2645&lt;=STATS!$C$22),1,"")</f>
        <v/>
      </c>
      <c r="J2645" s="34">
        <v>2644</v>
      </c>
      <c r="R2645" s="17"/>
      <c r="U2645" s="17"/>
      <c r="FD2645" s="195"/>
      <c r="FE2645" s="195"/>
      <c r="FF2645" s="195"/>
      <c r="FG2645" s="195"/>
      <c r="FH2645" s="195"/>
    </row>
    <row r="2646" spans="2:164" x14ac:dyDescent="0.2">
      <c r="B2646" s="98">
        <f>COUNT(R2646:FC2646,FI2646:FQ2646)</f>
        <v>0</v>
      </c>
      <c r="C2646" s="98" t="str">
        <f>IF(COUNT(R2646:FC2646,FI2646:FQ2646)&gt;0,COUNT(R2646:FC2646,FI2646:FQ2646),"")</f>
        <v/>
      </c>
      <c r="D2646" s="98" t="str">
        <f>IF(COUNT(X2646:BN2646,BP2646:BX2646,BZ2646:CF2646,CH2646:FC2646,FI2646:FQ2646)&gt;0,COUNT(X2646:BN2646,BP2646:BX2646,BZ2646:CF2646,CH2646:FC2646,FI2646:FQ2646),"")</f>
        <v/>
      </c>
      <c r="E2646" s="98" t="str">
        <f>IF(H2646=1,COUNT(R2646:FC2646,FI2646:FQ2646),"")</f>
        <v/>
      </c>
      <c r="F2646" s="98" t="str">
        <f>IF(H2646=1,COUNT(X2646:BN2646,BP2646:BX2646,BZ2646:CF2646,CH2646:FC2646,FI2646:FQ2646),"")</f>
        <v/>
      </c>
      <c r="G2646" s="98" t="str">
        <f>IF($B2646&gt;=1,$M2646,"")</f>
        <v/>
      </c>
      <c r="H2646" s="199" t="str">
        <f>IF(AND(M2646&gt;0,M2646&lt;=STATS!$C$22),1,"")</f>
        <v/>
      </c>
      <c r="J2646" s="34">
        <v>2645</v>
      </c>
      <c r="R2646" s="17"/>
      <c r="U2646" s="17"/>
      <c r="FD2646" s="195"/>
      <c r="FE2646" s="195"/>
      <c r="FF2646" s="195"/>
      <c r="FG2646" s="195"/>
      <c r="FH2646" s="195"/>
    </row>
    <row r="2647" spans="2:164" x14ac:dyDescent="0.2">
      <c r="B2647" s="98">
        <f>COUNT(R2647:FC2647,FI2647:FQ2647)</f>
        <v>0</v>
      </c>
      <c r="C2647" s="98" t="str">
        <f>IF(COUNT(R2647:FC2647,FI2647:FQ2647)&gt;0,COUNT(R2647:FC2647,FI2647:FQ2647),"")</f>
        <v/>
      </c>
      <c r="D2647" s="98" t="str">
        <f>IF(COUNT(X2647:BN2647,BP2647:BX2647,BZ2647:CF2647,CH2647:FC2647,FI2647:FQ2647)&gt;0,COUNT(X2647:BN2647,BP2647:BX2647,BZ2647:CF2647,CH2647:FC2647,FI2647:FQ2647),"")</f>
        <v/>
      </c>
      <c r="E2647" s="98" t="str">
        <f>IF(H2647=1,COUNT(R2647:FC2647,FI2647:FQ2647),"")</f>
        <v/>
      </c>
      <c r="F2647" s="98" t="str">
        <f>IF(H2647=1,COUNT(X2647:BN2647,BP2647:BX2647,BZ2647:CF2647,CH2647:FC2647,FI2647:FQ2647),"")</f>
        <v/>
      </c>
      <c r="G2647" s="98" t="str">
        <f>IF($B2647&gt;=1,$M2647,"")</f>
        <v/>
      </c>
      <c r="H2647" s="199" t="str">
        <f>IF(AND(M2647&gt;0,M2647&lt;=STATS!$C$22),1,"")</f>
        <v/>
      </c>
      <c r="J2647" s="34">
        <v>2646</v>
      </c>
      <c r="R2647" s="17"/>
      <c r="U2647" s="17"/>
      <c r="FD2647" s="195"/>
      <c r="FE2647" s="195"/>
      <c r="FF2647" s="195"/>
      <c r="FG2647" s="195"/>
      <c r="FH2647" s="195"/>
    </row>
    <row r="2648" spans="2:164" x14ac:dyDescent="0.2">
      <c r="B2648" s="98">
        <f>COUNT(R2648:FC2648,FI2648:FQ2648)</f>
        <v>0</v>
      </c>
      <c r="C2648" s="98" t="str">
        <f>IF(COUNT(R2648:FC2648,FI2648:FQ2648)&gt;0,COUNT(R2648:FC2648,FI2648:FQ2648),"")</f>
        <v/>
      </c>
      <c r="D2648" s="98" t="str">
        <f>IF(COUNT(X2648:BN2648,BP2648:BX2648,BZ2648:CF2648,CH2648:FC2648,FI2648:FQ2648)&gt;0,COUNT(X2648:BN2648,BP2648:BX2648,BZ2648:CF2648,CH2648:FC2648,FI2648:FQ2648),"")</f>
        <v/>
      </c>
      <c r="E2648" s="98" t="str">
        <f>IF(H2648=1,COUNT(R2648:FC2648,FI2648:FQ2648),"")</f>
        <v/>
      </c>
      <c r="F2648" s="98" t="str">
        <f>IF(H2648=1,COUNT(X2648:BN2648,BP2648:BX2648,BZ2648:CF2648,CH2648:FC2648,FI2648:FQ2648),"")</f>
        <v/>
      </c>
      <c r="G2648" s="98" t="str">
        <f>IF($B2648&gt;=1,$M2648,"")</f>
        <v/>
      </c>
      <c r="H2648" s="199" t="str">
        <f>IF(AND(M2648&gt;0,M2648&lt;=STATS!$C$22),1,"")</f>
        <v/>
      </c>
      <c r="J2648" s="34">
        <v>2647</v>
      </c>
      <c r="R2648" s="17"/>
      <c r="U2648" s="17"/>
      <c r="FD2648" s="195"/>
      <c r="FE2648" s="195"/>
      <c r="FF2648" s="195"/>
      <c r="FG2648" s="195"/>
      <c r="FH2648" s="195"/>
    </row>
    <row r="2649" spans="2:164" x14ac:dyDescent="0.2">
      <c r="B2649" s="98">
        <f>COUNT(R2649:FC2649,FI2649:FQ2649)</f>
        <v>0</v>
      </c>
      <c r="C2649" s="98" t="str">
        <f>IF(COUNT(R2649:FC2649,FI2649:FQ2649)&gt;0,COUNT(R2649:FC2649,FI2649:FQ2649),"")</f>
        <v/>
      </c>
      <c r="D2649" s="98" t="str">
        <f>IF(COUNT(X2649:BN2649,BP2649:BX2649,BZ2649:CF2649,CH2649:FC2649,FI2649:FQ2649)&gt;0,COUNT(X2649:BN2649,BP2649:BX2649,BZ2649:CF2649,CH2649:FC2649,FI2649:FQ2649),"")</f>
        <v/>
      </c>
      <c r="E2649" s="98" t="str">
        <f>IF(H2649=1,COUNT(R2649:FC2649,FI2649:FQ2649),"")</f>
        <v/>
      </c>
      <c r="F2649" s="98" t="str">
        <f>IF(H2649=1,COUNT(X2649:BN2649,BP2649:BX2649,BZ2649:CF2649,CH2649:FC2649,FI2649:FQ2649),"")</f>
        <v/>
      </c>
      <c r="G2649" s="98" t="str">
        <f>IF($B2649&gt;=1,$M2649,"")</f>
        <v/>
      </c>
      <c r="H2649" s="199" t="str">
        <f>IF(AND(M2649&gt;0,M2649&lt;=STATS!$C$22),1,"")</f>
        <v/>
      </c>
      <c r="J2649" s="34">
        <v>2648</v>
      </c>
      <c r="R2649" s="17"/>
      <c r="U2649" s="17"/>
      <c r="FD2649" s="195"/>
      <c r="FE2649" s="195"/>
      <c r="FF2649" s="195"/>
      <c r="FG2649" s="195"/>
      <c r="FH2649" s="195"/>
    </row>
    <row r="2650" spans="2:164" x14ac:dyDescent="0.2">
      <c r="B2650" s="98">
        <f>COUNT(R2650:FC2650,FI2650:FQ2650)</f>
        <v>0</v>
      </c>
      <c r="C2650" s="98" t="str">
        <f>IF(COUNT(R2650:FC2650,FI2650:FQ2650)&gt;0,COUNT(R2650:FC2650,FI2650:FQ2650),"")</f>
        <v/>
      </c>
      <c r="D2650" s="98" t="str">
        <f>IF(COUNT(X2650:BN2650,BP2650:BX2650,BZ2650:CF2650,CH2650:FC2650,FI2650:FQ2650)&gt;0,COUNT(X2650:BN2650,BP2650:BX2650,BZ2650:CF2650,CH2650:FC2650,FI2650:FQ2650),"")</f>
        <v/>
      </c>
      <c r="E2650" s="98" t="str">
        <f>IF(H2650=1,COUNT(R2650:FC2650,FI2650:FQ2650),"")</f>
        <v/>
      </c>
      <c r="F2650" s="98" t="str">
        <f>IF(H2650=1,COUNT(X2650:BN2650,BP2650:BX2650,BZ2650:CF2650,CH2650:FC2650,FI2650:FQ2650),"")</f>
        <v/>
      </c>
      <c r="G2650" s="98" t="str">
        <f>IF($B2650&gt;=1,$M2650,"")</f>
        <v/>
      </c>
      <c r="H2650" s="199" t="str">
        <f>IF(AND(M2650&gt;0,M2650&lt;=STATS!$C$22),1,"")</f>
        <v/>
      </c>
      <c r="J2650" s="34">
        <v>2649</v>
      </c>
      <c r="R2650" s="17"/>
      <c r="U2650" s="17"/>
      <c r="FD2650" s="195"/>
      <c r="FE2650" s="195"/>
      <c r="FF2650" s="195"/>
      <c r="FG2650" s="195"/>
      <c r="FH2650" s="195"/>
    </row>
    <row r="2651" spans="2:164" x14ac:dyDescent="0.2">
      <c r="B2651" s="98">
        <f>COUNT(R2651:FC2651,FI2651:FQ2651)</f>
        <v>0</v>
      </c>
      <c r="C2651" s="98" t="str">
        <f>IF(COUNT(R2651:FC2651,FI2651:FQ2651)&gt;0,COUNT(R2651:FC2651,FI2651:FQ2651),"")</f>
        <v/>
      </c>
      <c r="D2651" s="98" t="str">
        <f>IF(COUNT(X2651:BN2651,BP2651:BX2651,BZ2651:CF2651,CH2651:FC2651,FI2651:FQ2651)&gt;0,COUNT(X2651:BN2651,BP2651:BX2651,BZ2651:CF2651,CH2651:FC2651,FI2651:FQ2651),"")</f>
        <v/>
      </c>
      <c r="E2651" s="98" t="str">
        <f>IF(H2651=1,COUNT(R2651:FC2651,FI2651:FQ2651),"")</f>
        <v/>
      </c>
      <c r="F2651" s="98" t="str">
        <f>IF(H2651=1,COUNT(X2651:BN2651,BP2651:BX2651,BZ2651:CF2651,CH2651:FC2651,FI2651:FQ2651),"")</f>
        <v/>
      </c>
      <c r="G2651" s="98" t="str">
        <f>IF($B2651&gt;=1,$M2651,"")</f>
        <v/>
      </c>
      <c r="H2651" s="199" t="str">
        <f>IF(AND(M2651&gt;0,M2651&lt;=STATS!$C$22),1,"")</f>
        <v/>
      </c>
      <c r="J2651" s="34">
        <v>2650</v>
      </c>
      <c r="R2651" s="17"/>
      <c r="U2651" s="17"/>
      <c r="FD2651" s="195"/>
      <c r="FE2651" s="195"/>
      <c r="FF2651" s="195"/>
      <c r="FG2651" s="195"/>
      <c r="FH2651" s="195"/>
    </row>
    <row r="2652" spans="2:164" x14ac:dyDescent="0.2">
      <c r="B2652" s="98">
        <f>COUNT(R2652:FC2652,FI2652:FQ2652)</f>
        <v>0</v>
      </c>
      <c r="C2652" s="98" t="str">
        <f>IF(COUNT(R2652:FC2652,FI2652:FQ2652)&gt;0,COUNT(R2652:FC2652,FI2652:FQ2652),"")</f>
        <v/>
      </c>
      <c r="D2652" s="98" t="str">
        <f>IF(COUNT(X2652:BN2652,BP2652:BX2652,BZ2652:CF2652,CH2652:FC2652,FI2652:FQ2652)&gt;0,COUNT(X2652:BN2652,BP2652:BX2652,BZ2652:CF2652,CH2652:FC2652,FI2652:FQ2652),"")</f>
        <v/>
      </c>
      <c r="E2652" s="98" t="str">
        <f>IF(H2652=1,COUNT(R2652:FC2652,FI2652:FQ2652),"")</f>
        <v/>
      </c>
      <c r="F2652" s="98" t="str">
        <f>IF(H2652=1,COUNT(X2652:BN2652,BP2652:BX2652,BZ2652:CF2652,CH2652:FC2652,FI2652:FQ2652),"")</f>
        <v/>
      </c>
      <c r="G2652" s="98" t="str">
        <f>IF($B2652&gt;=1,$M2652,"")</f>
        <v/>
      </c>
      <c r="H2652" s="199" t="str">
        <f>IF(AND(M2652&gt;0,M2652&lt;=STATS!$C$22),1,"")</f>
        <v/>
      </c>
      <c r="J2652" s="34">
        <v>2651</v>
      </c>
      <c r="R2652" s="17"/>
      <c r="U2652" s="17"/>
      <c r="FD2652" s="195"/>
      <c r="FE2652" s="195"/>
      <c r="FF2652" s="195"/>
      <c r="FG2652" s="195"/>
      <c r="FH2652" s="195"/>
    </row>
    <row r="2653" spans="2:164" x14ac:dyDescent="0.2">
      <c r="B2653" s="98">
        <f>COUNT(R2653:FC2653,FI2653:FQ2653)</f>
        <v>0</v>
      </c>
      <c r="C2653" s="98" t="str">
        <f>IF(COUNT(R2653:FC2653,FI2653:FQ2653)&gt;0,COUNT(R2653:FC2653,FI2653:FQ2653),"")</f>
        <v/>
      </c>
      <c r="D2653" s="98" t="str">
        <f>IF(COUNT(X2653:BN2653,BP2653:BX2653,BZ2653:CF2653,CH2653:FC2653,FI2653:FQ2653)&gt;0,COUNT(X2653:BN2653,BP2653:BX2653,BZ2653:CF2653,CH2653:FC2653,FI2653:FQ2653),"")</f>
        <v/>
      </c>
      <c r="E2653" s="98" t="str">
        <f>IF(H2653=1,COUNT(R2653:FC2653,FI2653:FQ2653),"")</f>
        <v/>
      </c>
      <c r="F2653" s="98" t="str">
        <f>IF(H2653=1,COUNT(X2653:BN2653,BP2653:BX2653,BZ2653:CF2653,CH2653:FC2653,FI2653:FQ2653),"")</f>
        <v/>
      </c>
      <c r="G2653" s="98" t="str">
        <f>IF($B2653&gt;=1,$M2653,"")</f>
        <v/>
      </c>
      <c r="H2653" s="199" t="str">
        <f>IF(AND(M2653&gt;0,M2653&lt;=STATS!$C$22),1,"")</f>
        <v/>
      </c>
      <c r="J2653" s="34">
        <v>2652</v>
      </c>
      <c r="R2653" s="17"/>
      <c r="U2653" s="17"/>
      <c r="FD2653" s="195"/>
      <c r="FE2653" s="195"/>
      <c r="FF2653" s="195"/>
      <c r="FG2653" s="195"/>
      <c r="FH2653" s="195"/>
    </row>
    <row r="2654" spans="2:164" x14ac:dyDescent="0.2">
      <c r="B2654" s="98">
        <f>COUNT(R2654:FC2654,FI2654:FQ2654)</f>
        <v>0</v>
      </c>
      <c r="C2654" s="98" t="str">
        <f>IF(COUNT(R2654:FC2654,FI2654:FQ2654)&gt;0,COUNT(R2654:FC2654,FI2654:FQ2654),"")</f>
        <v/>
      </c>
      <c r="D2654" s="98" t="str">
        <f>IF(COUNT(X2654:BN2654,BP2654:BX2654,BZ2654:CF2654,CH2654:FC2654,FI2654:FQ2654)&gt;0,COUNT(X2654:BN2654,BP2654:BX2654,BZ2654:CF2654,CH2654:FC2654,FI2654:FQ2654),"")</f>
        <v/>
      </c>
      <c r="E2654" s="98" t="str">
        <f>IF(H2654=1,COUNT(R2654:FC2654,FI2654:FQ2654),"")</f>
        <v/>
      </c>
      <c r="F2654" s="98" t="str">
        <f>IF(H2654=1,COUNT(X2654:BN2654,BP2654:BX2654,BZ2654:CF2654,CH2654:FC2654,FI2654:FQ2654),"")</f>
        <v/>
      </c>
      <c r="G2654" s="98" t="str">
        <f>IF($B2654&gt;=1,$M2654,"")</f>
        <v/>
      </c>
      <c r="H2654" s="199" t="str">
        <f>IF(AND(M2654&gt;0,M2654&lt;=STATS!$C$22),1,"")</f>
        <v/>
      </c>
      <c r="J2654" s="34">
        <v>2653</v>
      </c>
      <c r="R2654" s="17"/>
      <c r="U2654" s="17"/>
      <c r="FD2654" s="195"/>
      <c r="FE2654" s="195"/>
      <c r="FF2654" s="195"/>
      <c r="FG2654" s="195"/>
      <c r="FH2654" s="195"/>
    </row>
    <row r="2655" spans="2:164" x14ac:dyDescent="0.2">
      <c r="B2655" s="98">
        <f>COUNT(R2655:FC2655,FI2655:FQ2655)</f>
        <v>0</v>
      </c>
      <c r="C2655" s="98" t="str">
        <f>IF(COUNT(R2655:FC2655,FI2655:FQ2655)&gt;0,COUNT(R2655:FC2655,FI2655:FQ2655),"")</f>
        <v/>
      </c>
      <c r="D2655" s="98" t="str">
        <f>IF(COUNT(X2655:BN2655,BP2655:BX2655,BZ2655:CF2655,CH2655:FC2655,FI2655:FQ2655)&gt;0,COUNT(X2655:BN2655,BP2655:BX2655,BZ2655:CF2655,CH2655:FC2655,FI2655:FQ2655),"")</f>
        <v/>
      </c>
      <c r="E2655" s="98" t="str">
        <f>IF(H2655=1,COUNT(R2655:FC2655,FI2655:FQ2655),"")</f>
        <v/>
      </c>
      <c r="F2655" s="98" t="str">
        <f>IF(H2655=1,COUNT(X2655:BN2655,BP2655:BX2655,BZ2655:CF2655,CH2655:FC2655,FI2655:FQ2655),"")</f>
        <v/>
      </c>
      <c r="G2655" s="98" t="str">
        <f>IF($B2655&gt;=1,$M2655,"")</f>
        <v/>
      </c>
      <c r="H2655" s="199" t="str">
        <f>IF(AND(M2655&gt;0,M2655&lt;=STATS!$C$22),1,"")</f>
        <v/>
      </c>
      <c r="J2655" s="34">
        <v>2654</v>
      </c>
      <c r="R2655" s="17"/>
      <c r="U2655" s="17"/>
      <c r="FD2655" s="195"/>
      <c r="FE2655" s="195"/>
      <c r="FF2655" s="195"/>
      <c r="FG2655" s="195"/>
      <c r="FH2655" s="195"/>
    </row>
    <row r="2656" spans="2:164" x14ac:dyDescent="0.2">
      <c r="B2656" s="98">
        <f>COUNT(R2656:FC2656,FI2656:FQ2656)</f>
        <v>0</v>
      </c>
      <c r="C2656" s="98" t="str">
        <f>IF(COUNT(R2656:FC2656,FI2656:FQ2656)&gt;0,COUNT(R2656:FC2656,FI2656:FQ2656),"")</f>
        <v/>
      </c>
      <c r="D2656" s="98" t="str">
        <f>IF(COUNT(X2656:BN2656,BP2656:BX2656,BZ2656:CF2656,CH2656:FC2656,FI2656:FQ2656)&gt;0,COUNT(X2656:BN2656,BP2656:BX2656,BZ2656:CF2656,CH2656:FC2656,FI2656:FQ2656),"")</f>
        <v/>
      </c>
      <c r="E2656" s="98" t="str">
        <f>IF(H2656=1,COUNT(R2656:FC2656,FI2656:FQ2656),"")</f>
        <v/>
      </c>
      <c r="F2656" s="98" t="str">
        <f>IF(H2656=1,COUNT(X2656:BN2656,BP2656:BX2656,BZ2656:CF2656,CH2656:FC2656,FI2656:FQ2656),"")</f>
        <v/>
      </c>
      <c r="G2656" s="98" t="str">
        <f>IF($B2656&gt;=1,$M2656,"")</f>
        <v/>
      </c>
      <c r="H2656" s="199" t="str">
        <f>IF(AND(M2656&gt;0,M2656&lt;=STATS!$C$22),1,"")</f>
        <v/>
      </c>
      <c r="J2656" s="34">
        <v>2655</v>
      </c>
      <c r="R2656" s="17"/>
      <c r="U2656" s="17"/>
      <c r="FD2656" s="195"/>
      <c r="FE2656" s="195"/>
      <c r="FF2656" s="195"/>
      <c r="FG2656" s="195"/>
      <c r="FH2656" s="195"/>
    </row>
    <row r="2657" spans="2:164" x14ac:dyDescent="0.2">
      <c r="B2657" s="98">
        <f>COUNT(R2657:FC2657,FI2657:FQ2657)</f>
        <v>0</v>
      </c>
      <c r="C2657" s="98" t="str">
        <f>IF(COUNT(R2657:FC2657,FI2657:FQ2657)&gt;0,COUNT(R2657:FC2657,FI2657:FQ2657),"")</f>
        <v/>
      </c>
      <c r="D2657" s="98" t="str">
        <f>IF(COUNT(X2657:BN2657,BP2657:BX2657,BZ2657:CF2657,CH2657:FC2657,FI2657:FQ2657)&gt;0,COUNT(X2657:BN2657,BP2657:BX2657,BZ2657:CF2657,CH2657:FC2657,FI2657:FQ2657),"")</f>
        <v/>
      </c>
      <c r="E2657" s="98" t="str">
        <f>IF(H2657=1,COUNT(R2657:FC2657,FI2657:FQ2657),"")</f>
        <v/>
      </c>
      <c r="F2657" s="98" t="str">
        <f>IF(H2657=1,COUNT(X2657:BN2657,BP2657:BX2657,BZ2657:CF2657,CH2657:FC2657,FI2657:FQ2657),"")</f>
        <v/>
      </c>
      <c r="G2657" s="98" t="str">
        <f>IF($B2657&gt;=1,$M2657,"")</f>
        <v/>
      </c>
      <c r="H2657" s="199" t="str">
        <f>IF(AND(M2657&gt;0,M2657&lt;=STATS!$C$22),1,"")</f>
        <v/>
      </c>
      <c r="J2657" s="34">
        <v>2656</v>
      </c>
      <c r="R2657" s="17"/>
      <c r="U2657" s="17"/>
      <c r="FD2657" s="195"/>
      <c r="FE2657" s="195"/>
      <c r="FF2657" s="195"/>
      <c r="FG2657" s="195"/>
      <c r="FH2657" s="195"/>
    </row>
    <row r="2658" spans="2:164" x14ac:dyDescent="0.2">
      <c r="B2658" s="98">
        <f>COUNT(R2658:FC2658,FI2658:FQ2658)</f>
        <v>0</v>
      </c>
      <c r="C2658" s="98" t="str">
        <f>IF(COUNT(R2658:FC2658,FI2658:FQ2658)&gt;0,COUNT(R2658:FC2658,FI2658:FQ2658),"")</f>
        <v/>
      </c>
      <c r="D2658" s="98" t="str">
        <f>IF(COUNT(X2658:BN2658,BP2658:BX2658,BZ2658:CF2658,CH2658:FC2658,FI2658:FQ2658)&gt;0,COUNT(X2658:BN2658,BP2658:BX2658,BZ2658:CF2658,CH2658:FC2658,FI2658:FQ2658),"")</f>
        <v/>
      </c>
      <c r="E2658" s="98" t="str">
        <f>IF(H2658=1,COUNT(R2658:FC2658,FI2658:FQ2658),"")</f>
        <v/>
      </c>
      <c r="F2658" s="98" t="str">
        <f>IF(H2658=1,COUNT(X2658:BN2658,BP2658:BX2658,BZ2658:CF2658,CH2658:FC2658,FI2658:FQ2658),"")</f>
        <v/>
      </c>
      <c r="G2658" s="98" t="str">
        <f>IF($B2658&gt;=1,$M2658,"")</f>
        <v/>
      </c>
      <c r="H2658" s="199" t="str">
        <f>IF(AND(M2658&gt;0,M2658&lt;=STATS!$C$22),1,"")</f>
        <v/>
      </c>
      <c r="J2658" s="34">
        <v>2657</v>
      </c>
      <c r="R2658" s="17"/>
      <c r="U2658" s="17"/>
      <c r="FD2658" s="195"/>
      <c r="FE2658" s="195"/>
      <c r="FF2658" s="195"/>
      <c r="FG2658" s="195"/>
      <c r="FH2658" s="195"/>
    </row>
    <row r="2659" spans="2:164" x14ac:dyDescent="0.2">
      <c r="B2659" s="98">
        <f>COUNT(R2659:FC2659,FI2659:FQ2659)</f>
        <v>0</v>
      </c>
      <c r="C2659" s="98" t="str">
        <f>IF(COUNT(R2659:FC2659,FI2659:FQ2659)&gt;0,COUNT(R2659:FC2659,FI2659:FQ2659),"")</f>
        <v/>
      </c>
      <c r="D2659" s="98" t="str">
        <f>IF(COUNT(X2659:BN2659,BP2659:BX2659,BZ2659:CF2659,CH2659:FC2659,FI2659:FQ2659)&gt;0,COUNT(X2659:BN2659,BP2659:BX2659,BZ2659:CF2659,CH2659:FC2659,FI2659:FQ2659),"")</f>
        <v/>
      </c>
      <c r="E2659" s="98" t="str">
        <f>IF(H2659=1,COUNT(R2659:FC2659,FI2659:FQ2659),"")</f>
        <v/>
      </c>
      <c r="F2659" s="98" t="str">
        <f>IF(H2659=1,COUNT(X2659:BN2659,BP2659:BX2659,BZ2659:CF2659,CH2659:FC2659,FI2659:FQ2659),"")</f>
        <v/>
      </c>
      <c r="G2659" s="98" t="str">
        <f>IF($B2659&gt;=1,$M2659,"")</f>
        <v/>
      </c>
      <c r="H2659" s="199" t="str">
        <f>IF(AND(M2659&gt;0,M2659&lt;=STATS!$C$22),1,"")</f>
        <v/>
      </c>
      <c r="J2659" s="34">
        <v>2658</v>
      </c>
      <c r="R2659" s="17"/>
      <c r="U2659" s="17"/>
      <c r="FD2659" s="195"/>
      <c r="FE2659" s="195"/>
      <c r="FF2659" s="195"/>
      <c r="FG2659" s="195"/>
      <c r="FH2659" s="195"/>
    </row>
    <row r="2660" spans="2:164" x14ac:dyDescent="0.2">
      <c r="B2660" s="98">
        <f>COUNT(R2660:FC2660,FI2660:FQ2660)</f>
        <v>0</v>
      </c>
      <c r="C2660" s="98" t="str">
        <f>IF(COUNT(R2660:FC2660,FI2660:FQ2660)&gt;0,COUNT(R2660:FC2660,FI2660:FQ2660),"")</f>
        <v/>
      </c>
      <c r="D2660" s="98" t="str">
        <f>IF(COUNT(X2660:BN2660,BP2660:BX2660,BZ2660:CF2660,CH2660:FC2660,FI2660:FQ2660)&gt;0,COUNT(X2660:BN2660,BP2660:BX2660,BZ2660:CF2660,CH2660:FC2660,FI2660:FQ2660),"")</f>
        <v/>
      </c>
      <c r="E2660" s="98" t="str">
        <f>IF(H2660=1,COUNT(R2660:FC2660,FI2660:FQ2660),"")</f>
        <v/>
      </c>
      <c r="F2660" s="98" t="str">
        <f>IF(H2660=1,COUNT(X2660:BN2660,BP2660:BX2660,BZ2660:CF2660,CH2660:FC2660,FI2660:FQ2660),"")</f>
        <v/>
      </c>
      <c r="G2660" s="98" t="str">
        <f>IF($B2660&gt;=1,$M2660,"")</f>
        <v/>
      </c>
      <c r="H2660" s="199" t="str">
        <f>IF(AND(M2660&gt;0,M2660&lt;=STATS!$C$22),1,"")</f>
        <v/>
      </c>
      <c r="J2660" s="34">
        <v>2659</v>
      </c>
      <c r="R2660" s="17"/>
      <c r="U2660" s="17"/>
      <c r="FD2660" s="195"/>
      <c r="FE2660" s="195"/>
      <c r="FF2660" s="195"/>
      <c r="FG2660" s="195"/>
      <c r="FH2660" s="195"/>
    </row>
    <row r="2661" spans="2:164" x14ac:dyDescent="0.2">
      <c r="B2661" s="98">
        <f>COUNT(R2661:FC2661,FI2661:FQ2661)</f>
        <v>0</v>
      </c>
      <c r="C2661" s="98" t="str">
        <f>IF(COUNT(R2661:FC2661,FI2661:FQ2661)&gt;0,COUNT(R2661:FC2661,FI2661:FQ2661),"")</f>
        <v/>
      </c>
      <c r="D2661" s="98" t="str">
        <f>IF(COUNT(X2661:BN2661,BP2661:BX2661,BZ2661:CF2661,CH2661:FC2661,FI2661:FQ2661)&gt;0,COUNT(X2661:BN2661,BP2661:BX2661,BZ2661:CF2661,CH2661:FC2661,FI2661:FQ2661),"")</f>
        <v/>
      </c>
      <c r="E2661" s="98" t="str">
        <f>IF(H2661=1,COUNT(R2661:FC2661,FI2661:FQ2661),"")</f>
        <v/>
      </c>
      <c r="F2661" s="98" t="str">
        <f>IF(H2661=1,COUNT(X2661:BN2661,BP2661:BX2661,BZ2661:CF2661,CH2661:FC2661,FI2661:FQ2661),"")</f>
        <v/>
      </c>
      <c r="G2661" s="98" t="str">
        <f>IF($B2661&gt;=1,$M2661,"")</f>
        <v/>
      </c>
      <c r="H2661" s="199" t="str">
        <f>IF(AND(M2661&gt;0,M2661&lt;=STATS!$C$22),1,"")</f>
        <v/>
      </c>
      <c r="J2661" s="34">
        <v>2660</v>
      </c>
      <c r="R2661" s="17"/>
      <c r="U2661" s="17"/>
      <c r="FD2661" s="195"/>
      <c r="FE2661" s="195"/>
      <c r="FF2661" s="195"/>
      <c r="FG2661" s="195"/>
      <c r="FH2661" s="195"/>
    </row>
    <row r="2662" spans="2:164" x14ac:dyDescent="0.2">
      <c r="B2662" s="98">
        <f>COUNT(R2662:FC2662,FI2662:FQ2662)</f>
        <v>0</v>
      </c>
      <c r="C2662" s="98" t="str">
        <f>IF(COUNT(R2662:FC2662,FI2662:FQ2662)&gt;0,COUNT(R2662:FC2662,FI2662:FQ2662),"")</f>
        <v/>
      </c>
      <c r="D2662" s="98" t="str">
        <f>IF(COUNT(X2662:BN2662,BP2662:BX2662,BZ2662:CF2662,CH2662:FC2662,FI2662:FQ2662)&gt;0,COUNT(X2662:BN2662,BP2662:BX2662,BZ2662:CF2662,CH2662:FC2662,FI2662:FQ2662),"")</f>
        <v/>
      </c>
      <c r="E2662" s="98" t="str">
        <f>IF(H2662=1,COUNT(R2662:FC2662,FI2662:FQ2662),"")</f>
        <v/>
      </c>
      <c r="F2662" s="98" t="str">
        <f>IF(H2662=1,COUNT(X2662:BN2662,BP2662:BX2662,BZ2662:CF2662,CH2662:FC2662,FI2662:FQ2662),"")</f>
        <v/>
      </c>
      <c r="G2662" s="98" t="str">
        <f>IF($B2662&gt;=1,$M2662,"")</f>
        <v/>
      </c>
      <c r="H2662" s="199" t="str">
        <f>IF(AND(M2662&gt;0,M2662&lt;=STATS!$C$22),1,"")</f>
        <v/>
      </c>
      <c r="J2662" s="34">
        <v>2661</v>
      </c>
      <c r="R2662" s="17"/>
      <c r="U2662" s="17"/>
      <c r="FD2662" s="195"/>
      <c r="FE2662" s="195"/>
      <c r="FF2662" s="195"/>
      <c r="FG2662" s="195"/>
      <c r="FH2662" s="195"/>
    </row>
    <row r="2663" spans="2:164" x14ac:dyDescent="0.2">
      <c r="B2663" s="98">
        <f>COUNT(R2663:FC2663,FI2663:FQ2663)</f>
        <v>0</v>
      </c>
      <c r="C2663" s="98" t="str">
        <f>IF(COUNT(R2663:FC2663,FI2663:FQ2663)&gt;0,COUNT(R2663:FC2663,FI2663:FQ2663),"")</f>
        <v/>
      </c>
      <c r="D2663" s="98" t="str">
        <f>IF(COUNT(X2663:BN2663,BP2663:BX2663,BZ2663:CF2663,CH2663:FC2663,FI2663:FQ2663)&gt;0,COUNT(X2663:BN2663,BP2663:BX2663,BZ2663:CF2663,CH2663:FC2663,FI2663:FQ2663),"")</f>
        <v/>
      </c>
      <c r="E2663" s="98" t="str">
        <f>IF(H2663=1,COUNT(R2663:FC2663,FI2663:FQ2663),"")</f>
        <v/>
      </c>
      <c r="F2663" s="98" t="str">
        <f>IF(H2663=1,COUNT(X2663:BN2663,BP2663:BX2663,BZ2663:CF2663,CH2663:FC2663,FI2663:FQ2663),"")</f>
        <v/>
      </c>
      <c r="G2663" s="98" t="str">
        <f>IF($B2663&gt;=1,$M2663,"")</f>
        <v/>
      </c>
      <c r="H2663" s="199" t="str">
        <f>IF(AND(M2663&gt;0,M2663&lt;=STATS!$C$22),1,"")</f>
        <v/>
      </c>
      <c r="J2663" s="34">
        <v>2662</v>
      </c>
      <c r="R2663" s="17"/>
      <c r="U2663" s="17"/>
      <c r="FD2663" s="195"/>
      <c r="FE2663" s="195"/>
      <c r="FF2663" s="195"/>
      <c r="FG2663" s="195"/>
      <c r="FH2663" s="195"/>
    </row>
    <row r="2664" spans="2:164" x14ac:dyDescent="0.2">
      <c r="B2664" s="98">
        <f>COUNT(R2664:FC2664,FI2664:FQ2664)</f>
        <v>0</v>
      </c>
      <c r="C2664" s="98" t="str">
        <f>IF(COUNT(R2664:FC2664,FI2664:FQ2664)&gt;0,COUNT(R2664:FC2664,FI2664:FQ2664),"")</f>
        <v/>
      </c>
      <c r="D2664" s="98" t="str">
        <f>IF(COUNT(X2664:BN2664,BP2664:BX2664,BZ2664:CF2664,CH2664:FC2664,FI2664:FQ2664)&gt;0,COUNT(X2664:BN2664,BP2664:BX2664,BZ2664:CF2664,CH2664:FC2664,FI2664:FQ2664),"")</f>
        <v/>
      </c>
      <c r="E2664" s="98" t="str">
        <f>IF(H2664=1,COUNT(R2664:FC2664,FI2664:FQ2664),"")</f>
        <v/>
      </c>
      <c r="F2664" s="98" t="str">
        <f>IF(H2664=1,COUNT(X2664:BN2664,BP2664:BX2664,BZ2664:CF2664,CH2664:FC2664,FI2664:FQ2664),"")</f>
        <v/>
      </c>
      <c r="G2664" s="98" t="str">
        <f>IF($B2664&gt;=1,$M2664,"")</f>
        <v/>
      </c>
      <c r="H2664" s="199" t="str">
        <f>IF(AND(M2664&gt;0,M2664&lt;=STATS!$C$22),1,"")</f>
        <v/>
      </c>
      <c r="J2664" s="34">
        <v>2663</v>
      </c>
      <c r="R2664" s="17"/>
      <c r="U2664" s="17"/>
      <c r="FD2664" s="195"/>
      <c r="FE2664" s="195"/>
      <c r="FF2664" s="195"/>
      <c r="FG2664" s="195"/>
      <c r="FH2664" s="195"/>
    </row>
    <row r="2665" spans="2:164" x14ac:dyDescent="0.2">
      <c r="B2665" s="98">
        <f>COUNT(R2665:FC2665,FI2665:FQ2665)</f>
        <v>0</v>
      </c>
      <c r="C2665" s="98" t="str">
        <f>IF(COUNT(R2665:FC2665,FI2665:FQ2665)&gt;0,COUNT(R2665:FC2665,FI2665:FQ2665),"")</f>
        <v/>
      </c>
      <c r="D2665" s="98" t="str">
        <f>IF(COUNT(X2665:BN2665,BP2665:BX2665,BZ2665:CF2665,CH2665:FC2665,FI2665:FQ2665)&gt;0,COUNT(X2665:BN2665,BP2665:BX2665,BZ2665:CF2665,CH2665:FC2665,FI2665:FQ2665),"")</f>
        <v/>
      </c>
      <c r="E2665" s="98" t="str">
        <f>IF(H2665=1,COUNT(R2665:FC2665,FI2665:FQ2665),"")</f>
        <v/>
      </c>
      <c r="F2665" s="98" t="str">
        <f>IF(H2665=1,COUNT(X2665:BN2665,BP2665:BX2665,BZ2665:CF2665,CH2665:FC2665,FI2665:FQ2665),"")</f>
        <v/>
      </c>
      <c r="G2665" s="98" t="str">
        <f>IF($B2665&gt;=1,$M2665,"")</f>
        <v/>
      </c>
      <c r="H2665" s="199" t="str">
        <f>IF(AND(M2665&gt;0,M2665&lt;=STATS!$C$22),1,"")</f>
        <v/>
      </c>
      <c r="J2665" s="34">
        <v>2664</v>
      </c>
      <c r="R2665" s="17"/>
      <c r="U2665" s="17"/>
      <c r="FD2665" s="195"/>
      <c r="FE2665" s="195"/>
      <c r="FF2665" s="195"/>
      <c r="FG2665" s="195"/>
      <c r="FH2665" s="195"/>
    </row>
    <row r="2666" spans="2:164" x14ac:dyDescent="0.2">
      <c r="B2666" s="98">
        <f>COUNT(R2666:FC2666,FI2666:FQ2666)</f>
        <v>0</v>
      </c>
      <c r="C2666" s="98" t="str">
        <f>IF(COUNT(R2666:FC2666,FI2666:FQ2666)&gt;0,COUNT(R2666:FC2666,FI2666:FQ2666),"")</f>
        <v/>
      </c>
      <c r="D2666" s="98" t="str">
        <f>IF(COUNT(X2666:BN2666,BP2666:BX2666,BZ2666:CF2666,CH2666:FC2666,FI2666:FQ2666)&gt;0,COUNT(X2666:BN2666,BP2666:BX2666,BZ2666:CF2666,CH2666:FC2666,FI2666:FQ2666),"")</f>
        <v/>
      </c>
      <c r="E2666" s="98" t="str">
        <f>IF(H2666=1,COUNT(R2666:FC2666,FI2666:FQ2666),"")</f>
        <v/>
      </c>
      <c r="F2666" s="98" t="str">
        <f>IF(H2666=1,COUNT(X2666:BN2666,BP2666:BX2666,BZ2666:CF2666,CH2666:FC2666,FI2666:FQ2666),"")</f>
        <v/>
      </c>
      <c r="G2666" s="98" t="str">
        <f>IF($B2666&gt;=1,$M2666,"")</f>
        <v/>
      </c>
      <c r="H2666" s="199" t="str">
        <f>IF(AND(M2666&gt;0,M2666&lt;=STATS!$C$22),1,"")</f>
        <v/>
      </c>
      <c r="J2666" s="34">
        <v>2665</v>
      </c>
      <c r="R2666" s="17"/>
      <c r="U2666" s="17"/>
      <c r="FD2666" s="195"/>
      <c r="FE2666" s="195"/>
      <c r="FF2666" s="195"/>
      <c r="FG2666" s="195"/>
      <c r="FH2666" s="195"/>
    </row>
    <row r="2667" spans="2:164" x14ac:dyDescent="0.2">
      <c r="B2667" s="98">
        <f>COUNT(R2667:FC2667,FI2667:FQ2667)</f>
        <v>0</v>
      </c>
      <c r="C2667" s="98" t="str">
        <f>IF(COUNT(R2667:FC2667,FI2667:FQ2667)&gt;0,COUNT(R2667:FC2667,FI2667:FQ2667),"")</f>
        <v/>
      </c>
      <c r="D2667" s="98" t="str">
        <f>IF(COUNT(X2667:BN2667,BP2667:BX2667,BZ2667:CF2667,CH2667:FC2667,FI2667:FQ2667)&gt;0,COUNT(X2667:BN2667,BP2667:BX2667,BZ2667:CF2667,CH2667:FC2667,FI2667:FQ2667),"")</f>
        <v/>
      </c>
      <c r="E2667" s="98" t="str">
        <f>IF(H2667=1,COUNT(R2667:FC2667,FI2667:FQ2667),"")</f>
        <v/>
      </c>
      <c r="F2667" s="98" t="str">
        <f>IF(H2667=1,COUNT(X2667:BN2667,BP2667:BX2667,BZ2667:CF2667,CH2667:FC2667,FI2667:FQ2667),"")</f>
        <v/>
      </c>
      <c r="G2667" s="98" t="str">
        <f>IF($B2667&gt;=1,$M2667,"")</f>
        <v/>
      </c>
      <c r="H2667" s="199" t="str">
        <f>IF(AND(M2667&gt;0,M2667&lt;=STATS!$C$22),1,"")</f>
        <v/>
      </c>
      <c r="J2667" s="34">
        <v>2666</v>
      </c>
      <c r="R2667" s="17"/>
      <c r="U2667" s="17"/>
      <c r="FD2667" s="195"/>
      <c r="FE2667" s="195"/>
      <c r="FF2667" s="195"/>
      <c r="FG2667" s="195"/>
      <c r="FH2667" s="195"/>
    </row>
    <row r="2668" spans="2:164" x14ac:dyDescent="0.2">
      <c r="B2668" s="98">
        <f>COUNT(R2668:FC2668,FI2668:FQ2668)</f>
        <v>0</v>
      </c>
      <c r="C2668" s="98" t="str">
        <f>IF(COUNT(R2668:FC2668,FI2668:FQ2668)&gt;0,COUNT(R2668:FC2668,FI2668:FQ2668),"")</f>
        <v/>
      </c>
      <c r="D2668" s="98" t="str">
        <f>IF(COUNT(X2668:BN2668,BP2668:BX2668,BZ2668:CF2668,CH2668:FC2668,FI2668:FQ2668)&gt;0,COUNT(X2668:BN2668,BP2668:BX2668,BZ2668:CF2668,CH2668:FC2668,FI2668:FQ2668),"")</f>
        <v/>
      </c>
      <c r="E2668" s="98" t="str">
        <f>IF(H2668=1,COUNT(R2668:FC2668,FI2668:FQ2668),"")</f>
        <v/>
      </c>
      <c r="F2668" s="98" t="str">
        <f>IF(H2668=1,COUNT(X2668:BN2668,BP2668:BX2668,BZ2668:CF2668,CH2668:FC2668,FI2668:FQ2668),"")</f>
        <v/>
      </c>
      <c r="G2668" s="98" t="str">
        <f>IF($B2668&gt;=1,$M2668,"")</f>
        <v/>
      </c>
      <c r="H2668" s="199" t="str">
        <f>IF(AND(M2668&gt;0,M2668&lt;=STATS!$C$22),1,"")</f>
        <v/>
      </c>
      <c r="J2668" s="34">
        <v>2667</v>
      </c>
      <c r="R2668" s="17"/>
      <c r="U2668" s="17"/>
      <c r="FD2668" s="195"/>
      <c r="FE2668" s="195"/>
      <c r="FF2668" s="195"/>
      <c r="FG2668" s="195"/>
      <c r="FH2668" s="195"/>
    </row>
    <row r="2669" spans="2:164" x14ac:dyDescent="0.2">
      <c r="B2669" s="98">
        <f>COUNT(R2669:FC2669,FI2669:FQ2669)</f>
        <v>0</v>
      </c>
      <c r="C2669" s="98" t="str">
        <f>IF(COUNT(R2669:FC2669,FI2669:FQ2669)&gt;0,COUNT(R2669:FC2669,FI2669:FQ2669),"")</f>
        <v/>
      </c>
      <c r="D2669" s="98" t="str">
        <f>IF(COUNT(X2669:BN2669,BP2669:BX2669,BZ2669:CF2669,CH2669:FC2669,FI2669:FQ2669)&gt;0,COUNT(X2669:BN2669,BP2669:BX2669,BZ2669:CF2669,CH2669:FC2669,FI2669:FQ2669),"")</f>
        <v/>
      </c>
      <c r="E2669" s="98" t="str">
        <f>IF(H2669=1,COUNT(R2669:FC2669,FI2669:FQ2669),"")</f>
        <v/>
      </c>
      <c r="F2669" s="98" t="str">
        <f>IF(H2669=1,COUNT(X2669:BN2669,BP2669:BX2669,BZ2669:CF2669,CH2669:FC2669,FI2669:FQ2669),"")</f>
        <v/>
      </c>
      <c r="G2669" s="98" t="str">
        <f>IF($B2669&gt;=1,$M2669,"")</f>
        <v/>
      </c>
      <c r="H2669" s="199" t="str">
        <f>IF(AND(M2669&gt;0,M2669&lt;=STATS!$C$22),1,"")</f>
        <v/>
      </c>
      <c r="J2669" s="34">
        <v>2668</v>
      </c>
      <c r="R2669" s="17"/>
      <c r="U2669" s="17"/>
      <c r="FD2669" s="195"/>
      <c r="FE2669" s="195"/>
      <c r="FF2669" s="195"/>
      <c r="FG2669" s="195"/>
      <c r="FH2669" s="195"/>
    </row>
    <row r="2670" spans="2:164" x14ac:dyDescent="0.2">
      <c r="B2670" s="98">
        <f>COUNT(R2670:FC2670,FI2670:FQ2670)</f>
        <v>0</v>
      </c>
      <c r="C2670" s="98" t="str">
        <f>IF(COUNT(R2670:FC2670,FI2670:FQ2670)&gt;0,COUNT(R2670:FC2670,FI2670:FQ2670),"")</f>
        <v/>
      </c>
      <c r="D2670" s="98" t="str">
        <f>IF(COUNT(X2670:BN2670,BP2670:BX2670,BZ2670:CF2670,CH2670:FC2670,FI2670:FQ2670)&gt;0,COUNT(X2670:BN2670,BP2670:BX2670,BZ2670:CF2670,CH2670:FC2670,FI2670:FQ2670),"")</f>
        <v/>
      </c>
      <c r="E2670" s="98" t="str">
        <f>IF(H2670=1,COUNT(R2670:FC2670,FI2670:FQ2670),"")</f>
        <v/>
      </c>
      <c r="F2670" s="98" t="str">
        <f>IF(H2670=1,COUNT(X2670:BN2670,BP2670:BX2670,BZ2670:CF2670,CH2670:FC2670,FI2670:FQ2670),"")</f>
        <v/>
      </c>
      <c r="G2670" s="98" t="str">
        <f>IF($B2670&gt;=1,$M2670,"")</f>
        <v/>
      </c>
      <c r="H2670" s="199" t="str">
        <f>IF(AND(M2670&gt;0,M2670&lt;=STATS!$C$22),1,"")</f>
        <v/>
      </c>
      <c r="J2670" s="34">
        <v>2669</v>
      </c>
      <c r="R2670" s="17"/>
      <c r="U2670" s="17"/>
      <c r="FD2670" s="195"/>
      <c r="FE2670" s="195"/>
      <c r="FF2670" s="195"/>
      <c r="FG2670" s="195"/>
      <c r="FH2670" s="195"/>
    </row>
    <row r="2671" spans="2:164" x14ac:dyDescent="0.2">
      <c r="B2671" s="98">
        <f>COUNT(R2671:FC2671,FI2671:FQ2671)</f>
        <v>0</v>
      </c>
      <c r="C2671" s="98" t="str">
        <f>IF(COUNT(R2671:FC2671,FI2671:FQ2671)&gt;0,COUNT(R2671:FC2671,FI2671:FQ2671),"")</f>
        <v/>
      </c>
      <c r="D2671" s="98" t="str">
        <f>IF(COUNT(X2671:BN2671,BP2671:BX2671,BZ2671:CF2671,CH2671:FC2671,FI2671:FQ2671)&gt;0,COUNT(X2671:BN2671,BP2671:BX2671,BZ2671:CF2671,CH2671:FC2671,FI2671:FQ2671),"")</f>
        <v/>
      </c>
      <c r="E2671" s="98" t="str">
        <f>IF(H2671=1,COUNT(R2671:FC2671,FI2671:FQ2671),"")</f>
        <v/>
      </c>
      <c r="F2671" s="98" t="str">
        <f>IF(H2671=1,COUNT(X2671:BN2671,BP2671:BX2671,BZ2671:CF2671,CH2671:FC2671,FI2671:FQ2671),"")</f>
        <v/>
      </c>
      <c r="G2671" s="98" t="str">
        <f>IF($B2671&gt;=1,$M2671,"")</f>
        <v/>
      </c>
      <c r="H2671" s="199" t="str">
        <f>IF(AND(M2671&gt;0,M2671&lt;=STATS!$C$22),1,"")</f>
        <v/>
      </c>
      <c r="J2671" s="34">
        <v>2670</v>
      </c>
      <c r="R2671" s="17"/>
      <c r="U2671" s="17"/>
      <c r="FD2671" s="195"/>
      <c r="FE2671" s="195"/>
      <c r="FF2671" s="195"/>
      <c r="FG2671" s="195"/>
      <c r="FH2671" s="195"/>
    </row>
    <row r="2672" spans="2:164" x14ac:dyDescent="0.2">
      <c r="B2672" s="98">
        <f>COUNT(R2672:FC2672,FI2672:FQ2672)</f>
        <v>0</v>
      </c>
      <c r="C2672" s="98" t="str">
        <f>IF(COUNT(R2672:FC2672,FI2672:FQ2672)&gt;0,COUNT(R2672:FC2672,FI2672:FQ2672),"")</f>
        <v/>
      </c>
      <c r="D2672" s="98" t="str">
        <f>IF(COUNT(X2672:BN2672,BP2672:BX2672,BZ2672:CF2672,CH2672:FC2672,FI2672:FQ2672)&gt;0,COUNT(X2672:BN2672,BP2672:BX2672,BZ2672:CF2672,CH2672:FC2672,FI2672:FQ2672),"")</f>
        <v/>
      </c>
      <c r="E2672" s="98" t="str">
        <f>IF(H2672=1,COUNT(R2672:FC2672,FI2672:FQ2672),"")</f>
        <v/>
      </c>
      <c r="F2672" s="98" t="str">
        <f>IF(H2672=1,COUNT(X2672:BN2672,BP2672:BX2672,BZ2672:CF2672,CH2672:FC2672,FI2672:FQ2672),"")</f>
        <v/>
      </c>
      <c r="G2672" s="98" t="str">
        <f>IF($B2672&gt;=1,$M2672,"")</f>
        <v/>
      </c>
      <c r="H2672" s="199" t="str">
        <f>IF(AND(M2672&gt;0,M2672&lt;=STATS!$C$22),1,"")</f>
        <v/>
      </c>
      <c r="J2672" s="34">
        <v>2671</v>
      </c>
      <c r="R2672" s="17"/>
      <c r="U2672" s="17"/>
      <c r="FD2672" s="195"/>
      <c r="FE2672" s="195"/>
      <c r="FF2672" s="195"/>
      <c r="FG2672" s="195"/>
      <c r="FH2672" s="195"/>
    </row>
    <row r="2673" spans="2:164" x14ac:dyDescent="0.2">
      <c r="B2673" s="98">
        <f>COUNT(R2673:FC2673,FI2673:FQ2673)</f>
        <v>0</v>
      </c>
      <c r="C2673" s="98" t="str">
        <f>IF(COUNT(R2673:FC2673,FI2673:FQ2673)&gt;0,COUNT(R2673:FC2673,FI2673:FQ2673),"")</f>
        <v/>
      </c>
      <c r="D2673" s="98" t="str">
        <f>IF(COUNT(X2673:BN2673,BP2673:BX2673,BZ2673:CF2673,CH2673:FC2673,FI2673:FQ2673)&gt;0,COUNT(X2673:BN2673,BP2673:BX2673,BZ2673:CF2673,CH2673:FC2673,FI2673:FQ2673),"")</f>
        <v/>
      </c>
      <c r="E2673" s="98" t="str">
        <f>IF(H2673=1,COUNT(R2673:FC2673,FI2673:FQ2673),"")</f>
        <v/>
      </c>
      <c r="F2673" s="98" t="str">
        <f>IF(H2673=1,COUNT(X2673:BN2673,BP2673:BX2673,BZ2673:CF2673,CH2673:FC2673,FI2673:FQ2673),"")</f>
        <v/>
      </c>
      <c r="G2673" s="98" t="str">
        <f>IF($B2673&gt;=1,$M2673,"")</f>
        <v/>
      </c>
      <c r="H2673" s="199" t="str">
        <f>IF(AND(M2673&gt;0,M2673&lt;=STATS!$C$22),1,"")</f>
        <v/>
      </c>
      <c r="J2673" s="34">
        <v>2672</v>
      </c>
      <c r="R2673" s="17"/>
      <c r="U2673" s="17"/>
      <c r="FD2673" s="195"/>
      <c r="FE2673" s="195"/>
      <c r="FF2673" s="195"/>
      <c r="FG2673" s="195"/>
      <c r="FH2673" s="195"/>
    </row>
    <row r="2674" spans="2:164" x14ac:dyDescent="0.2">
      <c r="B2674" s="98">
        <f>COUNT(R2674:FC2674,FI2674:FQ2674)</f>
        <v>0</v>
      </c>
      <c r="C2674" s="98" t="str">
        <f>IF(COUNT(R2674:FC2674,FI2674:FQ2674)&gt;0,COUNT(R2674:FC2674,FI2674:FQ2674),"")</f>
        <v/>
      </c>
      <c r="D2674" s="98" t="str">
        <f>IF(COUNT(X2674:BN2674,BP2674:BX2674,BZ2674:CF2674,CH2674:FC2674,FI2674:FQ2674)&gt;0,COUNT(X2674:BN2674,BP2674:BX2674,BZ2674:CF2674,CH2674:FC2674,FI2674:FQ2674),"")</f>
        <v/>
      </c>
      <c r="E2674" s="98" t="str">
        <f>IF(H2674=1,COUNT(R2674:FC2674,FI2674:FQ2674),"")</f>
        <v/>
      </c>
      <c r="F2674" s="98" t="str">
        <f>IF(H2674=1,COUNT(X2674:BN2674,BP2674:BX2674,BZ2674:CF2674,CH2674:FC2674,FI2674:FQ2674),"")</f>
        <v/>
      </c>
      <c r="G2674" s="98" t="str">
        <f>IF($B2674&gt;=1,$M2674,"")</f>
        <v/>
      </c>
      <c r="H2674" s="199" t="str">
        <f>IF(AND(M2674&gt;0,M2674&lt;=STATS!$C$22),1,"")</f>
        <v/>
      </c>
      <c r="J2674" s="34">
        <v>2673</v>
      </c>
      <c r="R2674" s="17"/>
      <c r="U2674" s="17"/>
      <c r="FD2674" s="195"/>
      <c r="FE2674" s="195"/>
      <c r="FF2674" s="195"/>
      <c r="FG2674" s="195"/>
      <c r="FH2674" s="195"/>
    </row>
    <row r="2675" spans="2:164" x14ac:dyDescent="0.2">
      <c r="B2675" s="98">
        <f>COUNT(R2675:FC2675,FI2675:FQ2675)</f>
        <v>0</v>
      </c>
      <c r="C2675" s="98" t="str">
        <f>IF(COUNT(R2675:FC2675,FI2675:FQ2675)&gt;0,COUNT(R2675:FC2675,FI2675:FQ2675),"")</f>
        <v/>
      </c>
      <c r="D2675" s="98" t="str">
        <f>IF(COUNT(X2675:BN2675,BP2675:BX2675,BZ2675:CF2675,CH2675:FC2675,FI2675:FQ2675)&gt;0,COUNT(X2675:BN2675,BP2675:BX2675,BZ2675:CF2675,CH2675:FC2675,FI2675:FQ2675),"")</f>
        <v/>
      </c>
      <c r="E2675" s="98" t="str">
        <f>IF(H2675=1,COUNT(R2675:FC2675,FI2675:FQ2675),"")</f>
        <v/>
      </c>
      <c r="F2675" s="98" t="str">
        <f>IF(H2675=1,COUNT(X2675:BN2675,BP2675:BX2675,BZ2675:CF2675,CH2675:FC2675,FI2675:FQ2675),"")</f>
        <v/>
      </c>
      <c r="G2675" s="98" t="str">
        <f>IF($B2675&gt;=1,$M2675,"")</f>
        <v/>
      </c>
      <c r="H2675" s="199" t="str">
        <f>IF(AND(M2675&gt;0,M2675&lt;=STATS!$C$22),1,"")</f>
        <v/>
      </c>
      <c r="J2675" s="34">
        <v>2674</v>
      </c>
      <c r="R2675" s="17"/>
      <c r="U2675" s="17"/>
      <c r="FD2675" s="195"/>
      <c r="FE2675" s="195"/>
      <c r="FF2675" s="195"/>
      <c r="FG2675" s="195"/>
      <c r="FH2675" s="195"/>
    </row>
    <row r="2676" spans="2:164" x14ac:dyDescent="0.2">
      <c r="B2676" s="98">
        <f>COUNT(R2676:FC2676,FI2676:FQ2676)</f>
        <v>0</v>
      </c>
      <c r="C2676" s="98" t="str">
        <f>IF(COUNT(R2676:FC2676,FI2676:FQ2676)&gt;0,COUNT(R2676:FC2676,FI2676:FQ2676),"")</f>
        <v/>
      </c>
      <c r="D2676" s="98" t="str">
        <f>IF(COUNT(X2676:BN2676,BP2676:BX2676,BZ2676:CF2676,CH2676:FC2676,FI2676:FQ2676)&gt;0,COUNT(X2676:BN2676,BP2676:BX2676,BZ2676:CF2676,CH2676:FC2676,FI2676:FQ2676),"")</f>
        <v/>
      </c>
      <c r="E2676" s="98" t="str">
        <f>IF(H2676=1,COUNT(R2676:FC2676,FI2676:FQ2676),"")</f>
        <v/>
      </c>
      <c r="F2676" s="98" t="str">
        <f>IF(H2676=1,COUNT(X2676:BN2676,BP2676:BX2676,BZ2676:CF2676,CH2676:FC2676,FI2676:FQ2676),"")</f>
        <v/>
      </c>
      <c r="G2676" s="98" t="str">
        <f>IF($B2676&gt;=1,$M2676,"")</f>
        <v/>
      </c>
      <c r="H2676" s="199" t="str">
        <f>IF(AND(M2676&gt;0,M2676&lt;=STATS!$C$22),1,"")</f>
        <v/>
      </c>
      <c r="J2676" s="34">
        <v>2675</v>
      </c>
      <c r="R2676" s="17"/>
      <c r="U2676" s="17"/>
      <c r="FD2676" s="195"/>
      <c r="FE2676" s="195"/>
      <c r="FF2676" s="195"/>
      <c r="FG2676" s="195"/>
      <c r="FH2676" s="195"/>
    </row>
    <row r="2677" spans="2:164" x14ac:dyDescent="0.2">
      <c r="B2677" s="98">
        <f>COUNT(R2677:FC2677,FI2677:FQ2677)</f>
        <v>0</v>
      </c>
      <c r="C2677" s="98" t="str">
        <f>IF(COUNT(R2677:FC2677,FI2677:FQ2677)&gt;0,COUNT(R2677:FC2677,FI2677:FQ2677),"")</f>
        <v/>
      </c>
      <c r="D2677" s="98" t="str">
        <f>IF(COUNT(X2677:BN2677,BP2677:BX2677,BZ2677:CF2677,CH2677:FC2677,FI2677:FQ2677)&gt;0,COUNT(X2677:BN2677,BP2677:BX2677,BZ2677:CF2677,CH2677:FC2677,FI2677:FQ2677),"")</f>
        <v/>
      </c>
      <c r="E2677" s="98" t="str">
        <f>IF(H2677=1,COUNT(R2677:FC2677,FI2677:FQ2677),"")</f>
        <v/>
      </c>
      <c r="F2677" s="98" t="str">
        <f>IF(H2677=1,COUNT(X2677:BN2677,BP2677:BX2677,BZ2677:CF2677,CH2677:FC2677,FI2677:FQ2677),"")</f>
        <v/>
      </c>
      <c r="G2677" s="98" t="str">
        <f>IF($B2677&gt;=1,$M2677,"")</f>
        <v/>
      </c>
      <c r="H2677" s="199" t="str">
        <f>IF(AND(M2677&gt;0,M2677&lt;=STATS!$C$22),1,"")</f>
        <v/>
      </c>
      <c r="J2677" s="34">
        <v>2676</v>
      </c>
      <c r="R2677" s="17"/>
      <c r="U2677" s="17"/>
      <c r="FD2677" s="195"/>
      <c r="FE2677" s="195"/>
      <c r="FF2677" s="195"/>
      <c r="FG2677" s="195"/>
      <c r="FH2677" s="195"/>
    </row>
    <row r="2678" spans="2:164" x14ac:dyDescent="0.2">
      <c r="B2678" s="98">
        <f>COUNT(R2678:FC2678,FI2678:FQ2678)</f>
        <v>0</v>
      </c>
      <c r="C2678" s="98" t="str">
        <f>IF(COUNT(R2678:FC2678,FI2678:FQ2678)&gt;0,COUNT(R2678:FC2678,FI2678:FQ2678),"")</f>
        <v/>
      </c>
      <c r="D2678" s="98" t="str">
        <f>IF(COUNT(X2678:BN2678,BP2678:BX2678,BZ2678:CF2678,CH2678:FC2678,FI2678:FQ2678)&gt;0,COUNT(X2678:BN2678,BP2678:BX2678,BZ2678:CF2678,CH2678:FC2678,FI2678:FQ2678),"")</f>
        <v/>
      </c>
      <c r="E2678" s="98" t="str">
        <f>IF(H2678=1,COUNT(R2678:FC2678,FI2678:FQ2678),"")</f>
        <v/>
      </c>
      <c r="F2678" s="98" t="str">
        <f>IF(H2678=1,COUNT(X2678:BN2678,BP2678:BX2678,BZ2678:CF2678,CH2678:FC2678,FI2678:FQ2678),"")</f>
        <v/>
      </c>
      <c r="G2678" s="98" t="str">
        <f>IF($B2678&gt;=1,$M2678,"")</f>
        <v/>
      </c>
      <c r="H2678" s="199" t="str">
        <f>IF(AND(M2678&gt;0,M2678&lt;=STATS!$C$22),1,"")</f>
        <v/>
      </c>
      <c r="J2678" s="34">
        <v>2677</v>
      </c>
      <c r="R2678" s="17"/>
      <c r="U2678" s="17"/>
      <c r="FD2678" s="195"/>
      <c r="FE2678" s="195"/>
      <c r="FF2678" s="195"/>
      <c r="FG2678" s="195"/>
      <c r="FH2678" s="195"/>
    </row>
    <row r="2679" spans="2:164" x14ac:dyDescent="0.2">
      <c r="B2679" s="98">
        <f>COUNT(R2679:FC2679,FI2679:FQ2679)</f>
        <v>0</v>
      </c>
      <c r="C2679" s="98" t="str">
        <f>IF(COUNT(R2679:FC2679,FI2679:FQ2679)&gt;0,COUNT(R2679:FC2679,FI2679:FQ2679),"")</f>
        <v/>
      </c>
      <c r="D2679" s="98" t="str">
        <f>IF(COUNT(X2679:BN2679,BP2679:BX2679,BZ2679:CF2679,CH2679:FC2679,FI2679:FQ2679)&gt;0,COUNT(X2679:BN2679,BP2679:BX2679,BZ2679:CF2679,CH2679:FC2679,FI2679:FQ2679),"")</f>
        <v/>
      </c>
      <c r="E2679" s="98" t="str">
        <f>IF(H2679=1,COUNT(R2679:FC2679,FI2679:FQ2679),"")</f>
        <v/>
      </c>
      <c r="F2679" s="98" t="str">
        <f>IF(H2679=1,COUNT(X2679:BN2679,BP2679:BX2679,BZ2679:CF2679,CH2679:FC2679,FI2679:FQ2679),"")</f>
        <v/>
      </c>
      <c r="G2679" s="98" t="str">
        <f>IF($B2679&gt;=1,$M2679,"")</f>
        <v/>
      </c>
      <c r="H2679" s="199" t="str">
        <f>IF(AND(M2679&gt;0,M2679&lt;=STATS!$C$22),1,"")</f>
        <v/>
      </c>
      <c r="J2679" s="34">
        <v>2678</v>
      </c>
      <c r="R2679" s="17"/>
      <c r="U2679" s="17"/>
      <c r="FD2679" s="195"/>
      <c r="FE2679" s="195"/>
      <c r="FF2679" s="195"/>
      <c r="FG2679" s="195"/>
      <c r="FH2679" s="195"/>
    </row>
    <row r="2680" spans="2:164" x14ac:dyDescent="0.2">
      <c r="B2680" s="98">
        <f>COUNT(R2680:FC2680,FI2680:FQ2680)</f>
        <v>0</v>
      </c>
      <c r="C2680" s="98" t="str">
        <f>IF(COUNT(R2680:FC2680,FI2680:FQ2680)&gt;0,COUNT(R2680:FC2680,FI2680:FQ2680),"")</f>
        <v/>
      </c>
      <c r="D2680" s="98" t="str">
        <f>IF(COUNT(X2680:BN2680,BP2680:BX2680,BZ2680:CF2680,CH2680:FC2680,FI2680:FQ2680)&gt;0,COUNT(X2680:BN2680,BP2680:BX2680,BZ2680:CF2680,CH2680:FC2680,FI2680:FQ2680),"")</f>
        <v/>
      </c>
      <c r="E2680" s="98" t="str">
        <f>IF(H2680=1,COUNT(R2680:FC2680,FI2680:FQ2680),"")</f>
        <v/>
      </c>
      <c r="F2680" s="98" t="str">
        <f>IF(H2680=1,COUNT(X2680:BN2680,BP2680:BX2680,BZ2680:CF2680,CH2680:FC2680,FI2680:FQ2680),"")</f>
        <v/>
      </c>
      <c r="G2680" s="98" t="str">
        <f>IF($B2680&gt;=1,$M2680,"")</f>
        <v/>
      </c>
      <c r="H2680" s="199" t="str">
        <f>IF(AND(M2680&gt;0,M2680&lt;=STATS!$C$22),1,"")</f>
        <v/>
      </c>
      <c r="J2680" s="34">
        <v>2679</v>
      </c>
      <c r="R2680" s="17"/>
      <c r="U2680" s="17"/>
      <c r="FD2680" s="195"/>
      <c r="FE2680" s="195"/>
      <c r="FF2680" s="195"/>
      <c r="FG2680" s="195"/>
      <c r="FH2680" s="195"/>
    </row>
    <row r="2681" spans="2:164" x14ac:dyDescent="0.2">
      <c r="B2681" s="98">
        <f>COUNT(R2681:FC2681,FI2681:FQ2681)</f>
        <v>0</v>
      </c>
      <c r="C2681" s="98" t="str">
        <f>IF(COUNT(R2681:FC2681,FI2681:FQ2681)&gt;0,COUNT(R2681:FC2681,FI2681:FQ2681),"")</f>
        <v/>
      </c>
      <c r="D2681" s="98" t="str">
        <f>IF(COUNT(X2681:BN2681,BP2681:BX2681,BZ2681:CF2681,CH2681:FC2681,FI2681:FQ2681)&gt;0,COUNT(X2681:BN2681,BP2681:BX2681,BZ2681:CF2681,CH2681:FC2681,FI2681:FQ2681),"")</f>
        <v/>
      </c>
      <c r="E2681" s="98" t="str">
        <f>IF(H2681=1,COUNT(R2681:FC2681,FI2681:FQ2681),"")</f>
        <v/>
      </c>
      <c r="F2681" s="98" t="str">
        <f>IF(H2681=1,COUNT(X2681:BN2681,BP2681:BX2681,BZ2681:CF2681,CH2681:FC2681,FI2681:FQ2681),"")</f>
        <v/>
      </c>
      <c r="G2681" s="98" t="str">
        <f>IF($B2681&gt;=1,$M2681,"")</f>
        <v/>
      </c>
      <c r="H2681" s="199" t="str">
        <f>IF(AND(M2681&gt;0,M2681&lt;=STATS!$C$22),1,"")</f>
        <v/>
      </c>
      <c r="J2681" s="34">
        <v>2680</v>
      </c>
      <c r="R2681" s="17"/>
      <c r="U2681" s="17"/>
      <c r="FD2681" s="195"/>
      <c r="FE2681" s="195"/>
      <c r="FF2681" s="195"/>
      <c r="FG2681" s="195"/>
      <c r="FH2681" s="195"/>
    </row>
    <row r="2682" spans="2:164" x14ac:dyDescent="0.2">
      <c r="B2682" s="98">
        <f>COUNT(R2682:FC2682,FI2682:FQ2682)</f>
        <v>0</v>
      </c>
      <c r="C2682" s="98" t="str">
        <f>IF(COUNT(R2682:FC2682,FI2682:FQ2682)&gt;0,COUNT(R2682:FC2682,FI2682:FQ2682),"")</f>
        <v/>
      </c>
      <c r="D2682" s="98" t="str">
        <f>IF(COUNT(X2682:BN2682,BP2682:BX2682,BZ2682:CF2682,CH2682:FC2682,FI2682:FQ2682)&gt;0,COUNT(X2682:BN2682,BP2682:BX2682,BZ2682:CF2682,CH2682:FC2682,FI2682:FQ2682),"")</f>
        <v/>
      </c>
      <c r="E2682" s="98" t="str">
        <f>IF(H2682=1,COUNT(R2682:FC2682,FI2682:FQ2682),"")</f>
        <v/>
      </c>
      <c r="F2682" s="98" t="str">
        <f>IF(H2682=1,COUNT(X2682:BN2682,BP2682:BX2682,BZ2682:CF2682,CH2682:FC2682,FI2682:FQ2682),"")</f>
        <v/>
      </c>
      <c r="G2682" s="98" t="str">
        <f>IF($B2682&gt;=1,$M2682,"")</f>
        <v/>
      </c>
      <c r="H2682" s="199" t="str">
        <f>IF(AND(M2682&gt;0,M2682&lt;=STATS!$C$22),1,"")</f>
        <v/>
      </c>
      <c r="J2682" s="34">
        <v>2681</v>
      </c>
      <c r="R2682" s="17"/>
      <c r="U2682" s="17"/>
      <c r="FD2682" s="195"/>
      <c r="FE2682" s="195"/>
      <c r="FF2682" s="195"/>
      <c r="FG2682" s="195"/>
      <c r="FH2682" s="195"/>
    </row>
    <row r="2683" spans="2:164" x14ac:dyDescent="0.2">
      <c r="B2683" s="98">
        <f>COUNT(R2683:FC2683,FI2683:FQ2683)</f>
        <v>0</v>
      </c>
      <c r="C2683" s="98" t="str">
        <f>IF(COUNT(R2683:FC2683,FI2683:FQ2683)&gt;0,COUNT(R2683:FC2683,FI2683:FQ2683),"")</f>
        <v/>
      </c>
      <c r="D2683" s="98" t="str">
        <f>IF(COUNT(X2683:BN2683,BP2683:BX2683,BZ2683:CF2683,CH2683:FC2683,FI2683:FQ2683)&gt;0,COUNT(X2683:BN2683,BP2683:BX2683,BZ2683:CF2683,CH2683:FC2683,FI2683:FQ2683),"")</f>
        <v/>
      </c>
      <c r="E2683" s="98" t="str">
        <f>IF(H2683=1,COUNT(R2683:FC2683,FI2683:FQ2683),"")</f>
        <v/>
      </c>
      <c r="F2683" s="98" t="str">
        <f>IF(H2683=1,COUNT(X2683:BN2683,BP2683:BX2683,BZ2683:CF2683,CH2683:FC2683,FI2683:FQ2683),"")</f>
        <v/>
      </c>
      <c r="G2683" s="98" t="str">
        <f>IF($B2683&gt;=1,$M2683,"")</f>
        <v/>
      </c>
      <c r="H2683" s="199" t="str">
        <f>IF(AND(M2683&gt;0,M2683&lt;=STATS!$C$22),1,"")</f>
        <v/>
      </c>
      <c r="J2683" s="34">
        <v>2682</v>
      </c>
      <c r="R2683" s="17"/>
      <c r="U2683" s="17"/>
      <c r="FD2683" s="195"/>
      <c r="FE2683" s="195"/>
      <c r="FF2683" s="195"/>
      <c r="FG2683" s="195"/>
      <c r="FH2683" s="195"/>
    </row>
    <row r="2684" spans="2:164" x14ac:dyDescent="0.2">
      <c r="B2684" s="98">
        <f>COUNT(R2684:FC2684,FI2684:FQ2684)</f>
        <v>0</v>
      </c>
      <c r="C2684" s="98" t="str">
        <f>IF(COUNT(R2684:FC2684,FI2684:FQ2684)&gt;0,COUNT(R2684:FC2684,FI2684:FQ2684),"")</f>
        <v/>
      </c>
      <c r="D2684" s="98" t="str">
        <f>IF(COUNT(X2684:BN2684,BP2684:BX2684,BZ2684:CF2684,CH2684:FC2684,FI2684:FQ2684)&gt;0,COUNT(X2684:BN2684,BP2684:BX2684,BZ2684:CF2684,CH2684:FC2684,FI2684:FQ2684),"")</f>
        <v/>
      </c>
      <c r="E2684" s="98" t="str">
        <f>IF(H2684=1,COUNT(R2684:FC2684,FI2684:FQ2684),"")</f>
        <v/>
      </c>
      <c r="F2684" s="98" t="str">
        <f>IF(H2684=1,COUNT(X2684:BN2684,BP2684:BX2684,BZ2684:CF2684,CH2684:FC2684,FI2684:FQ2684),"")</f>
        <v/>
      </c>
      <c r="G2684" s="98" t="str">
        <f>IF($B2684&gt;=1,$M2684,"")</f>
        <v/>
      </c>
      <c r="H2684" s="199" t="str">
        <f>IF(AND(M2684&gt;0,M2684&lt;=STATS!$C$22),1,"")</f>
        <v/>
      </c>
      <c r="J2684" s="34">
        <v>2683</v>
      </c>
      <c r="R2684" s="17"/>
      <c r="U2684" s="17"/>
      <c r="FD2684" s="195"/>
      <c r="FE2684" s="195"/>
      <c r="FF2684" s="195"/>
      <c r="FG2684" s="195"/>
      <c r="FH2684" s="195"/>
    </row>
    <row r="2685" spans="2:164" x14ac:dyDescent="0.2">
      <c r="B2685" s="98">
        <f>COUNT(R2685:FC2685,FI2685:FQ2685)</f>
        <v>0</v>
      </c>
      <c r="C2685" s="98" t="str">
        <f>IF(COUNT(R2685:FC2685,FI2685:FQ2685)&gt;0,COUNT(R2685:FC2685,FI2685:FQ2685),"")</f>
        <v/>
      </c>
      <c r="D2685" s="98" t="str">
        <f>IF(COUNT(X2685:BN2685,BP2685:BX2685,BZ2685:CF2685,CH2685:FC2685,FI2685:FQ2685)&gt;0,COUNT(X2685:BN2685,BP2685:BX2685,BZ2685:CF2685,CH2685:FC2685,FI2685:FQ2685),"")</f>
        <v/>
      </c>
      <c r="E2685" s="98" t="str">
        <f>IF(H2685=1,COUNT(R2685:FC2685,FI2685:FQ2685),"")</f>
        <v/>
      </c>
      <c r="F2685" s="98" t="str">
        <f>IF(H2685=1,COUNT(X2685:BN2685,BP2685:BX2685,BZ2685:CF2685,CH2685:FC2685,FI2685:FQ2685),"")</f>
        <v/>
      </c>
      <c r="G2685" s="98" t="str">
        <f>IF($B2685&gt;=1,$M2685,"")</f>
        <v/>
      </c>
      <c r="H2685" s="199" t="str">
        <f>IF(AND(M2685&gt;0,M2685&lt;=STATS!$C$22),1,"")</f>
        <v/>
      </c>
      <c r="J2685" s="34">
        <v>2684</v>
      </c>
      <c r="R2685" s="17"/>
      <c r="U2685" s="17"/>
      <c r="FD2685" s="195"/>
      <c r="FE2685" s="195"/>
      <c r="FF2685" s="195"/>
      <c r="FG2685" s="195"/>
      <c r="FH2685" s="195"/>
    </row>
    <row r="2686" spans="2:164" x14ac:dyDescent="0.2">
      <c r="B2686" s="98">
        <f>COUNT(R2686:FC2686,FI2686:FQ2686)</f>
        <v>0</v>
      </c>
      <c r="C2686" s="98" t="str">
        <f>IF(COUNT(R2686:FC2686,FI2686:FQ2686)&gt;0,COUNT(R2686:FC2686,FI2686:FQ2686),"")</f>
        <v/>
      </c>
      <c r="D2686" s="98" t="str">
        <f>IF(COUNT(X2686:BN2686,BP2686:BX2686,BZ2686:CF2686,CH2686:FC2686,FI2686:FQ2686)&gt;0,COUNT(X2686:BN2686,BP2686:BX2686,BZ2686:CF2686,CH2686:FC2686,FI2686:FQ2686),"")</f>
        <v/>
      </c>
      <c r="E2686" s="98" t="str">
        <f>IF(H2686=1,COUNT(R2686:FC2686,FI2686:FQ2686),"")</f>
        <v/>
      </c>
      <c r="F2686" s="98" t="str">
        <f>IF(H2686=1,COUNT(X2686:BN2686,BP2686:BX2686,BZ2686:CF2686,CH2686:FC2686,FI2686:FQ2686),"")</f>
        <v/>
      </c>
      <c r="G2686" s="98" t="str">
        <f>IF($B2686&gt;=1,$M2686,"")</f>
        <v/>
      </c>
      <c r="H2686" s="199" t="str">
        <f>IF(AND(M2686&gt;0,M2686&lt;=STATS!$C$22),1,"")</f>
        <v/>
      </c>
      <c r="J2686" s="34">
        <v>2685</v>
      </c>
      <c r="R2686" s="17"/>
      <c r="U2686" s="17"/>
      <c r="FD2686" s="195"/>
      <c r="FE2686" s="195"/>
      <c r="FF2686" s="195"/>
      <c r="FG2686" s="195"/>
      <c r="FH2686" s="195"/>
    </row>
    <row r="2687" spans="2:164" x14ac:dyDescent="0.2">
      <c r="B2687" s="98">
        <f>COUNT(R2687:FC2687,FI2687:FQ2687)</f>
        <v>0</v>
      </c>
      <c r="C2687" s="98" t="str">
        <f>IF(COUNT(R2687:FC2687,FI2687:FQ2687)&gt;0,COUNT(R2687:FC2687,FI2687:FQ2687),"")</f>
        <v/>
      </c>
      <c r="D2687" s="98" t="str">
        <f>IF(COUNT(X2687:BN2687,BP2687:BX2687,BZ2687:CF2687,CH2687:FC2687,FI2687:FQ2687)&gt;0,COUNT(X2687:BN2687,BP2687:BX2687,BZ2687:CF2687,CH2687:FC2687,FI2687:FQ2687),"")</f>
        <v/>
      </c>
      <c r="E2687" s="98" t="str">
        <f>IF(H2687=1,COUNT(R2687:FC2687,FI2687:FQ2687),"")</f>
        <v/>
      </c>
      <c r="F2687" s="98" t="str">
        <f>IF(H2687=1,COUNT(X2687:BN2687,BP2687:BX2687,BZ2687:CF2687,CH2687:FC2687,FI2687:FQ2687),"")</f>
        <v/>
      </c>
      <c r="G2687" s="98" t="str">
        <f>IF($B2687&gt;=1,$M2687,"")</f>
        <v/>
      </c>
      <c r="H2687" s="199" t="str">
        <f>IF(AND(M2687&gt;0,M2687&lt;=STATS!$C$22),1,"")</f>
        <v/>
      </c>
      <c r="J2687" s="34">
        <v>2686</v>
      </c>
      <c r="R2687" s="17"/>
      <c r="U2687" s="17"/>
      <c r="FD2687" s="195"/>
      <c r="FE2687" s="195"/>
      <c r="FF2687" s="195"/>
      <c r="FG2687" s="195"/>
      <c r="FH2687" s="195"/>
    </row>
    <row r="2688" spans="2:164" x14ac:dyDescent="0.2">
      <c r="B2688" s="98">
        <f>COUNT(R2688:FC2688,FI2688:FQ2688)</f>
        <v>0</v>
      </c>
      <c r="C2688" s="98" t="str">
        <f>IF(COUNT(R2688:FC2688,FI2688:FQ2688)&gt;0,COUNT(R2688:FC2688,FI2688:FQ2688),"")</f>
        <v/>
      </c>
      <c r="D2688" s="98" t="str">
        <f>IF(COUNT(X2688:BN2688,BP2688:BX2688,BZ2688:CF2688,CH2688:FC2688,FI2688:FQ2688)&gt;0,COUNT(X2688:BN2688,BP2688:BX2688,BZ2688:CF2688,CH2688:FC2688,FI2688:FQ2688),"")</f>
        <v/>
      </c>
      <c r="E2688" s="98" t="str">
        <f>IF(H2688=1,COUNT(R2688:FC2688,FI2688:FQ2688),"")</f>
        <v/>
      </c>
      <c r="F2688" s="98" t="str">
        <f>IF(H2688=1,COUNT(X2688:BN2688,BP2688:BX2688,BZ2688:CF2688,CH2688:FC2688,FI2688:FQ2688),"")</f>
        <v/>
      </c>
      <c r="G2688" s="98" t="str">
        <f>IF($B2688&gt;=1,$M2688,"")</f>
        <v/>
      </c>
      <c r="H2688" s="199" t="str">
        <f>IF(AND(M2688&gt;0,M2688&lt;=STATS!$C$22),1,"")</f>
        <v/>
      </c>
      <c r="J2688" s="34">
        <v>2687</v>
      </c>
      <c r="R2688" s="17"/>
      <c r="U2688" s="17"/>
      <c r="FD2688" s="195"/>
      <c r="FE2688" s="195"/>
      <c r="FF2688" s="195"/>
      <c r="FG2688" s="195"/>
      <c r="FH2688" s="195"/>
    </row>
    <row r="2689" spans="2:164" x14ac:dyDescent="0.2">
      <c r="B2689" s="98">
        <f>COUNT(R2689:FC2689,FI2689:FQ2689)</f>
        <v>0</v>
      </c>
      <c r="C2689" s="98" t="str">
        <f>IF(COUNT(R2689:FC2689,FI2689:FQ2689)&gt;0,COUNT(R2689:FC2689,FI2689:FQ2689),"")</f>
        <v/>
      </c>
      <c r="D2689" s="98" t="str">
        <f>IF(COUNT(X2689:BN2689,BP2689:BX2689,BZ2689:CF2689,CH2689:FC2689,FI2689:FQ2689)&gt;0,COUNT(X2689:BN2689,BP2689:BX2689,BZ2689:CF2689,CH2689:FC2689,FI2689:FQ2689),"")</f>
        <v/>
      </c>
      <c r="E2689" s="98" t="str">
        <f>IF(H2689=1,COUNT(R2689:FC2689,FI2689:FQ2689),"")</f>
        <v/>
      </c>
      <c r="F2689" s="98" t="str">
        <f>IF(H2689=1,COUNT(X2689:BN2689,BP2689:BX2689,BZ2689:CF2689,CH2689:FC2689,FI2689:FQ2689),"")</f>
        <v/>
      </c>
      <c r="G2689" s="98" t="str">
        <f>IF($B2689&gt;=1,$M2689,"")</f>
        <v/>
      </c>
      <c r="H2689" s="199" t="str">
        <f>IF(AND(M2689&gt;0,M2689&lt;=STATS!$C$22),1,"")</f>
        <v/>
      </c>
      <c r="J2689" s="34">
        <v>2688</v>
      </c>
      <c r="R2689" s="17"/>
      <c r="U2689" s="17"/>
      <c r="FD2689" s="195"/>
      <c r="FE2689" s="195"/>
      <c r="FF2689" s="195"/>
      <c r="FG2689" s="195"/>
      <c r="FH2689" s="195"/>
    </row>
    <row r="2690" spans="2:164" x14ac:dyDescent="0.2">
      <c r="B2690" s="98">
        <f>COUNT(R2690:FC2690,FI2690:FQ2690)</f>
        <v>0</v>
      </c>
      <c r="C2690" s="98" t="str">
        <f>IF(COUNT(R2690:FC2690,FI2690:FQ2690)&gt;0,COUNT(R2690:FC2690,FI2690:FQ2690),"")</f>
        <v/>
      </c>
      <c r="D2690" s="98" t="str">
        <f>IF(COUNT(X2690:BN2690,BP2690:BX2690,BZ2690:CF2690,CH2690:FC2690,FI2690:FQ2690)&gt;0,COUNT(X2690:BN2690,BP2690:BX2690,BZ2690:CF2690,CH2690:FC2690,FI2690:FQ2690),"")</f>
        <v/>
      </c>
      <c r="E2690" s="98" t="str">
        <f>IF(H2690=1,COUNT(R2690:FC2690,FI2690:FQ2690),"")</f>
        <v/>
      </c>
      <c r="F2690" s="98" t="str">
        <f>IF(H2690=1,COUNT(X2690:BN2690,BP2690:BX2690,BZ2690:CF2690,CH2690:FC2690,FI2690:FQ2690),"")</f>
        <v/>
      </c>
      <c r="G2690" s="98" t="str">
        <f>IF($B2690&gt;=1,$M2690,"")</f>
        <v/>
      </c>
      <c r="H2690" s="199" t="str">
        <f>IF(AND(M2690&gt;0,M2690&lt;=STATS!$C$22),1,"")</f>
        <v/>
      </c>
      <c r="J2690" s="34">
        <v>2689</v>
      </c>
      <c r="R2690" s="17"/>
      <c r="U2690" s="17"/>
      <c r="FD2690" s="195"/>
      <c r="FE2690" s="195"/>
      <c r="FF2690" s="195"/>
      <c r="FG2690" s="195"/>
      <c r="FH2690" s="195"/>
    </row>
    <row r="2691" spans="2:164" x14ac:dyDescent="0.2">
      <c r="B2691" s="98">
        <f>COUNT(R2691:FC2691,FI2691:FQ2691)</f>
        <v>0</v>
      </c>
      <c r="C2691" s="98" t="str">
        <f>IF(COUNT(R2691:FC2691,FI2691:FQ2691)&gt;0,COUNT(R2691:FC2691,FI2691:FQ2691),"")</f>
        <v/>
      </c>
      <c r="D2691" s="98" t="str">
        <f>IF(COUNT(X2691:BN2691,BP2691:BX2691,BZ2691:CF2691,CH2691:FC2691,FI2691:FQ2691)&gt;0,COUNT(X2691:BN2691,BP2691:BX2691,BZ2691:CF2691,CH2691:FC2691,FI2691:FQ2691),"")</f>
        <v/>
      </c>
      <c r="E2691" s="98" t="str">
        <f>IF(H2691=1,COUNT(R2691:FC2691,FI2691:FQ2691),"")</f>
        <v/>
      </c>
      <c r="F2691" s="98" t="str">
        <f>IF(H2691=1,COUNT(X2691:BN2691,BP2691:BX2691,BZ2691:CF2691,CH2691:FC2691,FI2691:FQ2691),"")</f>
        <v/>
      </c>
      <c r="G2691" s="98" t="str">
        <f>IF($B2691&gt;=1,$M2691,"")</f>
        <v/>
      </c>
      <c r="H2691" s="199" t="str">
        <f>IF(AND(M2691&gt;0,M2691&lt;=STATS!$C$22),1,"")</f>
        <v/>
      </c>
      <c r="J2691" s="34">
        <v>2690</v>
      </c>
      <c r="R2691" s="17"/>
      <c r="U2691" s="17"/>
      <c r="FD2691" s="195"/>
      <c r="FE2691" s="195"/>
      <c r="FF2691" s="195"/>
      <c r="FG2691" s="195"/>
      <c r="FH2691" s="195"/>
    </row>
    <row r="2692" spans="2:164" x14ac:dyDescent="0.2">
      <c r="B2692" s="98">
        <f>COUNT(R2692:FC2692,FI2692:FQ2692)</f>
        <v>0</v>
      </c>
      <c r="C2692" s="98" t="str">
        <f>IF(COUNT(R2692:FC2692,FI2692:FQ2692)&gt;0,COUNT(R2692:FC2692,FI2692:FQ2692),"")</f>
        <v/>
      </c>
      <c r="D2692" s="98" t="str">
        <f>IF(COUNT(X2692:BN2692,BP2692:BX2692,BZ2692:CF2692,CH2692:FC2692,FI2692:FQ2692)&gt;0,COUNT(X2692:BN2692,BP2692:BX2692,BZ2692:CF2692,CH2692:FC2692,FI2692:FQ2692),"")</f>
        <v/>
      </c>
      <c r="E2692" s="98" t="str">
        <f>IF(H2692=1,COUNT(R2692:FC2692,FI2692:FQ2692),"")</f>
        <v/>
      </c>
      <c r="F2692" s="98" t="str">
        <f>IF(H2692=1,COUNT(X2692:BN2692,BP2692:BX2692,BZ2692:CF2692,CH2692:FC2692,FI2692:FQ2692),"")</f>
        <v/>
      </c>
      <c r="G2692" s="98" t="str">
        <f>IF($B2692&gt;=1,$M2692,"")</f>
        <v/>
      </c>
      <c r="H2692" s="199" t="str">
        <f>IF(AND(M2692&gt;0,M2692&lt;=STATS!$C$22),1,"")</f>
        <v/>
      </c>
      <c r="J2692" s="34">
        <v>2691</v>
      </c>
      <c r="R2692" s="17"/>
      <c r="U2692" s="17"/>
      <c r="FD2692" s="195"/>
      <c r="FE2692" s="195"/>
      <c r="FF2692" s="195"/>
      <c r="FG2692" s="195"/>
      <c r="FH2692" s="195"/>
    </row>
    <row r="2693" spans="2:164" x14ac:dyDescent="0.2">
      <c r="B2693" s="98">
        <f>COUNT(R2693:FC2693,FI2693:FQ2693)</f>
        <v>0</v>
      </c>
      <c r="C2693" s="98" t="str">
        <f>IF(COUNT(R2693:FC2693,FI2693:FQ2693)&gt;0,COUNT(R2693:FC2693,FI2693:FQ2693),"")</f>
        <v/>
      </c>
      <c r="D2693" s="98" t="str">
        <f>IF(COUNT(X2693:BN2693,BP2693:BX2693,BZ2693:CF2693,CH2693:FC2693,FI2693:FQ2693)&gt;0,COUNT(X2693:BN2693,BP2693:BX2693,BZ2693:CF2693,CH2693:FC2693,FI2693:FQ2693),"")</f>
        <v/>
      </c>
      <c r="E2693" s="98" t="str">
        <f>IF(H2693=1,COUNT(R2693:FC2693,FI2693:FQ2693),"")</f>
        <v/>
      </c>
      <c r="F2693" s="98" t="str">
        <f>IF(H2693=1,COUNT(X2693:BN2693,BP2693:BX2693,BZ2693:CF2693,CH2693:FC2693,FI2693:FQ2693),"")</f>
        <v/>
      </c>
      <c r="G2693" s="98" t="str">
        <f>IF($B2693&gt;=1,$M2693,"")</f>
        <v/>
      </c>
      <c r="H2693" s="199" t="str">
        <f>IF(AND(M2693&gt;0,M2693&lt;=STATS!$C$22),1,"")</f>
        <v/>
      </c>
      <c r="J2693" s="34">
        <v>2692</v>
      </c>
      <c r="R2693" s="17"/>
      <c r="U2693" s="17"/>
      <c r="FD2693" s="195"/>
      <c r="FE2693" s="195"/>
      <c r="FF2693" s="195"/>
      <c r="FG2693" s="195"/>
      <c r="FH2693" s="195"/>
    </row>
    <row r="2694" spans="2:164" x14ac:dyDescent="0.2">
      <c r="B2694" s="98">
        <f>COUNT(R2694:FC2694,FI2694:FQ2694)</f>
        <v>0</v>
      </c>
      <c r="C2694" s="98" t="str">
        <f>IF(COUNT(R2694:FC2694,FI2694:FQ2694)&gt;0,COUNT(R2694:FC2694,FI2694:FQ2694),"")</f>
        <v/>
      </c>
      <c r="D2694" s="98" t="str">
        <f>IF(COUNT(X2694:BN2694,BP2694:BX2694,BZ2694:CF2694,CH2694:FC2694,FI2694:FQ2694)&gt;0,COUNT(X2694:BN2694,BP2694:BX2694,BZ2694:CF2694,CH2694:FC2694,FI2694:FQ2694),"")</f>
        <v/>
      </c>
      <c r="E2694" s="98" t="str">
        <f>IF(H2694=1,COUNT(R2694:FC2694,FI2694:FQ2694),"")</f>
        <v/>
      </c>
      <c r="F2694" s="98" t="str">
        <f>IF(H2694=1,COUNT(X2694:BN2694,BP2694:BX2694,BZ2694:CF2694,CH2694:FC2694,FI2694:FQ2694),"")</f>
        <v/>
      </c>
      <c r="G2694" s="98" t="str">
        <f>IF($B2694&gt;=1,$M2694,"")</f>
        <v/>
      </c>
      <c r="H2694" s="199" t="str">
        <f>IF(AND(M2694&gt;0,M2694&lt;=STATS!$C$22),1,"")</f>
        <v/>
      </c>
      <c r="J2694" s="34">
        <v>2693</v>
      </c>
      <c r="R2694" s="17"/>
      <c r="U2694" s="17"/>
      <c r="FD2694" s="195"/>
      <c r="FE2694" s="195"/>
      <c r="FF2694" s="195"/>
      <c r="FG2694" s="195"/>
      <c r="FH2694" s="195"/>
    </row>
    <row r="2695" spans="2:164" x14ac:dyDescent="0.2">
      <c r="B2695" s="98">
        <f>COUNT(R2695:FC2695,FI2695:FQ2695)</f>
        <v>0</v>
      </c>
      <c r="C2695" s="98" t="str">
        <f>IF(COUNT(R2695:FC2695,FI2695:FQ2695)&gt;0,COUNT(R2695:FC2695,FI2695:FQ2695),"")</f>
        <v/>
      </c>
      <c r="D2695" s="98" t="str">
        <f>IF(COUNT(X2695:BN2695,BP2695:BX2695,BZ2695:CF2695,CH2695:FC2695,FI2695:FQ2695)&gt;0,COUNT(X2695:BN2695,BP2695:BX2695,BZ2695:CF2695,CH2695:FC2695,FI2695:FQ2695),"")</f>
        <v/>
      </c>
      <c r="E2695" s="98" t="str">
        <f>IF(H2695=1,COUNT(R2695:FC2695,FI2695:FQ2695),"")</f>
        <v/>
      </c>
      <c r="F2695" s="98" t="str">
        <f>IF(H2695=1,COUNT(X2695:BN2695,BP2695:BX2695,BZ2695:CF2695,CH2695:FC2695,FI2695:FQ2695),"")</f>
        <v/>
      </c>
      <c r="G2695" s="98" t="str">
        <f>IF($B2695&gt;=1,$M2695,"")</f>
        <v/>
      </c>
      <c r="H2695" s="199" t="str">
        <f>IF(AND(M2695&gt;0,M2695&lt;=STATS!$C$22),1,"")</f>
        <v/>
      </c>
      <c r="J2695" s="34">
        <v>2694</v>
      </c>
      <c r="R2695" s="17"/>
      <c r="U2695" s="17"/>
      <c r="FD2695" s="195"/>
      <c r="FE2695" s="195"/>
      <c r="FF2695" s="195"/>
      <c r="FG2695" s="195"/>
      <c r="FH2695" s="195"/>
    </row>
    <row r="2696" spans="2:164" x14ac:dyDescent="0.2">
      <c r="B2696" s="98">
        <f>COUNT(R2696:FC2696,FI2696:FQ2696)</f>
        <v>0</v>
      </c>
      <c r="C2696" s="98" t="str">
        <f>IF(COUNT(R2696:FC2696,FI2696:FQ2696)&gt;0,COUNT(R2696:FC2696,FI2696:FQ2696),"")</f>
        <v/>
      </c>
      <c r="D2696" s="98" t="str">
        <f>IF(COUNT(X2696:BN2696,BP2696:BX2696,BZ2696:CF2696,CH2696:FC2696,FI2696:FQ2696)&gt;0,COUNT(X2696:BN2696,BP2696:BX2696,BZ2696:CF2696,CH2696:FC2696,FI2696:FQ2696),"")</f>
        <v/>
      </c>
      <c r="E2696" s="98" t="str">
        <f>IF(H2696=1,COUNT(R2696:FC2696,FI2696:FQ2696),"")</f>
        <v/>
      </c>
      <c r="F2696" s="98" t="str">
        <f>IF(H2696=1,COUNT(X2696:BN2696,BP2696:BX2696,BZ2696:CF2696,CH2696:FC2696,FI2696:FQ2696),"")</f>
        <v/>
      </c>
      <c r="G2696" s="98" t="str">
        <f>IF($B2696&gt;=1,$M2696,"")</f>
        <v/>
      </c>
      <c r="H2696" s="199" t="str">
        <f>IF(AND(M2696&gt;0,M2696&lt;=STATS!$C$22),1,"")</f>
        <v/>
      </c>
      <c r="J2696" s="34">
        <v>2695</v>
      </c>
      <c r="R2696" s="17"/>
      <c r="U2696" s="17"/>
      <c r="FD2696" s="195"/>
      <c r="FE2696" s="195"/>
      <c r="FF2696" s="195"/>
      <c r="FG2696" s="195"/>
      <c r="FH2696" s="195"/>
    </row>
    <row r="2697" spans="2:164" x14ac:dyDescent="0.2">
      <c r="B2697" s="98">
        <f>COUNT(R2697:FC2697,FI2697:FQ2697)</f>
        <v>0</v>
      </c>
      <c r="C2697" s="98" t="str">
        <f>IF(COUNT(R2697:FC2697,FI2697:FQ2697)&gt;0,COUNT(R2697:FC2697,FI2697:FQ2697),"")</f>
        <v/>
      </c>
      <c r="D2697" s="98" t="str">
        <f>IF(COUNT(X2697:BN2697,BP2697:BX2697,BZ2697:CF2697,CH2697:FC2697,FI2697:FQ2697)&gt;0,COUNT(X2697:BN2697,BP2697:BX2697,BZ2697:CF2697,CH2697:FC2697,FI2697:FQ2697),"")</f>
        <v/>
      </c>
      <c r="E2697" s="98" t="str">
        <f>IF(H2697=1,COUNT(R2697:FC2697,FI2697:FQ2697),"")</f>
        <v/>
      </c>
      <c r="F2697" s="98" t="str">
        <f>IF(H2697=1,COUNT(X2697:BN2697,BP2697:BX2697,BZ2697:CF2697,CH2697:FC2697,FI2697:FQ2697),"")</f>
        <v/>
      </c>
      <c r="G2697" s="98" t="str">
        <f>IF($B2697&gt;=1,$M2697,"")</f>
        <v/>
      </c>
      <c r="H2697" s="199" t="str">
        <f>IF(AND(M2697&gt;0,M2697&lt;=STATS!$C$22),1,"")</f>
        <v/>
      </c>
      <c r="J2697" s="34">
        <v>2696</v>
      </c>
      <c r="R2697" s="17"/>
      <c r="U2697" s="17"/>
      <c r="FD2697" s="195"/>
      <c r="FE2697" s="195"/>
      <c r="FF2697" s="195"/>
      <c r="FG2697" s="195"/>
      <c r="FH2697" s="195"/>
    </row>
    <row r="2698" spans="2:164" x14ac:dyDescent="0.2">
      <c r="B2698" s="98">
        <f>COUNT(R2698:FC2698,FI2698:FQ2698)</f>
        <v>0</v>
      </c>
      <c r="C2698" s="98" t="str">
        <f>IF(COUNT(R2698:FC2698,FI2698:FQ2698)&gt;0,COUNT(R2698:FC2698,FI2698:FQ2698),"")</f>
        <v/>
      </c>
      <c r="D2698" s="98" t="str">
        <f>IF(COUNT(X2698:BN2698,BP2698:BX2698,BZ2698:CF2698,CH2698:FC2698,FI2698:FQ2698)&gt;0,COUNT(X2698:BN2698,BP2698:BX2698,BZ2698:CF2698,CH2698:FC2698,FI2698:FQ2698),"")</f>
        <v/>
      </c>
      <c r="E2698" s="98" t="str">
        <f>IF(H2698=1,COUNT(R2698:FC2698,FI2698:FQ2698),"")</f>
        <v/>
      </c>
      <c r="F2698" s="98" t="str">
        <f>IF(H2698=1,COUNT(X2698:BN2698,BP2698:BX2698,BZ2698:CF2698,CH2698:FC2698,FI2698:FQ2698),"")</f>
        <v/>
      </c>
      <c r="G2698" s="98" t="str">
        <f>IF($B2698&gt;=1,$M2698,"")</f>
        <v/>
      </c>
      <c r="H2698" s="199" t="str">
        <f>IF(AND(M2698&gt;0,M2698&lt;=STATS!$C$22),1,"")</f>
        <v/>
      </c>
      <c r="J2698" s="34">
        <v>2697</v>
      </c>
      <c r="R2698" s="17"/>
      <c r="U2698" s="17"/>
      <c r="FD2698" s="195"/>
      <c r="FE2698" s="195"/>
      <c r="FF2698" s="195"/>
      <c r="FG2698" s="195"/>
      <c r="FH2698" s="195"/>
    </row>
    <row r="2699" spans="2:164" x14ac:dyDescent="0.2">
      <c r="B2699" s="98">
        <f>COUNT(R2699:FC2699,FI2699:FQ2699)</f>
        <v>0</v>
      </c>
      <c r="C2699" s="98" t="str">
        <f>IF(COUNT(R2699:FC2699,FI2699:FQ2699)&gt;0,COUNT(R2699:FC2699,FI2699:FQ2699),"")</f>
        <v/>
      </c>
      <c r="D2699" s="98" t="str">
        <f>IF(COUNT(X2699:BN2699,BP2699:BX2699,BZ2699:CF2699,CH2699:FC2699,FI2699:FQ2699)&gt;0,COUNT(X2699:BN2699,BP2699:BX2699,BZ2699:CF2699,CH2699:FC2699,FI2699:FQ2699),"")</f>
        <v/>
      </c>
      <c r="E2699" s="98" t="str">
        <f>IF(H2699=1,COUNT(R2699:FC2699,FI2699:FQ2699),"")</f>
        <v/>
      </c>
      <c r="F2699" s="98" t="str">
        <f>IF(H2699=1,COUNT(X2699:BN2699,BP2699:BX2699,BZ2699:CF2699,CH2699:FC2699,FI2699:FQ2699),"")</f>
        <v/>
      </c>
      <c r="G2699" s="98" t="str">
        <f>IF($B2699&gt;=1,$M2699,"")</f>
        <v/>
      </c>
      <c r="H2699" s="199" t="str">
        <f>IF(AND(M2699&gt;0,M2699&lt;=STATS!$C$22),1,"")</f>
        <v/>
      </c>
      <c r="J2699" s="34">
        <v>2698</v>
      </c>
      <c r="R2699" s="17"/>
      <c r="U2699" s="17"/>
      <c r="FD2699" s="195"/>
      <c r="FE2699" s="195"/>
      <c r="FF2699" s="195"/>
      <c r="FG2699" s="195"/>
      <c r="FH2699" s="195"/>
    </row>
    <row r="2700" spans="2:164" x14ac:dyDescent="0.2">
      <c r="B2700" s="98">
        <f>COUNT(R2700:FC2700,FI2700:FQ2700)</f>
        <v>0</v>
      </c>
      <c r="C2700" s="98" t="str">
        <f>IF(COUNT(R2700:FC2700,FI2700:FQ2700)&gt;0,COUNT(R2700:FC2700,FI2700:FQ2700),"")</f>
        <v/>
      </c>
      <c r="D2700" s="98" t="str">
        <f>IF(COUNT(X2700:BN2700,BP2700:BX2700,BZ2700:CF2700,CH2700:FC2700,FI2700:FQ2700)&gt;0,COUNT(X2700:BN2700,BP2700:BX2700,BZ2700:CF2700,CH2700:FC2700,FI2700:FQ2700),"")</f>
        <v/>
      </c>
      <c r="E2700" s="98" t="str">
        <f>IF(H2700=1,COUNT(R2700:FC2700,FI2700:FQ2700),"")</f>
        <v/>
      </c>
      <c r="F2700" s="98" t="str">
        <f>IF(H2700=1,COUNT(X2700:BN2700,BP2700:BX2700,BZ2700:CF2700,CH2700:FC2700,FI2700:FQ2700),"")</f>
        <v/>
      </c>
      <c r="G2700" s="98" t="str">
        <f>IF($B2700&gt;=1,$M2700,"")</f>
        <v/>
      </c>
      <c r="H2700" s="199" t="str">
        <f>IF(AND(M2700&gt;0,M2700&lt;=STATS!$C$22),1,"")</f>
        <v/>
      </c>
      <c r="J2700" s="34">
        <v>2699</v>
      </c>
      <c r="R2700" s="17"/>
      <c r="U2700" s="17"/>
      <c r="FD2700" s="195"/>
      <c r="FE2700" s="195"/>
      <c r="FF2700" s="195"/>
      <c r="FG2700" s="195"/>
      <c r="FH2700" s="195"/>
    </row>
    <row r="2701" spans="2:164" x14ac:dyDescent="0.2">
      <c r="B2701" s="98">
        <f>COUNT(R2701:FC2701,FI2701:FQ2701)</f>
        <v>0</v>
      </c>
      <c r="C2701" s="98" t="str">
        <f>IF(COUNT(R2701:FC2701,FI2701:FQ2701)&gt;0,COUNT(R2701:FC2701,FI2701:FQ2701),"")</f>
        <v/>
      </c>
      <c r="D2701" s="98" t="str">
        <f>IF(COUNT(X2701:BN2701,BP2701:BX2701,BZ2701:CF2701,CH2701:FC2701,FI2701:FQ2701)&gt;0,COUNT(X2701:BN2701,BP2701:BX2701,BZ2701:CF2701,CH2701:FC2701,FI2701:FQ2701),"")</f>
        <v/>
      </c>
      <c r="E2701" s="98" t="str">
        <f>IF(H2701=1,COUNT(R2701:FC2701,FI2701:FQ2701),"")</f>
        <v/>
      </c>
      <c r="F2701" s="98" t="str">
        <f>IF(H2701=1,COUNT(X2701:BN2701,BP2701:BX2701,BZ2701:CF2701,CH2701:FC2701,FI2701:FQ2701),"")</f>
        <v/>
      </c>
      <c r="G2701" s="98" t="str">
        <f>IF($B2701&gt;=1,$M2701,"")</f>
        <v/>
      </c>
      <c r="H2701" s="199" t="str">
        <f>IF(AND(M2701&gt;0,M2701&lt;=STATS!$C$22),1,"")</f>
        <v/>
      </c>
      <c r="J2701" s="34">
        <v>2700</v>
      </c>
      <c r="R2701" s="17"/>
      <c r="U2701" s="17"/>
      <c r="FD2701" s="195"/>
      <c r="FE2701" s="195"/>
      <c r="FF2701" s="195"/>
      <c r="FG2701" s="195"/>
      <c r="FH2701" s="195"/>
    </row>
    <row r="2702" spans="2:164" x14ac:dyDescent="0.2">
      <c r="B2702" s="98">
        <f>COUNT(R2702:FC2702,FI2702:FQ2702)</f>
        <v>0</v>
      </c>
      <c r="C2702" s="98" t="str">
        <f>IF(COUNT(R2702:FC2702,FI2702:FQ2702)&gt;0,COUNT(R2702:FC2702,FI2702:FQ2702),"")</f>
        <v/>
      </c>
      <c r="D2702" s="98" t="str">
        <f>IF(COUNT(X2702:BN2702,BP2702:BX2702,BZ2702:CF2702,CH2702:FC2702,FI2702:FQ2702)&gt;0,COUNT(X2702:BN2702,BP2702:BX2702,BZ2702:CF2702,CH2702:FC2702,FI2702:FQ2702),"")</f>
        <v/>
      </c>
      <c r="E2702" s="98" t="str">
        <f>IF(H2702=1,COUNT(R2702:FC2702,FI2702:FQ2702),"")</f>
        <v/>
      </c>
      <c r="F2702" s="98" t="str">
        <f>IF(H2702=1,COUNT(X2702:BN2702,BP2702:BX2702,BZ2702:CF2702,CH2702:FC2702,FI2702:FQ2702),"")</f>
        <v/>
      </c>
      <c r="G2702" s="98" t="str">
        <f>IF($B2702&gt;=1,$M2702,"")</f>
        <v/>
      </c>
      <c r="H2702" s="199" t="str">
        <f>IF(AND(M2702&gt;0,M2702&lt;=STATS!$C$22),1,"")</f>
        <v/>
      </c>
      <c r="J2702" s="34">
        <v>2701</v>
      </c>
      <c r="R2702" s="17"/>
      <c r="U2702" s="17"/>
      <c r="FD2702" s="195"/>
      <c r="FE2702" s="195"/>
      <c r="FF2702" s="195"/>
      <c r="FG2702" s="195"/>
      <c r="FH2702" s="195"/>
    </row>
    <row r="2703" spans="2:164" x14ac:dyDescent="0.2">
      <c r="B2703" s="98">
        <f>COUNT(R2703:FC2703,FI2703:FQ2703)</f>
        <v>0</v>
      </c>
      <c r="C2703" s="98" t="str">
        <f>IF(COUNT(R2703:FC2703,FI2703:FQ2703)&gt;0,COUNT(R2703:FC2703,FI2703:FQ2703),"")</f>
        <v/>
      </c>
      <c r="D2703" s="98" t="str">
        <f>IF(COUNT(X2703:BN2703,BP2703:BX2703,BZ2703:CF2703,CH2703:FC2703,FI2703:FQ2703)&gt;0,COUNT(X2703:BN2703,BP2703:BX2703,BZ2703:CF2703,CH2703:FC2703,FI2703:FQ2703),"")</f>
        <v/>
      </c>
      <c r="E2703" s="98" t="str">
        <f>IF(H2703=1,COUNT(R2703:FC2703,FI2703:FQ2703),"")</f>
        <v/>
      </c>
      <c r="F2703" s="98" t="str">
        <f>IF(H2703=1,COUNT(X2703:BN2703,BP2703:BX2703,BZ2703:CF2703,CH2703:FC2703,FI2703:FQ2703),"")</f>
        <v/>
      </c>
      <c r="G2703" s="98" t="str">
        <f>IF($B2703&gt;=1,$M2703,"")</f>
        <v/>
      </c>
      <c r="H2703" s="199" t="str">
        <f>IF(AND(M2703&gt;0,M2703&lt;=STATS!$C$22),1,"")</f>
        <v/>
      </c>
      <c r="J2703" s="34">
        <v>2702</v>
      </c>
      <c r="R2703" s="17"/>
      <c r="U2703" s="17"/>
      <c r="FD2703" s="195"/>
      <c r="FE2703" s="195"/>
      <c r="FF2703" s="195"/>
      <c r="FG2703" s="195"/>
      <c r="FH2703" s="195"/>
    </row>
    <row r="2704" spans="2:164" x14ac:dyDescent="0.2">
      <c r="B2704" s="98">
        <f>COUNT(R2704:FC2704,FI2704:FQ2704)</f>
        <v>0</v>
      </c>
      <c r="C2704" s="98" t="str">
        <f>IF(COUNT(R2704:FC2704,FI2704:FQ2704)&gt;0,COUNT(R2704:FC2704,FI2704:FQ2704),"")</f>
        <v/>
      </c>
      <c r="D2704" s="98" t="str">
        <f>IF(COUNT(X2704:BN2704,BP2704:BX2704,BZ2704:CF2704,CH2704:FC2704,FI2704:FQ2704)&gt;0,COUNT(X2704:BN2704,BP2704:BX2704,BZ2704:CF2704,CH2704:FC2704,FI2704:FQ2704),"")</f>
        <v/>
      </c>
      <c r="E2704" s="98" t="str">
        <f>IF(H2704=1,COUNT(R2704:FC2704,FI2704:FQ2704),"")</f>
        <v/>
      </c>
      <c r="F2704" s="98" t="str">
        <f>IF(H2704=1,COUNT(X2704:BN2704,BP2704:BX2704,BZ2704:CF2704,CH2704:FC2704,FI2704:FQ2704),"")</f>
        <v/>
      </c>
      <c r="G2704" s="98" t="str">
        <f>IF($B2704&gt;=1,$M2704,"")</f>
        <v/>
      </c>
      <c r="H2704" s="199" t="str">
        <f>IF(AND(M2704&gt;0,M2704&lt;=STATS!$C$22),1,"")</f>
        <v/>
      </c>
      <c r="J2704" s="34">
        <v>2703</v>
      </c>
      <c r="R2704" s="17"/>
      <c r="U2704" s="17"/>
      <c r="FD2704" s="195"/>
      <c r="FE2704" s="195"/>
      <c r="FF2704" s="195"/>
      <c r="FG2704" s="195"/>
      <c r="FH2704" s="195"/>
    </row>
    <row r="2705" spans="2:164" x14ac:dyDescent="0.2">
      <c r="B2705" s="98">
        <f>COUNT(R2705:FC2705,FI2705:FQ2705)</f>
        <v>0</v>
      </c>
      <c r="C2705" s="98" t="str">
        <f>IF(COUNT(R2705:FC2705,FI2705:FQ2705)&gt;0,COUNT(R2705:FC2705,FI2705:FQ2705),"")</f>
        <v/>
      </c>
      <c r="D2705" s="98" t="str">
        <f>IF(COUNT(X2705:BN2705,BP2705:BX2705,BZ2705:CF2705,CH2705:FC2705,FI2705:FQ2705)&gt;0,COUNT(X2705:BN2705,BP2705:BX2705,BZ2705:CF2705,CH2705:FC2705,FI2705:FQ2705),"")</f>
        <v/>
      </c>
      <c r="E2705" s="98" t="str">
        <f>IF(H2705=1,COUNT(R2705:FC2705,FI2705:FQ2705),"")</f>
        <v/>
      </c>
      <c r="F2705" s="98" t="str">
        <f>IF(H2705=1,COUNT(X2705:BN2705,BP2705:BX2705,BZ2705:CF2705,CH2705:FC2705,FI2705:FQ2705),"")</f>
        <v/>
      </c>
      <c r="G2705" s="98" t="str">
        <f>IF($B2705&gt;=1,$M2705,"")</f>
        <v/>
      </c>
      <c r="H2705" s="199" t="str">
        <f>IF(AND(M2705&gt;0,M2705&lt;=STATS!$C$22),1,"")</f>
        <v/>
      </c>
      <c r="J2705" s="34">
        <v>2704</v>
      </c>
      <c r="R2705" s="17"/>
      <c r="U2705" s="17"/>
      <c r="FD2705" s="195"/>
      <c r="FE2705" s="195"/>
      <c r="FF2705" s="195"/>
      <c r="FG2705" s="195"/>
      <c r="FH2705" s="195"/>
    </row>
    <row r="2706" spans="2:164" x14ac:dyDescent="0.2">
      <c r="B2706" s="98">
        <f>COUNT(R2706:FC2706,FI2706:FQ2706)</f>
        <v>0</v>
      </c>
      <c r="C2706" s="98" t="str">
        <f>IF(COUNT(R2706:FC2706,FI2706:FQ2706)&gt;0,COUNT(R2706:FC2706,FI2706:FQ2706),"")</f>
        <v/>
      </c>
      <c r="D2706" s="98" t="str">
        <f>IF(COUNT(X2706:BN2706,BP2706:BX2706,BZ2706:CF2706,CH2706:FC2706,FI2706:FQ2706)&gt;0,COUNT(X2706:BN2706,BP2706:BX2706,BZ2706:CF2706,CH2706:FC2706,FI2706:FQ2706),"")</f>
        <v/>
      </c>
      <c r="E2706" s="98" t="str">
        <f>IF(H2706=1,COUNT(R2706:FC2706,FI2706:FQ2706),"")</f>
        <v/>
      </c>
      <c r="F2706" s="98" t="str">
        <f>IF(H2706=1,COUNT(X2706:BN2706,BP2706:BX2706,BZ2706:CF2706,CH2706:FC2706,FI2706:FQ2706),"")</f>
        <v/>
      </c>
      <c r="G2706" s="98" t="str">
        <f>IF($B2706&gt;=1,$M2706,"")</f>
        <v/>
      </c>
      <c r="H2706" s="199" t="str">
        <f>IF(AND(M2706&gt;0,M2706&lt;=STATS!$C$22),1,"")</f>
        <v/>
      </c>
      <c r="J2706" s="34">
        <v>2705</v>
      </c>
      <c r="R2706" s="17"/>
      <c r="U2706" s="17"/>
      <c r="FD2706" s="195"/>
      <c r="FE2706" s="195"/>
      <c r="FF2706" s="195"/>
      <c r="FG2706" s="195"/>
      <c r="FH2706" s="195"/>
    </row>
    <row r="2707" spans="2:164" x14ac:dyDescent="0.2">
      <c r="B2707" s="98">
        <f>COUNT(R2707:FC2707,FI2707:FQ2707)</f>
        <v>0</v>
      </c>
      <c r="C2707" s="98" t="str">
        <f>IF(COUNT(R2707:FC2707,FI2707:FQ2707)&gt;0,COUNT(R2707:FC2707,FI2707:FQ2707),"")</f>
        <v/>
      </c>
      <c r="D2707" s="98" t="str">
        <f>IF(COUNT(X2707:BN2707,BP2707:BX2707,BZ2707:CF2707,CH2707:FC2707,FI2707:FQ2707)&gt;0,COUNT(X2707:BN2707,BP2707:BX2707,BZ2707:CF2707,CH2707:FC2707,FI2707:FQ2707),"")</f>
        <v/>
      </c>
      <c r="E2707" s="98" t="str">
        <f>IF(H2707=1,COUNT(R2707:FC2707,FI2707:FQ2707),"")</f>
        <v/>
      </c>
      <c r="F2707" s="98" t="str">
        <f>IF(H2707=1,COUNT(X2707:BN2707,BP2707:BX2707,BZ2707:CF2707,CH2707:FC2707,FI2707:FQ2707),"")</f>
        <v/>
      </c>
      <c r="G2707" s="98" t="str">
        <f>IF($B2707&gt;=1,$M2707,"")</f>
        <v/>
      </c>
      <c r="H2707" s="199" t="str">
        <f>IF(AND(M2707&gt;0,M2707&lt;=STATS!$C$22),1,"")</f>
        <v/>
      </c>
      <c r="J2707" s="34">
        <v>2706</v>
      </c>
      <c r="R2707" s="17"/>
      <c r="U2707" s="17"/>
      <c r="FD2707" s="195"/>
      <c r="FE2707" s="195"/>
      <c r="FF2707" s="195"/>
      <c r="FG2707" s="195"/>
      <c r="FH2707" s="195"/>
    </row>
    <row r="2708" spans="2:164" x14ac:dyDescent="0.2">
      <c r="B2708" s="98">
        <f>COUNT(R2708:FC2708,FI2708:FQ2708)</f>
        <v>0</v>
      </c>
      <c r="C2708" s="98" t="str">
        <f>IF(COUNT(R2708:FC2708,FI2708:FQ2708)&gt;0,COUNT(R2708:FC2708,FI2708:FQ2708),"")</f>
        <v/>
      </c>
      <c r="D2708" s="98" t="str">
        <f>IF(COUNT(X2708:BN2708,BP2708:BX2708,BZ2708:CF2708,CH2708:FC2708,FI2708:FQ2708)&gt;0,COUNT(X2708:BN2708,BP2708:BX2708,BZ2708:CF2708,CH2708:FC2708,FI2708:FQ2708),"")</f>
        <v/>
      </c>
      <c r="E2708" s="98" t="str">
        <f>IF(H2708=1,COUNT(R2708:FC2708,FI2708:FQ2708),"")</f>
        <v/>
      </c>
      <c r="F2708" s="98" t="str">
        <f>IF(H2708=1,COUNT(X2708:BN2708,BP2708:BX2708,BZ2708:CF2708,CH2708:FC2708,FI2708:FQ2708),"")</f>
        <v/>
      </c>
      <c r="G2708" s="98" t="str">
        <f>IF($B2708&gt;=1,$M2708,"")</f>
        <v/>
      </c>
      <c r="H2708" s="199" t="str">
        <f>IF(AND(M2708&gt;0,M2708&lt;=STATS!$C$22),1,"")</f>
        <v/>
      </c>
      <c r="J2708" s="34">
        <v>2707</v>
      </c>
      <c r="R2708" s="17"/>
      <c r="U2708" s="17"/>
      <c r="FD2708" s="195"/>
      <c r="FE2708" s="195"/>
      <c r="FF2708" s="195"/>
      <c r="FG2708" s="195"/>
      <c r="FH2708" s="195"/>
    </row>
    <row r="2709" spans="2:164" x14ac:dyDescent="0.2">
      <c r="B2709" s="98">
        <f>COUNT(R2709:FC2709,FI2709:FQ2709)</f>
        <v>0</v>
      </c>
      <c r="C2709" s="98" t="str">
        <f>IF(COUNT(R2709:FC2709,FI2709:FQ2709)&gt;0,COUNT(R2709:FC2709,FI2709:FQ2709),"")</f>
        <v/>
      </c>
      <c r="D2709" s="98" t="str">
        <f>IF(COUNT(X2709:BN2709,BP2709:BX2709,BZ2709:CF2709,CH2709:FC2709,FI2709:FQ2709)&gt;0,COUNT(X2709:BN2709,BP2709:BX2709,BZ2709:CF2709,CH2709:FC2709,FI2709:FQ2709),"")</f>
        <v/>
      </c>
      <c r="E2709" s="98" t="str">
        <f>IF(H2709=1,COUNT(R2709:FC2709,FI2709:FQ2709),"")</f>
        <v/>
      </c>
      <c r="F2709" s="98" t="str">
        <f>IF(H2709=1,COUNT(X2709:BN2709,BP2709:BX2709,BZ2709:CF2709,CH2709:FC2709,FI2709:FQ2709),"")</f>
        <v/>
      </c>
      <c r="G2709" s="98" t="str">
        <f>IF($B2709&gt;=1,$M2709,"")</f>
        <v/>
      </c>
      <c r="H2709" s="199" t="str">
        <f>IF(AND(M2709&gt;0,M2709&lt;=STATS!$C$22),1,"")</f>
        <v/>
      </c>
      <c r="J2709" s="34">
        <v>2708</v>
      </c>
      <c r="R2709" s="17"/>
      <c r="U2709" s="17"/>
      <c r="FD2709" s="195"/>
      <c r="FE2709" s="195"/>
      <c r="FF2709" s="195"/>
      <c r="FG2709" s="195"/>
      <c r="FH2709" s="195"/>
    </row>
    <row r="2710" spans="2:164" x14ac:dyDescent="0.2">
      <c r="B2710" s="98">
        <f>COUNT(R2710:FC2710,FI2710:FQ2710)</f>
        <v>0</v>
      </c>
      <c r="C2710" s="98" t="str">
        <f>IF(COUNT(R2710:FC2710,FI2710:FQ2710)&gt;0,COUNT(R2710:FC2710,FI2710:FQ2710),"")</f>
        <v/>
      </c>
      <c r="D2710" s="98" t="str">
        <f>IF(COUNT(X2710:BN2710,BP2710:BX2710,BZ2710:CF2710,CH2710:FC2710,FI2710:FQ2710)&gt;0,COUNT(X2710:BN2710,BP2710:BX2710,BZ2710:CF2710,CH2710:FC2710,FI2710:FQ2710),"")</f>
        <v/>
      </c>
      <c r="E2710" s="98" t="str">
        <f>IF(H2710=1,COUNT(R2710:FC2710,FI2710:FQ2710),"")</f>
        <v/>
      </c>
      <c r="F2710" s="98" t="str">
        <f>IF(H2710=1,COUNT(X2710:BN2710,BP2710:BX2710,BZ2710:CF2710,CH2710:FC2710,FI2710:FQ2710),"")</f>
        <v/>
      </c>
      <c r="G2710" s="98" t="str">
        <f>IF($B2710&gt;=1,$M2710,"")</f>
        <v/>
      </c>
      <c r="H2710" s="199" t="str">
        <f>IF(AND(M2710&gt;0,M2710&lt;=STATS!$C$22),1,"")</f>
        <v/>
      </c>
      <c r="J2710" s="34">
        <v>2709</v>
      </c>
      <c r="R2710" s="17"/>
      <c r="U2710" s="17"/>
      <c r="FD2710" s="195"/>
      <c r="FE2710" s="195"/>
      <c r="FF2710" s="195"/>
      <c r="FG2710" s="195"/>
      <c r="FH2710" s="195"/>
    </row>
    <row r="2711" spans="2:164" x14ac:dyDescent="0.2">
      <c r="B2711" s="98">
        <f>COUNT(R2711:FC2711,FI2711:FQ2711)</f>
        <v>0</v>
      </c>
      <c r="C2711" s="98" t="str">
        <f>IF(COUNT(R2711:FC2711,FI2711:FQ2711)&gt;0,COUNT(R2711:FC2711,FI2711:FQ2711),"")</f>
        <v/>
      </c>
      <c r="D2711" s="98" t="str">
        <f>IF(COUNT(X2711:BN2711,BP2711:BX2711,BZ2711:CF2711,CH2711:FC2711,FI2711:FQ2711)&gt;0,COUNT(X2711:BN2711,BP2711:BX2711,BZ2711:CF2711,CH2711:FC2711,FI2711:FQ2711),"")</f>
        <v/>
      </c>
      <c r="E2711" s="98" t="str">
        <f>IF(H2711=1,COUNT(R2711:FC2711,FI2711:FQ2711),"")</f>
        <v/>
      </c>
      <c r="F2711" s="98" t="str">
        <f>IF(H2711=1,COUNT(X2711:BN2711,BP2711:BX2711,BZ2711:CF2711,CH2711:FC2711,FI2711:FQ2711),"")</f>
        <v/>
      </c>
      <c r="G2711" s="98" t="str">
        <f>IF($B2711&gt;=1,$M2711,"")</f>
        <v/>
      </c>
      <c r="H2711" s="199" t="str">
        <f>IF(AND(M2711&gt;0,M2711&lt;=STATS!$C$22),1,"")</f>
        <v/>
      </c>
      <c r="J2711" s="34">
        <v>2710</v>
      </c>
      <c r="R2711" s="17"/>
      <c r="U2711" s="17"/>
      <c r="FD2711" s="195"/>
      <c r="FE2711" s="195"/>
      <c r="FF2711" s="195"/>
      <c r="FG2711" s="195"/>
      <c r="FH2711" s="195"/>
    </row>
    <row r="2712" spans="2:164" x14ac:dyDescent="0.2">
      <c r="B2712" s="98">
        <f>COUNT(R2712:FC2712,FI2712:FQ2712)</f>
        <v>0</v>
      </c>
      <c r="C2712" s="98" t="str">
        <f>IF(COUNT(R2712:FC2712,FI2712:FQ2712)&gt;0,COUNT(R2712:FC2712,FI2712:FQ2712),"")</f>
        <v/>
      </c>
      <c r="D2712" s="98" t="str">
        <f>IF(COUNT(X2712:BN2712,BP2712:BX2712,BZ2712:CF2712,CH2712:FC2712,FI2712:FQ2712)&gt;0,COUNT(X2712:BN2712,BP2712:BX2712,BZ2712:CF2712,CH2712:FC2712,FI2712:FQ2712),"")</f>
        <v/>
      </c>
      <c r="E2712" s="98" t="str">
        <f>IF(H2712=1,COUNT(R2712:FC2712,FI2712:FQ2712),"")</f>
        <v/>
      </c>
      <c r="F2712" s="98" t="str">
        <f>IF(H2712=1,COUNT(X2712:BN2712,BP2712:BX2712,BZ2712:CF2712,CH2712:FC2712,FI2712:FQ2712),"")</f>
        <v/>
      </c>
      <c r="G2712" s="98" t="str">
        <f>IF($B2712&gt;=1,$M2712,"")</f>
        <v/>
      </c>
      <c r="H2712" s="199" t="str">
        <f>IF(AND(M2712&gt;0,M2712&lt;=STATS!$C$22),1,"")</f>
        <v/>
      </c>
      <c r="J2712" s="34">
        <v>2711</v>
      </c>
      <c r="R2712" s="17"/>
      <c r="U2712" s="17"/>
      <c r="FD2712" s="195"/>
      <c r="FE2712" s="195"/>
      <c r="FF2712" s="195"/>
      <c r="FG2712" s="195"/>
      <c r="FH2712" s="195"/>
    </row>
    <row r="2713" spans="2:164" x14ac:dyDescent="0.2">
      <c r="B2713" s="98">
        <f>COUNT(R2713:FC2713,FI2713:FQ2713)</f>
        <v>0</v>
      </c>
      <c r="C2713" s="98" t="str">
        <f>IF(COUNT(R2713:FC2713,FI2713:FQ2713)&gt;0,COUNT(R2713:FC2713,FI2713:FQ2713),"")</f>
        <v/>
      </c>
      <c r="D2713" s="98" t="str">
        <f>IF(COUNT(X2713:BN2713,BP2713:BX2713,BZ2713:CF2713,CH2713:FC2713,FI2713:FQ2713)&gt;0,COUNT(X2713:BN2713,BP2713:BX2713,BZ2713:CF2713,CH2713:FC2713,FI2713:FQ2713),"")</f>
        <v/>
      </c>
      <c r="E2713" s="98" t="str">
        <f>IF(H2713=1,COUNT(R2713:FC2713,FI2713:FQ2713),"")</f>
        <v/>
      </c>
      <c r="F2713" s="98" t="str">
        <f>IF(H2713=1,COUNT(X2713:BN2713,BP2713:BX2713,BZ2713:CF2713,CH2713:FC2713,FI2713:FQ2713),"")</f>
        <v/>
      </c>
      <c r="G2713" s="98" t="str">
        <f>IF($B2713&gt;=1,$M2713,"")</f>
        <v/>
      </c>
      <c r="H2713" s="199" t="str">
        <f>IF(AND(M2713&gt;0,M2713&lt;=STATS!$C$22),1,"")</f>
        <v/>
      </c>
      <c r="J2713" s="34">
        <v>2712</v>
      </c>
      <c r="R2713" s="17"/>
      <c r="U2713" s="17"/>
      <c r="FD2713" s="195"/>
      <c r="FE2713" s="195"/>
      <c r="FF2713" s="195"/>
      <c r="FG2713" s="195"/>
      <c r="FH2713" s="195"/>
    </row>
    <row r="2714" spans="2:164" x14ac:dyDescent="0.2">
      <c r="B2714" s="98">
        <f>COUNT(R2714:FC2714,FI2714:FQ2714)</f>
        <v>0</v>
      </c>
      <c r="C2714" s="98" t="str">
        <f>IF(COUNT(R2714:FC2714,FI2714:FQ2714)&gt;0,COUNT(R2714:FC2714,FI2714:FQ2714),"")</f>
        <v/>
      </c>
      <c r="D2714" s="98" t="str">
        <f>IF(COUNT(X2714:BN2714,BP2714:BX2714,BZ2714:CF2714,CH2714:FC2714,FI2714:FQ2714)&gt;0,COUNT(X2714:BN2714,BP2714:BX2714,BZ2714:CF2714,CH2714:FC2714,FI2714:FQ2714),"")</f>
        <v/>
      </c>
      <c r="E2714" s="98" t="str">
        <f>IF(H2714=1,COUNT(R2714:FC2714,FI2714:FQ2714),"")</f>
        <v/>
      </c>
      <c r="F2714" s="98" t="str">
        <f>IF(H2714=1,COUNT(X2714:BN2714,BP2714:BX2714,BZ2714:CF2714,CH2714:FC2714,FI2714:FQ2714),"")</f>
        <v/>
      </c>
      <c r="G2714" s="98" t="str">
        <f>IF($B2714&gt;=1,$M2714,"")</f>
        <v/>
      </c>
      <c r="H2714" s="199" t="str">
        <f>IF(AND(M2714&gt;0,M2714&lt;=STATS!$C$22),1,"")</f>
        <v/>
      </c>
      <c r="J2714" s="34">
        <v>2713</v>
      </c>
      <c r="R2714" s="17"/>
      <c r="U2714" s="17"/>
      <c r="FD2714" s="195"/>
      <c r="FE2714" s="195"/>
      <c r="FF2714" s="195"/>
      <c r="FG2714" s="195"/>
      <c r="FH2714" s="195"/>
    </row>
    <row r="2715" spans="2:164" x14ac:dyDescent="0.2">
      <c r="B2715" s="98">
        <f>COUNT(R2715:FC2715,FI2715:FQ2715)</f>
        <v>0</v>
      </c>
      <c r="C2715" s="98" t="str">
        <f>IF(COUNT(R2715:FC2715,FI2715:FQ2715)&gt;0,COUNT(R2715:FC2715,FI2715:FQ2715),"")</f>
        <v/>
      </c>
      <c r="D2715" s="98" t="str">
        <f>IF(COUNT(X2715:BN2715,BP2715:BX2715,BZ2715:CF2715,CH2715:FC2715,FI2715:FQ2715)&gt;0,COUNT(X2715:BN2715,BP2715:BX2715,BZ2715:CF2715,CH2715:FC2715,FI2715:FQ2715),"")</f>
        <v/>
      </c>
      <c r="E2715" s="98" t="str">
        <f>IF(H2715=1,COUNT(R2715:FC2715,FI2715:FQ2715),"")</f>
        <v/>
      </c>
      <c r="F2715" s="98" t="str">
        <f>IF(H2715=1,COUNT(X2715:BN2715,BP2715:BX2715,BZ2715:CF2715,CH2715:FC2715,FI2715:FQ2715),"")</f>
        <v/>
      </c>
      <c r="G2715" s="98" t="str">
        <f>IF($B2715&gt;=1,$M2715,"")</f>
        <v/>
      </c>
      <c r="H2715" s="199" t="str">
        <f>IF(AND(M2715&gt;0,M2715&lt;=STATS!$C$22),1,"")</f>
        <v/>
      </c>
      <c r="J2715" s="34">
        <v>2714</v>
      </c>
      <c r="R2715" s="17"/>
      <c r="U2715" s="17"/>
      <c r="FD2715" s="195"/>
      <c r="FE2715" s="195"/>
      <c r="FF2715" s="195"/>
      <c r="FG2715" s="195"/>
      <c r="FH2715" s="195"/>
    </row>
    <row r="2716" spans="2:164" x14ac:dyDescent="0.2">
      <c r="B2716" s="98">
        <f>COUNT(R2716:FC2716,FI2716:FQ2716)</f>
        <v>0</v>
      </c>
      <c r="C2716" s="98" t="str">
        <f>IF(COUNT(R2716:FC2716,FI2716:FQ2716)&gt;0,COUNT(R2716:FC2716,FI2716:FQ2716),"")</f>
        <v/>
      </c>
      <c r="D2716" s="98" t="str">
        <f>IF(COUNT(X2716:BN2716,BP2716:BX2716,BZ2716:CF2716,CH2716:FC2716,FI2716:FQ2716)&gt;0,COUNT(X2716:BN2716,BP2716:BX2716,BZ2716:CF2716,CH2716:FC2716,FI2716:FQ2716),"")</f>
        <v/>
      </c>
      <c r="E2716" s="98" t="str">
        <f>IF(H2716=1,COUNT(R2716:FC2716,FI2716:FQ2716),"")</f>
        <v/>
      </c>
      <c r="F2716" s="98" t="str">
        <f>IF(H2716=1,COUNT(X2716:BN2716,BP2716:BX2716,BZ2716:CF2716,CH2716:FC2716,FI2716:FQ2716),"")</f>
        <v/>
      </c>
      <c r="G2716" s="98" t="str">
        <f>IF($B2716&gt;=1,$M2716,"")</f>
        <v/>
      </c>
      <c r="H2716" s="199" t="str">
        <f>IF(AND(M2716&gt;0,M2716&lt;=STATS!$C$22),1,"")</f>
        <v/>
      </c>
      <c r="J2716" s="34">
        <v>2715</v>
      </c>
      <c r="R2716" s="17"/>
      <c r="U2716" s="17"/>
      <c r="FD2716" s="195"/>
      <c r="FE2716" s="195"/>
      <c r="FF2716" s="195"/>
      <c r="FG2716" s="195"/>
      <c r="FH2716" s="195"/>
    </row>
    <row r="2717" spans="2:164" x14ac:dyDescent="0.2">
      <c r="B2717" s="98">
        <f>COUNT(R2717:FC2717,FI2717:FQ2717)</f>
        <v>0</v>
      </c>
      <c r="C2717" s="98" t="str">
        <f>IF(COUNT(R2717:FC2717,FI2717:FQ2717)&gt;0,COUNT(R2717:FC2717,FI2717:FQ2717),"")</f>
        <v/>
      </c>
      <c r="D2717" s="98" t="str">
        <f>IF(COUNT(X2717:BN2717,BP2717:BX2717,BZ2717:CF2717,CH2717:FC2717,FI2717:FQ2717)&gt;0,COUNT(X2717:BN2717,BP2717:BX2717,BZ2717:CF2717,CH2717:FC2717,FI2717:FQ2717),"")</f>
        <v/>
      </c>
      <c r="E2717" s="98" t="str">
        <f>IF(H2717=1,COUNT(R2717:FC2717,FI2717:FQ2717),"")</f>
        <v/>
      </c>
      <c r="F2717" s="98" t="str">
        <f>IF(H2717=1,COUNT(X2717:BN2717,BP2717:BX2717,BZ2717:CF2717,CH2717:FC2717,FI2717:FQ2717),"")</f>
        <v/>
      </c>
      <c r="G2717" s="98" t="str">
        <f>IF($B2717&gt;=1,$M2717,"")</f>
        <v/>
      </c>
      <c r="H2717" s="199" t="str">
        <f>IF(AND(M2717&gt;0,M2717&lt;=STATS!$C$22),1,"")</f>
        <v/>
      </c>
      <c r="J2717" s="34">
        <v>2716</v>
      </c>
      <c r="R2717" s="17"/>
      <c r="U2717" s="17"/>
      <c r="FD2717" s="195"/>
      <c r="FE2717" s="195"/>
      <c r="FF2717" s="195"/>
      <c r="FG2717" s="195"/>
      <c r="FH2717" s="195"/>
    </row>
    <row r="2718" spans="2:164" x14ac:dyDescent="0.2">
      <c r="B2718" s="98">
        <f>COUNT(R2718:FC2718,FI2718:FQ2718)</f>
        <v>0</v>
      </c>
      <c r="C2718" s="98" t="str">
        <f>IF(COUNT(R2718:FC2718,FI2718:FQ2718)&gt;0,COUNT(R2718:FC2718,FI2718:FQ2718),"")</f>
        <v/>
      </c>
      <c r="D2718" s="98" t="str">
        <f>IF(COUNT(X2718:BN2718,BP2718:BX2718,BZ2718:CF2718,CH2718:FC2718,FI2718:FQ2718)&gt;0,COUNT(X2718:BN2718,BP2718:BX2718,BZ2718:CF2718,CH2718:FC2718,FI2718:FQ2718),"")</f>
        <v/>
      </c>
      <c r="E2718" s="98" t="str">
        <f>IF(H2718=1,COUNT(R2718:FC2718,FI2718:FQ2718),"")</f>
        <v/>
      </c>
      <c r="F2718" s="98" t="str">
        <f>IF(H2718=1,COUNT(X2718:BN2718,BP2718:BX2718,BZ2718:CF2718,CH2718:FC2718,FI2718:FQ2718),"")</f>
        <v/>
      </c>
      <c r="G2718" s="98" t="str">
        <f>IF($B2718&gt;=1,$M2718,"")</f>
        <v/>
      </c>
      <c r="H2718" s="199" t="str">
        <f>IF(AND(M2718&gt;0,M2718&lt;=STATS!$C$22),1,"")</f>
        <v/>
      </c>
      <c r="J2718" s="34">
        <v>2717</v>
      </c>
      <c r="R2718" s="17"/>
      <c r="U2718" s="17"/>
      <c r="FD2718" s="195"/>
      <c r="FE2718" s="195"/>
      <c r="FF2718" s="195"/>
      <c r="FG2718" s="195"/>
      <c r="FH2718" s="195"/>
    </row>
    <row r="2719" spans="2:164" x14ac:dyDescent="0.2">
      <c r="B2719" s="98">
        <f>COUNT(R2719:FC2719,FI2719:FQ2719)</f>
        <v>0</v>
      </c>
      <c r="C2719" s="98" t="str">
        <f>IF(COUNT(R2719:FC2719,FI2719:FQ2719)&gt;0,COUNT(R2719:FC2719,FI2719:FQ2719),"")</f>
        <v/>
      </c>
      <c r="D2719" s="98" t="str">
        <f>IF(COUNT(X2719:BN2719,BP2719:BX2719,BZ2719:CF2719,CH2719:FC2719,FI2719:FQ2719)&gt;0,COUNT(X2719:BN2719,BP2719:BX2719,BZ2719:CF2719,CH2719:FC2719,FI2719:FQ2719),"")</f>
        <v/>
      </c>
      <c r="E2719" s="98" t="str">
        <f>IF(H2719=1,COUNT(R2719:FC2719,FI2719:FQ2719),"")</f>
        <v/>
      </c>
      <c r="F2719" s="98" t="str">
        <f>IF(H2719=1,COUNT(X2719:BN2719,BP2719:BX2719,BZ2719:CF2719,CH2719:FC2719,FI2719:FQ2719),"")</f>
        <v/>
      </c>
      <c r="G2719" s="98" t="str">
        <f>IF($B2719&gt;=1,$M2719,"")</f>
        <v/>
      </c>
      <c r="H2719" s="199" t="str">
        <f>IF(AND(M2719&gt;0,M2719&lt;=STATS!$C$22),1,"")</f>
        <v/>
      </c>
      <c r="J2719" s="34">
        <v>2718</v>
      </c>
      <c r="R2719" s="17"/>
      <c r="U2719" s="17"/>
      <c r="FD2719" s="195"/>
      <c r="FE2719" s="195"/>
      <c r="FF2719" s="195"/>
      <c r="FG2719" s="195"/>
      <c r="FH2719" s="195"/>
    </row>
    <row r="2720" spans="2:164" x14ac:dyDescent="0.2">
      <c r="B2720" s="98">
        <f>COUNT(R2720:FC2720,FI2720:FQ2720)</f>
        <v>0</v>
      </c>
      <c r="C2720" s="98" t="str">
        <f>IF(COUNT(R2720:FC2720,FI2720:FQ2720)&gt;0,COUNT(R2720:FC2720,FI2720:FQ2720),"")</f>
        <v/>
      </c>
      <c r="D2720" s="98" t="str">
        <f>IF(COUNT(X2720:BN2720,BP2720:BX2720,BZ2720:CF2720,CH2720:FC2720,FI2720:FQ2720)&gt;0,COUNT(X2720:BN2720,BP2720:BX2720,BZ2720:CF2720,CH2720:FC2720,FI2720:FQ2720),"")</f>
        <v/>
      </c>
      <c r="E2720" s="98" t="str">
        <f>IF(H2720=1,COUNT(R2720:FC2720,FI2720:FQ2720),"")</f>
        <v/>
      </c>
      <c r="F2720" s="98" t="str">
        <f>IF(H2720=1,COUNT(X2720:BN2720,BP2720:BX2720,BZ2720:CF2720,CH2720:FC2720,FI2720:FQ2720),"")</f>
        <v/>
      </c>
      <c r="G2720" s="98" t="str">
        <f>IF($B2720&gt;=1,$M2720,"")</f>
        <v/>
      </c>
      <c r="H2720" s="199" t="str">
        <f>IF(AND(M2720&gt;0,M2720&lt;=STATS!$C$22),1,"")</f>
        <v/>
      </c>
      <c r="J2720" s="34">
        <v>2719</v>
      </c>
      <c r="R2720" s="17"/>
      <c r="U2720" s="17"/>
      <c r="FD2720" s="195"/>
      <c r="FE2720" s="195"/>
      <c r="FF2720" s="195"/>
      <c r="FG2720" s="195"/>
      <c r="FH2720" s="195"/>
    </row>
    <row r="2721" spans="2:164" x14ac:dyDescent="0.2">
      <c r="B2721" s="98">
        <f>COUNT(R2721:FC2721,FI2721:FQ2721)</f>
        <v>0</v>
      </c>
      <c r="C2721" s="98" t="str">
        <f>IF(COUNT(R2721:FC2721,FI2721:FQ2721)&gt;0,COUNT(R2721:FC2721,FI2721:FQ2721),"")</f>
        <v/>
      </c>
      <c r="D2721" s="98" t="str">
        <f>IF(COUNT(X2721:BN2721,BP2721:BX2721,BZ2721:CF2721,CH2721:FC2721,FI2721:FQ2721)&gt;0,COUNT(X2721:BN2721,BP2721:BX2721,BZ2721:CF2721,CH2721:FC2721,FI2721:FQ2721),"")</f>
        <v/>
      </c>
      <c r="E2721" s="98" t="str">
        <f>IF(H2721=1,COUNT(R2721:FC2721,FI2721:FQ2721),"")</f>
        <v/>
      </c>
      <c r="F2721" s="98" t="str">
        <f>IF(H2721=1,COUNT(X2721:BN2721,BP2721:BX2721,BZ2721:CF2721,CH2721:FC2721,FI2721:FQ2721),"")</f>
        <v/>
      </c>
      <c r="G2721" s="98" t="str">
        <f>IF($B2721&gt;=1,$M2721,"")</f>
        <v/>
      </c>
      <c r="H2721" s="199" t="str">
        <f>IF(AND(M2721&gt;0,M2721&lt;=STATS!$C$22),1,"")</f>
        <v/>
      </c>
      <c r="J2721" s="34">
        <v>2720</v>
      </c>
      <c r="R2721" s="17"/>
      <c r="U2721" s="17"/>
      <c r="FD2721" s="195"/>
      <c r="FE2721" s="195"/>
      <c r="FF2721" s="195"/>
      <c r="FG2721" s="195"/>
      <c r="FH2721" s="195"/>
    </row>
    <row r="2722" spans="2:164" x14ac:dyDescent="0.2">
      <c r="B2722" s="98">
        <f>COUNT(R2722:FC2722,FI2722:FQ2722)</f>
        <v>0</v>
      </c>
      <c r="C2722" s="98" t="str">
        <f>IF(COUNT(R2722:FC2722,FI2722:FQ2722)&gt;0,COUNT(R2722:FC2722,FI2722:FQ2722),"")</f>
        <v/>
      </c>
      <c r="D2722" s="98" t="str">
        <f>IF(COUNT(X2722:BN2722,BP2722:BX2722,BZ2722:CF2722,CH2722:FC2722,FI2722:FQ2722)&gt;0,COUNT(X2722:BN2722,BP2722:BX2722,BZ2722:CF2722,CH2722:FC2722,FI2722:FQ2722),"")</f>
        <v/>
      </c>
      <c r="E2722" s="98" t="str">
        <f>IF(H2722=1,COUNT(R2722:FC2722,FI2722:FQ2722),"")</f>
        <v/>
      </c>
      <c r="F2722" s="98" t="str">
        <f>IF(H2722=1,COUNT(X2722:BN2722,BP2722:BX2722,BZ2722:CF2722,CH2722:FC2722,FI2722:FQ2722),"")</f>
        <v/>
      </c>
      <c r="G2722" s="98" t="str">
        <f>IF($B2722&gt;=1,$M2722,"")</f>
        <v/>
      </c>
      <c r="H2722" s="199" t="str">
        <f>IF(AND(M2722&gt;0,M2722&lt;=STATS!$C$22),1,"")</f>
        <v/>
      </c>
      <c r="J2722" s="34">
        <v>2721</v>
      </c>
      <c r="R2722" s="17"/>
      <c r="U2722" s="17"/>
      <c r="FD2722" s="195"/>
      <c r="FE2722" s="195"/>
      <c r="FF2722" s="195"/>
      <c r="FG2722" s="195"/>
      <c r="FH2722" s="195"/>
    </row>
    <row r="2723" spans="2:164" x14ac:dyDescent="0.2">
      <c r="B2723" s="98">
        <f>COUNT(R2723:FC2723,FI2723:FQ2723)</f>
        <v>0</v>
      </c>
      <c r="C2723" s="98" t="str">
        <f>IF(COUNT(R2723:FC2723,FI2723:FQ2723)&gt;0,COUNT(R2723:FC2723,FI2723:FQ2723),"")</f>
        <v/>
      </c>
      <c r="D2723" s="98" t="str">
        <f>IF(COUNT(X2723:BN2723,BP2723:BX2723,BZ2723:CF2723,CH2723:FC2723,FI2723:FQ2723)&gt;0,COUNT(X2723:BN2723,BP2723:BX2723,BZ2723:CF2723,CH2723:FC2723,FI2723:FQ2723),"")</f>
        <v/>
      </c>
      <c r="E2723" s="98" t="str">
        <f>IF(H2723=1,COUNT(R2723:FC2723,FI2723:FQ2723),"")</f>
        <v/>
      </c>
      <c r="F2723" s="98" t="str">
        <f>IF(H2723=1,COUNT(X2723:BN2723,BP2723:BX2723,BZ2723:CF2723,CH2723:FC2723,FI2723:FQ2723),"")</f>
        <v/>
      </c>
      <c r="G2723" s="98" t="str">
        <f>IF($B2723&gt;=1,$M2723,"")</f>
        <v/>
      </c>
      <c r="H2723" s="199" t="str">
        <f>IF(AND(M2723&gt;0,M2723&lt;=STATS!$C$22),1,"")</f>
        <v/>
      </c>
      <c r="J2723" s="34">
        <v>2722</v>
      </c>
      <c r="R2723" s="17"/>
      <c r="U2723" s="17"/>
      <c r="FD2723" s="195"/>
      <c r="FE2723" s="195"/>
      <c r="FF2723" s="195"/>
      <c r="FG2723" s="195"/>
      <c r="FH2723" s="195"/>
    </row>
    <row r="2724" spans="2:164" x14ac:dyDescent="0.2">
      <c r="B2724" s="98">
        <f>COUNT(R2724:FC2724,FI2724:FQ2724)</f>
        <v>0</v>
      </c>
      <c r="C2724" s="98" t="str">
        <f>IF(COUNT(R2724:FC2724,FI2724:FQ2724)&gt;0,COUNT(R2724:FC2724,FI2724:FQ2724),"")</f>
        <v/>
      </c>
      <c r="D2724" s="98" t="str">
        <f>IF(COUNT(X2724:BN2724,BP2724:BX2724,BZ2724:CF2724,CH2724:FC2724,FI2724:FQ2724)&gt;0,COUNT(X2724:BN2724,BP2724:BX2724,BZ2724:CF2724,CH2724:FC2724,FI2724:FQ2724),"")</f>
        <v/>
      </c>
      <c r="E2724" s="98" t="str">
        <f>IF(H2724=1,COUNT(R2724:FC2724,FI2724:FQ2724),"")</f>
        <v/>
      </c>
      <c r="F2724" s="98" t="str">
        <f>IF(H2724=1,COUNT(X2724:BN2724,BP2724:BX2724,BZ2724:CF2724,CH2724:FC2724,FI2724:FQ2724),"")</f>
        <v/>
      </c>
      <c r="G2724" s="98" t="str">
        <f>IF($B2724&gt;=1,$M2724,"")</f>
        <v/>
      </c>
      <c r="H2724" s="199" t="str">
        <f>IF(AND(M2724&gt;0,M2724&lt;=STATS!$C$22),1,"")</f>
        <v/>
      </c>
      <c r="J2724" s="34">
        <v>2723</v>
      </c>
      <c r="R2724" s="17"/>
      <c r="U2724" s="17"/>
      <c r="FD2724" s="195"/>
      <c r="FE2724" s="195"/>
      <c r="FF2724" s="195"/>
      <c r="FG2724" s="195"/>
      <c r="FH2724" s="195"/>
    </row>
    <row r="2725" spans="2:164" x14ac:dyDescent="0.2">
      <c r="B2725" s="98">
        <f>COUNT(R2725:FC2725,FI2725:FQ2725)</f>
        <v>0</v>
      </c>
      <c r="C2725" s="98" t="str">
        <f>IF(COUNT(R2725:FC2725,FI2725:FQ2725)&gt;0,COUNT(R2725:FC2725,FI2725:FQ2725),"")</f>
        <v/>
      </c>
      <c r="D2725" s="98" t="str">
        <f>IF(COUNT(X2725:BN2725,BP2725:BX2725,BZ2725:CF2725,CH2725:FC2725,FI2725:FQ2725)&gt;0,COUNT(X2725:BN2725,BP2725:BX2725,BZ2725:CF2725,CH2725:FC2725,FI2725:FQ2725),"")</f>
        <v/>
      </c>
      <c r="E2725" s="98" t="str">
        <f>IF(H2725=1,COUNT(R2725:FC2725,FI2725:FQ2725),"")</f>
        <v/>
      </c>
      <c r="F2725" s="98" t="str">
        <f>IF(H2725=1,COUNT(X2725:BN2725,BP2725:BX2725,BZ2725:CF2725,CH2725:FC2725,FI2725:FQ2725),"")</f>
        <v/>
      </c>
      <c r="G2725" s="98" t="str">
        <f>IF($B2725&gt;=1,$M2725,"")</f>
        <v/>
      </c>
      <c r="H2725" s="199" t="str">
        <f>IF(AND(M2725&gt;0,M2725&lt;=STATS!$C$22),1,"")</f>
        <v/>
      </c>
      <c r="J2725" s="34">
        <v>2724</v>
      </c>
      <c r="R2725" s="17"/>
      <c r="U2725" s="17"/>
      <c r="FD2725" s="195"/>
      <c r="FE2725" s="195"/>
      <c r="FF2725" s="195"/>
      <c r="FG2725" s="195"/>
      <c r="FH2725" s="195"/>
    </row>
    <row r="2726" spans="2:164" x14ac:dyDescent="0.2">
      <c r="B2726" s="98">
        <f>COUNT(R2726:FC2726,FI2726:FQ2726)</f>
        <v>0</v>
      </c>
      <c r="C2726" s="98" t="str">
        <f>IF(COUNT(R2726:FC2726,FI2726:FQ2726)&gt;0,COUNT(R2726:FC2726,FI2726:FQ2726),"")</f>
        <v/>
      </c>
      <c r="D2726" s="98" t="str">
        <f>IF(COUNT(X2726:BN2726,BP2726:BX2726,BZ2726:CF2726,CH2726:FC2726,FI2726:FQ2726)&gt;0,COUNT(X2726:BN2726,BP2726:BX2726,BZ2726:CF2726,CH2726:FC2726,FI2726:FQ2726),"")</f>
        <v/>
      </c>
      <c r="E2726" s="98" t="str">
        <f>IF(H2726=1,COUNT(R2726:FC2726,FI2726:FQ2726),"")</f>
        <v/>
      </c>
      <c r="F2726" s="98" t="str">
        <f>IF(H2726=1,COUNT(X2726:BN2726,BP2726:BX2726,BZ2726:CF2726,CH2726:FC2726,FI2726:FQ2726),"")</f>
        <v/>
      </c>
      <c r="G2726" s="98" t="str">
        <f>IF($B2726&gt;=1,$M2726,"")</f>
        <v/>
      </c>
      <c r="H2726" s="199" t="str">
        <f>IF(AND(M2726&gt;0,M2726&lt;=STATS!$C$22),1,"")</f>
        <v/>
      </c>
      <c r="J2726" s="34">
        <v>2725</v>
      </c>
      <c r="R2726" s="17"/>
      <c r="U2726" s="17"/>
      <c r="FD2726" s="195"/>
      <c r="FE2726" s="195"/>
      <c r="FF2726" s="195"/>
      <c r="FG2726" s="195"/>
      <c r="FH2726" s="195"/>
    </row>
    <row r="2727" spans="2:164" x14ac:dyDescent="0.2">
      <c r="B2727" s="98">
        <f>COUNT(R2727:FC2727,FI2727:FQ2727)</f>
        <v>0</v>
      </c>
      <c r="C2727" s="98" t="str">
        <f>IF(COUNT(R2727:FC2727,FI2727:FQ2727)&gt;0,COUNT(R2727:FC2727,FI2727:FQ2727),"")</f>
        <v/>
      </c>
      <c r="D2727" s="98" t="str">
        <f>IF(COUNT(X2727:BN2727,BP2727:BX2727,BZ2727:CF2727,CH2727:FC2727,FI2727:FQ2727)&gt;0,COUNT(X2727:BN2727,BP2727:BX2727,BZ2727:CF2727,CH2727:FC2727,FI2727:FQ2727),"")</f>
        <v/>
      </c>
      <c r="E2727" s="98" t="str">
        <f>IF(H2727=1,COUNT(R2727:FC2727,FI2727:FQ2727),"")</f>
        <v/>
      </c>
      <c r="F2727" s="98" t="str">
        <f>IF(H2727=1,COUNT(X2727:BN2727,BP2727:BX2727,BZ2727:CF2727,CH2727:FC2727,FI2727:FQ2727),"")</f>
        <v/>
      </c>
      <c r="G2727" s="98" t="str">
        <f>IF($B2727&gt;=1,$M2727,"")</f>
        <v/>
      </c>
      <c r="H2727" s="199" t="str">
        <f>IF(AND(M2727&gt;0,M2727&lt;=STATS!$C$22),1,"")</f>
        <v/>
      </c>
      <c r="J2727" s="34">
        <v>2726</v>
      </c>
      <c r="R2727" s="17"/>
      <c r="U2727" s="17"/>
      <c r="FD2727" s="195"/>
      <c r="FE2727" s="195"/>
      <c r="FF2727" s="195"/>
      <c r="FG2727" s="195"/>
      <c r="FH2727" s="195"/>
    </row>
    <row r="2728" spans="2:164" x14ac:dyDescent="0.2">
      <c r="B2728" s="98">
        <f>COUNT(R2728:FC2728,FI2728:FQ2728)</f>
        <v>0</v>
      </c>
      <c r="C2728" s="98" t="str">
        <f>IF(COUNT(R2728:FC2728,FI2728:FQ2728)&gt;0,COUNT(R2728:FC2728,FI2728:FQ2728),"")</f>
        <v/>
      </c>
      <c r="D2728" s="98" t="str">
        <f>IF(COUNT(X2728:BN2728,BP2728:BX2728,BZ2728:CF2728,CH2728:FC2728,FI2728:FQ2728)&gt;0,COUNT(X2728:BN2728,BP2728:BX2728,BZ2728:CF2728,CH2728:FC2728,FI2728:FQ2728),"")</f>
        <v/>
      </c>
      <c r="E2728" s="98" t="str">
        <f>IF(H2728=1,COUNT(R2728:FC2728,FI2728:FQ2728),"")</f>
        <v/>
      </c>
      <c r="F2728" s="98" t="str">
        <f>IF(H2728=1,COUNT(X2728:BN2728,BP2728:BX2728,BZ2728:CF2728,CH2728:FC2728,FI2728:FQ2728),"")</f>
        <v/>
      </c>
      <c r="G2728" s="98" t="str">
        <f>IF($B2728&gt;=1,$M2728,"")</f>
        <v/>
      </c>
      <c r="H2728" s="199" t="str">
        <f>IF(AND(M2728&gt;0,M2728&lt;=STATS!$C$22),1,"")</f>
        <v/>
      </c>
      <c r="J2728" s="34">
        <v>2727</v>
      </c>
      <c r="R2728" s="17"/>
      <c r="U2728" s="17"/>
      <c r="FD2728" s="195"/>
      <c r="FE2728" s="195"/>
      <c r="FF2728" s="195"/>
      <c r="FG2728" s="195"/>
      <c r="FH2728" s="195"/>
    </row>
    <row r="2729" spans="2:164" x14ac:dyDescent="0.2">
      <c r="B2729" s="98">
        <f>COUNT(R2729:FC2729,FI2729:FQ2729)</f>
        <v>0</v>
      </c>
      <c r="C2729" s="98" t="str">
        <f>IF(COUNT(R2729:FC2729,FI2729:FQ2729)&gt;0,COUNT(R2729:FC2729,FI2729:FQ2729),"")</f>
        <v/>
      </c>
      <c r="D2729" s="98" t="str">
        <f>IF(COUNT(X2729:BN2729,BP2729:BX2729,BZ2729:CF2729,CH2729:FC2729,FI2729:FQ2729)&gt;0,COUNT(X2729:BN2729,BP2729:BX2729,BZ2729:CF2729,CH2729:FC2729,FI2729:FQ2729),"")</f>
        <v/>
      </c>
      <c r="E2729" s="98" t="str">
        <f>IF(H2729=1,COUNT(R2729:FC2729,FI2729:FQ2729),"")</f>
        <v/>
      </c>
      <c r="F2729" s="98" t="str">
        <f>IF(H2729=1,COUNT(X2729:BN2729,BP2729:BX2729,BZ2729:CF2729,CH2729:FC2729,FI2729:FQ2729),"")</f>
        <v/>
      </c>
      <c r="G2729" s="98" t="str">
        <f>IF($B2729&gt;=1,$M2729,"")</f>
        <v/>
      </c>
      <c r="H2729" s="199" t="str">
        <f>IF(AND(M2729&gt;0,M2729&lt;=STATS!$C$22),1,"")</f>
        <v/>
      </c>
      <c r="J2729" s="34">
        <v>2728</v>
      </c>
      <c r="R2729" s="17"/>
      <c r="U2729" s="17"/>
      <c r="FD2729" s="195"/>
      <c r="FE2729" s="195"/>
      <c r="FF2729" s="195"/>
      <c r="FG2729" s="195"/>
      <c r="FH2729" s="195"/>
    </row>
    <row r="2730" spans="2:164" x14ac:dyDescent="0.2">
      <c r="B2730" s="98">
        <f>COUNT(R2730:FC2730,FI2730:FQ2730)</f>
        <v>0</v>
      </c>
      <c r="C2730" s="98" t="str">
        <f>IF(COUNT(R2730:FC2730,FI2730:FQ2730)&gt;0,COUNT(R2730:FC2730,FI2730:FQ2730),"")</f>
        <v/>
      </c>
      <c r="D2730" s="98" t="str">
        <f>IF(COUNT(X2730:BN2730,BP2730:BX2730,BZ2730:CF2730,CH2730:FC2730,FI2730:FQ2730)&gt;0,COUNT(X2730:BN2730,BP2730:BX2730,BZ2730:CF2730,CH2730:FC2730,FI2730:FQ2730),"")</f>
        <v/>
      </c>
      <c r="E2730" s="98" t="str">
        <f>IF(H2730=1,COUNT(R2730:FC2730,FI2730:FQ2730),"")</f>
        <v/>
      </c>
      <c r="F2730" s="98" t="str">
        <f>IF(H2730=1,COUNT(X2730:BN2730,BP2730:BX2730,BZ2730:CF2730,CH2730:FC2730,FI2730:FQ2730),"")</f>
        <v/>
      </c>
      <c r="G2730" s="98" t="str">
        <f>IF($B2730&gt;=1,$M2730,"")</f>
        <v/>
      </c>
      <c r="H2730" s="199" t="str">
        <f>IF(AND(M2730&gt;0,M2730&lt;=STATS!$C$22),1,"")</f>
        <v/>
      </c>
      <c r="J2730" s="34">
        <v>2729</v>
      </c>
      <c r="R2730" s="17"/>
      <c r="U2730" s="17"/>
      <c r="FD2730" s="195"/>
      <c r="FE2730" s="195"/>
      <c r="FF2730" s="195"/>
      <c r="FG2730" s="195"/>
      <c r="FH2730" s="195"/>
    </row>
    <row r="2731" spans="2:164" x14ac:dyDescent="0.2">
      <c r="B2731" s="98">
        <f>COUNT(R2731:FC2731,FI2731:FQ2731)</f>
        <v>0</v>
      </c>
      <c r="C2731" s="98" t="str">
        <f>IF(COUNT(R2731:FC2731,FI2731:FQ2731)&gt;0,COUNT(R2731:FC2731,FI2731:FQ2731),"")</f>
        <v/>
      </c>
      <c r="D2731" s="98" t="str">
        <f>IF(COUNT(X2731:BN2731,BP2731:BX2731,BZ2731:CF2731,CH2731:FC2731,FI2731:FQ2731)&gt;0,COUNT(X2731:BN2731,BP2731:BX2731,BZ2731:CF2731,CH2731:FC2731,FI2731:FQ2731),"")</f>
        <v/>
      </c>
      <c r="E2731" s="98" t="str">
        <f>IF(H2731=1,COUNT(R2731:FC2731,FI2731:FQ2731),"")</f>
        <v/>
      </c>
      <c r="F2731" s="98" t="str">
        <f>IF(H2731=1,COUNT(X2731:BN2731,BP2731:BX2731,BZ2731:CF2731,CH2731:FC2731,FI2731:FQ2731),"")</f>
        <v/>
      </c>
      <c r="G2731" s="98" t="str">
        <f>IF($B2731&gt;=1,$M2731,"")</f>
        <v/>
      </c>
      <c r="H2731" s="199" t="str">
        <f>IF(AND(M2731&gt;0,M2731&lt;=STATS!$C$22),1,"")</f>
        <v/>
      </c>
      <c r="J2731" s="34">
        <v>2730</v>
      </c>
      <c r="R2731" s="17"/>
      <c r="U2731" s="17"/>
      <c r="FD2731" s="195"/>
      <c r="FE2731" s="195"/>
      <c r="FF2731" s="195"/>
      <c r="FG2731" s="195"/>
      <c r="FH2731" s="195"/>
    </row>
    <row r="2732" spans="2:164" x14ac:dyDescent="0.2">
      <c r="B2732" s="98">
        <f>COUNT(R2732:FC2732,FI2732:FQ2732)</f>
        <v>0</v>
      </c>
      <c r="C2732" s="98" t="str">
        <f>IF(COUNT(R2732:FC2732,FI2732:FQ2732)&gt;0,COUNT(R2732:FC2732,FI2732:FQ2732),"")</f>
        <v/>
      </c>
      <c r="D2732" s="98" t="str">
        <f>IF(COUNT(X2732:BN2732,BP2732:BX2732,BZ2732:CF2732,CH2732:FC2732,FI2732:FQ2732)&gt;0,COUNT(X2732:BN2732,BP2732:BX2732,BZ2732:CF2732,CH2732:FC2732,FI2732:FQ2732),"")</f>
        <v/>
      </c>
      <c r="E2732" s="98" t="str">
        <f>IF(H2732=1,COUNT(R2732:FC2732,FI2732:FQ2732),"")</f>
        <v/>
      </c>
      <c r="F2732" s="98" t="str">
        <f>IF(H2732=1,COUNT(X2732:BN2732,BP2732:BX2732,BZ2732:CF2732,CH2732:FC2732,FI2732:FQ2732),"")</f>
        <v/>
      </c>
      <c r="G2732" s="98" t="str">
        <f>IF($B2732&gt;=1,$M2732,"")</f>
        <v/>
      </c>
      <c r="H2732" s="199" t="str">
        <f>IF(AND(M2732&gt;0,M2732&lt;=STATS!$C$22),1,"")</f>
        <v/>
      </c>
      <c r="J2732" s="34">
        <v>2731</v>
      </c>
      <c r="R2732" s="17"/>
      <c r="U2732" s="17"/>
      <c r="FD2732" s="195"/>
      <c r="FE2732" s="195"/>
      <c r="FF2732" s="195"/>
      <c r="FG2732" s="195"/>
      <c r="FH2732" s="195"/>
    </row>
    <row r="2733" spans="2:164" x14ac:dyDescent="0.2">
      <c r="B2733" s="98">
        <f>COUNT(R2733:FC2733,FI2733:FQ2733)</f>
        <v>0</v>
      </c>
      <c r="C2733" s="98" t="str">
        <f>IF(COUNT(R2733:FC2733,FI2733:FQ2733)&gt;0,COUNT(R2733:FC2733,FI2733:FQ2733),"")</f>
        <v/>
      </c>
      <c r="D2733" s="98" t="str">
        <f>IF(COUNT(X2733:BN2733,BP2733:BX2733,BZ2733:CF2733,CH2733:FC2733,FI2733:FQ2733)&gt;0,COUNT(X2733:BN2733,BP2733:BX2733,BZ2733:CF2733,CH2733:FC2733,FI2733:FQ2733),"")</f>
        <v/>
      </c>
      <c r="E2733" s="98" t="str">
        <f>IF(H2733=1,COUNT(R2733:FC2733,FI2733:FQ2733),"")</f>
        <v/>
      </c>
      <c r="F2733" s="98" t="str">
        <f>IF(H2733=1,COUNT(X2733:BN2733,BP2733:BX2733,BZ2733:CF2733,CH2733:FC2733,FI2733:FQ2733),"")</f>
        <v/>
      </c>
      <c r="G2733" s="98" t="str">
        <f>IF($B2733&gt;=1,$M2733,"")</f>
        <v/>
      </c>
      <c r="H2733" s="199" t="str">
        <f>IF(AND(M2733&gt;0,M2733&lt;=STATS!$C$22),1,"")</f>
        <v/>
      </c>
      <c r="J2733" s="34">
        <v>2732</v>
      </c>
      <c r="R2733" s="17"/>
      <c r="U2733" s="17"/>
      <c r="FD2733" s="195"/>
      <c r="FE2733" s="195"/>
      <c r="FF2733" s="195"/>
      <c r="FG2733" s="195"/>
      <c r="FH2733" s="195"/>
    </row>
    <row r="2734" spans="2:164" x14ac:dyDescent="0.2">
      <c r="B2734" s="98">
        <f>COUNT(R2734:FC2734,FI2734:FQ2734)</f>
        <v>0</v>
      </c>
      <c r="C2734" s="98" t="str">
        <f>IF(COUNT(R2734:FC2734,FI2734:FQ2734)&gt;0,COUNT(R2734:FC2734,FI2734:FQ2734),"")</f>
        <v/>
      </c>
      <c r="D2734" s="98" t="str">
        <f>IF(COUNT(X2734:BN2734,BP2734:BX2734,BZ2734:CF2734,CH2734:FC2734,FI2734:FQ2734)&gt;0,COUNT(X2734:BN2734,BP2734:BX2734,BZ2734:CF2734,CH2734:FC2734,FI2734:FQ2734),"")</f>
        <v/>
      </c>
      <c r="E2734" s="98" t="str">
        <f>IF(H2734=1,COUNT(R2734:FC2734,FI2734:FQ2734),"")</f>
        <v/>
      </c>
      <c r="F2734" s="98" t="str">
        <f>IF(H2734=1,COUNT(X2734:BN2734,BP2734:BX2734,BZ2734:CF2734,CH2734:FC2734,FI2734:FQ2734),"")</f>
        <v/>
      </c>
      <c r="G2734" s="98" t="str">
        <f>IF($B2734&gt;=1,$M2734,"")</f>
        <v/>
      </c>
      <c r="H2734" s="199" t="str">
        <f>IF(AND(M2734&gt;0,M2734&lt;=STATS!$C$22),1,"")</f>
        <v/>
      </c>
      <c r="J2734" s="34">
        <v>2733</v>
      </c>
      <c r="R2734" s="17"/>
      <c r="U2734" s="17"/>
      <c r="FD2734" s="195"/>
      <c r="FE2734" s="195"/>
      <c r="FF2734" s="195"/>
      <c r="FG2734" s="195"/>
      <c r="FH2734" s="195"/>
    </row>
    <row r="2735" spans="2:164" x14ac:dyDescent="0.2">
      <c r="B2735" s="98">
        <f>COUNT(R2735:FC2735,FI2735:FQ2735)</f>
        <v>0</v>
      </c>
      <c r="C2735" s="98" t="str">
        <f>IF(COUNT(R2735:FC2735,FI2735:FQ2735)&gt;0,COUNT(R2735:FC2735,FI2735:FQ2735),"")</f>
        <v/>
      </c>
      <c r="D2735" s="98" t="str">
        <f>IF(COUNT(X2735:BN2735,BP2735:BX2735,BZ2735:CF2735,CH2735:FC2735,FI2735:FQ2735)&gt;0,COUNT(X2735:BN2735,BP2735:BX2735,BZ2735:CF2735,CH2735:FC2735,FI2735:FQ2735),"")</f>
        <v/>
      </c>
      <c r="E2735" s="98" t="str">
        <f>IF(H2735=1,COUNT(R2735:FC2735,FI2735:FQ2735),"")</f>
        <v/>
      </c>
      <c r="F2735" s="98" t="str">
        <f>IF(H2735=1,COUNT(X2735:BN2735,BP2735:BX2735,BZ2735:CF2735,CH2735:FC2735,FI2735:FQ2735),"")</f>
        <v/>
      </c>
      <c r="G2735" s="98" t="str">
        <f>IF($B2735&gt;=1,$M2735,"")</f>
        <v/>
      </c>
      <c r="H2735" s="199" t="str">
        <f>IF(AND(M2735&gt;0,M2735&lt;=STATS!$C$22),1,"")</f>
        <v/>
      </c>
      <c r="J2735" s="34">
        <v>2734</v>
      </c>
      <c r="R2735" s="17"/>
      <c r="U2735" s="17"/>
      <c r="FD2735" s="195"/>
      <c r="FE2735" s="195"/>
      <c r="FF2735" s="195"/>
      <c r="FG2735" s="195"/>
      <c r="FH2735" s="195"/>
    </row>
    <row r="2736" spans="2:164" x14ac:dyDescent="0.2">
      <c r="B2736" s="98">
        <f>COUNT(R2736:FC2736,FI2736:FQ2736)</f>
        <v>0</v>
      </c>
      <c r="C2736" s="98" t="str">
        <f>IF(COUNT(R2736:FC2736,FI2736:FQ2736)&gt;0,COUNT(R2736:FC2736,FI2736:FQ2736),"")</f>
        <v/>
      </c>
      <c r="D2736" s="98" t="str">
        <f>IF(COUNT(X2736:BN2736,BP2736:BX2736,BZ2736:CF2736,CH2736:FC2736,FI2736:FQ2736)&gt;0,COUNT(X2736:BN2736,BP2736:BX2736,BZ2736:CF2736,CH2736:FC2736,FI2736:FQ2736),"")</f>
        <v/>
      </c>
      <c r="E2736" s="98" t="str">
        <f>IF(H2736=1,COUNT(R2736:FC2736,FI2736:FQ2736),"")</f>
        <v/>
      </c>
      <c r="F2736" s="98" t="str">
        <f>IF(H2736=1,COUNT(X2736:BN2736,BP2736:BX2736,BZ2736:CF2736,CH2736:FC2736,FI2736:FQ2736),"")</f>
        <v/>
      </c>
      <c r="G2736" s="98" t="str">
        <f>IF($B2736&gt;=1,$M2736,"")</f>
        <v/>
      </c>
      <c r="H2736" s="199" t="str">
        <f>IF(AND(M2736&gt;0,M2736&lt;=STATS!$C$22),1,"")</f>
        <v/>
      </c>
      <c r="J2736" s="34">
        <v>2735</v>
      </c>
      <c r="R2736" s="17"/>
      <c r="U2736" s="17"/>
      <c r="FD2736" s="195"/>
      <c r="FE2736" s="195"/>
      <c r="FF2736" s="195"/>
      <c r="FG2736" s="195"/>
      <c r="FH2736" s="195"/>
    </row>
    <row r="2737" spans="2:164" x14ac:dyDescent="0.2">
      <c r="B2737" s="98">
        <f>COUNT(R2737:FC2737,FI2737:FQ2737)</f>
        <v>0</v>
      </c>
      <c r="C2737" s="98" t="str">
        <f>IF(COUNT(R2737:FC2737,FI2737:FQ2737)&gt;0,COUNT(R2737:FC2737,FI2737:FQ2737),"")</f>
        <v/>
      </c>
      <c r="D2737" s="98" t="str">
        <f>IF(COUNT(X2737:BN2737,BP2737:BX2737,BZ2737:CF2737,CH2737:FC2737,FI2737:FQ2737)&gt;0,COUNT(X2737:BN2737,BP2737:BX2737,BZ2737:CF2737,CH2737:FC2737,FI2737:FQ2737),"")</f>
        <v/>
      </c>
      <c r="E2737" s="98" t="str">
        <f>IF(H2737=1,COUNT(R2737:FC2737,FI2737:FQ2737),"")</f>
        <v/>
      </c>
      <c r="F2737" s="98" t="str">
        <f>IF(H2737=1,COUNT(X2737:BN2737,BP2737:BX2737,BZ2737:CF2737,CH2737:FC2737,FI2737:FQ2737),"")</f>
        <v/>
      </c>
      <c r="G2737" s="98" t="str">
        <f>IF($B2737&gt;=1,$M2737,"")</f>
        <v/>
      </c>
      <c r="H2737" s="199" t="str">
        <f>IF(AND(M2737&gt;0,M2737&lt;=STATS!$C$22),1,"")</f>
        <v/>
      </c>
      <c r="J2737" s="34">
        <v>2736</v>
      </c>
      <c r="R2737" s="17"/>
      <c r="U2737" s="17"/>
      <c r="FD2737" s="195"/>
      <c r="FE2737" s="195"/>
      <c r="FF2737" s="195"/>
      <c r="FG2737" s="195"/>
      <c r="FH2737" s="195"/>
    </row>
    <row r="2738" spans="2:164" x14ac:dyDescent="0.2">
      <c r="B2738" s="98">
        <f>COUNT(R2738:FC2738,FI2738:FQ2738)</f>
        <v>0</v>
      </c>
      <c r="C2738" s="98" t="str">
        <f>IF(COUNT(R2738:FC2738,FI2738:FQ2738)&gt;0,COUNT(R2738:FC2738,FI2738:FQ2738),"")</f>
        <v/>
      </c>
      <c r="D2738" s="98" t="str">
        <f>IF(COUNT(X2738:BN2738,BP2738:BX2738,BZ2738:CF2738,CH2738:FC2738,FI2738:FQ2738)&gt;0,COUNT(X2738:BN2738,BP2738:BX2738,BZ2738:CF2738,CH2738:FC2738,FI2738:FQ2738),"")</f>
        <v/>
      </c>
      <c r="E2738" s="98" t="str">
        <f>IF(H2738=1,COUNT(R2738:FC2738,FI2738:FQ2738),"")</f>
        <v/>
      </c>
      <c r="F2738" s="98" t="str">
        <f>IF(H2738=1,COUNT(X2738:BN2738,BP2738:BX2738,BZ2738:CF2738,CH2738:FC2738,FI2738:FQ2738),"")</f>
        <v/>
      </c>
      <c r="G2738" s="98" t="str">
        <f>IF($B2738&gt;=1,$M2738,"")</f>
        <v/>
      </c>
      <c r="H2738" s="199" t="str">
        <f>IF(AND(M2738&gt;0,M2738&lt;=STATS!$C$22),1,"")</f>
        <v/>
      </c>
      <c r="J2738" s="34">
        <v>2737</v>
      </c>
      <c r="R2738" s="17"/>
      <c r="U2738" s="17"/>
      <c r="FD2738" s="195"/>
      <c r="FE2738" s="195"/>
      <c r="FF2738" s="195"/>
      <c r="FG2738" s="195"/>
      <c r="FH2738" s="195"/>
    </row>
    <row r="2739" spans="2:164" x14ac:dyDescent="0.2">
      <c r="B2739" s="98">
        <f>COUNT(R2739:FC2739,FI2739:FQ2739)</f>
        <v>0</v>
      </c>
      <c r="C2739" s="98" t="str">
        <f>IF(COUNT(R2739:FC2739,FI2739:FQ2739)&gt;0,COUNT(R2739:FC2739,FI2739:FQ2739),"")</f>
        <v/>
      </c>
      <c r="D2739" s="98" t="str">
        <f>IF(COUNT(X2739:BN2739,BP2739:BX2739,BZ2739:CF2739,CH2739:FC2739,FI2739:FQ2739)&gt;0,COUNT(X2739:BN2739,BP2739:BX2739,BZ2739:CF2739,CH2739:FC2739,FI2739:FQ2739),"")</f>
        <v/>
      </c>
      <c r="E2739" s="98" t="str">
        <f>IF(H2739=1,COUNT(R2739:FC2739,FI2739:FQ2739),"")</f>
        <v/>
      </c>
      <c r="F2739" s="98" t="str">
        <f>IF(H2739=1,COUNT(X2739:BN2739,BP2739:BX2739,BZ2739:CF2739,CH2739:FC2739,FI2739:FQ2739),"")</f>
        <v/>
      </c>
      <c r="G2739" s="98" t="str">
        <f>IF($B2739&gt;=1,$M2739,"")</f>
        <v/>
      </c>
      <c r="H2739" s="199" t="str">
        <f>IF(AND(M2739&gt;0,M2739&lt;=STATS!$C$22),1,"")</f>
        <v/>
      </c>
      <c r="J2739" s="34">
        <v>2738</v>
      </c>
      <c r="R2739" s="17"/>
      <c r="U2739" s="17"/>
      <c r="FD2739" s="195"/>
      <c r="FE2739" s="195"/>
      <c r="FF2739" s="195"/>
      <c r="FG2739" s="195"/>
      <c r="FH2739" s="195"/>
    </row>
    <row r="2740" spans="2:164" x14ac:dyDescent="0.2">
      <c r="B2740" s="98">
        <f>COUNT(R2740:FC2740,FI2740:FQ2740)</f>
        <v>0</v>
      </c>
      <c r="C2740" s="98" t="str">
        <f>IF(COUNT(R2740:FC2740,FI2740:FQ2740)&gt;0,COUNT(R2740:FC2740,FI2740:FQ2740),"")</f>
        <v/>
      </c>
      <c r="D2740" s="98" t="str">
        <f>IF(COUNT(X2740:BN2740,BP2740:BX2740,BZ2740:CF2740,CH2740:FC2740,FI2740:FQ2740)&gt;0,COUNT(X2740:BN2740,BP2740:BX2740,BZ2740:CF2740,CH2740:FC2740,FI2740:FQ2740),"")</f>
        <v/>
      </c>
      <c r="E2740" s="98" t="str">
        <f>IF(H2740=1,COUNT(R2740:FC2740,FI2740:FQ2740),"")</f>
        <v/>
      </c>
      <c r="F2740" s="98" t="str">
        <f>IF(H2740=1,COUNT(X2740:BN2740,BP2740:BX2740,BZ2740:CF2740,CH2740:FC2740,FI2740:FQ2740),"")</f>
        <v/>
      </c>
      <c r="G2740" s="98" t="str">
        <f>IF($B2740&gt;=1,$M2740,"")</f>
        <v/>
      </c>
      <c r="H2740" s="199" t="str">
        <f>IF(AND(M2740&gt;0,M2740&lt;=STATS!$C$22),1,"")</f>
        <v/>
      </c>
      <c r="J2740" s="34">
        <v>2739</v>
      </c>
      <c r="R2740" s="17"/>
      <c r="U2740" s="17"/>
      <c r="FD2740" s="195"/>
      <c r="FE2740" s="195"/>
      <c r="FF2740" s="195"/>
      <c r="FG2740" s="195"/>
      <c r="FH2740" s="195"/>
    </row>
    <row r="2741" spans="2:164" x14ac:dyDescent="0.2">
      <c r="B2741" s="98">
        <f>COUNT(R2741:FC2741,FI2741:FQ2741)</f>
        <v>0</v>
      </c>
      <c r="C2741" s="98" t="str">
        <f>IF(COUNT(R2741:FC2741,FI2741:FQ2741)&gt;0,COUNT(R2741:FC2741,FI2741:FQ2741),"")</f>
        <v/>
      </c>
      <c r="D2741" s="98" t="str">
        <f>IF(COUNT(X2741:BN2741,BP2741:BX2741,BZ2741:CF2741,CH2741:FC2741,FI2741:FQ2741)&gt;0,COUNT(X2741:BN2741,BP2741:BX2741,BZ2741:CF2741,CH2741:FC2741,FI2741:FQ2741),"")</f>
        <v/>
      </c>
      <c r="E2741" s="98" t="str">
        <f>IF(H2741=1,COUNT(R2741:FC2741,FI2741:FQ2741),"")</f>
        <v/>
      </c>
      <c r="F2741" s="98" t="str">
        <f>IF(H2741=1,COUNT(X2741:BN2741,BP2741:BX2741,BZ2741:CF2741,CH2741:FC2741,FI2741:FQ2741),"")</f>
        <v/>
      </c>
      <c r="G2741" s="98" t="str">
        <f>IF($B2741&gt;=1,$M2741,"")</f>
        <v/>
      </c>
      <c r="H2741" s="199" t="str">
        <f>IF(AND(M2741&gt;0,M2741&lt;=STATS!$C$22),1,"")</f>
        <v/>
      </c>
      <c r="J2741" s="34">
        <v>2740</v>
      </c>
      <c r="R2741" s="17"/>
      <c r="U2741" s="17"/>
      <c r="FD2741" s="195"/>
      <c r="FE2741" s="195"/>
      <c r="FF2741" s="195"/>
      <c r="FG2741" s="195"/>
      <c r="FH2741" s="195"/>
    </row>
    <row r="2742" spans="2:164" x14ac:dyDescent="0.2">
      <c r="B2742" s="98">
        <f>COUNT(R2742:FC2742,FI2742:FQ2742)</f>
        <v>0</v>
      </c>
      <c r="C2742" s="98" t="str">
        <f>IF(COUNT(R2742:FC2742,FI2742:FQ2742)&gt;0,COUNT(R2742:FC2742,FI2742:FQ2742),"")</f>
        <v/>
      </c>
      <c r="D2742" s="98" t="str">
        <f>IF(COUNT(X2742:BN2742,BP2742:BX2742,BZ2742:CF2742,CH2742:FC2742,FI2742:FQ2742)&gt;0,COUNT(X2742:BN2742,BP2742:BX2742,BZ2742:CF2742,CH2742:FC2742,FI2742:FQ2742),"")</f>
        <v/>
      </c>
      <c r="E2742" s="98" t="str">
        <f>IF(H2742=1,COUNT(R2742:FC2742,FI2742:FQ2742),"")</f>
        <v/>
      </c>
      <c r="F2742" s="98" t="str">
        <f>IF(H2742=1,COUNT(X2742:BN2742,BP2742:BX2742,BZ2742:CF2742,CH2742:FC2742,FI2742:FQ2742),"")</f>
        <v/>
      </c>
      <c r="G2742" s="98" t="str">
        <f>IF($B2742&gt;=1,$M2742,"")</f>
        <v/>
      </c>
      <c r="H2742" s="199" t="str">
        <f>IF(AND(M2742&gt;0,M2742&lt;=STATS!$C$22),1,"")</f>
        <v/>
      </c>
      <c r="J2742" s="34">
        <v>2741</v>
      </c>
      <c r="R2742" s="17"/>
      <c r="U2742" s="17"/>
      <c r="FD2742" s="195"/>
      <c r="FE2742" s="195"/>
      <c r="FF2742" s="195"/>
      <c r="FG2742" s="195"/>
      <c r="FH2742" s="195"/>
    </row>
    <row r="2743" spans="2:164" x14ac:dyDescent="0.2">
      <c r="B2743" s="98">
        <f>COUNT(R2743:FC2743,FI2743:FQ2743)</f>
        <v>0</v>
      </c>
      <c r="C2743" s="98" t="str">
        <f>IF(COUNT(R2743:FC2743,FI2743:FQ2743)&gt;0,COUNT(R2743:FC2743,FI2743:FQ2743),"")</f>
        <v/>
      </c>
      <c r="D2743" s="98" t="str">
        <f>IF(COUNT(X2743:BN2743,BP2743:BX2743,BZ2743:CF2743,CH2743:FC2743,FI2743:FQ2743)&gt;0,COUNT(X2743:BN2743,BP2743:BX2743,BZ2743:CF2743,CH2743:FC2743,FI2743:FQ2743),"")</f>
        <v/>
      </c>
      <c r="E2743" s="98" t="str">
        <f>IF(H2743=1,COUNT(R2743:FC2743,FI2743:FQ2743),"")</f>
        <v/>
      </c>
      <c r="F2743" s="98" t="str">
        <f>IF(H2743=1,COUNT(X2743:BN2743,BP2743:BX2743,BZ2743:CF2743,CH2743:FC2743,FI2743:FQ2743),"")</f>
        <v/>
      </c>
      <c r="G2743" s="98" t="str">
        <f>IF($B2743&gt;=1,$M2743,"")</f>
        <v/>
      </c>
      <c r="H2743" s="199" t="str">
        <f>IF(AND(M2743&gt;0,M2743&lt;=STATS!$C$22),1,"")</f>
        <v/>
      </c>
      <c r="J2743" s="34">
        <v>2742</v>
      </c>
      <c r="R2743" s="17"/>
      <c r="U2743" s="17"/>
      <c r="FD2743" s="195"/>
      <c r="FE2743" s="195"/>
      <c r="FF2743" s="195"/>
      <c r="FG2743" s="195"/>
      <c r="FH2743" s="195"/>
    </row>
    <row r="2744" spans="2:164" x14ac:dyDescent="0.2">
      <c r="B2744" s="98">
        <f>COUNT(R2744:FC2744,FI2744:FQ2744)</f>
        <v>0</v>
      </c>
      <c r="C2744" s="98" t="str">
        <f>IF(COUNT(R2744:FC2744,FI2744:FQ2744)&gt;0,COUNT(R2744:FC2744,FI2744:FQ2744),"")</f>
        <v/>
      </c>
      <c r="D2744" s="98" t="str">
        <f>IF(COUNT(X2744:BN2744,BP2744:BX2744,BZ2744:CF2744,CH2744:FC2744,FI2744:FQ2744)&gt;0,COUNT(X2744:BN2744,BP2744:BX2744,BZ2744:CF2744,CH2744:FC2744,FI2744:FQ2744),"")</f>
        <v/>
      </c>
      <c r="E2744" s="98" t="str">
        <f>IF(H2744=1,COUNT(R2744:FC2744,FI2744:FQ2744),"")</f>
        <v/>
      </c>
      <c r="F2744" s="98" t="str">
        <f>IF(H2744=1,COUNT(X2744:BN2744,BP2744:BX2744,BZ2744:CF2744,CH2744:FC2744,FI2744:FQ2744),"")</f>
        <v/>
      </c>
      <c r="G2744" s="98" t="str">
        <f>IF($B2744&gt;=1,$M2744,"")</f>
        <v/>
      </c>
      <c r="H2744" s="199" t="str">
        <f>IF(AND(M2744&gt;0,M2744&lt;=STATS!$C$22),1,"")</f>
        <v/>
      </c>
      <c r="J2744" s="34">
        <v>2743</v>
      </c>
      <c r="R2744" s="17"/>
      <c r="U2744" s="17"/>
      <c r="FD2744" s="195"/>
      <c r="FE2744" s="195"/>
      <c r="FF2744" s="195"/>
      <c r="FG2744" s="195"/>
      <c r="FH2744" s="195"/>
    </row>
    <row r="2745" spans="2:164" x14ac:dyDescent="0.2">
      <c r="B2745" s="98">
        <f>COUNT(R2745:FC2745,FI2745:FQ2745)</f>
        <v>0</v>
      </c>
      <c r="C2745" s="98" t="str">
        <f>IF(COUNT(R2745:FC2745,FI2745:FQ2745)&gt;0,COUNT(R2745:FC2745,FI2745:FQ2745),"")</f>
        <v/>
      </c>
      <c r="D2745" s="98" t="str">
        <f>IF(COUNT(X2745:BN2745,BP2745:BX2745,BZ2745:CF2745,CH2745:FC2745,FI2745:FQ2745)&gt;0,COUNT(X2745:BN2745,BP2745:BX2745,BZ2745:CF2745,CH2745:FC2745,FI2745:FQ2745),"")</f>
        <v/>
      </c>
      <c r="E2745" s="98" t="str">
        <f>IF(H2745=1,COUNT(R2745:FC2745,FI2745:FQ2745),"")</f>
        <v/>
      </c>
      <c r="F2745" s="98" t="str">
        <f>IF(H2745=1,COUNT(X2745:BN2745,BP2745:BX2745,BZ2745:CF2745,CH2745:FC2745,FI2745:FQ2745),"")</f>
        <v/>
      </c>
      <c r="G2745" s="98" t="str">
        <f>IF($B2745&gt;=1,$M2745,"")</f>
        <v/>
      </c>
      <c r="H2745" s="199" t="str">
        <f>IF(AND(M2745&gt;0,M2745&lt;=STATS!$C$22),1,"")</f>
        <v/>
      </c>
      <c r="J2745" s="34">
        <v>2744</v>
      </c>
      <c r="R2745" s="17"/>
      <c r="U2745" s="17"/>
      <c r="FD2745" s="195"/>
      <c r="FE2745" s="195"/>
      <c r="FF2745" s="195"/>
      <c r="FG2745" s="195"/>
      <c r="FH2745" s="195"/>
    </row>
    <row r="2746" spans="2:164" x14ac:dyDescent="0.2">
      <c r="B2746" s="98">
        <f>COUNT(R2746:FC2746,FI2746:FQ2746)</f>
        <v>0</v>
      </c>
      <c r="C2746" s="98" t="str">
        <f>IF(COUNT(R2746:FC2746,FI2746:FQ2746)&gt;0,COUNT(R2746:FC2746,FI2746:FQ2746),"")</f>
        <v/>
      </c>
      <c r="D2746" s="98" t="str">
        <f>IF(COUNT(X2746:BN2746,BP2746:BX2746,BZ2746:CF2746,CH2746:FC2746,FI2746:FQ2746)&gt;0,COUNT(X2746:BN2746,BP2746:BX2746,BZ2746:CF2746,CH2746:FC2746,FI2746:FQ2746),"")</f>
        <v/>
      </c>
      <c r="E2746" s="98" t="str">
        <f>IF(H2746=1,COUNT(R2746:FC2746,FI2746:FQ2746),"")</f>
        <v/>
      </c>
      <c r="F2746" s="98" t="str">
        <f>IF(H2746=1,COUNT(X2746:BN2746,BP2746:BX2746,BZ2746:CF2746,CH2746:FC2746,FI2746:FQ2746),"")</f>
        <v/>
      </c>
      <c r="G2746" s="98" t="str">
        <f>IF($B2746&gt;=1,$M2746,"")</f>
        <v/>
      </c>
      <c r="H2746" s="199" t="str">
        <f>IF(AND(M2746&gt;0,M2746&lt;=STATS!$C$22),1,"")</f>
        <v/>
      </c>
      <c r="J2746" s="34">
        <v>2745</v>
      </c>
      <c r="R2746" s="17"/>
      <c r="U2746" s="17"/>
      <c r="FD2746" s="195"/>
      <c r="FE2746" s="195"/>
      <c r="FF2746" s="195"/>
      <c r="FG2746" s="195"/>
      <c r="FH2746" s="195"/>
    </row>
    <row r="2747" spans="2:164" x14ac:dyDescent="0.2">
      <c r="B2747" s="98">
        <f>COUNT(R2747:FC2747,FI2747:FQ2747)</f>
        <v>0</v>
      </c>
      <c r="C2747" s="98" t="str">
        <f>IF(COUNT(R2747:FC2747,FI2747:FQ2747)&gt;0,COUNT(R2747:FC2747,FI2747:FQ2747),"")</f>
        <v/>
      </c>
      <c r="D2747" s="98" t="str">
        <f>IF(COUNT(X2747:BN2747,BP2747:BX2747,BZ2747:CF2747,CH2747:FC2747,FI2747:FQ2747)&gt;0,COUNT(X2747:BN2747,BP2747:BX2747,BZ2747:CF2747,CH2747:FC2747,FI2747:FQ2747),"")</f>
        <v/>
      </c>
      <c r="E2747" s="98" t="str">
        <f>IF(H2747=1,COUNT(R2747:FC2747,FI2747:FQ2747),"")</f>
        <v/>
      </c>
      <c r="F2747" s="98" t="str">
        <f>IF(H2747=1,COUNT(X2747:BN2747,BP2747:BX2747,BZ2747:CF2747,CH2747:FC2747,FI2747:FQ2747),"")</f>
        <v/>
      </c>
      <c r="G2747" s="98" t="str">
        <f>IF($B2747&gt;=1,$M2747,"")</f>
        <v/>
      </c>
      <c r="H2747" s="199" t="str">
        <f>IF(AND(M2747&gt;0,M2747&lt;=STATS!$C$22),1,"")</f>
        <v/>
      </c>
      <c r="J2747" s="34">
        <v>2746</v>
      </c>
      <c r="R2747" s="17"/>
      <c r="U2747" s="17"/>
      <c r="FD2747" s="195"/>
      <c r="FE2747" s="195"/>
      <c r="FF2747" s="195"/>
      <c r="FG2747" s="195"/>
      <c r="FH2747" s="195"/>
    </row>
    <row r="2748" spans="2:164" x14ac:dyDescent="0.2">
      <c r="B2748" s="98">
        <f>COUNT(R2748:FC2748,FI2748:FQ2748)</f>
        <v>0</v>
      </c>
      <c r="C2748" s="98" t="str">
        <f>IF(COUNT(R2748:FC2748,FI2748:FQ2748)&gt;0,COUNT(R2748:FC2748,FI2748:FQ2748),"")</f>
        <v/>
      </c>
      <c r="D2748" s="98" t="str">
        <f>IF(COUNT(X2748:BN2748,BP2748:BX2748,BZ2748:CF2748,CH2748:FC2748,FI2748:FQ2748)&gt;0,COUNT(X2748:BN2748,BP2748:BX2748,BZ2748:CF2748,CH2748:FC2748,FI2748:FQ2748),"")</f>
        <v/>
      </c>
      <c r="E2748" s="98" t="str">
        <f>IF(H2748=1,COUNT(R2748:FC2748,FI2748:FQ2748),"")</f>
        <v/>
      </c>
      <c r="F2748" s="98" t="str">
        <f>IF(H2748=1,COUNT(X2748:BN2748,BP2748:BX2748,BZ2748:CF2748,CH2748:FC2748,FI2748:FQ2748),"")</f>
        <v/>
      </c>
      <c r="G2748" s="98" t="str">
        <f>IF($B2748&gt;=1,$M2748,"")</f>
        <v/>
      </c>
      <c r="H2748" s="199" t="str">
        <f>IF(AND(M2748&gt;0,M2748&lt;=STATS!$C$22),1,"")</f>
        <v/>
      </c>
      <c r="J2748" s="34">
        <v>2747</v>
      </c>
      <c r="R2748" s="17"/>
      <c r="U2748" s="17"/>
      <c r="FD2748" s="195"/>
      <c r="FE2748" s="195"/>
      <c r="FF2748" s="195"/>
      <c r="FG2748" s="195"/>
      <c r="FH2748" s="195"/>
    </row>
    <row r="2749" spans="2:164" x14ac:dyDescent="0.2">
      <c r="B2749" s="98">
        <f>COUNT(R2749:FC2749,FI2749:FQ2749)</f>
        <v>0</v>
      </c>
      <c r="C2749" s="98" t="str">
        <f>IF(COUNT(R2749:FC2749,FI2749:FQ2749)&gt;0,COUNT(R2749:FC2749,FI2749:FQ2749),"")</f>
        <v/>
      </c>
      <c r="D2749" s="98" t="str">
        <f>IF(COUNT(X2749:BN2749,BP2749:BX2749,BZ2749:CF2749,CH2749:FC2749,FI2749:FQ2749)&gt;0,COUNT(X2749:BN2749,BP2749:BX2749,BZ2749:CF2749,CH2749:FC2749,FI2749:FQ2749),"")</f>
        <v/>
      </c>
      <c r="E2749" s="98" t="str">
        <f>IF(H2749=1,COUNT(R2749:FC2749,FI2749:FQ2749),"")</f>
        <v/>
      </c>
      <c r="F2749" s="98" t="str">
        <f>IF(H2749=1,COUNT(X2749:BN2749,BP2749:BX2749,BZ2749:CF2749,CH2749:FC2749,FI2749:FQ2749),"")</f>
        <v/>
      </c>
      <c r="G2749" s="98" t="str">
        <f>IF($B2749&gt;=1,$M2749,"")</f>
        <v/>
      </c>
      <c r="H2749" s="199" t="str">
        <f>IF(AND(M2749&gt;0,M2749&lt;=STATS!$C$22),1,"")</f>
        <v/>
      </c>
      <c r="J2749" s="34">
        <v>2748</v>
      </c>
      <c r="R2749" s="17"/>
      <c r="U2749" s="17"/>
      <c r="FD2749" s="195"/>
      <c r="FE2749" s="195"/>
      <c r="FF2749" s="195"/>
      <c r="FG2749" s="195"/>
      <c r="FH2749" s="195"/>
    </row>
    <row r="2750" spans="2:164" x14ac:dyDescent="0.2">
      <c r="B2750" s="98">
        <f>COUNT(R2750:FC2750,FI2750:FQ2750)</f>
        <v>0</v>
      </c>
      <c r="C2750" s="98" t="str">
        <f>IF(COUNT(R2750:FC2750,FI2750:FQ2750)&gt;0,COUNT(R2750:FC2750,FI2750:FQ2750),"")</f>
        <v/>
      </c>
      <c r="D2750" s="98" t="str">
        <f>IF(COUNT(X2750:BN2750,BP2750:BX2750,BZ2750:CF2750,CH2750:FC2750,FI2750:FQ2750)&gt;0,COUNT(X2750:BN2750,BP2750:BX2750,BZ2750:CF2750,CH2750:FC2750,FI2750:FQ2750),"")</f>
        <v/>
      </c>
      <c r="E2750" s="98" t="str">
        <f>IF(H2750=1,COUNT(R2750:FC2750,FI2750:FQ2750),"")</f>
        <v/>
      </c>
      <c r="F2750" s="98" t="str">
        <f>IF(H2750=1,COUNT(X2750:BN2750,BP2750:BX2750,BZ2750:CF2750,CH2750:FC2750,FI2750:FQ2750),"")</f>
        <v/>
      </c>
      <c r="G2750" s="98" t="str">
        <f>IF($B2750&gt;=1,$M2750,"")</f>
        <v/>
      </c>
      <c r="H2750" s="199" t="str">
        <f>IF(AND(M2750&gt;0,M2750&lt;=STATS!$C$22),1,"")</f>
        <v/>
      </c>
      <c r="J2750" s="34">
        <v>2749</v>
      </c>
      <c r="R2750" s="17"/>
      <c r="U2750" s="17"/>
      <c r="FD2750" s="195"/>
      <c r="FE2750" s="195"/>
      <c r="FF2750" s="195"/>
      <c r="FG2750" s="195"/>
      <c r="FH2750" s="195"/>
    </row>
    <row r="2751" spans="2:164" x14ac:dyDescent="0.2">
      <c r="B2751" s="98">
        <f>COUNT(R2751:FC2751,FI2751:FQ2751)</f>
        <v>0</v>
      </c>
      <c r="C2751" s="98" t="str">
        <f>IF(COUNT(R2751:FC2751,FI2751:FQ2751)&gt;0,COUNT(R2751:FC2751,FI2751:FQ2751),"")</f>
        <v/>
      </c>
      <c r="D2751" s="98" t="str">
        <f>IF(COUNT(X2751:BN2751,BP2751:BX2751,BZ2751:CF2751,CH2751:FC2751,FI2751:FQ2751)&gt;0,COUNT(X2751:BN2751,BP2751:BX2751,BZ2751:CF2751,CH2751:FC2751,FI2751:FQ2751),"")</f>
        <v/>
      </c>
      <c r="E2751" s="98" t="str">
        <f>IF(H2751=1,COUNT(R2751:FC2751,FI2751:FQ2751),"")</f>
        <v/>
      </c>
      <c r="F2751" s="98" t="str">
        <f>IF(H2751=1,COUNT(X2751:BN2751,BP2751:BX2751,BZ2751:CF2751,CH2751:FC2751,FI2751:FQ2751),"")</f>
        <v/>
      </c>
      <c r="G2751" s="98" t="str">
        <f>IF($B2751&gt;=1,$M2751,"")</f>
        <v/>
      </c>
      <c r="H2751" s="199" t="str">
        <f>IF(AND(M2751&gt;0,M2751&lt;=STATS!$C$22),1,"")</f>
        <v/>
      </c>
      <c r="J2751" s="34">
        <v>2750</v>
      </c>
      <c r="R2751" s="17"/>
      <c r="U2751" s="17"/>
      <c r="FD2751" s="195"/>
      <c r="FE2751" s="195"/>
      <c r="FF2751" s="195"/>
      <c r="FG2751" s="195"/>
      <c r="FH2751" s="195"/>
    </row>
    <row r="2752" spans="2:164" x14ac:dyDescent="0.2">
      <c r="B2752" s="98">
        <f>COUNT(R2752:FC2752,FI2752:FQ2752)</f>
        <v>0</v>
      </c>
      <c r="C2752" s="98" t="str">
        <f>IF(COUNT(R2752:FC2752,FI2752:FQ2752)&gt;0,COUNT(R2752:FC2752,FI2752:FQ2752),"")</f>
        <v/>
      </c>
      <c r="D2752" s="98" t="str">
        <f>IF(COUNT(X2752:BN2752,BP2752:BX2752,BZ2752:CF2752,CH2752:FC2752,FI2752:FQ2752)&gt;0,COUNT(X2752:BN2752,BP2752:BX2752,BZ2752:CF2752,CH2752:FC2752,FI2752:FQ2752),"")</f>
        <v/>
      </c>
      <c r="E2752" s="98" t="str">
        <f>IF(H2752=1,COUNT(R2752:FC2752,FI2752:FQ2752),"")</f>
        <v/>
      </c>
      <c r="F2752" s="98" t="str">
        <f>IF(H2752=1,COUNT(X2752:BN2752,BP2752:BX2752,BZ2752:CF2752,CH2752:FC2752,FI2752:FQ2752),"")</f>
        <v/>
      </c>
      <c r="G2752" s="98" t="str">
        <f>IF($B2752&gt;=1,$M2752,"")</f>
        <v/>
      </c>
      <c r="H2752" s="199" t="str">
        <f>IF(AND(M2752&gt;0,M2752&lt;=STATS!$C$22),1,"")</f>
        <v/>
      </c>
      <c r="J2752" s="34">
        <v>2751</v>
      </c>
      <c r="R2752" s="17"/>
      <c r="U2752" s="17"/>
      <c r="FD2752" s="195"/>
      <c r="FE2752" s="195"/>
      <c r="FF2752" s="195"/>
      <c r="FG2752" s="195"/>
      <c r="FH2752" s="195"/>
    </row>
    <row r="2753" spans="2:164" x14ac:dyDescent="0.2">
      <c r="B2753" s="98">
        <f>COUNT(R2753:FC2753,FI2753:FQ2753)</f>
        <v>0</v>
      </c>
      <c r="C2753" s="98" t="str">
        <f>IF(COUNT(R2753:FC2753,FI2753:FQ2753)&gt;0,COUNT(R2753:FC2753,FI2753:FQ2753),"")</f>
        <v/>
      </c>
      <c r="D2753" s="98" t="str">
        <f>IF(COUNT(X2753:BN2753,BP2753:BX2753,BZ2753:CF2753,CH2753:FC2753,FI2753:FQ2753)&gt;0,COUNT(X2753:BN2753,BP2753:BX2753,BZ2753:CF2753,CH2753:FC2753,FI2753:FQ2753),"")</f>
        <v/>
      </c>
      <c r="E2753" s="98" t="str">
        <f>IF(H2753=1,COUNT(R2753:FC2753,FI2753:FQ2753),"")</f>
        <v/>
      </c>
      <c r="F2753" s="98" t="str">
        <f>IF(H2753=1,COUNT(X2753:BN2753,BP2753:BX2753,BZ2753:CF2753,CH2753:FC2753,FI2753:FQ2753),"")</f>
        <v/>
      </c>
      <c r="G2753" s="98" t="str">
        <f>IF($B2753&gt;=1,$M2753,"")</f>
        <v/>
      </c>
      <c r="H2753" s="199" t="str">
        <f>IF(AND(M2753&gt;0,M2753&lt;=STATS!$C$22),1,"")</f>
        <v/>
      </c>
      <c r="J2753" s="34">
        <v>2752</v>
      </c>
      <c r="R2753" s="17"/>
      <c r="U2753" s="17"/>
      <c r="FD2753" s="195"/>
      <c r="FE2753" s="195"/>
      <c r="FF2753" s="195"/>
      <c r="FG2753" s="195"/>
      <c r="FH2753" s="195"/>
    </row>
    <row r="2754" spans="2:164" x14ac:dyDescent="0.2">
      <c r="B2754" s="98">
        <f>COUNT(R2754:FC2754,FI2754:FQ2754)</f>
        <v>0</v>
      </c>
      <c r="C2754" s="98" t="str">
        <f>IF(COUNT(R2754:FC2754,FI2754:FQ2754)&gt;0,COUNT(R2754:FC2754,FI2754:FQ2754),"")</f>
        <v/>
      </c>
      <c r="D2754" s="98" t="str">
        <f>IF(COUNT(X2754:BN2754,BP2754:BX2754,BZ2754:CF2754,CH2754:FC2754,FI2754:FQ2754)&gt;0,COUNT(X2754:BN2754,BP2754:BX2754,BZ2754:CF2754,CH2754:FC2754,FI2754:FQ2754),"")</f>
        <v/>
      </c>
      <c r="E2754" s="98" t="str">
        <f>IF(H2754=1,COUNT(R2754:FC2754,FI2754:FQ2754),"")</f>
        <v/>
      </c>
      <c r="F2754" s="98" t="str">
        <f>IF(H2754=1,COUNT(X2754:BN2754,BP2754:BX2754,BZ2754:CF2754,CH2754:FC2754,FI2754:FQ2754),"")</f>
        <v/>
      </c>
      <c r="G2754" s="98" t="str">
        <f>IF($B2754&gt;=1,$M2754,"")</f>
        <v/>
      </c>
      <c r="H2754" s="199" t="str">
        <f>IF(AND(M2754&gt;0,M2754&lt;=STATS!$C$22),1,"")</f>
        <v/>
      </c>
      <c r="J2754" s="34">
        <v>2753</v>
      </c>
      <c r="R2754" s="17"/>
      <c r="U2754" s="17"/>
      <c r="FD2754" s="195"/>
      <c r="FE2754" s="195"/>
      <c r="FF2754" s="195"/>
      <c r="FG2754" s="195"/>
      <c r="FH2754" s="195"/>
    </row>
    <row r="2755" spans="2:164" x14ac:dyDescent="0.2">
      <c r="B2755" s="98">
        <f>COUNT(R2755:FC2755,FI2755:FQ2755)</f>
        <v>0</v>
      </c>
      <c r="C2755" s="98" t="str">
        <f>IF(COUNT(R2755:FC2755,FI2755:FQ2755)&gt;0,COUNT(R2755:FC2755,FI2755:FQ2755),"")</f>
        <v/>
      </c>
      <c r="D2755" s="98" t="str">
        <f>IF(COUNT(X2755:BN2755,BP2755:BX2755,BZ2755:CF2755,CH2755:FC2755,FI2755:FQ2755)&gt;0,COUNT(X2755:BN2755,BP2755:BX2755,BZ2755:CF2755,CH2755:FC2755,FI2755:FQ2755),"")</f>
        <v/>
      </c>
      <c r="E2755" s="98" t="str">
        <f>IF(H2755=1,COUNT(R2755:FC2755,FI2755:FQ2755),"")</f>
        <v/>
      </c>
      <c r="F2755" s="98" t="str">
        <f>IF(H2755=1,COUNT(X2755:BN2755,BP2755:BX2755,BZ2755:CF2755,CH2755:FC2755,FI2755:FQ2755),"")</f>
        <v/>
      </c>
      <c r="G2755" s="98" t="str">
        <f>IF($B2755&gt;=1,$M2755,"")</f>
        <v/>
      </c>
      <c r="H2755" s="199" t="str">
        <f>IF(AND(M2755&gt;0,M2755&lt;=STATS!$C$22),1,"")</f>
        <v/>
      </c>
      <c r="J2755" s="34">
        <v>2754</v>
      </c>
      <c r="R2755" s="17"/>
      <c r="U2755" s="17"/>
      <c r="FD2755" s="195"/>
      <c r="FE2755" s="195"/>
      <c r="FF2755" s="195"/>
      <c r="FG2755" s="195"/>
      <c r="FH2755" s="195"/>
    </row>
    <row r="2756" spans="2:164" x14ac:dyDescent="0.2">
      <c r="B2756" s="98">
        <f>COUNT(R2756:FC2756,FI2756:FQ2756)</f>
        <v>0</v>
      </c>
      <c r="C2756" s="98" t="str">
        <f>IF(COUNT(R2756:FC2756,FI2756:FQ2756)&gt;0,COUNT(R2756:FC2756,FI2756:FQ2756),"")</f>
        <v/>
      </c>
      <c r="D2756" s="98" t="str">
        <f>IF(COUNT(X2756:BN2756,BP2756:BX2756,BZ2756:CF2756,CH2756:FC2756,FI2756:FQ2756)&gt;0,COUNT(X2756:BN2756,BP2756:BX2756,BZ2756:CF2756,CH2756:FC2756,FI2756:FQ2756),"")</f>
        <v/>
      </c>
      <c r="E2756" s="98" t="str">
        <f>IF(H2756=1,COUNT(R2756:FC2756,FI2756:FQ2756),"")</f>
        <v/>
      </c>
      <c r="F2756" s="98" t="str">
        <f>IF(H2756=1,COUNT(X2756:BN2756,BP2756:BX2756,BZ2756:CF2756,CH2756:FC2756,FI2756:FQ2756),"")</f>
        <v/>
      </c>
      <c r="G2756" s="98" t="str">
        <f>IF($B2756&gt;=1,$M2756,"")</f>
        <v/>
      </c>
      <c r="H2756" s="199" t="str">
        <f>IF(AND(M2756&gt;0,M2756&lt;=STATS!$C$22),1,"")</f>
        <v/>
      </c>
      <c r="J2756" s="34">
        <v>2755</v>
      </c>
      <c r="R2756" s="17"/>
      <c r="U2756" s="17"/>
      <c r="FD2756" s="195"/>
      <c r="FE2756" s="195"/>
      <c r="FF2756" s="195"/>
      <c r="FG2756" s="195"/>
      <c r="FH2756" s="195"/>
    </row>
    <row r="2757" spans="2:164" x14ac:dyDescent="0.2">
      <c r="B2757" s="98">
        <f>COUNT(R2757:FC2757,FI2757:FQ2757)</f>
        <v>0</v>
      </c>
      <c r="C2757" s="98" t="str">
        <f>IF(COUNT(R2757:FC2757,FI2757:FQ2757)&gt;0,COUNT(R2757:FC2757,FI2757:FQ2757),"")</f>
        <v/>
      </c>
      <c r="D2757" s="98" t="str">
        <f>IF(COUNT(X2757:BN2757,BP2757:BX2757,BZ2757:CF2757,CH2757:FC2757,FI2757:FQ2757)&gt;0,COUNT(X2757:BN2757,BP2757:BX2757,BZ2757:CF2757,CH2757:FC2757,FI2757:FQ2757),"")</f>
        <v/>
      </c>
      <c r="E2757" s="98" t="str">
        <f>IF(H2757=1,COUNT(R2757:FC2757,FI2757:FQ2757),"")</f>
        <v/>
      </c>
      <c r="F2757" s="98" t="str">
        <f>IF(H2757=1,COUNT(X2757:BN2757,BP2757:BX2757,BZ2757:CF2757,CH2757:FC2757,FI2757:FQ2757),"")</f>
        <v/>
      </c>
      <c r="G2757" s="98" t="str">
        <f>IF($B2757&gt;=1,$M2757,"")</f>
        <v/>
      </c>
      <c r="H2757" s="199" t="str">
        <f>IF(AND(M2757&gt;0,M2757&lt;=STATS!$C$22),1,"")</f>
        <v/>
      </c>
      <c r="J2757" s="34">
        <v>2756</v>
      </c>
      <c r="R2757" s="17"/>
      <c r="U2757" s="17"/>
      <c r="FD2757" s="195"/>
      <c r="FE2757" s="195"/>
      <c r="FF2757" s="195"/>
      <c r="FG2757" s="195"/>
      <c r="FH2757" s="195"/>
    </row>
    <row r="2758" spans="2:164" x14ac:dyDescent="0.2">
      <c r="B2758" s="98">
        <f>COUNT(R2758:FC2758,FI2758:FQ2758)</f>
        <v>0</v>
      </c>
      <c r="C2758" s="98" t="str">
        <f>IF(COUNT(R2758:FC2758,FI2758:FQ2758)&gt;0,COUNT(R2758:FC2758,FI2758:FQ2758),"")</f>
        <v/>
      </c>
      <c r="D2758" s="98" t="str">
        <f>IF(COUNT(X2758:BN2758,BP2758:BX2758,BZ2758:CF2758,CH2758:FC2758,FI2758:FQ2758)&gt;0,COUNT(X2758:BN2758,BP2758:BX2758,BZ2758:CF2758,CH2758:FC2758,FI2758:FQ2758),"")</f>
        <v/>
      </c>
      <c r="E2758" s="98" t="str">
        <f>IF(H2758=1,COUNT(R2758:FC2758,FI2758:FQ2758),"")</f>
        <v/>
      </c>
      <c r="F2758" s="98" t="str">
        <f>IF(H2758=1,COUNT(X2758:BN2758,BP2758:BX2758,BZ2758:CF2758,CH2758:FC2758,FI2758:FQ2758),"")</f>
        <v/>
      </c>
      <c r="G2758" s="98" t="str">
        <f>IF($B2758&gt;=1,$M2758,"")</f>
        <v/>
      </c>
      <c r="H2758" s="199" t="str">
        <f>IF(AND(M2758&gt;0,M2758&lt;=STATS!$C$22),1,"")</f>
        <v/>
      </c>
      <c r="J2758" s="34">
        <v>2757</v>
      </c>
      <c r="R2758" s="17"/>
      <c r="U2758" s="17"/>
      <c r="FD2758" s="195"/>
      <c r="FE2758" s="195"/>
      <c r="FF2758" s="195"/>
      <c r="FG2758" s="195"/>
      <c r="FH2758" s="195"/>
    </row>
    <row r="2759" spans="2:164" x14ac:dyDescent="0.2">
      <c r="B2759" s="98">
        <f>COUNT(R2759:FC2759,FI2759:FQ2759)</f>
        <v>0</v>
      </c>
      <c r="C2759" s="98" t="str">
        <f>IF(COUNT(R2759:FC2759,FI2759:FQ2759)&gt;0,COUNT(R2759:FC2759,FI2759:FQ2759),"")</f>
        <v/>
      </c>
      <c r="D2759" s="98" t="str">
        <f>IF(COUNT(X2759:BN2759,BP2759:BX2759,BZ2759:CF2759,CH2759:FC2759,FI2759:FQ2759)&gt;0,COUNT(X2759:BN2759,BP2759:BX2759,BZ2759:CF2759,CH2759:FC2759,FI2759:FQ2759),"")</f>
        <v/>
      </c>
      <c r="E2759" s="98" t="str">
        <f>IF(H2759=1,COUNT(R2759:FC2759,FI2759:FQ2759),"")</f>
        <v/>
      </c>
      <c r="F2759" s="98" t="str">
        <f>IF(H2759=1,COUNT(X2759:BN2759,BP2759:BX2759,BZ2759:CF2759,CH2759:FC2759,FI2759:FQ2759),"")</f>
        <v/>
      </c>
      <c r="G2759" s="98" t="str">
        <f>IF($B2759&gt;=1,$M2759,"")</f>
        <v/>
      </c>
      <c r="H2759" s="199" t="str">
        <f>IF(AND(M2759&gt;0,M2759&lt;=STATS!$C$22),1,"")</f>
        <v/>
      </c>
      <c r="J2759" s="34">
        <v>2758</v>
      </c>
      <c r="R2759" s="17"/>
      <c r="U2759" s="17"/>
      <c r="FD2759" s="195"/>
      <c r="FE2759" s="195"/>
      <c r="FF2759" s="195"/>
      <c r="FG2759" s="195"/>
      <c r="FH2759" s="195"/>
    </row>
    <row r="2760" spans="2:164" x14ac:dyDescent="0.2">
      <c r="B2760" s="98">
        <f>COUNT(R2760:FC2760,FI2760:FQ2760)</f>
        <v>0</v>
      </c>
      <c r="C2760" s="98" t="str">
        <f>IF(COUNT(R2760:FC2760,FI2760:FQ2760)&gt;0,COUNT(R2760:FC2760,FI2760:FQ2760),"")</f>
        <v/>
      </c>
      <c r="D2760" s="98" t="str">
        <f>IF(COUNT(X2760:BN2760,BP2760:BX2760,BZ2760:CF2760,CH2760:FC2760,FI2760:FQ2760)&gt;0,COUNT(X2760:BN2760,BP2760:BX2760,BZ2760:CF2760,CH2760:FC2760,FI2760:FQ2760),"")</f>
        <v/>
      </c>
      <c r="E2760" s="98" t="str">
        <f>IF(H2760=1,COUNT(R2760:FC2760,FI2760:FQ2760),"")</f>
        <v/>
      </c>
      <c r="F2760" s="98" t="str">
        <f>IF(H2760=1,COUNT(X2760:BN2760,BP2760:BX2760,BZ2760:CF2760,CH2760:FC2760,FI2760:FQ2760),"")</f>
        <v/>
      </c>
      <c r="G2760" s="98" t="str">
        <f>IF($B2760&gt;=1,$M2760,"")</f>
        <v/>
      </c>
      <c r="H2760" s="199" t="str">
        <f>IF(AND(M2760&gt;0,M2760&lt;=STATS!$C$22),1,"")</f>
        <v/>
      </c>
      <c r="J2760" s="34">
        <v>2759</v>
      </c>
      <c r="R2760" s="17"/>
      <c r="U2760" s="17"/>
      <c r="FD2760" s="195"/>
      <c r="FE2760" s="195"/>
      <c r="FF2760" s="195"/>
      <c r="FG2760" s="195"/>
      <c r="FH2760" s="195"/>
    </row>
    <row r="2761" spans="2:164" x14ac:dyDescent="0.2">
      <c r="B2761" s="98">
        <f>COUNT(R2761:FC2761,FI2761:FQ2761)</f>
        <v>0</v>
      </c>
      <c r="C2761" s="98" t="str">
        <f>IF(COUNT(R2761:FC2761,FI2761:FQ2761)&gt;0,COUNT(R2761:FC2761,FI2761:FQ2761),"")</f>
        <v/>
      </c>
      <c r="D2761" s="98" t="str">
        <f>IF(COUNT(X2761:BN2761,BP2761:BX2761,BZ2761:CF2761,CH2761:FC2761,FI2761:FQ2761)&gt;0,COUNT(X2761:BN2761,BP2761:BX2761,BZ2761:CF2761,CH2761:FC2761,FI2761:FQ2761),"")</f>
        <v/>
      </c>
      <c r="E2761" s="98" t="str">
        <f>IF(H2761=1,COUNT(R2761:FC2761,FI2761:FQ2761),"")</f>
        <v/>
      </c>
      <c r="F2761" s="98" t="str">
        <f>IF(H2761=1,COUNT(X2761:BN2761,BP2761:BX2761,BZ2761:CF2761,CH2761:FC2761,FI2761:FQ2761),"")</f>
        <v/>
      </c>
      <c r="G2761" s="98" t="str">
        <f>IF($B2761&gt;=1,$M2761,"")</f>
        <v/>
      </c>
      <c r="H2761" s="199" t="str">
        <f>IF(AND(M2761&gt;0,M2761&lt;=STATS!$C$22),1,"")</f>
        <v/>
      </c>
      <c r="J2761" s="34">
        <v>2760</v>
      </c>
      <c r="R2761" s="17"/>
      <c r="U2761" s="17"/>
      <c r="FD2761" s="195"/>
      <c r="FE2761" s="195"/>
      <c r="FF2761" s="195"/>
      <c r="FG2761" s="195"/>
      <c r="FH2761" s="195"/>
    </row>
    <row r="2762" spans="2:164" x14ac:dyDescent="0.2">
      <c r="B2762" s="98">
        <f>COUNT(R2762:FC2762,FI2762:FQ2762)</f>
        <v>0</v>
      </c>
      <c r="C2762" s="98" t="str">
        <f>IF(COUNT(R2762:FC2762,FI2762:FQ2762)&gt;0,COUNT(R2762:FC2762,FI2762:FQ2762),"")</f>
        <v/>
      </c>
      <c r="D2762" s="98" t="str">
        <f>IF(COUNT(X2762:BN2762,BP2762:BX2762,BZ2762:CF2762,CH2762:FC2762,FI2762:FQ2762)&gt;0,COUNT(X2762:BN2762,BP2762:BX2762,BZ2762:CF2762,CH2762:FC2762,FI2762:FQ2762),"")</f>
        <v/>
      </c>
      <c r="E2762" s="98" t="str">
        <f>IF(H2762=1,COUNT(R2762:FC2762,FI2762:FQ2762),"")</f>
        <v/>
      </c>
      <c r="F2762" s="98" t="str">
        <f>IF(H2762=1,COUNT(X2762:BN2762,BP2762:BX2762,BZ2762:CF2762,CH2762:FC2762,FI2762:FQ2762),"")</f>
        <v/>
      </c>
      <c r="G2762" s="98" t="str">
        <f>IF($B2762&gt;=1,$M2762,"")</f>
        <v/>
      </c>
      <c r="H2762" s="199" t="str">
        <f>IF(AND(M2762&gt;0,M2762&lt;=STATS!$C$22),1,"")</f>
        <v/>
      </c>
      <c r="J2762" s="34">
        <v>2761</v>
      </c>
      <c r="R2762" s="17"/>
      <c r="U2762" s="17"/>
      <c r="FD2762" s="195"/>
      <c r="FE2762" s="195"/>
      <c r="FF2762" s="195"/>
      <c r="FG2762" s="195"/>
      <c r="FH2762" s="195"/>
    </row>
    <row r="2763" spans="2:164" x14ac:dyDescent="0.2">
      <c r="B2763" s="98">
        <f>COUNT(R2763:FC2763,FI2763:FQ2763)</f>
        <v>0</v>
      </c>
      <c r="C2763" s="98" t="str">
        <f>IF(COUNT(R2763:FC2763,FI2763:FQ2763)&gt;0,COUNT(R2763:FC2763,FI2763:FQ2763),"")</f>
        <v/>
      </c>
      <c r="D2763" s="98" t="str">
        <f>IF(COUNT(X2763:BN2763,BP2763:BX2763,BZ2763:CF2763,CH2763:FC2763,FI2763:FQ2763)&gt;0,COUNT(X2763:BN2763,BP2763:BX2763,BZ2763:CF2763,CH2763:FC2763,FI2763:FQ2763),"")</f>
        <v/>
      </c>
      <c r="E2763" s="98" t="str">
        <f>IF(H2763=1,COUNT(R2763:FC2763,FI2763:FQ2763),"")</f>
        <v/>
      </c>
      <c r="F2763" s="98" t="str">
        <f>IF(H2763=1,COUNT(X2763:BN2763,BP2763:BX2763,BZ2763:CF2763,CH2763:FC2763,FI2763:FQ2763),"")</f>
        <v/>
      </c>
      <c r="G2763" s="98" t="str">
        <f>IF($B2763&gt;=1,$M2763,"")</f>
        <v/>
      </c>
      <c r="H2763" s="199" t="str">
        <f>IF(AND(M2763&gt;0,M2763&lt;=STATS!$C$22),1,"")</f>
        <v/>
      </c>
      <c r="J2763" s="34">
        <v>2762</v>
      </c>
      <c r="R2763" s="17"/>
      <c r="U2763" s="17"/>
      <c r="FD2763" s="195"/>
      <c r="FE2763" s="195"/>
      <c r="FF2763" s="195"/>
      <c r="FG2763" s="195"/>
      <c r="FH2763" s="195"/>
    </row>
    <row r="2764" spans="2:164" x14ac:dyDescent="0.2">
      <c r="B2764" s="98">
        <f>COUNT(R2764:FC2764,FI2764:FQ2764)</f>
        <v>0</v>
      </c>
      <c r="C2764" s="98" t="str">
        <f>IF(COUNT(R2764:FC2764,FI2764:FQ2764)&gt;0,COUNT(R2764:FC2764,FI2764:FQ2764),"")</f>
        <v/>
      </c>
      <c r="D2764" s="98" t="str">
        <f>IF(COUNT(X2764:BN2764,BP2764:BX2764,BZ2764:CF2764,CH2764:FC2764,FI2764:FQ2764)&gt;0,COUNT(X2764:BN2764,BP2764:BX2764,BZ2764:CF2764,CH2764:FC2764,FI2764:FQ2764),"")</f>
        <v/>
      </c>
      <c r="E2764" s="98" t="str">
        <f>IF(H2764=1,COUNT(R2764:FC2764,FI2764:FQ2764),"")</f>
        <v/>
      </c>
      <c r="F2764" s="98" t="str">
        <f>IF(H2764=1,COUNT(X2764:BN2764,BP2764:BX2764,BZ2764:CF2764,CH2764:FC2764,FI2764:FQ2764),"")</f>
        <v/>
      </c>
      <c r="G2764" s="98" t="str">
        <f>IF($B2764&gt;=1,$M2764,"")</f>
        <v/>
      </c>
      <c r="H2764" s="199" t="str">
        <f>IF(AND(M2764&gt;0,M2764&lt;=STATS!$C$22),1,"")</f>
        <v/>
      </c>
      <c r="J2764" s="34">
        <v>2763</v>
      </c>
      <c r="R2764" s="17"/>
      <c r="U2764" s="17"/>
      <c r="FD2764" s="195"/>
      <c r="FE2764" s="195"/>
      <c r="FF2764" s="195"/>
      <c r="FG2764" s="195"/>
      <c r="FH2764" s="195"/>
    </row>
    <row r="2765" spans="2:164" x14ac:dyDescent="0.2">
      <c r="B2765" s="98">
        <f>COUNT(R2765:FC2765,FI2765:FQ2765)</f>
        <v>0</v>
      </c>
      <c r="C2765" s="98" t="str">
        <f>IF(COUNT(R2765:FC2765,FI2765:FQ2765)&gt;0,COUNT(R2765:FC2765,FI2765:FQ2765),"")</f>
        <v/>
      </c>
      <c r="D2765" s="98" t="str">
        <f>IF(COUNT(X2765:BN2765,BP2765:BX2765,BZ2765:CF2765,CH2765:FC2765,FI2765:FQ2765)&gt;0,COUNT(X2765:BN2765,BP2765:BX2765,BZ2765:CF2765,CH2765:FC2765,FI2765:FQ2765),"")</f>
        <v/>
      </c>
      <c r="E2765" s="98" t="str">
        <f>IF(H2765=1,COUNT(R2765:FC2765,FI2765:FQ2765),"")</f>
        <v/>
      </c>
      <c r="F2765" s="98" t="str">
        <f>IF(H2765=1,COUNT(X2765:BN2765,BP2765:BX2765,BZ2765:CF2765,CH2765:FC2765,FI2765:FQ2765),"")</f>
        <v/>
      </c>
      <c r="G2765" s="98" t="str">
        <f>IF($B2765&gt;=1,$M2765,"")</f>
        <v/>
      </c>
      <c r="H2765" s="199" t="str">
        <f>IF(AND(M2765&gt;0,M2765&lt;=STATS!$C$22),1,"")</f>
        <v/>
      </c>
      <c r="J2765" s="34">
        <v>2764</v>
      </c>
      <c r="R2765" s="17"/>
      <c r="U2765" s="17"/>
      <c r="FD2765" s="195"/>
      <c r="FE2765" s="195"/>
      <c r="FF2765" s="195"/>
      <c r="FG2765" s="195"/>
      <c r="FH2765" s="195"/>
    </row>
    <row r="2766" spans="2:164" x14ac:dyDescent="0.2">
      <c r="B2766" s="98">
        <f>COUNT(R2766:FC2766,FI2766:FQ2766)</f>
        <v>0</v>
      </c>
      <c r="C2766" s="98" t="str">
        <f>IF(COUNT(R2766:FC2766,FI2766:FQ2766)&gt;0,COUNT(R2766:FC2766,FI2766:FQ2766),"")</f>
        <v/>
      </c>
      <c r="D2766" s="98" t="str">
        <f>IF(COUNT(X2766:BN2766,BP2766:BX2766,BZ2766:CF2766,CH2766:FC2766,FI2766:FQ2766)&gt;0,COUNT(X2766:BN2766,BP2766:BX2766,BZ2766:CF2766,CH2766:FC2766,FI2766:FQ2766),"")</f>
        <v/>
      </c>
      <c r="E2766" s="98" t="str">
        <f>IF(H2766=1,COUNT(R2766:FC2766,FI2766:FQ2766),"")</f>
        <v/>
      </c>
      <c r="F2766" s="98" t="str">
        <f>IF(H2766=1,COUNT(X2766:BN2766,BP2766:BX2766,BZ2766:CF2766,CH2766:FC2766,FI2766:FQ2766),"")</f>
        <v/>
      </c>
      <c r="G2766" s="98" t="str">
        <f>IF($B2766&gt;=1,$M2766,"")</f>
        <v/>
      </c>
      <c r="H2766" s="199" t="str">
        <f>IF(AND(M2766&gt;0,M2766&lt;=STATS!$C$22),1,"")</f>
        <v/>
      </c>
      <c r="J2766" s="34">
        <v>2765</v>
      </c>
      <c r="R2766" s="17"/>
      <c r="U2766" s="17"/>
      <c r="FD2766" s="195"/>
      <c r="FE2766" s="195"/>
      <c r="FF2766" s="195"/>
      <c r="FG2766" s="195"/>
      <c r="FH2766" s="195"/>
    </row>
    <row r="2767" spans="2:164" x14ac:dyDescent="0.2">
      <c r="B2767" s="98">
        <f>COUNT(R2767:FC2767,FI2767:FQ2767)</f>
        <v>0</v>
      </c>
      <c r="C2767" s="98" t="str">
        <f>IF(COUNT(R2767:FC2767,FI2767:FQ2767)&gt;0,COUNT(R2767:FC2767,FI2767:FQ2767),"")</f>
        <v/>
      </c>
      <c r="D2767" s="98" t="str">
        <f>IF(COUNT(X2767:BN2767,BP2767:BX2767,BZ2767:CF2767,CH2767:FC2767,FI2767:FQ2767)&gt;0,COUNT(X2767:BN2767,BP2767:BX2767,BZ2767:CF2767,CH2767:FC2767,FI2767:FQ2767),"")</f>
        <v/>
      </c>
      <c r="E2767" s="98" t="str">
        <f>IF(H2767=1,COUNT(R2767:FC2767,FI2767:FQ2767),"")</f>
        <v/>
      </c>
      <c r="F2767" s="98" t="str">
        <f>IF(H2767=1,COUNT(X2767:BN2767,BP2767:BX2767,BZ2767:CF2767,CH2767:FC2767,FI2767:FQ2767),"")</f>
        <v/>
      </c>
      <c r="G2767" s="98" t="str">
        <f>IF($B2767&gt;=1,$M2767,"")</f>
        <v/>
      </c>
      <c r="H2767" s="199" t="str">
        <f>IF(AND(M2767&gt;0,M2767&lt;=STATS!$C$22),1,"")</f>
        <v/>
      </c>
      <c r="J2767" s="34">
        <v>2766</v>
      </c>
      <c r="R2767" s="17"/>
      <c r="U2767" s="17"/>
      <c r="FD2767" s="195"/>
      <c r="FE2767" s="195"/>
      <c r="FF2767" s="195"/>
      <c r="FG2767" s="195"/>
      <c r="FH2767" s="195"/>
    </row>
    <row r="2768" spans="2:164" x14ac:dyDescent="0.2">
      <c r="B2768" s="98">
        <f>COUNT(R2768:FC2768,FI2768:FQ2768)</f>
        <v>0</v>
      </c>
      <c r="C2768" s="98" t="str">
        <f>IF(COUNT(R2768:FC2768,FI2768:FQ2768)&gt;0,COUNT(R2768:FC2768,FI2768:FQ2768),"")</f>
        <v/>
      </c>
      <c r="D2768" s="98" t="str">
        <f>IF(COUNT(X2768:BN2768,BP2768:BX2768,BZ2768:CF2768,CH2768:FC2768,FI2768:FQ2768)&gt;0,COUNT(X2768:BN2768,BP2768:BX2768,BZ2768:CF2768,CH2768:FC2768,FI2768:FQ2768),"")</f>
        <v/>
      </c>
      <c r="E2768" s="98" t="str">
        <f>IF(H2768=1,COUNT(R2768:FC2768,FI2768:FQ2768),"")</f>
        <v/>
      </c>
      <c r="F2768" s="98" t="str">
        <f>IF(H2768=1,COUNT(X2768:BN2768,BP2768:BX2768,BZ2768:CF2768,CH2768:FC2768,FI2768:FQ2768),"")</f>
        <v/>
      </c>
      <c r="G2768" s="98" t="str">
        <f>IF($B2768&gt;=1,$M2768,"")</f>
        <v/>
      </c>
      <c r="H2768" s="199" t="str">
        <f>IF(AND(M2768&gt;0,M2768&lt;=STATS!$C$22),1,"")</f>
        <v/>
      </c>
      <c r="J2768" s="34">
        <v>2767</v>
      </c>
      <c r="R2768" s="17"/>
      <c r="U2768" s="17"/>
      <c r="FD2768" s="195"/>
      <c r="FE2768" s="195"/>
      <c r="FF2768" s="195"/>
      <c r="FG2768" s="195"/>
      <c r="FH2768" s="195"/>
    </row>
    <row r="2769" spans="2:164" x14ac:dyDescent="0.2">
      <c r="B2769" s="98">
        <f>COUNT(R2769:FC2769,FI2769:FQ2769)</f>
        <v>0</v>
      </c>
      <c r="C2769" s="98" t="str">
        <f>IF(COUNT(R2769:FC2769,FI2769:FQ2769)&gt;0,COUNT(R2769:FC2769,FI2769:FQ2769),"")</f>
        <v/>
      </c>
      <c r="D2769" s="98" t="str">
        <f>IF(COUNT(X2769:BN2769,BP2769:BX2769,BZ2769:CF2769,CH2769:FC2769,FI2769:FQ2769)&gt;0,COUNT(X2769:BN2769,BP2769:BX2769,BZ2769:CF2769,CH2769:FC2769,FI2769:FQ2769),"")</f>
        <v/>
      </c>
      <c r="E2769" s="98" t="str">
        <f>IF(H2769=1,COUNT(R2769:FC2769,FI2769:FQ2769),"")</f>
        <v/>
      </c>
      <c r="F2769" s="98" t="str">
        <f>IF(H2769=1,COUNT(X2769:BN2769,BP2769:BX2769,BZ2769:CF2769,CH2769:FC2769,FI2769:FQ2769),"")</f>
        <v/>
      </c>
      <c r="G2769" s="98" t="str">
        <f>IF($B2769&gt;=1,$M2769,"")</f>
        <v/>
      </c>
      <c r="H2769" s="199" t="str">
        <f>IF(AND(M2769&gt;0,M2769&lt;=STATS!$C$22),1,"")</f>
        <v/>
      </c>
      <c r="J2769" s="34">
        <v>2768</v>
      </c>
      <c r="R2769" s="17"/>
      <c r="U2769" s="17"/>
      <c r="FD2769" s="195"/>
      <c r="FE2769" s="195"/>
      <c r="FF2769" s="195"/>
      <c r="FG2769" s="195"/>
      <c r="FH2769" s="195"/>
    </row>
    <row r="2770" spans="2:164" x14ac:dyDescent="0.2">
      <c r="B2770" s="98">
        <f>COUNT(R2770:FC2770,FI2770:FQ2770)</f>
        <v>0</v>
      </c>
      <c r="C2770" s="98" t="str">
        <f>IF(COUNT(R2770:FC2770,FI2770:FQ2770)&gt;0,COUNT(R2770:FC2770,FI2770:FQ2770),"")</f>
        <v/>
      </c>
      <c r="D2770" s="98" t="str">
        <f>IF(COUNT(X2770:BN2770,BP2770:BX2770,BZ2770:CF2770,CH2770:FC2770,FI2770:FQ2770)&gt;0,COUNT(X2770:BN2770,BP2770:BX2770,BZ2770:CF2770,CH2770:FC2770,FI2770:FQ2770),"")</f>
        <v/>
      </c>
      <c r="E2770" s="98" t="str">
        <f>IF(H2770=1,COUNT(R2770:FC2770,FI2770:FQ2770),"")</f>
        <v/>
      </c>
      <c r="F2770" s="98" t="str">
        <f>IF(H2770=1,COUNT(X2770:BN2770,BP2770:BX2770,BZ2770:CF2770,CH2770:FC2770,FI2770:FQ2770),"")</f>
        <v/>
      </c>
      <c r="G2770" s="98" t="str">
        <f>IF($B2770&gt;=1,$M2770,"")</f>
        <v/>
      </c>
      <c r="H2770" s="199" t="str">
        <f>IF(AND(M2770&gt;0,M2770&lt;=STATS!$C$22),1,"")</f>
        <v/>
      </c>
      <c r="J2770" s="34">
        <v>2769</v>
      </c>
      <c r="R2770" s="17"/>
      <c r="U2770" s="17"/>
      <c r="FD2770" s="195"/>
      <c r="FE2770" s="195"/>
      <c r="FF2770" s="195"/>
      <c r="FG2770" s="195"/>
      <c r="FH2770" s="195"/>
    </row>
    <row r="2771" spans="2:164" x14ac:dyDescent="0.2">
      <c r="B2771" s="98">
        <f>COUNT(R2771:FC2771,FI2771:FQ2771)</f>
        <v>0</v>
      </c>
      <c r="C2771" s="98" t="str">
        <f>IF(COUNT(R2771:FC2771,FI2771:FQ2771)&gt;0,COUNT(R2771:FC2771,FI2771:FQ2771),"")</f>
        <v/>
      </c>
      <c r="D2771" s="98" t="str">
        <f>IF(COUNT(X2771:BN2771,BP2771:BX2771,BZ2771:CF2771,CH2771:FC2771,FI2771:FQ2771)&gt;0,COUNT(X2771:BN2771,BP2771:BX2771,BZ2771:CF2771,CH2771:FC2771,FI2771:FQ2771),"")</f>
        <v/>
      </c>
      <c r="E2771" s="98" t="str">
        <f>IF(H2771=1,COUNT(R2771:FC2771,FI2771:FQ2771),"")</f>
        <v/>
      </c>
      <c r="F2771" s="98" t="str">
        <f>IF(H2771=1,COUNT(X2771:BN2771,BP2771:BX2771,BZ2771:CF2771,CH2771:FC2771,FI2771:FQ2771),"")</f>
        <v/>
      </c>
      <c r="G2771" s="98" t="str">
        <f>IF($B2771&gt;=1,$M2771,"")</f>
        <v/>
      </c>
      <c r="H2771" s="199" t="str">
        <f>IF(AND(M2771&gt;0,M2771&lt;=STATS!$C$22),1,"")</f>
        <v/>
      </c>
      <c r="J2771" s="34">
        <v>2770</v>
      </c>
      <c r="R2771" s="17"/>
      <c r="U2771" s="17"/>
      <c r="FD2771" s="195"/>
      <c r="FE2771" s="195"/>
      <c r="FF2771" s="195"/>
      <c r="FG2771" s="195"/>
      <c r="FH2771" s="195"/>
    </row>
    <row r="2772" spans="2:164" x14ac:dyDescent="0.2">
      <c r="B2772" s="98">
        <f>COUNT(R2772:FC2772,FI2772:FQ2772)</f>
        <v>0</v>
      </c>
      <c r="C2772" s="98" t="str">
        <f>IF(COUNT(R2772:FC2772,FI2772:FQ2772)&gt;0,COUNT(R2772:FC2772,FI2772:FQ2772),"")</f>
        <v/>
      </c>
      <c r="D2772" s="98" t="str">
        <f>IF(COUNT(X2772:BN2772,BP2772:BX2772,BZ2772:CF2772,CH2772:FC2772,FI2772:FQ2772)&gt;0,COUNT(X2772:BN2772,BP2772:BX2772,BZ2772:CF2772,CH2772:FC2772,FI2772:FQ2772),"")</f>
        <v/>
      </c>
      <c r="E2772" s="98" t="str">
        <f>IF(H2772=1,COUNT(R2772:FC2772,FI2772:FQ2772),"")</f>
        <v/>
      </c>
      <c r="F2772" s="98" t="str">
        <f>IF(H2772=1,COUNT(X2772:BN2772,BP2772:BX2772,BZ2772:CF2772,CH2772:FC2772,FI2772:FQ2772),"")</f>
        <v/>
      </c>
      <c r="G2772" s="98" t="str">
        <f>IF($B2772&gt;=1,$M2772,"")</f>
        <v/>
      </c>
      <c r="H2772" s="199" t="str">
        <f>IF(AND(M2772&gt;0,M2772&lt;=STATS!$C$22),1,"")</f>
        <v/>
      </c>
      <c r="J2772" s="34">
        <v>2771</v>
      </c>
      <c r="R2772" s="17"/>
      <c r="U2772" s="17"/>
      <c r="FD2772" s="195"/>
      <c r="FE2772" s="195"/>
      <c r="FF2772" s="195"/>
      <c r="FG2772" s="195"/>
      <c r="FH2772" s="195"/>
    </row>
    <row r="2773" spans="2:164" x14ac:dyDescent="0.2">
      <c r="B2773" s="98">
        <f>COUNT(R2773:FC2773,FI2773:FQ2773)</f>
        <v>0</v>
      </c>
      <c r="C2773" s="98" t="str">
        <f>IF(COUNT(R2773:FC2773,FI2773:FQ2773)&gt;0,COUNT(R2773:FC2773,FI2773:FQ2773),"")</f>
        <v/>
      </c>
      <c r="D2773" s="98" t="str">
        <f>IF(COUNT(X2773:BN2773,BP2773:BX2773,BZ2773:CF2773,CH2773:FC2773,FI2773:FQ2773)&gt;0,COUNT(X2773:BN2773,BP2773:BX2773,BZ2773:CF2773,CH2773:FC2773,FI2773:FQ2773),"")</f>
        <v/>
      </c>
      <c r="E2773" s="98" t="str">
        <f>IF(H2773=1,COUNT(R2773:FC2773,FI2773:FQ2773),"")</f>
        <v/>
      </c>
      <c r="F2773" s="98" t="str">
        <f>IF(H2773=1,COUNT(X2773:BN2773,BP2773:BX2773,BZ2773:CF2773,CH2773:FC2773,FI2773:FQ2773),"")</f>
        <v/>
      </c>
      <c r="G2773" s="98" t="str">
        <f>IF($B2773&gt;=1,$M2773,"")</f>
        <v/>
      </c>
      <c r="H2773" s="199" t="str">
        <f>IF(AND(M2773&gt;0,M2773&lt;=STATS!$C$22),1,"")</f>
        <v/>
      </c>
      <c r="J2773" s="34">
        <v>2772</v>
      </c>
      <c r="R2773" s="17"/>
      <c r="U2773" s="17"/>
      <c r="FD2773" s="195"/>
      <c r="FE2773" s="195"/>
      <c r="FF2773" s="195"/>
      <c r="FG2773" s="195"/>
      <c r="FH2773" s="195"/>
    </row>
    <row r="2774" spans="2:164" x14ac:dyDescent="0.2">
      <c r="B2774" s="98">
        <f>COUNT(R2774:FC2774,FI2774:FQ2774)</f>
        <v>0</v>
      </c>
      <c r="C2774" s="98" t="str">
        <f>IF(COUNT(R2774:FC2774,FI2774:FQ2774)&gt;0,COUNT(R2774:FC2774,FI2774:FQ2774),"")</f>
        <v/>
      </c>
      <c r="D2774" s="98" t="str">
        <f>IF(COUNT(X2774:BN2774,BP2774:BX2774,BZ2774:CF2774,CH2774:FC2774,FI2774:FQ2774)&gt;0,COUNT(X2774:BN2774,BP2774:BX2774,BZ2774:CF2774,CH2774:FC2774,FI2774:FQ2774),"")</f>
        <v/>
      </c>
      <c r="E2774" s="98" t="str">
        <f>IF(H2774=1,COUNT(R2774:FC2774,FI2774:FQ2774),"")</f>
        <v/>
      </c>
      <c r="F2774" s="98" t="str">
        <f>IF(H2774=1,COUNT(X2774:BN2774,BP2774:BX2774,BZ2774:CF2774,CH2774:FC2774,FI2774:FQ2774),"")</f>
        <v/>
      </c>
      <c r="G2774" s="98" t="str">
        <f>IF($B2774&gt;=1,$M2774,"")</f>
        <v/>
      </c>
      <c r="H2774" s="199" t="str">
        <f>IF(AND(M2774&gt;0,M2774&lt;=STATS!$C$22),1,"")</f>
        <v/>
      </c>
      <c r="J2774" s="34">
        <v>2773</v>
      </c>
      <c r="R2774" s="17"/>
      <c r="U2774" s="17"/>
      <c r="FD2774" s="195"/>
      <c r="FE2774" s="195"/>
      <c r="FF2774" s="195"/>
      <c r="FG2774" s="195"/>
      <c r="FH2774" s="195"/>
    </row>
    <row r="2775" spans="2:164" x14ac:dyDescent="0.2">
      <c r="B2775" s="98">
        <f>COUNT(R2775:FC2775,FI2775:FQ2775)</f>
        <v>0</v>
      </c>
      <c r="C2775" s="98" t="str">
        <f>IF(COUNT(R2775:FC2775,FI2775:FQ2775)&gt;0,COUNT(R2775:FC2775,FI2775:FQ2775),"")</f>
        <v/>
      </c>
      <c r="D2775" s="98" t="str">
        <f>IF(COUNT(X2775:BN2775,BP2775:BX2775,BZ2775:CF2775,CH2775:FC2775,FI2775:FQ2775)&gt;0,COUNT(X2775:BN2775,BP2775:BX2775,BZ2775:CF2775,CH2775:FC2775,FI2775:FQ2775),"")</f>
        <v/>
      </c>
      <c r="E2775" s="98" t="str">
        <f>IF(H2775=1,COUNT(R2775:FC2775,FI2775:FQ2775),"")</f>
        <v/>
      </c>
      <c r="F2775" s="98" t="str">
        <f>IF(H2775=1,COUNT(X2775:BN2775,BP2775:BX2775,BZ2775:CF2775,CH2775:FC2775,FI2775:FQ2775),"")</f>
        <v/>
      </c>
      <c r="G2775" s="98" t="str">
        <f>IF($B2775&gt;=1,$M2775,"")</f>
        <v/>
      </c>
      <c r="H2775" s="199" t="str">
        <f>IF(AND(M2775&gt;0,M2775&lt;=STATS!$C$22),1,"")</f>
        <v/>
      </c>
      <c r="J2775" s="34">
        <v>2774</v>
      </c>
      <c r="R2775" s="17"/>
      <c r="U2775" s="17"/>
      <c r="FD2775" s="195"/>
      <c r="FE2775" s="195"/>
      <c r="FF2775" s="195"/>
      <c r="FG2775" s="195"/>
      <c r="FH2775" s="195"/>
    </row>
    <row r="2776" spans="2:164" x14ac:dyDescent="0.2">
      <c r="B2776" s="98">
        <f>COUNT(R2776:FC2776,FI2776:FQ2776)</f>
        <v>0</v>
      </c>
      <c r="C2776" s="98" t="str">
        <f>IF(COUNT(R2776:FC2776,FI2776:FQ2776)&gt;0,COUNT(R2776:FC2776,FI2776:FQ2776),"")</f>
        <v/>
      </c>
      <c r="D2776" s="98" t="str">
        <f>IF(COUNT(X2776:BN2776,BP2776:BX2776,BZ2776:CF2776,CH2776:FC2776,FI2776:FQ2776)&gt;0,COUNT(X2776:BN2776,BP2776:BX2776,BZ2776:CF2776,CH2776:FC2776,FI2776:FQ2776),"")</f>
        <v/>
      </c>
      <c r="E2776" s="98" t="str">
        <f>IF(H2776=1,COUNT(R2776:FC2776,FI2776:FQ2776),"")</f>
        <v/>
      </c>
      <c r="F2776" s="98" t="str">
        <f>IF(H2776=1,COUNT(X2776:BN2776,BP2776:BX2776,BZ2776:CF2776,CH2776:FC2776,FI2776:FQ2776),"")</f>
        <v/>
      </c>
      <c r="G2776" s="98" t="str">
        <f>IF($B2776&gt;=1,$M2776,"")</f>
        <v/>
      </c>
      <c r="H2776" s="199" t="str">
        <f>IF(AND(M2776&gt;0,M2776&lt;=STATS!$C$22),1,"")</f>
        <v/>
      </c>
      <c r="J2776" s="34">
        <v>2775</v>
      </c>
      <c r="R2776" s="17"/>
      <c r="U2776" s="17"/>
      <c r="FD2776" s="195"/>
      <c r="FE2776" s="195"/>
      <c r="FF2776" s="195"/>
      <c r="FG2776" s="195"/>
      <c r="FH2776" s="195"/>
    </row>
    <row r="2777" spans="2:164" x14ac:dyDescent="0.2">
      <c r="B2777" s="98">
        <f>COUNT(R2777:FC2777,FI2777:FQ2777)</f>
        <v>0</v>
      </c>
      <c r="C2777" s="98" t="str">
        <f>IF(COUNT(R2777:FC2777,FI2777:FQ2777)&gt;0,COUNT(R2777:FC2777,FI2777:FQ2777),"")</f>
        <v/>
      </c>
      <c r="D2777" s="98" t="str">
        <f>IF(COUNT(X2777:BN2777,BP2777:BX2777,BZ2777:CF2777,CH2777:FC2777,FI2777:FQ2777)&gt;0,COUNT(X2777:BN2777,BP2777:BX2777,BZ2777:CF2777,CH2777:FC2777,FI2777:FQ2777),"")</f>
        <v/>
      </c>
      <c r="E2777" s="98" t="str">
        <f>IF(H2777=1,COUNT(R2777:FC2777,FI2777:FQ2777),"")</f>
        <v/>
      </c>
      <c r="F2777" s="98" t="str">
        <f>IF(H2777=1,COUNT(X2777:BN2777,BP2777:BX2777,BZ2777:CF2777,CH2777:FC2777,FI2777:FQ2777),"")</f>
        <v/>
      </c>
      <c r="G2777" s="98" t="str">
        <f>IF($B2777&gt;=1,$M2777,"")</f>
        <v/>
      </c>
      <c r="H2777" s="199" t="str">
        <f>IF(AND(M2777&gt;0,M2777&lt;=STATS!$C$22),1,"")</f>
        <v/>
      </c>
      <c r="J2777" s="34">
        <v>2776</v>
      </c>
      <c r="R2777" s="17"/>
      <c r="U2777" s="17"/>
      <c r="FD2777" s="195"/>
      <c r="FE2777" s="195"/>
      <c r="FF2777" s="195"/>
      <c r="FG2777" s="195"/>
      <c r="FH2777" s="195"/>
    </row>
    <row r="2778" spans="2:164" x14ac:dyDescent="0.2">
      <c r="B2778" s="98">
        <f>COUNT(R2778:FC2778,FI2778:FQ2778)</f>
        <v>0</v>
      </c>
      <c r="C2778" s="98" t="str">
        <f>IF(COUNT(R2778:FC2778,FI2778:FQ2778)&gt;0,COUNT(R2778:FC2778,FI2778:FQ2778),"")</f>
        <v/>
      </c>
      <c r="D2778" s="98" t="str">
        <f>IF(COUNT(X2778:BN2778,BP2778:BX2778,BZ2778:CF2778,CH2778:FC2778,FI2778:FQ2778)&gt;0,COUNT(X2778:BN2778,BP2778:BX2778,BZ2778:CF2778,CH2778:FC2778,FI2778:FQ2778),"")</f>
        <v/>
      </c>
      <c r="E2778" s="98" t="str">
        <f>IF(H2778=1,COUNT(R2778:FC2778,FI2778:FQ2778),"")</f>
        <v/>
      </c>
      <c r="F2778" s="98" t="str">
        <f>IF(H2778=1,COUNT(X2778:BN2778,BP2778:BX2778,BZ2778:CF2778,CH2778:FC2778,FI2778:FQ2778),"")</f>
        <v/>
      </c>
      <c r="G2778" s="98" t="str">
        <f>IF($B2778&gt;=1,$M2778,"")</f>
        <v/>
      </c>
      <c r="H2778" s="199" t="str">
        <f>IF(AND(M2778&gt;0,M2778&lt;=STATS!$C$22),1,"")</f>
        <v/>
      </c>
      <c r="J2778" s="34">
        <v>2777</v>
      </c>
      <c r="R2778" s="17"/>
      <c r="U2778" s="17"/>
      <c r="FD2778" s="195"/>
      <c r="FE2778" s="195"/>
      <c r="FF2778" s="195"/>
      <c r="FG2778" s="195"/>
      <c r="FH2778" s="195"/>
    </row>
    <row r="2779" spans="2:164" x14ac:dyDescent="0.2">
      <c r="B2779" s="98">
        <f>COUNT(R2779:FC2779,FI2779:FQ2779)</f>
        <v>0</v>
      </c>
      <c r="C2779" s="98" t="str">
        <f>IF(COUNT(R2779:FC2779,FI2779:FQ2779)&gt;0,COUNT(R2779:FC2779,FI2779:FQ2779),"")</f>
        <v/>
      </c>
      <c r="D2779" s="98" t="str">
        <f>IF(COUNT(X2779:BN2779,BP2779:BX2779,BZ2779:CF2779,CH2779:FC2779,FI2779:FQ2779)&gt;0,COUNT(X2779:BN2779,BP2779:BX2779,BZ2779:CF2779,CH2779:FC2779,FI2779:FQ2779),"")</f>
        <v/>
      </c>
      <c r="E2779" s="98" t="str">
        <f>IF(H2779=1,COUNT(R2779:FC2779,FI2779:FQ2779),"")</f>
        <v/>
      </c>
      <c r="F2779" s="98" t="str">
        <f>IF(H2779=1,COUNT(X2779:BN2779,BP2779:BX2779,BZ2779:CF2779,CH2779:FC2779,FI2779:FQ2779),"")</f>
        <v/>
      </c>
      <c r="G2779" s="98" t="str">
        <f>IF($B2779&gt;=1,$M2779,"")</f>
        <v/>
      </c>
      <c r="H2779" s="199" t="str">
        <f>IF(AND(M2779&gt;0,M2779&lt;=STATS!$C$22),1,"")</f>
        <v/>
      </c>
      <c r="J2779" s="34">
        <v>2778</v>
      </c>
      <c r="R2779" s="17"/>
      <c r="U2779" s="17"/>
      <c r="FD2779" s="195"/>
      <c r="FE2779" s="195"/>
      <c r="FF2779" s="195"/>
      <c r="FG2779" s="195"/>
      <c r="FH2779" s="195"/>
    </row>
    <row r="2780" spans="2:164" x14ac:dyDescent="0.2">
      <c r="B2780" s="98">
        <f>COUNT(R2780:FC2780,FI2780:FQ2780)</f>
        <v>0</v>
      </c>
      <c r="C2780" s="98" t="str">
        <f>IF(COUNT(R2780:FC2780,FI2780:FQ2780)&gt;0,COUNT(R2780:FC2780,FI2780:FQ2780),"")</f>
        <v/>
      </c>
      <c r="D2780" s="98" t="str">
        <f>IF(COUNT(X2780:BN2780,BP2780:BX2780,BZ2780:CF2780,CH2780:FC2780,FI2780:FQ2780)&gt;0,COUNT(X2780:BN2780,BP2780:BX2780,BZ2780:CF2780,CH2780:FC2780,FI2780:FQ2780),"")</f>
        <v/>
      </c>
      <c r="E2780" s="98" t="str">
        <f>IF(H2780=1,COUNT(R2780:FC2780,FI2780:FQ2780),"")</f>
        <v/>
      </c>
      <c r="F2780" s="98" t="str">
        <f>IF(H2780=1,COUNT(X2780:BN2780,BP2780:BX2780,BZ2780:CF2780,CH2780:FC2780,FI2780:FQ2780),"")</f>
        <v/>
      </c>
      <c r="G2780" s="98" t="str">
        <f>IF($B2780&gt;=1,$M2780,"")</f>
        <v/>
      </c>
      <c r="H2780" s="199" t="str">
        <f>IF(AND(M2780&gt;0,M2780&lt;=STATS!$C$22),1,"")</f>
        <v/>
      </c>
      <c r="J2780" s="34">
        <v>2779</v>
      </c>
      <c r="R2780" s="17"/>
      <c r="U2780" s="17"/>
      <c r="FD2780" s="195"/>
      <c r="FE2780" s="195"/>
      <c r="FF2780" s="195"/>
      <c r="FG2780" s="195"/>
      <c r="FH2780" s="195"/>
    </row>
    <row r="2781" spans="2:164" x14ac:dyDescent="0.2">
      <c r="B2781" s="98">
        <f>COUNT(R2781:FC2781,FI2781:FQ2781)</f>
        <v>0</v>
      </c>
      <c r="C2781" s="98" t="str">
        <f>IF(COUNT(R2781:FC2781,FI2781:FQ2781)&gt;0,COUNT(R2781:FC2781,FI2781:FQ2781),"")</f>
        <v/>
      </c>
      <c r="D2781" s="98" t="str">
        <f>IF(COUNT(X2781:BN2781,BP2781:BX2781,BZ2781:CF2781,CH2781:FC2781,FI2781:FQ2781)&gt;0,COUNT(X2781:BN2781,BP2781:BX2781,BZ2781:CF2781,CH2781:FC2781,FI2781:FQ2781),"")</f>
        <v/>
      </c>
      <c r="E2781" s="98" t="str">
        <f>IF(H2781=1,COUNT(R2781:FC2781,FI2781:FQ2781),"")</f>
        <v/>
      </c>
      <c r="F2781" s="98" t="str">
        <f>IF(H2781=1,COUNT(X2781:BN2781,BP2781:BX2781,BZ2781:CF2781,CH2781:FC2781,FI2781:FQ2781),"")</f>
        <v/>
      </c>
      <c r="G2781" s="98" t="str">
        <f>IF($B2781&gt;=1,$M2781,"")</f>
        <v/>
      </c>
      <c r="H2781" s="199" t="str">
        <f>IF(AND(M2781&gt;0,M2781&lt;=STATS!$C$22),1,"")</f>
        <v/>
      </c>
      <c r="J2781" s="34">
        <v>2780</v>
      </c>
      <c r="R2781" s="17"/>
      <c r="U2781" s="17"/>
      <c r="FD2781" s="195"/>
      <c r="FE2781" s="195"/>
      <c r="FF2781" s="195"/>
      <c r="FG2781" s="195"/>
      <c r="FH2781" s="195"/>
    </row>
    <row r="2782" spans="2:164" x14ac:dyDescent="0.2">
      <c r="B2782" s="98">
        <f>COUNT(R2782:FC2782,FI2782:FQ2782)</f>
        <v>0</v>
      </c>
      <c r="C2782" s="98" t="str">
        <f>IF(COUNT(R2782:FC2782,FI2782:FQ2782)&gt;0,COUNT(R2782:FC2782,FI2782:FQ2782),"")</f>
        <v/>
      </c>
      <c r="D2782" s="98" t="str">
        <f>IF(COUNT(X2782:BN2782,BP2782:BX2782,BZ2782:CF2782,CH2782:FC2782,FI2782:FQ2782)&gt;0,COUNT(X2782:BN2782,BP2782:BX2782,BZ2782:CF2782,CH2782:FC2782,FI2782:FQ2782),"")</f>
        <v/>
      </c>
      <c r="E2782" s="98" t="str">
        <f>IF(H2782=1,COUNT(R2782:FC2782,FI2782:FQ2782),"")</f>
        <v/>
      </c>
      <c r="F2782" s="98" t="str">
        <f>IF(H2782=1,COUNT(X2782:BN2782,BP2782:BX2782,BZ2782:CF2782,CH2782:FC2782,FI2782:FQ2782),"")</f>
        <v/>
      </c>
      <c r="G2782" s="98" t="str">
        <f>IF($B2782&gt;=1,$M2782,"")</f>
        <v/>
      </c>
      <c r="H2782" s="199" t="str">
        <f>IF(AND(M2782&gt;0,M2782&lt;=STATS!$C$22),1,"")</f>
        <v/>
      </c>
      <c r="J2782" s="34">
        <v>2781</v>
      </c>
      <c r="R2782" s="17"/>
      <c r="U2782" s="17"/>
      <c r="FD2782" s="195"/>
      <c r="FE2782" s="195"/>
      <c r="FF2782" s="195"/>
      <c r="FG2782" s="195"/>
      <c r="FH2782" s="195"/>
    </row>
    <row r="2783" spans="2:164" x14ac:dyDescent="0.2">
      <c r="B2783" s="98">
        <f>COUNT(R2783:FC2783,FI2783:FQ2783)</f>
        <v>0</v>
      </c>
      <c r="C2783" s="98" t="str">
        <f>IF(COUNT(R2783:FC2783,FI2783:FQ2783)&gt;0,COUNT(R2783:FC2783,FI2783:FQ2783),"")</f>
        <v/>
      </c>
      <c r="D2783" s="98" t="str">
        <f>IF(COUNT(X2783:BN2783,BP2783:BX2783,BZ2783:CF2783,CH2783:FC2783,FI2783:FQ2783)&gt;0,COUNT(X2783:BN2783,BP2783:BX2783,BZ2783:CF2783,CH2783:FC2783,FI2783:FQ2783),"")</f>
        <v/>
      </c>
      <c r="E2783" s="98" t="str">
        <f>IF(H2783=1,COUNT(R2783:FC2783,FI2783:FQ2783),"")</f>
        <v/>
      </c>
      <c r="F2783" s="98" t="str">
        <f>IF(H2783=1,COUNT(X2783:BN2783,BP2783:BX2783,BZ2783:CF2783,CH2783:FC2783,FI2783:FQ2783),"")</f>
        <v/>
      </c>
      <c r="G2783" s="98" t="str">
        <f>IF($B2783&gt;=1,$M2783,"")</f>
        <v/>
      </c>
      <c r="H2783" s="199" t="str">
        <f>IF(AND(M2783&gt;0,M2783&lt;=STATS!$C$22),1,"")</f>
        <v/>
      </c>
      <c r="J2783" s="34">
        <v>2782</v>
      </c>
      <c r="R2783" s="17"/>
      <c r="U2783" s="17"/>
      <c r="FD2783" s="195"/>
      <c r="FE2783" s="195"/>
      <c r="FF2783" s="195"/>
      <c r="FG2783" s="195"/>
      <c r="FH2783" s="195"/>
    </row>
    <row r="2784" spans="2:164" x14ac:dyDescent="0.2">
      <c r="B2784" s="98">
        <f>COUNT(R2784:FC2784,FI2784:FQ2784)</f>
        <v>0</v>
      </c>
      <c r="C2784" s="98" t="str">
        <f>IF(COUNT(R2784:FC2784,FI2784:FQ2784)&gt;0,COUNT(R2784:FC2784,FI2784:FQ2784),"")</f>
        <v/>
      </c>
      <c r="D2784" s="98" t="str">
        <f>IF(COUNT(X2784:BN2784,BP2784:BX2784,BZ2784:CF2784,CH2784:FC2784,FI2784:FQ2784)&gt;0,COUNT(X2784:BN2784,BP2784:BX2784,BZ2784:CF2784,CH2784:FC2784,FI2784:FQ2784),"")</f>
        <v/>
      </c>
      <c r="E2784" s="98" t="str">
        <f>IF(H2784=1,COUNT(R2784:FC2784,FI2784:FQ2784),"")</f>
        <v/>
      </c>
      <c r="F2784" s="98" t="str">
        <f>IF(H2784=1,COUNT(X2784:BN2784,BP2784:BX2784,BZ2784:CF2784,CH2784:FC2784,FI2784:FQ2784),"")</f>
        <v/>
      </c>
      <c r="G2784" s="98" t="str">
        <f>IF($B2784&gt;=1,$M2784,"")</f>
        <v/>
      </c>
      <c r="H2784" s="199" t="str">
        <f>IF(AND(M2784&gt;0,M2784&lt;=STATS!$C$22),1,"")</f>
        <v/>
      </c>
      <c r="J2784" s="34">
        <v>2783</v>
      </c>
      <c r="R2784" s="17"/>
      <c r="U2784" s="17"/>
      <c r="FD2784" s="195"/>
      <c r="FE2784" s="195"/>
      <c r="FF2784" s="195"/>
      <c r="FG2784" s="195"/>
      <c r="FH2784" s="195"/>
    </row>
    <row r="2785" spans="2:164" x14ac:dyDescent="0.2">
      <c r="B2785" s="98">
        <f>COUNT(R2785:FC2785,FI2785:FQ2785)</f>
        <v>0</v>
      </c>
      <c r="C2785" s="98" t="str">
        <f>IF(COUNT(R2785:FC2785,FI2785:FQ2785)&gt;0,COUNT(R2785:FC2785,FI2785:FQ2785),"")</f>
        <v/>
      </c>
      <c r="D2785" s="98" t="str">
        <f>IF(COUNT(X2785:BN2785,BP2785:BX2785,BZ2785:CF2785,CH2785:FC2785,FI2785:FQ2785)&gt;0,COUNT(X2785:BN2785,BP2785:BX2785,BZ2785:CF2785,CH2785:FC2785,FI2785:FQ2785),"")</f>
        <v/>
      </c>
      <c r="E2785" s="98" t="str">
        <f>IF(H2785=1,COUNT(R2785:FC2785,FI2785:FQ2785),"")</f>
        <v/>
      </c>
      <c r="F2785" s="98" t="str">
        <f>IF(H2785=1,COUNT(X2785:BN2785,BP2785:BX2785,BZ2785:CF2785,CH2785:FC2785,FI2785:FQ2785),"")</f>
        <v/>
      </c>
      <c r="G2785" s="98" t="str">
        <f>IF($B2785&gt;=1,$M2785,"")</f>
        <v/>
      </c>
      <c r="H2785" s="199" t="str">
        <f>IF(AND(M2785&gt;0,M2785&lt;=STATS!$C$22),1,"")</f>
        <v/>
      </c>
      <c r="J2785" s="34">
        <v>2784</v>
      </c>
      <c r="R2785" s="17"/>
      <c r="U2785" s="17"/>
      <c r="FD2785" s="195"/>
      <c r="FE2785" s="195"/>
      <c r="FF2785" s="195"/>
      <c r="FG2785" s="195"/>
      <c r="FH2785" s="195"/>
    </row>
    <row r="2786" spans="2:164" x14ac:dyDescent="0.2">
      <c r="B2786" s="98">
        <f>COUNT(R2786:FC2786,FI2786:FQ2786)</f>
        <v>0</v>
      </c>
      <c r="C2786" s="98" t="str">
        <f>IF(COUNT(R2786:FC2786,FI2786:FQ2786)&gt;0,COUNT(R2786:FC2786,FI2786:FQ2786),"")</f>
        <v/>
      </c>
      <c r="D2786" s="98" t="str">
        <f>IF(COUNT(X2786:BN2786,BP2786:BX2786,BZ2786:CF2786,CH2786:FC2786,FI2786:FQ2786)&gt;0,COUNT(X2786:BN2786,BP2786:BX2786,BZ2786:CF2786,CH2786:FC2786,FI2786:FQ2786),"")</f>
        <v/>
      </c>
      <c r="E2786" s="98" t="str">
        <f>IF(H2786=1,COUNT(R2786:FC2786,FI2786:FQ2786),"")</f>
        <v/>
      </c>
      <c r="F2786" s="98" t="str">
        <f>IF(H2786=1,COUNT(X2786:BN2786,BP2786:BX2786,BZ2786:CF2786,CH2786:FC2786,FI2786:FQ2786),"")</f>
        <v/>
      </c>
      <c r="G2786" s="98" t="str">
        <f>IF($B2786&gt;=1,$M2786,"")</f>
        <v/>
      </c>
      <c r="H2786" s="199" t="str">
        <f>IF(AND(M2786&gt;0,M2786&lt;=STATS!$C$22),1,"")</f>
        <v/>
      </c>
      <c r="J2786" s="34">
        <v>2785</v>
      </c>
      <c r="R2786" s="17"/>
      <c r="U2786" s="17"/>
      <c r="FD2786" s="195"/>
      <c r="FE2786" s="195"/>
      <c r="FF2786" s="195"/>
      <c r="FG2786" s="195"/>
      <c r="FH2786" s="195"/>
    </row>
    <row r="2787" spans="2:164" x14ac:dyDescent="0.2">
      <c r="B2787" s="98">
        <f>COUNT(R2787:FC2787,FI2787:FQ2787)</f>
        <v>0</v>
      </c>
      <c r="C2787" s="98" t="str">
        <f>IF(COUNT(R2787:FC2787,FI2787:FQ2787)&gt;0,COUNT(R2787:FC2787,FI2787:FQ2787),"")</f>
        <v/>
      </c>
      <c r="D2787" s="98" t="str">
        <f>IF(COUNT(X2787:BN2787,BP2787:BX2787,BZ2787:CF2787,CH2787:FC2787,FI2787:FQ2787)&gt;0,COUNT(X2787:BN2787,BP2787:BX2787,BZ2787:CF2787,CH2787:FC2787,FI2787:FQ2787),"")</f>
        <v/>
      </c>
      <c r="E2787" s="98" t="str">
        <f>IF(H2787=1,COUNT(R2787:FC2787,FI2787:FQ2787),"")</f>
        <v/>
      </c>
      <c r="F2787" s="98" t="str">
        <f>IF(H2787=1,COUNT(X2787:BN2787,BP2787:BX2787,BZ2787:CF2787,CH2787:FC2787,FI2787:FQ2787),"")</f>
        <v/>
      </c>
      <c r="G2787" s="98" t="str">
        <f>IF($B2787&gt;=1,$M2787,"")</f>
        <v/>
      </c>
      <c r="H2787" s="199" t="str">
        <f>IF(AND(M2787&gt;0,M2787&lt;=STATS!$C$22),1,"")</f>
        <v/>
      </c>
      <c r="J2787" s="34">
        <v>2786</v>
      </c>
      <c r="R2787" s="17"/>
      <c r="U2787" s="17"/>
      <c r="FD2787" s="195"/>
      <c r="FE2787" s="195"/>
      <c r="FF2787" s="195"/>
      <c r="FG2787" s="195"/>
      <c r="FH2787" s="195"/>
    </row>
    <row r="2788" spans="2:164" x14ac:dyDescent="0.2">
      <c r="B2788" s="98">
        <f>COUNT(R2788:FC2788,FI2788:FQ2788)</f>
        <v>0</v>
      </c>
      <c r="C2788" s="98" t="str">
        <f>IF(COUNT(R2788:FC2788,FI2788:FQ2788)&gt;0,COUNT(R2788:FC2788,FI2788:FQ2788),"")</f>
        <v/>
      </c>
      <c r="D2788" s="98" t="str">
        <f>IF(COUNT(X2788:BN2788,BP2788:BX2788,BZ2788:CF2788,CH2788:FC2788,FI2788:FQ2788)&gt;0,COUNT(X2788:BN2788,BP2788:BX2788,BZ2788:CF2788,CH2788:FC2788,FI2788:FQ2788),"")</f>
        <v/>
      </c>
      <c r="E2788" s="98" t="str">
        <f>IF(H2788=1,COUNT(R2788:FC2788,FI2788:FQ2788),"")</f>
        <v/>
      </c>
      <c r="F2788" s="98" t="str">
        <f>IF(H2788=1,COUNT(X2788:BN2788,BP2788:BX2788,BZ2788:CF2788,CH2788:FC2788,FI2788:FQ2788),"")</f>
        <v/>
      </c>
      <c r="G2788" s="98" t="str">
        <f>IF($B2788&gt;=1,$M2788,"")</f>
        <v/>
      </c>
      <c r="H2788" s="199" t="str">
        <f>IF(AND(M2788&gt;0,M2788&lt;=STATS!$C$22),1,"")</f>
        <v/>
      </c>
      <c r="J2788" s="34">
        <v>2787</v>
      </c>
      <c r="R2788" s="17"/>
      <c r="U2788" s="17"/>
      <c r="FD2788" s="195"/>
      <c r="FE2788" s="195"/>
      <c r="FF2788" s="195"/>
      <c r="FG2788" s="195"/>
      <c r="FH2788" s="195"/>
    </row>
    <row r="2789" spans="2:164" x14ac:dyDescent="0.2">
      <c r="B2789" s="98">
        <f>COUNT(R2789:FC2789,FI2789:FQ2789)</f>
        <v>0</v>
      </c>
      <c r="C2789" s="98" t="str">
        <f>IF(COUNT(R2789:FC2789,FI2789:FQ2789)&gt;0,COUNT(R2789:FC2789,FI2789:FQ2789),"")</f>
        <v/>
      </c>
      <c r="D2789" s="98" t="str">
        <f>IF(COUNT(X2789:BN2789,BP2789:BX2789,BZ2789:CF2789,CH2789:FC2789,FI2789:FQ2789)&gt;0,COUNT(X2789:BN2789,BP2789:BX2789,BZ2789:CF2789,CH2789:FC2789,FI2789:FQ2789),"")</f>
        <v/>
      </c>
      <c r="E2789" s="98" t="str">
        <f>IF(H2789=1,COUNT(R2789:FC2789,FI2789:FQ2789),"")</f>
        <v/>
      </c>
      <c r="F2789" s="98" t="str">
        <f>IF(H2789=1,COUNT(X2789:BN2789,BP2789:BX2789,BZ2789:CF2789,CH2789:FC2789,FI2789:FQ2789),"")</f>
        <v/>
      </c>
      <c r="G2789" s="98" t="str">
        <f>IF($B2789&gt;=1,$M2789,"")</f>
        <v/>
      </c>
      <c r="H2789" s="199" t="str">
        <f>IF(AND(M2789&gt;0,M2789&lt;=STATS!$C$22),1,"")</f>
        <v/>
      </c>
      <c r="J2789" s="34">
        <v>2788</v>
      </c>
      <c r="R2789" s="17"/>
      <c r="U2789" s="17"/>
      <c r="FD2789" s="195"/>
      <c r="FE2789" s="195"/>
      <c r="FF2789" s="195"/>
      <c r="FG2789" s="195"/>
      <c r="FH2789" s="195"/>
    </row>
    <row r="2790" spans="2:164" x14ac:dyDescent="0.2">
      <c r="B2790" s="98">
        <f>COUNT(R2790:FC2790,FI2790:FQ2790)</f>
        <v>0</v>
      </c>
      <c r="C2790" s="98" t="str">
        <f>IF(COUNT(R2790:FC2790,FI2790:FQ2790)&gt;0,COUNT(R2790:FC2790,FI2790:FQ2790),"")</f>
        <v/>
      </c>
      <c r="D2790" s="98" t="str">
        <f>IF(COUNT(X2790:BN2790,BP2790:BX2790,BZ2790:CF2790,CH2790:FC2790,FI2790:FQ2790)&gt;0,COUNT(X2790:BN2790,BP2790:BX2790,BZ2790:CF2790,CH2790:FC2790,FI2790:FQ2790),"")</f>
        <v/>
      </c>
      <c r="E2790" s="98" t="str">
        <f>IF(H2790=1,COUNT(R2790:FC2790,FI2790:FQ2790),"")</f>
        <v/>
      </c>
      <c r="F2790" s="98" t="str">
        <f>IF(H2790=1,COUNT(X2790:BN2790,BP2790:BX2790,BZ2790:CF2790,CH2790:FC2790,FI2790:FQ2790),"")</f>
        <v/>
      </c>
      <c r="G2790" s="98" t="str">
        <f>IF($B2790&gt;=1,$M2790,"")</f>
        <v/>
      </c>
      <c r="H2790" s="199" t="str">
        <f>IF(AND(M2790&gt;0,M2790&lt;=STATS!$C$22),1,"")</f>
        <v/>
      </c>
      <c r="J2790" s="34">
        <v>2789</v>
      </c>
      <c r="R2790" s="17"/>
      <c r="U2790" s="17"/>
      <c r="FD2790" s="195"/>
      <c r="FE2790" s="195"/>
      <c r="FF2790" s="195"/>
      <c r="FG2790" s="195"/>
      <c r="FH2790" s="195"/>
    </row>
    <row r="2791" spans="2:164" x14ac:dyDescent="0.2">
      <c r="B2791" s="98">
        <f>COUNT(R2791:FC2791,FI2791:FQ2791)</f>
        <v>0</v>
      </c>
      <c r="C2791" s="98" t="str">
        <f>IF(COUNT(R2791:FC2791,FI2791:FQ2791)&gt;0,COUNT(R2791:FC2791,FI2791:FQ2791),"")</f>
        <v/>
      </c>
      <c r="D2791" s="98" t="str">
        <f>IF(COUNT(X2791:BN2791,BP2791:BX2791,BZ2791:CF2791,CH2791:FC2791,FI2791:FQ2791)&gt;0,COUNT(X2791:BN2791,BP2791:BX2791,BZ2791:CF2791,CH2791:FC2791,FI2791:FQ2791),"")</f>
        <v/>
      </c>
      <c r="E2791" s="98" t="str">
        <f>IF(H2791=1,COUNT(R2791:FC2791,FI2791:FQ2791),"")</f>
        <v/>
      </c>
      <c r="F2791" s="98" t="str">
        <f>IF(H2791=1,COUNT(X2791:BN2791,BP2791:BX2791,BZ2791:CF2791,CH2791:FC2791,FI2791:FQ2791),"")</f>
        <v/>
      </c>
      <c r="G2791" s="98" t="str">
        <f>IF($B2791&gt;=1,$M2791,"")</f>
        <v/>
      </c>
      <c r="H2791" s="199" t="str">
        <f>IF(AND(M2791&gt;0,M2791&lt;=STATS!$C$22),1,"")</f>
        <v/>
      </c>
      <c r="J2791" s="34">
        <v>2790</v>
      </c>
      <c r="R2791" s="17"/>
      <c r="U2791" s="17"/>
      <c r="FD2791" s="195"/>
      <c r="FE2791" s="195"/>
      <c r="FF2791" s="195"/>
      <c r="FG2791" s="195"/>
      <c r="FH2791" s="195"/>
    </row>
    <row r="2792" spans="2:164" x14ac:dyDescent="0.2">
      <c r="B2792" s="98">
        <f>COUNT(R2792:FC2792,FI2792:FQ2792)</f>
        <v>0</v>
      </c>
      <c r="C2792" s="98" t="str">
        <f>IF(COUNT(R2792:FC2792,FI2792:FQ2792)&gt;0,COUNT(R2792:FC2792,FI2792:FQ2792),"")</f>
        <v/>
      </c>
      <c r="D2792" s="98" t="str">
        <f>IF(COUNT(X2792:BN2792,BP2792:BX2792,BZ2792:CF2792,CH2792:FC2792,FI2792:FQ2792)&gt;0,COUNT(X2792:BN2792,BP2792:BX2792,BZ2792:CF2792,CH2792:FC2792,FI2792:FQ2792),"")</f>
        <v/>
      </c>
      <c r="E2792" s="98" t="str">
        <f>IF(H2792=1,COUNT(R2792:FC2792,FI2792:FQ2792),"")</f>
        <v/>
      </c>
      <c r="F2792" s="98" t="str">
        <f>IF(H2792=1,COUNT(X2792:BN2792,BP2792:BX2792,BZ2792:CF2792,CH2792:FC2792,FI2792:FQ2792),"")</f>
        <v/>
      </c>
      <c r="G2792" s="98" t="str">
        <f>IF($B2792&gt;=1,$M2792,"")</f>
        <v/>
      </c>
      <c r="H2792" s="199" t="str">
        <f>IF(AND(M2792&gt;0,M2792&lt;=STATS!$C$22),1,"")</f>
        <v/>
      </c>
      <c r="J2792" s="34">
        <v>2791</v>
      </c>
      <c r="R2792" s="17"/>
      <c r="U2792" s="17"/>
      <c r="FD2792" s="195"/>
      <c r="FE2792" s="195"/>
      <c r="FF2792" s="195"/>
      <c r="FG2792" s="195"/>
      <c r="FH2792" s="195"/>
    </row>
    <row r="2793" spans="2:164" x14ac:dyDescent="0.2">
      <c r="B2793" s="98">
        <f>COUNT(R2793:FC2793,FI2793:FQ2793)</f>
        <v>0</v>
      </c>
      <c r="C2793" s="98" t="str">
        <f>IF(COUNT(R2793:FC2793,FI2793:FQ2793)&gt;0,COUNT(R2793:FC2793,FI2793:FQ2793),"")</f>
        <v/>
      </c>
      <c r="D2793" s="98" t="str">
        <f>IF(COUNT(X2793:BN2793,BP2793:BX2793,BZ2793:CF2793,CH2793:FC2793,FI2793:FQ2793)&gt;0,COUNT(X2793:BN2793,BP2793:BX2793,BZ2793:CF2793,CH2793:FC2793,FI2793:FQ2793),"")</f>
        <v/>
      </c>
      <c r="E2793" s="98" t="str">
        <f>IF(H2793=1,COUNT(R2793:FC2793,FI2793:FQ2793),"")</f>
        <v/>
      </c>
      <c r="F2793" s="98" t="str">
        <f>IF(H2793=1,COUNT(X2793:BN2793,BP2793:BX2793,BZ2793:CF2793,CH2793:FC2793,FI2793:FQ2793),"")</f>
        <v/>
      </c>
      <c r="G2793" s="98" t="str">
        <f>IF($B2793&gt;=1,$M2793,"")</f>
        <v/>
      </c>
      <c r="H2793" s="199" t="str">
        <f>IF(AND(M2793&gt;0,M2793&lt;=STATS!$C$22),1,"")</f>
        <v/>
      </c>
      <c r="J2793" s="34">
        <v>2792</v>
      </c>
      <c r="R2793" s="17"/>
      <c r="U2793" s="17"/>
      <c r="FD2793" s="195"/>
      <c r="FE2793" s="195"/>
      <c r="FF2793" s="195"/>
      <c r="FG2793" s="195"/>
      <c r="FH2793" s="195"/>
    </row>
    <row r="2794" spans="2:164" x14ac:dyDescent="0.2">
      <c r="B2794" s="98">
        <f>COUNT(R2794:FC2794,FI2794:FQ2794)</f>
        <v>0</v>
      </c>
      <c r="C2794" s="98" t="str">
        <f>IF(COUNT(R2794:FC2794,FI2794:FQ2794)&gt;0,COUNT(R2794:FC2794,FI2794:FQ2794),"")</f>
        <v/>
      </c>
      <c r="D2794" s="98" t="str">
        <f>IF(COUNT(X2794:BN2794,BP2794:BX2794,BZ2794:CF2794,CH2794:FC2794,FI2794:FQ2794)&gt;0,COUNT(X2794:BN2794,BP2794:BX2794,BZ2794:CF2794,CH2794:FC2794,FI2794:FQ2794),"")</f>
        <v/>
      </c>
      <c r="E2794" s="98" t="str">
        <f>IF(H2794=1,COUNT(R2794:FC2794,FI2794:FQ2794),"")</f>
        <v/>
      </c>
      <c r="F2794" s="98" t="str">
        <f>IF(H2794=1,COUNT(X2794:BN2794,BP2794:BX2794,BZ2794:CF2794,CH2794:FC2794,FI2794:FQ2794),"")</f>
        <v/>
      </c>
      <c r="G2794" s="98" t="str">
        <f>IF($B2794&gt;=1,$M2794,"")</f>
        <v/>
      </c>
      <c r="H2794" s="199" t="str">
        <f>IF(AND(M2794&gt;0,M2794&lt;=STATS!$C$22),1,"")</f>
        <v/>
      </c>
      <c r="J2794" s="34">
        <v>2793</v>
      </c>
      <c r="R2794" s="17"/>
      <c r="U2794" s="17"/>
      <c r="FD2794" s="195"/>
      <c r="FE2794" s="195"/>
      <c r="FF2794" s="195"/>
      <c r="FG2794" s="195"/>
      <c r="FH2794" s="195"/>
    </row>
    <row r="2795" spans="2:164" x14ac:dyDescent="0.2">
      <c r="B2795" s="98">
        <f>COUNT(R2795:FC2795,FI2795:FQ2795)</f>
        <v>0</v>
      </c>
      <c r="C2795" s="98" t="str">
        <f>IF(COUNT(R2795:FC2795,FI2795:FQ2795)&gt;0,COUNT(R2795:FC2795,FI2795:FQ2795),"")</f>
        <v/>
      </c>
      <c r="D2795" s="98" t="str">
        <f>IF(COUNT(X2795:BN2795,BP2795:BX2795,BZ2795:CF2795,CH2795:FC2795,FI2795:FQ2795)&gt;0,COUNT(X2795:BN2795,BP2795:BX2795,BZ2795:CF2795,CH2795:FC2795,FI2795:FQ2795),"")</f>
        <v/>
      </c>
      <c r="E2795" s="98" t="str">
        <f>IF(H2795=1,COUNT(R2795:FC2795,FI2795:FQ2795),"")</f>
        <v/>
      </c>
      <c r="F2795" s="98" t="str">
        <f>IF(H2795=1,COUNT(X2795:BN2795,BP2795:BX2795,BZ2795:CF2795,CH2795:FC2795,FI2795:FQ2795),"")</f>
        <v/>
      </c>
      <c r="G2795" s="98" t="str">
        <f>IF($B2795&gt;=1,$M2795,"")</f>
        <v/>
      </c>
      <c r="H2795" s="199" t="str">
        <f>IF(AND(M2795&gt;0,M2795&lt;=STATS!$C$22),1,"")</f>
        <v/>
      </c>
      <c r="J2795" s="34">
        <v>2794</v>
      </c>
      <c r="R2795" s="17"/>
      <c r="U2795" s="17"/>
      <c r="FD2795" s="195"/>
      <c r="FE2795" s="195"/>
      <c r="FF2795" s="195"/>
      <c r="FG2795" s="195"/>
      <c r="FH2795" s="195"/>
    </row>
    <row r="2796" spans="2:164" x14ac:dyDescent="0.2">
      <c r="B2796" s="98">
        <f>COUNT(R2796:FC2796,FI2796:FQ2796)</f>
        <v>0</v>
      </c>
      <c r="C2796" s="98" t="str">
        <f>IF(COUNT(R2796:FC2796,FI2796:FQ2796)&gt;0,COUNT(R2796:FC2796,FI2796:FQ2796),"")</f>
        <v/>
      </c>
      <c r="D2796" s="98" t="str">
        <f>IF(COUNT(X2796:BN2796,BP2796:BX2796,BZ2796:CF2796,CH2796:FC2796,FI2796:FQ2796)&gt;0,COUNT(X2796:BN2796,BP2796:BX2796,BZ2796:CF2796,CH2796:FC2796,FI2796:FQ2796),"")</f>
        <v/>
      </c>
      <c r="E2796" s="98" t="str">
        <f>IF(H2796=1,COUNT(R2796:FC2796,FI2796:FQ2796),"")</f>
        <v/>
      </c>
      <c r="F2796" s="98" t="str">
        <f>IF(H2796=1,COUNT(X2796:BN2796,BP2796:BX2796,BZ2796:CF2796,CH2796:FC2796,FI2796:FQ2796),"")</f>
        <v/>
      </c>
      <c r="G2796" s="98" t="str">
        <f>IF($B2796&gt;=1,$M2796,"")</f>
        <v/>
      </c>
      <c r="H2796" s="199" t="str">
        <f>IF(AND(M2796&gt;0,M2796&lt;=STATS!$C$22),1,"")</f>
        <v/>
      </c>
      <c r="J2796" s="34">
        <v>2795</v>
      </c>
      <c r="R2796" s="17"/>
      <c r="U2796" s="17"/>
      <c r="FD2796" s="195"/>
      <c r="FE2796" s="195"/>
      <c r="FF2796" s="195"/>
      <c r="FG2796" s="195"/>
      <c r="FH2796" s="195"/>
    </row>
    <row r="2797" spans="2:164" x14ac:dyDescent="0.2">
      <c r="B2797" s="98">
        <f>COUNT(R2797:FC2797,FI2797:FQ2797)</f>
        <v>0</v>
      </c>
      <c r="C2797" s="98" t="str">
        <f>IF(COUNT(R2797:FC2797,FI2797:FQ2797)&gt;0,COUNT(R2797:FC2797,FI2797:FQ2797),"")</f>
        <v/>
      </c>
      <c r="D2797" s="98" t="str">
        <f>IF(COUNT(X2797:BN2797,BP2797:BX2797,BZ2797:CF2797,CH2797:FC2797,FI2797:FQ2797)&gt;0,COUNT(X2797:BN2797,BP2797:BX2797,BZ2797:CF2797,CH2797:FC2797,FI2797:FQ2797),"")</f>
        <v/>
      </c>
      <c r="E2797" s="98" t="str">
        <f>IF(H2797=1,COUNT(R2797:FC2797,FI2797:FQ2797),"")</f>
        <v/>
      </c>
      <c r="F2797" s="98" t="str">
        <f>IF(H2797=1,COUNT(X2797:BN2797,BP2797:BX2797,BZ2797:CF2797,CH2797:FC2797,FI2797:FQ2797),"")</f>
        <v/>
      </c>
      <c r="G2797" s="98" t="str">
        <f>IF($B2797&gt;=1,$M2797,"")</f>
        <v/>
      </c>
      <c r="H2797" s="199" t="str">
        <f>IF(AND(M2797&gt;0,M2797&lt;=STATS!$C$22),1,"")</f>
        <v/>
      </c>
      <c r="J2797" s="34">
        <v>2796</v>
      </c>
      <c r="R2797" s="17"/>
      <c r="U2797" s="17"/>
      <c r="FD2797" s="195"/>
      <c r="FE2797" s="195"/>
      <c r="FF2797" s="195"/>
      <c r="FG2797" s="195"/>
      <c r="FH2797" s="195"/>
    </row>
    <row r="2798" spans="2:164" x14ac:dyDescent="0.2">
      <c r="B2798" s="98">
        <f>COUNT(R2798:FC2798,FI2798:FQ2798)</f>
        <v>0</v>
      </c>
      <c r="C2798" s="98" t="str">
        <f>IF(COUNT(R2798:FC2798,FI2798:FQ2798)&gt;0,COUNT(R2798:FC2798,FI2798:FQ2798),"")</f>
        <v/>
      </c>
      <c r="D2798" s="98" t="str">
        <f>IF(COUNT(X2798:BN2798,BP2798:BX2798,BZ2798:CF2798,CH2798:FC2798,FI2798:FQ2798)&gt;0,COUNT(X2798:BN2798,BP2798:BX2798,BZ2798:CF2798,CH2798:FC2798,FI2798:FQ2798),"")</f>
        <v/>
      </c>
      <c r="E2798" s="98" t="str">
        <f>IF(H2798=1,COUNT(R2798:FC2798,FI2798:FQ2798),"")</f>
        <v/>
      </c>
      <c r="F2798" s="98" t="str">
        <f>IF(H2798=1,COUNT(X2798:BN2798,BP2798:BX2798,BZ2798:CF2798,CH2798:FC2798,FI2798:FQ2798),"")</f>
        <v/>
      </c>
      <c r="G2798" s="98" t="str">
        <f>IF($B2798&gt;=1,$M2798,"")</f>
        <v/>
      </c>
      <c r="H2798" s="199" t="str">
        <f>IF(AND(M2798&gt;0,M2798&lt;=STATS!$C$22),1,"")</f>
        <v/>
      </c>
      <c r="J2798" s="34">
        <v>2797</v>
      </c>
      <c r="R2798" s="17"/>
      <c r="U2798" s="17"/>
      <c r="FD2798" s="195"/>
      <c r="FE2798" s="195"/>
      <c r="FF2798" s="195"/>
      <c r="FG2798" s="195"/>
      <c r="FH2798" s="195"/>
    </row>
    <row r="2799" spans="2:164" x14ac:dyDescent="0.2">
      <c r="B2799" s="98">
        <f>COUNT(R2799:FC2799,FI2799:FQ2799)</f>
        <v>0</v>
      </c>
      <c r="C2799" s="98" t="str">
        <f>IF(COUNT(R2799:FC2799,FI2799:FQ2799)&gt;0,COUNT(R2799:FC2799,FI2799:FQ2799),"")</f>
        <v/>
      </c>
      <c r="D2799" s="98" t="str">
        <f>IF(COUNT(X2799:BN2799,BP2799:BX2799,BZ2799:CF2799,CH2799:FC2799,FI2799:FQ2799)&gt;0,COUNT(X2799:BN2799,BP2799:BX2799,BZ2799:CF2799,CH2799:FC2799,FI2799:FQ2799),"")</f>
        <v/>
      </c>
      <c r="E2799" s="98" t="str">
        <f>IF(H2799=1,COUNT(R2799:FC2799,FI2799:FQ2799),"")</f>
        <v/>
      </c>
      <c r="F2799" s="98" t="str">
        <f>IF(H2799=1,COUNT(X2799:BN2799,BP2799:BX2799,BZ2799:CF2799,CH2799:FC2799,FI2799:FQ2799),"")</f>
        <v/>
      </c>
      <c r="G2799" s="98" t="str">
        <f>IF($B2799&gt;=1,$M2799,"")</f>
        <v/>
      </c>
      <c r="H2799" s="199" t="str">
        <f>IF(AND(M2799&gt;0,M2799&lt;=STATS!$C$22),1,"")</f>
        <v/>
      </c>
      <c r="J2799" s="34">
        <v>2798</v>
      </c>
      <c r="R2799" s="17"/>
      <c r="U2799" s="17"/>
      <c r="FD2799" s="195"/>
      <c r="FE2799" s="195"/>
      <c r="FF2799" s="195"/>
      <c r="FG2799" s="195"/>
      <c r="FH2799" s="195"/>
    </row>
    <row r="2800" spans="2:164" x14ac:dyDescent="0.2">
      <c r="B2800" s="98">
        <f>COUNT(R2800:FC2800,FI2800:FQ2800)</f>
        <v>0</v>
      </c>
      <c r="C2800" s="98" t="str">
        <f>IF(COUNT(R2800:FC2800,FI2800:FQ2800)&gt;0,COUNT(R2800:FC2800,FI2800:FQ2800),"")</f>
        <v/>
      </c>
      <c r="D2800" s="98" t="str">
        <f>IF(COUNT(X2800:BN2800,BP2800:BX2800,BZ2800:CF2800,CH2800:FC2800,FI2800:FQ2800)&gt;0,COUNT(X2800:BN2800,BP2800:BX2800,BZ2800:CF2800,CH2800:FC2800,FI2800:FQ2800),"")</f>
        <v/>
      </c>
      <c r="E2800" s="98" t="str">
        <f>IF(H2800=1,COUNT(R2800:FC2800,FI2800:FQ2800),"")</f>
        <v/>
      </c>
      <c r="F2800" s="98" t="str">
        <f>IF(H2800=1,COUNT(X2800:BN2800,BP2800:BX2800,BZ2800:CF2800,CH2800:FC2800,FI2800:FQ2800),"")</f>
        <v/>
      </c>
      <c r="G2800" s="98" t="str">
        <f>IF($B2800&gt;=1,$M2800,"")</f>
        <v/>
      </c>
      <c r="H2800" s="199" t="str">
        <f>IF(AND(M2800&gt;0,M2800&lt;=STATS!$C$22),1,"")</f>
        <v/>
      </c>
      <c r="J2800" s="34">
        <v>2799</v>
      </c>
      <c r="R2800" s="17"/>
      <c r="U2800" s="17"/>
      <c r="FD2800" s="195"/>
      <c r="FE2800" s="195"/>
      <c r="FF2800" s="195"/>
      <c r="FG2800" s="195"/>
      <c r="FH2800" s="195"/>
    </row>
    <row r="2801" spans="2:164" x14ac:dyDescent="0.2">
      <c r="B2801" s="98">
        <f>COUNT(R2801:FC2801,FI2801:FQ2801)</f>
        <v>0</v>
      </c>
      <c r="C2801" s="98" t="str">
        <f>IF(COUNT(R2801:FC2801,FI2801:FQ2801)&gt;0,COUNT(R2801:FC2801,FI2801:FQ2801),"")</f>
        <v/>
      </c>
      <c r="D2801" s="98" t="str">
        <f>IF(COUNT(X2801:BN2801,BP2801:BX2801,BZ2801:CF2801,CH2801:FC2801,FI2801:FQ2801)&gt;0,COUNT(X2801:BN2801,BP2801:BX2801,BZ2801:CF2801,CH2801:FC2801,FI2801:FQ2801),"")</f>
        <v/>
      </c>
      <c r="E2801" s="98" t="str">
        <f>IF(H2801=1,COUNT(R2801:FC2801,FI2801:FQ2801),"")</f>
        <v/>
      </c>
      <c r="F2801" s="98" t="str">
        <f>IF(H2801=1,COUNT(X2801:BN2801,BP2801:BX2801,BZ2801:CF2801,CH2801:FC2801,FI2801:FQ2801),"")</f>
        <v/>
      </c>
      <c r="G2801" s="98" t="str">
        <f>IF($B2801&gt;=1,$M2801,"")</f>
        <v/>
      </c>
      <c r="H2801" s="199" t="str">
        <f>IF(AND(M2801&gt;0,M2801&lt;=STATS!$C$22),1,"")</f>
        <v/>
      </c>
      <c r="J2801" s="34">
        <v>2800</v>
      </c>
      <c r="R2801" s="17"/>
      <c r="U2801" s="17"/>
      <c r="FD2801" s="195"/>
      <c r="FE2801" s="195"/>
      <c r="FF2801" s="195"/>
      <c r="FG2801" s="195"/>
      <c r="FH2801" s="195"/>
    </row>
    <row r="2802" spans="2:164" x14ac:dyDescent="0.2">
      <c r="B2802" s="98">
        <f>COUNT(R2802:FC2802,FI2802:FQ2802)</f>
        <v>0</v>
      </c>
      <c r="C2802" s="98" t="str">
        <f>IF(COUNT(R2802:FC2802,FI2802:FQ2802)&gt;0,COUNT(R2802:FC2802,FI2802:FQ2802),"")</f>
        <v/>
      </c>
      <c r="D2802" s="98" t="str">
        <f>IF(COUNT(X2802:BN2802,BP2802:BX2802,BZ2802:CF2802,CH2802:FC2802,FI2802:FQ2802)&gt;0,COUNT(X2802:BN2802,BP2802:BX2802,BZ2802:CF2802,CH2802:FC2802,FI2802:FQ2802),"")</f>
        <v/>
      </c>
      <c r="E2802" s="98" t="str">
        <f>IF(H2802=1,COUNT(R2802:FC2802,FI2802:FQ2802),"")</f>
        <v/>
      </c>
      <c r="F2802" s="98" t="str">
        <f>IF(H2802=1,COUNT(X2802:BN2802,BP2802:BX2802,BZ2802:CF2802,CH2802:FC2802,FI2802:FQ2802),"")</f>
        <v/>
      </c>
      <c r="G2802" s="98" t="str">
        <f>IF($B2802&gt;=1,$M2802,"")</f>
        <v/>
      </c>
      <c r="H2802" s="199" t="str">
        <f>IF(AND(M2802&gt;0,M2802&lt;=STATS!$C$22),1,"")</f>
        <v/>
      </c>
      <c r="J2802" s="34">
        <v>2801</v>
      </c>
      <c r="R2802" s="17"/>
      <c r="U2802" s="17"/>
      <c r="FD2802" s="195"/>
      <c r="FE2802" s="195"/>
      <c r="FF2802" s="195"/>
      <c r="FG2802" s="195"/>
      <c r="FH2802" s="195"/>
    </row>
    <row r="2803" spans="2:164" x14ac:dyDescent="0.2">
      <c r="B2803" s="98">
        <f>COUNT(R2803:FC2803,FI2803:FQ2803)</f>
        <v>0</v>
      </c>
      <c r="C2803" s="98" t="str">
        <f>IF(COUNT(R2803:FC2803,FI2803:FQ2803)&gt;0,COUNT(R2803:FC2803,FI2803:FQ2803),"")</f>
        <v/>
      </c>
      <c r="D2803" s="98" t="str">
        <f>IF(COUNT(X2803:BN2803,BP2803:BX2803,BZ2803:CF2803,CH2803:FC2803,FI2803:FQ2803)&gt;0,COUNT(X2803:BN2803,BP2803:BX2803,BZ2803:CF2803,CH2803:FC2803,FI2803:FQ2803),"")</f>
        <v/>
      </c>
      <c r="E2803" s="98" t="str">
        <f>IF(H2803=1,COUNT(R2803:FC2803,FI2803:FQ2803),"")</f>
        <v/>
      </c>
      <c r="F2803" s="98" t="str">
        <f>IF(H2803=1,COUNT(X2803:BN2803,BP2803:BX2803,BZ2803:CF2803,CH2803:FC2803,FI2803:FQ2803),"")</f>
        <v/>
      </c>
      <c r="G2803" s="98" t="str">
        <f>IF($B2803&gt;=1,$M2803,"")</f>
        <v/>
      </c>
      <c r="H2803" s="199" t="str">
        <f>IF(AND(M2803&gt;0,M2803&lt;=STATS!$C$22),1,"")</f>
        <v/>
      </c>
      <c r="J2803" s="34">
        <v>2802</v>
      </c>
      <c r="R2803" s="17"/>
      <c r="U2803" s="17"/>
      <c r="FD2803" s="195"/>
      <c r="FE2803" s="195"/>
      <c r="FF2803" s="195"/>
      <c r="FG2803" s="195"/>
      <c r="FH2803" s="195"/>
    </row>
    <row r="2804" spans="2:164" x14ac:dyDescent="0.2">
      <c r="B2804" s="98">
        <f>COUNT(R2804:FC2804,FI2804:FQ2804)</f>
        <v>0</v>
      </c>
      <c r="C2804" s="98" t="str">
        <f>IF(COUNT(R2804:FC2804,FI2804:FQ2804)&gt;0,COUNT(R2804:FC2804,FI2804:FQ2804),"")</f>
        <v/>
      </c>
      <c r="D2804" s="98" t="str">
        <f>IF(COUNT(X2804:BN2804,BP2804:BX2804,BZ2804:CF2804,CH2804:FC2804,FI2804:FQ2804)&gt;0,COUNT(X2804:BN2804,BP2804:BX2804,BZ2804:CF2804,CH2804:FC2804,FI2804:FQ2804),"")</f>
        <v/>
      </c>
      <c r="E2804" s="98" t="str">
        <f>IF(H2804=1,COUNT(R2804:FC2804,FI2804:FQ2804),"")</f>
        <v/>
      </c>
      <c r="F2804" s="98" t="str">
        <f>IF(H2804=1,COUNT(X2804:BN2804,BP2804:BX2804,BZ2804:CF2804,CH2804:FC2804,FI2804:FQ2804),"")</f>
        <v/>
      </c>
      <c r="G2804" s="98" t="str">
        <f>IF($B2804&gt;=1,$M2804,"")</f>
        <v/>
      </c>
      <c r="H2804" s="199" t="str">
        <f>IF(AND(M2804&gt;0,M2804&lt;=STATS!$C$22),1,"")</f>
        <v/>
      </c>
      <c r="J2804" s="34">
        <v>2803</v>
      </c>
      <c r="R2804" s="17"/>
      <c r="U2804" s="17"/>
      <c r="FD2804" s="195"/>
      <c r="FE2804" s="195"/>
      <c r="FF2804" s="195"/>
      <c r="FG2804" s="195"/>
      <c r="FH2804" s="195"/>
    </row>
    <row r="2805" spans="2:164" x14ac:dyDescent="0.2">
      <c r="B2805" s="98">
        <f>COUNT(R2805:FC2805,FI2805:FQ2805)</f>
        <v>0</v>
      </c>
      <c r="C2805" s="98" t="str">
        <f>IF(COUNT(R2805:FC2805,FI2805:FQ2805)&gt;0,COUNT(R2805:FC2805,FI2805:FQ2805),"")</f>
        <v/>
      </c>
      <c r="D2805" s="98" t="str">
        <f>IF(COUNT(X2805:BN2805,BP2805:BX2805,BZ2805:CF2805,CH2805:FC2805,FI2805:FQ2805)&gt;0,COUNT(X2805:BN2805,BP2805:BX2805,BZ2805:CF2805,CH2805:FC2805,FI2805:FQ2805),"")</f>
        <v/>
      </c>
      <c r="E2805" s="98" t="str">
        <f>IF(H2805=1,COUNT(R2805:FC2805,FI2805:FQ2805),"")</f>
        <v/>
      </c>
      <c r="F2805" s="98" t="str">
        <f>IF(H2805=1,COUNT(X2805:BN2805,BP2805:BX2805,BZ2805:CF2805,CH2805:FC2805,FI2805:FQ2805),"")</f>
        <v/>
      </c>
      <c r="G2805" s="98" t="str">
        <f>IF($B2805&gt;=1,$M2805,"")</f>
        <v/>
      </c>
      <c r="H2805" s="199" t="str">
        <f>IF(AND(M2805&gt;0,M2805&lt;=STATS!$C$22),1,"")</f>
        <v/>
      </c>
      <c r="J2805" s="34">
        <v>2804</v>
      </c>
      <c r="R2805" s="17"/>
      <c r="U2805" s="17"/>
      <c r="FD2805" s="195"/>
      <c r="FE2805" s="195"/>
      <c r="FF2805" s="195"/>
      <c r="FG2805" s="195"/>
      <c r="FH2805" s="195"/>
    </row>
    <row r="2806" spans="2:164" x14ac:dyDescent="0.2">
      <c r="B2806" s="98">
        <f>COUNT(R2806:FC2806,FI2806:FQ2806)</f>
        <v>0</v>
      </c>
      <c r="C2806" s="98" t="str">
        <f>IF(COUNT(R2806:FC2806,FI2806:FQ2806)&gt;0,COUNT(R2806:FC2806,FI2806:FQ2806),"")</f>
        <v/>
      </c>
      <c r="D2806" s="98" t="str">
        <f>IF(COUNT(X2806:BN2806,BP2806:BX2806,BZ2806:CF2806,CH2806:FC2806,FI2806:FQ2806)&gt;0,COUNT(X2806:BN2806,BP2806:BX2806,BZ2806:CF2806,CH2806:FC2806,FI2806:FQ2806),"")</f>
        <v/>
      </c>
      <c r="E2806" s="98" t="str">
        <f>IF(H2806=1,COUNT(R2806:FC2806,FI2806:FQ2806),"")</f>
        <v/>
      </c>
      <c r="F2806" s="98" t="str">
        <f>IF(H2806=1,COUNT(X2806:BN2806,BP2806:BX2806,BZ2806:CF2806,CH2806:FC2806,FI2806:FQ2806),"")</f>
        <v/>
      </c>
      <c r="G2806" s="98" t="str">
        <f>IF($B2806&gt;=1,$M2806,"")</f>
        <v/>
      </c>
      <c r="H2806" s="199" t="str">
        <f>IF(AND(M2806&gt;0,M2806&lt;=STATS!$C$22),1,"")</f>
        <v/>
      </c>
      <c r="J2806" s="34">
        <v>2805</v>
      </c>
      <c r="R2806" s="17"/>
      <c r="U2806" s="17"/>
      <c r="FD2806" s="195"/>
      <c r="FE2806" s="195"/>
      <c r="FF2806" s="195"/>
      <c r="FG2806" s="195"/>
      <c r="FH2806" s="195"/>
    </row>
    <row r="2807" spans="2:164" x14ac:dyDescent="0.2">
      <c r="B2807" s="98">
        <f>COUNT(R2807:FC2807,FI2807:FQ2807)</f>
        <v>0</v>
      </c>
      <c r="C2807" s="98" t="str">
        <f>IF(COUNT(R2807:FC2807,FI2807:FQ2807)&gt;0,COUNT(R2807:FC2807,FI2807:FQ2807),"")</f>
        <v/>
      </c>
      <c r="D2807" s="98" t="str">
        <f>IF(COUNT(X2807:BN2807,BP2807:BX2807,BZ2807:CF2807,CH2807:FC2807,FI2807:FQ2807)&gt;0,COUNT(X2807:BN2807,BP2807:BX2807,BZ2807:CF2807,CH2807:FC2807,FI2807:FQ2807),"")</f>
        <v/>
      </c>
      <c r="E2807" s="98" t="str">
        <f>IF(H2807=1,COUNT(R2807:FC2807,FI2807:FQ2807),"")</f>
        <v/>
      </c>
      <c r="F2807" s="98" t="str">
        <f>IF(H2807=1,COUNT(X2807:BN2807,BP2807:BX2807,BZ2807:CF2807,CH2807:FC2807,FI2807:FQ2807),"")</f>
        <v/>
      </c>
      <c r="G2807" s="98" t="str">
        <f>IF($B2807&gt;=1,$M2807,"")</f>
        <v/>
      </c>
      <c r="H2807" s="199" t="str">
        <f>IF(AND(M2807&gt;0,M2807&lt;=STATS!$C$22),1,"")</f>
        <v/>
      </c>
      <c r="J2807" s="34">
        <v>2806</v>
      </c>
      <c r="R2807" s="17"/>
      <c r="U2807" s="17"/>
      <c r="FD2807" s="195"/>
      <c r="FE2807" s="195"/>
      <c r="FF2807" s="195"/>
      <c r="FG2807" s="195"/>
      <c r="FH2807" s="195"/>
    </row>
    <row r="2808" spans="2:164" x14ac:dyDescent="0.2">
      <c r="B2808" s="98">
        <f>COUNT(R2808:FC2808,FI2808:FQ2808)</f>
        <v>0</v>
      </c>
      <c r="C2808" s="98" t="str">
        <f>IF(COUNT(R2808:FC2808,FI2808:FQ2808)&gt;0,COUNT(R2808:FC2808,FI2808:FQ2808),"")</f>
        <v/>
      </c>
      <c r="D2808" s="98" t="str">
        <f>IF(COUNT(X2808:BN2808,BP2808:BX2808,BZ2808:CF2808,CH2808:FC2808,FI2808:FQ2808)&gt;0,COUNT(X2808:BN2808,BP2808:BX2808,BZ2808:CF2808,CH2808:FC2808,FI2808:FQ2808),"")</f>
        <v/>
      </c>
      <c r="E2808" s="98" t="str">
        <f>IF(H2808=1,COUNT(R2808:FC2808,FI2808:FQ2808),"")</f>
        <v/>
      </c>
      <c r="F2808" s="98" t="str">
        <f>IF(H2808=1,COUNT(X2808:BN2808,BP2808:BX2808,BZ2808:CF2808,CH2808:FC2808,FI2808:FQ2808),"")</f>
        <v/>
      </c>
      <c r="G2808" s="98" t="str">
        <f>IF($B2808&gt;=1,$M2808,"")</f>
        <v/>
      </c>
      <c r="H2808" s="199" t="str">
        <f>IF(AND(M2808&gt;0,M2808&lt;=STATS!$C$22),1,"")</f>
        <v/>
      </c>
      <c r="J2808" s="34">
        <v>2807</v>
      </c>
      <c r="R2808" s="17"/>
      <c r="U2808" s="17"/>
      <c r="FD2808" s="195"/>
      <c r="FE2808" s="195"/>
      <c r="FF2808" s="195"/>
      <c r="FG2808" s="195"/>
      <c r="FH2808" s="195"/>
    </row>
    <row r="2809" spans="2:164" x14ac:dyDescent="0.2">
      <c r="B2809" s="98">
        <f>COUNT(R2809:FC2809,FI2809:FQ2809)</f>
        <v>0</v>
      </c>
      <c r="C2809" s="98" t="str">
        <f>IF(COUNT(R2809:FC2809,FI2809:FQ2809)&gt;0,COUNT(R2809:FC2809,FI2809:FQ2809),"")</f>
        <v/>
      </c>
      <c r="D2809" s="98" t="str">
        <f>IF(COUNT(X2809:BN2809,BP2809:BX2809,BZ2809:CF2809,CH2809:FC2809,FI2809:FQ2809)&gt;0,COUNT(X2809:BN2809,BP2809:BX2809,BZ2809:CF2809,CH2809:FC2809,FI2809:FQ2809),"")</f>
        <v/>
      </c>
      <c r="E2809" s="98" t="str">
        <f>IF(H2809=1,COUNT(R2809:FC2809,FI2809:FQ2809),"")</f>
        <v/>
      </c>
      <c r="F2809" s="98" t="str">
        <f>IF(H2809=1,COUNT(X2809:BN2809,BP2809:BX2809,BZ2809:CF2809,CH2809:FC2809,FI2809:FQ2809),"")</f>
        <v/>
      </c>
      <c r="G2809" s="98" t="str">
        <f>IF($B2809&gt;=1,$M2809,"")</f>
        <v/>
      </c>
      <c r="H2809" s="199" t="str">
        <f>IF(AND(M2809&gt;0,M2809&lt;=STATS!$C$22),1,"")</f>
        <v/>
      </c>
      <c r="J2809" s="34">
        <v>2808</v>
      </c>
      <c r="R2809" s="17"/>
      <c r="U2809" s="17"/>
      <c r="FD2809" s="195"/>
      <c r="FE2809" s="195"/>
      <c r="FF2809" s="195"/>
      <c r="FG2809" s="195"/>
      <c r="FH2809" s="195"/>
    </row>
    <row r="2810" spans="2:164" x14ac:dyDescent="0.2">
      <c r="B2810" s="98">
        <f>COUNT(R2810:FC2810,FI2810:FQ2810)</f>
        <v>0</v>
      </c>
      <c r="C2810" s="98" t="str">
        <f>IF(COUNT(R2810:FC2810,FI2810:FQ2810)&gt;0,COUNT(R2810:FC2810,FI2810:FQ2810),"")</f>
        <v/>
      </c>
      <c r="D2810" s="98" t="str">
        <f>IF(COUNT(X2810:BN2810,BP2810:BX2810,BZ2810:CF2810,CH2810:FC2810,FI2810:FQ2810)&gt;0,COUNT(X2810:BN2810,BP2810:BX2810,BZ2810:CF2810,CH2810:FC2810,FI2810:FQ2810),"")</f>
        <v/>
      </c>
      <c r="E2810" s="98" t="str">
        <f>IF(H2810=1,COUNT(R2810:FC2810,FI2810:FQ2810),"")</f>
        <v/>
      </c>
      <c r="F2810" s="98" t="str">
        <f>IF(H2810=1,COUNT(X2810:BN2810,BP2810:BX2810,BZ2810:CF2810,CH2810:FC2810,FI2810:FQ2810),"")</f>
        <v/>
      </c>
      <c r="G2810" s="98" t="str">
        <f>IF($B2810&gt;=1,$M2810,"")</f>
        <v/>
      </c>
      <c r="H2810" s="199" t="str">
        <f>IF(AND(M2810&gt;0,M2810&lt;=STATS!$C$22),1,"")</f>
        <v/>
      </c>
      <c r="J2810" s="34">
        <v>2809</v>
      </c>
      <c r="R2810" s="17"/>
      <c r="U2810" s="17"/>
      <c r="FD2810" s="195"/>
      <c r="FE2810" s="195"/>
      <c r="FF2810" s="195"/>
      <c r="FG2810" s="195"/>
      <c r="FH2810" s="195"/>
    </row>
    <row r="2811" spans="2:164" x14ac:dyDescent="0.2">
      <c r="B2811" s="98">
        <f>COUNT(R2811:FC2811,FI2811:FQ2811)</f>
        <v>0</v>
      </c>
      <c r="C2811" s="98" t="str">
        <f>IF(COUNT(R2811:FC2811,FI2811:FQ2811)&gt;0,COUNT(R2811:FC2811,FI2811:FQ2811),"")</f>
        <v/>
      </c>
      <c r="D2811" s="98" t="str">
        <f>IF(COUNT(X2811:BN2811,BP2811:BX2811,BZ2811:CF2811,CH2811:FC2811,FI2811:FQ2811)&gt;0,COUNT(X2811:BN2811,BP2811:BX2811,BZ2811:CF2811,CH2811:FC2811,FI2811:FQ2811),"")</f>
        <v/>
      </c>
      <c r="E2811" s="98" t="str">
        <f>IF(H2811=1,COUNT(R2811:FC2811,FI2811:FQ2811),"")</f>
        <v/>
      </c>
      <c r="F2811" s="98" t="str">
        <f>IF(H2811=1,COUNT(X2811:BN2811,BP2811:BX2811,BZ2811:CF2811,CH2811:FC2811,FI2811:FQ2811),"")</f>
        <v/>
      </c>
      <c r="G2811" s="98" t="str">
        <f>IF($B2811&gt;=1,$M2811,"")</f>
        <v/>
      </c>
      <c r="H2811" s="199" t="str">
        <f>IF(AND(M2811&gt;0,M2811&lt;=STATS!$C$22),1,"")</f>
        <v/>
      </c>
      <c r="J2811" s="34">
        <v>2810</v>
      </c>
      <c r="R2811" s="17"/>
      <c r="U2811" s="17"/>
      <c r="FD2811" s="195"/>
      <c r="FE2811" s="195"/>
      <c r="FF2811" s="195"/>
      <c r="FG2811" s="195"/>
      <c r="FH2811" s="195"/>
    </row>
    <row r="2812" spans="2:164" x14ac:dyDescent="0.2">
      <c r="B2812" s="98">
        <f>COUNT(R2812:FC2812,FI2812:FQ2812)</f>
        <v>0</v>
      </c>
      <c r="C2812" s="98" t="str">
        <f>IF(COUNT(R2812:FC2812,FI2812:FQ2812)&gt;0,COUNT(R2812:FC2812,FI2812:FQ2812),"")</f>
        <v/>
      </c>
      <c r="D2812" s="98" t="str">
        <f>IF(COUNT(X2812:BN2812,BP2812:BX2812,BZ2812:CF2812,CH2812:FC2812,FI2812:FQ2812)&gt;0,COUNT(X2812:BN2812,BP2812:BX2812,BZ2812:CF2812,CH2812:FC2812,FI2812:FQ2812),"")</f>
        <v/>
      </c>
      <c r="E2812" s="98" t="str">
        <f>IF(H2812=1,COUNT(R2812:FC2812,FI2812:FQ2812),"")</f>
        <v/>
      </c>
      <c r="F2812" s="98" t="str">
        <f>IF(H2812=1,COUNT(X2812:BN2812,BP2812:BX2812,BZ2812:CF2812,CH2812:FC2812,FI2812:FQ2812),"")</f>
        <v/>
      </c>
      <c r="G2812" s="98" t="str">
        <f>IF($B2812&gt;=1,$M2812,"")</f>
        <v/>
      </c>
      <c r="H2812" s="199" t="str">
        <f>IF(AND(M2812&gt;0,M2812&lt;=STATS!$C$22),1,"")</f>
        <v/>
      </c>
      <c r="J2812" s="34">
        <v>2811</v>
      </c>
      <c r="R2812" s="17"/>
      <c r="U2812" s="17"/>
      <c r="FD2812" s="195"/>
      <c r="FE2812" s="195"/>
      <c r="FF2812" s="195"/>
      <c r="FG2812" s="195"/>
      <c r="FH2812" s="195"/>
    </row>
    <row r="2813" spans="2:164" x14ac:dyDescent="0.2">
      <c r="B2813" s="98">
        <f>COUNT(R2813:FC2813,FI2813:FQ2813)</f>
        <v>0</v>
      </c>
      <c r="C2813" s="98" t="str">
        <f>IF(COUNT(R2813:FC2813,FI2813:FQ2813)&gt;0,COUNT(R2813:FC2813,FI2813:FQ2813),"")</f>
        <v/>
      </c>
      <c r="D2813" s="98" t="str">
        <f>IF(COUNT(X2813:BN2813,BP2813:BX2813,BZ2813:CF2813,CH2813:FC2813,FI2813:FQ2813)&gt;0,COUNT(X2813:BN2813,BP2813:BX2813,BZ2813:CF2813,CH2813:FC2813,FI2813:FQ2813),"")</f>
        <v/>
      </c>
      <c r="E2813" s="98" t="str">
        <f>IF(H2813=1,COUNT(R2813:FC2813,FI2813:FQ2813),"")</f>
        <v/>
      </c>
      <c r="F2813" s="98" t="str">
        <f>IF(H2813=1,COUNT(X2813:BN2813,BP2813:BX2813,BZ2813:CF2813,CH2813:FC2813,FI2813:FQ2813),"")</f>
        <v/>
      </c>
      <c r="G2813" s="98" t="str">
        <f>IF($B2813&gt;=1,$M2813,"")</f>
        <v/>
      </c>
      <c r="H2813" s="199" t="str">
        <f>IF(AND(M2813&gt;0,M2813&lt;=STATS!$C$22),1,"")</f>
        <v/>
      </c>
      <c r="J2813" s="34">
        <v>2812</v>
      </c>
      <c r="R2813" s="17"/>
      <c r="U2813" s="17"/>
      <c r="FD2813" s="195"/>
      <c r="FE2813" s="195"/>
      <c r="FF2813" s="195"/>
      <c r="FG2813" s="195"/>
      <c r="FH2813" s="195"/>
    </row>
    <row r="2814" spans="2:164" x14ac:dyDescent="0.2">
      <c r="B2814" s="98">
        <f>COUNT(R2814:FC2814,FI2814:FQ2814)</f>
        <v>0</v>
      </c>
      <c r="C2814" s="98" t="str">
        <f>IF(COUNT(R2814:FC2814,FI2814:FQ2814)&gt;0,COUNT(R2814:FC2814,FI2814:FQ2814),"")</f>
        <v/>
      </c>
      <c r="D2814" s="98" t="str">
        <f>IF(COUNT(X2814:BN2814,BP2814:BX2814,BZ2814:CF2814,CH2814:FC2814,FI2814:FQ2814)&gt;0,COUNT(X2814:BN2814,BP2814:BX2814,BZ2814:CF2814,CH2814:FC2814,FI2814:FQ2814),"")</f>
        <v/>
      </c>
      <c r="E2814" s="98" t="str">
        <f>IF(H2814=1,COUNT(R2814:FC2814,FI2814:FQ2814),"")</f>
        <v/>
      </c>
      <c r="F2814" s="98" t="str">
        <f>IF(H2814=1,COUNT(X2814:BN2814,BP2814:BX2814,BZ2814:CF2814,CH2814:FC2814,FI2814:FQ2814),"")</f>
        <v/>
      </c>
      <c r="G2814" s="98" t="str">
        <f>IF($B2814&gt;=1,$M2814,"")</f>
        <v/>
      </c>
      <c r="H2814" s="199" t="str">
        <f>IF(AND(M2814&gt;0,M2814&lt;=STATS!$C$22),1,"")</f>
        <v/>
      </c>
      <c r="J2814" s="34">
        <v>2813</v>
      </c>
      <c r="R2814" s="17"/>
      <c r="U2814" s="17"/>
      <c r="FD2814" s="195"/>
      <c r="FE2814" s="195"/>
      <c r="FF2814" s="195"/>
      <c r="FG2814" s="195"/>
      <c r="FH2814" s="195"/>
    </row>
    <row r="2815" spans="2:164" x14ac:dyDescent="0.2">
      <c r="B2815" s="98">
        <f>COUNT(R2815:FC2815,FI2815:FQ2815)</f>
        <v>0</v>
      </c>
      <c r="C2815" s="98" t="str">
        <f>IF(COUNT(R2815:FC2815,FI2815:FQ2815)&gt;0,COUNT(R2815:FC2815,FI2815:FQ2815),"")</f>
        <v/>
      </c>
      <c r="D2815" s="98" t="str">
        <f>IF(COUNT(X2815:BN2815,BP2815:BX2815,BZ2815:CF2815,CH2815:FC2815,FI2815:FQ2815)&gt;0,COUNT(X2815:BN2815,BP2815:BX2815,BZ2815:CF2815,CH2815:FC2815,FI2815:FQ2815),"")</f>
        <v/>
      </c>
      <c r="E2815" s="98" t="str">
        <f>IF(H2815=1,COUNT(R2815:FC2815,FI2815:FQ2815),"")</f>
        <v/>
      </c>
      <c r="F2815" s="98" t="str">
        <f>IF(H2815=1,COUNT(X2815:BN2815,BP2815:BX2815,BZ2815:CF2815,CH2815:FC2815,FI2815:FQ2815),"")</f>
        <v/>
      </c>
      <c r="G2815" s="98" t="str">
        <f>IF($B2815&gt;=1,$M2815,"")</f>
        <v/>
      </c>
      <c r="H2815" s="199" t="str">
        <f>IF(AND(M2815&gt;0,M2815&lt;=STATS!$C$22),1,"")</f>
        <v/>
      </c>
      <c r="J2815" s="34">
        <v>2814</v>
      </c>
      <c r="R2815" s="17"/>
      <c r="U2815" s="17"/>
      <c r="FD2815" s="195"/>
      <c r="FE2815" s="195"/>
      <c r="FF2815" s="195"/>
      <c r="FG2815" s="195"/>
      <c r="FH2815" s="195"/>
    </row>
    <row r="2816" spans="2:164" x14ac:dyDescent="0.2">
      <c r="B2816" s="98">
        <f>COUNT(R2816:FC2816,FI2816:FQ2816)</f>
        <v>0</v>
      </c>
      <c r="C2816" s="98" t="str">
        <f>IF(COUNT(R2816:FC2816,FI2816:FQ2816)&gt;0,COUNT(R2816:FC2816,FI2816:FQ2816),"")</f>
        <v/>
      </c>
      <c r="D2816" s="98" t="str">
        <f>IF(COUNT(X2816:BN2816,BP2816:BX2816,BZ2816:CF2816,CH2816:FC2816,FI2816:FQ2816)&gt;0,COUNT(X2816:BN2816,BP2816:BX2816,BZ2816:CF2816,CH2816:FC2816,FI2816:FQ2816),"")</f>
        <v/>
      </c>
      <c r="E2816" s="98" t="str">
        <f>IF(H2816=1,COUNT(R2816:FC2816,FI2816:FQ2816),"")</f>
        <v/>
      </c>
      <c r="F2816" s="98" t="str">
        <f>IF(H2816=1,COUNT(X2816:BN2816,BP2816:BX2816,BZ2816:CF2816,CH2816:FC2816,FI2816:FQ2816),"")</f>
        <v/>
      </c>
      <c r="G2816" s="98" t="str">
        <f>IF($B2816&gt;=1,$M2816,"")</f>
        <v/>
      </c>
      <c r="H2816" s="199" t="str">
        <f>IF(AND(M2816&gt;0,M2816&lt;=STATS!$C$22),1,"")</f>
        <v/>
      </c>
      <c r="J2816" s="34">
        <v>2815</v>
      </c>
      <c r="R2816" s="17"/>
      <c r="U2816" s="17"/>
      <c r="FD2816" s="195"/>
      <c r="FE2816" s="195"/>
      <c r="FF2816" s="195"/>
      <c r="FG2816" s="195"/>
      <c r="FH2816" s="195"/>
    </row>
    <row r="2817" spans="2:164" x14ac:dyDescent="0.2">
      <c r="B2817" s="98">
        <f>COUNT(R2817:FC2817,FI2817:FQ2817)</f>
        <v>0</v>
      </c>
      <c r="C2817" s="98" t="str">
        <f>IF(COUNT(R2817:FC2817,FI2817:FQ2817)&gt;0,COUNT(R2817:FC2817,FI2817:FQ2817),"")</f>
        <v/>
      </c>
      <c r="D2817" s="98" t="str">
        <f>IF(COUNT(X2817:BN2817,BP2817:BX2817,BZ2817:CF2817,CH2817:FC2817,FI2817:FQ2817)&gt;0,COUNT(X2817:BN2817,BP2817:BX2817,BZ2817:CF2817,CH2817:FC2817,FI2817:FQ2817),"")</f>
        <v/>
      </c>
      <c r="E2817" s="98" t="str">
        <f>IF(H2817=1,COUNT(R2817:FC2817,FI2817:FQ2817),"")</f>
        <v/>
      </c>
      <c r="F2817" s="98" t="str">
        <f>IF(H2817=1,COUNT(X2817:BN2817,BP2817:BX2817,BZ2817:CF2817,CH2817:FC2817,FI2817:FQ2817),"")</f>
        <v/>
      </c>
      <c r="G2817" s="98" t="str">
        <f>IF($B2817&gt;=1,$M2817,"")</f>
        <v/>
      </c>
      <c r="H2817" s="199" t="str">
        <f>IF(AND(M2817&gt;0,M2817&lt;=STATS!$C$22),1,"")</f>
        <v/>
      </c>
      <c r="J2817" s="34">
        <v>2816</v>
      </c>
      <c r="R2817" s="17"/>
      <c r="U2817" s="17"/>
      <c r="FD2817" s="195"/>
      <c r="FE2817" s="195"/>
      <c r="FF2817" s="195"/>
      <c r="FG2817" s="195"/>
      <c r="FH2817" s="195"/>
    </row>
    <row r="2818" spans="2:164" x14ac:dyDescent="0.2">
      <c r="B2818" s="98">
        <f>COUNT(R2818:FC2818,FI2818:FQ2818)</f>
        <v>0</v>
      </c>
      <c r="C2818" s="98" t="str">
        <f>IF(COUNT(R2818:FC2818,FI2818:FQ2818)&gt;0,COUNT(R2818:FC2818,FI2818:FQ2818),"")</f>
        <v/>
      </c>
      <c r="D2818" s="98" t="str">
        <f>IF(COUNT(X2818:BN2818,BP2818:BX2818,BZ2818:CF2818,CH2818:FC2818,FI2818:FQ2818)&gt;0,COUNT(X2818:BN2818,BP2818:BX2818,BZ2818:CF2818,CH2818:FC2818,FI2818:FQ2818),"")</f>
        <v/>
      </c>
      <c r="E2818" s="98" t="str">
        <f>IF(H2818=1,COUNT(R2818:FC2818,FI2818:FQ2818),"")</f>
        <v/>
      </c>
      <c r="F2818" s="98" t="str">
        <f>IF(H2818=1,COUNT(X2818:BN2818,BP2818:BX2818,BZ2818:CF2818,CH2818:FC2818,FI2818:FQ2818),"")</f>
        <v/>
      </c>
      <c r="G2818" s="98" t="str">
        <f>IF($B2818&gt;=1,$M2818,"")</f>
        <v/>
      </c>
      <c r="H2818" s="199" t="str">
        <f>IF(AND(M2818&gt;0,M2818&lt;=STATS!$C$22),1,"")</f>
        <v/>
      </c>
      <c r="J2818" s="34">
        <v>2817</v>
      </c>
      <c r="R2818" s="17"/>
      <c r="U2818" s="17"/>
      <c r="FD2818" s="195"/>
      <c r="FE2818" s="195"/>
      <c r="FF2818" s="195"/>
      <c r="FG2818" s="195"/>
      <c r="FH2818" s="195"/>
    </row>
    <row r="2819" spans="2:164" x14ac:dyDescent="0.2">
      <c r="B2819" s="98">
        <f>COUNT(R2819:FC2819,FI2819:FQ2819)</f>
        <v>0</v>
      </c>
      <c r="C2819" s="98" t="str">
        <f>IF(COUNT(R2819:FC2819,FI2819:FQ2819)&gt;0,COUNT(R2819:FC2819,FI2819:FQ2819),"")</f>
        <v/>
      </c>
      <c r="D2819" s="98" t="str">
        <f>IF(COUNT(X2819:BN2819,BP2819:BX2819,BZ2819:CF2819,CH2819:FC2819,FI2819:FQ2819)&gt;0,COUNT(X2819:BN2819,BP2819:BX2819,BZ2819:CF2819,CH2819:FC2819,FI2819:FQ2819),"")</f>
        <v/>
      </c>
      <c r="E2819" s="98" t="str">
        <f>IF(H2819=1,COUNT(R2819:FC2819,FI2819:FQ2819),"")</f>
        <v/>
      </c>
      <c r="F2819" s="98" t="str">
        <f>IF(H2819=1,COUNT(X2819:BN2819,BP2819:BX2819,BZ2819:CF2819,CH2819:FC2819,FI2819:FQ2819),"")</f>
        <v/>
      </c>
      <c r="G2819" s="98" t="str">
        <f>IF($B2819&gt;=1,$M2819,"")</f>
        <v/>
      </c>
      <c r="H2819" s="199" t="str">
        <f>IF(AND(M2819&gt;0,M2819&lt;=STATS!$C$22),1,"")</f>
        <v/>
      </c>
      <c r="J2819" s="34">
        <v>2818</v>
      </c>
      <c r="R2819" s="17"/>
      <c r="U2819" s="17"/>
      <c r="FD2819" s="195"/>
      <c r="FE2819" s="195"/>
      <c r="FF2819" s="195"/>
      <c r="FG2819" s="195"/>
      <c r="FH2819" s="195"/>
    </row>
    <row r="2820" spans="2:164" x14ac:dyDescent="0.2">
      <c r="B2820" s="98">
        <f>COUNT(R2820:FC2820,FI2820:FQ2820)</f>
        <v>0</v>
      </c>
      <c r="C2820" s="98" t="str">
        <f>IF(COUNT(R2820:FC2820,FI2820:FQ2820)&gt;0,COUNT(R2820:FC2820,FI2820:FQ2820),"")</f>
        <v/>
      </c>
      <c r="D2820" s="98" t="str">
        <f>IF(COUNT(X2820:BN2820,BP2820:BX2820,BZ2820:CF2820,CH2820:FC2820,FI2820:FQ2820)&gt;0,COUNT(X2820:BN2820,BP2820:BX2820,BZ2820:CF2820,CH2820:FC2820,FI2820:FQ2820),"")</f>
        <v/>
      </c>
      <c r="E2820" s="98" t="str">
        <f>IF(H2820=1,COUNT(R2820:FC2820,FI2820:FQ2820),"")</f>
        <v/>
      </c>
      <c r="F2820" s="98" t="str">
        <f>IF(H2820=1,COUNT(X2820:BN2820,BP2820:BX2820,BZ2820:CF2820,CH2820:FC2820,FI2820:FQ2820),"")</f>
        <v/>
      </c>
      <c r="G2820" s="98" t="str">
        <f>IF($B2820&gt;=1,$M2820,"")</f>
        <v/>
      </c>
      <c r="H2820" s="199" t="str">
        <f>IF(AND(M2820&gt;0,M2820&lt;=STATS!$C$22),1,"")</f>
        <v/>
      </c>
      <c r="J2820" s="34">
        <v>2819</v>
      </c>
      <c r="R2820" s="17"/>
      <c r="U2820" s="17"/>
      <c r="FD2820" s="195"/>
      <c r="FE2820" s="195"/>
      <c r="FF2820" s="195"/>
      <c r="FG2820" s="195"/>
      <c r="FH2820" s="195"/>
    </row>
    <row r="2821" spans="2:164" x14ac:dyDescent="0.2">
      <c r="B2821" s="98">
        <f>COUNT(R2821:FC2821,FI2821:FQ2821)</f>
        <v>0</v>
      </c>
      <c r="C2821" s="98" t="str">
        <f>IF(COUNT(R2821:FC2821,FI2821:FQ2821)&gt;0,COUNT(R2821:FC2821,FI2821:FQ2821),"")</f>
        <v/>
      </c>
      <c r="D2821" s="98" t="str">
        <f>IF(COUNT(X2821:BN2821,BP2821:BX2821,BZ2821:CF2821,CH2821:FC2821,FI2821:FQ2821)&gt;0,COUNT(X2821:BN2821,BP2821:BX2821,BZ2821:CF2821,CH2821:FC2821,FI2821:FQ2821),"")</f>
        <v/>
      </c>
      <c r="E2821" s="98" t="str">
        <f>IF(H2821=1,COUNT(R2821:FC2821,FI2821:FQ2821),"")</f>
        <v/>
      </c>
      <c r="F2821" s="98" t="str">
        <f>IF(H2821=1,COUNT(X2821:BN2821,BP2821:BX2821,BZ2821:CF2821,CH2821:FC2821,FI2821:FQ2821),"")</f>
        <v/>
      </c>
      <c r="G2821" s="98" t="str">
        <f>IF($B2821&gt;=1,$M2821,"")</f>
        <v/>
      </c>
      <c r="H2821" s="199" t="str">
        <f>IF(AND(M2821&gt;0,M2821&lt;=STATS!$C$22),1,"")</f>
        <v/>
      </c>
      <c r="J2821" s="34">
        <v>2820</v>
      </c>
      <c r="R2821" s="17"/>
      <c r="U2821" s="17"/>
      <c r="FD2821" s="195"/>
      <c r="FE2821" s="195"/>
      <c r="FF2821" s="195"/>
      <c r="FG2821" s="195"/>
      <c r="FH2821" s="195"/>
    </row>
    <row r="2822" spans="2:164" x14ac:dyDescent="0.2">
      <c r="B2822" s="98">
        <f>COUNT(R2822:FC2822,FI2822:FQ2822)</f>
        <v>0</v>
      </c>
      <c r="C2822" s="98" t="str">
        <f>IF(COUNT(R2822:FC2822,FI2822:FQ2822)&gt;0,COUNT(R2822:FC2822,FI2822:FQ2822),"")</f>
        <v/>
      </c>
      <c r="D2822" s="98" t="str">
        <f>IF(COUNT(X2822:BN2822,BP2822:BX2822,BZ2822:CF2822,CH2822:FC2822,FI2822:FQ2822)&gt;0,COUNT(X2822:BN2822,BP2822:BX2822,BZ2822:CF2822,CH2822:FC2822,FI2822:FQ2822),"")</f>
        <v/>
      </c>
      <c r="E2822" s="98" t="str">
        <f>IF(H2822=1,COUNT(R2822:FC2822,FI2822:FQ2822),"")</f>
        <v/>
      </c>
      <c r="F2822" s="98" t="str">
        <f>IF(H2822=1,COUNT(X2822:BN2822,BP2822:BX2822,BZ2822:CF2822,CH2822:FC2822,FI2822:FQ2822),"")</f>
        <v/>
      </c>
      <c r="G2822" s="98" t="str">
        <f>IF($B2822&gt;=1,$M2822,"")</f>
        <v/>
      </c>
      <c r="H2822" s="199" t="str">
        <f>IF(AND(M2822&gt;0,M2822&lt;=STATS!$C$22),1,"")</f>
        <v/>
      </c>
      <c r="J2822" s="34">
        <v>2821</v>
      </c>
      <c r="R2822" s="17"/>
      <c r="U2822" s="17"/>
      <c r="FD2822" s="195"/>
      <c r="FE2822" s="195"/>
      <c r="FF2822" s="195"/>
      <c r="FG2822" s="195"/>
      <c r="FH2822" s="195"/>
    </row>
    <row r="2823" spans="2:164" x14ac:dyDescent="0.2">
      <c r="B2823" s="98">
        <f>COUNT(R2823:FC2823,FI2823:FQ2823)</f>
        <v>0</v>
      </c>
      <c r="C2823" s="98" t="str">
        <f>IF(COUNT(R2823:FC2823,FI2823:FQ2823)&gt;0,COUNT(R2823:FC2823,FI2823:FQ2823),"")</f>
        <v/>
      </c>
      <c r="D2823" s="98" t="str">
        <f>IF(COUNT(X2823:BN2823,BP2823:BX2823,BZ2823:CF2823,CH2823:FC2823,FI2823:FQ2823)&gt;0,COUNT(X2823:BN2823,BP2823:BX2823,BZ2823:CF2823,CH2823:FC2823,FI2823:FQ2823),"")</f>
        <v/>
      </c>
      <c r="E2823" s="98" t="str">
        <f>IF(H2823=1,COUNT(R2823:FC2823,FI2823:FQ2823),"")</f>
        <v/>
      </c>
      <c r="F2823" s="98" t="str">
        <f>IF(H2823=1,COUNT(X2823:BN2823,BP2823:BX2823,BZ2823:CF2823,CH2823:FC2823,FI2823:FQ2823),"")</f>
        <v/>
      </c>
      <c r="G2823" s="98" t="str">
        <f>IF($B2823&gt;=1,$M2823,"")</f>
        <v/>
      </c>
      <c r="H2823" s="199" t="str">
        <f>IF(AND(M2823&gt;0,M2823&lt;=STATS!$C$22),1,"")</f>
        <v/>
      </c>
      <c r="J2823" s="34">
        <v>2822</v>
      </c>
      <c r="R2823" s="17"/>
      <c r="U2823" s="17"/>
      <c r="FD2823" s="195"/>
      <c r="FE2823" s="195"/>
      <c r="FF2823" s="195"/>
      <c r="FG2823" s="195"/>
      <c r="FH2823" s="195"/>
    </row>
    <row r="2824" spans="2:164" x14ac:dyDescent="0.2">
      <c r="B2824" s="98">
        <f>COUNT(R2824:FC2824,FI2824:FQ2824)</f>
        <v>0</v>
      </c>
      <c r="C2824" s="98" t="str">
        <f>IF(COUNT(R2824:FC2824,FI2824:FQ2824)&gt;0,COUNT(R2824:FC2824,FI2824:FQ2824),"")</f>
        <v/>
      </c>
      <c r="D2824" s="98" t="str">
        <f>IF(COUNT(X2824:BN2824,BP2824:BX2824,BZ2824:CF2824,CH2824:FC2824,FI2824:FQ2824)&gt;0,COUNT(X2824:BN2824,BP2824:BX2824,BZ2824:CF2824,CH2824:FC2824,FI2824:FQ2824),"")</f>
        <v/>
      </c>
      <c r="E2824" s="98" t="str">
        <f>IF(H2824=1,COUNT(R2824:FC2824,FI2824:FQ2824),"")</f>
        <v/>
      </c>
      <c r="F2824" s="98" t="str">
        <f>IF(H2824=1,COUNT(X2824:BN2824,BP2824:BX2824,BZ2824:CF2824,CH2824:FC2824,FI2824:FQ2824),"")</f>
        <v/>
      </c>
      <c r="G2824" s="98" t="str">
        <f>IF($B2824&gt;=1,$M2824,"")</f>
        <v/>
      </c>
      <c r="H2824" s="199" t="str">
        <f>IF(AND(M2824&gt;0,M2824&lt;=STATS!$C$22),1,"")</f>
        <v/>
      </c>
      <c r="J2824" s="34">
        <v>2823</v>
      </c>
      <c r="R2824" s="17"/>
      <c r="U2824" s="17"/>
      <c r="FD2824" s="195"/>
      <c r="FE2824" s="195"/>
      <c r="FF2824" s="195"/>
      <c r="FG2824" s="195"/>
      <c r="FH2824" s="195"/>
    </row>
    <row r="2825" spans="2:164" x14ac:dyDescent="0.2">
      <c r="B2825" s="98">
        <f>COUNT(R2825:FC2825,FI2825:FQ2825)</f>
        <v>0</v>
      </c>
      <c r="C2825" s="98" t="str">
        <f>IF(COUNT(R2825:FC2825,FI2825:FQ2825)&gt;0,COUNT(R2825:FC2825,FI2825:FQ2825),"")</f>
        <v/>
      </c>
      <c r="D2825" s="98" t="str">
        <f>IF(COUNT(X2825:BN2825,BP2825:BX2825,BZ2825:CF2825,CH2825:FC2825,FI2825:FQ2825)&gt;0,COUNT(X2825:BN2825,BP2825:BX2825,BZ2825:CF2825,CH2825:FC2825,FI2825:FQ2825),"")</f>
        <v/>
      </c>
      <c r="E2825" s="98" t="str">
        <f>IF(H2825=1,COUNT(R2825:FC2825,FI2825:FQ2825),"")</f>
        <v/>
      </c>
      <c r="F2825" s="98" t="str">
        <f>IF(H2825=1,COUNT(X2825:BN2825,BP2825:BX2825,BZ2825:CF2825,CH2825:FC2825,FI2825:FQ2825),"")</f>
        <v/>
      </c>
      <c r="G2825" s="98" t="str">
        <f>IF($B2825&gt;=1,$M2825,"")</f>
        <v/>
      </c>
      <c r="H2825" s="199" t="str">
        <f>IF(AND(M2825&gt;0,M2825&lt;=STATS!$C$22),1,"")</f>
        <v/>
      </c>
      <c r="J2825" s="34">
        <v>2824</v>
      </c>
      <c r="R2825" s="17"/>
      <c r="U2825" s="17"/>
      <c r="FD2825" s="195"/>
      <c r="FE2825" s="195"/>
      <c r="FF2825" s="195"/>
      <c r="FG2825" s="195"/>
      <c r="FH2825" s="195"/>
    </row>
    <row r="2826" spans="2:164" x14ac:dyDescent="0.2">
      <c r="B2826" s="98">
        <f>COUNT(R2826:FC2826,FI2826:FQ2826)</f>
        <v>0</v>
      </c>
      <c r="C2826" s="98" t="str">
        <f>IF(COUNT(R2826:FC2826,FI2826:FQ2826)&gt;0,COUNT(R2826:FC2826,FI2826:FQ2826),"")</f>
        <v/>
      </c>
      <c r="D2826" s="98" t="str">
        <f>IF(COUNT(X2826:BN2826,BP2826:BX2826,BZ2826:CF2826,CH2826:FC2826,FI2826:FQ2826)&gt;0,COUNT(X2826:BN2826,BP2826:BX2826,BZ2826:CF2826,CH2826:FC2826,FI2826:FQ2826),"")</f>
        <v/>
      </c>
      <c r="E2826" s="98" t="str">
        <f>IF(H2826=1,COUNT(R2826:FC2826,FI2826:FQ2826),"")</f>
        <v/>
      </c>
      <c r="F2826" s="98" t="str">
        <f>IF(H2826=1,COUNT(X2826:BN2826,BP2826:BX2826,BZ2826:CF2826,CH2826:FC2826,FI2826:FQ2826),"")</f>
        <v/>
      </c>
      <c r="G2826" s="98" t="str">
        <f>IF($B2826&gt;=1,$M2826,"")</f>
        <v/>
      </c>
      <c r="H2826" s="199" t="str">
        <f>IF(AND(M2826&gt;0,M2826&lt;=STATS!$C$22),1,"")</f>
        <v/>
      </c>
      <c r="J2826" s="34">
        <v>2825</v>
      </c>
      <c r="R2826" s="17"/>
      <c r="U2826" s="17"/>
      <c r="FD2826" s="195"/>
      <c r="FE2826" s="195"/>
      <c r="FF2826" s="195"/>
      <c r="FG2826" s="195"/>
      <c r="FH2826" s="195"/>
    </row>
    <row r="2827" spans="2:164" x14ac:dyDescent="0.2">
      <c r="B2827" s="98">
        <f>COUNT(R2827:FC2827,FI2827:FQ2827)</f>
        <v>0</v>
      </c>
      <c r="C2827" s="98" t="str">
        <f>IF(COUNT(R2827:FC2827,FI2827:FQ2827)&gt;0,COUNT(R2827:FC2827,FI2827:FQ2827),"")</f>
        <v/>
      </c>
      <c r="D2827" s="98" t="str">
        <f>IF(COUNT(X2827:BN2827,BP2827:BX2827,BZ2827:CF2827,CH2827:FC2827,FI2827:FQ2827)&gt;0,COUNT(X2827:BN2827,BP2827:BX2827,BZ2827:CF2827,CH2827:FC2827,FI2827:FQ2827),"")</f>
        <v/>
      </c>
      <c r="E2827" s="98" t="str">
        <f>IF(H2827=1,COUNT(R2827:FC2827,FI2827:FQ2827),"")</f>
        <v/>
      </c>
      <c r="F2827" s="98" t="str">
        <f>IF(H2827=1,COUNT(X2827:BN2827,BP2827:BX2827,BZ2827:CF2827,CH2827:FC2827,FI2827:FQ2827),"")</f>
        <v/>
      </c>
      <c r="G2827" s="98" t="str">
        <f>IF($B2827&gt;=1,$M2827,"")</f>
        <v/>
      </c>
      <c r="H2827" s="199" t="str">
        <f>IF(AND(M2827&gt;0,M2827&lt;=STATS!$C$22),1,"")</f>
        <v/>
      </c>
      <c r="J2827" s="34">
        <v>2826</v>
      </c>
      <c r="R2827" s="17"/>
      <c r="U2827" s="17"/>
      <c r="FD2827" s="195"/>
      <c r="FE2827" s="195"/>
      <c r="FF2827" s="195"/>
      <c r="FG2827" s="195"/>
      <c r="FH2827" s="195"/>
    </row>
    <row r="2828" spans="2:164" x14ac:dyDescent="0.2">
      <c r="B2828" s="98">
        <f>COUNT(R2828:FC2828,FI2828:FQ2828)</f>
        <v>0</v>
      </c>
      <c r="C2828" s="98" t="str">
        <f>IF(COUNT(R2828:FC2828,FI2828:FQ2828)&gt;0,COUNT(R2828:FC2828,FI2828:FQ2828),"")</f>
        <v/>
      </c>
      <c r="D2828" s="98" t="str">
        <f>IF(COUNT(X2828:BN2828,BP2828:BX2828,BZ2828:CF2828,CH2828:FC2828,FI2828:FQ2828)&gt;0,COUNT(X2828:BN2828,BP2828:BX2828,BZ2828:CF2828,CH2828:FC2828,FI2828:FQ2828),"")</f>
        <v/>
      </c>
      <c r="E2828" s="98" t="str">
        <f>IF(H2828=1,COUNT(R2828:FC2828,FI2828:FQ2828),"")</f>
        <v/>
      </c>
      <c r="F2828" s="98" t="str">
        <f>IF(H2828=1,COUNT(X2828:BN2828,BP2828:BX2828,BZ2828:CF2828,CH2828:FC2828,FI2828:FQ2828),"")</f>
        <v/>
      </c>
      <c r="G2828" s="98" t="str">
        <f>IF($B2828&gt;=1,$M2828,"")</f>
        <v/>
      </c>
      <c r="H2828" s="199" t="str">
        <f>IF(AND(M2828&gt;0,M2828&lt;=STATS!$C$22),1,"")</f>
        <v/>
      </c>
      <c r="J2828" s="34">
        <v>2827</v>
      </c>
      <c r="R2828" s="17"/>
      <c r="U2828" s="17"/>
      <c r="FD2828" s="195"/>
      <c r="FE2828" s="195"/>
      <c r="FF2828" s="195"/>
      <c r="FG2828" s="195"/>
      <c r="FH2828" s="195"/>
    </row>
    <row r="2829" spans="2:164" x14ac:dyDescent="0.2">
      <c r="B2829" s="98">
        <f>COUNT(R2829:FC2829,FI2829:FQ2829)</f>
        <v>0</v>
      </c>
      <c r="C2829" s="98" t="str">
        <f>IF(COUNT(R2829:FC2829,FI2829:FQ2829)&gt;0,COUNT(R2829:FC2829,FI2829:FQ2829),"")</f>
        <v/>
      </c>
      <c r="D2829" s="98" t="str">
        <f>IF(COUNT(X2829:BN2829,BP2829:BX2829,BZ2829:CF2829,CH2829:FC2829,FI2829:FQ2829)&gt;0,COUNT(X2829:BN2829,BP2829:BX2829,BZ2829:CF2829,CH2829:FC2829,FI2829:FQ2829),"")</f>
        <v/>
      </c>
      <c r="E2829" s="98" t="str">
        <f>IF(H2829=1,COUNT(R2829:FC2829,FI2829:FQ2829),"")</f>
        <v/>
      </c>
      <c r="F2829" s="98" t="str">
        <f>IF(H2829=1,COUNT(X2829:BN2829,BP2829:BX2829,BZ2829:CF2829,CH2829:FC2829,FI2829:FQ2829),"")</f>
        <v/>
      </c>
      <c r="G2829" s="98" t="str">
        <f>IF($B2829&gt;=1,$M2829,"")</f>
        <v/>
      </c>
      <c r="H2829" s="199" t="str">
        <f>IF(AND(M2829&gt;0,M2829&lt;=STATS!$C$22),1,"")</f>
        <v/>
      </c>
      <c r="J2829" s="34">
        <v>2828</v>
      </c>
      <c r="R2829" s="17"/>
      <c r="U2829" s="17"/>
      <c r="FD2829" s="195"/>
      <c r="FE2829" s="195"/>
      <c r="FF2829" s="195"/>
      <c r="FG2829" s="195"/>
      <c r="FH2829" s="195"/>
    </row>
    <row r="2830" spans="2:164" x14ac:dyDescent="0.2">
      <c r="B2830" s="98">
        <f>COUNT(R2830:FC2830,FI2830:FQ2830)</f>
        <v>0</v>
      </c>
      <c r="C2830" s="98" t="str">
        <f>IF(COUNT(R2830:FC2830,FI2830:FQ2830)&gt;0,COUNT(R2830:FC2830,FI2830:FQ2830),"")</f>
        <v/>
      </c>
      <c r="D2830" s="98" t="str">
        <f>IF(COUNT(X2830:BN2830,BP2830:BX2830,BZ2830:CF2830,CH2830:FC2830,FI2830:FQ2830)&gt;0,COUNT(X2830:BN2830,BP2830:BX2830,BZ2830:CF2830,CH2830:FC2830,FI2830:FQ2830),"")</f>
        <v/>
      </c>
      <c r="E2830" s="98" t="str">
        <f>IF(H2830=1,COUNT(R2830:FC2830,FI2830:FQ2830),"")</f>
        <v/>
      </c>
      <c r="F2830" s="98" t="str">
        <f>IF(H2830=1,COUNT(X2830:BN2830,BP2830:BX2830,BZ2830:CF2830,CH2830:FC2830,FI2830:FQ2830),"")</f>
        <v/>
      </c>
      <c r="G2830" s="98" t="str">
        <f>IF($B2830&gt;=1,$M2830,"")</f>
        <v/>
      </c>
      <c r="H2830" s="199" t="str">
        <f>IF(AND(M2830&gt;0,M2830&lt;=STATS!$C$22),1,"")</f>
        <v/>
      </c>
      <c r="J2830" s="34">
        <v>2829</v>
      </c>
      <c r="R2830" s="17"/>
      <c r="U2830" s="17"/>
      <c r="FD2830" s="195"/>
      <c r="FE2830" s="195"/>
      <c r="FF2830" s="195"/>
      <c r="FG2830" s="195"/>
      <c r="FH2830" s="195"/>
    </row>
    <row r="2831" spans="2:164" x14ac:dyDescent="0.2">
      <c r="B2831" s="98">
        <f>COUNT(R2831:FC2831,FI2831:FQ2831)</f>
        <v>0</v>
      </c>
      <c r="C2831" s="98" t="str">
        <f>IF(COUNT(R2831:FC2831,FI2831:FQ2831)&gt;0,COUNT(R2831:FC2831,FI2831:FQ2831),"")</f>
        <v/>
      </c>
      <c r="D2831" s="98" t="str">
        <f>IF(COUNT(X2831:BN2831,BP2831:BX2831,BZ2831:CF2831,CH2831:FC2831,FI2831:FQ2831)&gt;0,COUNT(X2831:BN2831,BP2831:BX2831,BZ2831:CF2831,CH2831:FC2831,FI2831:FQ2831),"")</f>
        <v/>
      </c>
      <c r="E2831" s="98" t="str">
        <f>IF(H2831=1,COUNT(R2831:FC2831,FI2831:FQ2831),"")</f>
        <v/>
      </c>
      <c r="F2831" s="98" t="str">
        <f>IF(H2831=1,COUNT(X2831:BN2831,BP2831:BX2831,BZ2831:CF2831,CH2831:FC2831,FI2831:FQ2831),"")</f>
        <v/>
      </c>
      <c r="G2831" s="98" t="str">
        <f>IF($B2831&gt;=1,$M2831,"")</f>
        <v/>
      </c>
      <c r="H2831" s="199" t="str">
        <f>IF(AND(M2831&gt;0,M2831&lt;=STATS!$C$22),1,"")</f>
        <v/>
      </c>
      <c r="J2831" s="34">
        <v>2830</v>
      </c>
      <c r="R2831" s="17"/>
      <c r="U2831" s="17"/>
      <c r="FD2831" s="195"/>
      <c r="FE2831" s="195"/>
      <c r="FF2831" s="195"/>
      <c r="FG2831" s="195"/>
      <c r="FH2831" s="195"/>
    </row>
    <row r="2832" spans="2:164" x14ac:dyDescent="0.2">
      <c r="B2832" s="98">
        <f>COUNT(R2832:FC2832,FI2832:FQ2832)</f>
        <v>0</v>
      </c>
      <c r="C2832" s="98" t="str">
        <f>IF(COUNT(R2832:FC2832,FI2832:FQ2832)&gt;0,COUNT(R2832:FC2832,FI2832:FQ2832),"")</f>
        <v/>
      </c>
      <c r="D2832" s="98" t="str">
        <f>IF(COUNT(X2832:BN2832,BP2832:BX2832,BZ2832:CF2832,CH2832:FC2832,FI2832:FQ2832)&gt;0,COUNT(X2832:BN2832,BP2832:BX2832,BZ2832:CF2832,CH2832:FC2832,FI2832:FQ2832),"")</f>
        <v/>
      </c>
      <c r="E2832" s="98" t="str">
        <f>IF(H2832=1,COUNT(R2832:FC2832,FI2832:FQ2832),"")</f>
        <v/>
      </c>
      <c r="F2832" s="98" t="str">
        <f>IF(H2832=1,COUNT(X2832:BN2832,BP2832:BX2832,BZ2832:CF2832,CH2832:FC2832,FI2832:FQ2832),"")</f>
        <v/>
      </c>
      <c r="G2832" s="98" t="str">
        <f>IF($B2832&gt;=1,$M2832,"")</f>
        <v/>
      </c>
      <c r="H2832" s="199" t="str">
        <f>IF(AND(M2832&gt;0,M2832&lt;=STATS!$C$22),1,"")</f>
        <v/>
      </c>
      <c r="J2832" s="34">
        <v>2831</v>
      </c>
      <c r="R2832" s="17"/>
      <c r="U2832" s="17"/>
      <c r="FD2832" s="195"/>
      <c r="FE2832" s="195"/>
      <c r="FF2832" s="195"/>
      <c r="FG2832" s="195"/>
      <c r="FH2832" s="195"/>
    </row>
    <row r="2833" spans="2:164" x14ac:dyDescent="0.2">
      <c r="B2833" s="98">
        <f>COUNT(R2833:FC2833,FI2833:FQ2833)</f>
        <v>0</v>
      </c>
      <c r="C2833" s="98" t="str">
        <f>IF(COUNT(R2833:FC2833,FI2833:FQ2833)&gt;0,COUNT(R2833:FC2833,FI2833:FQ2833),"")</f>
        <v/>
      </c>
      <c r="D2833" s="98" t="str">
        <f>IF(COUNT(X2833:BN2833,BP2833:BX2833,BZ2833:CF2833,CH2833:FC2833,FI2833:FQ2833)&gt;0,COUNT(X2833:BN2833,BP2833:BX2833,BZ2833:CF2833,CH2833:FC2833,FI2833:FQ2833),"")</f>
        <v/>
      </c>
      <c r="E2833" s="98" t="str">
        <f>IF(H2833=1,COUNT(R2833:FC2833,FI2833:FQ2833),"")</f>
        <v/>
      </c>
      <c r="F2833" s="98" t="str">
        <f>IF(H2833=1,COUNT(X2833:BN2833,BP2833:BX2833,BZ2833:CF2833,CH2833:FC2833,FI2833:FQ2833),"")</f>
        <v/>
      </c>
      <c r="G2833" s="98" t="str">
        <f>IF($B2833&gt;=1,$M2833,"")</f>
        <v/>
      </c>
      <c r="H2833" s="199" t="str">
        <f>IF(AND(M2833&gt;0,M2833&lt;=STATS!$C$22),1,"")</f>
        <v/>
      </c>
      <c r="J2833" s="34">
        <v>2832</v>
      </c>
      <c r="R2833" s="17"/>
      <c r="U2833" s="17"/>
      <c r="FD2833" s="195"/>
      <c r="FE2833" s="195"/>
      <c r="FF2833" s="195"/>
      <c r="FG2833" s="195"/>
      <c r="FH2833" s="195"/>
    </row>
    <row r="2834" spans="2:164" x14ac:dyDescent="0.2">
      <c r="B2834" s="98">
        <f>COUNT(R2834:FC2834,FI2834:FQ2834)</f>
        <v>0</v>
      </c>
      <c r="C2834" s="98" t="str">
        <f>IF(COUNT(R2834:FC2834,FI2834:FQ2834)&gt;0,COUNT(R2834:FC2834,FI2834:FQ2834),"")</f>
        <v/>
      </c>
      <c r="D2834" s="98" t="str">
        <f>IF(COUNT(X2834:BN2834,BP2834:BX2834,BZ2834:CF2834,CH2834:FC2834,FI2834:FQ2834)&gt;0,COUNT(X2834:BN2834,BP2834:BX2834,BZ2834:CF2834,CH2834:FC2834,FI2834:FQ2834),"")</f>
        <v/>
      </c>
      <c r="E2834" s="98" t="str">
        <f>IF(H2834=1,COUNT(R2834:FC2834,FI2834:FQ2834),"")</f>
        <v/>
      </c>
      <c r="F2834" s="98" t="str">
        <f>IF(H2834=1,COUNT(X2834:BN2834,BP2834:BX2834,BZ2834:CF2834,CH2834:FC2834,FI2834:FQ2834),"")</f>
        <v/>
      </c>
      <c r="G2834" s="98" t="str">
        <f>IF($B2834&gt;=1,$M2834,"")</f>
        <v/>
      </c>
      <c r="H2834" s="199" t="str">
        <f>IF(AND(M2834&gt;0,M2834&lt;=STATS!$C$22),1,"")</f>
        <v/>
      </c>
      <c r="J2834" s="34">
        <v>2833</v>
      </c>
      <c r="R2834" s="17"/>
      <c r="U2834" s="17"/>
      <c r="FD2834" s="195"/>
      <c r="FE2834" s="195"/>
      <c r="FF2834" s="195"/>
      <c r="FG2834" s="195"/>
      <c r="FH2834" s="195"/>
    </row>
    <row r="2835" spans="2:164" x14ac:dyDescent="0.2">
      <c r="B2835" s="98">
        <f>COUNT(R2835:FC2835,FI2835:FQ2835)</f>
        <v>0</v>
      </c>
      <c r="C2835" s="98" t="str">
        <f>IF(COUNT(R2835:FC2835,FI2835:FQ2835)&gt;0,COUNT(R2835:FC2835,FI2835:FQ2835),"")</f>
        <v/>
      </c>
      <c r="D2835" s="98" t="str">
        <f>IF(COUNT(X2835:BN2835,BP2835:BX2835,BZ2835:CF2835,CH2835:FC2835,FI2835:FQ2835)&gt;0,COUNT(X2835:BN2835,BP2835:BX2835,BZ2835:CF2835,CH2835:FC2835,FI2835:FQ2835),"")</f>
        <v/>
      </c>
      <c r="E2835" s="98" t="str">
        <f>IF(H2835=1,COUNT(R2835:FC2835,FI2835:FQ2835),"")</f>
        <v/>
      </c>
      <c r="F2835" s="98" t="str">
        <f>IF(H2835=1,COUNT(X2835:BN2835,BP2835:BX2835,BZ2835:CF2835,CH2835:FC2835,FI2835:FQ2835),"")</f>
        <v/>
      </c>
      <c r="G2835" s="98" t="str">
        <f>IF($B2835&gt;=1,$M2835,"")</f>
        <v/>
      </c>
      <c r="H2835" s="199" t="str">
        <f>IF(AND(M2835&gt;0,M2835&lt;=STATS!$C$22),1,"")</f>
        <v/>
      </c>
      <c r="J2835" s="34">
        <v>2834</v>
      </c>
      <c r="R2835" s="17"/>
      <c r="U2835" s="17"/>
      <c r="FD2835" s="195"/>
      <c r="FE2835" s="195"/>
      <c r="FF2835" s="195"/>
      <c r="FG2835" s="195"/>
      <c r="FH2835" s="195"/>
    </row>
    <row r="2836" spans="2:164" x14ac:dyDescent="0.2">
      <c r="B2836" s="98">
        <f>COUNT(R2836:FC2836,FI2836:FQ2836)</f>
        <v>0</v>
      </c>
      <c r="C2836" s="98" t="str">
        <f>IF(COUNT(R2836:FC2836,FI2836:FQ2836)&gt;0,COUNT(R2836:FC2836,FI2836:FQ2836),"")</f>
        <v/>
      </c>
      <c r="D2836" s="98" t="str">
        <f>IF(COUNT(X2836:BN2836,BP2836:BX2836,BZ2836:CF2836,CH2836:FC2836,FI2836:FQ2836)&gt;0,COUNT(X2836:BN2836,BP2836:BX2836,BZ2836:CF2836,CH2836:FC2836,FI2836:FQ2836),"")</f>
        <v/>
      </c>
      <c r="E2836" s="98" t="str">
        <f>IF(H2836=1,COUNT(R2836:FC2836,FI2836:FQ2836),"")</f>
        <v/>
      </c>
      <c r="F2836" s="98" t="str">
        <f>IF(H2836=1,COUNT(X2836:BN2836,BP2836:BX2836,BZ2836:CF2836,CH2836:FC2836,FI2836:FQ2836),"")</f>
        <v/>
      </c>
      <c r="G2836" s="98" t="str">
        <f>IF($B2836&gt;=1,$M2836,"")</f>
        <v/>
      </c>
      <c r="H2836" s="199" t="str">
        <f>IF(AND(M2836&gt;0,M2836&lt;=STATS!$C$22),1,"")</f>
        <v/>
      </c>
      <c r="J2836" s="34">
        <v>2835</v>
      </c>
      <c r="R2836" s="17"/>
      <c r="U2836" s="17"/>
      <c r="FD2836" s="195"/>
      <c r="FE2836" s="195"/>
      <c r="FF2836" s="195"/>
      <c r="FG2836" s="195"/>
      <c r="FH2836" s="195"/>
    </row>
    <row r="2837" spans="2:164" x14ac:dyDescent="0.2">
      <c r="B2837" s="98">
        <f>COUNT(R2837:FC2837,FI2837:FQ2837)</f>
        <v>0</v>
      </c>
      <c r="C2837" s="98" t="str">
        <f>IF(COUNT(R2837:FC2837,FI2837:FQ2837)&gt;0,COUNT(R2837:FC2837,FI2837:FQ2837),"")</f>
        <v/>
      </c>
      <c r="D2837" s="98" t="str">
        <f>IF(COUNT(X2837:BN2837,BP2837:BX2837,BZ2837:CF2837,CH2837:FC2837,FI2837:FQ2837)&gt;0,COUNT(X2837:BN2837,BP2837:BX2837,BZ2837:CF2837,CH2837:FC2837,FI2837:FQ2837),"")</f>
        <v/>
      </c>
      <c r="E2837" s="98" t="str">
        <f>IF(H2837=1,COUNT(R2837:FC2837,FI2837:FQ2837),"")</f>
        <v/>
      </c>
      <c r="F2837" s="98" t="str">
        <f>IF(H2837=1,COUNT(X2837:BN2837,BP2837:BX2837,BZ2837:CF2837,CH2837:FC2837,FI2837:FQ2837),"")</f>
        <v/>
      </c>
      <c r="G2837" s="98" t="str">
        <f>IF($B2837&gt;=1,$M2837,"")</f>
        <v/>
      </c>
      <c r="H2837" s="199" t="str">
        <f>IF(AND(M2837&gt;0,M2837&lt;=STATS!$C$22),1,"")</f>
        <v/>
      </c>
      <c r="J2837" s="34">
        <v>2836</v>
      </c>
      <c r="R2837" s="17"/>
      <c r="U2837" s="17"/>
      <c r="FD2837" s="195"/>
      <c r="FE2837" s="195"/>
      <c r="FF2837" s="195"/>
      <c r="FG2837" s="195"/>
      <c r="FH2837" s="195"/>
    </row>
    <row r="2838" spans="2:164" x14ac:dyDescent="0.2">
      <c r="B2838" s="98">
        <f>COUNT(R2838:FC2838,FI2838:FQ2838)</f>
        <v>0</v>
      </c>
      <c r="C2838" s="98" t="str">
        <f>IF(COUNT(R2838:FC2838,FI2838:FQ2838)&gt;0,COUNT(R2838:FC2838,FI2838:FQ2838),"")</f>
        <v/>
      </c>
      <c r="D2838" s="98" t="str">
        <f>IF(COUNT(X2838:BN2838,BP2838:BX2838,BZ2838:CF2838,CH2838:FC2838,FI2838:FQ2838)&gt;0,COUNT(X2838:BN2838,BP2838:BX2838,BZ2838:CF2838,CH2838:FC2838,FI2838:FQ2838),"")</f>
        <v/>
      </c>
      <c r="E2838" s="98" t="str">
        <f>IF(H2838=1,COUNT(R2838:FC2838,FI2838:FQ2838),"")</f>
        <v/>
      </c>
      <c r="F2838" s="98" t="str">
        <f>IF(H2838=1,COUNT(X2838:BN2838,BP2838:BX2838,BZ2838:CF2838,CH2838:FC2838,FI2838:FQ2838),"")</f>
        <v/>
      </c>
      <c r="G2838" s="98" t="str">
        <f>IF($B2838&gt;=1,$M2838,"")</f>
        <v/>
      </c>
      <c r="H2838" s="199" t="str">
        <f>IF(AND(M2838&gt;0,M2838&lt;=STATS!$C$22),1,"")</f>
        <v/>
      </c>
      <c r="J2838" s="34">
        <v>2837</v>
      </c>
      <c r="R2838" s="17"/>
      <c r="U2838" s="17"/>
      <c r="FD2838" s="195"/>
      <c r="FE2838" s="195"/>
      <c r="FF2838" s="195"/>
      <c r="FG2838" s="195"/>
      <c r="FH2838" s="195"/>
    </row>
    <row r="2839" spans="2:164" x14ac:dyDescent="0.2">
      <c r="B2839" s="98">
        <f>COUNT(R2839:FC2839,FI2839:FQ2839)</f>
        <v>0</v>
      </c>
      <c r="C2839" s="98" t="str">
        <f>IF(COUNT(R2839:FC2839,FI2839:FQ2839)&gt;0,COUNT(R2839:FC2839,FI2839:FQ2839),"")</f>
        <v/>
      </c>
      <c r="D2839" s="98" t="str">
        <f>IF(COUNT(X2839:BN2839,BP2839:BX2839,BZ2839:CF2839,CH2839:FC2839,FI2839:FQ2839)&gt;0,COUNT(X2839:BN2839,BP2839:BX2839,BZ2839:CF2839,CH2839:FC2839,FI2839:FQ2839),"")</f>
        <v/>
      </c>
      <c r="E2839" s="98" t="str">
        <f>IF(H2839=1,COUNT(R2839:FC2839,FI2839:FQ2839),"")</f>
        <v/>
      </c>
      <c r="F2839" s="98" t="str">
        <f>IF(H2839=1,COUNT(X2839:BN2839,BP2839:BX2839,BZ2839:CF2839,CH2839:FC2839,FI2839:FQ2839),"")</f>
        <v/>
      </c>
      <c r="G2839" s="98" t="str">
        <f>IF($B2839&gt;=1,$M2839,"")</f>
        <v/>
      </c>
      <c r="H2839" s="199" t="str">
        <f>IF(AND(M2839&gt;0,M2839&lt;=STATS!$C$22),1,"")</f>
        <v/>
      </c>
      <c r="J2839" s="34">
        <v>2838</v>
      </c>
      <c r="R2839" s="17"/>
      <c r="U2839" s="17"/>
      <c r="FD2839" s="195"/>
      <c r="FE2839" s="195"/>
      <c r="FF2839" s="195"/>
      <c r="FG2839" s="195"/>
      <c r="FH2839" s="195"/>
    </row>
    <row r="2840" spans="2:164" x14ac:dyDescent="0.2">
      <c r="B2840" s="98">
        <f>COUNT(R2840:FC2840,FI2840:FQ2840)</f>
        <v>0</v>
      </c>
      <c r="C2840" s="98" t="str">
        <f>IF(COUNT(R2840:FC2840,FI2840:FQ2840)&gt;0,COUNT(R2840:FC2840,FI2840:FQ2840),"")</f>
        <v/>
      </c>
      <c r="D2840" s="98" t="str">
        <f>IF(COUNT(X2840:BN2840,BP2840:BX2840,BZ2840:CF2840,CH2840:FC2840,FI2840:FQ2840)&gt;0,COUNT(X2840:BN2840,BP2840:BX2840,BZ2840:CF2840,CH2840:FC2840,FI2840:FQ2840),"")</f>
        <v/>
      </c>
      <c r="E2840" s="98" t="str">
        <f>IF(H2840=1,COUNT(R2840:FC2840,FI2840:FQ2840),"")</f>
        <v/>
      </c>
      <c r="F2840" s="98" t="str">
        <f>IF(H2840=1,COUNT(X2840:BN2840,BP2840:BX2840,BZ2840:CF2840,CH2840:FC2840,FI2840:FQ2840),"")</f>
        <v/>
      </c>
      <c r="G2840" s="98" t="str">
        <f>IF($B2840&gt;=1,$M2840,"")</f>
        <v/>
      </c>
      <c r="H2840" s="199" t="str">
        <f>IF(AND(M2840&gt;0,M2840&lt;=STATS!$C$22),1,"")</f>
        <v/>
      </c>
      <c r="J2840" s="34">
        <v>2839</v>
      </c>
      <c r="R2840" s="17"/>
      <c r="U2840" s="17"/>
      <c r="FD2840" s="195"/>
      <c r="FE2840" s="195"/>
      <c r="FF2840" s="195"/>
      <c r="FG2840" s="195"/>
      <c r="FH2840" s="195"/>
    </row>
    <row r="2841" spans="2:164" x14ac:dyDescent="0.2">
      <c r="B2841" s="98">
        <f>COUNT(R2841:FC2841,FI2841:FQ2841)</f>
        <v>0</v>
      </c>
      <c r="C2841" s="98" t="str">
        <f>IF(COUNT(R2841:FC2841,FI2841:FQ2841)&gt;0,COUNT(R2841:FC2841,FI2841:FQ2841),"")</f>
        <v/>
      </c>
      <c r="D2841" s="98" t="str">
        <f>IF(COUNT(X2841:BN2841,BP2841:BX2841,BZ2841:CF2841,CH2841:FC2841,FI2841:FQ2841)&gt;0,COUNT(X2841:BN2841,BP2841:BX2841,BZ2841:CF2841,CH2841:FC2841,FI2841:FQ2841),"")</f>
        <v/>
      </c>
      <c r="E2841" s="98" t="str">
        <f>IF(H2841=1,COUNT(R2841:FC2841,FI2841:FQ2841),"")</f>
        <v/>
      </c>
      <c r="F2841" s="98" t="str">
        <f>IF(H2841=1,COUNT(X2841:BN2841,BP2841:BX2841,BZ2841:CF2841,CH2841:FC2841,FI2841:FQ2841),"")</f>
        <v/>
      </c>
      <c r="G2841" s="98" t="str">
        <f>IF($B2841&gt;=1,$M2841,"")</f>
        <v/>
      </c>
      <c r="H2841" s="199" t="str">
        <f>IF(AND(M2841&gt;0,M2841&lt;=STATS!$C$22),1,"")</f>
        <v/>
      </c>
      <c r="J2841" s="34">
        <v>2840</v>
      </c>
      <c r="R2841" s="17"/>
      <c r="U2841" s="17"/>
      <c r="FD2841" s="195"/>
      <c r="FE2841" s="195"/>
      <c r="FF2841" s="195"/>
      <c r="FG2841" s="195"/>
      <c r="FH2841" s="195"/>
    </row>
    <row r="2842" spans="2:164" x14ac:dyDescent="0.2">
      <c r="B2842" s="98">
        <f>COUNT(R2842:FC2842,FI2842:FQ2842)</f>
        <v>0</v>
      </c>
      <c r="C2842" s="98" t="str">
        <f>IF(COUNT(R2842:FC2842,FI2842:FQ2842)&gt;0,COUNT(R2842:FC2842,FI2842:FQ2842),"")</f>
        <v/>
      </c>
      <c r="D2842" s="98" t="str">
        <f>IF(COUNT(X2842:BN2842,BP2842:BX2842,BZ2842:CF2842,CH2842:FC2842,FI2842:FQ2842)&gt;0,COUNT(X2842:BN2842,BP2842:BX2842,BZ2842:CF2842,CH2842:FC2842,FI2842:FQ2842),"")</f>
        <v/>
      </c>
      <c r="E2842" s="98" t="str">
        <f>IF(H2842=1,COUNT(R2842:FC2842,FI2842:FQ2842),"")</f>
        <v/>
      </c>
      <c r="F2842" s="98" t="str">
        <f>IF(H2842=1,COUNT(X2842:BN2842,BP2842:BX2842,BZ2842:CF2842,CH2842:FC2842,FI2842:FQ2842),"")</f>
        <v/>
      </c>
      <c r="G2842" s="98" t="str">
        <f>IF($B2842&gt;=1,$M2842,"")</f>
        <v/>
      </c>
      <c r="H2842" s="199" t="str">
        <f>IF(AND(M2842&gt;0,M2842&lt;=STATS!$C$22),1,"")</f>
        <v/>
      </c>
      <c r="J2842" s="34">
        <v>2841</v>
      </c>
      <c r="R2842" s="17"/>
      <c r="U2842" s="17"/>
      <c r="FD2842" s="195"/>
      <c r="FE2842" s="195"/>
      <c r="FF2842" s="195"/>
      <c r="FG2842" s="195"/>
      <c r="FH2842" s="195"/>
    </row>
    <row r="2843" spans="2:164" x14ac:dyDescent="0.2">
      <c r="B2843" s="98">
        <f>COUNT(R2843:FC2843,FI2843:FQ2843)</f>
        <v>0</v>
      </c>
      <c r="C2843" s="98" t="str">
        <f>IF(COUNT(R2843:FC2843,FI2843:FQ2843)&gt;0,COUNT(R2843:FC2843,FI2843:FQ2843),"")</f>
        <v/>
      </c>
      <c r="D2843" s="98" t="str">
        <f>IF(COUNT(X2843:BN2843,BP2843:BX2843,BZ2843:CF2843,CH2843:FC2843,FI2843:FQ2843)&gt;0,COUNT(X2843:BN2843,BP2843:BX2843,BZ2843:CF2843,CH2843:FC2843,FI2843:FQ2843),"")</f>
        <v/>
      </c>
      <c r="E2843" s="98" t="str">
        <f>IF(H2843=1,COUNT(R2843:FC2843,FI2843:FQ2843),"")</f>
        <v/>
      </c>
      <c r="F2843" s="98" t="str">
        <f>IF(H2843=1,COUNT(X2843:BN2843,BP2843:BX2843,BZ2843:CF2843,CH2843:FC2843,FI2843:FQ2843),"")</f>
        <v/>
      </c>
      <c r="G2843" s="98" t="str">
        <f>IF($B2843&gt;=1,$M2843,"")</f>
        <v/>
      </c>
      <c r="H2843" s="199" t="str">
        <f>IF(AND(M2843&gt;0,M2843&lt;=STATS!$C$22),1,"")</f>
        <v/>
      </c>
      <c r="J2843" s="34">
        <v>2842</v>
      </c>
      <c r="R2843" s="17"/>
      <c r="U2843" s="17"/>
      <c r="FD2843" s="195"/>
      <c r="FE2843" s="195"/>
      <c r="FF2843" s="195"/>
      <c r="FG2843" s="195"/>
      <c r="FH2843" s="195"/>
    </row>
    <row r="2844" spans="2:164" x14ac:dyDescent="0.2">
      <c r="B2844" s="98">
        <f>COUNT(R2844:FC2844,FI2844:FQ2844)</f>
        <v>0</v>
      </c>
      <c r="C2844" s="98" t="str">
        <f>IF(COUNT(R2844:FC2844,FI2844:FQ2844)&gt;0,COUNT(R2844:FC2844,FI2844:FQ2844),"")</f>
        <v/>
      </c>
      <c r="D2844" s="98" t="str">
        <f>IF(COUNT(X2844:BN2844,BP2844:BX2844,BZ2844:CF2844,CH2844:FC2844,FI2844:FQ2844)&gt;0,COUNT(X2844:BN2844,BP2844:BX2844,BZ2844:CF2844,CH2844:FC2844,FI2844:FQ2844),"")</f>
        <v/>
      </c>
      <c r="E2844" s="98" t="str">
        <f>IF(H2844=1,COUNT(R2844:FC2844,FI2844:FQ2844),"")</f>
        <v/>
      </c>
      <c r="F2844" s="98" t="str">
        <f>IF(H2844=1,COUNT(X2844:BN2844,BP2844:BX2844,BZ2844:CF2844,CH2844:FC2844,FI2844:FQ2844),"")</f>
        <v/>
      </c>
      <c r="G2844" s="98" t="str">
        <f>IF($B2844&gt;=1,$M2844,"")</f>
        <v/>
      </c>
      <c r="H2844" s="199" t="str">
        <f>IF(AND(M2844&gt;0,M2844&lt;=STATS!$C$22),1,"")</f>
        <v/>
      </c>
      <c r="J2844" s="34">
        <v>2843</v>
      </c>
      <c r="R2844" s="17"/>
      <c r="U2844" s="17"/>
      <c r="FD2844" s="195"/>
      <c r="FE2844" s="195"/>
      <c r="FF2844" s="195"/>
      <c r="FG2844" s="195"/>
      <c r="FH2844" s="195"/>
    </row>
    <row r="2845" spans="2:164" x14ac:dyDescent="0.2">
      <c r="B2845" s="98">
        <f>COUNT(R2845:FC2845,FI2845:FQ2845)</f>
        <v>0</v>
      </c>
      <c r="C2845" s="98" t="str">
        <f>IF(COUNT(R2845:FC2845,FI2845:FQ2845)&gt;0,COUNT(R2845:FC2845,FI2845:FQ2845),"")</f>
        <v/>
      </c>
      <c r="D2845" s="98" t="str">
        <f>IF(COUNT(X2845:BN2845,BP2845:BX2845,BZ2845:CF2845,CH2845:FC2845,FI2845:FQ2845)&gt;0,COUNT(X2845:BN2845,BP2845:BX2845,BZ2845:CF2845,CH2845:FC2845,FI2845:FQ2845),"")</f>
        <v/>
      </c>
      <c r="E2845" s="98" t="str">
        <f>IF(H2845=1,COUNT(R2845:FC2845,FI2845:FQ2845),"")</f>
        <v/>
      </c>
      <c r="F2845" s="98" t="str">
        <f>IF(H2845=1,COUNT(X2845:BN2845,BP2845:BX2845,BZ2845:CF2845,CH2845:FC2845,FI2845:FQ2845),"")</f>
        <v/>
      </c>
      <c r="G2845" s="98" t="str">
        <f>IF($B2845&gt;=1,$M2845,"")</f>
        <v/>
      </c>
      <c r="H2845" s="199" t="str">
        <f>IF(AND(M2845&gt;0,M2845&lt;=STATS!$C$22),1,"")</f>
        <v/>
      </c>
      <c r="J2845" s="34">
        <v>2844</v>
      </c>
      <c r="R2845" s="17"/>
      <c r="U2845" s="17"/>
      <c r="FD2845" s="195"/>
      <c r="FE2845" s="195"/>
      <c r="FF2845" s="195"/>
      <c r="FG2845" s="195"/>
      <c r="FH2845" s="195"/>
    </row>
    <row r="2846" spans="2:164" x14ac:dyDescent="0.2">
      <c r="B2846" s="98">
        <f>COUNT(R2846:FC2846,FI2846:FQ2846)</f>
        <v>0</v>
      </c>
      <c r="C2846" s="98" t="str">
        <f>IF(COUNT(R2846:FC2846,FI2846:FQ2846)&gt;0,COUNT(R2846:FC2846,FI2846:FQ2846),"")</f>
        <v/>
      </c>
      <c r="D2846" s="98" t="str">
        <f>IF(COUNT(X2846:BN2846,BP2846:BX2846,BZ2846:CF2846,CH2846:FC2846,FI2846:FQ2846)&gt;0,COUNT(X2846:BN2846,BP2846:BX2846,BZ2846:CF2846,CH2846:FC2846,FI2846:FQ2846),"")</f>
        <v/>
      </c>
      <c r="E2846" s="98" t="str">
        <f>IF(H2846=1,COUNT(R2846:FC2846,FI2846:FQ2846),"")</f>
        <v/>
      </c>
      <c r="F2846" s="98" t="str">
        <f>IF(H2846=1,COUNT(X2846:BN2846,BP2846:BX2846,BZ2846:CF2846,CH2846:FC2846,FI2846:FQ2846),"")</f>
        <v/>
      </c>
      <c r="G2846" s="98" t="str">
        <f>IF($B2846&gt;=1,$M2846,"")</f>
        <v/>
      </c>
      <c r="H2846" s="199" t="str">
        <f>IF(AND(M2846&gt;0,M2846&lt;=STATS!$C$22),1,"")</f>
        <v/>
      </c>
      <c r="J2846" s="34">
        <v>2845</v>
      </c>
      <c r="R2846" s="17"/>
      <c r="U2846" s="17"/>
      <c r="FD2846" s="195"/>
      <c r="FE2846" s="195"/>
      <c r="FF2846" s="195"/>
      <c r="FG2846" s="195"/>
      <c r="FH2846" s="195"/>
    </row>
    <row r="2847" spans="2:164" x14ac:dyDescent="0.2">
      <c r="B2847" s="98">
        <f>COUNT(R2847:FC2847,FI2847:FQ2847)</f>
        <v>0</v>
      </c>
      <c r="C2847" s="98" t="str">
        <f>IF(COUNT(R2847:FC2847,FI2847:FQ2847)&gt;0,COUNT(R2847:FC2847,FI2847:FQ2847),"")</f>
        <v/>
      </c>
      <c r="D2847" s="98" t="str">
        <f>IF(COUNT(X2847:BN2847,BP2847:BX2847,BZ2847:CF2847,CH2847:FC2847,FI2847:FQ2847)&gt;0,COUNT(X2847:BN2847,BP2847:BX2847,BZ2847:CF2847,CH2847:FC2847,FI2847:FQ2847),"")</f>
        <v/>
      </c>
      <c r="E2847" s="98" t="str">
        <f>IF(H2847=1,COUNT(R2847:FC2847,FI2847:FQ2847),"")</f>
        <v/>
      </c>
      <c r="F2847" s="98" t="str">
        <f>IF(H2847=1,COUNT(X2847:BN2847,BP2847:BX2847,BZ2847:CF2847,CH2847:FC2847,FI2847:FQ2847),"")</f>
        <v/>
      </c>
      <c r="G2847" s="98" t="str">
        <f>IF($B2847&gt;=1,$M2847,"")</f>
        <v/>
      </c>
      <c r="H2847" s="199" t="str">
        <f>IF(AND(M2847&gt;0,M2847&lt;=STATS!$C$22),1,"")</f>
        <v/>
      </c>
      <c r="J2847" s="34">
        <v>2846</v>
      </c>
      <c r="R2847" s="17"/>
      <c r="U2847" s="17"/>
      <c r="FD2847" s="195"/>
      <c r="FE2847" s="195"/>
      <c r="FF2847" s="195"/>
      <c r="FG2847" s="195"/>
      <c r="FH2847" s="195"/>
    </row>
    <row r="2848" spans="2:164" x14ac:dyDescent="0.2">
      <c r="B2848" s="98">
        <f>COUNT(R2848:FC2848,FI2848:FQ2848)</f>
        <v>0</v>
      </c>
      <c r="C2848" s="98" t="str">
        <f>IF(COUNT(R2848:FC2848,FI2848:FQ2848)&gt;0,COUNT(R2848:FC2848,FI2848:FQ2848),"")</f>
        <v/>
      </c>
      <c r="D2848" s="98" t="str">
        <f>IF(COUNT(X2848:BN2848,BP2848:BX2848,BZ2848:CF2848,CH2848:FC2848,FI2848:FQ2848)&gt;0,COUNT(X2848:BN2848,BP2848:BX2848,BZ2848:CF2848,CH2848:FC2848,FI2848:FQ2848),"")</f>
        <v/>
      </c>
      <c r="E2848" s="98" t="str">
        <f>IF(H2848=1,COUNT(R2848:FC2848,FI2848:FQ2848),"")</f>
        <v/>
      </c>
      <c r="F2848" s="98" t="str">
        <f>IF(H2848=1,COUNT(X2848:BN2848,BP2848:BX2848,BZ2848:CF2848,CH2848:FC2848,FI2848:FQ2848),"")</f>
        <v/>
      </c>
      <c r="G2848" s="98" t="str">
        <f>IF($B2848&gt;=1,$M2848,"")</f>
        <v/>
      </c>
      <c r="H2848" s="199" t="str">
        <f>IF(AND(M2848&gt;0,M2848&lt;=STATS!$C$22),1,"")</f>
        <v/>
      </c>
      <c r="J2848" s="34">
        <v>2847</v>
      </c>
      <c r="R2848" s="17"/>
      <c r="U2848" s="17"/>
      <c r="FD2848" s="195"/>
      <c r="FE2848" s="195"/>
      <c r="FF2848" s="195"/>
      <c r="FG2848" s="195"/>
      <c r="FH2848" s="195"/>
    </row>
    <row r="2849" spans="2:164" x14ac:dyDescent="0.2">
      <c r="B2849" s="98">
        <f>COUNT(R2849:FC2849,FI2849:FQ2849)</f>
        <v>0</v>
      </c>
      <c r="C2849" s="98" t="str">
        <f>IF(COUNT(R2849:FC2849,FI2849:FQ2849)&gt;0,COUNT(R2849:FC2849,FI2849:FQ2849),"")</f>
        <v/>
      </c>
      <c r="D2849" s="98" t="str">
        <f>IF(COUNT(X2849:BN2849,BP2849:BX2849,BZ2849:CF2849,CH2849:FC2849,FI2849:FQ2849)&gt;0,COUNT(X2849:BN2849,BP2849:BX2849,BZ2849:CF2849,CH2849:FC2849,FI2849:FQ2849),"")</f>
        <v/>
      </c>
      <c r="E2849" s="98" t="str">
        <f>IF(H2849=1,COUNT(R2849:FC2849,FI2849:FQ2849),"")</f>
        <v/>
      </c>
      <c r="F2849" s="98" t="str">
        <f>IF(H2849=1,COUNT(X2849:BN2849,BP2849:BX2849,BZ2849:CF2849,CH2849:FC2849,FI2849:FQ2849),"")</f>
        <v/>
      </c>
      <c r="G2849" s="98" t="str">
        <f>IF($B2849&gt;=1,$M2849,"")</f>
        <v/>
      </c>
      <c r="H2849" s="199" t="str">
        <f>IF(AND(M2849&gt;0,M2849&lt;=STATS!$C$22),1,"")</f>
        <v/>
      </c>
      <c r="J2849" s="34">
        <v>2848</v>
      </c>
      <c r="R2849" s="17"/>
      <c r="U2849" s="17"/>
      <c r="FD2849" s="195"/>
      <c r="FE2849" s="195"/>
      <c r="FF2849" s="195"/>
      <c r="FG2849" s="195"/>
      <c r="FH2849" s="195"/>
    </row>
    <row r="2850" spans="2:164" x14ac:dyDescent="0.2">
      <c r="B2850" s="98">
        <f>COUNT(R2850:FC2850,FI2850:FQ2850)</f>
        <v>0</v>
      </c>
      <c r="C2850" s="98" t="str">
        <f>IF(COUNT(R2850:FC2850,FI2850:FQ2850)&gt;0,COUNT(R2850:FC2850,FI2850:FQ2850),"")</f>
        <v/>
      </c>
      <c r="D2850" s="98" t="str">
        <f>IF(COUNT(X2850:BN2850,BP2850:BX2850,BZ2850:CF2850,CH2850:FC2850,FI2850:FQ2850)&gt;0,COUNT(X2850:BN2850,BP2850:BX2850,BZ2850:CF2850,CH2850:FC2850,FI2850:FQ2850),"")</f>
        <v/>
      </c>
      <c r="E2850" s="98" t="str">
        <f>IF(H2850=1,COUNT(R2850:FC2850,FI2850:FQ2850),"")</f>
        <v/>
      </c>
      <c r="F2850" s="98" t="str">
        <f>IF(H2850=1,COUNT(X2850:BN2850,BP2850:BX2850,BZ2850:CF2850,CH2850:FC2850,FI2850:FQ2850),"")</f>
        <v/>
      </c>
      <c r="G2850" s="98" t="str">
        <f>IF($B2850&gt;=1,$M2850,"")</f>
        <v/>
      </c>
      <c r="H2850" s="199" t="str">
        <f>IF(AND(M2850&gt;0,M2850&lt;=STATS!$C$22),1,"")</f>
        <v/>
      </c>
      <c r="J2850" s="34">
        <v>2849</v>
      </c>
      <c r="R2850" s="17"/>
      <c r="U2850" s="17"/>
      <c r="FD2850" s="195"/>
      <c r="FE2850" s="195"/>
      <c r="FF2850" s="195"/>
      <c r="FG2850" s="195"/>
      <c r="FH2850" s="195"/>
    </row>
    <row r="2851" spans="2:164" x14ac:dyDescent="0.2">
      <c r="B2851" s="98">
        <f>COUNT(R2851:FC2851,FI2851:FQ2851)</f>
        <v>0</v>
      </c>
      <c r="C2851" s="98" t="str">
        <f>IF(COUNT(R2851:FC2851,FI2851:FQ2851)&gt;0,COUNT(R2851:FC2851,FI2851:FQ2851),"")</f>
        <v/>
      </c>
      <c r="D2851" s="98" t="str">
        <f>IF(COUNT(X2851:BN2851,BP2851:BX2851,BZ2851:CF2851,CH2851:FC2851,FI2851:FQ2851)&gt;0,COUNT(X2851:BN2851,BP2851:BX2851,BZ2851:CF2851,CH2851:FC2851,FI2851:FQ2851),"")</f>
        <v/>
      </c>
      <c r="E2851" s="98" t="str">
        <f>IF(H2851=1,COUNT(R2851:FC2851,FI2851:FQ2851),"")</f>
        <v/>
      </c>
      <c r="F2851" s="98" t="str">
        <f>IF(H2851=1,COUNT(X2851:BN2851,BP2851:BX2851,BZ2851:CF2851,CH2851:FC2851,FI2851:FQ2851),"")</f>
        <v/>
      </c>
      <c r="G2851" s="98" t="str">
        <f>IF($B2851&gt;=1,$M2851,"")</f>
        <v/>
      </c>
      <c r="H2851" s="199" t="str">
        <f>IF(AND(M2851&gt;0,M2851&lt;=STATS!$C$22),1,"")</f>
        <v/>
      </c>
      <c r="J2851" s="34">
        <v>2850</v>
      </c>
      <c r="R2851" s="17"/>
      <c r="U2851" s="17"/>
      <c r="FD2851" s="195"/>
      <c r="FE2851" s="195"/>
      <c r="FF2851" s="195"/>
      <c r="FG2851" s="195"/>
      <c r="FH2851" s="195"/>
    </row>
    <row r="2852" spans="2:164" x14ac:dyDescent="0.2">
      <c r="B2852" s="98">
        <f>COUNT(R2852:FC2852,FI2852:FQ2852)</f>
        <v>0</v>
      </c>
      <c r="C2852" s="98" t="str">
        <f>IF(COUNT(R2852:FC2852,FI2852:FQ2852)&gt;0,COUNT(R2852:FC2852,FI2852:FQ2852),"")</f>
        <v/>
      </c>
      <c r="D2852" s="98" t="str">
        <f>IF(COUNT(X2852:BN2852,BP2852:BX2852,BZ2852:CF2852,CH2852:FC2852,FI2852:FQ2852)&gt;0,COUNT(X2852:BN2852,BP2852:BX2852,BZ2852:CF2852,CH2852:FC2852,FI2852:FQ2852),"")</f>
        <v/>
      </c>
      <c r="E2852" s="98" t="str">
        <f>IF(H2852=1,COUNT(R2852:FC2852,FI2852:FQ2852),"")</f>
        <v/>
      </c>
      <c r="F2852" s="98" t="str">
        <f>IF(H2852=1,COUNT(X2852:BN2852,BP2852:BX2852,BZ2852:CF2852,CH2852:FC2852,FI2852:FQ2852),"")</f>
        <v/>
      </c>
      <c r="G2852" s="98" t="str">
        <f>IF($B2852&gt;=1,$M2852,"")</f>
        <v/>
      </c>
      <c r="H2852" s="199" t="str">
        <f>IF(AND(M2852&gt;0,M2852&lt;=STATS!$C$22),1,"")</f>
        <v/>
      </c>
      <c r="J2852" s="34">
        <v>2851</v>
      </c>
      <c r="R2852" s="17"/>
      <c r="U2852" s="17"/>
      <c r="FD2852" s="195"/>
      <c r="FE2852" s="195"/>
      <c r="FF2852" s="195"/>
      <c r="FG2852" s="195"/>
      <c r="FH2852" s="195"/>
    </row>
    <row r="2853" spans="2:164" x14ac:dyDescent="0.2">
      <c r="B2853" s="98">
        <f>COUNT(R2853:FC2853,FI2853:FQ2853)</f>
        <v>0</v>
      </c>
      <c r="C2853" s="98" t="str">
        <f>IF(COUNT(R2853:FC2853,FI2853:FQ2853)&gt;0,COUNT(R2853:FC2853,FI2853:FQ2853),"")</f>
        <v/>
      </c>
      <c r="D2853" s="98" t="str">
        <f>IF(COUNT(X2853:BN2853,BP2853:BX2853,BZ2853:CF2853,CH2853:FC2853,FI2853:FQ2853)&gt;0,COUNT(X2853:BN2853,BP2853:BX2853,BZ2853:CF2853,CH2853:FC2853,FI2853:FQ2853),"")</f>
        <v/>
      </c>
      <c r="E2853" s="98" t="str">
        <f>IF(H2853=1,COUNT(R2853:FC2853,FI2853:FQ2853),"")</f>
        <v/>
      </c>
      <c r="F2853" s="98" t="str">
        <f>IF(H2853=1,COUNT(X2853:BN2853,BP2853:BX2853,BZ2853:CF2853,CH2853:FC2853,FI2853:FQ2853),"")</f>
        <v/>
      </c>
      <c r="G2853" s="98" t="str">
        <f>IF($B2853&gt;=1,$M2853,"")</f>
        <v/>
      </c>
      <c r="H2853" s="199" t="str">
        <f>IF(AND(M2853&gt;0,M2853&lt;=STATS!$C$22),1,"")</f>
        <v/>
      </c>
      <c r="J2853" s="34">
        <v>2852</v>
      </c>
      <c r="R2853" s="17"/>
      <c r="U2853" s="17"/>
      <c r="FD2853" s="195"/>
      <c r="FE2853" s="195"/>
      <c r="FF2853" s="195"/>
      <c r="FG2853" s="195"/>
      <c r="FH2853" s="195"/>
    </row>
    <row r="2854" spans="2:164" x14ac:dyDescent="0.2">
      <c r="B2854" s="98">
        <f>COUNT(R2854:FC2854,FI2854:FQ2854)</f>
        <v>0</v>
      </c>
      <c r="C2854" s="98" t="str">
        <f>IF(COUNT(R2854:FC2854,FI2854:FQ2854)&gt;0,COUNT(R2854:FC2854,FI2854:FQ2854),"")</f>
        <v/>
      </c>
      <c r="D2854" s="98" t="str">
        <f>IF(COUNT(X2854:BN2854,BP2854:BX2854,BZ2854:CF2854,CH2854:FC2854,FI2854:FQ2854)&gt;0,COUNT(X2854:BN2854,BP2854:BX2854,BZ2854:CF2854,CH2854:FC2854,FI2854:FQ2854),"")</f>
        <v/>
      </c>
      <c r="E2854" s="98" t="str">
        <f>IF(H2854=1,COUNT(R2854:FC2854,FI2854:FQ2854),"")</f>
        <v/>
      </c>
      <c r="F2854" s="98" t="str">
        <f>IF(H2854=1,COUNT(X2854:BN2854,BP2854:BX2854,BZ2854:CF2854,CH2854:FC2854,FI2854:FQ2854),"")</f>
        <v/>
      </c>
      <c r="G2854" s="98" t="str">
        <f>IF($B2854&gt;=1,$M2854,"")</f>
        <v/>
      </c>
      <c r="H2854" s="199" t="str">
        <f>IF(AND(M2854&gt;0,M2854&lt;=STATS!$C$22),1,"")</f>
        <v/>
      </c>
      <c r="J2854" s="34">
        <v>2853</v>
      </c>
      <c r="R2854" s="17"/>
      <c r="U2854" s="17"/>
      <c r="FD2854" s="195"/>
      <c r="FE2854" s="195"/>
      <c r="FF2854" s="195"/>
      <c r="FG2854" s="195"/>
      <c r="FH2854" s="195"/>
    </row>
    <row r="2855" spans="2:164" x14ac:dyDescent="0.2">
      <c r="B2855" s="98">
        <f>COUNT(R2855:FC2855,FI2855:FQ2855)</f>
        <v>0</v>
      </c>
      <c r="C2855" s="98" t="str">
        <f>IF(COUNT(R2855:FC2855,FI2855:FQ2855)&gt;0,COUNT(R2855:FC2855,FI2855:FQ2855),"")</f>
        <v/>
      </c>
      <c r="D2855" s="98" t="str">
        <f>IF(COUNT(X2855:BN2855,BP2855:BX2855,BZ2855:CF2855,CH2855:FC2855,FI2855:FQ2855)&gt;0,COUNT(X2855:BN2855,BP2855:BX2855,BZ2855:CF2855,CH2855:FC2855,FI2855:FQ2855),"")</f>
        <v/>
      </c>
      <c r="E2855" s="98" t="str">
        <f>IF(H2855=1,COUNT(R2855:FC2855,FI2855:FQ2855),"")</f>
        <v/>
      </c>
      <c r="F2855" s="98" t="str">
        <f>IF(H2855=1,COUNT(X2855:BN2855,BP2855:BX2855,BZ2855:CF2855,CH2855:FC2855,FI2855:FQ2855),"")</f>
        <v/>
      </c>
      <c r="G2855" s="98" t="str">
        <f>IF($B2855&gt;=1,$M2855,"")</f>
        <v/>
      </c>
      <c r="H2855" s="199" t="str">
        <f>IF(AND(M2855&gt;0,M2855&lt;=STATS!$C$22),1,"")</f>
        <v/>
      </c>
      <c r="J2855" s="34">
        <v>2854</v>
      </c>
      <c r="R2855" s="17"/>
      <c r="U2855" s="17"/>
      <c r="FD2855" s="195"/>
      <c r="FE2855" s="195"/>
      <c r="FF2855" s="195"/>
      <c r="FG2855" s="195"/>
      <c r="FH2855" s="195"/>
    </row>
    <row r="2856" spans="2:164" x14ac:dyDescent="0.2">
      <c r="B2856" s="98">
        <f>COUNT(R2856:FC2856,FI2856:FQ2856)</f>
        <v>0</v>
      </c>
      <c r="C2856" s="98" t="str">
        <f>IF(COUNT(R2856:FC2856,FI2856:FQ2856)&gt;0,COUNT(R2856:FC2856,FI2856:FQ2856),"")</f>
        <v/>
      </c>
      <c r="D2856" s="98" t="str">
        <f>IF(COUNT(X2856:BN2856,BP2856:BX2856,BZ2856:CF2856,CH2856:FC2856,FI2856:FQ2856)&gt;0,COUNT(X2856:BN2856,BP2856:BX2856,BZ2856:CF2856,CH2856:FC2856,FI2856:FQ2856),"")</f>
        <v/>
      </c>
      <c r="E2856" s="98" t="str">
        <f>IF(H2856=1,COUNT(R2856:FC2856,FI2856:FQ2856),"")</f>
        <v/>
      </c>
      <c r="F2856" s="98" t="str">
        <f>IF(H2856=1,COUNT(X2856:BN2856,BP2856:BX2856,BZ2856:CF2856,CH2856:FC2856,FI2856:FQ2856),"")</f>
        <v/>
      </c>
      <c r="G2856" s="98" t="str">
        <f>IF($B2856&gt;=1,$M2856,"")</f>
        <v/>
      </c>
      <c r="H2856" s="199" t="str">
        <f>IF(AND(M2856&gt;0,M2856&lt;=STATS!$C$22),1,"")</f>
        <v/>
      </c>
      <c r="J2856" s="34">
        <v>2855</v>
      </c>
      <c r="R2856" s="17"/>
      <c r="U2856" s="17"/>
      <c r="FD2856" s="195"/>
      <c r="FE2856" s="195"/>
      <c r="FF2856" s="195"/>
      <c r="FG2856" s="195"/>
      <c r="FH2856" s="195"/>
    </row>
    <row r="2857" spans="2:164" x14ac:dyDescent="0.2">
      <c r="B2857" s="98">
        <f>COUNT(R2857:FC2857,FI2857:FQ2857)</f>
        <v>0</v>
      </c>
      <c r="C2857" s="98" t="str">
        <f>IF(COUNT(R2857:FC2857,FI2857:FQ2857)&gt;0,COUNT(R2857:FC2857,FI2857:FQ2857),"")</f>
        <v/>
      </c>
      <c r="D2857" s="98" t="str">
        <f>IF(COUNT(X2857:BN2857,BP2857:BX2857,BZ2857:CF2857,CH2857:FC2857,FI2857:FQ2857)&gt;0,COUNT(X2857:BN2857,BP2857:BX2857,BZ2857:CF2857,CH2857:FC2857,FI2857:FQ2857),"")</f>
        <v/>
      </c>
      <c r="E2857" s="98" t="str">
        <f>IF(H2857=1,COUNT(R2857:FC2857,FI2857:FQ2857),"")</f>
        <v/>
      </c>
      <c r="F2857" s="98" t="str">
        <f>IF(H2857=1,COUNT(X2857:BN2857,BP2857:BX2857,BZ2857:CF2857,CH2857:FC2857,FI2857:FQ2857),"")</f>
        <v/>
      </c>
      <c r="G2857" s="98" t="str">
        <f>IF($B2857&gt;=1,$M2857,"")</f>
        <v/>
      </c>
      <c r="H2857" s="199" t="str">
        <f>IF(AND(M2857&gt;0,M2857&lt;=STATS!$C$22),1,"")</f>
        <v/>
      </c>
      <c r="J2857" s="34">
        <v>2856</v>
      </c>
      <c r="R2857" s="17"/>
      <c r="U2857" s="17"/>
      <c r="FD2857" s="195"/>
      <c r="FE2857" s="195"/>
      <c r="FF2857" s="195"/>
      <c r="FG2857" s="195"/>
      <c r="FH2857" s="195"/>
    </row>
    <row r="2858" spans="2:164" x14ac:dyDescent="0.2">
      <c r="B2858" s="98">
        <f>COUNT(R2858:FC2858,FI2858:FQ2858)</f>
        <v>0</v>
      </c>
      <c r="C2858" s="98" t="str">
        <f>IF(COUNT(R2858:FC2858,FI2858:FQ2858)&gt;0,COUNT(R2858:FC2858,FI2858:FQ2858),"")</f>
        <v/>
      </c>
      <c r="D2858" s="98" t="str">
        <f>IF(COUNT(X2858:BN2858,BP2858:BX2858,BZ2858:CF2858,CH2858:FC2858,FI2858:FQ2858)&gt;0,COUNT(X2858:BN2858,BP2858:BX2858,BZ2858:CF2858,CH2858:FC2858,FI2858:FQ2858),"")</f>
        <v/>
      </c>
      <c r="E2858" s="98" t="str">
        <f>IF(H2858=1,COUNT(R2858:FC2858,FI2858:FQ2858),"")</f>
        <v/>
      </c>
      <c r="F2858" s="98" t="str">
        <f>IF(H2858=1,COUNT(X2858:BN2858,BP2858:BX2858,BZ2858:CF2858,CH2858:FC2858,FI2858:FQ2858),"")</f>
        <v/>
      </c>
      <c r="G2858" s="98" t="str">
        <f>IF($B2858&gt;=1,$M2858,"")</f>
        <v/>
      </c>
      <c r="H2858" s="199" t="str">
        <f>IF(AND(M2858&gt;0,M2858&lt;=STATS!$C$22),1,"")</f>
        <v/>
      </c>
      <c r="J2858" s="34">
        <v>2857</v>
      </c>
      <c r="R2858" s="17"/>
      <c r="U2858" s="17"/>
      <c r="FD2858" s="195"/>
      <c r="FE2858" s="195"/>
      <c r="FF2858" s="195"/>
      <c r="FG2858" s="195"/>
      <c r="FH2858" s="195"/>
    </row>
    <row r="2859" spans="2:164" x14ac:dyDescent="0.2">
      <c r="B2859" s="98">
        <f>COUNT(R2859:FC2859,FI2859:FQ2859)</f>
        <v>0</v>
      </c>
      <c r="C2859" s="98" t="str">
        <f>IF(COUNT(R2859:FC2859,FI2859:FQ2859)&gt;0,COUNT(R2859:FC2859,FI2859:FQ2859),"")</f>
        <v/>
      </c>
      <c r="D2859" s="98" t="str">
        <f>IF(COUNT(X2859:BN2859,BP2859:BX2859,BZ2859:CF2859,CH2859:FC2859,FI2859:FQ2859)&gt;0,COUNT(X2859:BN2859,BP2859:BX2859,BZ2859:CF2859,CH2859:FC2859,FI2859:FQ2859),"")</f>
        <v/>
      </c>
      <c r="E2859" s="98" t="str">
        <f>IF(H2859=1,COUNT(R2859:FC2859,FI2859:FQ2859),"")</f>
        <v/>
      </c>
      <c r="F2859" s="98" t="str">
        <f>IF(H2859=1,COUNT(X2859:BN2859,BP2859:BX2859,BZ2859:CF2859,CH2859:FC2859,FI2859:FQ2859),"")</f>
        <v/>
      </c>
      <c r="G2859" s="98" t="str">
        <f>IF($B2859&gt;=1,$M2859,"")</f>
        <v/>
      </c>
      <c r="H2859" s="199" t="str">
        <f>IF(AND(M2859&gt;0,M2859&lt;=STATS!$C$22),1,"")</f>
        <v/>
      </c>
      <c r="J2859" s="34">
        <v>2858</v>
      </c>
      <c r="R2859" s="17"/>
      <c r="U2859" s="17"/>
      <c r="FD2859" s="195"/>
      <c r="FE2859" s="195"/>
      <c r="FF2859" s="195"/>
      <c r="FG2859" s="195"/>
      <c r="FH2859" s="195"/>
    </row>
    <row r="2860" spans="2:164" x14ac:dyDescent="0.2">
      <c r="B2860" s="98">
        <f>COUNT(R2860:FC2860,FI2860:FQ2860)</f>
        <v>0</v>
      </c>
      <c r="C2860" s="98" t="str">
        <f>IF(COUNT(R2860:FC2860,FI2860:FQ2860)&gt;0,COUNT(R2860:FC2860,FI2860:FQ2860),"")</f>
        <v/>
      </c>
      <c r="D2860" s="98" t="str">
        <f>IF(COUNT(X2860:BN2860,BP2860:BX2860,BZ2860:CF2860,CH2860:FC2860,FI2860:FQ2860)&gt;0,COUNT(X2860:BN2860,BP2860:BX2860,BZ2860:CF2860,CH2860:FC2860,FI2860:FQ2860),"")</f>
        <v/>
      </c>
      <c r="E2860" s="98" t="str">
        <f>IF(H2860=1,COUNT(R2860:FC2860,FI2860:FQ2860),"")</f>
        <v/>
      </c>
      <c r="F2860" s="98" t="str">
        <f>IF(H2860=1,COUNT(X2860:BN2860,BP2860:BX2860,BZ2860:CF2860,CH2860:FC2860,FI2860:FQ2860),"")</f>
        <v/>
      </c>
      <c r="G2860" s="98" t="str">
        <f>IF($B2860&gt;=1,$M2860,"")</f>
        <v/>
      </c>
      <c r="H2860" s="199" t="str">
        <f>IF(AND(M2860&gt;0,M2860&lt;=STATS!$C$22),1,"")</f>
        <v/>
      </c>
      <c r="J2860" s="34">
        <v>2859</v>
      </c>
      <c r="R2860" s="17"/>
      <c r="U2860" s="17"/>
      <c r="FD2860" s="195"/>
      <c r="FE2860" s="195"/>
      <c r="FF2860" s="195"/>
      <c r="FG2860" s="195"/>
      <c r="FH2860" s="195"/>
    </row>
    <row r="2861" spans="2:164" x14ac:dyDescent="0.2">
      <c r="B2861" s="98">
        <f>COUNT(R2861:FC2861,FI2861:FQ2861)</f>
        <v>0</v>
      </c>
      <c r="C2861" s="98" t="str">
        <f>IF(COUNT(R2861:FC2861,FI2861:FQ2861)&gt;0,COUNT(R2861:FC2861,FI2861:FQ2861),"")</f>
        <v/>
      </c>
      <c r="D2861" s="98" t="str">
        <f>IF(COUNT(X2861:BN2861,BP2861:BX2861,BZ2861:CF2861,CH2861:FC2861,FI2861:FQ2861)&gt;0,COUNT(X2861:BN2861,BP2861:BX2861,BZ2861:CF2861,CH2861:FC2861,FI2861:FQ2861),"")</f>
        <v/>
      </c>
      <c r="E2861" s="98" t="str">
        <f>IF(H2861=1,COUNT(R2861:FC2861,FI2861:FQ2861),"")</f>
        <v/>
      </c>
      <c r="F2861" s="98" t="str">
        <f>IF(H2861=1,COUNT(X2861:BN2861,BP2861:BX2861,BZ2861:CF2861,CH2861:FC2861,FI2861:FQ2861),"")</f>
        <v/>
      </c>
      <c r="G2861" s="98" t="str">
        <f>IF($B2861&gt;=1,$M2861,"")</f>
        <v/>
      </c>
      <c r="H2861" s="199" t="str">
        <f>IF(AND(M2861&gt;0,M2861&lt;=STATS!$C$22),1,"")</f>
        <v/>
      </c>
      <c r="J2861" s="34">
        <v>2860</v>
      </c>
      <c r="R2861" s="17"/>
      <c r="U2861" s="17"/>
      <c r="FD2861" s="195"/>
      <c r="FE2861" s="195"/>
      <c r="FF2861" s="195"/>
      <c r="FG2861" s="195"/>
      <c r="FH2861" s="195"/>
    </row>
    <row r="2862" spans="2:164" x14ac:dyDescent="0.2">
      <c r="B2862" s="98">
        <f>COUNT(R2862:FC2862,FI2862:FQ2862)</f>
        <v>0</v>
      </c>
      <c r="C2862" s="98" t="str">
        <f>IF(COUNT(R2862:FC2862,FI2862:FQ2862)&gt;0,COUNT(R2862:FC2862,FI2862:FQ2862),"")</f>
        <v/>
      </c>
      <c r="D2862" s="98" t="str">
        <f>IF(COUNT(X2862:BN2862,BP2862:BX2862,BZ2862:CF2862,CH2862:FC2862,FI2862:FQ2862)&gt;0,COUNT(X2862:BN2862,BP2862:BX2862,BZ2862:CF2862,CH2862:FC2862,FI2862:FQ2862),"")</f>
        <v/>
      </c>
      <c r="E2862" s="98" t="str">
        <f>IF(H2862=1,COUNT(R2862:FC2862,FI2862:FQ2862),"")</f>
        <v/>
      </c>
      <c r="F2862" s="98" t="str">
        <f>IF(H2862=1,COUNT(X2862:BN2862,BP2862:BX2862,BZ2862:CF2862,CH2862:FC2862,FI2862:FQ2862),"")</f>
        <v/>
      </c>
      <c r="G2862" s="98" t="str">
        <f>IF($B2862&gt;=1,$M2862,"")</f>
        <v/>
      </c>
      <c r="H2862" s="199" t="str">
        <f>IF(AND(M2862&gt;0,M2862&lt;=STATS!$C$22),1,"")</f>
        <v/>
      </c>
      <c r="J2862" s="34">
        <v>2861</v>
      </c>
      <c r="R2862" s="17"/>
      <c r="U2862" s="17"/>
      <c r="FD2862" s="195"/>
      <c r="FE2862" s="195"/>
      <c r="FF2862" s="195"/>
      <c r="FG2862" s="195"/>
      <c r="FH2862" s="195"/>
    </row>
    <row r="2863" spans="2:164" x14ac:dyDescent="0.2">
      <c r="B2863" s="98">
        <f>COUNT(R2863:FC2863,FI2863:FQ2863)</f>
        <v>0</v>
      </c>
      <c r="C2863" s="98" t="str">
        <f>IF(COUNT(R2863:FC2863,FI2863:FQ2863)&gt;0,COUNT(R2863:FC2863,FI2863:FQ2863),"")</f>
        <v/>
      </c>
      <c r="D2863" s="98" t="str">
        <f>IF(COUNT(X2863:BN2863,BP2863:BX2863,BZ2863:CF2863,CH2863:FC2863,FI2863:FQ2863)&gt;0,COUNT(X2863:BN2863,BP2863:BX2863,BZ2863:CF2863,CH2863:FC2863,FI2863:FQ2863),"")</f>
        <v/>
      </c>
      <c r="E2863" s="98" t="str">
        <f>IF(H2863=1,COUNT(R2863:FC2863,FI2863:FQ2863),"")</f>
        <v/>
      </c>
      <c r="F2863" s="98" t="str">
        <f>IF(H2863=1,COUNT(X2863:BN2863,BP2863:BX2863,BZ2863:CF2863,CH2863:FC2863,FI2863:FQ2863),"")</f>
        <v/>
      </c>
      <c r="G2863" s="98" t="str">
        <f>IF($B2863&gt;=1,$M2863,"")</f>
        <v/>
      </c>
      <c r="H2863" s="199" t="str">
        <f>IF(AND(M2863&gt;0,M2863&lt;=STATS!$C$22),1,"")</f>
        <v/>
      </c>
      <c r="J2863" s="34">
        <v>2862</v>
      </c>
      <c r="R2863" s="17"/>
      <c r="U2863" s="17"/>
      <c r="FD2863" s="195"/>
      <c r="FE2863" s="195"/>
      <c r="FF2863" s="195"/>
      <c r="FG2863" s="195"/>
      <c r="FH2863" s="195"/>
    </row>
    <row r="2864" spans="2:164" x14ac:dyDescent="0.2">
      <c r="B2864" s="98">
        <f>COUNT(R2864:FC2864,FI2864:FQ2864)</f>
        <v>0</v>
      </c>
      <c r="C2864" s="98" t="str">
        <f>IF(COUNT(R2864:FC2864,FI2864:FQ2864)&gt;0,COUNT(R2864:FC2864,FI2864:FQ2864),"")</f>
        <v/>
      </c>
      <c r="D2864" s="98" t="str">
        <f>IF(COUNT(X2864:BN2864,BP2864:BX2864,BZ2864:CF2864,CH2864:FC2864,FI2864:FQ2864)&gt;0,COUNT(X2864:BN2864,BP2864:BX2864,BZ2864:CF2864,CH2864:FC2864,FI2864:FQ2864),"")</f>
        <v/>
      </c>
      <c r="E2864" s="98" t="str">
        <f>IF(H2864=1,COUNT(R2864:FC2864,FI2864:FQ2864),"")</f>
        <v/>
      </c>
      <c r="F2864" s="98" t="str">
        <f>IF(H2864=1,COUNT(X2864:BN2864,BP2864:BX2864,BZ2864:CF2864,CH2864:FC2864,FI2864:FQ2864),"")</f>
        <v/>
      </c>
      <c r="G2864" s="98" t="str">
        <f>IF($B2864&gt;=1,$M2864,"")</f>
        <v/>
      </c>
      <c r="H2864" s="199" t="str">
        <f>IF(AND(M2864&gt;0,M2864&lt;=STATS!$C$22),1,"")</f>
        <v/>
      </c>
      <c r="J2864" s="34">
        <v>2863</v>
      </c>
      <c r="R2864" s="17"/>
      <c r="U2864" s="17"/>
      <c r="FD2864" s="195"/>
      <c r="FE2864" s="195"/>
      <c r="FF2864" s="195"/>
      <c r="FG2864" s="195"/>
      <c r="FH2864" s="195"/>
    </row>
    <row r="2865" spans="2:164" x14ac:dyDescent="0.2">
      <c r="B2865" s="98">
        <f>COUNT(R2865:FC2865,FI2865:FQ2865)</f>
        <v>0</v>
      </c>
      <c r="C2865" s="98" t="str">
        <f>IF(COUNT(R2865:FC2865,FI2865:FQ2865)&gt;0,COUNT(R2865:FC2865,FI2865:FQ2865),"")</f>
        <v/>
      </c>
      <c r="D2865" s="98" t="str">
        <f>IF(COUNT(X2865:BN2865,BP2865:BX2865,BZ2865:CF2865,CH2865:FC2865,FI2865:FQ2865)&gt;0,COUNT(X2865:BN2865,BP2865:BX2865,BZ2865:CF2865,CH2865:FC2865,FI2865:FQ2865),"")</f>
        <v/>
      </c>
      <c r="E2865" s="98" t="str">
        <f>IF(H2865=1,COUNT(R2865:FC2865,FI2865:FQ2865),"")</f>
        <v/>
      </c>
      <c r="F2865" s="98" t="str">
        <f>IF(H2865=1,COUNT(X2865:BN2865,BP2865:BX2865,BZ2865:CF2865,CH2865:FC2865,FI2865:FQ2865),"")</f>
        <v/>
      </c>
      <c r="G2865" s="98" t="str">
        <f>IF($B2865&gt;=1,$M2865,"")</f>
        <v/>
      </c>
      <c r="H2865" s="199" t="str">
        <f>IF(AND(M2865&gt;0,M2865&lt;=STATS!$C$22),1,"")</f>
        <v/>
      </c>
      <c r="J2865" s="34">
        <v>2864</v>
      </c>
      <c r="R2865" s="17"/>
      <c r="U2865" s="17"/>
      <c r="FD2865" s="195"/>
      <c r="FE2865" s="195"/>
      <c r="FF2865" s="195"/>
      <c r="FG2865" s="195"/>
      <c r="FH2865" s="195"/>
    </row>
    <row r="2866" spans="2:164" x14ac:dyDescent="0.2">
      <c r="B2866" s="98">
        <f>COUNT(R2866:FC2866,FI2866:FQ2866)</f>
        <v>0</v>
      </c>
      <c r="C2866" s="98" t="str">
        <f>IF(COUNT(R2866:FC2866,FI2866:FQ2866)&gt;0,COUNT(R2866:FC2866,FI2866:FQ2866),"")</f>
        <v/>
      </c>
      <c r="D2866" s="98" t="str">
        <f>IF(COUNT(X2866:BN2866,BP2866:BX2866,BZ2866:CF2866,CH2866:FC2866,FI2866:FQ2866)&gt;0,COUNT(X2866:BN2866,BP2866:BX2866,BZ2866:CF2866,CH2866:FC2866,FI2866:FQ2866),"")</f>
        <v/>
      </c>
      <c r="E2866" s="98" t="str">
        <f>IF(H2866=1,COUNT(R2866:FC2866,FI2866:FQ2866),"")</f>
        <v/>
      </c>
      <c r="F2866" s="98" t="str">
        <f>IF(H2866=1,COUNT(X2866:BN2866,BP2866:BX2866,BZ2866:CF2866,CH2866:FC2866,FI2866:FQ2866),"")</f>
        <v/>
      </c>
      <c r="G2866" s="98" t="str">
        <f>IF($B2866&gt;=1,$M2866,"")</f>
        <v/>
      </c>
      <c r="H2866" s="199" t="str">
        <f>IF(AND(M2866&gt;0,M2866&lt;=STATS!$C$22),1,"")</f>
        <v/>
      </c>
      <c r="J2866" s="34">
        <v>2865</v>
      </c>
      <c r="R2866" s="17"/>
      <c r="U2866" s="17"/>
      <c r="FD2866" s="195"/>
      <c r="FE2866" s="195"/>
      <c r="FF2866" s="195"/>
      <c r="FG2866" s="195"/>
      <c r="FH2866" s="195"/>
    </row>
    <row r="2867" spans="2:164" x14ac:dyDescent="0.2">
      <c r="B2867" s="98">
        <f>COUNT(R2867:FC2867,FI2867:FQ2867)</f>
        <v>0</v>
      </c>
      <c r="C2867" s="98" t="str">
        <f>IF(COUNT(R2867:FC2867,FI2867:FQ2867)&gt;0,COUNT(R2867:FC2867,FI2867:FQ2867),"")</f>
        <v/>
      </c>
      <c r="D2867" s="98" t="str">
        <f>IF(COUNT(X2867:BN2867,BP2867:BX2867,BZ2867:CF2867,CH2867:FC2867,FI2867:FQ2867)&gt;0,COUNT(X2867:BN2867,BP2867:BX2867,BZ2867:CF2867,CH2867:FC2867,FI2867:FQ2867),"")</f>
        <v/>
      </c>
      <c r="E2867" s="98" t="str">
        <f>IF(H2867=1,COUNT(R2867:FC2867,FI2867:FQ2867),"")</f>
        <v/>
      </c>
      <c r="F2867" s="98" t="str">
        <f>IF(H2867=1,COUNT(X2867:BN2867,BP2867:BX2867,BZ2867:CF2867,CH2867:FC2867,FI2867:FQ2867),"")</f>
        <v/>
      </c>
      <c r="G2867" s="98" t="str">
        <f>IF($B2867&gt;=1,$M2867,"")</f>
        <v/>
      </c>
      <c r="H2867" s="199" t="str">
        <f>IF(AND(M2867&gt;0,M2867&lt;=STATS!$C$22),1,"")</f>
        <v/>
      </c>
      <c r="J2867" s="34">
        <v>2866</v>
      </c>
      <c r="R2867" s="17"/>
      <c r="U2867" s="17"/>
      <c r="FD2867" s="195"/>
      <c r="FE2867" s="195"/>
      <c r="FF2867" s="195"/>
      <c r="FG2867" s="195"/>
      <c r="FH2867" s="195"/>
    </row>
    <row r="2868" spans="2:164" x14ac:dyDescent="0.2">
      <c r="B2868" s="98">
        <f>COUNT(R2868:FC2868,FI2868:FQ2868)</f>
        <v>0</v>
      </c>
      <c r="C2868" s="98" t="str">
        <f>IF(COUNT(R2868:FC2868,FI2868:FQ2868)&gt;0,COUNT(R2868:FC2868,FI2868:FQ2868),"")</f>
        <v/>
      </c>
      <c r="D2868" s="98" t="str">
        <f>IF(COUNT(X2868:BN2868,BP2868:BX2868,BZ2868:CF2868,CH2868:FC2868,FI2868:FQ2868)&gt;0,COUNT(X2868:BN2868,BP2868:BX2868,BZ2868:CF2868,CH2868:FC2868,FI2868:FQ2868),"")</f>
        <v/>
      </c>
      <c r="E2868" s="98" t="str">
        <f>IF(H2868=1,COUNT(R2868:FC2868,FI2868:FQ2868),"")</f>
        <v/>
      </c>
      <c r="F2868" s="98" t="str">
        <f>IF(H2868=1,COUNT(X2868:BN2868,BP2868:BX2868,BZ2868:CF2868,CH2868:FC2868,FI2868:FQ2868),"")</f>
        <v/>
      </c>
      <c r="G2868" s="98" t="str">
        <f>IF($B2868&gt;=1,$M2868,"")</f>
        <v/>
      </c>
      <c r="H2868" s="199" t="str">
        <f>IF(AND(M2868&gt;0,M2868&lt;=STATS!$C$22),1,"")</f>
        <v/>
      </c>
      <c r="J2868" s="34">
        <v>2867</v>
      </c>
      <c r="R2868" s="17"/>
      <c r="U2868" s="17"/>
      <c r="FD2868" s="195"/>
      <c r="FE2868" s="195"/>
      <c r="FF2868" s="195"/>
      <c r="FG2868" s="195"/>
      <c r="FH2868" s="195"/>
    </row>
    <row r="2869" spans="2:164" x14ac:dyDescent="0.2">
      <c r="B2869" s="98">
        <f>COUNT(R2869:FC2869,FI2869:FQ2869)</f>
        <v>0</v>
      </c>
      <c r="C2869" s="98" t="str">
        <f>IF(COUNT(R2869:FC2869,FI2869:FQ2869)&gt;0,COUNT(R2869:FC2869,FI2869:FQ2869),"")</f>
        <v/>
      </c>
      <c r="D2869" s="98" t="str">
        <f>IF(COUNT(X2869:BN2869,BP2869:BX2869,BZ2869:CF2869,CH2869:FC2869,FI2869:FQ2869)&gt;0,COUNT(X2869:BN2869,BP2869:BX2869,BZ2869:CF2869,CH2869:FC2869,FI2869:FQ2869),"")</f>
        <v/>
      </c>
      <c r="E2869" s="98" t="str">
        <f>IF(H2869=1,COUNT(R2869:FC2869,FI2869:FQ2869),"")</f>
        <v/>
      </c>
      <c r="F2869" s="98" t="str">
        <f>IF(H2869=1,COUNT(X2869:BN2869,BP2869:BX2869,BZ2869:CF2869,CH2869:FC2869,FI2869:FQ2869),"")</f>
        <v/>
      </c>
      <c r="G2869" s="98" t="str">
        <f>IF($B2869&gt;=1,$M2869,"")</f>
        <v/>
      </c>
      <c r="H2869" s="199" t="str">
        <f>IF(AND(M2869&gt;0,M2869&lt;=STATS!$C$22),1,"")</f>
        <v/>
      </c>
      <c r="J2869" s="34">
        <v>2868</v>
      </c>
      <c r="R2869" s="17"/>
      <c r="U2869" s="17"/>
      <c r="FD2869" s="195"/>
      <c r="FE2869" s="195"/>
      <c r="FF2869" s="195"/>
      <c r="FG2869" s="195"/>
      <c r="FH2869" s="195"/>
    </row>
    <row r="2870" spans="2:164" x14ac:dyDescent="0.2">
      <c r="B2870" s="98">
        <f>COUNT(R2870:FC2870,FI2870:FQ2870)</f>
        <v>0</v>
      </c>
      <c r="C2870" s="98" t="str">
        <f>IF(COUNT(R2870:FC2870,FI2870:FQ2870)&gt;0,COUNT(R2870:FC2870,FI2870:FQ2870),"")</f>
        <v/>
      </c>
      <c r="D2870" s="98" t="str">
        <f>IF(COUNT(X2870:BN2870,BP2870:BX2870,BZ2870:CF2870,CH2870:FC2870,FI2870:FQ2870)&gt;0,COUNT(X2870:BN2870,BP2870:BX2870,BZ2870:CF2870,CH2870:FC2870,FI2870:FQ2870),"")</f>
        <v/>
      </c>
      <c r="E2870" s="98" t="str">
        <f>IF(H2870=1,COUNT(R2870:FC2870,FI2870:FQ2870),"")</f>
        <v/>
      </c>
      <c r="F2870" s="98" t="str">
        <f>IF(H2870=1,COUNT(X2870:BN2870,BP2870:BX2870,BZ2870:CF2870,CH2870:FC2870,FI2870:FQ2870),"")</f>
        <v/>
      </c>
      <c r="G2870" s="98" t="str">
        <f>IF($B2870&gt;=1,$M2870,"")</f>
        <v/>
      </c>
      <c r="H2870" s="199" t="str">
        <f>IF(AND(M2870&gt;0,M2870&lt;=STATS!$C$22),1,"")</f>
        <v/>
      </c>
      <c r="J2870" s="34">
        <v>2869</v>
      </c>
      <c r="R2870" s="17"/>
      <c r="U2870" s="17"/>
      <c r="FD2870" s="195"/>
      <c r="FE2870" s="195"/>
      <c r="FF2870" s="195"/>
      <c r="FG2870" s="195"/>
      <c r="FH2870" s="195"/>
    </row>
    <row r="2871" spans="2:164" x14ac:dyDescent="0.2">
      <c r="B2871" s="98">
        <f>COUNT(R2871:FC2871,FI2871:FQ2871)</f>
        <v>0</v>
      </c>
      <c r="C2871" s="98" t="str">
        <f>IF(COUNT(R2871:FC2871,FI2871:FQ2871)&gt;0,COUNT(R2871:FC2871,FI2871:FQ2871),"")</f>
        <v/>
      </c>
      <c r="D2871" s="98" t="str">
        <f>IF(COUNT(X2871:BN2871,BP2871:BX2871,BZ2871:CF2871,CH2871:FC2871,FI2871:FQ2871)&gt;0,COUNT(X2871:BN2871,BP2871:BX2871,BZ2871:CF2871,CH2871:FC2871,FI2871:FQ2871),"")</f>
        <v/>
      </c>
      <c r="E2871" s="98" t="str">
        <f>IF(H2871=1,COUNT(R2871:FC2871,FI2871:FQ2871),"")</f>
        <v/>
      </c>
      <c r="F2871" s="98" t="str">
        <f>IF(H2871=1,COUNT(X2871:BN2871,BP2871:BX2871,BZ2871:CF2871,CH2871:FC2871,FI2871:FQ2871),"")</f>
        <v/>
      </c>
      <c r="G2871" s="98" t="str">
        <f>IF($B2871&gt;=1,$M2871,"")</f>
        <v/>
      </c>
      <c r="H2871" s="199" t="str">
        <f>IF(AND(M2871&gt;0,M2871&lt;=STATS!$C$22),1,"")</f>
        <v/>
      </c>
      <c r="J2871" s="34">
        <v>2870</v>
      </c>
      <c r="R2871" s="17"/>
      <c r="U2871" s="17"/>
      <c r="FD2871" s="195"/>
      <c r="FE2871" s="195"/>
      <c r="FF2871" s="195"/>
      <c r="FG2871" s="195"/>
      <c r="FH2871" s="195"/>
    </row>
    <row r="2872" spans="2:164" x14ac:dyDescent="0.2">
      <c r="B2872" s="98">
        <f>COUNT(R2872:FC2872,FI2872:FQ2872)</f>
        <v>0</v>
      </c>
      <c r="C2872" s="98" t="str">
        <f>IF(COUNT(R2872:FC2872,FI2872:FQ2872)&gt;0,COUNT(R2872:FC2872,FI2872:FQ2872),"")</f>
        <v/>
      </c>
      <c r="D2872" s="98" t="str">
        <f>IF(COUNT(X2872:BN2872,BP2872:BX2872,BZ2872:CF2872,CH2872:FC2872,FI2872:FQ2872)&gt;0,COUNT(X2872:BN2872,BP2872:BX2872,BZ2872:CF2872,CH2872:FC2872,FI2872:FQ2872),"")</f>
        <v/>
      </c>
      <c r="E2872" s="98" t="str">
        <f>IF(H2872=1,COUNT(R2872:FC2872,FI2872:FQ2872),"")</f>
        <v/>
      </c>
      <c r="F2872" s="98" t="str">
        <f>IF(H2872=1,COUNT(X2872:BN2872,BP2872:BX2872,BZ2872:CF2872,CH2872:FC2872,FI2872:FQ2872),"")</f>
        <v/>
      </c>
      <c r="G2872" s="98" t="str">
        <f>IF($B2872&gt;=1,$M2872,"")</f>
        <v/>
      </c>
      <c r="H2872" s="199" t="str">
        <f>IF(AND(M2872&gt;0,M2872&lt;=STATS!$C$22),1,"")</f>
        <v/>
      </c>
      <c r="J2872" s="34">
        <v>2871</v>
      </c>
      <c r="R2872" s="17"/>
      <c r="U2872" s="17"/>
      <c r="FD2872" s="195"/>
      <c r="FE2872" s="195"/>
      <c r="FF2872" s="195"/>
      <c r="FG2872" s="195"/>
      <c r="FH2872" s="195"/>
    </row>
    <row r="2873" spans="2:164" x14ac:dyDescent="0.2">
      <c r="B2873" s="98">
        <f>COUNT(R2873:FC2873,FI2873:FQ2873)</f>
        <v>0</v>
      </c>
      <c r="C2873" s="98" t="str">
        <f>IF(COUNT(R2873:FC2873,FI2873:FQ2873)&gt;0,COUNT(R2873:FC2873,FI2873:FQ2873),"")</f>
        <v/>
      </c>
      <c r="D2873" s="98" t="str">
        <f>IF(COUNT(X2873:BN2873,BP2873:BX2873,BZ2873:CF2873,CH2873:FC2873,FI2873:FQ2873)&gt;0,COUNT(X2873:BN2873,BP2873:BX2873,BZ2873:CF2873,CH2873:FC2873,FI2873:FQ2873),"")</f>
        <v/>
      </c>
      <c r="E2873" s="98" t="str">
        <f>IF(H2873=1,COUNT(R2873:FC2873,FI2873:FQ2873),"")</f>
        <v/>
      </c>
      <c r="F2873" s="98" t="str">
        <f>IF(H2873=1,COUNT(X2873:BN2873,BP2873:BX2873,BZ2873:CF2873,CH2873:FC2873,FI2873:FQ2873),"")</f>
        <v/>
      </c>
      <c r="G2873" s="98" t="str">
        <f>IF($B2873&gt;=1,$M2873,"")</f>
        <v/>
      </c>
      <c r="H2873" s="199" t="str">
        <f>IF(AND(M2873&gt;0,M2873&lt;=STATS!$C$22),1,"")</f>
        <v/>
      </c>
      <c r="J2873" s="34">
        <v>2872</v>
      </c>
      <c r="R2873" s="17"/>
      <c r="U2873" s="17"/>
      <c r="FD2873" s="195"/>
      <c r="FE2873" s="195"/>
      <c r="FF2873" s="195"/>
      <c r="FG2873" s="195"/>
      <c r="FH2873" s="195"/>
    </row>
    <row r="2874" spans="2:164" x14ac:dyDescent="0.2">
      <c r="B2874" s="98">
        <f>COUNT(R2874:FC2874,FI2874:FQ2874)</f>
        <v>0</v>
      </c>
      <c r="C2874" s="98" t="str">
        <f>IF(COUNT(R2874:FC2874,FI2874:FQ2874)&gt;0,COUNT(R2874:FC2874,FI2874:FQ2874),"")</f>
        <v/>
      </c>
      <c r="D2874" s="98" t="str">
        <f>IF(COUNT(X2874:BN2874,BP2874:BX2874,BZ2874:CF2874,CH2874:FC2874,FI2874:FQ2874)&gt;0,COUNT(X2874:BN2874,BP2874:BX2874,BZ2874:CF2874,CH2874:FC2874,FI2874:FQ2874),"")</f>
        <v/>
      </c>
      <c r="E2874" s="98" t="str">
        <f>IF(H2874=1,COUNT(R2874:FC2874,FI2874:FQ2874),"")</f>
        <v/>
      </c>
      <c r="F2874" s="98" t="str">
        <f>IF(H2874=1,COUNT(X2874:BN2874,BP2874:BX2874,BZ2874:CF2874,CH2874:FC2874,FI2874:FQ2874),"")</f>
        <v/>
      </c>
      <c r="G2874" s="98" t="str">
        <f>IF($B2874&gt;=1,$M2874,"")</f>
        <v/>
      </c>
      <c r="H2874" s="199" t="str">
        <f>IF(AND(M2874&gt;0,M2874&lt;=STATS!$C$22),1,"")</f>
        <v/>
      </c>
      <c r="J2874" s="34">
        <v>2873</v>
      </c>
      <c r="R2874" s="17"/>
      <c r="U2874" s="17"/>
      <c r="FD2874" s="195"/>
      <c r="FE2874" s="195"/>
      <c r="FF2874" s="195"/>
      <c r="FG2874" s="195"/>
      <c r="FH2874" s="195"/>
    </row>
    <row r="2875" spans="2:164" x14ac:dyDescent="0.2">
      <c r="B2875" s="98">
        <f>COUNT(R2875:FC2875,FI2875:FQ2875)</f>
        <v>0</v>
      </c>
      <c r="C2875" s="98" t="str">
        <f>IF(COUNT(R2875:FC2875,FI2875:FQ2875)&gt;0,COUNT(R2875:FC2875,FI2875:FQ2875),"")</f>
        <v/>
      </c>
      <c r="D2875" s="98" t="str">
        <f>IF(COUNT(X2875:BN2875,BP2875:BX2875,BZ2875:CF2875,CH2875:FC2875,FI2875:FQ2875)&gt;0,COUNT(X2875:BN2875,BP2875:BX2875,BZ2875:CF2875,CH2875:FC2875,FI2875:FQ2875),"")</f>
        <v/>
      </c>
      <c r="E2875" s="98" t="str">
        <f>IF(H2875=1,COUNT(R2875:FC2875,FI2875:FQ2875),"")</f>
        <v/>
      </c>
      <c r="F2875" s="98" t="str">
        <f>IF(H2875=1,COUNT(X2875:BN2875,BP2875:BX2875,BZ2875:CF2875,CH2875:FC2875,FI2875:FQ2875),"")</f>
        <v/>
      </c>
      <c r="G2875" s="98" t="str">
        <f>IF($B2875&gt;=1,$M2875,"")</f>
        <v/>
      </c>
      <c r="H2875" s="199" t="str">
        <f>IF(AND(M2875&gt;0,M2875&lt;=STATS!$C$22),1,"")</f>
        <v/>
      </c>
      <c r="J2875" s="34">
        <v>2874</v>
      </c>
      <c r="R2875" s="17"/>
      <c r="U2875" s="17"/>
      <c r="FD2875" s="195"/>
      <c r="FE2875" s="195"/>
      <c r="FF2875" s="195"/>
      <c r="FG2875" s="195"/>
      <c r="FH2875" s="195"/>
    </row>
    <row r="2876" spans="2:164" x14ac:dyDescent="0.2">
      <c r="B2876" s="98">
        <f>COUNT(R2876:FC2876,FI2876:FQ2876)</f>
        <v>0</v>
      </c>
      <c r="C2876" s="98" t="str">
        <f>IF(COUNT(R2876:FC2876,FI2876:FQ2876)&gt;0,COUNT(R2876:FC2876,FI2876:FQ2876),"")</f>
        <v/>
      </c>
      <c r="D2876" s="98" t="str">
        <f>IF(COUNT(X2876:BN2876,BP2876:BX2876,BZ2876:CF2876,CH2876:FC2876,FI2876:FQ2876)&gt;0,COUNT(X2876:BN2876,BP2876:BX2876,BZ2876:CF2876,CH2876:FC2876,FI2876:FQ2876),"")</f>
        <v/>
      </c>
      <c r="E2876" s="98" t="str">
        <f>IF(H2876=1,COUNT(R2876:FC2876,FI2876:FQ2876),"")</f>
        <v/>
      </c>
      <c r="F2876" s="98" t="str">
        <f>IF(H2876=1,COUNT(X2876:BN2876,BP2876:BX2876,BZ2876:CF2876,CH2876:FC2876,FI2876:FQ2876),"")</f>
        <v/>
      </c>
      <c r="G2876" s="98" t="str">
        <f>IF($B2876&gt;=1,$M2876,"")</f>
        <v/>
      </c>
      <c r="H2876" s="199" t="str">
        <f>IF(AND(M2876&gt;0,M2876&lt;=STATS!$C$22),1,"")</f>
        <v/>
      </c>
      <c r="J2876" s="34">
        <v>2875</v>
      </c>
      <c r="R2876" s="17"/>
      <c r="U2876" s="17"/>
      <c r="FD2876" s="195"/>
      <c r="FE2876" s="195"/>
      <c r="FF2876" s="195"/>
      <c r="FG2876" s="195"/>
      <c r="FH2876" s="195"/>
    </row>
    <row r="2877" spans="2:164" x14ac:dyDescent="0.2">
      <c r="B2877" s="98">
        <f>COUNT(R2877:FC2877,FI2877:FQ2877)</f>
        <v>0</v>
      </c>
      <c r="C2877" s="98" t="str">
        <f>IF(COUNT(R2877:FC2877,FI2877:FQ2877)&gt;0,COUNT(R2877:FC2877,FI2877:FQ2877),"")</f>
        <v/>
      </c>
      <c r="D2877" s="98" t="str">
        <f>IF(COUNT(X2877:BN2877,BP2877:BX2877,BZ2877:CF2877,CH2877:FC2877,FI2877:FQ2877)&gt;0,COUNT(X2877:BN2877,BP2877:BX2877,BZ2877:CF2877,CH2877:FC2877,FI2877:FQ2877),"")</f>
        <v/>
      </c>
      <c r="E2877" s="98" t="str">
        <f>IF(H2877=1,COUNT(R2877:FC2877,FI2877:FQ2877),"")</f>
        <v/>
      </c>
      <c r="F2877" s="98" t="str">
        <f>IF(H2877=1,COUNT(X2877:BN2877,BP2877:BX2877,BZ2877:CF2877,CH2877:FC2877,FI2877:FQ2877),"")</f>
        <v/>
      </c>
      <c r="G2877" s="98" t="str">
        <f>IF($B2877&gt;=1,$M2877,"")</f>
        <v/>
      </c>
      <c r="H2877" s="199" t="str">
        <f>IF(AND(M2877&gt;0,M2877&lt;=STATS!$C$22),1,"")</f>
        <v/>
      </c>
      <c r="J2877" s="34">
        <v>2876</v>
      </c>
      <c r="R2877" s="17"/>
      <c r="U2877" s="17"/>
      <c r="FD2877" s="195"/>
      <c r="FE2877" s="195"/>
      <c r="FF2877" s="195"/>
      <c r="FG2877" s="195"/>
      <c r="FH2877" s="195"/>
    </row>
    <row r="2878" spans="2:164" x14ac:dyDescent="0.2">
      <c r="B2878" s="98">
        <f>COUNT(R2878:FC2878,FI2878:FQ2878)</f>
        <v>0</v>
      </c>
      <c r="C2878" s="98" t="str">
        <f>IF(COUNT(R2878:FC2878,FI2878:FQ2878)&gt;0,COUNT(R2878:FC2878,FI2878:FQ2878),"")</f>
        <v/>
      </c>
      <c r="D2878" s="98" t="str">
        <f>IF(COUNT(X2878:BN2878,BP2878:BX2878,BZ2878:CF2878,CH2878:FC2878,FI2878:FQ2878)&gt;0,COUNT(X2878:BN2878,BP2878:BX2878,BZ2878:CF2878,CH2878:FC2878,FI2878:FQ2878),"")</f>
        <v/>
      </c>
      <c r="E2878" s="98" t="str">
        <f>IF(H2878=1,COUNT(R2878:FC2878,FI2878:FQ2878),"")</f>
        <v/>
      </c>
      <c r="F2878" s="98" t="str">
        <f>IF(H2878=1,COUNT(X2878:BN2878,BP2878:BX2878,BZ2878:CF2878,CH2878:FC2878,FI2878:FQ2878),"")</f>
        <v/>
      </c>
      <c r="G2878" s="98" t="str">
        <f>IF($B2878&gt;=1,$M2878,"")</f>
        <v/>
      </c>
      <c r="H2878" s="199" t="str">
        <f>IF(AND(M2878&gt;0,M2878&lt;=STATS!$C$22),1,"")</f>
        <v/>
      </c>
      <c r="J2878" s="34">
        <v>2877</v>
      </c>
      <c r="R2878" s="17"/>
      <c r="U2878" s="17"/>
      <c r="FD2878" s="195"/>
      <c r="FE2878" s="195"/>
      <c r="FF2878" s="195"/>
      <c r="FG2878" s="195"/>
      <c r="FH2878" s="195"/>
    </row>
    <row r="2879" spans="2:164" x14ac:dyDescent="0.2">
      <c r="B2879" s="98">
        <f>COUNT(R2879:FC2879,FI2879:FQ2879)</f>
        <v>0</v>
      </c>
      <c r="C2879" s="98" t="str">
        <f>IF(COUNT(R2879:FC2879,FI2879:FQ2879)&gt;0,COUNT(R2879:FC2879,FI2879:FQ2879),"")</f>
        <v/>
      </c>
      <c r="D2879" s="98" t="str">
        <f>IF(COUNT(X2879:BN2879,BP2879:BX2879,BZ2879:CF2879,CH2879:FC2879,FI2879:FQ2879)&gt;0,COUNT(X2879:BN2879,BP2879:BX2879,BZ2879:CF2879,CH2879:FC2879,FI2879:FQ2879),"")</f>
        <v/>
      </c>
      <c r="E2879" s="98" t="str">
        <f>IF(H2879=1,COUNT(R2879:FC2879,FI2879:FQ2879),"")</f>
        <v/>
      </c>
      <c r="F2879" s="98" t="str">
        <f>IF(H2879=1,COUNT(X2879:BN2879,BP2879:BX2879,BZ2879:CF2879,CH2879:FC2879,FI2879:FQ2879),"")</f>
        <v/>
      </c>
      <c r="G2879" s="98" t="str">
        <f>IF($B2879&gt;=1,$M2879,"")</f>
        <v/>
      </c>
      <c r="H2879" s="199" t="str">
        <f>IF(AND(M2879&gt;0,M2879&lt;=STATS!$C$22),1,"")</f>
        <v/>
      </c>
      <c r="J2879" s="34">
        <v>2878</v>
      </c>
      <c r="R2879" s="17"/>
      <c r="U2879" s="17"/>
      <c r="FD2879" s="195"/>
      <c r="FE2879" s="195"/>
      <c r="FF2879" s="195"/>
      <c r="FG2879" s="195"/>
      <c r="FH2879" s="195"/>
    </row>
    <row r="2880" spans="2:164" x14ac:dyDescent="0.2">
      <c r="B2880" s="98">
        <f>COUNT(R2880:FC2880,FI2880:FQ2880)</f>
        <v>0</v>
      </c>
      <c r="C2880" s="98" t="str">
        <f>IF(COUNT(R2880:FC2880,FI2880:FQ2880)&gt;0,COUNT(R2880:FC2880,FI2880:FQ2880),"")</f>
        <v/>
      </c>
      <c r="D2880" s="98" t="str">
        <f>IF(COUNT(X2880:BN2880,BP2880:BX2880,BZ2880:CF2880,CH2880:FC2880,FI2880:FQ2880)&gt;0,COUNT(X2880:BN2880,BP2880:BX2880,BZ2880:CF2880,CH2880:FC2880,FI2880:FQ2880),"")</f>
        <v/>
      </c>
      <c r="E2880" s="98" t="str">
        <f>IF(H2880=1,COUNT(R2880:FC2880,FI2880:FQ2880),"")</f>
        <v/>
      </c>
      <c r="F2880" s="98" t="str">
        <f>IF(H2880=1,COUNT(X2880:BN2880,BP2880:BX2880,BZ2880:CF2880,CH2880:FC2880,FI2880:FQ2880),"")</f>
        <v/>
      </c>
      <c r="G2880" s="98" t="str">
        <f>IF($B2880&gt;=1,$M2880,"")</f>
        <v/>
      </c>
      <c r="H2880" s="199" t="str">
        <f>IF(AND(M2880&gt;0,M2880&lt;=STATS!$C$22),1,"")</f>
        <v/>
      </c>
      <c r="J2880" s="34">
        <v>2879</v>
      </c>
      <c r="R2880" s="17"/>
      <c r="U2880" s="17"/>
      <c r="FD2880" s="195"/>
      <c r="FE2880" s="195"/>
      <c r="FF2880" s="195"/>
      <c r="FG2880" s="195"/>
      <c r="FH2880" s="195"/>
    </row>
    <row r="2881" spans="2:164" x14ac:dyDescent="0.2">
      <c r="B2881" s="98">
        <f>COUNT(R2881:FC2881,FI2881:FQ2881)</f>
        <v>0</v>
      </c>
      <c r="C2881" s="98" t="str">
        <f>IF(COUNT(R2881:FC2881,FI2881:FQ2881)&gt;0,COUNT(R2881:FC2881,FI2881:FQ2881),"")</f>
        <v/>
      </c>
      <c r="D2881" s="98" t="str">
        <f>IF(COUNT(X2881:BN2881,BP2881:BX2881,BZ2881:CF2881,CH2881:FC2881,FI2881:FQ2881)&gt;0,COUNT(X2881:BN2881,BP2881:BX2881,BZ2881:CF2881,CH2881:FC2881,FI2881:FQ2881),"")</f>
        <v/>
      </c>
      <c r="E2881" s="98" t="str">
        <f>IF(H2881=1,COUNT(R2881:FC2881,FI2881:FQ2881),"")</f>
        <v/>
      </c>
      <c r="F2881" s="98" t="str">
        <f>IF(H2881=1,COUNT(X2881:BN2881,BP2881:BX2881,BZ2881:CF2881,CH2881:FC2881,FI2881:FQ2881),"")</f>
        <v/>
      </c>
      <c r="G2881" s="98" t="str">
        <f>IF($B2881&gt;=1,$M2881,"")</f>
        <v/>
      </c>
      <c r="H2881" s="199" t="str">
        <f>IF(AND(M2881&gt;0,M2881&lt;=STATS!$C$22),1,"")</f>
        <v/>
      </c>
      <c r="J2881" s="34">
        <v>2880</v>
      </c>
      <c r="R2881" s="17"/>
      <c r="U2881" s="17"/>
      <c r="FD2881" s="195"/>
      <c r="FE2881" s="195"/>
      <c r="FF2881" s="195"/>
      <c r="FG2881" s="195"/>
      <c r="FH2881" s="195"/>
    </row>
    <row r="2882" spans="2:164" x14ac:dyDescent="0.2">
      <c r="B2882" s="98">
        <f>COUNT(R2882:FC2882,FI2882:FQ2882)</f>
        <v>0</v>
      </c>
      <c r="C2882" s="98" t="str">
        <f>IF(COUNT(R2882:FC2882,FI2882:FQ2882)&gt;0,COUNT(R2882:FC2882,FI2882:FQ2882),"")</f>
        <v/>
      </c>
      <c r="D2882" s="98" t="str">
        <f>IF(COUNT(X2882:BN2882,BP2882:BX2882,BZ2882:CF2882,CH2882:FC2882,FI2882:FQ2882)&gt;0,COUNT(X2882:BN2882,BP2882:BX2882,BZ2882:CF2882,CH2882:FC2882,FI2882:FQ2882),"")</f>
        <v/>
      </c>
      <c r="E2882" s="98" t="str">
        <f>IF(H2882=1,COUNT(R2882:FC2882,FI2882:FQ2882),"")</f>
        <v/>
      </c>
      <c r="F2882" s="98" t="str">
        <f>IF(H2882=1,COUNT(X2882:BN2882,BP2882:BX2882,BZ2882:CF2882,CH2882:FC2882,FI2882:FQ2882),"")</f>
        <v/>
      </c>
      <c r="G2882" s="98" t="str">
        <f>IF($B2882&gt;=1,$M2882,"")</f>
        <v/>
      </c>
      <c r="H2882" s="199" t="str">
        <f>IF(AND(M2882&gt;0,M2882&lt;=STATS!$C$22),1,"")</f>
        <v/>
      </c>
      <c r="J2882" s="34">
        <v>2881</v>
      </c>
      <c r="R2882" s="17"/>
      <c r="U2882" s="17"/>
      <c r="FD2882" s="195"/>
      <c r="FE2882" s="195"/>
      <c r="FF2882" s="195"/>
      <c r="FG2882" s="195"/>
      <c r="FH2882" s="195"/>
    </row>
    <row r="2883" spans="2:164" x14ac:dyDescent="0.2">
      <c r="B2883" s="98">
        <f>COUNT(R2883:FC2883,FI2883:FQ2883)</f>
        <v>0</v>
      </c>
      <c r="C2883" s="98" t="str">
        <f>IF(COUNT(R2883:FC2883,FI2883:FQ2883)&gt;0,COUNT(R2883:FC2883,FI2883:FQ2883),"")</f>
        <v/>
      </c>
      <c r="D2883" s="98" t="str">
        <f>IF(COUNT(X2883:BN2883,BP2883:BX2883,BZ2883:CF2883,CH2883:FC2883,FI2883:FQ2883)&gt;0,COUNT(X2883:BN2883,BP2883:BX2883,BZ2883:CF2883,CH2883:FC2883,FI2883:FQ2883),"")</f>
        <v/>
      </c>
      <c r="E2883" s="98" t="str">
        <f>IF(H2883=1,COUNT(R2883:FC2883,FI2883:FQ2883),"")</f>
        <v/>
      </c>
      <c r="F2883" s="98" t="str">
        <f>IF(H2883=1,COUNT(X2883:BN2883,BP2883:BX2883,BZ2883:CF2883,CH2883:FC2883,FI2883:FQ2883),"")</f>
        <v/>
      </c>
      <c r="G2883" s="98" t="str">
        <f>IF($B2883&gt;=1,$M2883,"")</f>
        <v/>
      </c>
      <c r="H2883" s="199" t="str">
        <f>IF(AND(M2883&gt;0,M2883&lt;=STATS!$C$22),1,"")</f>
        <v/>
      </c>
      <c r="J2883" s="34">
        <v>2882</v>
      </c>
      <c r="R2883" s="17"/>
      <c r="U2883" s="17"/>
      <c r="FD2883" s="195"/>
      <c r="FE2883" s="195"/>
      <c r="FF2883" s="195"/>
      <c r="FG2883" s="195"/>
      <c r="FH2883" s="195"/>
    </row>
    <row r="2884" spans="2:164" x14ac:dyDescent="0.2">
      <c r="B2884" s="98">
        <f>COUNT(R2884:FC2884,FI2884:FQ2884)</f>
        <v>0</v>
      </c>
      <c r="C2884" s="98" t="str">
        <f>IF(COUNT(R2884:FC2884,FI2884:FQ2884)&gt;0,COUNT(R2884:FC2884,FI2884:FQ2884),"")</f>
        <v/>
      </c>
      <c r="D2884" s="98" t="str">
        <f>IF(COUNT(X2884:BN2884,BP2884:BX2884,BZ2884:CF2884,CH2884:FC2884,FI2884:FQ2884)&gt;0,COUNT(X2884:BN2884,BP2884:BX2884,BZ2884:CF2884,CH2884:FC2884,FI2884:FQ2884),"")</f>
        <v/>
      </c>
      <c r="E2884" s="98" t="str">
        <f>IF(H2884=1,COUNT(R2884:FC2884,FI2884:FQ2884),"")</f>
        <v/>
      </c>
      <c r="F2884" s="98" t="str">
        <f>IF(H2884=1,COUNT(X2884:BN2884,BP2884:BX2884,BZ2884:CF2884,CH2884:FC2884,FI2884:FQ2884),"")</f>
        <v/>
      </c>
      <c r="G2884" s="98" t="str">
        <f>IF($B2884&gt;=1,$M2884,"")</f>
        <v/>
      </c>
      <c r="H2884" s="199" t="str">
        <f>IF(AND(M2884&gt;0,M2884&lt;=STATS!$C$22),1,"")</f>
        <v/>
      </c>
      <c r="J2884" s="34">
        <v>2883</v>
      </c>
      <c r="R2884" s="17"/>
      <c r="U2884" s="17"/>
      <c r="FD2884" s="195"/>
      <c r="FE2884" s="195"/>
      <c r="FF2884" s="195"/>
      <c r="FG2884" s="195"/>
      <c r="FH2884" s="195"/>
    </row>
    <row r="2885" spans="2:164" x14ac:dyDescent="0.2">
      <c r="B2885" s="98">
        <f>COUNT(R2885:FC2885,FI2885:FQ2885)</f>
        <v>0</v>
      </c>
      <c r="C2885" s="98" t="str">
        <f>IF(COUNT(R2885:FC2885,FI2885:FQ2885)&gt;0,COUNT(R2885:FC2885,FI2885:FQ2885),"")</f>
        <v/>
      </c>
      <c r="D2885" s="98" t="str">
        <f>IF(COUNT(X2885:BN2885,BP2885:BX2885,BZ2885:CF2885,CH2885:FC2885,FI2885:FQ2885)&gt;0,COUNT(X2885:BN2885,BP2885:BX2885,BZ2885:CF2885,CH2885:FC2885,FI2885:FQ2885),"")</f>
        <v/>
      </c>
      <c r="E2885" s="98" t="str">
        <f>IF(H2885=1,COUNT(R2885:FC2885,FI2885:FQ2885),"")</f>
        <v/>
      </c>
      <c r="F2885" s="98" t="str">
        <f>IF(H2885=1,COUNT(X2885:BN2885,BP2885:BX2885,BZ2885:CF2885,CH2885:FC2885,FI2885:FQ2885),"")</f>
        <v/>
      </c>
      <c r="G2885" s="98" t="str">
        <f>IF($B2885&gt;=1,$M2885,"")</f>
        <v/>
      </c>
      <c r="H2885" s="199" t="str">
        <f>IF(AND(M2885&gt;0,M2885&lt;=STATS!$C$22),1,"")</f>
        <v/>
      </c>
      <c r="J2885" s="34">
        <v>2884</v>
      </c>
      <c r="R2885" s="17"/>
      <c r="U2885" s="17"/>
      <c r="FD2885" s="195"/>
      <c r="FE2885" s="195"/>
      <c r="FF2885" s="195"/>
      <c r="FG2885" s="195"/>
      <c r="FH2885" s="195"/>
    </row>
    <row r="2886" spans="2:164" x14ac:dyDescent="0.2">
      <c r="B2886" s="98">
        <f>COUNT(R2886:FC2886,FI2886:FQ2886)</f>
        <v>0</v>
      </c>
      <c r="C2886" s="98" t="str">
        <f>IF(COUNT(R2886:FC2886,FI2886:FQ2886)&gt;0,COUNT(R2886:FC2886,FI2886:FQ2886),"")</f>
        <v/>
      </c>
      <c r="D2886" s="98" t="str">
        <f>IF(COUNT(X2886:BN2886,BP2886:BX2886,BZ2886:CF2886,CH2886:FC2886,FI2886:FQ2886)&gt;0,COUNT(X2886:BN2886,BP2886:BX2886,BZ2886:CF2886,CH2886:FC2886,FI2886:FQ2886),"")</f>
        <v/>
      </c>
      <c r="E2886" s="98" t="str">
        <f>IF(H2886=1,COUNT(R2886:FC2886,FI2886:FQ2886),"")</f>
        <v/>
      </c>
      <c r="F2886" s="98" t="str">
        <f>IF(H2886=1,COUNT(X2886:BN2886,BP2886:BX2886,BZ2886:CF2886,CH2886:FC2886,FI2886:FQ2886),"")</f>
        <v/>
      </c>
      <c r="G2886" s="98" t="str">
        <f>IF($B2886&gt;=1,$M2886,"")</f>
        <v/>
      </c>
      <c r="H2886" s="199" t="str">
        <f>IF(AND(M2886&gt;0,M2886&lt;=STATS!$C$22),1,"")</f>
        <v/>
      </c>
      <c r="J2886" s="34">
        <v>2885</v>
      </c>
      <c r="R2886" s="17"/>
      <c r="U2886" s="17"/>
      <c r="FD2886" s="195"/>
      <c r="FE2886" s="195"/>
      <c r="FF2886" s="195"/>
      <c r="FG2886" s="195"/>
      <c r="FH2886" s="195"/>
    </row>
    <row r="2887" spans="2:164" x14ac:dyDescent="0.2">
      <c r="B2887" s="98">
        <f>COUNT(R2887:FC2887,FI2887:FQ2887)</f>
        <v>0</v>
      </c>
      <c r="C2887" s="98" t="str">
        <f>IF(COUNT(R2887:FC2887,FI2887:FQ2887)&gt;0,COUNT(R2887:FC2887,FI2887:FQ2887),"")</f>
        <v/>
      </c>
      <c r="D2887" s="98" t="str">
        <f>IF(COUNT(X2887:BN2887,BP2887:BX2887,BZ2887:CF2887,CH2887:FC2887,FI2887:FQ2887)&gt;0,COUNT(X2887:BN2887,BP2887:BX2887,BZ2887:CF2887,CH2887:FC2887,FI2887:FQ2887),"")</f>
        <v/>
      </c>
      <c r="E2887" s="98" t="str">
        <f>IF(H2887=1,COUNT(R2887:FC2887,FI2887:FQ2887),"")</f>
        <v/>
      </c>
      <c r="F2887" s="98" t="str">
        <f>IF(H2887=1,COUNT(X2887:BN2887,BP2887:BX2887,BZ2887:CF2887,CH2887:FC2887,FI2887:FQ2887),"")</f>
        <v/>
      </c>
      <c r="G2887" s="98" t="str">
        <f>IF($B2887&gt;=1,$M2887,"")</f>
        <v/>
      </c>
      <c r="H2887" s="199" t="str">
        <f>IF(AND(M2887&gt;0,M2887&lt;=STATS!$C$22),1,"")</f>
        <v/>
      </c>
      <c r="J2887" s="34">
        <v>2886</v>
      </c>
      <c r="R2887" s="17"/>
      <c r="U2887" s="17"/>
      <c r="FD2887" s="195"/>
      <c r="FE2887" s="195"/>
      <c r="FF2887" s="195"/>
      <c r="FG2887" s="195"/>
      <c r="FH2887" s="195"/>
    </row>
    <row r="2888" spans="2:164" x14ac:dyDescent="0.2">
      <c r="B2888" s="98">
        <f>COUNT(R2888:FC2888,FI2888:FQ2888)</f>
        <v>0</v>
      </c>
      <c r="C2888" s="98" t="str">
        <f>IF(COUNT(R2888:FC2888,FI2888:FQ2888)&gt;0,COUNT(R2888:FC2888,FI2888:FQ2888),"")</f>
        <v/>
      </c>
      <c r="D2888" s="98" t="str">
        <f>IF(COUNT(X2888:BN2888,BP2888:BX2888,BZ2888:CF2888,CH2888:FC2888,FI2888:FQ2888)&gt;0,COUNT(X2888:BN2888,BP2888:BX2888,BZ2888:CF2888,CH2888:FC2888,FI2888:FQ2888),"")</f>
        <v/>
      </c>
      <c r="E2888" s="98" t="str">
        <f>IF(H2888=1,COUNT(R2888:FC2888,FI2888:FQ2888),"")</f>
        <v/>
      </c>
      <c r="F2888" s="98" t="str">
        <f>IF(H2888=1,COUNT(X2888:BN2888,BP2888:BX2888,BZ2888:CF2888,CH2888:FC2888,FI2888:FQ2888),"")</f>
        <v/>
      </c>
      <c r="G2888" s="98" t="str">
        <f>IF($B2888&gt;=1,$M2888,"")</f>
        <v/>
      </c>
      <c r="H2888" s="199" t="str">
        <f>IF(AND(M2888&gt;0,M2888&lt;=STATS!$C$22),1,"")</f>
        <v/>
      </c>
      <c r="J2888" s="34">
        <v>2887</v>
      </c>
      <c r="R2888" s="17"/>
      <c r="U2888" s="17"/>
      <c r="FD2888" s="195"/>
      <c r="FE2888" s="195"/>
      <c r="FF2888" s="195"/>
      <c r="FG2888" s="195"/>
      <c r="FH2888" s="195"/>
    </row>
    <row r="2889" spans="2:164" x14ac:dyDescent="0.2">
      <c r="B2889" s="98">
        <f>COUNT(R2889:FC2889,FI2889:FQ2889)</f>
        <v>0</v>
      </c>
      <c r="C2889" s="98" t="str">
        <f>IF(COUNT(R2889:FC2889,FI2889:FQ2889)&gt;0,COUNT(R2889:FC2889,FI2889:FQ2889),"")</f>
        <v/>
      </c>
      <c r="D2889" s="98" t="str">
        <f>IF(COUNT(X2889:BN2889,BP2889:BX2889,BZ2889:CF2889,CH2889:FC2889,FI2889:FQ2889)&gt;0,COUNT(X2889:BN2889,BP2889:BX2889,BZ2889:CF2889,CH2889:FC2889,FI2889:FQ2889),"")</f>
        <v/>
      </c>
      <c r="E2889" s="98" t="str">
        <f>IF(H2889=1,COUNT(R2889:FC2889,FI2889:FQ2889),"")</f>
        <v/>
      </c>
      <c r="F2889" s="98" t="str">
        <f>IF(H2889=1,COUNT(X2889:BN2889,BP2889:BX2889,BZ2889:CF2889,CH2889:FC2889,FI2889:FQ2889),"")</f>
        <v/>
      </c>
      <c r="G2889" s="98" t="str">
        <f>IF($B2889&gt;=1,$M2889,"")</f>
        <v/>
      </c>
      <c r="H2889" s="199" t="str">
        <f>IF(AND(M2889&gt;0,M2889&lt;=STATS!$C$22),1,"")</f>
        <v/>
      </c>
      <c r="J2889" s="34">
        <v>2888</v>
      </c>
      <c r="R2889" s="17"/>
      <c r="U2889" s="17"/>
      <c r="FD2889" s="195"/>
      <c r="FE2889" s="195"/>
      <c r="FF2889" s="195"/>
      <c r="FG2889" s="195"/>
      <c r="FH2889" s="195"/>
    </row>
    <row r="2890" spans="2:164" x14ac:dyDescent="0.2">
      <c r="B2890" s="98">
        <f>COUNT(R2890:FC2890,FI2890:FQ2890)</f>
        <v>0</v>
      </c>
      <c r="C2890" s="98" t="str">
        <f>IF(COUNT(R2890:FC2890,FI2890:FQ2890)&gt;0,COUNT(R2890:FC2890,FI2890:FQ2890),"")</f>
        <v/>
      </c>
      <c r="D2890" s="98" t="str">
        <f>IF(COUNT(X2890:BN2890,BP2890:BX2890,BZ2890:CF2890,CH2890:FC2890,FI2890:FQ2890)&gt;0,COUNT(X2890:BN2890,BP2890:BX2890,BZ2890:CF2890,CH2890:FC2890,FI2890:FQ2890),"")</f>
        <v/>
      </c>
      <c r="E2890" s="98" t="str">
        <f>IF(H2890=1,COUNT(R2890:FC2890,FI2890:FQ2890),"")</f>
        <v/>
      </c>
      <c r="F2890" s="98" t="str">
        <f>IF(H2890=1,COUNT(X2890:BN2890,BP2890:BX2890,BZ2890:CF2890,CH2890:FC2890,FI2890:FQ2890),"")</f>
        <v/>
      </c>
      <c r="G2890" s="98" t="str">
        <f>IF($B2890&gt;=1,$M2890,"")</f>
        <v/>
      </c>
      <c r="H2890" s="199" t="str">
        <f>IF(AND(M2890&gt;0,M2890&lt;=STATS!$C$22),1,"")</f>
        <v/>
      </c>
      <c r="J2890" s="34">
        <v>2889</v>
      </c>
      <c r="R2890" s="17"/>
      <c r="U2890" s="17"/>
      <c r="FD2890" s="195"/>
      <c r="FE2890" s="195"/>
      <c r="FF2890" s="195"/>
      <c r="FG2890" s="195"/>
      <c r="FH2890" s="195"/>
    </row>
    <row r="2891" spans="2:164" x14ac:dyDescent="0.2">
      <c r="B2891" s="98">
        <f>COUNT(R2891:FC2891,FI2891:FQ2891)</f>
        <v>0</v>
      </c>
      <c r="C2891" s="98" t="str">
        <f>IF(COUNT(R2891:FC2891,FI2891:FQ2891)&gt;0,COUNT(R2891:FC2891,FI2891:FQ2891),"")</f>
        <v/>
      </c>
      <c r="D2891" s="98" t="str">
        <f>IF(COUNT(X2891:BN2891,BP2891:BX2891,BZ2891:CF2891,CH2891:FC2891,FI2891:FQ2891)&gt;0,COUNT(X2891:BN2891,BP2891:BX2891,BZ2891:CF2891,CH2891:FC2891,FI2891:FQ2891),"")</f>
        <v/>
      </c>
      <c r="E2891" s="98" t="str">
        <f>IF(H2891=1,COUNT(R2891:FC2891,FI2891:FQ2891),"")</f>
        <v/>
      </c>
      <c r="F2891" s="98" t="str">
        <f>IF(H2891=1,COUNT(X2891:BN2891,BP2891:BX2891,BZ2891:CF2891,CH2891:FC2891,FI2891:FQ2891),"")</f>
        <v/>
      </c>
      <c r="G2891" s="98" t="str">
        <f>IF($B2891&gt;=1,$M2891,"")</f>
        <v/>
      </c>
      <c r="H2891" s="199" t="str">
        <f>IF(AND(M2891&gt;0,M2891&lt;=STATS!$C$22),1,"")</f>
        <v/>
      </c>
      <c r="J2891" s="34">
        <v>2890</v>
      </c>
      <c r="R2891" s="17"/>
      <c r="U2891" s="17"/>
      <c r="FD2891" s="195"/>
      <c r="FE2891" s="195"/>
      <c r="FF2891" s="195"/>
      <c r="FG2891" s="195"/>
      <c r="FH2891" s="195"/>
    </row>
    <row r="2892" spans="2:164" x14ac:dyDescent="0.2">
      <c r="B2892" s="98">
        <f>COUNT(R2892:FC2892,FI2892:FQ2892)</f>
        <v>0</v>
      </c>
      <c r="C2892" s="98" t="str">
        <f>IF(COUNT(R2892:FC2892,FI2892:FQ2892)&gt;0,COUNT(R2892:FC2892,FI2892:FQ2892),"")</f>
        <v/>
      </c>
      <c r="D2892" s="98" t="str">
        <f>IF(COUNT(X2892:BN2892,BP2892:BX2892,BZ2892:CF2892,CH2892:FC2892,FI2892:FQ2892)&gt;0,COUNT(X2892:BN2892,BP2892:BX2892,BZ2892:CF2892,CH2892:FC2892,FI2892:FQ2892),"")</f>
        <v/>
      </c>
      <c r="E2892" s="98" t="str">
        <f>IF(H2892=1,COUNT(R2892:FC2892,FI2892:FQ2892),"")</f>
        <v/>
      </c>
      <c r="F2892" s="98" t="str">
        <f>IF(H2892=1,COUNT(X2892:BN2892,BP2892:BX2892,BZ2892:CF2892,CH2892:FC2892,FI2892:FQ2892),"")</f>
        <v/>
      </c>
      <c r="G2892" s="98" t="str">
        <f>IF($B2892&gt;=1,$M2892,"")</f>
        <v/>
      </c>
      <c r="H2892" s="199" t="str">
        <f>IF(AND(M2892&gt;0,M2892&lt;=STATS!$C$22),1,"")</f>
        <v/>
      </c>
      <c r="J2892" s="34">
        <v>2891</v>
      </c>
      <c r="R2892" s="17"/>
      <c r="U2892" s="17"/>
      <c r="FD2892" s="195"/>
      <c r="FE2892" s="195"/>
      <c r="FF2892" s="195"/>
      <c r="FG2892" s="195"/>
      <c r="FH2892" s="195"/>
    </row>
    <row r="2893" spans="2:164" x14ac:dyDescent="0.2">
      <c r="B2893" s="98">
        <f>COUNT(R2893:FC2893,FI2893:FQ2893)</f>
        <v>0</v>
      </c>
      <c r="C2893" s="98" t="str">
        <f>IF(COUNT(R2893:FC2893,FI2893:FQ2893)&gt;0,COUNT(R2893:FC2893,FI2893:FQ2893),"")</f>
        <v/>
      </c>
      <c r="D2893" s="98" t="str">
        <f>IF(COUNT(X2893:BN2893,BP2893:BX2893,BZ2893:CF2893,CH2893:FC2893,FI2893:FQ2893)&gt;0,COUNT(X2893:BN2893,BP2893:BX2893,BZ2893:CF2893,CH2893:FC2893,FI2893:FQ2893),"")</f>
        <v/>
      </c>
      <c r="E2893" s="98" t="str">
        <f>IF(H2893=1,COUNT(R2893:FC2893,FI2893:FQ2893),"")</f>
        <v/>
      </c>
      <c r="F2893" s="98" t="str">
        <f>IF(H2893=1,COUNT(X2893:BN2893,BP2893:BX2893,BZ2893:CF2893,CH2893:FC2893,FI2893:FQ2893),"")</f>
        <v/>
      </c>
      <c r="G2893" s="98" t="str">
        <f>IF($B2893&gt;=1,$M2893,"")</f>
        <v/>
      </c>
      <c r="H2893" s="199" t="str">
        <f>IF(AND(M2893&gt;0,M2893&lt;=STATS!$C$22),1,"")</f>
        <v/>
      </c>
      <c r="J2893" s="34">
        <v>2892</v>
      </c>
      <c r="R2893" s="17"/>
      <c r="U2893" s="17"/>
      <c r="FD2893" s="195"/>
      <c r="FE2893" s="195"/>
      <c r="FF2893" s="195"/>
      <c r="FG2893" s="195"/>
      <c r="FH2893" s="195"/>
    </row>
    <row r="2894" spans="2:164" x14ac:dyDescent="0.2">
      <c r="B2894" s="98">
        <f>COUNT(R2894:FC2894,FI2894:FQ2894)</f>
        <v>0</v>
      </c>
      <c r="C2894" s="98" t="str">
        <f>IF(COUNT(R2894:FC2894,FI2894:FQ2894)&gt;0,COUNT(R2894:FC2894,FI2894:FQ2894),"")</f>
        <v/>
      </c>
      <c r="D2894" s="98" t="str">
        <f>IF(COUNT(X2894:BN2894,BP2894:BX2894,BZ2894:CF2894,CH2894:FC2894,FI2894:FQ2894)&gt;0,COUNT(X2894:BN2894,BP2894:BX2894,BZ2894:CF2894,CH2894:FC2894,FI2894:FQ2894),"")</f>
        <v/>
      </c>
      <c r="E2894" s="98" t="str">
        <f>IF(H2894=1,COUNT(R2894:FC2894,FI2894:FQ2894),"")</f>
        <v/>
      </c>
      <c r="F2894" s="98" t="str">
        <f>IF(H2894=1,COUNT(X2894:BN2894,BP2894:BX2894,BZ2894:CF2894,CH2894:FC2894,FI2894:FQ2894),"")</f>
        <v/>
      </c>
      <c r="G2894" s="98" t="str">
        <f>IF($B2894&gt;=1,$M2894,"")</f>
        <v/>
      </c>
      <c r="H2894" s="199" t="str">
        <f>IF(AND(M2894&gt;0,M2894&lt;=STATS!$C$22),1,"")</f>
        <v/>
      </c>
      <c r="J2894" s="34">
        <v>2893</v>
      </c>
      <c r="R2894" s="17"/>
      <c r="U2894" s="17"/>
      <c r="FD2894" s="195"/>
      <c r="FE2894" s="195"/>
      <c r="FF2894" s="195"/>
      <c r="FG2894" s="195"/>
      <c r="FH2894" s="195"/>
    </row>
    <row r="2895" spans="2:164" x14ac:dyDescent="0.2">
      <c r="B2895" s="98">
        <f>COUNT(R2895:FC2895,FI2895:FQ2895)</f>
        <v>0</v>
      </c>
      <c r="C2895" s="98" t="str">
        <f>IF(COUNT(R2895:FC2895,FI2895:FQ2895)&gt;0,COUNT(R2895:FC2895,FI2895:FQ2895),"")</f>
        <v/>
      </c>
      <c r="D2895" s="98" t="str">
        <f>IF(COUNT(X2895:BN2895,BP2895:BX2895,BZ2895:CF2895,CH2895:FC2895,FI2895:FQ2895)&gt;0,COUNT(X2895:BN2895,BP2895:BX2895,BZ2895:CF2895,CH2895:FC2895,FI2895:FQ2895),"")</f>
        <v/>
      </c>
      <c r="E2895" s="98" t="str">
        <f>IF(H2895=1,COUNT(R2895:FC2895,FI2895:FQ2895),"")</f>
        <v/>
      </c>
      <c r="F2895" s="98" t="str">
        <f>IF(H2895=1,COUNT(X2895:BN2895,BP2895:BX2895,BZ2895:CF2895,CH2895:FC2895,FI2895:FQ2895),"")</f>
        <v/>
      </c>
      <c r="G2895" s="98" t="str">
        <f>IF($B2895&gt;=1,$M2895,"")</f>
        <v/>
      </c>
      <c r="H2895" s="199" t="str">
        <f>IF(AND(M2895&gt;0,M2895&lt;=STATS!$C$22),1,"")</f>
        <v/>
      </c>
      <c r="J2895" s="34">
        <v>2894</v>
      </c>
      <c r="R2895" s="17"/>
      <c r="U2895" s="17"/>
      <c r="FD2895" s="195"/>
      <c r="FE2895" s="195"/>
      <c r="FF2895" s="195"/>
      <c r="FG2895" s="195"/>
      <c r="FH2895" s="195"/>
    </row>
    <row r="2896" spans="2:164" x14ac:dyDescent="0.2">
      <c r="B2896" s="98">
        <f>COUNT(R2896:FC2896,FI2896:FQ2896)</f>
        <v>0</v>
      </c>
      <c r="C2896" s="98" t="str">
        <f>IF(COUNT(R2896:FC2896,FI2896:FQ2896)&gt;0,COUNT(R2896:FC2896,FI2896:FQ2896),"")</f>
        <v/>
      </c>
      <c r="D2896" s="98" t="str">
        <f>IF(COUNT(X2896:BN2896,BP2896:BX2896,BZ2896:CF2896,CH2896:FC2896,FI2896:FQ2896)&gt;0,COUNT(X2896:BN2896,BP2896:BX2896,BZ2896:CF2896,CH2896:FC2896,FI2896:FQ2896),"")</f>
        <v/>
      </c>
      <c r="E2896" s="98" t="str">
        <f>IF(H2896=1,COUNT(R2896:FC2896,FI2896:FQ2896),"")</f>
        <v/>
      </c>
      <c r="F2896" s="98" t="str">
        <f>IF(H2896=1,COUNT(X2896:BN2896,BP2896:BX2896,BZ2896:CF2896,CH2896:FC2896,FI2896:FQ2896),"")</f>
        <v/>
      </c>
      <c r="G2896" s="98" t="str">
        <f>IF($B2896&gt;=1,$M2896,"")</f>
        <v/>
      </c>
      <c r="H2896" s="199" t="str">
        <f>IF(AND(M2896&gt;0,M2896&lt;=STATS!$C$22),1,"")</f>
        <v/>
      </c>
      <c r="J2896" s="34">
        <v>2895</v>
      </c>
      <c r="R2896" s="17"/>
      <c r="U2896" s="17"/>
      <c r="FD2896" s="195"/>
      <c r="FE2896" s="195"/>
      <c r="FF2896" s="195"/>
      <c r="FG2896" s="195"/>
      <c r="FH2896" s="195"/>
    </row>
    <row r="2897" spans="2:164" x14ac:dyDescent="0.2">
      <c r="B2897" s="98">
        <f>COUNT(R2897:FC2897,FI2897:FQ2897)</f>
        <v>0</v>
      </c>
      <c r="C2897" s="98" t="str">
        <f>IF(COUNT(R2897:FC2897,FI2897:FQ2897)&gt;0,COUNT(R2897:FC2897,FI2897:FQ2897),"")</f>
        <v/>
      </c>
      <c r="D2897" s="98" t="str">
        <f>IF(COUNT(X2897:BN2897,BP2897:BX2897,BZ2897:CF2897,CH2897:FC2897,FI2897:FQ2897)&gt;0,COUNT(X2897:BN2897,BP2897:BX2897,BZ2897:CF2897,CH2897:FC2897,FI2897:FQ2897),"")</f>
        <v/>
      </c>
      <c r="E2897" s="98" t="str">
        <f>IF(H2897=1,COUNT(R2897:FC2897,FI2897:FQ2897),"")</f>
        <v/>
      </c>
      <c r="F2897" s="98" t="str">
        <f>IF(H2897=1,COUNT(X2897:BN2897,BP2897:BX2897,BZ2897:CF2897,CH2897:FC2897,FI2897:FQ2897),"")</f>
        <v/>
      </c>
      <c r="G2897" s="98" t="str">
        <f>IF($B2897&gt;=1,$M2897,"")</f>
        <v/>
      </c>
      <c r="H2897" s="199" t="str">
        <f>IF(AND(M2897&gt;0,M2897&lt;=STATS!$C$22),1,"")</f>
        <v/>
      </c>
      <c r="J2897" s="34">
        <v>2896</v>
      </c>
      <c r="R2897" s="17"/>
      <c r="U2897" s="17"/>
      <c r="FD2897" s="195"/>
      <c r="FE2897" s="195"/>
      <c r="FF2897" s="195"/>
      <c r="FG2897" s="195"/>
      <c r="FH2897" s="195"/>
    </row>
    <row r="2898" spans="2:164" x14ac:dyDescent="0.2">
      <c r="B2898" s="98">
        <f>COUNT(R2898:FC2898,FI2898:FQ2898)</f>
        <v>0</v>
      </c>
      <c r="C2898" s="98" t="str">
        <f>IF(COUNT(R2898:FC2898,FI2898:FQ2898)&gt;0,COUNT(R2898:FC2898,FI2898:FQ2898),"")</f>
        <v/>
      </c>
      <c r="D2898" s="98" t="str">
        <f>IF(COUNT(X2898:BN2898,BP2898:BX2898,BZ2898:CF2898,CH2898:FC2898,FI2898:FQ2898)&gt;0,COUNT(X2898:BN2898,BP2898:BX2898,BZ2898:CF2898,CH2898:FC2898,FI2898:FQ2898),"")</f>
        <v/>
      </c>
      <c r="E2898" s="98" t="str">
        <f>IF(H2898=1,COUNT(R2898:FC2898,FI2898:FQ2898),"")</f>
        <v/>
      </c>
      <c r="F2898" s="98" t="str">
        <f>IF(H2898=1,COUNT(X2898:BN2898,BP2898:BX2898,BZ2898:CF2898,CH2898:FC2898,FI2898:FQ2898),"")</f>
        <v/>
      </c>
      <c r="G2898" s="98" t="str">
        <f>IF($B2898&gt;=1,$M2898,"")</f>
        <v/>
      </c>
      <c r="H2898" s="199" t="str">
        <f>IF(AND(M2898&gt;0,M2898&lt;=STATS!$C$22),1,"")</f>
        <v/>
      </c>
      <c r="J2898" s="34">
        <v>2897</v>
      </c>
      <c r="R2898" s="17"/>
      <c r="U2898" s="17"/>
      <c r="FD2898" s="195"/>
      <c r="FE2898" s="195"/>
      <c r="FF2898" s="195"/>
      <c r="FG2898" s="195"/>
      <c r="FH2898" s="195"/>
    </row>
    <row r="2899" spans="2:164" x14ac:dyDescent="0.2">
      <c r="B2899" s="98">
        <f>COUNT(R2899:FC2899,FI2899:FQ2899)</f>
        <v>0</v>
      </c>
      <c r="C2899" s="98" t="str">
        <f>IF(COUNT(R2899:FC2899,FI2899:FQ2899)&gt;0,COUNT(R2899:FC2899,FI2899:FQ2899),"")</f>
        <v/>
      </c>
      <c r="D2899" s="98" t="str">
        <f>IF(COUNT(X2899:BN2899,BP2899:BX2899,BZ2899:CF2899,CH2899:FC2899,FI2899:FQ2899)&gt;0,COUNT(X2899:BN2899,BP2899:BX2899,BZ2899:CF2899,CH2899:FC2899,FI2899:FQ2899),"")</f>
        <v/>
      </c>
      <c r="E2899" s="98" t="str">
        <f>IF(H2899=1,COUNT(R2899:FC2899,FI2899:FQ2899),"")</f>
        <v/>
      </c>
      <c r="F2899" s="98" t="str">
        <f>IF(H2899=1,COUNT(X2899:BN2899,BP2899:BX2899,BZ2899:CF2899,CH2899:FC2899,FI2899:FQ2899),"")</f>
        <v/>
      </c>
      <c r="G2899" s="98" t="str">
        <f>IF($B2899&gt;=1,$M2899,"")</f>
        <v/>
      </c>
      <c r="H2899" s="199" t="str">
        <f>IF(AND(M2899&gt;0,M2899&lt;=STATS!$C$22),1,"")</f>
        <v/>
      </c>
      <c r="J2899" s="34">
        <v>2898</v>
      </c>
      <c r="R2899" s="17"/>
      <c r="U2899" s="17"/>
      <c r="FD2899" s="195"/>
      <c r="FE2899" s="195"/>
      <c r="FF2899" s="195"/>
      <c r="FG2899" s="195"/>
      <c r="FH2899" s="195"/>
    </row>
    <row r="2900" spans="2:164" x14ac:dyDescent="0.2">
      <c r="B2900" s="98">
        <f>COUNT(R2900:FC2900,FI2900:FQ2900)</f>
        <v>0</v>
      </c>
      <c r="C2900" s="98" t="str">
        <f>IF(COUNT(R2900:FC2900,FI2900:FQ2900)&gt;0,COUNT(R2900:FC2900,FI2900:FQ2900),"")</f>
        <v/>
      </c>
      <c r="D2900" s="98" t="str">
        <f>IF(COUNT(X2900:BN2900,BP2900:BX2900,BZ2900:CF2900,CH2900:FC2900,FI2900:FQ2900)&gt;0,COUNT(X2900:BN2900,BP2900:BX2900,BZ2900:CF2900,CH2900:FC2900,FI2900:FQ2900),"")</f>
        <v/>
      </c>
      <c r="E2900" s="98" t="str">
        <f>IF(H2900=1,COUNT(R2900:FC2900,FI2900:FQ2900),"")</f>
        <v/>
      </c>
      <c r="F2900" s="98" t="str">
        <f>IF(H2900=1,COUNT(X2900:BN2900,BP2900:BX2900,BZ2900:CF2900,CH2900:FC2900,FI2900:FQ2900),"")</f>
        <v/>
      </c>
      <c r="G2900" s="98" t="str">
        <f>IF($B2900&gt;=1,$M2900,"")</f>
        <v/>
      </c>
      <c r="H2900" s="199" t="str">
        <f>IF(AND(M2900&gt;0,M2900&lt;=STATS!$C$22),1,"")</f>
        <v/>
      </c>
      <c r="J2900" s="34">
        <v>2899</v>
      </c>
      <c r="R2900" s="17"/>
      <c r="U2900" s="17"/>
      <c r="FD2900" s="195"/>
      <c r="FE2900" s="195"/>
      <c r="FF2900" s="195"/>
      <c r="FG2900" s="195"/>
      <c r="FH2900" s="195"/>
    </row>
    <row r="2901" spans="2:164" x14ac:dyDescent="0.2">
      <c r="B2901" s="98">
        <f>COUNT(R2901:FC2901,FI2901:FQ2901)</f>
        <v>0</v>
      </c>
      <c r="C2901" s="98" t="str">
        <f>IF(COUNT(R2901:FC2901,FI2901:FQ2901)&gt;0,COUNT(R2901:FC2901,FI2901:FQ2901),"")</f>
        <v/>
      </c>
      <c r="D2901" s="98" t="str">
        <f>IF(COUNT(X2901:BN2901,BP2901:BX2901,BZ2901:CF2901,CH2901:FC2901,FI2901:FQ2901)&gt;0,COUNT(X2901:BN2901,BP2901:BX2901,BZ2901:CF2901,CH2901:FC2901,FI2901:FQ2901),"")</f>
        <v/>
      </c>
      <c r="E2901" s="98" t="str">
        <f>IF(H2901=1,COUNT(R2901:FC2901,FI2901:FQ2901),"")</f>
        <v/>
      </c>
      <c r="F2901" s="98" t="str">
        <f>IF(H2901=1,COUNT(X2901:BN2901,BP2901:BX2901,BZ2901:CF2901,CH2901:FC2901,FI2901:FQ2901),"")</f>
        <v/>
      </c>
      <c r="G2901" s="98" t="str">
        <f>IF($B2901&gt;=1,$M2901,"")</f>
        <v/>
      </c>
      <c r="H2901" s="199" t="str">
        <f>IF(AND(M2901&gt;0,M2901&lt;=STATS!$C$22),1,"")</f>
        <v/>
      </c>
      <c r="J2901" s="34">
        <v>2900</v>
      </c>
      <c r="R2901" s="17"/>
      <c r="U2901" s="17"/>
      <c r="FD2901" s="195"/>
      <c r="FE2901" s="195"/>
      <c r="FF2901" s="195"/>
      <c r="FG2901" s="195"/>
      <c r="FH2901" s="195"/>
    </row>
    <row r="2902" spans="2:164" x14ac:dyDescent="0.2">
      <c r="B2902" s="98">
        <f>COUNT(R2902:FC2902,FI2902:FQ2902)</f>
        <v>0</v>
      </c>
      <c r="C2902" s="98" t="str">
        <f>IF(COUNT(R2902:FC2902,FI2902:FQ2902)&gt;0,COUNT(R2902:FC2902,FI2902:FQ2902),"")</f>
        <v/>
      </c>
      <c r="D2902" s="98" t="str">
        <f>IF(COUNT(X2902:BN2902,BP2902:BX2902,BZ2902:CF2902,CH2902:FC2902,FI2902:FQ2902)&gt;0,COUNT(X2902:BN2902,BP2902:BX2902,BZ2902:CF2902,CH2902:FC2902,FI2902:FQ2902),"")</f>
        <v/>
      </c>
      <c r="E2902" s="98" t="str">
        <f>IF(H2902=1,COUNT(R2902:FC2902,FI2902:FQ2902),"")</f>
        <v/>
      </c>
      <c r="F2902" s="98" t="str">
        <f>IF(H2902=1,COUNT(X2902:BN2902,BP2902:BX2902,BZ2902:CF2902,CH2902:FC2902,FI2902:FQ2902),"")</f>
        <v/>
      </c>
      <c r="G2902" s="98" t="str">
        <f>IF($B2902&gt;=1,$M2902,"")</f>
        <v/>
      </c>
      <c r="H2902" s="199" t="str">
        <f>IF(AND(M2902&gt;0,M2902&lt;=STATS!$C$22),1,"")</f>
        <v/>
      </c>
      <c r="J2902" s="34">
        <v>2901</v>
      </c>
      <c r="R2902" s="17"/>
      <c r="U2902" s="17"/>
      <c r="FD2902" s="195"/>
      <c r="FE2902" s="195"/>
      <c r="FF2902" s="195"/>
      <c r="FG2902" s="195"/>
      <c r="FH2902" s="195"/>
    </row>
    <row r="2903" spans="2:164" x14ac:dyDescent="0.2">
      <c r="B2903" s="98">
        <f>COUNT(R2903:FC2903,FI2903:FQ2903)</f>
        <v>0</v>
      </c>
      <c r="C2903" s="98" t="str">
        <f>IF(COUNT(R2903:FC2903,FI2903:FQ2903)&gt;0,COUNT(R2903:FC2903,FI2903:FQ2903),"")</f>
        <v/>
      </c>
      <c r="D2903" s="98" t="str">
        <f>IF(COUNT(X2903:BN2903,BP2903:BX2903,BZ2903:CF2903,CH2903:FC2903,FI2903:FQ2903)&gt;0,COUNT(X2903:BN2903,BP2903:BX2903,BZ2903:CF2903,CH2903:FC2903,FI2903:FQ2903),"")</f>
        <v/>
      </c>
      <c r="E2903" s="98" t="str">
        <f>IF(H2903=1,COUNT(R2903:FC2903,FI2903:FQ2903),"")</f>
        <v/>
      </c>
      <c r="F2903" s="98" t="str">
        <f>IF(H2903=1,COUNT(X2903:BN2903,BP2903:BX2903,BZ2903:CF2903,CH2903:FC2903,FI2903:FQ2903),"")</f>
        <v/>
      </c>
      <c r="G2903" s="98" t="str">
        <f>IF($B2903&gt;=1,$M2903,"")</f>
        <v/>
      </c>
      <c r="H2903" s="199" t="str">
        <f>IF(AND(M2903&gt;0,M2903&lt;=STATS!$C$22),1,"")</f>
        <v/>
      </c>
      <c r="J2903" s="34">
        <v>2902</v>
      </c>
      <c r="R2903" s="17"/>
      <c r="U2903" s="17"/>
      <c r="FD2903" s="195"/>
      <c r="FE2903" s="195"/>
      <c r="FF2903" s="195"/>
      <c r="FG2903" s="195"/>
      <c r="FH2903" s="195"/>
    </row>
    <row r="2904" spans="2:164" x14ac:dyDescent="0.2">
      <c r="B2904" s="98">
        <f>COUNT(R2904:FC2904,FI2904:FQ2904)</f>
        <v>0</v>
      </c>
      <c r="C2904" s="98" t="str">
        <f>IF(COUNT(R2904:FC2904,FI2904:FQ2904)&gt;0,COUNT(R2904:FC2904,FI2904:FQ2904),"")</f>
        <v/>
      </c>
      <c r="D2904" s="98" t="str">
        <f>IF(COUNT(X2904:BN2904,BP2904:BX2904,BZ2904:CF2904,CH2904:FC2904,FI2904:FQ2904)&gt;0,COUNT(X2904:BN2904,BP2904:BX2904,BZ2904:CF2904,CH2904:FC2904,FI2904:FQ2904),"")</f>
        <v/>
      </c>
      <c r="E2904" s="98" t="str">
        <f>IF(H2904=1,COUNT(R2904:FC2904,FI2904:FQ2904),"")</f>
        <v/>
      </c>
      <c r="F2904" s="98" t="str">
        <f>IF(H2904=1,COUNT(X2904:BN2904,BP2904:BX2904,BZ2904:CF2904,CH2904:FC2904,FI2904:FQ2904),"")</f>
        <v/>
      </c>
      <c r="G2904" s="98" t="str">
        <f>IF($B2904&gt;=1,$M2904,"")</f>
        <v/>
      </c>
      <c r="H2904" s="199" t="str">
        <f>IF(AND(M2904&gt;0,M2904&lt;=STATS!$C$22),1,"")</f>
        <v/>
      </c>
      <c r="J2904" s="34">
        <v>2903</v>
      </c>
      <c r="R2904" s="17"/>
      <c r="U2904" s="17"/>
      <c r="FD2904" s="195"/>
      <c r="FE2904" s="195"/>
      <c r="FF2904" s="195"/>
      <c r="FG2904" s="195"/>
      <c r="FH2904" s="195"/>
    </row>
    <row r="2905" spans="2:164" x14ac:dyDescent="0.2">
      <c r="B2905" s="98">
        <f>COUNT(R2905:FC2905,FI2905:FQ2905)</f>
        <v>0</v>
      </c>
      <c r="C2905" s="98" t="str">
        <f>IF(COUNT(R2905:FC2905,FI2905:FQ2905)&gt;0,COUNT(R2905:FC2905,FI2905:FQ2905),"")</f>
        <v/>
      </c>
      <c r="D2905" s="98" t="str">
        <f>IF(COUNT(X2905:BN2905,BP2905:BX2905,BZ2905:CF2905,CH2905:FC2905,FI2905:FQ2905)&gt;0,COUNT(X2905:BN2905,BP2905:BX2905,BZ2905:CF2905,CH2905:FC2905,FI2905:FQ2905),"")</f>
        <v/>
      </c>
      <c r="E2905" s="98" t="str">
        <f>IF(H2905=1,COUNT(R2905:FC2905,FI2905:FQ2905),"")</f>
        <v/>
      </c>
      <c r="F2905" s="98" t="str">
        <f>IF(H2905=1,COUNT(X2905:BN2905,BP2905:BX2905,BZ2905:CF2905,CH2905:FC2905,FI2905:FQ2905),"")</f>
        <v/>
      </c>
      <c r="G2905" s="98" t="str">
        <f>IF($B2905&gt;=1,$M2905,"")</f>
        <v/>
      </c>
      <c r="H2905" s="199" t="str">
        <f>IF(AND(M2905&gt;0,M2905&lt;=STATS!$C$22),1,"")</f>
        <v/>
      </c>
      <c r="J2905" s="34">
        <v>2904</v>
      </c>
      <c r="R2905" s="17"/>
      <c r="U2905" s="17"/>
      <c r="FD2905" s="195"/>
      <c r="FE2905" s="195"/>
      <c r="FF2905" s="195"/>
      <c r="FG2905" s="195"/>
      <c r="FH2905" s="195"/>
    </row>
    <row r="2906" spans="2:164" x14ac:dyDescent="0.2">
      <c r="B2906" s="98">
        <f>COUNT(R2906:FC2906,FI2906:FQ2906)</f>
        <v>0</v>
      </c>
      <c r="C2906" s="98" t="str">
        <f>IF(COUNT(R2906:FC2906,FI2906:FQ2906)&gt;0,COUNT(R2906:FC2906,FI2906:FQ2906),"")</f>
        <v/>
      </c>
      <c r="D2906" s="98" t="str">
        <f>IF(COUNT(X2906:BN2906,BP2906:BX2906,BZ2906:CF2906,CH2906:FC2906,FI2906:FQ2906)&gt;0,COUNT(X2906:BN2906,BP2906:BX2906,BZ2906:CF2906,CH2906:FC2906,FI2906:FQ2906),"")</f>
        <v/>
      </c>
      <c r="E2906" s="98" t="str">
        <f>IF(H2906=1,COUNT(R2906:FC2906,FI2906:FQ2906),"")</f>
        <v/>
      </c>
      <c r="F2906" s="98" t="str">
        <f>IF(H2906=1,COUNT(X2906:BN2906,BP2906:BX2906,BZ2906:CF2906,CH2906:FC2906,FI2906:FQ2906),"")</f>
        <v/>
      </c>
      <c r="G2906" s="98" t="str">
        <f>IF($B2906&gt;=1,$M2906,"")</f>
        <v/>
      </c>
      <c r="H2906" s="199" t="str">
        <f>IF(AND(M2906&gt;0,M2906&lt;=STATS!$C$22),1,"")</f>
        <v/>
      </c>
      <c r="J2906" s="34">
        <v>2905</v>
      </c>
      <c r="R2906" s="17"/>
      <c r="U2906" s="17"/>
      <c r="FD2906" s="195"/>
      <c r="FE2906" s="195"/>
      <c r="FF2906" s="195"/>
      <c r="FG2906" s="195"/>
      <c r="FH2906" s="195"/>
    </row>
    <row r="2907" spans="2:164" x14ac:dyDescent="0.2">
      <c r="B2907" s="98">
        <f>COUNT(R2907:FC2907,FI2907:FQ2907)</f>
        <v>0</v>
      </c>
      <c r="C2907" s="98" t="str">
        <f>IF(COUNT(R2907:FC2907,FI2907:FQ2907)&gt;0,COUNT(R2907:FC2907,FI2907:FQ2907),"")</f>
        <v/>
      </c>
      <c r="D2907" s="98" t="str">
        <f>IF(COUNT(X2907:BN2907,BP2907:BX2907,BZ2907:CF2907,CH2907:FC2907,FI2907:FQ2907)&gt;0,COUNT(X2907:BN2907,BP2907:BX2907,BZ2907:CF2907,CH2907:FC2907,FI2907:FQ2907),"")</f>
        <v/>
      </c>
      <c r="E2907" s="98" t="str">
        <f>IF(H2907=1,COUNT(R2907:FC2907,FI2907:FQ2907),"")</f>
        <v/>
      </c>
      <c r="F2907" s="98" t="str">
        <f>IF(H2907=1,COUNT(X2907:BN2907,BP2907:BX2907,BZ2907:CF2907,CH2907:FC2907,FI2907:FQ2907),"")</f>
        <v/>
      </c>
      <c r="G2907" s="98" t="str">
        <f>IF($B2907&gt;=1,$M2907,"")</f>
        <v/>
      </c>
      <c r="H2907" s="199" t="str">
        <f>IF(AND(M2907&gt;0,M2907&lt;=STATS!$C$22),1,"")</f>
        <v/>
      </c>
      <c r="J2907" s="34">
        <v>2906</v>
      </c>
      <c r="R2907" s="17"/>
      <c r="U2907" s="17"/>
      <c r="FD2907" s="195"/>
      <c r="FE2907" s="195"/>
      <c r="FF2907" s="195"/>
      <c r="FG2907" s="195"/>
      <c r="FH2907" s="195"/>
    </row>
    <row r="2908" spans="2:164" x14ac:dyDescent="0.2">
      <c r="B2908" s="98">
        <f>COUNT(R2908:FC2908,FI2908:FQ2908)</f>
        <v>0</v>
      </c>
      <c r="C2908" s="98" t="str">
        <f>IF(COUNT(R2908:FC2908,FI2908:FQ2908)&gt;0,COUNT(R2908:FC2908,FI2908:FQ2908),"")</f>
        <v/>
      </c>
      <c r="D2908" s="98" t="str">
        <f>IF(COUNT(X2908:BN2908,BP2908:BX2908,BZ2908:CF2908,CH2908:FC2908,FI2908:FQ2908)&gt;0,COUNT(X2908:BN2908,BP2908:BX2908,BZ2908:CF2908,CH2908:FC2908,FI2908:FQ2908),"")</f>
        <v/>
      </c>
      <c r="E2908" s="98" t="str">
        <f>IF(H2908=1,COUNT(R2908:FC2908,FI2908:FQ2908),"")</f>
        <v/>
      </c>
      <c r="F2908" s="98" t="str">
        <f>IF(H2908=1,COUNT(X2908:BN2908,BP2908:BX2908,BZ2908:CF2908,CH2908:FC2908,FI2908:FQ2908),"")</f>
        <v/>
      </c>
      <c r="G2908" s="98" t="str">
        <f>IF($B2908&gt;=1,$M2908,"")</f>
        <v/>
      </c>
      <c r="H2908" s="199" t="str">
        <f>IF(AND(M2908&gt;0,M2908&lt;=STATS!$C$22),1,"")</f>
        <v/>
      </c>
      <c r="J2908" s="34">
        <v>2907</v>
      </c>
      <c r="R2908" s="17"/>
      <c r="U2908" s="17"/>
      <c r="FD2908" s="195"/>
      <c r="FE2908" s="195"/>
      <c r="FF2908" s="195"/>
      <c r="FG2908" s="195"/>
      <c r="FH2908" s="195"/>
    </row>
    <row r="2909" spans="2:164" x14ac:dyDescent="0.2">
      <c r="B2909" s="98">
        <f>COUNT(R2909:FC2909,FI2909:FQ2909)</f>
        <v>0</v>
      </c>
      <c r="C2909" s="98" t="str">
        <f>IF(COUNT(R2909:FC2909,FI2909:FQ2909)&gt;0,COUNT(R2909:FC2909,FI2909:FQ2909),"")</f>
        <v/>
      </c>
      <c r="D2909" s="98" t="str">
        <f>IF(COUNT(X2909:BN2909,BP2909:BX2909,BZ2909:CF2909,CH2909:FC2909,FI2909:FQ2909)&gt;0,COUNT(X2909:BN2909,BP2909:BX2909,BZ2909:CF2909,CH2909:FC2909,FI2909:FQ2909),"")</f>
        <v/>
      </c>
      <c r="E2909" s="98" t="str">
        <f>IF(H2909=1,COUNT(R2909:FC2909,FI2909:FQ2909),"")</f>
        <v/>
      </c>
      <c r="F2909" s="98" t="str">
        <f>IF(H2909=1,COUNT(X2909:BN2909,BP2909:BX2909,BZ2909:CF2909,CH2909:FC2909,FI2909:FQ2909),"")</f>
        <v/>
      </c>
      <c r="G2909" s="98" t="str">
        <f>IF($B2909&gt;=1,$M2909,"")</f>
        <v/>
      </c>
      <c r="H2909" s="199" t="str">
        <f>IF(AND(M2909&gt;0,M2909&lt;=STATS!$C$22),1,"")</f>
        <v/>
      </c>
      <c r="J2909" s="34">
        <v>2908</v>
      </c>
      <c r="R2909" s="17"/>
      <c r="U2909" s="17"/>
      <c r="FD2909" s="195"/>
      <c r="FE2909" s="195"/>
      <c r="FF2909" s="195"/>
      <c r="FG2909" s="195"/>
      <c r="FH2909" s="195"/>
    </row>
    <row r="2910" spans="2:164" x14ac:dyDescent="0.2">
      <c r="B2910" s="98">
        <f>COUNT(R2910:FC2910,FI2910:FQ2910)</f>
        <v>0</v>
      </c>
      <c r="C2910" s="98" t="str">
        <f>IF(COUNT(R2910:FC2910,FI2910:FQ2910)&gt;0,COUNT(R2910:FC2910,FI2910:FQ2910),"")</f>
        <v/>
      </c>
      <c r="D2910" s="98" t="str">
        <f>IF(COUNT(X2910:BN2910,BP2910:BX2910,BZ2910:CF2910,CH2910:FC2910,FI2910:FQ2910)&gt;0,COUNT(X2910:BN2910,BP2910:BX2910,BZ2910:CF2910,CH2910:FC2910,FI2910:FQ2910),"")</f>
        <v/>
      </c>
      <c r="E2910" s="98" t="str">
        <f>IF(H2910=1,COUNT(R2910:FC2910,FI2910:FQ2910),"")</f>
        <v/>
      </c>
      <c r="F2910" s="98" t="str">
        <f>IF(H2910=1,COUNT(X2910:BN2910,BP2910:BX2910,BZ2910:CF2910,CH2910:FC2910,FI2910:FQ2910),"")</f>
        <v/>
      </c>
      <c r="G2910" s="98" t="str">
        <f>IF($B2910&gt;=1,$M2910,"")</f>
        <v/>
      </c>
      <c r="H2910" s="199" t="str">
        <f>IF(AND(M2910&gt;0,M2910&lt;=STATS!$C$22),1,"")</f>
        <v/>
      </c>
      <c r="J2910" s="34">
        <v>2909</v>
      </c>
      <c r="R2910" s="17"/>
      <c r="U2910" s="17"/>
      <c r="FD2910" s="195"/>
      <c r="FE2910" s="195"/>
      <c r="FF2910" s="195"/>
      <c r="FG2910" s="195"/>
      <c r="FH2910" s="195"/>
    </row>
    <row r="2911" spans="2:164" x14ac:dyDescent="0.2">
      <c r="B2911" s="98">
        <f>COUNT(R2911:FC2911,FI2911:FQ2911)</f>
        <v>0</v>
      </c>
      <c r="C2911" s="98" t="str">
        <f>IF(COUNT(R2911:FC2911,FI2911:FQ2911)&gt;0,COUNT(R2911:FC2911,FI2911:FQ2911),"")</f>
        <v/>
      </c>
      <c r="D2911" s="98" t="str">
        <f>IF(COUNT(X2911:BN2911,BP2911:BX2911,BZ2911:CF2911,CH2911:FC2911,FI2911:FQ2911)&gt;0,COUNT(X2911:BN2911,BP2911:BX2911,BZ2911:CF2911,CH2911:FC2911,FI2911:FQ2911),"")</f>
        <v/>
      </c>
      <c r="E2911" s="98" t="str">
        <f>IF(H2911=1,COUNT(R2911:FC2911,FI2911:FQ2911),"")</f>
        <v/>
      </c>
      <c r="F2911" s="98" t="str">
        <f>IF(H2911=1,COUNT(X2911:BN2911,BP2911:BX2911,BZ2911:CF2911,CH2911:FC2911,FI2911:FQ2911),"")</f>
        <v/>
      </c>
      <c r="G2911" s="98" t="str">
        <f>IF($B2911&gt;=1,$M2911,"")</f>
        <v/>
      </c>
      <c r="H2911" s="199" t="str">
        <f>IF(AND(M2911&gt;0,M2911&lt;=STATS!$C$22),1,"")</f>
        <v/>
      </c>
      <c r="J2911" s="34">
        <v>2910</v>
      </c>
      <c r="R2911" s="17"/>
      <c r="U2911" s="17"/>
      <c r="FD2911" s="195"/>
      <c r="FE2911" s="195"/>
      <c r="FF2911" s="195"/>
      <c r="FG2911" s="195"/>
      <c r="FH2911" s="195"/>
    </row>
    <row r="2912" spans="2:164" x14ac:dyDescent="0.2">
      <c r="B2912" s="98">
        <f>COUNT(R2912:FC2912,FI2912:FQ2912)</f>
        <v>0</v>
      </c>
      <c r="C2912" s="98" t="str">
        <f>IF(COUNT(R2912:FC2912,FI2912:FQ2912)&gt;0,COUNT(R2912:FC2912,FI2912:FQ2912),"")</f>
        <v/>
      </c>
      <c r="D2912" s="98" t="str">
        <f>IF(COUNT(X2912:BN2912,BP2912:BX2912,BZ2912:CF2912,CH2912:FC2912,FI2912:FQ2912)&gt;0,COUNT(X2912:BN2912,BP2912:BX2912,BZ2912:CF2912,CH2912:FC2912,FI2912:FQ2912),"")</f>
        <v/>
      </c>
      <c r="E2912" s="98" t="str">
        <f>IF(H2912=1,COUNT(R2912:FC2912,FI2912:FQ2912),"")</f>
        <v/>
      </c>
      <c r="F2912" s="98" t="str">
        <f>IF(H2912=1,COUNT(X2912:BN2912,BP2912:BX2912,BZ2912:CF2912,CH2912:FC2912,FI2912:FQ2912),"")</f>
        <v/>
      </c>
      <c r="G2912" s="98" t="str">
        <f>IF($B2912&gt;=1,$M2912,"")</f>
        <v/>
      </c>
      <c r="H2912" s="199" t="str">
        <f>IF(AND(M2912&gt;0,M2912&lt;=STATS!$C$22),1,"")</f>
        <v/>
      </c>
      <c r="J2912" s="34">
        <v>2911</v>
      </c>
      <c r="R2912" s="17"/>
      <c r="U2912" s="17"/>
      <c r="FD2912" s="195"/>
      <c r="FE2912" s="195"/>
      <c r="FF2912" s="195"/>
      <c r="FG2912" s="195"/>
      <c r="FH2912" s="195"/>
    </row>
    <row r="2913" spans="2:164" x14ac:dyDescent="0.2">
      <c r="B2913" s="98">
        <f>COUNT(R2913:FC2913,FI2913:FQ2913)</f>
        <v>0</v>
      </c>
      <c r="C2913" s="98" t="str">
        <f>IF(COUNT(R2913:FC2913,FI2913:FQ2913)&gt;0,COUNT(R2913:FC2913,FI2913:FQ2913),"")</f>
        <v/>
      </c>
      <c r="D2913" s="98" t="str">
        <f>IF(COUNT(X2913:BN2913,BP2913:BX2913,BZ2913:CF2913,CH2913:FC2913,FI2913:FQ2913)&gt;0,COUNT(X2913:BN2913,BP2913:BX2913,BZ2913:CF2913,CH2913:FC2913,FI2913:FQ2913),"")</f>
        <v/>
      </c>
      <c r="E2913" s="98" t="str">
        <f>IF(H2913=1,COUNT(R2913:FC2913,FI2913:FQ2913),"")</f>
        <v/>
      </c>
      <c r="F2913" s="98" t="str">
        <f>IF(H2913=1,COUNT(X2913:BN2913,BP2913:BX2913,BZ2913:CF2913,CH2913:FC2913,FI2913:FQ2913),"")</f>
        <v/>
      </c>
      <c r="G2913" s="98" t="str">
        <f>IF($B2913&gt;=1,$M2913,"")</f>
        <v/>
      </c>
      <c r="H2913" s="199" t="str">
        <f>IF(AND(M2913&gt;0,M2913&lt;=STATS!$C$22),1,"")</f>
        <v/>
      </c>
      <c r="J2913" s="34">
        <v>2912</v>
      </c>
      <c r="R2913" s="17"/>
      <c r="U2913" s="17"/>
      <c r="FD2913" s="195"/>
      <c r="FE2913" s="195"/>
      <c r="FF2913" s="195"/>
      <c r="FG2913" s="195"/>
      <c r="FH2913" s="195"/>
    </row>
    <row r="2914" spans="2:164" x14ac:dyDescent="0.2">
      <c r="B2914" s="98">
        <f>COUNT(R2914:FC2914,FI2914:FQ2914)</f>
        <v>0</v>
      </c>
      <c r="C2914" s="98" t="str">
        <f>IF(COUNT(R2914:FC2914,FI2914:FQ2914)&gt;0,COUNT(R2914:FC2914,FI2914:FQ2914),"")</f>
        <v/>
      </c>
      <c r="D2914" s="98" t="str">
        <f>IF(COUNT(X2914:BN2914,BP2914:BX2914,BZ2914:CF2914,CH2914:FC2914,FI2914:FQ2914)&gt;0,COUNT(X2914:BN2914,BP2914:BX2914,BZ2914:CF2914,CH2914:FC2914,FI2914:FQ2914),"")</f>
        <v/>
      </c>
      <c r="E2914" s="98" t="str">
        <f>IF(H2914=1,COUNT(R2914:FC2914,FI2914:FQ2914),"")</f>
        <v/>
      </c>
      <c r="F2914" s="98" t="str">
        <f>IF(H2914=1,COUNT(X2914:BN2914,BP2914:BX2914,BZ2914:CF2914,CH2914:FC2914,FI2914:FQ2914),"")</f>
        <v/>
      </c>
      <c r="G2914" s="98" t="str">
        <f>IF($B2914&gt;=1,$M2914,"")</f>
        <v/>
      </c>
      <c r="H2914" s="199" t="str">
        <f>IF(AND(M2914&gt;0,M2914&lt;=STATS!$C$22),1,"")</f>
        <v/>
      </c>
      <c r="J2914" s="34">
        <v>2913</v>
      </c>
      <c r="R2914" s="17"/>
      <c r="U2914" s="17"/>
      <c r="FD2914" s="195"/>
      <c r="FE2914" s="195"/>
      <c r="FF2914" s="195"/>
      <c r="FG2914" s="195"/>
      <c r="FH2914" s="195"/>
    </row>
    <row r="2915" spans="2:164" x14ac:dyDescent="0.2">
      <c r="B2915" s="98">
        <f>COUNT(R2915:FC2915,FI2915:FQ2915)</f>
        <v>0</v>
      </c>
      <c r="C2915" s="98" t="str">
        <f>IF(COUNT(R2915:FC2915,FI2915:FQ2915)&gt;0,COUNT(R2915:FC2915,FI2915:FQ2915),"")</f>
        <v/>
      </c>
      <c r="D2915" s="98" t="str">
        <f>IF(COUNT(X2915:BN2915,BP2915:BX2915,BZ2915:CF2915,CH2915:FC2915,FI2915:FQ2915)&gt;0,COUNT(X2915:BN2915,BP2915:BX2915,BZ2915:CF2915,CH2915:FC2915,FI2915:FQ2915),"")</f>
        <v/>
      </c>
      <c r="E2915" s="98" t="str">
        <f>IF(H2915=1,COUNT(R2915:FC2915,FI2915:FQ2915),"")</f>
        <v/>
      </c>
      <c r="F2915" s="98" t="str">
        <f>IF(H2915=1,COUNT(X2915:BN2915,BP2915:BX2915,BZ2915:CF2915,CH2915:FC2915,FI2915:FQ2915),"")</f>
        <v/>
      </c>
      <c r="G2915" s="98" t="str">
        <f>IF($B2915&gt;=1,$M2915,"")</f>
        <v/>
      </c>
      <c r="H2915" s="199" t="str">
        <f>IF(AND(M2915&gt;0,M2915&lt;=STATS!$C$22),1,"")</f>
        <v/>
      </c>
      <c r="J2915" s="34">
        <v>2914</v>
      </c>
      <c r="R2915" s="17"/>
      <c r="U2915" s="17"/>
      <c r="FD2915" s="195"/>
      <c r="FE2915" s="195"/>
      <c r="FF2915" s="195"/>
      <c r="FG2915" s="195"/>
      <c r="FH2915" s="195"/>
    </row>
    <row r="2916" spans="2:164" x14ac:dyDescent="0.2">
      <c r="B2916" s="98">
        <f>COUNT(R2916:FC2916,FI2916:FQ2916)</f>
        <v>0</v>
      </c>
      <c r="C2916" s="98" t="str">
        <f>IF(COUNT(R2916:FC2916,FI2916:FQ2916)&gt;0,COUNT(R2916:FC2916,FI2916:FQ2916),"")</f>
        <v/>
      </c>
      <c r="D2916" s="98" t="str">
        <f>IF(COUNT(X2916:BN2916,BP2916:BX2916,BZ2916:CF2916,CH2916:FC2916,FI2916:FQ2916)&gt;0,COUNT(X2916:BN2916,BP2916:BX2916,BZ2916:CF2916,CH2916:FC2916,FI2916:FQ2916),"")</f>
        <v/>
      </c>
      <c r="E2916" s="98" t="str">
        <f>IF(H2916=1,COUNT(R2916:FC2916,FI2916:FQ2916),"")</f>
        <v/>
      </c>
      <c r="F2916" s="98" t="str">
        <f>IF(H2916=1,COUNT(X2916:BN2916,BP2916:BX2916,BZ2916:CF2916,CH2916:FC2916,FI2916:FQ2916),"")</f>
        <v/>
      </c>
      <c r="G2916" s="98" t="str">
        <f>IF($B2916&gt;=1,$M2916,"")</f>
        <v/>
      </c>
      <c r="H2916" s="199" t="str">
        <f>IF(AND(M2916&gt;0,M2916&lt;=STATS!$C$22),1,"")</f>
        <v/>
      </c>
      <c r="J2916" s="34">
        <v>2915</v>
      </c>
      <c r="R2916" s="17"/>
      <c r="U2916" s="17"/>
      <c r="FD2916" s="195"/>
      <c r="FE2916" s="195"/>
      <c r="FF2916" s="195"/>
      <c r="FG2916" s="195"/>
      <c r="FH2916" s="195"/>
    </row>
    <row r="2917" spans="2:164" x14ac:dyDescent="0.2">
      <c r="B2917" s="98">
        <f>COUNT(R2917:FC2917,FI2917:FQ2917)</f>
        <v>0</v>
      </c>
      <c r="C2917" s="98" t="str">
        <f>IF(COUNT(R2917:FC2917,FI2917:FQ2917)&gt;0,COUNT(R2917:FC2917,FI2917:FQ2917),"")</f>
        <v/>
      </c>
      <c r="D2917" s="98" t="str">
        <f>IF(COUNT(X2917:BN2917,BP2917:BX2917,BZ2917:CF2917,CH2917:FC2917,FI2917:FQ2917)&gt;0,COUNT(X2917:BN2917,BP2917:BX2917,BZ2917:CF2917,CH2917:FC2917,FI2917:FQ2917),"")</f>
        <v/>
      </c>
      <c r="E2917" s="98" t="str">
        <f>IF(H2917=1,COUNT(R2917:FC2917,FI2917:FQ2917),"")</f>
        <v/>
      </c>
      <c r="F2917" s="98" t="str">
        <f>IF(H2917=1,COUNT(X2917:BN2917,BP2917:BX2917,BZ2917:CF2917,CH2917:FC2917,FI2917:FQ2917),"")</f>
        <v/>
      </c>
      <c r="G2917" s="98" t="str">
        <f>IF($B2917&gt;=1,$M2917,"")</f>
        <v/>
      </c>
      <c r="H2917" s="199" t="str">
        <f>IF(AND(M2917&gt;0,M2917&lt;=STATS!$C$22),1,"")</f>
        <v/>
      </c>
      <c r="J2917" s="34">
        <v>2916</v>
      </c>
      <c r="R2917" s="17"/>
      <c r="U2917" s="17"/>
      <c r="FD2917" s="195"/>
      <c r="FE2917" s="195"/>
      <c r="FF2917" s="195"/>
      <c r="FG2917" s="195"/>
      <c r="FH2917" s="195"/>
    </row>
    <row r="2918" spans="2:164" x14ac:dyDescent="0.2">
      <c r="B2918" s="98">
        <f>COUNT(R2918:FC2918,FI2918:FQ2918)</f>
        <v>0</v>
      </c>
      <c r="C2918" s="98" t="str">
        <f>IF(COUNT(R2918:FC2918,FI2918:FQ2918)&gt;0,COUNT(R2918:FC2918,FI2918:FQ2918),"")</f>
        <v/>
      </c>
      <c r="D2918" s="98" t="str">
        <f>IF(COUNT(X2918:BN2918,BP2918:BX2918,BZ2918:CF2918,CH2918:FC2918,FI2918:FQ2918)&gt;0,COUNT(X2918:BN2918,BP2918:BX2918,BZ2918:CF2918,CH2918:FC2918,FI2918:FQ2918),"")</f>
        <v/>
      </c>
      <c r="E2918" s="98" t="str">
        <f>IF(H2918=1,COUNT(R2918:FC2918,FI2918:FQ2918),"")</f>
        <v/>
      </c>
      <c r="F2918" s="98" t="str">
        <f>IF(H2918=1,COUNT(X2918:BN2918,BP2918:BX2918,BZ2918:CF2918,CH2918:FC2918,FI2918:FQ2918),"")</f>
        <v/>
      </c>
      <c r="G2918" s="98" t="str">
        <f>IF($B2918&gt;=1,$M2918,"")</f>
        <v/>
      </c>
      <c r="H2918" s="199" t="str">
        <f>IF(AND(M2918&gt;0,M2918&lt;=STATS!$C$22),1,"")</f>
        <v/>
      </c>
      <c r="J2918" s="34">
        <v>2917</v>
      </c>
      <c r="R2918" s="17"/>
      <c r="U2918" s="17"/>
      <c r="FD2918" s="195"/>
      <c r="FE2918" s="195"/>
      <c r="FF2918" s="195"/>
      <c r="FG2918" s="195"/>
      <c r="FH2918" s="195"/>
    </row>
    <row r="2919" spans="2:164" x14ac:dyDescent="0.2">
      <c r="B2919" s="98">
        <f>COUNT(R2919:FC2919,FI2919:FQ2919)</f>
        <v>0</v>
      </c>
      <c r="C2919" s="98" t="str">
        <f>IF(COUNT(R2919:FC2919,FI2919:FQ2919)&gt;0,COUNT(R2919:FC2919,FI2919:FQ2919),"")</f>
        <v/>
      </c>
      <c r="D2919" s="98" t="str">
        <f>IF(COUNT(X2919:BN2919,BP2919:BX2919,BZ2919:CF2919,CH2919:FC2919,FI2919:FQ2919)&gt;0,COUNT(X2919:BN2919,BP2919:BX2919,BZ2919:CF2919,CH2919:FC2919,FI2919:FQ2919),"")</f>
        <v/>
      </c>
      <c r="E2919" s="98" t="str">
        <f>IF(H2919=1,COUNT(R2919:FC2919,FI2919:FQ2919),"")</f>
        <v/>
      </c>
      <c r="F2919" s="98" t="str">
        <f>IF(H2919=1,COUNT(X2919:BN2919,BP2919:BX2919,BZ2919:CF2919,CH2919:FC2919,FI2919:FQ2919),"")</f>
        <v/>
      </c>
      <c r="G2919" s="98" t="str">
        <f>IF($B2919&gt;=1,$M2919,"")</f>
        <v/>
      </c>
      <c r="H2919" s="199" t="str">
        <f>IF(AND(M2919&gt;0,M2919&lt;=STATS!$C$22),1,"")</f>
        <v/>
      </c>
      <c r="J2919" s="34">
        <v>2918</v>
      </c>
      <c r="R2919" s="17"/>
      <c r="U2919" s="17"/>
      <c r="FD2919" s="195"/>
      <c r="FE2919" s="195"/>
      <c r="FF2919" s="195"/>
      <c r="FG2919" s="195"/>
      <c r="FH2919" s="195"/>
    </row>
    <row r="2920" spans="2:164" x14ac:dyDescent="0.2">
      <c r="B2920" s="98">
        <f>COUNT(R2920:FC2920,FI2920:FQ2920)</f>
        <v>0</v>
      </c>
      <c r="C2920" s="98" t="str">
        <f>IF(COUNT(R2920:FC2920,FI2920:FQ2920)&gt;0,COUNT(R2920:FC2920,FI2920:FQ2920),"")</f>
        <v/>
      </c>
      <c r="D2920" s="98" t="str">
        <f>IF(COUNT(X2920:BN2920,BP2920:BX2920,BZ2920:CF2920,CH2920:FC2920,FI2920:FQ2920)&gt;0,COUNT(X2920:BN2920,BP2920:BX2920,BZ2920:CF2920,CH2920:FC2920,FI2920:FQ2920),"")</f>
        <v/>
      </c>
      <c r="E2920" s="98" t="str">
        <f>IF(H2920=1,COUNT(R2920:FC2920,FI2920:FQ2920),"")</f>
        <v/>
      </c>
      <c r="F2920" s="98" t="str">
        <f>IF(H2920=1,COUNT(X2920:BN2920,BP2920:BX2920,BZ2920:CF2920,CH2920:FC2920,FI2920:FQ2920),"")</f>
        <v/>
      </c>
      <c r="G2920" s="98" t="str">
        <f>IF($B2920&gt;=1,$M2920,"")</f>
        <v/>
      </c>
      <c r="H2920" s="199" t="str">
        <f>IF(AND(M2920&gt;0,M2920&lt;=STATS!$C$22),1,"")</f>
        <v/>
      </c>
      <c r="J2920" s="34">
        <v>2919</v>
      </c>
      <c r="R2920" s="17"/>
      <c r="U2920" s="17"/>
      <c r="FD2920" s="195"/>
      <c r="FE2920" s="195"/>
      <c r="FF2920" s="195"/>
      <c r="FG2920" s="195"/>
      <c r="FH2920" s="195"/>
    </row>
    <row r="2921" spans="2:164" x14ac:dyDescent="0.2">
      <c r="B2921" s="98">
        <f>COUNT(R2921:FC2921,FI2921:FQ2921)</f>
        <v>0</v>
      </c>
      <c r="C2921" s="98" t="str">
        <f>IF(COUNT(R2921:FC2921,FI2921:FQ2921)&gt;0,COUNT(R2921:FC2921,FI2921:FQ2921),"")</f>
        <v/>
      </c>
      <c r="D2921" s="98" t="str">
        <f>IF(COUNT(X2921:BN2921,BP2921:BX2921,BZ2921:CF2921,CH2921:FC2921,FI2921:FQ2921)&gt;0,COUNT(X2921:BN2921,BP2921:BX2921,BZ2921:CF2921,CH2921:FC2921,FI2921:FQ2921),"")</f>
        <v/>
      </c>
      <c r="E2921" s="98" t="str">
        <f>IF(H2921=1,COUNT(R2921:FC2921,FI2921:FQ2921),"")</f>
        <v/>
      </c>
      <c r="F2921" s="98" t="str">
        <f>IF(H2921=1,COUNT(X2921:BN2921,BP2921:BX2921,BZ2921:CF2921,CH2921:FC2921,FI2921:FQ2921),"")</f>
        <v/>
      </c>
      <c r="G2921" s="98" t="str">
        <f>IF($B2921&gt;=1,$M2921,"")</f>
        <v/>
      </c>
      <c r="H2921" s="199" t="str">
        <f>IF(AND(M2921&gt;0,M2921&lt;=STATS!$C$22),1,"")</f>
        <v/>
      </c>
      <c r="J2921" s="34">
        <v>2920</v>
      </c>
      <c r="R2921" s="17"/>
      <c r="U2921" s="17"/>
      <c r="FD2921" s="195"/>
      <c r="FE2921" s="195"/>
      <c r="FF2921" s="195"/>
      <c r="FG2921" s="195"/>
      <c r="FH2921" s="195"/>
    </row>
    <row r="2922" spans="2:164" x14ac:dyDescent="0.2">
      <c r="B2922" s="98">
        <f>COUNT(R2922:FC2922,FI2922:FQ2922)</f>
        <v>0</v>
      </c>
      <c r="C2922" s="98" t="str">
        <f>IF(COUNT(R2922:FC2922,FI2922:FQ2922)&gt;0,COUNT(R2922:FC2922,FI2922:FQ2922),"")</f>
        <v/>
      </c>
      <c r="D2922" s="98" t="str">
        <f>IF(COUNT(X2922:BN2922,BP2922:BX2922,BZ2922:CF2922,CH2922:FC2922,FI2922:FQ2922)&gt;0,COUNT(X2922:BN2922,BP2922:BX2922,BZ2922:CF2922,CH2922:FC2922,FI2922:FQ2922),"")</f>
        <v/>
      </c>
      <c r="E2922" s="98" t="str">
        <f>IF(H2922=1,COUNT(R2922:FC2922,FI2922:FQ2922),"")</f>
        <v/>
      </c>
      <c r="F2922" s="98" t="str">
        <f>IF(H2922=1,COUNT(X2922:BN2922,BP2922:BX2922,BZ2922:CF2922,CH2922:FC2922,FI2922:FQ2922),"")</f>
        <v/>
      </c>
      <c r="G2922" s="98" t="str">
        <f>IF($B2922&gt;=1,$M2922,"")</f>
        <v/>
      </c>
      <c r="H2922" s="199" t="str">
        <f>IF(AND(M2922&gt;0,M2922&lt;=STATS!$C$22),1,"")</f>
        <v/>
      </c>
      <c r="J2922" s="34">
        <v>2921</v>
      </c>
      <c r="R2922" s="17"/>
      <c r="U2922" s="17"/>
      <c r="FD2922" s="195"/>
      <c r="FE2922" s="195"/>
      <c r="FF2922" s="195"/>
      <c r="FG2922" s="195"/>
      <c r="FH2922" s="195"/>
    </row>
    <row r="2923" spans="2:164" x14ac:dyDescent="0.2">
      <c r="B2923" s="98">
        <f>COUNT(R2923:FC2923,FI2923:FQ2923)</f>
        <v>0</v>
      </c>
      <c r="C2923" s="98" t="str">
        <f>IF(COUNT(R2923:FC2923,FI2923:FQ2923)&gt;0,COUNT(R2923:FC2923,FI2923:FQ2923),"")</f>
        <v/>
      </c>
      <c r="D2923" s="98" t="str">
        <f>IF(COUNT(X2923:BN2923,BP2923:BX2923,BZ2923:CF2923,CH2923:FC2923,FI2923:FQ2923)&gt;0,COUNT(X2923:BN2923,BP2923:BX2923,BZ2923:CF2923,CH2923:FC2923,FI2923:FQ2923),"")</f>
        <v/>
      </c>
      <c r="E2923" s="98" t="str">
        <f>IF(H2923=1,COUNT(R2923:FC2923,FI2923:FQ2923),"")</f>
        <v/>
      </c>
      <c r="F2923" s="98" t="str">
        <f>IF(H2923=1,COUNT(X2923:BN2923,BP2923:BX2923,BZ2923:CF2923,CH2923:FC2923,FI2923:FQ2923),"")</f>
        <v/>
      </c>
      <c r="G2923" s="98" t="str">
        <f>IF($B2923&gt;=1,$M2923,"")</f>
        <v/>
      </c>
      <c r="H2923" s="199" t="str">
        <f>IF(AND(M2923&gt;0,M2923&lt;=STATS!$C$22),1,"")</f>
        <v/>
      </c>
      <c r="J2923" s="34">
        <v>2922</v>
      </c>
      <c r="R2923" s="17"/>
      <c r="U2923" s="17"/>
      <c r="FD2923" s="195"/>
      <c r="FE2923" s="195"/>
      <c r="FF2923" s="195"/>
      <c r="FG2923" s="195"/>
      <c r="FH2923" s="195"/>
    </row>
    <row r="2924" spans="2:164" x14ac:dyDescent="0.2">
      <c r="B2924" s="98">
        <f>COUNT(R2924:FC2924,FI2924:FQ2924)</f>
        <v>0</v>
      </c>
      <c r="C2924" s="98" t="str">
        <f>IF(COUNT(R2924:FC2924,FI2924:FQ2924)&gt;0,COUNT(R2924:FC2924,FI2924:FQ2924),"")</f>
        <v/>
      </c>
      <c r="D2924" s="98" t="str">
        <f>IF(COUNT(X2924:BN2924,BP2924:BX2924,BZ2924:CF2924,CH2924:FC2924,FI2924:FQ2924)&gt;0,COUNT(X2924:BN2924,BP2924:BX2924,BZ2924:CF2924,CH2924:FC2924,FI2924:FQ2924),"")</f>
        <v/>
      </c>
      <c r="E2924" s="98" t="str">
        <f>IF(H2924=1,COUNT(R2924:FC2924,FI2924:FQ2924),"")</f>
        <v/>
      </c>
      <c r="F2924" s="98" t="str">
        <f>IF(H2924=1,COUNT(X2924:BN2924,BP2924:BX2924,BZ2924:CF2924,CH2924:FC2924,FI2924:FQ2924),"")</f>
        <v/>
      </c>
      <c r="G2924" s="98" t="str">
        <f>IF($B2924&gt;=1,$M2924,"")</f>
        <v/>
      </c>
      <c r="H2924" s="199" t="str">
        <f>IF(AND(M2924&gt;0,M2924&lt;=STATS!$C$22),1,"")</f>
        <v/>
      </c>
      <c r="J2924" s="34">
        <v>2923</v>
      </c>
      <c r="R2924" s="17"/>
      <c r="U2924" s="17"/>
      <c r="FD2924" s="195"/>
      <c r="FE2924" s="195"/>
      <c r="FF2924" s="195"/>
      <c r="FG2924" s="195"/>
      <c r="FH2924" s="195"/>
    </row>
    <row r="2925" spans="2:164" x14ac:dyDescent="0.2">
      <c r="B2925" s="98">
        <f>COUNT(R2925:FC2925,FI2925:FQ2925)</f>
        <v>0</v>
      </c>
      <c r="C2925" s="98" t="str">
        <f>IF(COUNT(R2925:FC2925,FI2925:FQ2925)&gt;0,COUNT(R2925:FC2925,FI2925:FQ2925),"")</f>
        <v/>
      </c>
      <c r="D2925" s="98" t="str">
        <f>IF(COUNT(X2925:BN2925,BP2925:BX2925,BZ2925:CF2925,CH2925:FC2925,FI2925:FQ2925)&gt;0,COUNT(X2925:BN2925,BP2925:BX2925,BZ2925:CF2925,CH2925:FC2925,FI2925:FQ2925),"")</f>
        <v/>
      </c>
      <c r="E2925" s="98" t="str">
        <f>IF(H2925=1,COUNT(R2925:FC2925,FI2925:FQ2925),"")</f>
        <v/>
      </c>
      <c r="F2925" s="98" t="str">
        <f>IF(H2925=1,COUNT(X2925:BN2925,BP2925:BX2925,BZ2925:CF2925,CH2925:FC2925,FI2925:FQ2925),"")</f>
        <v/>
      </c>
      <c r="G2925" s="98" t="str">
        <f>IF($B2925&gt;=1,$M2925,"")</f>
        <v/>
      </c>
      <c r="H2925" s="199" t="str">
        <f>IF(AND(M2925&gt;0,M2925&lt;=STATS!$C$22),1,"")</f>
        <v/>
      </c>
      <c r="J2925" s="34">
        <v>2924</v>
      </c>
      <c r="R2925" s="17"/>
      <c r="U2925" s="17"/>
      <c r="FD2925" s="195"/>
      <c r="FE2925" s="195"/>
      <c r="FF2925" s="195"/>
      <c r="FG2925" s="195"/>
      <c r="FH2925" s="195"/>
    </row>
    <row r="2926" spans="2:164" x14ac:dyDescent="0.2">
      <c r="B2926" s="98">
        <f>COUNT(R2926:FC2926,FI2926:FQ2926)</f>
        <v>0</v>
      </c>
      <c r="C2926" s="98" t="str">
        <f>IF(COUNT(R2926:FC2926,FI2926:FQ2926)&gt;0,COUNT(R2926:FC2926,FI2926:FQ2926),"")</f>
        <v/>
      </c>
      <c r="D2926" s="98" t="str">
        <f>IF(COUNT(X2926:BN2926,BP2926:BX2926,BZ2926:CF2926,CH2926:FC2926,FI2926:FQ2926)&gt;0,COUNT(X2926:BN2926,BP2926:BX2926,BZ2926:CF2926,CH2926:FC2926,FI2926:FQ2926),"")</f>
        <v/>
      </c>
      <c r="E2926" s="98" t="str">
        <f>IF(H2926=1,COUNT(R2926:FC2926,FI2926:FQ2926),"")</f>
        <v/>
      </c>
      <c r="F2926" s="98" t="str">
        <f>IF(H2926=1,COUNT(X2926:BN2926,BP2926:BX2926,BZ2926:CF2926,CH2926:FC2926,FI2926:FQ2926),"")</f>
        <v/>
      </c>
      <c r="G2926" s="98" t="str">
        <f>IF($B2926&gt;=1,$M2926,"")</f>
        <v/>
      </c>
      <c r="H2926" s="199" t="str">
        <f>IF(AND(M2926&gt;0,M2926&lt;=STATS!$C$22),1,"")</f>
        <v/>
      </c>
      <c r="J2926" s="34">
        <v>2925</v>
      </c>
      <c r="R2926" s="17"/>
      <c r="U2926" s="17"/>
      <c r="FD2926" s="195"/>
      <c r="FE2926" s="195"/>
      <c r="FF2926" s="195"/>
      <c r="FG2926" s="195"/>
      <c r="FH2926" s="195"/>
    </row>
    <row r="2927" spans="2:164" x14ac:dyDescent="0.2">
      <c r="B2927" s="98">
        <f>COUNT(R2927:FC2927,FI2927:FQ2927)</f>
        <v>0</v>
      </c>
      <c r="C2927" s="98" t="str">
        <f>IF(COUNT(R2927:FC2927,FI2927:FQ2927)&gt;0,COUNT(R2927:FC2927,FI2927:FQ2927),"")</f>
        <v/>
      </c>
      <c r="D2927" s="98" t="str">
        <f>IF(COUNT(X2927:BN2927,BP2927:BX2927,BZ2927:CF2927,CH2927:FC2927,FI2927:FQ2927)&gt;0,COUNT(X2927:BN2927,BP2927:BX2927,BZ2927:CF2927,CH2927:FC2927,FI2927:FQ2927),"")</f>
        <v/>
      </c>
      <c r="E2927" s="98" t="str">
        <f>IF(H2927=1,COUNT(R2927:FC2927,FI2927:FQ2927),"")</f>
        <v/>
      </c>
      <c r="F2927" s="98" t="str">
        <f>IF(H2927=1,COUNT(X2927:BN2927,BP2927:BX2927,BZ2927:CF2927,CH2927:FC2927,FI2927:FQ2927),"")</f>
        <v/>
      </c>
      <c r="G2927" s="98" t="str">
        <f>IF($B2927&gt;=1,$M2927,"")</f>
        <v/>
      </c>
      <c r="H2927" s="199" t="str">
        <f>IF(AND(M2927&gt;0,M2927&lt;=STATS!$C$22),1,"")</f>
        <v/>
      </c>
      <c r="J2927" s="34">
        <v>2926</v>
      </c>
      <c r="R2927" s="17"/>
      <c r="U2927" s="17"/>
      <c r="FD2927" s="195"/>
      <c r="FE2927" s="195"/>
      <c r="FF2927" s="195"/>
      <c r="FG2927" s="195"/>
      <c r="FH2927" s="195"/>
    </row>
    <row r="2928" spans="2:164" x14ac:dyDescent="0.2">
      <c r="B2928" s="98">
        <f>COUNT(R2928:FC2928,FI2928:FQ2928)</f>
        <v>0</v>
      </c>
      <c r="C2928" s="98" t="str">
        <f>IF(COUNT(R2928:FC2928,FI2928:FQ2928)&gt;0,COUNT(R2928:FC2928,FI2928:FQ2928),"")</f>
        <v/>
      </c>
      <c r="D2928" s="98" t="str">
        <f>IF(COUNT(X2928:BN2928,BP2928:BX2928,BZ2928:CF2928,CH2928:FC2928,FI2928:FQ2928)&gt;0,COUNT(X2928:BN2928,BP2928:BX2928,BZ2928:CF2928,CH2928:FC2928,FI2928:FQ2928),"")</f>
        <v/>
      </c>
      <c r="E2928" s="98" t="str">
        <f>IF(H2928=1,COUNT(R2928:FC2928,FI2928:FQ2928),"")</f>
        <v/>
      </c>
      <c r="F2928" s="98" t="str">
        <f>IF(H2928=1,COUNT(X2928:BN2928,BP2928:BX2928,BZ2928:CF2928,CH2928:FC2928,FI2928:FQ2928),"")</f>
        <v/>
      </c>
      <c r="G2928" s="98" t="str">
        <f>IF($B2928&gt;=1,$M2928,"")</f>
        <v/>
      </c>
      <c r="H2928" s="199" t="str">
        <f>IF(AND(M2928&gt;0,M2928&lt;=STATS!$C$22),1,"")</f>
        <v/>
      </c>
      <c r="J2928" s="34">
        <v>2927</v>
      </c>
      <c r="R2928" s="17"/>
      <c r="U2928" s="17"/>
      <c r="FD2928" s="195"/>
      <c r="FE2928" s="195"/>
      <c r="FF2928" s="195"/>
      <c r="FG2928" s="195"/>
      <c r="FH2928" s="195"/>
    </row>
    <row r="2929" spans="2:164" x14ac:dyDescent="0.2">
      <c r="B2929" s="98">
        <f>COUNT(R2929:FC2929,FI2929:FQ2929)</f>
        <v>0</v>
      </c>
      <c r="C2929" s="98" t="str">
        <f>IF(COUNT(R2929:FC2929,FI2929:FQ2929)&gt;0,COUNT(R2929:FC2929,FI2929:FQ2929),"")</f>
        <v/>
      </c>
      <c r="D2929" s="98" t="str">
        <f>IF(COUNT(X2929:BN2929,BP2929:BX2929,BZ2929:CF2929,CH2929:FC2929,FI2929:FQ2929)&gt;0,COUNT(X2929:BN2929,BP2929:BX2929,BZ2929:CF2929,CH2929:FC2929,FI2929:FQ2929),"")</f>
        <v/>
      </c>
      <c r="E2929" s="98" t="str">
        <f>IF(H2929=1,COUNT(R2929:FC2929,FI2929:FQ2929),"")</f>
        <v/>
      </c>
      <c r="F2929" s="98" t="str">
        <f>IF(H2929=1,COUNT(X2929:BN2929,BP2929:BX2929,BZ2929:CF2929,CH2929:FC2929,FI2929:FQ2929),"")</f>
        <v/>
      </c>
      <c r="G2929" s="98" t="str">
        <f>IF($B2929&gt;=1,$M2929,"")</f>
        <v/>
      </c>
      <c r="H2929" s="199" t="str">
        <f>IF(AND(M2929&gt;0,M2929&lt;=STATS!$C$22),1,"")</f>
        <v/>
      </c>
      <c r="J2929" s="34">
        <v>2928</v>
      </c>
      <c r="R2929" s="17"/>
      <c r="U2929" s="17"/>
      <c r="FD2929" s="195"/>
      <c r="FE2929" s="195"/>
      <c r="FF2929" s="195"/>
      <c r="FG2929" s="195"/>
      <c r="FH2929" s="195"/>
    </row>
    <row r="2930" spans="2:164" x14ac:dyDescent="0.2">
      <c r="B2930" s="98">
        <f>COUNT(R2930:FC2930,FI2930:FQ2930)</f>
        <v>0</v>
      </c>
      <c r="C2930" s="98" t="str">
        <f>IF(COUNT(R2930:FC2930,FI2930:FQ2930)&gt;0,COUNT(R2930:FC2930,FI2930:FQ2930),"")</f>
        <v/>
      </c>
      <c r="D2930" s="98" t="str">
        <f>IF(COUNT(X2930:BN2930,BP2930:BX2930,BZ2930:CF2930,CH2930:FC2930,FI2930:FQ2930)&gt;0,COUNT(X2930:BN2930,BP2930:BX2930,BZ2930:CF2930,CH2930:FC2930,FI2930:FQ2930),"")</f>
        <v/>
      </c>
      <c r="E2930" s="98" t="str">
        <f>IF(H2930=1,COUNT(R2930:FC2930,FI2930:FQ2930),"")</f>
        <v/>
      </c>
      <c r="F2930" s="98" t="str">
        <f>IF(H2930=1,COUNT(X2930:BN2930,BP2930:BX2930,BZ2930:CF2930,CH2930:FC2930,FI2930:FQ2930),"")</f>
        <v/>
      </c>
      <c r="G2930" s="98" t="str">
        <f>IF($B2930&gt;=1,$M2930,"")</f>
        <v/>
      </c>
      <c r="H2930" s="199" t="str">
        <f>IF(AND(M2930&gt;0,M2930&lt;=STATS!$C$22),1,"")</f>
        <v/>
      </c>
      <c r="J2930" s="34">
        <v>2929</v>
      </c>
      <c r="R2930" s="17"/>
      <c r="U2930" s="17"/>
      <c r="FD2930" s="195"/>
      <c r="FE2930" s="195"/>
      <c r="FF2930" s="195"/>
      <c r="FG2930" s="195"/>
      <c r="FH2930" s="195"/>
    </row>
    <row r="2931" spans="2:164" x14ac:dyDescent="0.2">
      <c r="B2931" s="98">
        <f>COUNT(R2931:FC2931,FI2931:FQ2931)</f>
        <v>0</v>
      </c>
      <c r="C2931" s="98" t="str">
        <f>IF(COUNT(R2931:FC2931,FI2931:FQ2931)&gt;0,COUNT(R2931:FC2931,FI2931:FQ2931),"")</f>
        <v/>
      </c>
      <c r="D2931" s="98" t="str">
        <f>IF(COUNT(X2931:BN2931,BP2931:BX2931,BZ2931:CF2931,CH2931:FC2931,FI2931:FQ2931)&gt;0,COUNT(X2931:BN2931,BP2931:BX2931,BZ2931:CF2931,CH2931:FC2931,FI2931:FQ2931),"")</f>
        <v/>
      </c>
      <c r="E2931" s="98" t="str">
        <f>IF(H2931=1,COUNT(R2931:FC2931,FI2931:FQ2931),"")</f>
        <v/>
      </c>
      <c r="F2931" s="98" t="str">
        <f>IF(H2931=1,COUNT(X2931:BN2931,BP2931:BX2931,BZ2931:CF2931,CH2931:FC2931,FI2931:FQ2931),"")</f>
        <v/>
      </c>
      <c r="G2931" s="98" t="str">
        <f>IF($B2931&gt;=1,$M2931,"")</f>
        <v/>
      </c>
      <c r="H2931" s="199" t="str">
        <f>IF(AND(M2931&gt;0,M2931&lt;=STATS!$C$22),1,"")</f>
        <v/>
      </c>
      <c r="J2931" s="34">
        <v>2930</v>
      </c>
      <c r="R2931" s="17"/>
      <c r="U2931" s="17"/>
      <c r="FD2931" s="195"/>
      <c r="FE2931" s="195"/>
      <c r="FF2931" s="195"/>
      <c r="FG2931" s="195"/>
      <c r="FH2931" s="195"/>
    </row>
    <row r="2932" spans="2:164" x14ac:dyDescent="0.2">
      <c r="B2932" s="98">
        <f>COUNT(R2932:FC2932,FI2932:FQ2932)</f>
        <v>0</v>
      </c>
      <c r="C2932" s="98" t="str">
        <f>IF(COUNT(R2932:FC2932,FI2932:FQ2932)&gt;0,COUNT(R2932:FC2932,FI2932:FQ2932),"")</f>
        <v/>
      </c>
      <c r="D2932" s="98" t="str">
        <f>IF(COUNT(X2932:BN2932,BP2932:BX2932,BZ2932:CF2932,CH2932:FC2932,FI2932:FQ2932)&gt;0,COUNT(X2932:BN2932,BP2932:BX2932,BZ2932:CF2932,CH2932:FC2932,FI2932:FQ2932),"")</f>
        <v/>
      </c>
      <c r="E2932" s="98" t="str">
        <f>IF(H2932=1,COUNT(R2932:FC2932,FI2932:FQ2932),"")</f>
        <v/>
      </c>
      <c r="F2932" s="98" t="str">
        <f>IF(H2932=1,COUNT(X2932:BN2932,BP2932:BX2932,BZ2932:CF2932,CH2932:FC2932,FI2932:FQ2932),"")</f>
        <v/>
      </c>
      <c r="G2932" s="98" t="str">
        <f>IF($B2932&gt;=1,$M2932,"")</f>
        <v/>
      </c>
      <c r="H2932" s="199" t="str">
        <f>IF(AND(M2932&gt;0,M2932&lt;=STATS!$C$22),1,"")</f>
        <v/>
      </c>
      <c r="J2932" s="34">
        <v>2931</v>
      </c>
      <c r="R2932" s="17"/>
      <c r="U2932" s="17"/>
      <c r="FD2932" s="195"/>
      <c r="FE2932" s="195"/>
      <c r="FF2932" s="195"/>
      <c r="FG2932" s="195"/>
      <c r="FH2932" s="195"/>
    </row>
    <row r="2933" spans="2:164" x14ac:dyDescent="0.2">
      <c r="B2933" s="98">
        <f>COUNT(R2933:FC2933,FI2933:FQ2933)</f>
        <v>0</v>
      </c>
      <c r="C2933" s="98" t="str">
        <f>IF(COUNT(R2933:FC2933,FI2933:FQ2933)&gt;0,COUNT(R2933:FC2933,FI2933:FQ2933),"")</f>
        <v/>
      </c>
      <c r="D2933" s="98" t="str">
        <f>IF(COUNT(X2933:BN2933,BP2933:BX2933,BZ2933:CF2933,CH2933:FC2933,FI2933:FQ2933)&gt;0,COUNT(X2933:BN2933,BP2933:BX2933,BZ2933:CF2933,CH2933:FC2933,FI2933:FQ2933),"")</f>
        <v/>
      </c>
      <c r="E2933" s="98" t="str">
        <f>IF(H2933=1,COUNT(R2933:FC2933,FI2933:FQ2933),"")</f>
        <v/>
      </c>
      <c r="F2933" s="98" t="str">
        <f>IF(H2933=1,COUNT(X2933:BN2933,BP2933:BX2933,BZ2933:CF2933,CH2933:FC2933,FI2933:FQ2933),"")</f>
        <v/>
      </c>
      <c r="G2933" s="98" t="str">
        <f>IF($B2933&gt;=1,$M2933,"")</f>
        <v/>
      </c>
      <c r="H2933" s="199" t="str">
        <f>IF(AND(M2933&gt;0,M2933&lt;=STATS!$C$22),1,"")</f>
        <v/>
      </c>
      <c r="J2933" s="34">
        <v>2932</v>
      </c>
      <c r="R2933" s="17"/>
      <c r="U2933" s="17"/>
      <c r="FD2933" s="195"/>
      <c r="FE2933" s="195"/>
      <c r="FF2933" s="195"/>
      <c r="FG2933" s="195"/>
      <c r="FH2933" s="195"/>
    </row>
    <row r="2934" spans="2:164" x14ac:dyDescent="0.2">
      <c r="B2934" s="98">
        <f>COUNT(R2934:FC2934,FI2934:FQ2934)</f>
        <v>0</v>
      </c>
      <c r="C2934" s="98" t="str">
        <f>IF(COUNT(R2934:FC2934,FI2934:FQ2934)&gt;0,COUNT(R2934:FC2934,FI2934:FQ2934),"")</f>
        <v/>
      </c>
      <c r="D2934" s="98" t="str">
        <f>IF(COUNT(X2934:BN2934,BP2934:BX2934,BZ2934:CF2934,CH2934:FC2934,FI2934:FQ2934)&gt;0,COUNT(X2934:BN2934,BP2934:BX2934,BZ2934:CF2934,CH2934:FC2934,FI2934:FQ2934),"")</f>
        <v/>
      </c>
      <c r="E2934" s="98" t="str">
        <f>IF(H2934=1,COUNT(R2934:FC2934,FI2934:FQ2934),"")</f>
        <v/>
      </c>
      <c r="F2934" s="98" t="str">
        <f>IF(H2934=1,COUNT(X2934:BN2934,BP2934:BX2934,BZ2934:CF2934,CH2934:FC2934,FI2934:FQ2934),"")</f>
        <v/>
      </c>
      <c r="G2934" s="98" t="str">
        <f>IF($B2934&gt;=1,$M2934,"")</f>
        <v/>
      </c>
      <c r="H2934" s="199" t="str">
        <f>IF(AND(M2934&gt;0,M2934&lt;=STATS!$C$22),1,"")</f>
        <v/>
      </c>
      <c r="J2934" s="34">
        <v>2933</v>
      </c>
      <c r="R2934" s="17"/>
      <c r="U2934" s="17"/>
      <c r="FD2934" s="195"/>
      <c r="FE2934" s="195"/>
      <c r="FF2934" s="195"/>
      <c r="FG2934" s="195"/>
      <c r="FH2934" s="195"/>
    </row>
    <row r="2935" spans="2:164" x14ac:dyDescent="0.2">
      <c r="B2935" s="98">
        <f>COUNT(R2935:FC2935,FI2935:FQ2935)</f>
        <v>0</v>
      </c>
      <c r="C2935" s="98" t="str">
        <f>IF(COUNT(R2935:FC2935,FI2935:FQ2935)&gt;0,COUNT(R2935:FC2935,FI2935:FQ2935),"")</f>
        <v/>
      </c>
      <c r="D2935" s="98" t="str">
        <f>IF(COUNT(X2935:BN2935,BP2935:BX2935,BZ2935:CF2935,CH2935:FC2935,FI2935:FQ2935)&gt;0,COUNT(X2935:BN2935,BP2935:BX2935,BZ2935:CF2935,CH2935:FC2935,FI2935:FQ2935),"")</f>
        <v/>
      </c>
      <c r="E2935" s="98" t="str">
        <f>IF(H2935=1,COUNT(R2935:FC2935,FI2935:FQ2935),"")</f>
        <v/>
      </c>
      <c r="F2935" s="98" t="str">
        <f>IF(H2935=1,COUNT(X2935:BN2935,BP2935:BX2935,BZ2935:CF2935,CH2935:FC2935,FI2935:FQ2935),"")</f>
        <v/>
      </c>
      <c r="G2935" s="98" t="str">
        <f>IF($B2935&gt;=1,$M2935,"")</f>
        <v/>
      </c>
      <c r="H2935" s="199" t="str">
        <f>IF(AND(M2935&gt;0,M2935&lt;=STATS!$C$22),1,"")</f>
        <v/>
      </c>
      <c r="J2935" s="34">
        <v>2934</v>
      </c>
      <c r="R2935" s="17"/>
      <c r="U2935" s="17"/>
      <c r="FD2935" s="195"/>
      <c r="FE2935" s="195"/>
      <c r="FF2935" s="195"/>
      <c r="FG2935" s="195"/>
      <c r="FH2935" s="195"/>
    </row>
    <row r="2936" spans="2:164" x14ac:dyDescent="0.2">
      <c r="B2936" s="98">
        <f>COUNT(R2936:FC2936,FI2936:FQ2936)</f>
        <v>0</v>
      </c>
      <c r="C2936" s="98" t="str">
        <f>IF(COUNT(R2936:FC2936,FI2936:FQ2936)&gt;0,COUNT(R2936:FC2936,FI2936:FQ2936),"")</f>
        <v/>
      </c>
      <c r="D2936" s="98" t="str">
        <f>IF(COUNT(X2936:BN2936,BP2936:BX2936,BZ2936:CF2936,CH2936:FC2936,FI2936:FQ2936)&gt;0,COUNT(X2936:BN2936,BP2936:BX2936,BZ2936:CF2936,CH2936:FC2936,FI2936:FQ2936),"")</f>
        <v/>
      </c>
      <c r="E2936" s="98" t="str">
        <f>IF(H2936=1,COUNT(R2936:FC2936,FI2936:FQ2936),"")</f>
        <v/>
      </c>
      <c r="F2936" s="98" t="str">
        <f>IF(H2936=1,COUNT(X2936:BN2936,BP2936:BX2936,BZ2936:CF2936,CH2936:FC2936,FI2936:FQ2936),"")</f>
        <v/>
      </c>
      <c r="G2936" s="98" t="str">
        <f>IF($B2936&gt;=1,$M2936,"")</f>
        <v/>
      </c>
      <c r="H2936" s="199" t="str">
        <f>IF(AND(M2936&gt;0,M2936&lt;=STATS!$C$22),1,"")</f>
        <v/>
      </c>
      <c r="J2936" s="34">
        <v>2935</v>
      </c>
      <c r="R2936" s="17"/>
      <c r="U2936" s="17"/>
      <c r="FD2936" s="195"/>
      <c r="FE2936" s="195"/>
      <c r="FF2936" s="195"/>
      <c r="FG2936" s="195"/>
      <c r="FH2936" s="195"/>
    </row>
    <row r="2937" spans="2:164" x14ac:dyDescent="0.2">
      <c r="B2937" s="98">
        <f>COUNT(R2937:FC2937,FI2937:FQ2937)</f>
        <v>0</v>
      </c>
      <c r="C2937" s="98" t="str">
        <f>IF(COUNT(R2937:FC2937,FI2937:FQ2937)&gt;0,COUNT(R2937:FC2937,FI2937:FQ2937),"")</f>
        <v/>
      </c>
      <c r="D2937" s="98" t="str">
        <f>IF(COUNT(X2937:BN2937,BP2937:BX2937,BZ2937:CF2937,CH2937:FC2937,FI2937:FQ2937)&gt;0,COUNT(X2937:BN2937,BP2937:BX2937,BZ2937:CF2937,CH2937:FC2937,FI2937:FQ2937),"")</f>
        <v/>
      </c>
      <c r="E2937" s="98" t="str">
        <f>IF(H2937=1,COUNT(R2937:FC2937,FI2937:FQ2937),"")</f>
        <v/>
      </c>
      <c r="F2937" s="98" t="str">
        <f>IF(H2937=1,COUNT(X2937:BN2937,BP2937:BX2937,BZ2937:CF2937,CH2937:FC2937,FI2937:FQ2937),"")</f>
        <v/>
      </c>
      <c r="G2937" s="98" t="str">
        <f>IF($B2937&gt;=1,$M2937,"")</f>
        <v/>
      </c>
      <c r="H2937" s="199" t="str">
        <f>IF(AND(M2937&gt;0,M2937&lt;=STATS!$C$22),1,"")</f>
        <v/>
      </c>
      <c r="J2937" s="34">
        <v>2936</v>
      </c>
      <c r="R2937" s="17"/>
      <c r="U2937" s="17"/>
      <c r="FD2937" s="195"/>
      <c r="FE2937" s="195"/>
      <c r="FF2937" s="195"/>
      <c r="FG2937" s="195"/>
      <c r="FH2937" s="195"/>
    </row>
    <row r="2938" spans="2:164" x14ac:dyDescent="0.2">
      <c r="B2938" s="98">
        <f>COUNT(R2938:FC2938,FI2938:FQ2938)</f>
        <v>0</v>
      </c>
      <c r="C2938" s="98" t="str">
        <f>IF(COUNT(R2938:FC2938,FI2938:FQ2938)&gt;0,COUNT(R2938:FC2938,FI2938:FQ2938),"")</f>
        <v/>
      </c>
      <c r="D2938" s="98" t="str">
        <f>IF(COUNT(X2938:BN2938,BP2938:BX2938,BZ2938:CF2938,CH2938:FC2938,FI2938:FQ2938)&gt;0,COUNT(X2938:BN2938,BP2938:BX2938,BZ2938:CF2938,CH2938:FC2938,FI2938:FQ2938),"")</f>
        <v/>
      </c>
      <c r="E2938" s="98" t="str">
        <f>IF(H2938=1,COUNT(R2938:FC2938,FI2938:FQ2938),"")</f>
        <v/>
      </c>
      <c r="F2938" s="98" t="str">
        <f>IF(H2938=1,COUNT(X2938:BN2938,BP2938:BX2938,BZ2938:CF2938,CH2938:FC2938,FI2938:FQ2938),"")</f>
        <v/>
      </c>
      <c r="G2938" s="98" t="str">
        <f>IF($B2938&gt;=1,$M2938,"")</f>
        <v/>
      </c>
      <c r="H2938" s="199" t="str">
        <f>IF(AND(M2938&gt;0,M2938&lt;=STATS!$C$22),1,"")</f>
        <v/>
      </c>
      <c r="J2938" s="34">
        <v>2937</v>
      </c>
      <c r="R2938" s="17"/>
      <c r="U2938" s="17"/>
      <c r="FD2938" s="195"/>
      <c r="FE2938" s="195"/>
      <c r="FF2938" s="195"/>
      <c r="FG2938" s="195"/>
      <c r="FH2938" s="195"/>
    </row>
    <row r="2939" spans="2:164" x14ac:dyDescent="0.2">
      <c r="B2939" s="98">
        <f>COUNT(R2939:FC2939,FI2939:FQ2939)</f>
        <v>0</v>
      </c>
      <c r="C2939" s="98" t="str">
        <f>IF(COUNT(R2939:FC2939,FI2939:FQ2939)&gt;0,COUNT(R2939:FC2939,FI2939:FQ2939),"")</f>
        <v/>
      </c>
      <c r="D2939" s="98" t="str">
        <f>IF(COUNT(X2939:BN2939,BP2939:BX2939,BZ2939:CF2939,CH2939:FC2939,FI2939:FQ2939)&gt;0,COUNT(X2939:BN2939,BP2939:BX2939,BZ2939:CF2939,CH2939:FC2939,FI2939:FQ2939),"")</f>
        <v/>
      </c>
      <c r="E2939" s="98" t="str">
        <f>IF(H2939=1,COUNT(R2939:FC2939,FI2939:FQ2939),"")</f>
        <v/>
      </c>
      <c r="F2939" s="98" t="str">
        <f>IF(H2939=1,COUNT(X2939:BN2939,BP2939:BX2939,BZ2939:CF2939,CH2939:FC2939,FI2939:FQ2939),"")</f>
        <v/>
      </c>
      <c r="G2939" s="98" t="str">
        <f>IF($B2939&gt;=1,$M2939,"")</f>
        <v/>
      </c>
      <c r="H2939" s="199" t="str">
        <f>IF(AND(M2939&gt;0,M2939&lt;=STATS!$C$22),1,"")</f>
        <v/>
      </c>
      <c r="J2939" s="34">
        <v>2938</v>
      </c>
      <c r="R2939" s="17"/>
      <c r="U2939" s="17"/>
      <c r="FD2939" s="195"/>
      <c r="FE2939" s="195"/>
      <c r="FF2939" s="195"/>
      <c r="FG2939" s="195"/>
      <c r="FH2939" s="195"/>
    </row>
    <row r="2940" spans="2:164" x14ac:dyDescent="0.2">
      <c r="B2940" s="98">
        <f>COUNT(R2940:FC2940,FI2940:FQ2940)</f>
        <v>0</v>
      </c>
      <c r="C2940" s="98" t="str">
        <f>IF(COUNT(R2940:FC2940,FI2940:FQ2940)&gt;0,COUNT(R2940:FC2940,FI2940:FQ2940),"")</f>
        <v/>
      </c>
      <c r="D2940" s="98" t="str">
        <f>IF(COUNT(X2940:BN2940,BP2940:BX2940,BZ2940:CF2940,CH2940:FC2940,FI2940:FQ2940)&gt;0,COUNT(X2940:BN2940,BP2940:BX2940,BZ2940:CF2940,CH2940:FC2940,FI2940:FQ2940),"")</f>
        <v/>
      </c>
      <c r="E2940" s="98" t="str">
        <f>IF(H2940=1,COUNT(R2940:FC2940,FI2940:FQ2940),"")</f>
        <v/>
      </c>
      <c r="F2940" s="98" t="str">
        <f>IF(H2940=1,COUNT(X2940:BN2940,BP2940:BX2940,BZ2940:CF2940,CH2940:FC2940,FI2940:FQ2940),"")</f>
        <v/>
      </c>
      <c r="G2940" s="98" t="str">
        <f>IF($B2940&gt;=1,$M2940,"")</f>
        <v/>
      </c>
      <c r="H2940" s="199" t="str">
        <f>IF(AND(M2940&gt;0,M2940&lt;=STATS!$C$22),1,"")</f>
        <v/>
      </c>
      <c r="J2940" s="34">
        <v>2939</v>
      </c>
      <c r="R2940" s="17"/>
      <c r="U2940" s="17"/>
      <c r="FD2940" s="195"/>
      <c r="FE2940" s="195"/>
      <c r="FF2940" s="195"/>
      <c r="FG2940" s="195"/>
      <c r="FH2940" s="195"/>
    </row>
    <row r="2941" spans="2:164" x14ac:dyDescent="0.2">
      <c r="B2941" s="98">
        <f>COUNT(R2941:FC2941,FI2941:FQ2941)</f>
        <v>0</v>
      </c>
      <c r="C2941" s="98" t="str">
        <f>IF(COUNT(R2941:FC2941,FI2941:FQ2941)&gt;0,COUNT(R2941:FC2941,FI2941:FQ2941),"")</f>
        <v/>
      </c>
      <c r="D2941" s="98" t="str">
        <f>IF(COUNT(X2941:BN2941,BP2941:BX2941,BZ2941:CF2941,CH2941:FC2941,FI2941:FQ2941)&gt;0,COUNT(X2941:BN2941,BP2941:BX2941,BZ2941:CF2941,CH2941:FC2941,FI2941:FQ2941),"")</f>
        <v/>
      </c>
      <c r="E2941" s="98" t="str">
        <f>IF(H2941=1,COUNT(R2941:FC2941,FI2941:FQ2941),"")</f>
        <v/>
      </c>
      <c r="F2941" s="98" t="str">
        <f>IF(H2941=1,COUNT(X2941:BN2941,BP2941:BX2941,BZ2941:CF2941,CH2941:FC2941,FI2941:FQ2941),"")</f>
        <v/>
      </c>
      <c r="G2941" s="98" t="str">
        <f>IF($B2941&gt;=1,$M2941,"")</f>
        <v/>
      </c>
      <c r="H2941" s="199" t="str">
        <f>IF(AND(M2941&gt;0,M2941&lt;=STATS!$C$22),1,"")</f>
        <v/>
      </c>
      <c r="J2941" s="34">
        <v>2940</v>
      </c>
      <c r="R2941" s="17"/>
      <c r="U2941" s="17"/>
      <c r="FD2941" s="195"/>
      <c r="FE2941" s="195"/>
      <c r="FF2941" s="195"/>
      <c r="FG2941" s="195"/>
      <c r="FH2941" s="195"/>
    </row>
    <row r="2942" spans="2:164" x14ac:dyDescent="0.2">
      <c r="B2942" s="98">
        <f>COUNT(R2942:FC2942,FI2942:FQ2942)</f>
        <v>0</v>
      </c>
      <c r="C2942" s="98" t="str">
        <f>IF(COUNT(R2942:FC2942,FI2942:FQ2942)&gt;0,COUNT(R2942:FC2942,FI2942:FQ2942),"")</f>
        <v/>
      </c>
      <c r="D2942" s="98" t="str">
        <f>IF(COUNT(X2942:BN2942,BP2942:BX2942,BZ2942:CF2942,CH2942:FC2942,FI2942:FQ2942)&gt;0,COUNT(X2942:BN2942,BP2942:BX2942,BZ2942:CF2942,CH2942:FC2942,FI2942:FQ2942),"")</f>
        <v/>
      </c>
      <c r="E2942" s="98" t="str">
        <f>IF(H2942=1,COUNT(R2942:FC2942,FI2942:FQ2942),"")</f>
        <v/>
      </c>
      <c r="F2942" s="98" t="str">
        <f>IF(H2942=1,COUNT(X2942:BN2942,BP2942:BX2942,BZ2942:CF2942,CH2942:FC2942,FI2942:FQ2942),"")</f>
        <v/>
      </c>
      <c r="G2942" s="98" t="str">
        <f>IF($B2942&gt;=1,$M2942,"")</f>
        <v/>
      </c>
      <c r="H2942" s="199" t="str">
        <f>IF(AND(M2942&gt;0,M2942&lt;=STATS!$C$22),1,"")</f>
        <v/>
      </c>
      <c r="J2942" s="34">
        <v>2941</v>
      </c>
      <c r="R2942" s="17"/>
      <c r="U2942" s="17"/>
      <c r="FD2942" s="195"/>
      <c r="FE2942" s="195"/>
      <c r="FF2942" s="195"/>
      <c r="FG2942" s="195"/>
      <c r="FH2942" s="195"/>
    </row>
    <row r="2943" spans="2:164" x14ac:dyDescent="0.2">
      <c r="B2943" s="98">
        <f>COUNT(R2943:FC2943,FI2943:FQ2943)</f>
        <v>0</v>
      </c>
      <c r="C2943" s="98" t="str">
        <f>IF(COUNT(R2943:FC2943,FI2943:FQ2943)&gt;0,COUNT(R2943:FC2943,FI2943:FQ2943),"")</f>
        <v/>
      </c>
      <c r="D2943" s="98" t="str">
        <f>IF(COUNT(X2943:BN2943,BP2943:BX2943,BZ2943:CF2943,CH2943:FC2943,FI2943:FQ2943)&gt;0,COUNT(X2943:BN2943,BP2943:BX2943,BZ2943:CF2943,CH2943:FC2943,FI2943:FQ2943),"")</f>
        <v/>
      </c>
      <c r="E2943" s="98" t="str">
        <f>IF(H2943=1,COUNT(R2943:FC2943,FI2943:FQ2943),"")</f>
        <v/>
      </c>
      <c r="F2943" s="98" t="str">
        <f>IF(H2943=1,COUNT(X2943:BN2943,BP2943:BX2943,BZ2943:CF2943,CH2943:FC2943,FI2943:FQ2943),"")</f>
        <v/>
      </c>
      <c r="G2943" s="98" t="str">
        <f>IF($B2943&gt;=1,$M2943,"")</f>
        <v/>
      </c>
      <c r="H2943" s="199" t="str">
        <f>IF(AND(M2943&gt;0,M2943&lt;=STATS!$C$22),1,"")</f>
        <v/>
      </c>
      <c r="J2943" s="34">
        <v>2942</v>
      </c>
      <c r="R2943" s="17"/>
      <c r="U2943" s="17"/>
      <c r="FD2943" s="195"/>
      <c r="FE2943" s="195"/>
      <c r="FF2943" s="195"/>
      <c r="FG2943" s="195"/>
      <c r="FH2943" s="195"/>
    </row>
    <row r="2944" spans="2:164" x14ac:dyDescent="0.2">
      <c r="B2944" s="98">
        <f>COUNT(R2944:FC2944,FI2944:FQ2944)</f>
        <v>0</v>
      </c>
      <c r="C2944" s="98" t="str">
        <f>IF(COUNT(R2944:FC2944,FI2944:FQ2944)&gt;0,COUNT(R2944:FC2944,FI2944:FQ2944),"")</f>
        <v/>
      </c>
      <c r="D2944" s="98" t="str">
        <f>IF(COUNT(X2944:BN2944,BP2944:BX2944,BZ2944:CF2944,CH2944:FC2944,FI2944:FQ2944)&gt;0,COUNT(X2944:BN2944,BP2944:BX2944,BZ2944:CF2944,CH2944:FC2944,FI2944:FQ2944),"")</f>
        <v/>
      </c>
      <c r="E2944" s="98" t="str">
        <f>IF(H2944=1,COUNT(R2944:FC2944,FI2944:FQ2944),"")</f>
        <v/>
      </c>
      <c r="F2944" s="98" t="str">
        <f>IF(H2944=1,COUNT(X2944:BN2944,BP2944:BX2944,BZ2944:CF2944,CH2944:FC2944,FI2944:FQ2944),"")</f>
        <v/>
      </c>
      <c r="G2944" s="98" t="str">
        <f>IF($B2944&gt;=1,$M2944,"")</f>
        <v/>
      </c>
      <c r="H2944" s="199" t="str">
        <f>IF(AND(M2944&gt;0,M2944&lt;=STATS!$C$22),1,"")</f>
        <v/>
      </c>
      <c r="J2944" s="34">
        <v>2943</v>
      </c>
      <c r="R2944" s="17"/>
      <c r="U2944" s="17"/>
      <c r="FD2944" s="195"/>
      <c r="FE2944" s="195"/>
      <c r="FF2944" s="195"/>
      <c r="FG2944" s="195"/>
      <c r="FH2944" s="195"/>
    </row>
    <row r="2945" spans="2:164" x14ac:dyDescent="0.2">
      <c r="B2945" s="98">
        <f>COUNT(R2945:FC2945,FI2945:FQ2945)</f>
        <v>0</v>
      </c>
      <c r="C2945" s="98" t="str">
        <f>IF(COUNT(R2945:FC2945,FI2945:FQ2945)&gt;0,COUNT(R2945:FC2945,FI2945:FQ2945),"")</f>
        <v/>
      </c>
      <c r="D2945" s="98" t="str">
        <f>IF(COUNT(X2945:BN2945,BP2945:BX2945,BZ2945:CF2945,CH2945:FC2945,FI2945:FQ2945)&gt;0,COUNT(X2945:BN2945,BP2945:BX2945,BZ2945:CF2945,CH2945:FC2945,FI2945:FQ2945),"")</f>
        <v/>
      </c>
      <c r="E2945" s="98" t="str">
        <f>IF(H2945=1,COUNT(R2945:FC2945,FI2945:FQ2945),"")</f>
        <v/>
      </c>
      <c r="F2945" s="98" t="str">
        <f>IF(H2945=1,COUNT(X2945:BN2945,BP2945:BX2945,BZ2945:CF2945,CH2945:FC2945,FI2945:FQ2945),"")</f>
        <v/>
      </c>
      <c r="G2945" s="98" t="str">
        <f>IF($B2945&gt;=1,$M2945,"")</f>
        <v/>
      </c>
      <c r="H2945" s="199" t="str">
        <f>IF(AND(M2945&gt;0,M2945&lt;=STATS!$C$22),1,"")</f>
        <v/>
      </c>
      <c r="J2945" s="34">
        <v>2944</v>
      </c>
      <c r="R2945" s="17"/>
      <c r="U2945" s="17"/>
      <c r="FD2945" s="195"/>
      <c r="FE2945" s="195"/>
      <c r="FF2945" s="195"/>
      <c r="FG2945" s="195"/>
      <c r="FH2945" s="195"/>
    </row>
    <row r="2946" spans="2:164" x14ac:dyDescent="0.2">
      <c r="B2946" s="98">
        <f>COUNT(R2946:FC2946,FI2946:FQ2946)</f>
        <v>0</v>
      </c>
      <c r="C2946" s="98" t="str">
        <f>IF(COUNT(R2946:FC2946,FI2946:FQ2946)&gt;0,COUNT(R2946:FC2946,FI2946:FQ2946),"")</f>
        <v/>
      </c>
      <c r="D2946" s="98" t="str">
        <f>IF(COUNT(X2946:BN2946,BP2946:BX2946,BZ2946:CF2946,CH2946:FC2946,FI2946:FQ2946)&gt;0,COUNT(X2946:BN2946,BP2946:BX2946,BZ2946:CF2946,CH2946:FC2946,FI2946:FQ2946),"")</f>
        <v/>
      </c>
      <c r="E2946" s="98" t="str">
        <f>IF(H2946=1,COUNT(R2946:FC2946,FI2946:FQ2946),"")</f>
        <v/>
      </c>
      <c r="F2946" s="98" t="str">
        <f>IF(H2946=1,COUNT(X2946:BN2946,BP2946:BX2946,BZ2946:CF2946,CH2946:FC2946,FI2946:FQ2946),"")</f>
        <v/>
      </c>
      <c r="G2946" s="98" t="str">
        <f>IF($B2946&gt;=1,$M2946,"")</f>
        <v/>
      </c>
      <c r="H2946" s="199" t="str">
        <f>IF(AND(M2946&gt;0,M2946&lt;=STATS!$C$22),1,"")</f>
        <v/>
      </c>
      <c r="J2946" s="34">
        <v>2945</v>
      </c>
      <c r="R2946" s="17"/>
      <c r="U2946" s="17"/>
      <c r="FD2946" s="195"/>
      <c r="FE2946" s="195"/>
      <c r="FF2946" s="195"/>
      <c r="FG2946" s="195"/>
      <c r="FH2946" s="195"/>
    </row>
    <row r="2947" spans="2:164" x14ac:dyDescent="0.2">
      <c r="B2947" s="98">
        <f>COUNT(R2947:FC2947,FI2947:FQ2947)</f>
        <v>0</v>
      </c>
      <c r="C2947" s="98" t="str">
        <f>IF(COUNT(R2947:FC2947,FI2947:FQ2947)&gt;0,COUNT(R2947:FC2947,FI2947:FQ2947),"")</f>
        <v/>
      </c>
      <c r="D2947" s="98" t="str">
        <f>IF(COUNT(X2947:BN2947,BP2947:BX2947,BZ2947:CF2947,CH2947:FC2947,FI2947:FQ2947)&gt;0,COUNT(X2947:BN2947,BP2947:BX2947,BZ2947:CF2947,CH2947:FC2947,FI2947:FQ2947),"")</f>
        <v/>
      </c>
      <c r="E2947" s="98" t="str">
        <f>IF(H2947=1,COUNT(R2947:FC2947,FI2947:FQ2947),"")</f>
        <v/>
      </c>
      <c r="F2947" s="98" t="str">
        <f>IF(H2947=1,COUNT(X2947:BN2947,BP2947:BX2947,BZ2947:CF2947,CH2947:FC2947,FI2947:FQ2947),"")</f>
        <v/>
      </c>
      <c r="G2947" s="98" t="str">
        <f>IF($B2947&gt;=1,$M2947,"")</f>
        <v/>
      </c>
      <c r="H2947" s="199" t="str">
        <f>IF(AND(M2947&gt;0,M2947&lt;=STATS!$C$22),1,"")</f>
        <v/>
      </c>
      <c r="J2947" s="34">
        <v>2946</v>
      </c>
      <c r="R2947" s="17"/>
      <c r="U2947" s="17"/>
      <c r="FD2947" s="195"/>
      <c r="FE2947" s="195"/>
      <c r="FF2947" s="195"/>
      <c r="FG2947" s="195"/>
      <c r="FH2947" s="195"/>
    </row>
    <row r="2948" spans="2:164" x14ac:dyDescent="0.2">
      <c r="B2948" s="98">
        <f>COUNT(R2948:FC2948,FI2948:FQ2948)</f>
        <v>0</v>
      </c>
      <c r="C2948" s="98" t="str">
        <f>IF(COUNT(R2948:FC2948,FI2948:FQ2948)&gt;0,COUNT(R2948:FC2948,FI2948:FQ2948),"")</f>
        <v/>
      </c>
      <c r="D2948" s="98" t="str">
        <f>IF(COUNT(X2948:BN2948,BP2948:BX2948,BZ2948:CF2948,CH2948:FC2948,FI2948:FQ2948)&gt;0,COUNT(X2948:BN2948,BP2948:BX2948,BZ2948:CF2948,CH2948:FC2948,FI2948:FQ2948),"")</f>
        <v/>
      </c>
      <c r="E2948" s="98" t="str">
        <f>IF(H2948=1,COUNT(R2948:FC2948,FI2948:FQ2948),"")</f>
        <v/>
      </c>
      <c r="F2948" s="98" t="str">
        <f>IF(H2948=1,COUNT(X2948:BN2948,BP2948:BX2948,BZ2948:CF2948,CH2948:FC2948,FI2948:FQ2948),"")</f>
        <v/>
      </c>
      <c r="G2948" s="98" t="str">
        <f>IF($B2948&gt;=1,$M2948,"")</f>
        <v/>
      </c>
      <c r="H2948" s="199" t="str">
        <f>IF(AND(M2948&gt;0,M2948&lt;=STATS!$C$22),1,"")</f>
        <v/>
      </c>
      <c r="J2948" s="34">
        <v>2947</v>
      </c>
      <c r="R2948" s="17"/>
      <c r="U2948" s="17"/>
      <c r="FD2948" s="195"/>
      <c r="FE2948" s="195"/>
      <c r="FF2948" s="195"/>
      <c r="FG2948" s="195"/>
      <c r="FH2948" s="195"/>
    </row>
    <row r="2949" spans="2:164" x14ac:dyDescent="0.2">
      <c r="B2949" s="98">
        <f>COUNT(R2949:FC2949,FI2949:FQ2949)</f>
        <v>0</v>
      </c>
      <c r="C2949" s="98" t="str">
        <f>IF(COUNT(R2949:FC2949,FI2949:FQ2949)&gt;0,COUNT(R2949:FC2949,FI2949:FQ2949),"")</f>
        <v/>
      </c>
      <c r="D2949" s="98" t="str">
        <f>IF(COUNT(X2949:BN2949,BP2949:BX2949,BZ2949:CF2949,CH2949:FC2949,FI2949:FQ2949)&gt;0,COUNT(X2949:BN2949,BP2949:BX2949,BZ2949:CF2949,CH2949:FC2949,FI2949:FQ2949),"")</f>
        <v/>
      </c>
      <c r="E2949" s="98" t="str">
        <f>IF(H2949=1,COUNT(R2949:FC2949,FI2949:FQ2949),"")</f>
        <v/>
      </c>
      <c r="F2949" s="98" t="str">
        <f>IF(H2949=1,COUNT(X2949:BN2949,BP2949:BX2949,BZ2949:CF2949,CH2949:FC2949,FI2949:FQ2949),"")</f>
        <v/>
      </c>
      <c r="G2949" s="98" t="str">
        <f>IF($B2949&gt;=1,$M2949,"")</f>
        <v/>
      </c>
      <c r="H2949" s="199" t="str">
        <f>IF(AND(M2949&gt;0,M2949&lt;=STATS!$C$22),1,"")</f>
        <v/>
      </c>
      <c r="J2949" s="34">
        <v>2948</v>
      </c>
      <c r="R2949" s="17"/>
      <c r="U2949" s="17"/>
      <c r="FD2949" s="195"/>
      <c r="FE2949" s="195"/>
      <c r="FF2949" s="195"/>
      <c r="FG2949" s="195"/>
      <c r="FH2949" s="195"/>
    </row>
    <row r="2950" spans="2:164" x14ac:dyDescent="0.2">
      <c r="B2950" s="98">
        <f>COUNT(R2950:FC2950,FI2950:FQ2950)</f>
        <v>0</v>
      </c>
      <c r="C2950" s="98" t="str">
        <f>IF(COUNT(R2950:FC2950,FI2950:FQ2950)&gt;0,COUNT(R2950:FC2950,FI2950:FQ2950),"")</f>
        <v/>
      </c>
      <c r="D2950" s="98" t="str">
        <f>IF(COUNT(X2950:BN2950,BP2950:BX2950,BZ2950:CF2950,CH2950:FC2950,FI2950:FQ2950)&gt;0,COUNT(X2950:BN2950,BP2950:BX2950,BZ2950:CF2950,CH2950:FC2950,FI2950:FQ2950),"")</f>
        <v/>
      </c>
      <c r="E2950" s="98" t="str">
        <f>IF(H2950=1,COUNT(R2950:FC2950,FI2950:FQ2950),"")</f>
        <v/>
      </c>
      <c r="F2950" s="98" t="str">
        <f>IF(H2950=1,COUNT(X2950:BN2950,BP2950:BX2950,BZ2950:CF2950,CH2950:FC2950,FI2950:FQ2950),"")</f>
        <v/>
      </c>
      <c r="G2950" s="98" t="str">
        <f>IF($B2950&gt;=1,$M2950,"")</f>
        <v/>
      </c>
      <c r="H2950" s="199" t="str">
        <f>IF(AND(M2950&gt;0,M2950&lt;=STATS!$C$22),1,"")</f>
        <v/>
      </c>
      <c r="J2950" s="34">
        <v>2949</v>
      </c>
      <c r="R2950" s="17"/>
      <c r="U2950" s="17"/>
      <c r="FD2950" s="195"/>
      <c r="FE2950" s="195"/>
      <c r="FF2950" s="195"/>
      <c r="FG2950" s="195"/>
      <c r="FH2950" s="195"/>
    </row>
    <row r="2951" spans="2:164" x14ac:dyDescent="0.2">
      <c r="B2951" s="98">
        <f>COUNT(R2951:FC2951,FI2951:FQ2951)</f>
        <v>0</v>
      </c>
      <c r="C2951" s="98" t="str">
        <f>IF(COUNT(R2951:FC2951,FI2951:FQ2951)&gt;0,COUNT(R2951:FC2951,FI2951:FQ2951),"")</f>
        <v/>
      </c>
      <c r="D2951" s="98" t="str">
        <f>IF(COUNT(X2951:BN2951,BP2951:BX2951,BZ2951:CF2951,CH2951:FC2951,FI2951:FQ2951)&gt;0,COUNT(X2951:BN2951,BP2951:BX2951,BZ2951:CF2951,CH2951:FC2951,FI2951:FQ2951),"")</f>
        <v/>
      </c>
      <c r="E2951" s="98" t="str">
        <f>IF(H2951=1,COUNT(R2951:FC2951,FI2951:FQ2951),"")</f>
        <v/>
      </c>
      <c r="F2951" s="98" t="str">
        <f>IF(H2951=1,COUNT(X2951:BN2951,BP2951:BX2951,BZ2951:CF2951,CH2951:FC2951,FI2951:FQ2951),"")</f>
        <v/>
      </c>
      <c r="G2951" s="98" t="str">
        <f>IF($B2951&gt;=1,$M2951,"")</f>
        <v/>
      </c>
      <c r="H2951" s="199" t="str">
        <f>IF(AND(M2951&gt;0,M2951&lt;=STATS!$C$22),1,"")</f>
        <v/>
      </c>
      <c r="J2951" s="34">
        <v>2950</v>
      </c>
      <c r="R2951" s="17"/>
      <c r="U2951" s="17"/>
      <c r="FD2951" s="195"/>
      <c r="FE2951" s="195"/>
      <c r="FF2951" s="195"/>
      <c r="FG2951" s="195"/>
      <c r="FH2951" s="195"/>
    </row>
    <row r="2952" spans="2:164" x14ac:dyDescent="0.2">
      <c r="B2952" s="98">
        <f>COUNT(R2952:FC2952,FI2952:FQ2952)</f>
        <v>0</v>
      </c>
      <c r="C2952" s="98" t="str">
        <f>IF(COUNT(R2952:FC2952,FI2952:FQ2952)&gt;0,COUNT(R2952:FC2952,FI2952:FQ2952),"")</f>
        <v/>
      </c>
      <c r="D2952" s="98" t="str">
        <f>IF(COUNT(X2952:BN2952,BP2952:BX2952,BZ2952:CF2952,CH2952:FC2952,FI2952:FQ2952)&gt;0,COUNT(X2952:BN2952,BP2952:BX2952,BZ2952:CF2952,CH2952:FC2952,FI2952:FQ2952),"")</f>
        <v/>
      </c>
      <c r="E2952" s="98" t="str">
        <f>IF(H2952=1,COUNT(R2952:FC2952,FI2952:FQ2952),"")</f>
        <v/>
      </c>
      <c r="F2952" s="98" t="str">
        <f>IF(H2952=1,COUNT(X2952:BN2952,BP2952:BX2952,BZ2952:CF2952,CH2952:FC2952,FI2952:FQ2952),"")</f>
        <v/>
      </c>
      <c r="G2952" s="98" t="str">
        <f>IF($B2952&gt;=1,$M2952,"")</f>
        <v/>
      </c>
      <c r="H2952" s="199" t="str">
        <f>IF(AND(M2952&gt;0,M2952&lt;=STATS!$C$22),1,"")</f>
        <v/>
      </c>
      <c r="J2952" s="34">
        <v>2951</v>
      </c>
      <c r="R2952" s="17"/>
      <c r="U2952" s="17"/>
      <c r="FD2952" s="195"/>
      <c r="FE2952" s="195"/>
      <c r="FF2952" s="195"/>
      <c r="FG2952" s="195"/>
      <c r="FH2952" s="195"/>
    </row>
    <row r="2953" spans="2:164" x14ac:dyDescent="0.2">
      <c r="B2953" s="98">
        <f>COUNT(R2953:FC2953,FI2953:FQ2953)</f>
        <v>0</v>
      </c>
      <c r="C2953" s="98" t="str">
        <f>IF(COUNT(R2953:FC2953,FI2953:FQ2953)&gt;0,COUNT(R2953:FC2953,FI2953:FQ2953),"")</f>
        <v/>
      </c>
      <c r="D2953" s="98" t="str">
        <f>IF(COUNT(X2953:BN2953,BP2953:BX2953,BZ2953:CF2953,CH2953:FC2953,FI2953:FQ2953)&gt;0,COUNT(X2953:BN2953,BP2953:BX2953,BZ2953:CF2953,CH2953:FC2953,FI2953:FQ2953),"")</f>
        <v/>
      </c>
      <c r="E2953" s="98" t="str">
        <f>IF(H2953=1,COUNT(R2953:FC2953,FI2953:FQ2953),"")</f>
        <v/>
      </c>
      <c r="F2953" s="98" t="str">
        <f>IF(H2953=1,COUNT(X2953:BN2953,BP2953:BX2953,BZ2953:CF2953,CH2953:FC2953,FI2953:FQ2953),"")</f>
        <v/>
      </c>
      <c r="G2953" s="98" t="str">
        <f>IF($B2953&gt;=1,$M2953,"")</f>
        <v/>
      </c>
      <c r="H2953" s="199" t="str">
        <f>IF(AND(M2953&gt;0,M2953&lt;=STATS!$C$22),1,"")</f>
        <v/>
      </c>
      <c r="J2953" s="34">
        <v>2952</v>
      </c>
      <c r="R2953" s="17"/>
      <c r="U2953" s="17"/>
      <c r="FD2953" s="195"/>
      <c r="FE2953" s="195"/>
      <c r="FF2953" s="195"/>
      <c r="FG2953" s="195"/>
      <c r="FH2953" s="195"/>
    </row>
    <row r="2954" spans="2:164" x14ac:dyDescent="0.2">
      <c r="B2954" s="98">
        <f>COUNT(R2954:FC2954,FI2954:FQ2954)</f>
        <v>0</v>
      </c>
      <c r="C2954" s="98" t="str">
        <f>IF(COUNT(R2954:FC2954,FI2954:FQ2954)&gt;0,COUNT(R2954:FC2954,FI2954:FQ2954),"")</f>
        <v/>
      </c>
      <c r="D2954" s="98" t="str">
        <f>IF(COUNT(X2954:BN2954,BP2954:BX2954,BZ2954:CF2954,CH2954:FC2954,FI2954:FQ2954)&gt;0,COUNT(X2954:BN2954,BP2954:BX2954,BZ2954:CF2954,CH2954:FC2954,FI2954:FQ2954),"")</f>
        <v/>
      </c>
      <c r="E2954" s="98" t="str">
        <f>IF(H2954=1,COUNT(R2954:FC2954,FI2954:FQ2954),"")</f>
        <v/>
      </c>
      <c r="F2954" s="98" t="str">
        <f>IF(H2954=1,COUNT(X2954:BN2954,BP2954:BX2954,BZ2954:CF2954,CH2954:FC2954,FI2954:FQ2954),"")</f>
        <v/>
      </c>
      <c r="G2954" s="98" t="str">
        <f>IF($B2954&gt;=1,$M2954,"")</f>
        <v/>
      </c>
      <c r="H2954" s="199" t="str">
        <f>IF(AND(M2954&gt;0,M2954&lt;=STATS!$C$22),1,"")</f>
        <v/>
      </c>
      <c r="J2954" s="34">
        <v>2953</v>
      </c>
      <c r="R2954" s="17"/>
      <c r="U2954" s="17"/>
      <c r="FD2954" s="195"/>
      <c r="FE2954" s="195"/>
      <c r="FF2954" s="195"/>
      <c r="FG2954" s="195"/>
      <c r="FH2954" s="195"/>
    </row>
    <row r="2955" spans="2:164" x14ac:dyDescent="0.2">
      <c r="B2955" s="98">
        <f>COUNT(R2955:FC2955,FI2955:FQ2955)</f>
        <v>0</v>
      </c>
      <c r="C2955" s="98" t="str">
        <f>IF(COUNT(R2955:FC2955,FI2955:FQ2955)&gt;0,COUNT(R2955:FC2955,FI2955:FQ2955),"")</f>
        <v/>
      </c>
      <c r="D2955" s="98" t="str">
        <f>IF(COUNT(X2955:BN2955,BP2955:BX2955,BZ2955:CF2955,CH2955:FC2955,FI2955:FQ2955)&gt;0,COUNT(X2955:BN2955,BP2955:BX2955,BZ2955:CF2955,CH2955:FC2955,FI2955:FQ2955),"")</f>
        <v/>
      </c>
      <c r="E2955" s="98" t="str">
        <f>IF(H2955=1,COUNT(R2955:FC2955,FI2955:FQ2955),"")</f>
        <v/>
      </c>
      <c r="F2955" s="98" t="str">
        <f>IF(H2955=1,COUNT(X2955:BN2955,BP2955:BX2955,BZ2955:CF2955,CH2955:FC2955,FI2955:FQ2955),"")</f>
        <v/>
      </c>
      <c r="G2955" s="98" t="str">
        <f>IF($B2955&gt;=1,$M2955,"")</f>
        <v/>
      </c>
      <c r="H2955" s="199" t="str">
        <f>IF(AND(M2955&gt;0,M2955&lt;=STATS!$C$22),1,"")</f>
        <v/>
      </c>
      <c r="J2955" s="34">
        <v>2954</v>
      </c>
      <c r="R2955" s="17"/>
      <c r="U2955" s="17"/>
      <c r="FD2955" s="195"/>
      <c r="FE2955" s="195"/>
      <c r="FF2955" s="195"/>
      <c r="FG2955" s="195"/>
      <c r="FH2955" s="195"/>
    </row>
    <row r="2956" spans="2:164" x14ac:dyDescent="0.2">
      <c r="B2956" s="98">
        <f>COUNT(R2956:FC2956,FI2956:FQ2956)</f>
        <v>0</v>
      </c>
      <c r="C2956" s="98" t="str">
        <f>IF(COUNT(R2956:FC2956,FI2956:FQ2956)&gt;0,COUNT(R2956:FC2956,FI2956:FQ2956),"")</f>
        <v/>
      </c>
      <c r="D2956" s="98" t="str">
        <f>IF(COUNT(X2956:BN2956,BP2956:BX2956,BZ2956:CF2956,CH2956:FC2956,FI2956:FQ2956)&gt;0,COUNT(X2956:BN2956,BP2956:BX2956,BZ2956:CF2956,CH2956:FC2956,FI2956:FQ2956),"")</f>
        <v/>
      </c>
      <c r="E2956" s="98" t="str">
        <f>IF(H2956=1,COUNT(R2956:FC2956,FI2956:FQ2956),"")</f>
        <v/>
      </c>
      <c r="F2956" s="98" t="str">
        <f>IF(H2956=1,COUNT(X2956:BN2956,BP2956:BX2956,BZ2956:CF2956,CH2956:FC2956,FI2956:FQ2956),"")</f>
        <v/>
      </c>
      <c r="G2956" s="98" t="str">
        <f>IF($B2956&gt;=1,$M2956,"")</f>
        <v/>
      </c>
      <c r="H2956" s="199" t="str">
        <f>IF(AND(M2956&gt;0,M2956&lt;=STATS!$C$22),1,"")</f>
        <v/>
      </c>
      <c r="J2956" s="34">
        <v>2955</v>
      </c>
      <c r="R2956" s="17"/>
      <c r="U2956" s="17"/>
      <c r="FD2956" s="195"/>
      <c r="FE2956" s="195"/>
      <c r="FF2956" s="195"/>
      <c r="FG2956" s="195"/>
      <c r="FH2956" s="195"/>
    </row>
    <row r="2957" spans="2:164" x14ac:dyDescent="0.2">
      <c r="B2957" s="98">
        <f>COUNT(R2957:FC2957,FI2957:FQ2957)</f>
        <v>0</v>
      </c>
      <c r="C2957" s="98" t="str">
        <f>IF(COUNT(R2957:FC2957,FI2957:FQ2957)&gt;0,COUNT(R2957:FC2957,FI2957:FQ2957),"")</f>
        <v/>
      </c>
      <c r="D2957" s="98" t="str">
        <f>IF(COUNT(X2957:BN2957,BP2957:BX2957,BZ2957:CF2957,CH2957:FC2957,FI2957:FQ2957)&gt;0,COUNT(X2957:BN2957,BP2957:BX2957,BZ2957:CF2957,CH2957:FC2957,FI2957:FQ2957),"")</f>
        <v/>
      </c>
      <c r="E2957" s="98" t="str">
        <f>IF(H2957=1,COUNT(R2957:FC2957,FI2957:FQ2957),"")</f>
        <v/>
      </c>
      <c r="F2957" s="98" t="str">
        <f>IF(H2957=1,COUNT(X2957:BN2957,BP2957:BX2957,BZ2957:CF2957,CH2957:FC2957,FI2957:FQ2957),"")</f>
        <v/>
      </c>
      <c r="G2957" s="98" t="str">
        <f>IF($B2957&gt;=1,$M2957,"")</f>
        <v/>
      </c>
      <c r="H2957" s="199" t="str">
        <f>IF(AND(M2957&gt;0,M2957&lt;=STATS!$C$22),1,"")</f>
        <v/>
      </c>
      <c r="J2957" s="34">
        <v>2956</v>
      </c>
      <c r="R2957" s="17"/>
      <c r="U2957" s="17"/>
      <c r="FD2957" s="195"/>
      <c r="FE2957" s="195"/>
      <c r="FF2957" s="195"/>
      <c r="FG2957" s="195"/>
      <c r="FH2957" s="195"/>
    </row>
    <row r="2958" spans="2:164" x14ac:dyDescent="0.2">
      <c r="B2958" s="98">
        <f>COUNT(R2958:FC2958,FI2958:FQ2958)</f>
        <v>0</v>
      </c>
      <c r="C2958" s="98" t="str">
        <f>IF(COUNT(R2958:FC2958,FI2958:FQ2958)&gt;0,COUNT(R2958:FC2958,FI2958:FQ2958),"")</f>
        <v/>
      </c>
      <c r="D2958" s="98" t="str">
        <f>IF(COUNT(X2958:BN2958,BP2958:BX2958,BZ2958:CF2958,CH2958:FC2958,FI2958:FQ2958)&gt;0,COUNT(X2958:BN2958,BP2958:BX2958,BZ2958:CF2958,CH2958:FC2958,FI2958:FQ2958),"")</f>
        <v/>
      </c>
      <c r="E2958" s="98" t="str">
        <f>IF(H2958=1,COUNT(R2958:FC2958,FI2958:FQ2958),"")</f>
        <v/>
      </c>
      <c r="F2958" s="98" t="str">
        <f>IF(H2958=1,COUNT(X2958:BN2958,BP2958:BX2958,BZ2958:CF2958,CH2958:FC2958,FI2958:FQ2958),"")</f>
        <v/>
      </c>
      <c r="G2958" s="98" t="str">
        <f>IF($B2958&gt;=1,$M2958,"")</f>
        <v/>
      </c>
      <c r="H2958" s="199" t="str">
        <f>IF(AND(M2958&gt;0,M2958&lt;=STATS!$C$22),1,"")</f>
        <v/>
      </c>
      <c r="J2958" s="34">
        <v>2957</v>
      </c>
      <c r="R2958" s="17"/>
      <c r="U2958" s="17"/>
      <c r="FD2958" s="195"/>
      <c r="FE2958" s="195"/>
      <c r="FF2958" s="195"/>
      <c r="FG2958" s="195"/>
      <c r="FH2958" s="195"/>
    </row>
    <row r="2959" spans="2:164" x14ac:dyDescent="0.2">
      <c r="B2959" s="98">
        <f>COUNT(R2959:FC2959,FI2959:FQ2959)</f>
        <v>0</v>
      </c>
      <c r="C2959" s="98" t="str">
        <f>IF(COUNT(R2959:FC2959,FI2959:FQ2959)&gt;0,COUNT(R2959:FC2959,FI2959:FQ2959),"")</f>
        <v/>
      </c>
      <c r="D2959" s="98" t="str">
        <f>IF(COUNT(X2959:BN2959,BP2959:BX2959,BZ2959:CF2959,CH2959:FC2959,FI2959:FQ2959)&gt;0,COUNT(X2959:BN2959,BP2959:BX2959,BZ2959:CF2959,CH2959:FC2959,FI2959:FQ2959),"")</f>
        <v/>
      </c>
      <c r="E2959" s="98" t="str">
        <f>IF(H2959=1,COUNT(R2959:FC2959,FI2959:FQ2959),"")</f>
        <v/>
      </c>
      <c r="F2959" s="98" t="str">
        <f>IF(H2959=1,COUNT(X2959:BN2959,BP2959:BX2959,BZ2959:CF2959,CH2959:FC2959,FI2959:FQ2959),"")</f>
        <v/>
      </c>
      <c r="G2959" s="98" t="str">
        <f>IF($B2959&gt;=1,$M2959,"")</f>
        <v/>
      </c>
      <c r="H2959" s="199" t="str">
        <f>IF(AND(M2959&gt;0,M2959&lt;=STATS!$C$22),1,"")</f>
        <v/>
      </c>
      <c r="J2959" s="34">
        <v>2958</v>
      </c>
      <c r="R2959" s="17"/>
      <c r="U2959" s="17"/>
      <c r="FD2959" s="195"/>
      <c r="FE2959" s="195"/>
      <c r="FF2959" s="195"/>
      <c r="FG2959" s="195"/>
      <c r="FH2959" s="195"/>
    </row>
    <row r="2960" spans="2:164" x14ac:dyDescent="0.2">
      <c r="B2960" s="98">
        <f>COUNT(R2960:FC2960,FI2960:FQ2960)</f>
        <v>0</v>
      </c>
      <c r="C2960" s="98" t="str">
        <f>IF(COUNT(R2960:FC2960,FI2960:FQ2960)&gt;0,COUNT(R2960:FC2960,FI2960:FQ2960),"")</f>
        <v/>
      </c>
      <c r="D2960" s="98" t="str">
        <f>IF(COUNT(X2960:BN2960,BP2960:BX2960,BZ2960:CF2960,CH2960:FC2960,FI2960:FQ2960)&gt;0,COUNT(X2960:BN2960,BP2960:BX2960,BZ2960:CF2960,CH2960:FC2960,FI2960:FQ2960),"")</f>
        <v/>
      </c>
      <c r="E2960" s="98" t="str">
        <f>IF(H2960=1,COUNT(R2960:FC2960,FI2960:FQ2960),"")</f>
        <v/>
      </c>
      <c r="F2960" s="98" t="str">
        <f>IF(H2960=1,COUNT(X2960:BN2960,BP2960:BX2960,BZ2960:CF2960,CH2960:FC2960,FI2960:FQ2960),"")</f>
        <v/>
      </c>
      <c r="G2960" s="98" t="str">
        <f>IF($B2960&gt;=1,$M2960,"")</f>
        <v/>
      </c>
      <c r="H2960" s="199" t="str">
        <f>IF(AND(M2960&gt;0,M2960&lt;=STATS!$C$22),1,"")</f>
        <v/>
      </c>
      <c r="J2960" s="34">
        <v>2959</v>
      </c>
      <c r="R2960" s="17"/>
      <c r="U2960" s="17"/>
      <c r="FD2960" s="195"/>
      <c r="FE2960" s="195"/>
      <c r="FF2960" s="195"/>
      <c r="FG2960" s="195"/>
      <c r="FH2960" s="195"/>
    </row>
    <row r="2961" spans="2:164" x14ac:dyDescent="0.2">
      <c r="B2961" s="98">
        <f>COUNT(R2961:FC2961,FI2961:FQ2961)</f>
        <v>0</v>
      </c>
      <c r="C2961" s="98" t="str">
        <f>IF(COUNT(R2961:FC2961,FI2961:FQ2961)&gt;0,COUNT(R2961:FC2961,FI2961:FQ2961),"")</f>
        <v/>
      </c>
      <c r="D2961" s="98" t="str">
        <f>IF(COUNT(X2961:BN2961,BP2961:BX2961,BZ2961:CF2961,CH2961:FC2961,FI2961:FQ2961)&gt;0,COUNT(X2961:BN2961,BP2961:BX2961,BZ2961:CF2961,CH2961:FC2961,FI2961:FQ2961),"")</f>
        <v/>
      </c>
      <c r="E2961" s="98" t="str">
        <f>IF(H2961=1,COUNT(R2961:FC2961,FI2961:FQ2961),"")</f>
        <v/>
      </c>
      <c r="F2961" s="98" t="str">
        <f>IF(H2961=1,COUNT(X2961:BN2961,BP2961:BX2961,BZ2961:CF2961,CH2961:FC2961,FI2961:FQ2961),"")</f>
        <v/>
      </c>
      <c r="G2961" s="98" t="str">
        <f>IF($B2961&gt;=1,$M2961,"")</f>
        <v/>
      </c>
      <c r="H2961" s="199" t="str">
        <f>IF(AND(M2961&gt;0,M2961&lt;=STATS!$C$22),1,"")</f>
        <v/>
      </c>
      <c r="J2961" s="34">
        <v>2960</v>
      </c>
      <c r="R2961" s="17"/>
      <c r="U2961" s="17"/>
      <c r="FD2961" s="195"/>
      <c r="FE2961" s="195"/>
      <c r="FF2961" s="195"/>
      <c r="FG2961" s="195"/>
      <c r="FH2961" s="195"/>
    </row>
    <row r="2962" spans="2:164" x14ac:dyDescent="0.2">
      <c r="B2962" s="98">
        <f>COUNT(R2962:FC2962,FI2962:FQ2962)</f>
        <v>0</v>
      </c>
      <c r="C2962" s="98" t="str">
        <f>IF(COUNT(R2962:FC2962,FI2962:FQ2962)&gt;0,COUNT(R2962:FC2962,FI2962:FQ2962),"")</f>
        <v/>
      </c>
      <c r="D2962" s="98" t="str">
        <f>IF(COUNT(X2962:BN2962,BP2962:BX2962,BZ2962:CF2962,CH2962:FC2962,FI2962:FQ2962)&gt;0,COUNT(X2962:BN2962,BP2962:BX2962,BZ2962:CF2962,CH2962:FC2962,FI2962:FQ2962),"")</f>
        <v/>
      </c>
      <c r="E2962" s="98" t="str">
        <f>IF(H2962=1,COUNT(R2962:FC2962,FI2962:FQ2962),"")</f>
        <v/>
      </c>
      <c r="F2962" s="98" t="str">
        <f>IF(H2962=1,COUNT(X2962:BN2962,BP2962:BX2962,BZ2962:CF2962,CH2962:FC2962,FI2962:FQ2962),"")</f>
        <v/>
      </c>
      <c r="G2962" s="98" t="str">
        <f>IF($B2962&gt;=1,$M2962,"")</f>
        <v/>
      </c>
      <c r="H2962" s="199" t="str">
        <f>IF(AND(M2962&gt;0,M2962&lt;=STATS!$C$22),1,"")</f>
        <v/>
      </c>
      <c r="J2962" s="34">
        <v>2961</v>
      </c>
      <c r="R2962" s="17"/>
      <c r="U2962" s="17"/>
      <c r="FD2962" s="195"/>
      <c r="FE2962" s="195"/>
      <c r="FF2962" s="195"/>
      <c r="FG2962" s="195"/>
      <c r="FH2962" s="195"/>
    </row>
    <row r="2963" spans="2:164" x14ac:dyDescent="0.2">
      <c r="B2963" s="98">
        <f>COUNT(R2963:FC2963,FI2963:FQ2963)</f>
        <v>0</v>
      </c>
      <c r="C2963" s="98" t="str">
        <f>IF(COUNT(R2963:FC2963,FI2963:FQ2963)&gt;0,COUNT(R2963:FC2963,FI2963:FQ2963),"")</f>
        <v/>
      </c>
      <c r="D2963" s="98" t="str">
        <f>IF(COUNT(X2963:BN2963,BP2963:BX2963,BZ2963:CF2963,CH2963:FC2963,FI2963:FQ2963)&gt;0,COUNT(X2963:BN2963,BP2963:BX2963,BZ2963:CF2963,CH2963:FC2963,FI2963:FQ2963),"")</f>
        <v/>
      </c>
      <c r="E2963" s="98" t="str">
        <f>IF(H2963=1,COUNT(R2963:FC2963,FI2963:FQ2963),"")</f>
        <v/>
      </c>
      <c r="F2963" s="98" t="str">
        <f>IF(H2963=1,COUNT(X2963:BN2963,BP2963:BX2963,BZ2963:CF2963,CH2963:FC2963,FI2963:FQ2963),"")</f>
        <v/>
      </c>
      <c r="G2963" s="98" t="str">
        <f>IF($B2963&gt;=1,$M2963,"")</f>
        <v/>
      </c>
      <c r="H2963" s="199" t="str">
        <f>IF(AND(M2963&gt;0,M2963&lt;=STATS!$C$22),1,"")</f>
        <v/>
      </c>
      <c r="J2963" s="34">
        <v>2962</v>
      </c>
      <c r="R2963" s="17"/>
      <c r="U2963" s="17"/>
      <c r="FD2963" s="195"/>
      <c r="FE2963" s="195"/>
      <c r="FF2963" s="195"/>
      <c r="FG2963" s="195"/>
      <c r="FH2963" s="195"/>
    </row>
    <row r="2964" spans="2:164" x14ac:dyDescent="0.2">
      <c r="B2964" s="98">
        <f>COUNT(R2964:FC2964,FI2964:FQ2964)</f>
        <v>0</v>
      </c>
      <c r="C2964" s="98" t="str">
        <f>IF(COUNT(R2964:FC2964,FI2964:FQ2964)&gt;0,COUNT(R2964:FC2964,FI2964:FQ2964),"")</f>
        <v/>
      </c>
      <c r="D2964" s="98" t="str">
        <f>IF(COUNT(X2964:BN2964,BP2964:BX2964,BZ2964:CF2964,CH2964:FC2964,FI2964:FQ2964)&gt;0,COUNT(X2964:BN2964,BP2964:BX2964,BZ2964:CF2964,CH2964:FC2964,FI2964:FQ2964),"")</f>
        <v/>
      </c>
      <c r="E2964" s="98" t="str">
        <f>IF(H2964=1,COUNT(R2964:FC2964,FI2964:FQ2964),"")</f>
        <v/>
      </c>
      <c r="F2964" s="98" t="str">
        <f>IF(H2964=1,COUNT(X2964:BN2964,BP2964:BX2964,BZ2964:CF2964,CH2964:FC2964,FI2964:FQ2964),"")</f>
        <v/>
      </c>
      <c r="G2964" s="98" t="str">
        <f>IF($B2964&gt;=1,$M2964,"")</f>
        <v/>
      </c>
      <c r="H2964" s="199" t="str">
        <f>IF(AND(M2964&gt;0,M2964&lt;=STATS!$C$22),1,"")</f>
        <v/>
      </c>
      <c r="J2964" s="34">
        <v>2963</v>
      </c>
      <c r="R2964" s="17"/>
      <c r="U2964" s="17"/>
      <c r="FD2964" s="195"/>
      <c r="FE2964" s="195"/>
      <c r="FF2964" s="195"/>
      <c r="FG2964" s="195"/>
      <c r="FH2964" s="195"/>
    </row>
    <row r="2965" spans="2:164" x14ac:dyDescent="0.2">
      <c r="B2965" s="98">
        <f>COUNT(R2965:FC2965,FI2965:FQ2965)</f>
        <v>0</v>
      </c>
      <c r="C2965" s="98" t="str">
        <f>IF(COUNT(R2965:FC2965,FI2965:FQ2965)&gt;0,COUNT(R2965:FC2965,FI2965:FQ2965),"")</f>
        <v/>
      </c>
      <c r="D2965" s="98" t="str">
        <f>IF(COUNT(X2965:BN2965,BP2965:BX2965,BZ2965:CF2965,CH2965:FC2965,FI2965:FQ2965)&gt;0,COUNT(X2965:BN2965,BP2965:BX2965,BZ2965:CF2965,CH2965:FC2965,FI2965:FQ2965),"")</f>
        <v/>
      </c>
      <c r="E2965" s="98" t="str">
        <f>IF(H2965=1,COUNT(R2965:FC2965,FI2965:FQ2965),"")</f>
        <v/>
      </c>
      <c r="F2965" s="98" t="str">
        <f>IF(H2965=1,COUNT(X2965:BN2965,BP2965:BX2965,BZ2965:CF2965,CH2965:FC2965,FI2965:FQ2965),"")</f>
        <v/>
      </c>
      <c r="G2965" s="98" t="str">
        <f>IF($B2965&gt;=1,$M2965,"")</f>
        <v/>
      </c>
      <c r="H2965" s="199" t="str">
        <f>IF(AND(M2965&gt;0,M2965&lt;=STATS!$C$22),1,"")</f>
        <v/>
      </c>
      <c r="J2965" s="34">
        <v>2964</v>
      </c>
      <c r="R2965" s="17"/>
      <c r="U2965" s="17"/>
      <c r="FD2965" s="195"/>
      <c r="FE2965" s="195"/>
      <c r="FF2965" s="195"/>
      <c r="FG2965" s="195"/>
      <c r="FH2965" s="195"/>
    </row>
    <row r="2966" spans="2:164" x14ac:dyDescent="0.2">
      <c r="B2966" s="98">
        <f>COUNT(R2966:FC2966,FI2966:FQ2966)</f>
        <v>0</v>
      </c>
      <c r="C2966" s="98" t="str">
        <f>IF(COUNT(R2966:FC2966,FI2966:FQ2966)&gt;0,COUNT(R2966:FC2966,FI2966:FQ2966),"")</f>
        <v/>
      </c>
      <c r="D2966" s="98" t="str">
        <f>IF(COUNT(X2966:BN2966,BP2966:BX2966,BZ2966:CF2966,CH2966:FC2966,FI2966:FQ2966)&gt;0,COUNT(X2966:BN2966,BP2966:BX2966,BZ2966:CF2966,CH2966:FC2966,FI2966:FQ2966),"")</f>
        <v/>
      </c>
      <c r="E2966" s="98" t="str">
        <f>IF(H2966=1,COUNT(R2966:FC2966,FI2966:FQ2966),"")</f>
        <v/>
      </c>
      <c r="F2966" s="98" t="str">
        <f>IF(H2966=1,COUNT(X2966:BN2966,BP2966:BX2966,BZ2966:CF2966,CH2966:FC2966,FI2966:FQ2966),"")</f>
        <v/>
      </c>
      <c r="G2966" s="98" t="str">
        <f>IF($B2966&gt;=1,$M2966,"")</f>
        <v/>
      </c>
      <c r="H2966" s="199" t="str">
        <f>IF(AND(M2966&gt;0,M2966&lt;=STATS!$C$22),1,"")</f>
        <v/>
      </c>
      <c r="J2966" s="34">
        <v>2965</v>
      </c>
      <c r="R2966" s="17"/>
      <c r="U2966" s="17"/>
      <c r="FD2966" s="195"/>
      <c r="FE2966" s="195"/>
      <c r="FF2966" s="195"/>
      <c r="FG2966" s="195"/>
      <c r="FH2966" s="195"/>
    </row>
    <row r="2967" spans="2:164" x14ac:dyDescent="0.2">
      <c r="B2967" s="98">
        <f>COUNT(R2967:FC2967,FI2967:FQ2967)</f>
        <v>0</v>
      </c>
      <c r="C2967" s="98" t="str">
        <f>IF(COUNT(R2967:FC2967,FI2967:FQ2967)&gt;0,COUNT(R2967:FC2967,FI2967:FQ2967),"")</f>
        <v/>
      </c>
      <c r="D2967" s="98" t="str">
        <f>IF(COUNT(X2967:BN2967,BP2967:BX2967,BZ2967:CF2967,CH2967:FC2967,FI2967:FQ2967)&gt;0,COUNT(X2967:BN2967,BP2967:BX2967,BZ2967:CF2967,CH2967:FC2967,FI2967:FQ2967),"")</f>
        <v/>
      </c>
      <c r="E2967" s="98" t="str">
        <f>IF(H2967=1,COUNT(R2967:FC2967,FI2967:FQ2967),"")</f>
        <v/>
      </c>
      <c r="F2967" s="98" t="str">
        <f>IF(H2967=1,COUNT(X2967:BN2967,BP2967:BX2967,BZ2967:CF2967,CH2967:FC2967,FI2967:FQ2967),"")</f>
        <v/>
      </c>
      <c r="G2967" s="98" t="str">
        <f>IF($B2967&gt;=1,$M2967,"")</f>
        <v/>
      </c>
      <c r="H2967" s="199" t="str">
        <f>IF(AND(M2967&gt;0,M2967&lt;=STATS!$C$22),1,"")</f>
        <v/>
      </c>
      <c r="J2967" s="34">
        <v>2966</v>
      </c>
      <c r="R2967" s="17"/>
      <c r="U2967" s="17"/>
      <c r="FD2967" s="195"/>
      <c r="FE2967" s="195"/>
      <c r="FF2967" s="195"/>
      <c r="FG2967" s="195"/>
      <c r="FH2967" s="195"/>
    </row>
    <row r="2968" spans="2:164" x14ac:dyDescent="0.2">
      <c r="B2968" s="98">
        <f>COUNT(R2968:FC2968,FI2968:FQ2968)</f>
        <v>0</v>
      </c>
      <c r="C2968" s="98" t="str">
        <f>IF(COUNT(R2968:FC2968,FI2968:FQ2968)&gt;0,COUNT(R2968:FC2968,FI2968:FQ2968),"")</f>
        <v/>
      </c>
      <c r="D2968" s="98" t="str">
        <f>IF(COUNT(X2968:BN2968,BP2968:BX2968,BZ2968:CF2968,CH2968:FC2968,FI2968:FQ2968)&gt;0,COUNT(X2968:BN2968,BP2968:BX2968,BZ2968:CF2968,CH2968:FC2968,FI2968:FQ2968),"")</f>
        <v/>
      </c>
      <c r="E2968" s="98" t="str">
        <f>IF(H2968=1,COUNT(R2968:FC2968,FI2968:FQ2968),"")</f>
        <v/>
      </c>
      <c r="F2968" s="98" t="str">
        <f>IF(H2968=1,COUNT(X2968:BN2968,BP2968:BX2968,BZ2968:CF2968,CH2968:FC2968,FI2968:FQ2968),"")</f>
        <v/>
      </c>
      <c r="G2968" s="98" t="str">
        <f>IF($B2968&gt;=1,$M2968,"")</f>
        <v/>
      </c>
      <c r="H2968" s="199" t="str">
        <f>IF(AND(M2968&gt;0,M2968&lt;=STATS!$C$22),1,"")</f>
        <v/>
      </c>
      <c r="J2968" s="34">
        <v>2967</v>
      </c>
      <c r="R2968" s="17"/>
      <c r="U2968" s="17"/>
      <c r="FD2968" s="195"/>
      <c r="FE2968" s="195"/>
      <c r="FF2968" s="195"/>
      <c r="FG2968" s="195"/>
      <c r="FH2968" s="195"/>
    </row>
    <row r="2969" spans="2:164" x14ac:dyDescent="0.2">
      <c r="B2969" s="98">
        <f>COUNT(R2969:FC2969,FI2969:FQ2969)</f>
        <v>0</v>
      </c>
      <c r="C2969" s="98" t="str">
        <f>IF(COUNT(R2969:FC2969,FI2969:FQ2969)&gt;0,COUNT(R2969:FC2969,FI2969:FQ2969),"")</f>
        <v/>
      </c>
      <c r="D2969" s="98" t="str">
        <f>IF(COUNT(X2969:BN2969,BP2969:BX2969,BZ2969:CF2969,CH2969:FC2969,FI2969:FQ2969)&gt;0,COUNT(X2969:BN2969,BP2969:BX2969,BZ2969:CF2969,CH2969:FC2969,FI2969:FQ2969),"")</f>
        <v/>
      </c>
      <c r="E2969" s="98" t="str">
        <f>IF(H2969=1,COUNT(R2969:FC2969,FI2969:FQ2969),"")</f>
        <v/>
      </c>
      <c r="F2969" s="98" t="str">
        <f>IF(H2969=1,COUNT(X2969:BN2969,BP2969:BX2969,BZ2969:CF2969,CH2969:FC2969,FI2969:FQ2969),"")</f>
        <v/>
      </c>
      <c r="G2969" s="98" t="str">
        <f>IF($B2969&gt;=1,$M2969,"")</f>
        <v/>
      </c>
      <c r="H2969" s="199" t="str">
        <f>IF(AND(M2969&gt;0,M2969&lt;=STATS!$C$22),1,"")</f>
        <v/>
      </c>
      <c r="J2969" s="34">
        <v>2968</v>
      </c>
      <c r="R2969" s="17"/>
      <c r="U2969" s="17"/>
      <c r="FD2969" s="195"/>
      <c r="FE2969" s="195"/>
      <c r="FF2969" s="195"/>
      <c r="FG2969" s="195"/>
      <c r="FH2969" s="195"/>
    </row>
    <row r="2970" spans="2:164" x14ac:dyDescent="0.2">
      <c r="B2970" s="98">
        <f>COUNT(R2970:FC2970,FI2970:FQ2970)</f>
        <v>0</v>
      </c>
      <c r="C2970" s="98" t="str">
        <f>IF(COUNT(R2970:FC2970,FI2970:FQ2970)&gt;0,COUNT(R2970:FC2970,FI2970:FQ2970),"")</f>
        <v/>
      </c>
      <c r="D2970" s="98" t="str">
        <f>IF(COUNT(X2970:BN2970,BP2970:BX2970,BZ2970:CF2970,CH2970:FC2970,FI2970:FQ2970)&gt;0,COUNT(X2970:BN2970,BP2970:BX2970,BZ2970:CF2970,CH2970:FC2970,FI2970:FQ2970),"")</f>
        <v/>
      </c>
      <c r="E2970" s="98" t="str">
        <f>IF(H2970=1,COUNT(R2970:FC2970,FI2970:FQ2970),"")</f>
        <v/>
      </c>
      <c r="F2970" s="98" t="str">
        <f>IF(H2970=1,COUNT(X2970:BN2970,BP2970:BX2970,BZ2970:CF2970,CH2970:FC2970,FI2970:FQ2970),"")</f>
        <v/>
      </c>
      <c r="G2970" s="98" t="str">
        <f>IF($B2970&gt;=1,$M2970,"")</f>
        <v/>
      </c>
      <c r="H2970" s="199" t="str">
        <f>IF(AND(M2970&gt;0,M2970&lt;=STATS!$C$22),1,"")</f>
        <v/>
      </c>
      <c r="J2970" s="34">
        <v>2969</v>
      </c>
      <c r="R2970" s="17"/>
      <c r="U2970" s="17"/>
      <c r="FD2970" s="195"/>
      <c r="FE2970" s="195"/>
      <c r="FF2970" s="195"/>
      <c r="FG2970" s="195"/>
      <c r="FH2970" s="195"/>
    </row>
    <row r="2971" spans="2:164" x14ac:dyDescent="0.2">
      <c r="B2971" s="98">
        <f>COUNT(R2971:FC2971,FI2971:FQ2971)</f>
        <v>0</v>
      </c>
      <c r="C2971" s="98" t="str">
        <f>IF(COUNT(R2971:FC2971,FI2971:FQ2971)&gt;0,COUNT(R2971:FC2971,FI2971:FQ2971),"")</f>
        <v/>
      </c>
      <c r="D2971" s="98" t="str">
        <f>IF(COUNT(X2971:BN2971,BP2971:BX2971,BZ2971:CF2971,CH2971:FC2971,FI2971:FQ2971)&gt;0,COUNT(X2971:BN2971,BP2971:BX2971,BZ2971:CF2971,CH2971:FC2971,FI2971:FQ2971),"")</f>
        <v/>
      </c>
      <c r="E2971" s="98" t="str">
        <f>IF(H2971=1,COUNT(R2971:FC2971,FI2971:FQ2971),"")</f>
        <v/>
      </c>
      <c r="F2971" s="98" t="str">
        <f>IF(H2971=1,COUNT(X2971:BN2971,BP2971:BX2971,BZ2971:CF2971,CH2971:FC2971,FI2971:FQ2971),"")</f>
        <v/>
      </c>
      <c r="G2971" s="98" t="str">
        <f>IF($B2971&gt;=1,$M2971,"")</f>
        <v/>
      </c>
      <c r="H2971" s="199" t="str">
        <f>IF(AND(M2971&gt;0,M2971&lt;=STATS!$C$22),1,"")</f>
        <v/>
      </c>
      <c r="J2971" s="34">
        <v>2970</v>
      </c>
      <c r="R2971" s="17"/>
      <c r="U2971" s="17"/>
      <c r="FD2971" s="195"/>
      <c r="FE2971" s="195"/>
      <c r="FF2971" s="195"/>
      <c r="FG2971" s="195"/>
      <c r="FH2971" s="195"/>
    </row>
    <row r="2972" spans="2:164" x14ac:dyDescent="0.2">
      <c r="B2972" s="98">
        <f>COUNT(R2972:FC2972,FI2972:FQ2972)</f>
        <v>0</v>
      </c>
      <c r="C2972" s="98" t="str">
        <f>IF(COUNT(R2972:FC2972,FI2972:FQ2972)&gt;0,COUNT(R2972:FC2972,FI2972:FQ2972),"")</f>
        <v/>
      </c>
      <c r="D2972" s="98" t="str">
        <f>IF(COUNT(X2972:BN2972,BP2972:BX2972,BZ2972:CF2972,CH2972:FC2972,FI2972:FQ2972)&gt;0,COUNT(X2972:BN2972,BP2972:BX2972,BZ2972:CF2972,CH2972:FC2972,FI2972:FQ2972),"")</f>
        <v/>
      </c>
      <c r="E2972" s="98" t="str">
        <f>IF(H2972=1,COUNT(R2972:FC2972,FI2972:FQ2972),"")</f>
        <v/>
      </c>
      <c r="F2972" s="98" t="str">
        <f>IF(H2972=1,COUNT(X2972:BN2972,BP2972:BX2972,BZ2972:CF2972,CH2972:FC2972,FI2972:FQ2972),"")</f>
        <v/>
      </c>
      <c r="G2972" s="98" t="str">
        <f>IF($B2972&gt;=1,$M2972,"")</f>
        <v/>
      </c>
      <c r="H2972" s="199" t="str">
        <f>IF(AND(M2972&gt;0,M2972&lt;=STATS!$C$22),1,"")</f>
        <v/>
      </c>
      <c r="J2972" s="34">
        <v>2971</v>
      </c>
      <c r="R2972" s="17"/>
      <c r="U2972" s="17"/>
      <c r="FD2972" s="195"/>
      <c r="FE2972" s="195"/>
      <c r="FF2972" s="195"/>
      <c r="FG2972" s="195"/>
      <c r="FH2972" s="195"/>
    </row>
    <row r="2973" spans="2:164" x14ac:dyDescent="0.2">
      <c r="B2973" s="98">
        <f>COUNT(R2973:FC2973,FI2973:FQ2973)</f>
        <v>0</v>
      </c>
      <c r="C2973" s="98" t="str">
        <f>IF(COUNT(R2973:FC2973,FI2973:FQ2973)&gt;0,COUNT(R2973:FC2973,FI2973:FQ2973),"")</f>
        <v/>
      </c>
      <c r="D2973" s="98" t="str">
        <f>IF(COUNT(X2973:BN2973,BP2973:BX2973,BZ2973:CF2973,CH2973:FC2973,FI2973:FQ2973)&gt;0,COUNT(X2973:BN2973,BP2973:BX2973,BZ2973:CF2973,CH2973:FC2973,FI2973:FQ2973),"")</f>
        <v/>
      </c>
      <c r="E2973" s="98" t="str">
        <f>IF(H2973=1,COUNT(R2973:FC2973,FI2973:FQ2973),"")</f>
        <v/>
      </c>
      <c r="F2973" s="98" t="str">
        <f>IF(H2973=1,COUNT(X2973:BN2973,BP2973:BX2973,BZ2973:CF2973,CH2973:FC2973,FI2973:FQ2973),"")</f>
        <v/>
      </c>
      <c r="G2973" s="98" t="str">
        <f>IF($B2973&gt;=1,$M2973,"")</f>
        <v/>
      </c>
      <c r="H2973" s="199" t="str">
        <f>IF(AND(M2973&gt;0,M2973&lt;=STATS!$C$22),1,"")</f>
        <v/>
      </c>
      <c r="J2973" s="34">
        <v>2972</v>
      </c>
      <c r="R2973" s="17"/>
      <c r="U2973" s="17"/>
      <c r="FD2973" s="195"/>
      <c r="FE2973" s="195"/>
      <c r="FF2973" s="195"/>
      <c r="FG2973" s="195"/>
      <c r="FH2973" s="195"/>
    </row>
    <row r="2974" spans="2:164" x14ac:dyDescent="0.2">
      <c r="B2974" s="98">
        <f>COUNT(R2974:FC2974,FI2974:FQ2974)</f>
        <v>0</v>
      </c>
      <c r="C2974" s="98" t="str">
        <f>IF(COUNT(R2974:FC2974,FI2974:FQ2974)&gt;0,COUNT(R2974:FC2974,FI2974:FQ2974),"")</f>
        <v/>
      </c>
      <c r="D2974" s="98" t="str">
        <f>IF(COUNT(X2974:BN2974,BP2974:BX2974,BZ2974:CF2974,CH2974:FC2974,FI2974:FQ2974)&gt;0,COUNT(X2974:BN2974,BP2974:BX2974,BZ2974:CF2974,CH2974:FC2974,FI2974:FQ2974),"")</f>
        <v/>
      </c>
      <c r="E2974" s="98" t="str">
        <f>IF(H2974=1,COUNT(R2974:FC2974,FI2974:FQ2974),"")</f>
        <v/>
      </c>
      <c r="F2974" s="98" t="str">
        <f>IF(H2974=1,COUNT(X2974:BN2974,BP2974:BX2974,BZ2974:CF2974,CH2974:FC2974,FI2974:FQ2974),"")</f>
        <v/>
      </c>
      <c r="G2974" s="98" t="str">
        <f>IF($B2974&gt;=1,$M2974,"")</f>
        <v/>
      </c>
      <c r="H2974" s="199" t="str">
        <f>IF(AND(M2974&gt;0,M2974&lt;=STATS!$C$22),1,"")</f>
        <v/>
      </c>
      <c r="J2974" s="34">
        <v>2973</v>
      </c>
      <c r="R2974" s="17"/>
      <c r="U2974" s="17"/>
      <c r="FD2974" s="195"/>
      <c r="FE2974" s="195"/>
      <c r="FF2974" s="195"/>
      <c r="FG2974" s="195"/>
      <c r="FH2974" s="195"/>
    </row>
    <row r="2975" spans="2:164" x14ac:dyDescent="0.2">
      <c r="B2975" s="98">
        <f>COUNT(R2975:FC2975,FI2975:FQ2975)</f>
        <v>0</v>
      </c>
      <c r="C2975" s="98" t="str">
        <f>IF(COUNT(R2975:FC2975,FI2975:FQ2975)&gt;0,COUNT(R2975:FC2975,FI2975:FQ2975),"")</f>
        <v/>
      </c>
      <c r="D2975" s="98" t="str">
        <f>IF(COUNT(X2975:BN2975,BP2975:BX2975,BZ2975:CF2975,CH2975:FC2975,FI2975:FQ2975)&gt;0,COUNT(X2975:BN2975,BP2975:BX2975,BZ2975:CF2975,CH2975:FC2975,FI2975:FQ2975),"")</f>
        <v/>
      </c>
      <c r="E2975" s="98" t="str">
        <f>IF(H2975=1,COUNT(R2975:FC2975,FI2975:FQ2975),"")</f>
        <v/>
      </c>
      <c r="F2975" s="98" t="str">
        <f>IF(H2975=1,COUNT(X2975:BN2975,BP2975:BX2975,BZ2975:CF2975,CH2975:FC2975,FI2975:FQ2975),"")</f>
        <v/>
      </c>
      <c r="G2975" s="98" t="str">
        <f>IF($B2975&gt;=1,$M2975,"")</f>
        <v/>
      </c>
      <c r="H2975" s="199" t="str">
        <f>IF(AND(M2975&gt;0,M2975&lt;=STATS!$C$22),1,"")</f>
        <v/>
      </c>
      <c r="J2975" s="34">
        <v>2974</v>
      </c>
      <c r="R2975" s="17"/>
      <c r="U2975" s="17"/>
      <c r="FD2975" s="195"/>
      <c r="FE2975" s="195"/>
      <c r="FF2975" s="195"/>
      <c r="FG2975" s="195"/>
      <c r="FH2975" s="195"/>
    </row>
    <row r="2976" spans="2:164" x14ac:dyDescent="0.2">
      <c r="B2976" s="98">
        <f>COUNT(R2976:FC2976,FI2976:FQ2976)</f>
        <v>0</v>
      </c>
      <c r="C2976" s="98" t="str">
        <f>IF(COUNT(R2976:FC2976,FI2976:FQ2976)&gt;0,COUNT(R2976:FC2976,FI2976:FQ2976),"")</f>
        <v/>
      </c>
      <c r="D2976" s="98" t="str">
        <f>IF(COUNT(X2976:BN2976,BP2976:BX2976,BZ2976:CF2976,CH2976:FC2976,FI2976:FQ2976)&gt;0,COUNT(X2976:BN2976,BP2976:BX2976,BZ2976:CF2976,CH2976:FC2976,FI2976:FQ2976),"")</f>
        <v/>
      </c>
      <c r="E2976" s="98" t="str">
        <f>IF(H2976=1,COUNT(R2976:FC2976,FI2976:FQ2976),"")</f>
        <v/>
      </c>
      <c r="F2976" s="98" t="str">
        <f>IF(H2976=1,COUNT(X2976:BN2976,BP2976:BX2976,BZ2976:CF2976,CH2976:FC2976,FI2976:FQ2976),"")</f>
        <v/>
      </c>
      <c r="G2976" s="98" t="str">
        <f>IF($B2976&gt;=1,$M2976,"")</f>
        <v/>
      </c>
      <c r="H2976" s="199" t="str">
        <f>IF(AND(M2976&gt;0,M2976&lt;=STATS!$C$22),1,"")</f>
        <v/>
      </c>
      <c r="J2976" s="34">
        <v>2975</v>
      </c>
      <c r="R2976" s="17"/>
      <c r="U2976" s="17"/>
      <c r="FD2976" s="195"/>
      <c r="FE2976" s="195"/>
      <c r="FF2976" s="195"/>
      <c r="FG2976" s="195"/>
      <c r="FH2976" s="195"/>
    </row>
    <row r="2977" spans="2:164" x14ac:dyDescent="0.2">
      <c r="B2977" s="98">
        <f>COUNT(R2977:FC2977,FI2977:FQ2977)</f>
        <v>0</v>
      </c>
      <c r="C2977" s="98" t="str">
        <f>IF(COUNT(R2977:FC2977,FI2977:FQ2977)&gt;0,COUNT(R2977:FC2977,FI2977:FQ2977),"")</f>
        <v/>
      </c>
      <c r="D2977" s="98" t="str">
        <f>IF(COUNT(X2977:BN2977,BP2977:BX2977,BZ2977:CF2977,CH2977:FC2977,FI2977:FQ2977)&gt;0,COUNT(X2977:BN2977,BP2977:BX2977,BZ2977:CF2977,CH2977:FC2977,FI2977:FQ2977),"")</f>
        <v/>
      </c>
      <c r="E2977" s="98" t="str">
        <f>IF(H2977=1,COUNT(R2977:FC2977,FI2977:FQ2977),"")</f>
        <v/>
      </c>
      <c r="F2977" s="98" t="str">
        <f>IF(H2977=1,COUNT(X2977:BN2977,BP2977:BX2977,BZ2977:CF2977,CH2977:FC2977,FI2977:FQ2977),"")</f>
        <v/>
      </c>
      <c r="G2977" s="98" t="str">
        <f>IF($B2977&gt;=1,$M2977,"")</f>
        <v/>
      </c>
      <c r="H2977" s="199" t="str">
        <f>IF(AND(M2977&gt;0,M2977&lt;=STATS!$C$22),1,"")</f>
        <v/>
      </c>
      <c r="J2977" s="34">
        <v>2976</v>
      </c>
      <c r="R2977" s="17"/>
      <c r="U2977" s="17"/>
      <c r="FD2977" s="195"/>
      <c r="FE2977" s="195"/>
      <c r="FF2977" s="195"/>
      <c r="FG2977" s="195"/>
      <c r="FH2977" s="195"/>
    </row>
    <row r="2978" spans="2:164" x14ac:dyDescent="0.2">
      <c r="B2978" s="98">
        <f>COUNT(R2978:FC2978,FI2978:FQ2978)</f>
        <v>0</v>
      </c>
      <c r="C2978" s="98" t="str">
        <f>IF(COUNT(R2978:FC2978,FI2978:FQ2978)&gt;0,COUNT(R2978:FC2978,FI2978:FQ2978),"")</f>
        <v/>
      </c>
      <c r="D2978" s="98" t="str">
        <f>IF(COUNT(X2978:BN2978,BP2978:BX2978,BZ2978:CF2978,CH2978:FC2978,FI2978:FQ2978)&gt;0,COUNT(X2978:BN2978,BP2978:BX2978,BZ2978:CF2978,CH2978:FC2978,FI2978:FQ2978),"")</f>
        <v/>
      </c>
      <c r="E2978" s="98" t="str">
        <f>IF(H2978=1,COUNT(R2978:FC2978,FI2978:FQ2978),"")</f>
        <v/>
      </c>
      <c r="F2978" s="98" t="str">
        <f>IF(H2978=1,COUNT(X2978:BN2978,BP2978:BX2978,BZ2978:CF2978,CH2978:FC2978,FI2978:FQ2978),"")</f>
        <v/>
      </c>
      <c r="G2978" s="98" t="str">
        <f>IF($B2978&gt;=1,$M2978,"")</f>
        <v/>
      </c>
      <c r="H2978" s="199" t="str">
        <f>IF(AND(M2978&gt;0,M2978&lt;=STATS!$C$22),1,"")</f>
        <v/>
      </c>
      <c r="J2978" s="34">
        <v>2977</v>
      </c>
      <c r="R2978" s="17"/>
      <c r="U2978" s="17"/>
      <c r="FD2978" s="195"/>
      <c r="FE2978" s="195"/>
      <c r="FF2978" s="195"/>
      <c r="FG2978" s="195"/>
      <c r="FH2978" s="195"/>
    </row>
    <row r="2979" spans="2:164" x14ac:dyDescent="0.2">
      <c r="B2979" s="98">
        <f>COUNT(R2979:FC2979,FI2979:FQ2979)</f>
        <v>0</v>
      </c>
      <c r="C2979" s="98" t="str">
        <f>IF(COUNT(R2979:FC2979,FI2979:FQ2979)&gt;0,COUNT(R2979:FC2979,FI2979:FQ2979),"")</f>
        <v/>
      </c>
      <c r="D2979" s="98" t="str">
        <f>IF(COUNT(X2979:BN2979,BP2979:BX2979,BZ2979:CF2979,CH2979:FC2979,FI2979:FQ2979)&gt;0,COUNT(X2979:BN2979,BP2979:BX2979,BZ2979:CF2979,CH2979:FC2979,FI2979:FQ2979),"")</f>
        <v/>
      </c>
      <c r="E2979" s="98" t="str">
        <f>IF(H2979=1,COUNT(R2979:FC2979,FI2979:FQ2979),"")</f>
        <v/>
      </c>
      <c r="F2979" s="98" t="str">
        <f>IF(H2979=1,COUNT(X2979:BN2979,BP2979:BX2979,BZ2979:CF2979,CH2979:FC2979,FI2979:FQ2979),"")</f>
        <v/>
      </c>
      <c r="G2979" s="98" t="str">
        <f>IF($B2979&gt;=1,$M2979,"")</f>
        <v/>
      </c>
      <c r="H2979" s="199" t="str">
        <f>IF(AND(M2979&gt;0,M2979&lt;=STATS!$C$22),1,"")</f>
        <v/>
      </c>
      <c r="J2979" s="34">
        <v>2978</v>
      </c>
      <c r="R2979" s="17"/>
      <c r="U2979" s="17"/>
      <c r="FD2979" s="195"/>
      <c r="FE2979" s="195"/>
      <c r="FF2979" s="195"/>
      <c r="FG2979" s="195"/>
      <c r="FH2979" s="195"/>
    </row>
    <row r="2980" spans="2:164" x14ac:dyDescent="0.2">
      <c r="B2980" s="98">
        <f>COUNT(R2980:FC2980,FI2980:FQ2980)</f>
        <v>0</v>
      </c>
      <c r="C2980" s="98" t="str">
        <f>IF(COUNT(R2980:FC2980,FI2980:FQ2980)&gt;0,COUNT(R2980:FC2980,FI2980:FQ2980),"")</f>
        <v/>
      </c>
      <c r="D2980" s="98" t="str">
        <f>IF(COUNT(X2980:BN2980,BP2980:BX2980,BZ2980:CF2980,CH2980:FC2980,FI2980:FQ2980)&gt;0,COUNT(X2980:BN2980,BP2980:BX2980,BZ2980:CF2980,CH2980:FC2980,FI2980:FQ2980),"")</f>
        <v/>
      </c>
      <c r="E2980" s="98" t="str">
        <f>IF(H2980=1,COUNT(R2980:FC2980,FI2980:FQ2980),"")</f>
        <v/>
      </c>
      <c r="F2980" s="98" t="str">
        <f>IF(H2980=1,COUNT(X2980:BN2980,BP2980:BX2980,BZ2980:CF2980,CH2980:FC2980,FI2980:FQ2980),"")</f>
        <v/>
      </c>
      <c r="G2980" s="98" t="str">
        <f>IF($B2980&gt;=1,$M2980,"")</f>
        <v/>
      </c>
      <c r="H2980" s="199" t="str">
        <f>IF(AND(M2980&gt;0,M2980&lt;=STATS!$C$22),1,"")</f>
        <v/>
      </c>
      <c r="J2980" s="34">
        <v>2979</v>
      </c>
      <c r="R2980" s="17"/>
      <c r="U2980" s="17"/>
      <c r="FD2980" s="195"/>
      <c r="FE2980" s="195"/>
      <c r="FF2980" s="195"/>
      <c r="FG2980" s="195"/>
      <c r="FH2980" s="195"/>
    </row>
    <row r="2981" spans="2:164" x14ac:dyDescent="0.2">
      <c r="B2981" s="98">
        <f>COUNT(R2981:FC2981,FI2981:FQ2981)</f>
        <v>0</v>
      </c>
      <c r="C2981" s="98" t="str">
        <f>IF(COUNT(R2981:FC2981,FI2981:FQ2981)&gt;0,COUNT(R2981:FC2981,FI2981:FQ2981),"")</f>
        <v/>
      </c>
      <c r="D2981" s="98" t="str">
        <f>IF(COUNT(X2981:BN2981,BP2981:BX2981,BZ2981:CF2981,CH2981:FC2981,FI2981:FQ2981)&gt;0,COUNT(X2981:BN2981,BP2981:BX2981,BZ2981:CF2981,CH2981:FC2981,FI2981:FQ2981),"")</f>
        <v/>
      </c>
      <c r="E2981" s="98" t="str">
        <f>IF(H2981=1,COUNT(R2981:FC2981,FI2981:FQ2981),"")</f>
        <v/>
      </c>
      <c r="F2981" s="98" t="str">
        <f>IF(H2981=1,COUNT(X2981:BN2981,BP2981:BX2981,BZ2981:CF2981,CH2981:FC2981,FI2981:FQ2981),"")</f>
        <v/>
      </c>
      <c r="G2981" s="98" t="str">
        <f>IF($B2981&gt;=1,$M2981,"")</f>
        <v/>
      </c>
      <c r="H2981" s="199" t="str">
        <f>IF(AND(M2981&gt;0,M2981&lt;=STATS!$C$22),1,"")</f>
        <v/>
      </c>
      <c r="J2981" s="34">
        <v>2980</v>
      </c>
      <c r="R2981" s="17"/>
      <c r="U2981" s="17"/>
      <c r="FD2981" s="195"/>
      <c r="FE2981" s="195"/>
      <c r="FF2981" s="195"/>
      <c r="FG2981" s="195"/>
      <c r="FH2981" s="195"/>
    </row>
    <row r="2982" spans="2:164" x14ac:dyDescent="0.2">
      <c r="B2982" s="98">
        <f>COUNT(R2982:FC2982,FI2982:FQ2982)</f>
        <v>0</v>
      </c>
      <c r="C2982" s="98" t="str">
        <f>IF(COUNT(R2982:FC2982,FI2982:FQ2982)&gt;0,COUNT(R2982:FC2982,FI2982:FQ2982),"")</f>
        <v/>
      </c>
      <c r="D2982" s="98" t="str">
        <f>IF(COUNT(X2982:BN2982,BP2982:BX2982,BZ2982:CF2982,CH2982:FC2982,FI2982:FQ2982)&gt;0,COUNT(X2982:BN2982,BP2982:BX2982,BZ2982:CF2982,CH2982:FC2982,FI2982:FQ2982),"")</f>
        <v/>
      </c>
      <c r="E2982" s="98" t="str">
        <f>IF(H2982=1,COUNT(R2982:FC2982,FI2982:FQ2982),"")</f>
        <v/>
      </c>
      <c r="F2982" s="98" t="str">
        <f>IF(H2982=1,COUNT(X2982:BN2982,BP2982:BX2982,BZ2982:CF2982,CH2982:FC2982,FI2982:FQ2982),"")</f>
        <v/>
      </c>
      <c r="G2982" s="98" t="str">
        <f>IF($B2982&gt;=1,$M2982,"")</f>
        <v/>
      </c>
      <c r="H2982" s="199" t="str">
        <f>IF(AND(M2982&gt;0,M2982&lt;=STATS!$C$22),1,"")</f>
        <v/>
      </c>
      <c r="J2982" s="34">
        <v>2981</v>
      </c>
      <c r="R2982" s="17"/>
      <c r="U2982" s="17"/>
      <c r="FD2982" s="195"/>
      <c r="FE2982" s="195"/>
      <c r="FF2982" s="195"/>
      <c r="FG2982" s="195"/>
      <c r="FH2982" s="195"/>
    </row>
    <row r="2983" spans="2:164" x14ac:dyDescent="0.2">
      <c r="B2983" s="98">
        <f>COUNT(R2983:FC2983,FI2983:FQ2983)</f>
        <v>0</v>
      </c>
      <c r="C2983" s="98" t="str">
        <f>IF(COUNT(R2983:FC2983,FI2983:FQ2983)&gt;0,COUNT(R2983:FC2983,FI2983:FQ2983),"")</f>
        <v/>
      </c>
      <c r="D2983" s="98" t="str">
        <f>IF(COUNT(X2983:BN2983,BP2983:BX2983,BZ2983:CF2983,CH2983:FC2983,FI2983:FQ2983)&gt;0,COUNT(X2983:BN2983,BP2983:BX2983,BZ2983:CF2983,CH2983:FC2983,FI2983:FQ2983),"")</f>
        <v/>
      </c>
      <c r="E2983" s="98" t="str">
        <f>IF(H2983=1,COUNT(R2983:FC2983,FI2983:FQ2983),"")</f>
        <v/>
      </c>
      <c r="F2983" s="98" t="str">
        <f>IF(H2983=1,COUNT(X2983:BN2983,BP2983:BX2983,BZ2983:CF2983,CH2983:FC2983,FI2983:FQ2983),"")</f>
        <v/>
      </c>
      <c r="G2983" s="98" t="str">
        <f>IF($B2983&gt;=1,$M2983,"")</f>
        <v/>
      </c>
      <c r="H2983" s="199" t="str">
        <f>IF(AND(M2983&gt;0,M2983&lt;=STATS!$C$22),1,"")</f>
        <v/>
      </c>
      <c r="J2983" s="34">
        <v>2982</v>
      </c>
      <c r="R2983" s="17"/>
      <c r="U2983" s="17"/>
      <c r="FD2983" s="195"/>
      <c r="FE2983" s="195"/>
      <c r="FF2983" s="195"/>
      <c r="FG2983" s="195"/>
      <c r="FH2983" s="195"/>
    </row>
    <row r="2984" spans="2:164" x14ac:dyDescent="0.2">
      <c r="B2984" s="98">
        <f>COUNT(R2984:FC2984,FI2984:FQ2984)</f>
        <v>0</v>
      </c>
      <c r="C2984" s="98" t="str">
        <f>IF(COUNT(R2984:FC2984,FI2984:FQ2984)&gt;0,COUNT(R2984:FC2984,FI2984:FQ2984),"")</f>
        <v/>
      </c>
      <c r="D2984" s="98" t="str">
        <f>IF(COUNT(X2984:BN2984,BP2984:BX2984,BZ2984:CF2984,CH2984:FC2984,FI2984:FQ2984)&gt;0,COUNT(X2984:BN2984,BP2984:BX2984,BZ2984:CF2984,CH2984:FC2984,FI2984:FQ2984),"")</f>
        <v/>
      </c>
      <c r="E2984" s="98" t="str">
        <f>IF(H2984=1,COUNT(R2984:FC2984,FI2984:FQ2984),"")</f>
        <v/>
      </c>
      <c r="F2984" s="98" t="str">
        <f>IF(H2984=1,COUNT(X2984:BN2984,BP2984:BX2984,BZ2984:CF2984,CH2984:FC2984,FI2984:FQ2984),"")</f>
        <v/>
      </c>
      <c r="G2984" s="98" t="str">
        <f>IF($B2984&gt;=1,$M2984,"")</f>
        <v/>
      </c>
      <c r="H2984" s="199" t="str">
        <f>IF(AND(M2984&gt;0,M2984&lt;=STATS!$C$22),1,"")</f>
        <v/>
      </c>
      <c r="J2984" s="34">
        <v>2983</v>
      </c>
      <c r="R2984" s="17"/>
      <c r="U2984" s="17"/>
      <c r="FD2984" s="195"/>
      <c r="FE2984" s="195"/>
      <c r="FF2984" s="195"/>
      <c r="FG2984" s="195"/>
      <c r="FH2984" s="195"/>
    </row>
    <row r="2985" spans="2:164" x14ac:dyDescent="0.2">
      <c r="B2985" s="98">
        <f>COUNT(R2985:FC2985,FI2985:FQ2985)</f>
        <v>0</v>
      </c>
      <c r="C2985" s="98" t="str">
        <f>IF(COUNT(R2985:FC2985,FI2985:FQ2985)&gt;0,COUNT(R2985:FC2985,FI2985:FQ2985),"")</f>
        <v/>
      </c>
      <c r="D2985" s="98" t="str">
        <f>IF(COUNT(X2985:BN2985,BP2985:BX2985,BZ2985:CF2985,CH2985:FC2985,FI2985:FQ2985)&gt;0,COUNT(X2985:BN2985,BP2985:BX2985,BZ2985:CF2985,CH2985:FC2985,FI2985:FQ2985),"")</f>
        <v/>
      </c>
      <c r="E2985" s="98" t="str">
        <f>IF(H2985=1,COUNT(R2985:FC2985,FI2985:FQ2985),"")</f>
        <v/>
      </c>
      <c r="F2985" s="98" t="str">
        <f>IF(H2985=1,COUNT(X2985:BN2985,BP2985:BX2985,BZ2985:CF2985,CH2985:FC2985,FI2985:FQ2985),"")</f>
        <v/>
      </c>
      <c r="G2985" s="98" t="str">
        <f>IF($B2985&gt;=1,$M2985,"")</f>
        <v/>
      </c>
      <c r="H2985" s="199" t="str">
        <f>IF(AND(M2985&gt;0,M2985&lt;=STATS!$C$22),1,"")</f>
        <v/>
      </c>
      <c r="J2985" s="34">
        <v>2984</v>
      </c>
      <c r="R2985" s="17"/>
      <c r="U2985" s="17"/>
      <c r="FD2985" s="195"/>
      <c r="FE2985" s="195"/>
      <c r="FF2985" s="195"/>
      <c r="FG2985" s="195"/>
      <c r="FH2985" s="195"/>
    </row>
    <row r="2986" spans="2:164" x14ac:dyDescent="0.2">
      <c r="B2986" s="98">
        <f>COUNT(R2986:FC2986,FI2986:FQ2986)</f>
        <v>0</v>
      </c>
      <c r="C2986" s="98" t="str">
        <f>IF(COUNT(R2986:FC2986,FI2986:FQ2986)&gt;0,COUNT(R2986:FC2986,FI2986:FQ2986),"")</f>
        <v/>
      </c>
      <c r="D2986" s="98" t="str">
        <f>IF(COUNT(X2986:BN2986,BP2986:BX2986,BZ2986:CF2986,CH2986:FC2986,FI2986:FQ2986)&gt;0,COUNT(X2986:BN2986,BP2986:BX2986,BZ2986:CF2986,CH2986:FC2986,FI2986:FQ2986),"")</f>
        <v/>
      </c>
      <c r="E2986" s="98" t="str">
        <f>IF(H2986=1,COUNT(R2986:FC2986,FI2986:FQ2986),"")</f>
        <v/>
      </c>
      <c r="F2986" s="98" t="str">
        <f>IF(H2986=1,COUNT(X2986:BN2986,BP2986:BX2986,BZ2986:CF2986,CH2986:FC2986,FI2986:FQ2986),"")</f>
        <v/>
      </c>
      <c r="G2986" s="98" t="str">
        <f>IF($B2986&gt;=1,$M2986,"")</f>
        <v/>
      </c>
      <c r="H2986" s="199" t="str">
        <f>IF(AND(M2986&gt;0,M2986&lt;=STATS!$C$22),1,"")</f>
        <v/>
      </c>
      <c r="J2986" s="34">
        <v>2985</v>
      </c>
      <c r="R2986" s="17"/>
      <c r="U2986" s="17"/>
      <c r="FD2986" s="195"/>
      <c r="FE2986" s="195"/>
      <c r="FF2986" s="195"/>
      <c r="FG2986" s="195"/>
      <c r="FH2986" s="195"/>
    </row>
    <row r="2987" spans="2:164" x14ac:dyDescent="0.2">
      <c r="B2987" s="98">
        <f>COUNT(R2987:FC2987,FI2987:FQ2987)</f>
        <v>0</v>
      </c>
      <c r="C2987" s="98" t="str">
        <f>IF(COUNT(R2987:FC2987,FI2987:FQ2987)&gt;0,COUNT(R2987:FC2987,FI2987:FQ2987),"")</f>
        <v/>
      </c>
      <c r="D2987" s="98" t="str">
        <f>IF(COUNT(X2987:BN2987,BP2987:BX2987,BZ2987:CF2987,CH2987:FC2987,FI2987:FQ2987)&gt;0,COUNT(X2987:BN2987,BP2987:BX2987,BZ2987:CF2987,CH2987:FC2987,FI2987:FQ2987),"")</f>
        <v/>
      </c>
      <c r="E2987" s="98" t="str">
        <f>IF(H2987=1,COUNT(R2987:FC2987,FI2987:FQ2987),"")</f>
        <v/>
      </c>
      <c r="F2987" s="98" t="str">
        <f>IF(H2987=1,COUNT(X2987:BN2987,BP2987:BX2987,BZ2987:CF2987,CH2987:FC2987,FI2987:FQ2987),"")</f>
        <v/>
      </c>
      <c r="G2987" s="98" t="str">
        <f>IF($B2987&gt;=1,$M2987,"")</f>
        <v/>
      </c>
      <c r="H2987" s="199" t="str">
        <f>IF(AND(M2987&gt;0,M2987&lt;=STATS!$C$22),1,"")</f>
        <v/>
      </c>
      <c r="J2987" s="34">
        <v>2986</v>
      </c>
      <c r="R2987" s="17"/>
      <c r="U2987" s="17"/>
      <c r="FD2987" s="195"/>
      <c r="FE2987" s="195"/>
      <c r="FF2987" s="195"/>
      <c r="FG2987" s="195"/>
      <c r="FH2987" s="195"/>
    </row>
    <row r="2988" spans="2:164" x14ac:dyDescent="0.2">
      <c r="B2988" s="98">
        <f>COUNT(R2988:FC2988,FI2988:FQ2988)</f>
        <v>0</v>
      </c>
      <c r="C2988" s="98" t="str">
        <f>IF(COUNT(R2988:FC2988,FI2988:FQ2988)&gt;0,COUNT(R2988:FC2988,FI2988:FQ2988),"")</f>
        <v/>
      </c>
      <c r="D2988" s="98" t="str">
        <f>IF(COUNT(X2988:BN2988,BP2988:BX2988,BZ2988:CF2988,CH2988:FC2988,FI2988:FQ2988)&gt;0,COUNT(X2988:BN2988,BP2988:BX2988,BZ2988:CF2988,CH2988:FC2988,FI2988:FQ2988),"")</f>
        <v/>
      </c>
      <c r="E2988" s="98" t="str">
        <f>IF(H2988=1,COUNT(R2988:FC2988,FI2988:FQ2988),"")</f>
        <v/>
      </c>
      <c r="F2988" s="98" t="str">
        <f>IF(H2988=1,COUNT(X2988:BN2988,BP2988:BX2988,BZ2988:CF2988,CH2988:FC2988,FI2988:FQ2988),"")</f>
        <v/>
      </c>
      <c r="G2988" s="98" t="str">
        <f>IF($B2988&gt;=1,$M2988,"")</f>
        <v/>
      </c>
      <c r="H2988" s="199" t="str">
        <f>IF(AND(M2988&gt;0,M2988&lt;=STATS!$C$22),1,"")</f>
        <v/>
      </c>
      <c r="J2988" s="34">
        <v>2987</v>
      </c>
      <c r="R2988" s="17"/>
      <c r="U2988" s="17"/>
      <c r="FD2988" s="195"/>
      <c r="FE2988" s="195"/>
      <c r="FF2988" s="195"/>
      <c r="FG2988" s="195"/>
      <c r="FH2988" s="195"/>
    </row>
    <row r="2989" spans="2:164" x14ac:dyDescent="0.2">
      <c r="B2989" s="98">
        <f>COUNT(R2989:FC2989,FI2989:FQ2989)</f>
        <v>0</v>
      </c>
      <c r="C2989" s="98" t="str">
        <f>IF(COUNT(R2989:FC2989,FI2989:FQ2989)&gt;0,COUNT(R2989:FC2989,FI2989:FQ2989),"")</f>
        <v/>
      </c>
      <c r="D2989" s="98" t="str">
        <f>IF(COUNT(X2989:BN2989,BP2989:BX2989,BZ2989:CF2989,CH2989:FC2989,FI2989:FQ2989)&gt;0,COUNT(X2989:BN2989,BP2989:BX2989,BZ2989:CF2989,CH2989:FC2989,FI2989:FQ2989),"")</f>
        <v/>
      </c>
      <c r="E2989" s="98" t="str">
        <f>IF(H2989=1,COUNT(R2989:FC2989,FI2989:FQ2989),"")</f>
        <v/>
      </c>
      <c r="F2989" s="98" t="str">
        <f>IF(H2989=1,COUNT(X2989:BN2989,BP2989:BX2989,BZ2989:CF2989,CH2989:FC2989,FI2989:FQ2989),"")</f>
        <v/>
      </c>
      <c r="G2989" s="98" t="str">
        <f>IF($B2989&gt;=1,$M2989,"")</f>
        <v/>
      </c>
      <c r="H2989" s="199" t="str">
        <f>IF(AND(M2989&gt;0,M2989&lt;=STATS!$C$22),1,"")</f>
        <v/>
      </c>
      <c r="J2989" s="34">
        <v>2988</v>
      </c>
      <c r="R2989" s="17"/>
      <c r="U2989" s="17"/>
      <c r="FD2989" s="195"/>
      <c r="FE2989" s="195"/>
      <c r="FF2989" s="195"/>
      <c r="FG2989" s="195"/>
      <c r="FH2989" s="195"/>
    </row>
    <row r="2990" spans="2:164" x14ac:dyDescent="0.2">
      <c r="B2990" s="98">
        <f>COUNT(R2990:FC2990,FI2990:FQ2990)</f>
        <v>0</v>
      </c>
      <c r="C2990" s="98" t="str">
        <f>IF(COUNT(R2990:FC2990,FI2990:FQ2990)&gt;0,COUNT(R2990:FC2990,FI2990:FQ2990),"")</f>
        <v/>
      </c>
      <c r="D2990" s="98" t="str">
        <f>IF(COUNT(X2990:BN2990,BP2990:BX2990,BZ2990:CF2990,CH2990:FC2990,FI2990:FQ2990)&gt;0,COUNT(X2990:BN2990,BP2990:BX2990,BZ2990:CF2990,CH2990:FC2990,FI2990:FQ2990),"")</f>
        <v/>
      </c>
      <c r="E2990" s="98" t="str">
        <f>IF(H2990=1,COUNT(R2990:FC2990,FI2990:FQ2990),"")</f>
        <v/>
      </c>
      <c r="F2990" s="98" t="str">
        <f>IF(H2990=1,COUNT(X2990:BN2990,BP2990:BX2990,BZ2990:CF2990,CH2990:FC2990,FI2990:FQ2990),"")</f>
        <v/>
      </c>
      <c r="G2990" s="98" t="str">
        <f>IF($B2990&gt;=1,$M2990,"")</f>
        <v/>
      </c>
      <c r="H2990" s="199" t="str">
        <f>IF(AND(M2990&gt;0,M2990&lt;=STATS!$C$22),1,"")</f>
        <v/>
      </c>
      <c r="J2990" s="34">
        <v>2989</v>
      </c>
      <c r="R2990" s="17"/>
      <c r="U2990" s="17"/>
      <c r="FD2990" s="195"/>
      <c r="FE2990" s="195"/>
      <c r="FF2990" s="195"/>
      <c r="FG2990" s="195"/>
      <c r="FH2990" s="195"/>
    </row>
    <row r="2991" spans="2:164" x14ac:dyDescent="0.2">
      <c r="B2991" s="98">
        <f>COUNT(R2991:FC2991,FI2991:FQ2991)</f>
        <v>0</v>
      </c>
      <c r="C2991" s="98" t="str">
        <f>IF(COUNT(R2991:FC2991,FI2991:FQ2991)&gt;0,COUNT(R2991:FC2991,FI2991:FQ2991),"")</f>
        <v/>
      </c>
      <c r="D2991" s="98" t="str">
        <f>IF(COUNT(X2991:BN2991,BP2991:BX2991,BZ2991:CF2991,CH2991:FC2991,FI2991:FQ2991)&gt;0,COUNT(X2991:BN2991,BP2991:BX2991,BZ2991:CF2991,CH2991:FC2991,FI2991:FQ2991),"")</f>
        <v/>
      </c>
      <c r="E2991" s="98" t="str">
        <f>IF(H2991=1,COUNT(R2991:FC2991,FI2991:FQ2991),"")</f>
        <v/>
      </c>
      <c r="F2991" s="98" t="str">
        <f>IF(H2991=1,COUNT(X2991:BN2991,BP2991:BX2991,BZ2991:CF2991,CH2991:FC2991,FI2991:FQ2991),"")</f>
        <v/>
      </c>
      <c r="G2991" s="98" t="str">
        <f>IF($B2991&gt;=1,$M2991,"")</f>
        <v/>
      </c>
      <c r="H2991" s="199" t="str">
        <f>IF(AND(M2991&gt;0,M2991&lt;=STATS!$C$22),1,"")</f>
        <v/>
      </c>
      <c r="J2991" s="34">
        <v>2990</v>
      </c>
      <c r="R2991" s="17"/>
      <c r="U2991" s="17"/>
      <c r="FD2991" s="195"/>
      <c r="FE2991" s="195"/>
      <c r="FF2991" s="195"/>
      <c r="FG2991" s="195"/>
      <c r="FH2991" s="195"/>
    </row>
    <row r="2992" spans="2:164" x14ac:dyDescent="0.2">
      <c r="B2992" s="98">
        <f>COUNT(R2992:FC2992,FI2992:FQ2992)</f>
        <v>0</v>
      </c>
      <c r="C2992" s="98" t="str">
        <f>IF(COUNT(R2992:FC2992,FI2992:FQ2992)&gt;0,COUNT(R2992:FC2992,FI2992:FQ2992),"")</f>
        <v/>
      </c>
      <c r="D2992" s="98" t="str">
        <f>IF(COUNT(X2992:BN2992,BP2992:BX2992,BZ2992:CF2992,CH2992:FC2992,FI2992:FQ2992)&gt;0,COUNT(X2992:BN2992,BP2992:BX2992,BZ2992:CF2992,CH2992:FC2992,FI2992:FQ2992),"")</f>
        <v/>
      </c>
      <c r="E2992" s="98" t="str">
        <f>IF(H2992=1,COUNT(R2992:FC2992,FI2992:FQ2992),"")</f>
        <v/>
      </c>
      <c r="F2992" s="98" t="str">
        <f>IF(H2992=1,COUNT(X2992:BN2992,BP2992:BX2992,BZ2992:CF2992,CH2992:FC2992,FI2992:FQ2992),"")</f>
        <v/>
      </c>
      <c r="G2992" s="98" t="str">
        <f>IF($B2992&gt;=1,$M2992,"")</f>
        <v/>
      </c>
      <c r="H2992" s="199" t="str">
        <f>IF(AND(M2992&gt;0,M2992&lt;=STATS!$C$22),1,"")</f>
        <v/>
      </c>
      <c r="J2992" s="34">
        <v>2991</v>
      </c>
      <c r="R2992" s="17"/>
      <c r="U2992" s="17"/>
      <c r="FD2992" s="195"/>
      <c r="FE2992" s="195"/>
      <c r="FF2992" s="195"/>
      <c r="FG2992" s="195"/>
      <c r="FH2992" s="195"/>
    </row>
    <row r="2993" spans="2:164" x14ac:dyDescent="0.2">
      <c r="B2993" s="98">
        <f>COUNT(R2993:FC2993,FI2993:FQ2993)</f>
        <v>0</v>
      </c>
      <c r="C2993" s="98" t="str">
        <f>IF(COUNT(R2993:FC2993,FI2993:FQ2993)&gt;0,COUNT(R2993:FC2993,FI2993:FQ2993),"")</f>
        <v/>
      </c>
      <c r="D2993" s="98" t="str">
        <f>IF(COUNT(X2993:BN2993,BP2993:BX2993,BZ2993:CF2993,CH2993:FC2993,FI2993:FQ2993)&gt;0,COUNT(X2993:BN2993,BP2993:BX2993,BZ2993:CF2993,CH2993:FC2993,FI2993:FQ2993),"")</f>
        <v/>
      </c>
      <c r="E2993" s="98" t="str">
        <f>IF(H2993=1,COUNT(R2993:FC2993,FI2993:FQ2993),"")</f>
        <v/>
      </c>
      <c r="F2993" s="98" t="str">
        <f>IF(H2993=1,COUNT(X2993:BN2993,BP2993:BX2993,BZ2993:CF2993,CH2993:FC2993,FI2993:FQ2993),"")</f>
        <v/>
      </c>
      <c r="G2993" s="98" t="str">
        <f>IF($B2993&gt;=1,$M2993,"")</f>
        <v/>
      </c>
      <c r="H2993" s="199" t="str">
        <f>IF(AND(M2993&gt;0,M2993&lt;=STATS!$C$22),1,"")</f>
        <v/>
      </c>
      <c r="J2993" s="34">
        <v>2992</v>
      </c>
      <c r="R2993" s="17"/>
      <c r="U2993" s="17"/>
      <c r="FD2993" s="195"/>
      <c r="FE2993" s="195"/>
      <c r="FF2993" s="195"/>
      <c r="FG2993" s="195"/>
      <c r="FH2993" s="195"/>
    </row>
    <row r="2994" spans="2:164" x14ac:dyDescent="0.2">
      <c r="B2994" s="98">
        <f>COUNT(R2994:FC2994,FI2994:FQ2994)</f>
        <v>0</v>
      </c>
      <c r="C2994" s="98" t="str">
        <f>IF(COUNT(R2994:FC2994,FI2994:FQ2994)&gt;0,COUNT(R2994:FC2994,FI2994:FQ2994),"")</f>
        <v/>
      </c>
      <c r="D2994" s="98" t="str">
        <f>IF(COUNT(X2994:BN2994,BP2994:BX2994,BZ2994:CF2994,CH2994:FC2994,FI2994:FQ2994)&gt;0,COUNT(X2994:BN2994,BP2994:BX2994,BZ2994:CF2994,CH2994:FC2994,FI2994:FQ2994),"")</f>
        <v/>
      </c>
      <c r="E2994" s="98" t="str">
        <f>IF(H2994=1,COUNT(R2994:FC2994,FI2994:FQ2994),"")</f>
        <v/>
      </c>
      <c r="F2994" s="98" t="str">
        <f>IF(H2994=1,COUNT(X2994:BN2994,BP2994:BX2994,BZ2994:CF2994,CH2994:FC2994,FI2994:FQ2994),"")</f>
        <v/>
      </c>
      <c r="G2994" s="98" t="str">
        <f>IF($B2994&gt;=1,$M2994,"")</f>
        <v/>
      </c>
      <c r="H2994" s="199" t="str">
        <f>IF(AND(M2994&gt;0,M2994&lt;=STATS!$C$22),1,"")</f>
        <v/>
      </c>
      <c r="J2994" s="34">
        <v>2993</v>
      </c>
      <c r="R2994" s="17"/>
      <c r="U2994" s="17"/>
      <c r="FD2994" s="195"/>
      <c r="FE2994" s="195"/>
      <c r="FF2994" s="195"/>
      <c r="FG2994" s="195"/>
      <c r="FH2994" s="195"/>
    </row>
    <row r="2995" spans="2:164" x14ac:dyDescent="0.2">
      <c r="B2995" s="98">
        <f>COUNT(R2995:FC2995,FI2995:FQ2995)</f>
        <v>0</v>
      </c>
      <c r="C2995" s="98" t="str">
        <f>IF(COUNT(R2995:FC2995,FI2995:FQ2995)&gt;0,COUNT(R2995:FC2995,FI2995:FQ2995),"")</f>
        <v/>
      </c>
      <c r="D2995" s="98" t="str">
        <f>IF(COUNT(X2995:BN2995,BP2995:BX2995,BZ2995:CF2995,CH2995:FC2995,FI2995:FQ2995)&gt;0,COUNT(X2995:BN2995,BP2995:BX2995,BZ2995:CF2995,CH2995:FC2995,FI2995:FQ2995),"")</f>
        <v/>
      </c>
      <c r="E2995" s="98" t="str">
        <f>IF(H2995=1,COUNT(R2995:FC2995,FI2995:FQ2995),"")</f>
        <v/>
      </c>
      <c r="F2995" s="98" t="str">
        <f>IF(H2995=1,COUNT(X2995:BN2995,BP2995:BX2995,BZ2995:CF2995,CH2995:FC2995,FI2995:FQ2995),"")</f>
        <v/>
      </c>
      <c r="G2995" s="98" t="str">
        <f>IF($B2995&gt;=1,$M2995,"")</f>
        <v/>
      </c>
      <c r="H2995" s="199" t="str">
        <f>IF(AND(M2995&gt;0,M2995&lt;=STATS!$C$22),1,"")</f>
        <v/>
      </c>
      <c r="J2995" s="34">
        <v>2994</v>
      </c>
      <c r="R2995" s="17"/>
      <c r="U2995" s="17"/>
      <c r="FD2995" s="195"/>
      <c r="FE2995" s="195"/>
      <c r="FF2995" s="195"/>
      <c r="FG2995" s="195"/>
      <c r="FH2995" s="195"/>
    </row>
    <row r="2996" spans="2:164" x14ac:dyDescent="0.2">
      <c r="B2996" s="98">
        <f>COUNT(R2996:FC2996,FI2996:FQ2996)</f>
        <v>0</v>
      </c>
      <c r="C2996" s="98" t="str">
        <f>IF(COUNT(R2996:FC2996,FI2996:FQ2996)&gt;0,COUNT(R2996:FC2996,FI2996:FQ2996),"")</f>
        <v/>
      </c>
      <c r="D2996" s="98" t="str">
        <f>IF(COUNT(X2996:BN2996,BP2996:BX2996,BZ2996:CF2996,CH2996:FC2996,FI2996:FQ2996)&gt;0,COUNT(X2996:BN2996,BP2996:BX2996,BZ2996:CF2996,CH2996:FC2996,FI2996:FQ2996),"")</f>
        <v/>
      </c>
      <c r="E2996" s="98" t="str">
        <f>IF(H2996=1,COUNT(R2996:FC2996,FI2996:FQ2996),"")</f>
        <v/>
      </c>
      <c r="F2996" s="98" t="str">
        <f>IF(H2996=1,COUNT(X2996:BN2996,BP2996:BX2996,BZ2996:CF2996,CH2996:FC2996,FI2996:FQ2996),"")</f>
        <v/>
      </c>
      <c r="G2996" s="98" t="str">
        <f>IF($B2996&gt;=1,$M2996,"")</f>
        <v/>
      </c>
      <c r="H2996" s="199" t="str">
        <f>IF(AND(M2996&gt;0,M2996&lt;=STATS!$C$22),1,"")</f>
        <v/>
      </c>
      <c r="J2996" s="34">
        <v>2995</v>
      </c>
      <c r="R2996" s="17"/>
      <c r="U2996" s="17"/>
      <c r="FD2996" s="195"/>
      <c r="FE2996" s="195"/>
      <c r="FF2996" s="195"/>
      <c r="FG2996" s="195"/>
      <c r="FH2996" s="195"/>
    </row>
    <row r="2997" spans="2:164" x14ac:dyDescent="0.2">
      <c r="B2997" s="98">
        <f>COUNT(R2997:FC2997,FI2997:FQ2997)</f>
        <v>0</v>
      </c>
      <c r="C2997" s="98" t="str">
        <f>IF(COUNT(R2997:FC2997,FI2997:FQ2997)&gt;0,COUNT(R2997:FC2997,FI2997:FQ2997),"")</f>
        <v/>
      </c>
      <c r="D2997" s="98" t="str">
        <f>IF(COUNT(X2997:BN2997,BP2997:BX2997,BZ2997:CF2997,CH2997:FC2997,FI2997:FQ2997)&gt;0,COUNT(X2997:BN2997,BP2997:BX2997,BZ2997:CF2997,CH2997:FC2997,FI2997:FQ2997),"")</f>
        <v/>
      </c>
      <c r="E2997" s="98" t="str">
        <f>IF(H2997=1,COUNT(R2997:FC2997,FI2997:FQ2997),"")</f>
        <v/>
      </c>
      <c r="F2997" s="98" t="str">
        <f>IF(H2997=1,COUNT(X2997:BN2997,BP2997:BX2997,BZ2997:CF2997,CH2997:FC2997,FI2997:FQ2997),"")</f>
        <v/>
      </c>
      <c r="G2997" s="98" t="str">
        <f>IF($B2997&gt;=1,$M2997,"")</f>
        <v/>
      </c>
      <c r="H2997" s="199" t="str">
        <f>IF(AND(M2997&gt;0,M2997&lt;=STATS!$C$22),1,"")</f>
        <v/>
      </c>
      <c r="J2997" s="34">
        <v>2996</v>
      </c>
      <c r="R2997" s="17"/>
      <c r="U2997" s="17"/>
      <c r="FD2997" s="195"/>
      <c r="FE2997" s="195"/>
      <c r="FF2997" s="195"/>
      <c r="FG2997" s="195"/>
      <c r="FH2997" s="195"/>
    </row>
    <row r="2998" spans="2:164" x14ac:dyDescent="0.2">
      <c r="B2998" s="98">
        <f>COUNT(R2998:FC2998,FI2998:FQ2998)</f>
        <v>0</v>
      </c>
      <c r="C2998" s="98" t="str">
        <f>IF(COUNT(R2998:FC2998,FI2998:FQ2998)&gt;0,COUNT(R2998:FC2998,FI2998:FQ2998),"")</f>
        <v/>
      </c>
      <c r="D2998" s="98" t="str">
        <f>IF(COUNT(X2998:BN2998,BP2998:BX2998,BZ2998:CF2998,CH2998:FC2998,FI2998:FQ2998)&gt;0,COUNT(X2998:BN2998,BP2998:BX2998,BZ2998:CF2998,CH2998:FC2998,FI2998:FQ2998),"")</f>
        <v/>
      </c>
      <c r="E2998" s="98" t="str">
        <f>IF(H2998=1,COUNT(R2998:FC2998,FI2998:FQ2998),"")</f>
        <v/>
      </c>
      <c r="F2998" s="98" t="str">
        <f>IF(H2998=1,COUNT(X2998:BN2998,BP2998:BX2998,BZ2998:CF2998,CH2998:FC2998,FI2998:FQ2998),"")</f>
        <v/>
      </c>
      <c r="G2998" s="98" t="str">
        <f>IF($B2998&gt;=1,$M2998,"")</f>
        <v/>
      </c>
      <c r="H2998" s="199" t="str">
        <f>IF(AND(M2998&gt;0,M2998&lt;=STATS!$C$22),1,"")</f>
        <v/>
      </c>
      <c r="J2998" s="34">
        <v>2997</v>
      </c>
      <c r="R2998" s="17"/>
      <c r="U2998" s="17"/>
      <c r="FD2998" s="195"/>
      <c r="FE2998" s="195"/>
      <c r="FF2998" s="195"/>
      <c r="FG2998" s="195"/>
      <c r="FH2998" s="195"/>
    </row>
    <row r="2999" spans="2:164" x14ac:dyDescent="0.2">
      <c r="B2999" s="98">
        <f>COUNT(R2999:FC2999,FI2999:FQ2999)</f>
        <v>0</v>
      </c>
      <c r="C2999" s="98" t="str">
        <f>IF(COUNT(R2999:FC2999,FI2999:FQ2999)&gt;0,COUNT(R2999:FC2999,FI2999:FQ2999),"")</f>
        <v/>
      </c>
      <c r="D2999" s="98" t="str">
        <f>IF(COUNT(X2999:BN2999,BP2999:BX2999,BZ2999:CF2999,CH2999:FC2999,FI2999:FQ2999)&gt;0,COUNT(X2999:BN2999,BP2999:BX2999,BZ2999:CF2999,CH2999:FC2999,FI2999:FQ2999),"")</f>
        <v/>
      </c>
      <c r="E2999" s="98" t="str">
        <f>IF(H2999=1,COUNT(R2999:FC2999,FI2999:FQ2999),"")</f>
        <v/>
      </c>
      <c r="F2999" s="98" t="str">
        <f>IF(H2999=1,COUNT(X2999:BN2999,BP2999:BX2999,BZ2999:CF2999,CH2999:FC2999,FI2999:FQ2999),"")</f>
        <v/>
      </c>
      <c r="G2999" s="98" t="str">
        <f>IF($B2999&gt;=1,$M2999,"")</f>
        <v/>
      </c>
      <c r="H2999" s="199" t="str">
        <f>IF(AND(M2999&gt;0,M2999&lt;=STATS!$C$22),1,"")</f>
        <v/>
      </c>
      <c r="J2999" s="34">
        <v>2998</v>
      </c>
      <c r="R2999" s="17"/>
      <c r="U2999" s="17"/>
      <c r="FD2999" s="195"/>
      <c r="FE2999" s="195"/>
      <c r="FF2999" s="195"/>
      <c r="FG2999" s="195"/>
      <c r="FH2999" s="195"/>
    </row>
    <row r="3000" spans="2:164" x14ac:dyDescent="0.2">
      <c r="B3000" s="98">
        <f>COUNT(R3000:FC3000,FI3000:FQ3000)</f>
        <v>0</v>
      </c>
      <c r="C3000" s="98" t="str">
        <f>IF(COUNT(R3000:FC3000,FI3000:FQ3000)&gt;0,COUNT(R3000:FC3000,FI3000:FQ3000),"")</f>
        <v/>
      </c>
      <c r="D3000" s="98" t="str">
        <f>IF(COUNT(X3000:BN3000,BP3000:BX3000,BZ3000:CF3000,CH3000:FC3000,FI3000:FQ3000)&gt;0,COUNT(X3000:BN3000,BP3000:BX3000,BZ3000:CF3000,CH3000:FC3000,FI3000:FQ3000),"")</f>
        <v/>
      </c>
      <c r="E3000" s="98" t="str">
        <f>IF(H3000=1,COUNT(R3000:FC3000,FI3000:FQ3000),"")</f>
        <v/>
      </c>
      <c r="F3000" s="98" t="str">
        <f>IF(H3000=1,COUNT(X3000:BN3000,BP3000:BX3000,BZ3000:CF3000,CH3000:FC3000,FI3000:FQ3000),"")</f>
        <v/>
      </c>
      <c r="G3000" s="98" t="str">
        <f>IF($B3000&gt;=1,$M3000,"")</f>
        <v/>
      </c>
      <c r="H3000" s="199" t="str">
        <f>IF(AND(M3000&gt;0,M3000&lt;=STATS!$C$22),1,"")</f>
        <v/>
      </c>
      <c r="J3000" s="34">
        <v>2999</v>
      </c>
      <c r="R3000" s="17"/>
      <c r="U3000" s="17"/>
      <c r="FD3000" s="195"/>
      <c r="FE3000" s="195"/>
      <c r="FF3000" s="195"/>
      <c r="FG3000" s="195"/>
      <c r="FH3000" s="195"/>
    </row>
    <row r="3001" spans="2:164" x14ac:dyDescent="0.2">
      <c r="B3001" s="98">
        <f>COUNT(R3001:FC3001,FI3001:FQ3001)</f>
        <v>0</v>
      </c>
      <c r="C3001" s="98" t="str">
        <f>IF(COUNT(R3001:FC3001,FI3001:FQ3001)&gt;0,COUNT(R3001:FC3001,FI3001:FQ3001),"")</f>
        <v/>
      </c>
      <c r="D3001" s="98" t="str">
        <f>IF(COUNT(X3001:BN3001,BP3001:BX3001,BZ3001:CF3001,CH3001:FC3001,FI3001:FQ3001)&gt;0,COUNT(X3001:BN3001,BP3001:BX3001,BZ3001:CF3001,CH3001:FC3001,FI3001:FQ3001),"")</f>
        <v/>
      </c>
      <c r="E3001" s="98" t="str">
        <f>IF(H3001=1,COUNT(R3001:FC3001,FI3001:FQ3001),"")</f>
        <v/>
      </c>
      <c r="F3001" s="98" t="str">
        <f>IF(H3001=1,COUNT(X3001:BN3001,BP3001:BX3001,BZ3001:CF3001,CH3001:FC3001,FI3001:FQ3001),"")</f>
        <v/>
      </c>
      <c r="G3001" s="98" t="str">
        <f>IF($B3001&gt;=1,$M3001,"")</f>
        <v/>
      </c>
      <c r="H3001" s="199" t="str">
        <f>IF(AND(M3001&gt;0,M3001&lt;=STATS!$C$22),1,"")</f>
        <v/>
      </c>
      <c r="J3001" s="34">
        <v>3000</v>
      </c>
      <c r="R3001" s="17"/>
      <c r="U3001" s="17"/>
      <c r="FD3001" s="195"/>
      <c r="FE3001" s="195"/>
      <c r="FF3001" s="195"/>
      <c r="FG3001" s="195"/>
      <c r="FH3001" s="195"/>
    </row>
    <row r="3002" spans="2:164" x14ac:dyDescent="0.2">
      <c r="B3002" s="98">
        <f>COUNT(R3002:FC3002,FI3002:FQ3002)</f>
        <v>0</v>
      </c>
      <c r="C3002" s="98" t="str">
        <f>IF(COUNT(R3002:FC3002,FI3002:FQ3002)&gt;0,COUNT(R3002:FC3002,FI3002:FQ3002),"")</f>
        <v/>
      </c>
      <c r="D3002" s="98" t="str">
        <f>IF(COUNT(X3002:BN3002,BP3002:BX3002,BZ3002:CF3002,CH3002:FC3002,FI3002:FQ3002)&gt;0,COUNT(X3002:BN3002,BP3002:BX3002,BZ3002:CF3002,CH3002:FC3002,FI3002:FQ3002),"")</f>
        <v/>
      </c>
      <c r="E3002" s="98" t="str">
        <f>IF(H3002=1,COUNT(R3002:FC3002,FI3002:FQ3002),"")</f>
        <v/>
      </c>
      <c r="F3002" s="98" t="str">
        <f>IF(H3002=1,COUNT(X3002:BN3002,BP3002:BX3002,BZ3002:CF3002,CH3002:FC3002,FI3002:FQ3002),"")</f>
        <v/>
      </c>
      <c r="G3002" s="98" t="str">
        <f>IF($B3002&gt;=1,$M3002,"")</f>
        <v/>
      </c>
      <c r="H3002" s="199" t="str">
        <f>IF(AND(M3002&gt;0,M3002&lt;=STATS!$C$22),1,"")</f>
        <v/>
      </c>
      <c r="J3002" s="34">
        <v>3001</v>
      </c>
      <c r="R3002" s="17"/>
      <c r="U3002" s="17"/>
      <c r="FD3002" s="195"/>
      <c r="FE3002" s="195"/>
      <c r="FF3002" s="195"/>
      <c r="FG3002" s="195"/>
      <c r="FH3002" s="195"/>
    </row>
    <row r="3003" spans="2:164" x14ac:dyDescent="0.2">
      <c r="B3003" s="98">
        <f>COUNT(R3003:FC3003,FI3003:FQ3003)</f>
        <v>0</v>
      </c>
      <c r="C3003" s="98" t="str">
        <f>IF(COUNT(R3003:FC3003,FI3003:FQ3003)&gt;0,COUNT(R3003:FC3003,FI3003:FQ3003),"")</f>
        <v/>
      </c>
      <c r="D3003" s="98" t="str">
        <f>IF(COUNT(X3003:BN3003,BP3003:BX3003,BZ3003:CF3003,CH3003:FC3003,FI3003:FQ3003)&gt;0,COUNT(X3003:BN3003,BP3003:BX3003,BZ3003:CF3003,CH3003:FC3003,FI3003:FQ3003),"")</f>
        <v/>
      </c>
      <c r="E3003" s="98" t="str">
        <f>IF(H3003=1,COUNT(R3003:FC3003,FI3003:FQ3003),"")</f>
        <v/>
      </c>
      <c r="F3003" s="98" t="str">
        <f>IF(H3003=1,COUNT(X3003:BN3003,BP3003:BX3003,BZ3003:CF3003,CH3003:FC3003,FI3003:FQ3003),"")</f>
        <v/>
      </c>
      <c r="G3003" s="98" t="str">
        <f>IF($B3003&gt;=1,$M3003,"")</f>
        <v/>
      </c>
      <c r="H3003" s="199" t="str">
        <f>IF(AND(M3003&gt;0,M3003&lt;=STATS!$C$22),1,"")</f>
        <v/>
      </c>
      <c r="J3003" s="34">
        <v>3002</v>
      </c>
      <c r="R3003" s="17"/>
      <c r="U3003" s="17"/>
      <c r="FD3003" s="195"/>
      <c r="FE3003" s="195"/>
      <c r="FF3003" s="195"/>
      <c r="FG3003" s="195"/>
      <c r="FH3003" s="195"/>
    </row>
    <row r="3004" spans="2:164" x14ac:dyDescent="0.2">
      <c r="B3004" s="98">
        <f>COUNT(R3004:FC3004,FI3004:FQ3004)</f>
        <v>0</v>
      </c>
      <c r="C3004" s="98" t="str">
        <f>IF(COUNT(R3004:FC3004,FI3004:FQ3004)&gt;0,COUNT(R3004:FC3004,FI3004:FQ3004),"")</f>
        <v/>
      </c>
      <c r="D3004" s="98" t="str">
        <f>IF(COUNT(X3004:BN3004,BP3004:BX3004,BZ3004:CF3004,CH3004:FC3004,FI3004:FQ3004)&gt;0,COUNT(X3004:BN3004,BP3004:BX3004,BZ3004:CF3004,CH3004:FC3004,FI3004:FQ3004),"")</f>
        <v/>
      </c>
      <c r="E3004" s="98" t="str">
        <f>IF(H3004=1,COUNT(R3004:FC3004,FI3004:FQ3004),"")</f>
        <v/>
      </c>
      <c r="F3004" s="98" t="str">
        <f>IF(H3004=1,COUNT(X3004:BN3004,BP3004:BX3004,BZ3004:CF3004,CH3004:FC3004,FI3004:FQ3004),"")</f>
        <v/>
      </c>
      <c r="G3004" s="98" t="str">
        <f>IF($B3004&gt;=1,$M3004,"")</f>
        <v/>
      </c>
      <c r="H3004" s="199" t="str">
        <f>IF(AND(M3004&gt;0,M3004&lt;=STATS!$C$22),1,"")</f>
        <v/>
      </c>
      <c r="J3004" s="34">
        <v>3003</v>
      </c>
      <c r="R3004" s="17"/>
      <c r="U3004" s="17"/>
      <c r="FD3004" s="195"/>
      <c r="FE3004" s="195"/>
      <c r="FF3004" s="195"/>
      <c r="FG3004" s="195"/>
      <c r="FH3004" s="195"/>
    </row>
    <row r="3005" spans="2:164" x14ac:dyDescent="0.2">
      <c r="B3005" s="98">
        <f>COUNT(R3005:FC3005,FI3005:FQ3005)</f>
        <v>0</v>
      </c>
      <c r="C3005" s="98" t="str">
        <f>IF(COUNT(R3005:FC3005,FI3005:FQ3005)&gt;0,COUNT(R3005:FC3005,FI3005:FQ3005),"")</f>
        <v/>
      </c>
      <c r="D3005" s="98" t="str">
        <f>IF(COUNT(X3005:BN3005,BP3005:BX3005,BZ3005:CF3005,CH3005:FC3005,FI3005:FQ3005)&gt;0,COUNT(X3005:BN3005,BP3005:BX3005,BZ3005:CF3005,CH3005:FC3005,FI3005:FQ3005),"")</f>
        <v/>
      </c>
      <c r="E3005" s="98" t="str">
        <f>IF(H3005=1,COUNT(R3005:FC3005,FI3005:FQ3005),"")</f>
        <v/>
      </c>
      <c r="F3005" s="98" t="str">
        <f>IF(H3005=1,COUNT(X3005:BN3005,BP3005:BX3005,BZ3005:CF3005,CH3005:FC3005,FI3005:FQ3005),"")</f>
        <v/>
      </c>
      <c r="G3005" s="98" t="str">
        <f>IF($B3005&gt;=1,$M3005,"")</f>
        <v/>
      </c>
      <c r="H3005" s="199" t="str">
        <f>IF(AND(M3005&gt;0,M3005&lt;=STATS!$C$22),1,"")</f>
        <v/>
      </c>
      <c r="J3005" s="34">
        <v>3004</v>
      </c>
      <c r="R3005" s="17"/>
      <c r="U3005" s="17"/>
      <c r="FD3005" s="195"/>
      <c r="FE3005" s="195"/>
      <c r="FF3005" s="195"/>
      <c r="FG3005" s="195"/>
      <c r="FH3005" s="195"/>
    </row>
    <row r="3006" spans="2:164" x14ac:dyDescent="0.2">
      <c r="B3006" s="98">
        <f>COUNT(R3006:FC3006,FI3006:FQ3006)</f>
        <v>0</v>
      </c>
      <c r="C3006" s="98" t="str">
        <f>IF(COUNT(R3006:FC3006,FI3006:FQ3006)&gt;0,COUNT(R3006:FC3006,FI3006:FQ3006),"")</f>
        <v/>
      </c>
      <c r="D3006" s="98" t="str">
        <f>IF(COUNT(X3006:BN3006,BP3006:BX3006,BZ3006:CF3006,CH3006:FC3006,FI3006:FQ3006)&gt;0,COUNT(X3006:BN3006,BP3006:BX3006,BZ3006:CF3006,CH3006:FC3006,FI3006:FQ3006),"")</f>
        <v/>
      </c>
      <c r="E3006" s="98" t="str">
        <f>IF(H3006=1,COUNT(R3006:FC3006,FI3006:FQ3006),"")</f>
        <v/>
      </c>
      <c r="F3006" s="98" t="str">
        <f>IF(H3006=1,COUNT(X3006:BN3006,BP3006:BX3006,BZ3006:CF3006,CH3006:FC3006,FI3006:FQ3006),"")</f>
        <v/>
      </c>
      <c r="G3006" s="98" t="str">
        <f>IF($B3006&gt;=1,$M3006,"")</f>
        <v/>
      </c>
      <c r="H3006" s="199" t="str">
        <f>IF(AND(M3006&gt;0,M3006&lt;=STATS!$C$22),1,"")</f>
        <v/>
      </c>
      <c r="J3006" s="34">
        <v>3005</v>
      </c>
      <c r="R3006" s="17"/>
      <c r="U3006" s="17"/>
      <c r="FD3006" s="195"/>
      <c r="FE3006" s="195"/>
      <c r="FF3006" s="195"/>
      <c r="FG3006" s="195"/>
      <c r="FH3006" s="195"/>
    </row>
    <row r="3007" spans="2:164" x14ac:dyDescent="0.2">
      <c r="B3007" s="98">
        <f>COUNT(R3007:FC3007,FI3007:FQ3007)</f>
        <v>0</v>
      </c>
      <c r="C3007" s="98" t="str">
        <f>IF(COUNT(R3007:FC3007,FI3007:FQ3007)&gt;0,COUNT(R3007:FC3007,FI3007:FQ3007),"")</f>
        <v/>
      </c>
      <c r="D3007" s="98" t="str">
        <f>IF(COUNT(X3007:BN3007,BP3007:BX3007,BZ3007:CF3007,CH3007:FC3007,FI3007:FQ3007)&gt;0,COUNT(X3007:BN3007,BP3007:BX3007,BZ3007:CF3007,CH3007:FC3007,FI3007:FQ3007),"")</f>
        <v/>
      </c>
      <c r="E3007" s="98" t="str">
        <f>IF(H3007=1,COUNT(R3007:FC3007,FI3007:FQ3007),"")</f>
        <v/>
      </c>
      <c r="F3007" s="98" t="str">
        <f>IF(H3007=1,COUNT(X3007:BN3007,BP3007:BX3007,BZ3007:CF3007,CH3007:FC3007,FI3007:FQ3007),"")</f>
        <v/>
      </c>
      <c r="G3007" s="98" t="str">
        <f>IF($B3007&gt;=1,$M3007,"")</f>
        <v/>
      </c>
      <c r="H3007" s="199" t="str">
        <f>IF(AND(M3007&gt;0,M3007&lt;=STATS!$C$22),1,"")</f>
        <v/>
      </c>
      <c r="J3007" s="34">
        <v>3006</v>
      </c>
      <c r="R3007" s="17"/>
      <c r="U3007" s="17"/>
      <c r="FD3007" s="195"/>
      <c r="FE3007" s="195"/>
      <c r="FF3007" s="195"/>
      <c r="FG3007" s="195"/>
      <c r="FH3007" s="195"/>
    </row>
    <row r="3008" spans="2:164" x14ac:dyDescent="0.2">
      <c r="B3008" s="98">
        <f>COUNT(R3008:FC3008,FI3008:FQ3008)</f>
        <v>0</v>
      </c>
      <c r="C3008" s="98" t="str">
        <f>IF(COUNT(R3008:FC3008,FI3008:FQ3008)&gt;0,COUNT(R3008:FC3008,FI3008:FQ3008),"")</f>
        <v/>
      </c>
      <c r="D3008" s="98" t="str">
        <f>IF(COUNT(X3008:BN3008,BP3008:BX3008,BZ3008:CF3008,CH3008:FC3008,FI3008:FQ3008)&gt;0,COUNT(X3008:BN3008,BP3008:BX3008,BZ3008:CF3008,CH3008:FC3008,FI3008:FQ3008),"")</f>
        <v/>
      </c>
      <c r="E3008" s="98" t="str">
        <f>IF(H3008=1,COUNT(R3008:FC3008,FI3008:FQ3008),"")</f>
        <v/>
      </c>
      <c r="F3008" s="98" t="str">
        <f>IF(H3008=1,COUNT(X3008:BN3008,BP3008:BX3008,BZ3008:CF3008,CH3008:FC3008,FI3008:FQ3008),"")</f>
        <v/>
      </c>
      <c r="G3008" s="98" t="str">
        <f>IF($B3008&gt;=1,$M3008,"")</f>
        <v/>
      </c>
      <c r="H3008" s="199" t="str">
        <f>IF(AND(M3008&gt;0,M3008&lt;=STATS!$C$22),1,"")</f>
        <v/>
      </c>
      <c r="J3008" s="34">
        <v>3007</v>
      </c>
      <c r="R3008" s="17"/>
      <c r="U3008" s="17"/>
      <c r="FD3008" s="195"/>
      <c r="FE3008" s="195"/>
      <c r="FF3008" s="195"/>
      <c r="FG3008" s="195"/>
      <c r="FH3008" s="195"/>
    </row>
    <row r="3009" spans="2:164" x14ac:dyDescent="0.2">
      <c r="B3009" s="98">
        <f>COUNT(R3009:FC3009,FI3009:FQ3009)</f>
        <v>0</v>
      </c>
      <c r="C3009" s="98" t="str">
        <f>IF(COUNT(R3009:FC3009,FI3009:FQ3009)&gt;0,COUNT(R3009:FC3009,FI3009:FQ3009),"")</f>
        <v/>
      </c>
      <c r="D3009" s="98" t="str">
        <f>IF(COUNT(X3009:BN3009,BP3009:BX3009,BZ3009:CF3009,CH3009:FC3009,FI3009:FQ3009)&gt;0,COUNT(X3009:BN3009,BP3009:BX3009,BZ3009:CF3009,CH3009:FC3009,FI3009:FQ3009),"")</f>
        <v/>
      </c>
      <c r="E3009" s="98" t="str">
        <f>IF(H3009=1,COUNT(R3009:FC3009,FI3009:FQ3009),"")</f>
        <v/>
      </c>
      <c r="F3009" s="98" t="str">
        <f>IF(H3009=1,COUNT(X3009:BN3009,BP3009:BX3009,BZ3009:CF3009,CH3009:FC3009,FI3009:FQ3009),"")</f>
        <v/>
      </c>
      <c r="G3009" s="98" t="str">
        <f>IF($B3009&gt;=1,$M3009,"")</f>
        <v/>
      </c>
      <c r="H3009" s="199" t="str">
        <f>IF(AND(M3009&gt;0,M3009&lt;=STATS!$C$22),1,"")</f>
        <v/>
      </c>
      <c r="J3009" s="34">
        <v>3008</v>
      </c>
      <c r="R3009" s="17"/>
      <c r="U3009" s="17"/>
      <c r="FD3009" s="195"/>
      <c r="FE3009" s="195"/>
      <c r="FF3009" s="195"/>
      <c r="FG3009" s="195"/>
      <c r="FH3009" s="195"/>
    </row>
    <row r="3010" spans="2:164" x14ac:dyDescent="0.2">
      <c r="B3010" s="98">
        <f>COUNT(R3010:FC3010,FI3010:FQ3010)</f>
        <v>0</v>
      </c>
      <c r="C3010" s="98" t="str">
        <f>IF(COUNT(R3010:FC3010,FI3010:FQ3010)&gt;0,COUNT(R3010:FC3010,FI3010:FQ3010),"")</f>
        <v/>
      </c>
      <c r="D3010" s="98" t="str">
        <f>IF(COUNT(X3010:BN3010,BP3010:BX3010,BZ3010:CF3010,CH3010:FC3010,FI3010:FQ3010)&gt;0,COUNT(X3010:BN3010,BP3010:BX3010,BZ3010:CF3010,CH3010:FC3010,FI3010:FQ3010),"")</f>
        <v/>
      </c>
      <c r="E3010" s="98" t="str">
        <f>IF(H3010=1,COUNT(R3010:FC3010,FI3010:FQ3010),"")</f>
        <v/>
      </c>
      <c r="F3010" s="98" t="str">
        <f>IF(H3010=1,COUNT(X3010:BN3010,BP3010:BX3010,BZ3010:CF3010,CH3010:FC3010,FI3010:FQ3010),"")</f>
        <v/>
      </c>
      <c r="G3010" s="98" t="str">
        <f>IF($B3010&gt;=1,$M3010,"")</f>
        <v/>
      </c>
      <c r="H3010" s="199" t="str">
        <f>IF(AND(M3010&gt;0,M3010&lt;=STATS!$C$22),1,"")</f>
        <v/>
      </c>
      <c r="J3010" s="34">
        <v>3009</v>
      </c>
      <c r="R3010" s="17"/>
      <c r="U3010" s="17"/>
      <c r="FD3010" s="195"/>
      <c r="FE3010" s="195"/>
      <c r="FF3010" s="195"/>
      <c r="FG3010" s="195"/>
      <c r="FH3010" s="195"/>
    </row>
    <row r="3011" spans="2:164" x14ac:dyDescent="0.2">
      <c r="B3011" s="98">
        <f>COUNT(R3011:FC3011,FI3011:FQ3011)</f>
        <v>0</v>
      </c>
      <c r="C3011" s="98" t="str">
        <f>IF(COUNT(R3011:FC3011,FI3011:FQ3011)&gt;0,COUNT(R3011:FC3011,FI3011:FQ3011),"")</f>
        <v/>
      </c>
      <c r="D3011" s="98" t="str">
        <f>IF(COUNT(X3011:BN3011,BP3011:BX3011,BZ3011:CF3011,CH3011:FC3011,FI3011:FQ3011)&gt;0,COUNT(X3011:BN3011,BP3011:BX3011,BZ3011:CF3011,CH3011:FC3011,FI3011:FQ3011),"")</f>
        <v/>
      </c>
      <c r="E3011" s="98" t="str">
        <f>IF(H3011=1,COUNT(R3011:FC3011,FI3011:FQ3011),"")</f>
        <v/>
      </c>
      <c r="F3011" s="98" t="str">
        <f>IF(H3011=1,COUNT(X3011:BN3011,BP3011:BX3011,BZ3011:CF3011,CH3011:FC3011,FI3011:FQ3011),"")</f>
        <v/>
      </c>
      <c r="G3011" s="98" t="str">
        <f>IF($B3011&gt;=1,$M3011,"")</f>
        <v/>
      </c>
      <c r="H3011" s="199" t="str">
        <f>IF(AND(M3011&gt;0,M3011&lt;=STATS!$C$22),1,"")</f>
        <v/>
      </c>
      <c r="J3011" s="34">
        <v>3010</v>
      </c>
      <c r="R3011" s="17"/>
      <c r="U3011" s="17"/>
      <c r="FD3011" s="195"/>
      <c r="FE3011" s="195"/>
      <c r="FF3011" s="195"/>
      <c r="FG3011" s="195"/>
      <c r="FH3011" s="195"/>
    </row>
    <row r="3012" spans="2:164" x14ac:dyDescent="0.2">
      <c r="B3012" s="98">
        <f>COUNT(R3012:FC3012,FI3012:FQ3012)</f>
        <v>0</v>
      </c>
      <c r="C3012" s="98" t="str">
        <f>IF(COUNT(R3012:FC3012,FI3012:FQ3012)&gt;0,COUNT(R3012:FC3012,FI3012:FQ3012),"")</f>
        <v/>
      </c>
      <c r="D3012" s="98" t="str">
        <f>IF(COUNT(X3012:BN3012,BP3012:BX3012,BZ3012:CF3012,CH3012:FC3012,FI3012:FQ3012)&gt;0,COUNT(X3012:BN3012,BP3012:BX3012,BZ3012:CF3012,CH3012:FC3012,FI3012:FQ3012),"")</f>
        <v/>
      </c>
      <c r="E3012" s="98" t="str">
        <f>IF(H3012=1,COUNT(R3012:FC3012,FI3012:FQ3012),"")</f>
        <v/>
      </c>
      <c r="F3012" s="98" t="str">
        <f>IF(H3012=1,COUNT(X3012:BN3012,BP3012:BX3012,BZ3012:CF3012,CH3012:FC3012,FI3012:FQ3012),"")</f>
        <v/>
      </c>
      <c r="G3012" s="98" t="str">
        <f>IF($B3012&gt;=1,$M3012,"")</f>
        <v/>
      </c>
      <c r="H3012" s="199" t="str">
        <f>IF(AND(M3012&gt;0,M3012&lt;=STATS!$C$22),1,"")</f>
        <v/>
      </c>
      <c r="J3012" s="34">
        <v>3011</v>
      </c>
      <c r="R3012" s="17"/>
      <c r="U3012" s="17"/>
      <c r="FD3012" s="195"/>
      <c r="FE3012" s="195"/>
      <c r="FF3012" s="195"/>
      <c r="FG3012" s="195"/>
      <c r="FH3012" s="195"/>
    </row>
    <row r="3013" spans="2:164" x14ac:dyDescent="0.2">
      <c r="B3013" s="98">
        <f>COUNT(R3013:FC3013,FI3013:FQ3013)</f>
        <v>0</v>
      </c>
      <c r="C3013" s="98" t="str">
        <f>IF(COUNT(R3013:FC3013,FI3013:FQ3013)&gt;0,COUNT(R3013:FC3013,FI3013:FQ3013),"")</f>
        <v/>
      </c>
      <c r="D3013" s="98" t="str">
        <f>IF(COUNT(X3013:BN3013,BP3013:BX3013,BZ3013:CF3013,CH3013:FC3013,FI3013:FQ3013)&gt;0,COUNT(X3013:BN3013,BP3013:BX3013,BZ3013:CF3013,CH3013:FC3013,FI3013:FQ3013),"")</f>
        <v/>
      </c>
      <c r="E3013" s="98" t="str">
        <f>IF(H3013=1,COUNT(R3013:FC3013,FI3013:FQ3013),"")</f>
        <v/>
      </c>
      <c r="F3013" s="98" t="str">
        <f>IF(H3013=1,COUNT(X3013:BN3013,BP3013:BX3013,BZ3013:CF3013,CH3013:FC3013,FI3013:FQ3013),"")</f>
        <v/>
      </c>
      <c r="G3013" s="98" t="str">
        <f>IF($B3013&gt;=1,$M3013,"")</f>
        <v/>
      </c>
      <c r="H3013" s="199" t="str">
        <f>IF(AND(M3013&gt;0,M3013&lt;=STATS!$C$22),1,"")</f>
        <v/>
      </c>
      <c r="J3013" s="34">
        <v>3012</v>
      </c>
      <c r="R3013" s="17"/>
      <c r="U3013" s="17"/>
      <c r="FD3013" s="195"/>
      <c r="FE3013" s="195"/>
      <c r="FF3013" s="195"/>
      <c r="FG3013" s="195"/>
      <c r="FH3013" s="195"/>
    </row>
    <row r="3014" spans="2:164" x14ac:dyDescent="0.2">
      <c r="B3014" s="98">
        <f>COUNT(R3014:FC3014,FI3014:FQ3014)</f>
        <v>0</v>
      </c>
      <c r="C3014" s="98" t="str">
        <f>IF(COUNT(R3014:FC3014,FI3014:FQ3014)&gt;0,COUNT(R3014:FC3014,FI3014:FQ3014),"")</f>
        <v/>
      </c>
      <c r="D3014" s="98" t="str">
        <f>IF(COUNT(X3014:BN3014,BP3014:BX3014,BZ3014:CF3014,CH3014:FC3014,FI3014:FQ3014)&gt;0,COUNT(X3014:BN3014,BP3014:BX3014,BZ3014:CF3014,CH3014:FC3014,FI3014:FQ3014),"")</f>
        <v/>
      </c>
      <c r="E3014" s="98" t="str">
        <f>IF(H3014=1,COUNT(R3014:FC3014,FI3014:FQ3014),"")</f>
        <v/>
      </c>
      <c r="F3014" s="98" t="str">
        <f>IF(H3014=1,COUNT(X3014:BN3014,BP3014:BX3014,BZ3014:CF3014,CH3014:FC3014,FI3014:FQ3014),"")</f>
        <v/>
      </c>
      <c r="G3014" s="98" t="str">
        <f>IF($B3014&gt;=1,$M3014,"")</f>
        <v/>
      </c>
      <c r="H3014" s="199" t="str">
        <f>IF(AND(M3014&gt;0,M3014&lt;=STATS!$C$22),1,"")</f>
        <v/>
      </c>
      <c r="J3014" s="34">
        <v>3013</v>
      </c>
      <c r="R3014" s="17"/>
      <c r="U3014" s="17"/>
      <c r="FD3014" s="195"/>
      <c r="FE3014" s="195"/>
      <c r="FF3014" s="195"/>
      <c r="FG3014" s="195"/>
      <c r="FH3014" s="195"/>
    </row>
    <row r="3015" spans="2:164" x14ac:dyDescent="0.2">
      <c r="B3015" s="98">
        <f>COUNT(R3015:FC3015,FI3015:FQ3015)</f>
        <v>0</v>
      </c>
      <c r="C3015" s="98" t="str">
        <f>IF(COUNT(R3015:FC3015,FI3015:FQ3015)&gt;0,COUNT(R3015:FC3015,FI3015:FQ3015),"")</f>
        <v/>
      </c>
      <c r="D3015" s="98" t="str">
        <f>IF(COUNT(X3015:BN3015,BP3015:BX3015,BZ3015:CF3015,CH3015:FC3015,FI3015:FQ3015)&gt;0,COUNT(X3015:BN3015,BP3015:BX3015,BZ3015:CF3015,CH3015:FC3015,FI3015:FQ3015),"")</f>
        <v/>
      </c>
      <c r="E3015" s="98" t="str">
        <f>IF(H3015=1,COUNT(R3015:FC3015,FI3015:FQ3015),"")</f>
        <v/>
      </c>
      <c r="F3015" s="98" t="str">
        <f>IF(H3015=1,COUNT(X3015:BN3015,BP3015:BX3015,BZ3015:CF3015,CH3015:FC3015,FI3015:FQ3015),"")</f>
        <v/>
      </c>
      <c r="G3015" s="98" t="str">
        <f>IF($B3015&gt;=1,$M3015,"")</f>
        <v/>
      </c>
      <c r="H3015" s="199" t="str">
        <f>IF(AND(M3015&gt;0,M3015&lt;=STATS!$C$22),1,"")</f>
        <v/>
      </c>
      <c r="J3015" s="34">
        <v>3014</v>
      </c>
      <c r="R3015" s="17"/>
      <c r="U3015" s="17"/>
      <c r="FD3015" s="195"/>
      <c r="FE3015" s="195"/>
      <c r="FF3015" s="195"/>
      <c r="FG3015" s="195"/>
      <c r="FH3015" s="195"/>
    </row>
    <row r="3016" spans="2:164" x14ac:dyDescent="0.2">
      <c r="B3016" s="98">
        <f>COUNT(R3016:FC3016,FI3016:FQ3016)</f>
        <v>0</v>
      </c>
      <c r="C3016" s="98" t="str">
        <f>IF(COUNT(R3016:FC3016,FI3016:FQ3016)&gt;0,COUNT(R3016:FC3016,FI3016:FQ3016),"")</f>
        <v/>
      </c>
      <c r="D3016" s="98" t="str">
        <f>IF(COUNT(X3016:BN3016,BP3016:BX3016,BZ3016:CF3016,CH3016:FC3016,FI3016:FQ3016)&gt;0,COUNT(X3016:BN3016,BP3016:BX3016,BZ3016:CF3016,CH3016:FC3016,FI3016:FQ3016),"")</f>
        <v/>
      </c>
      <c r="E3016" s="98" t="str">
        <f>IF(H3016=1,COUNT(R3016:FC3016,FI3016:FQ3016),"")</f>
        <v/>
      </c>
      <c r="F3016" s="98" t="str">
        <f>IF(H3016=1,COUNT(X3016:BN3016,BP3016:BX3016,BZ3016:CF3016,CH3016:FC3016,FI3016:FQ3016),"")</f>
        <v/>
      </c>
      <c r="G3016" s="98" t="str">
        <f>IF($B3016&gt;=1,$M3016,"")</f>
        <v/>
      </c>
      <c r="H3016" s="199" t="str">
        <f>IF(AND(M3016&gt;0,M3016&lt;=STATS!$C$22),1,"")</f>
        <v/>
      </c>
      <c r="J3016" s="34">
        <v>3015</v>
      </c>
      <c r="R3016" s="17"/>
      <c r="U3016" s="17"/>
      <c r="FD3016" s="195"/>
      <c r="FE3016" s="195"/>
      <c r="FF3016" s="195"/>
      <c r="FG3016" s="195"/>
      <c r="FH3016" s="195"/>
    </row>
    <row r="3017" spans="2:164" x14ac:dyDescent="0.2">
      <c r="B3017" s="98">
        <f>COUNT(R3017:FC3017,FI3017:FQ3017)</f>
        <v>0</v>
      </c>
      <c r="C3017" s="98" t="str">
        <f>IF(COUNT(R3017:FC3017,FI3017:FQ3017)&gt;0,COUNT(R3017:FC3017,FI3017:FQ3017),"")</f>
        <v/>
      </c>
      <c r="D3017" s="98" t="str">
        <f>IF(COUNT(X3017:BN3017,BP3017:BX3017,BZ3017:CF3017,CH3017:FC3017,FI3017:FQ3017)&gt;0,COUNT(X3017:BN3017,BP3017:BX3017,BZ3017:CF3017,CH3017:FC3017,FI3017:FQ3017),"")</f>
        <v/>
      </c>
      <c r="E3017" s="98" t="str">
        <f>IF(H3017=1,COUNT(R3017:FC3017,FI3017:FQ3017),"")</f>
        <v/>
      </c>
      <c r="F3017" s="98" t="str">
        <f>IF(H3017=1,COUNT(X3017:BN3017,BP3017:BX3017,BZ3017:CF3017,CH3017:FC3017,FI3017:FQ3017),"")</f>
        <v/>
      </c>
      <c r="G3017" s="98" t="str">
        <f>IF($B3017&gt;=1,$M3017,"")</f>
        <v/>
      </c>
      <c r="H3017" s="199" t="str">
        <f>IF(AND(M3017&gt;0,M3017&lt;=STATS!$C$22),1,"")</f>
        <v/>
      </c>
      <c r="J3017" s="34">
        <v>3016</v>
      </c>
      <c r="R3017" s="17"/>
      <c r="U3017" s="17"/>
      <c r="FD3017" s="195"/>
      <c r="FE3017" s="195"/>
      <c r="FF3017" s="195"/>
      <c r="FG3017" s="195"/>
      <c r="FH3017" s="195"/>
    </row>
    <row r="3018" spans="2:164" x14ac:dyDescent="0.2">
      <c r="B3018" s="98">
        <f>COUNT(R3018:FC3018,FI3018:FQ3018)</f>
        <v>0</v>
      </c>
      <c r="C3018" s="98" t="str">
        <f>IF(COUNT(R3018:FC3018,FI3018:FQ3018)&gt;0,COUNT(R3018:FC3018,FI3018:FQ3018),"")</f>
        <v/>
      </c>
      <c r="D3018" s="98" t="str">
        <f>IF(COUNT(X3018:BN3018,BP3018:BX3018,BZ3018:CF3018,CH3018:FC3018,FI3018:FQ3018)&gt;0,COUNT(X3018:BN3018,BP3018:BX3018,BZ3018:CF3018,CH3018:FC3018,FI3018:FQ3018),"")</f>
        <v/>
      </c>
      <c r="E3018" s="98" t="str">
        <f>IF(H3018=1,COUNT(R3018:FC3018,FI3018:FQ3018),"")</f>
        <v/>
      </c>
      <c r="F3018" s="98" t="str">
        <f>IF(H3018=1,COUNT(X3018:BN3018,BP3018:BX3018,BZ3018:CF3018,CH3018:FC3018,FI3018:FQ3018),"")</f>
        <v/>
      </c>
      <c r="G3018" s="98" t="str">
        <f>IF($B3018&gt;=1,$M3018,"")</f>
        <v/>
      </c>
      <c r="H3018" s="199" t="str">
        <f>IF(AND(M3018&gt;0,M3018&lt;=STATS!$C$22),1,"")</f>
        <v/>
      </c>
      <c r="J3018" s="34">
        <v>3017</v>
      </c>
      <c r="R3018" s="17"/>
      <c r="U3018" s="17"/>
      <c r="FD3018" s="195"/>
      <c r="FE3018" s="195"/>
      <c r="FF3018" s="195"/>
      <c r="FG3018" s="195"/>
      <c r="FH3018" s="195"/>
    </row>
    <row r="3019" spans="2:164" x14ac:dyDescent="0.2">
      <c r="B3019" s="98">
        <f>COUNT(R3019:FC3019,FI3019:FQ3019)</f>
        <v>0</v>
      </c>
      <c r="C3019" s="98" t="str">
        <f>IF(COUNT(R3019:FC3019,FI3019:FQ3019)&gt;0,COUNT(R3019:FC3019,FI3019:FQ3019),"")</f>
        <v/>
      </c>
      <c r="D3019" s="98" t="str">
        <f>IF(COUNT(X3019:BN3019,BP3019:BX3019,BZ3019:CF3019,CH3019:FC3019,FI3019:FQ3019)&gt;0,COUNT(X3019:BN3019,BP3019:BX3019,BZ3019:CF3019,CH3019:FC3019,FI3019:FQ3019),"")</f>
        <v/>
      </c>
      <c r="E3019" s="98" t="str">
        <f>IF(H3019=1,COUNT(R3019:FC3019,FI3019:FQ3019),"")</f>
        <v/>
      </c>
      <c r="F3019" s="98" t="str">
        <f>IF(H3019=1,COUNT(X3019:BN3019,BP3019:BX3019,BZ3019:CF3019,CH3019:FC3019,FI3019:FQ3019),"")</f>
        <v/>
      </c>
      <c r="G3019" s="98" t="str">
        <f>IF($B3019&gt;=1,$M3019,"")</f>
        <v/>
      </c>
      <c r="H3019" s="199" t="str">
        <f>IF(AND(M3019&gt;0,M3019&lt;=STATS!$C$22),1,"")</f>
        <v/>
      </c>
      <c r="J3019" s="34">
        <v>3018</v>
      </c>
      <c r="R3019" s="17"/>
      <c r="U3019" s="17"/>
      <c r="FD3019" s="195"/>
      <c r="FE3019" s="195"/>
      <c r="FF3019" s="195"/>
      <c r="FG3019" s="195"/>
      <c r="FH3019" s="195"/>
    </row>
    <row r="3020" spans="2:164" x14ac:dyDescent="0.2">
      <c r="B3020" s="98">
        <f>COUNT(R3020:FC3020,FI3020:FQ3020)</f>
        <v>0</v>
      </c>
      <c r="C3020" s="98" t="str">
        <f>IF(COUNT(R3020:FC3020,FI3020:FQ3020)&gt;0,COUNT(R3020:FC3020,FI3020:FQ3020),"")</f>
        <v/>
      </c>
      <c r="D3020" s="98" t="str">
        <f>IF(COUNT(X3020:BN3020,BP3020:BX3020,BZ3020:CF3020,CH3020:FC3020,FI3020:FQ3020)&gt;0,COUNT(X3020:BN3020,BP3020:BX3020,BZ3020:CF3020,CH3020:FC3020,FI3020:FQ3020),"")</f>
        <v/>
      </c>
      <c r="E3020" s="98" t="str">
        <f>IF(H3020=1,COUNT(R3020:FC3020,FI3020:FQ3020),"")</f>
        <v/>
      </c>
      <c r="F3020" s="98" t="str">
        <f>IF(H3020=1,COUNT(X3020:BN3020,BP3020:BX3020,BZ3020:CF3020,CH3020:FC3020,FI3020:FQ3020),"")</f>
        <v/>
      </c>
      <c r="G3020" s="98" t="str">
        <f>IF($B3020&gt;=1,$M3020,"")</f>
        <v/>
      </c>
      <c r="H3020" s="199" t="str">
        <f>IF(AND(M3020&gt;0,M3020&lt;=STATS!$C$22),1,"")</f>
        <v/>
      </c>
      <c r="J3020" s="34">
        <v>3019</v>
      </c>
      <c r="R3020" s="17"/>
      <c r="U3020" s="17"/>
      <c r="FD3020" s="195"/>
      <c r="FE3020" s="195"/>
      <c r="FF3020" s="195"/>
      <c r="FG3020" s="195"/>
      <c r="FH3020" s="195"/>
    </row>
    <row r="3021" spans="2:164" x14ac:dyDescent="0.2">
      <c r="B3021" s="98">
        <f>COUNT(R3021:FC3021,FI3021:FQ3021)</f>
        <v>0</v>
      </c>
      <c r="C3021" s="98" t="str">
        <f>IF(COUNT(R3021:FC3021,FI3021:FQ3021)&gt;0,COUNT(R3021:FC3021,FI3021:FQ3021),"")</f>
        <v/>
      </c>
      <c r="D3021" s="98" t="str">
        <f>IF(COUNT(X3021:BN3021,BP3021:BX3021,BZ3021:CF3021,CH3021:FC3021,FI3021:FQ3021)&gt;0,COUNT(X3021:BN3021,BP3021:BX3021,BZ3021:CF3021,CH3021:FC3021,FI3021:FQ3021),"")</f>
        <v/>
      </c>
      <c r="E3021" s="98" t="str">
        <f>IF(H3021=1,COUNT(R3021:FC3021,FI3021:FQ3021),"")</f>
        <v/>
      </c>
      <c r="F3021" s="98" t="str">
        <f>IF(H3021=1,COUNT(X3021:BN3021,BP3021:BX3021,BZ3021:CF3021,CH3021:FC3021,FI3021:FQ3021),"")</f>
        <v/>
      </c>
      <c r="G3021" s="98" t="str">
        <f>IF($B3021&gt;=1,$M3021,"")</f>
        <v/>
      </c>
      <c r="H3021" s="199" t="str">
        <f>IF(AND(M3021&gt;0,M3021&lt;=STATS!$C$22),1,"")</f>
        <v/>
      </c>
      <c r="J3021" s="34">
        <v>3020</v>
      </c>
      <c r="R3021" s="17"/>
      <c r="U3021" s="17"/>
      <c r="FD3021" s="195"/>
      <c r="FE3021" s="195"/>
      <c r="FF3021" s="195"/>
      <c r="FG3021" s="195"/>
      <c r="FH3021" s="195"/>
    </row>
    <row r="3022" spans="2:164" x14ac:dyDescent="0.2">
      <c r="B3022" s="98">
        <f>COUNT(R3022:FC3022,FI3022:FQ3022)</f>
        <v>0</v>
      </c>
      <c r="C3022" s="98" t="str">
        <f>IF(COUNT(R3022:FC3022,FI3022:FQ3022)&gt;0,COUNT(R3022:FC3022,FI3022:FQ3022),"")</f>
        <v/>
      </c>
      <c r="D3022" s="98" t="str">
        <f>IF(COUNT(X3022:BN3022,BP3022:BX3022,BZ3022:CF3022,CH3022:FC3022,FI3022:FQ3022)&gt;0,COUNT(X3022:BN3022,BP3022:BX3022,BZ3022:CF3022,CH3022:FC3022,FI3022:FQ3022),"")</f>
        <v/>
      </c>
      <c r="E3022" s="98" t="str">
        <f>IF(H3022=1,COUNT(R3022:FC3022,FI3022:FQ3022),"")</f>
        <v/>
      </c>
      <c r="F3022" s="98" t="str">
        <f>IF(H3022=1,COUNT(X3022:BN3022,BP3022:BX3022,BZ3022:CF3022,CH3022:FC3022,FI3022:FQ3022),"")</f>
        <v/>
      </c>
      <c r="G3022" s="98" t="str">
        <f>IF($B3022&gt;=1,$M3022,"")</f>
        <v/>
      </c>
      <c r="H3022" s="199" t="str">
        <f>IF(AND(M3022&gt;0,M3022&lt;=STATS!$C$22),1,"")</f>
        <v/>
      </c>
      <c r="J3022" s="34">
        <v>3021</v>
      </c>
      <c r="R3022" s="17"/>
      <c r="U3022" s="17"/>
      <c r="FD3022" s="195"/>
      <c r="FE3022" s="195"/>
      <c r="FF3022" s="195"/>
      <c r="FG3022" s="195"/>
      <c r="FH3022" s="195"/>
    </row>
    <row r="3023" spans="2:164" x14ac:dyDescent="0.2">
      <c r="B3023" s="98">
        <f>COUNT(R3023:FC3023,FI3023:FQ3023)</f>
        <v>0</v>
      </c>
      <c r="C3023" s="98" t="str">
        <f>IF(COUNT(R3023:FC3023,FI3023:FQ3023)&gt;0,COUNT(R3023:FC3023,FI3023:FQ3023),"")</f>
        <v/>
      </c>
      <c r="D3023" s="98" t="str">
        <f>IF(COUNT(X3023:BN3023,BP3023:BX3023,BZ3023:CF3023,CH3023:FC3023,FI3023:FQ3023)&gt;0,COUNT(X3023:BN3023,BP3023:BX3023,BZ3023:CF3023,CH3023:FC3023,FI3023:FQ3023),"")</f>
        <v/>
      </c>
      <c r="E3023" s="98" t="str">
        <f>IF(H3023=1,COUNT(R3023:FC3023,FI3023:FQ3023),"")</f>
        <v/>
      </c>
      <c r="F3023" s="98" t="str">
        <f>IF(H3023=1,COUNT(X3023:BN3023,BP3023:BX3023,BZ3023:CF3023,CH3023:FC3023,FI3023:FQ3023),"")</f>
        <v/>
      </c>
      <c r="G3023" s="98" t="str">
        <f>IF($B3023&gt;=1,$M3023,"")</f>
        <v/>
      </c>
      <c r="H3023" s="199" t="str">
        <f>IF(AND(M3023&gt;0,M3023&lt;=STATS!$C$22),1,"")</f>
        <v/>
      </c>
      <c r="J3023" s="34">
        <v>3022</v>
      </c>
      <c r="R3023" s="17"/>
      <c r="U3023" s="17"/>
      <c r="FD3023" s="195"/>
      <c r="FE3023" s="195"/>
      <c r="FF3023" s="195"/>
      <c r="FG3023" s="195"/>
      <c r="FH3023" s="195"/>
    </row>
    <row r="3024" spans="2:164" x14ac:dyDescent="0.2">
      <c r="B3024" s="98">
        <f>COUNT(R3024:FC3024,FI3024:FQ3024)</f>
        <v>0</v>
      </c>
      <c r="C3024" s="98" t="str">
        <f>IF(COUNT(R3024:FC3024,FI3024:FQ3024)&gt;0,COUNT(R3024:FC3024,FI3024:FQ3024),"")</f>
        <v/>
      </c>
      <c r="D3024" s="98" t="str">
        <f>IF(COUNT(X3024:BN3024,BP3024:BX3024,BZ3024:CF3024,CH3024:FC3024,FI3024:FQ3024)&gt;0,COUNT(X3024:BN3024,BP3024:BX3024,BZ3024:CF3024,CH3024:FC3024,FI3024:FQ3024),"")</f>
        <v/>
      </c>
      <c r="E3024" s="98" t="str">
        <f>IF(H3024=1,COUNT(R3024:FC3024,FI3024:FQ3024),"")</f>
        <v/>
      </c>
      <c r="F3024" s="98" t="str">
        <f>IF(H3024=1,COUNT(X3024:BN3024,BP3024:BX3024,BZ3024:CF3024,CH3024:FC3024,FI3024:FQ3024),"")</f>
        <v/>
      </c>
      <c r="G3024" s="98" t="str">
        <f>IF($B3024&gt;=1,$M3024,"")</f>
        <v/>
      </c>
      <c r="H3024" s="199" t="str">
        <f>IF(AND(M3024&gt;0,M3024&lt;=STATS!$C$22),1,"")</f>
        <v/>
      </c>
      <c r="J3024" s="34">
        <v>3023</v>
      </c>
      <c r="R3024" s="17"/>
      <c r="U3024" s="17"/>
      <c r="FD3024" s="195"/>
      <c r="FE3024" s="195"/>
      <c r="FF3024" s="195"/>
      <c r="FG3024" s="195"/>
      <c r="FH3024" s="195"/>
    </row>
    <row r="3025" spans="2:164" x14ac:dyDescent="0.2">
      <c r="B3025" s="98">
        <f>COUNT(R3025:FC3025,FI3025:FQ3025)</f>
        <v>0</v>
      </c>
      <c r="C3025" s="98" t="str">
        <f>IF(COUNT(R3025:FC3025,FI3025:FQ3025)&gt;0,COUNT(R3025:FC3025,FI3025:FQ3025),"")</f>
        <v/>
      </c>
      <c r="D3025" s="98" t="str">
        <f>IF(COUNT(X3025:BN3025,BP3025:BX3025,BZ3025:CF3025,CH3025:FC3025,FI3025:FQ3025)&gt;0,COUNT(X3025:BN3025,BP3025:BX3025,BZ3025:CF3025,CH3025:FC3025,FI3025:FQ3025),"")</f>
        <v/>
      </c>
      <c r="E3025" s="98" t="str">
        <f>IF(H3025=1,COUNT(R3025:FC3025,FI3025:FQ3025),"")</f>
        <v/>
      </c>
      <c r="F3025" s="98" t="str">
        <f>IF(H3025=1,COUNT(X3025:BN3025,BP3025:BX3025,BZ3025:CF3025,CH3025:FC3025,FI3025:FQ3025),"")</f>
        <v/>
      </c>
      <c r="G3025" s="98" t="str">
        <f>IF($B3025&gt;=1,$M3025,"")</f>
        <v/>
      </c>
      <c r="H3025" s="199" t="str">
        <f>IF(AND(M3025&gt;0,M3025&lt;=STATS!$C$22),1,"")</f>
        <v/>
      </c>
      <c r="J3025" s="34">
        <v>3024</v>
      </c>
      <c r="R3025" s="17"/>
      <c r="U3025" s="17"/>
      <c r="FD3025" s="195"/>
      <c r="FE3025" s="195"/>
      <c r="FF3025" s="195"/>
      <c r="FG3025" s="195"/>
      <c r="FH3025" s="195"/>
    </row>
    <row r="3026" spans="2:164" x14ac:dyDescent="0.2">
      <c r="B3026" s="98">
        <f>COUNT(R3026:FC3026,FI3026:FQ3026)</f>
        <v>0</v>
      </c>
      <c r="C3026" s="98" t="str">
        <f>IF(COUNT(R3026:FC3026,FI3026:FQ3026)&gt;0,COUNT(R3026:FC3026,FI3026:FQ3026),"")</f>
        <v/>
      </c>
      <c r="D3026" s="98" t="str">
        <f>IF(COUNT(X3026:BN3026,BP3026:BX3026,BZ3026:CF3026,CH3026:FC3026,FI3026:FQ3026)&gt;0,COUNT(X3026:BN3026,BP3026:BX3026,BZ3026:CF3026,CH3026:FC3026,FI3026:FQ3026),"")</f>
        <v/>
      </c>
      <c r="E3026" s="98" t="str">
        <f>IF(H3026=1,COUNT(R3026:FC3026,FI3026:FQ3026),"")</f>
        <v/>
      </c>
      <c r="F3026" s="98" t="str">
        <f>IF(H3026=1,COUNT(X3026:BN3026,BP3026:BX3026,BZ3026:CF3026,CH3026:FC3026,FI3026:FQ3026),"")</f>
        <v/>
      </c>
      <c r="G3026" s="98" t="str">
        <f>IF($B3026&gt;=1,$M3026,"")</f>
        <v/>
      </c>
      <c r="H3026" s="199" t="str">
        <f>IF(AND(M3026&gt;0,M3026&lt;=STATS!$C$22),1,"")</f>
        <v/>
      </c>
      <c r="J3026" s="34">
        <v>3025</v>
      </c>
      <c r="R3026" s="17"/>
      <c r="U3026" s="17"/>
      <c r="FD3026" s="195"/>
      <c r="FE3026" s="195"/>
      <c r="FF3026" s="195"/>
      <c r="FG3026" s="195"/>
      <c r="FH3026" s="195"/>
    </row>
    <row r="3027" spans="2:164" x14ac:dyDescent="0.2">
      <c r="B3027" s="98">
        <f>COUNT(R3027:FC3027,FI3027:FQ3027)</f>
        <v>0</v>
      </c>
      <c r="C3027" s="98" t="str">
        <f>IF(COUNT(R3027:FC3027,FI3027:FQ3027)&gt;0,COUNT(R3027:FC3027,FI3027:FQ3027),"")</f>
        <v/>
      </c>
      <c r="D3027" s="98" t="str">
        <f>IF(COUNT(X3027:BN3027,BP3027:BX3027,BZ3027:CF3027,CH3027:FC3027,FI3027:FQ3027)&gt;0,COUNT(X3027:BN3027,BP3027:BX3027,BZ3027:CF3027,CH3027:FC3027,FI3027:FQ3027),"")</f>
        <v/>
      </c>
      <c r="E3027" s="98" t="str">
        <f>IF(H3027=1,COUNT(R3027:FC3027,FI3027:FQ3027),"")</f>
        <v/>
      </c>
      <c r="F3027" s="98" t="str">
        <f>IF(H3027=1,COUNT(X3027:BN3027,BP3027:BX3027,BZ3027:CF3027,CH3027:FC3027,FI3027:FQ3027),"")</f>
        <v/>
      </c>
      <c r="G3027" s="98" t="str">
        <f>IF($B3027&gt;=1,$M3027,"")</f>
        <v/>
      </c>
      <c r="H3027" s="199" t="str">
        <f>IF(AND(M3027&gt;0,M3027&lt;=STATS!$C$22),1,"")</f>
        <v/>
      </c>
      <c r="J3027" s="34">
        <v>3026</v>
      </c>
      <c r="R3027" s="17"/>
      <c r="U3027" s="17"/>
      <c r="FD3027" s="195"/>
      <c r="FE3027" s="195"/>
      <c r="FF3027" s="195"/>
      <c r="FG3027" s="195"/>
      <c r="FH3027" s="195"/>
    </row>
    <row r="3028" spans="2:164" x14ac:dyDescent="0.2">
      <c r="B3028" s="98">
        <f>COUNT(R3028:FC3028,FI3028:FQ3028)</f>
        <v>0</v>
      </c>
      <c r="C3028" s="98" t="str">
        <f>IF(COUNT(R3028:FC3028,FI3028:FQ3028)&gt;0,COUNT(R3028:FC3028,FI3028:FQ3028),"")</f>
        <v/>
      </c>
      <c r="D3028" s="98" t="str">
        <f>IF(COUNT(X3028:BN3028,BP3028:BX3028,BZ3028:CF3028,CH3028:FC3028,FI3028:FQ3028)&gt;0,COUNT(X3028:BN3028,BP3028:BX3028,BZ3028:CF3028,CH3028:FC3028,FI3028:FQ3028),"")</f>
        <v/>
      </c>
      <c r="E3028" s="98" t="str">
        <f>IF(H3028=1,COUNT(R3028:FC3028,FI3028:FQ3028),"")</f>
        <v/>
      </c>
      <c r="F3028" s="98" t="str">
        <f>IF(H3028=1,COUNT(X3028:BN3028,BP3028:BX3028,BZ3028:CF3028,CH3028:FC3028,FI3028:FQ3028),"")</f>
        <v/>
      </c>
      <c r="G3028" s="98" t="str">
        <f>IF($B3028&gt;=1,$M3028,"")</f>
        <v/>
      </c>
      <c r="H3028" s="199" t="str">
        <f>IF(AND(M3028&gt;0,M3028&lt;=STATS!$C$22),1,"")</f>
        <v/>
      </c>
      <c r="J3028" s="34">
        <v>3027</v>
      </c>
      <c r="R3028" s="17"/>
      <c r="U3028" s="17"/>
      <c r="FD3028" s="195"/>
      <c r="FE3028" s="195"/>
      <c r="FF3028" s="195"/>
      <c r="FG3028" s="195"/>
      <c r="FH3028" s="195"/>
    </row>
    <row r="3029" spans="2:164" x14ac:dyDescent="0.2">
      <c r="B3029" s="98">
        <f>COUNT(R3029:FC3029,FI3029:FQ3029)</f>
        <v>0</v>
      </c>
      <c r="C3029" s="98" t="str">
        <f>IF(COUNT(R3029:FC3029,FI3029:FQ3029)&gt;0,COUNT(R3029:FC3029,FI3029:FQ3029),"")</f>
        <v/>
      </c>
      <c r="D3029" s="98" t="str">
        <f>IF(COUNT(X3029:BN3029,BP3029:BX3029,BZ3029:CF3029,CH3029:FC3029,FI3029:FQ3029)&gt;0,COUNT(X3029:BN3029,BP3029:BX3029,BZ3029:CF3029,CH3029:FC3029,FI3029:FQ3029),"")</f>
        <v/>
      </c>
      <c r="E3029" s="98" t="str">
        <f>IF(H3029=1,COUNT(R3029:FC3029,FI3029:FQ3029),"")</f>
        <v/>
      </c>
      <c r="F3029" s="98" t="str">
        <f>IF(H3029=1,COUNT(X3029:BN3029,BP3029:BX3029,BZ3029:CF3029,CH3029:FC3029,FI3029:FQ3029),"")</f>
        <v/>
      </c>
      <c r="G3029" s="98" t="str">
        <f>IF($B3029&gt;=1,$M3029,"")</f>
        <v/>
      </c>
      <c r="H3029" s="199" t="str">
        <f>IF(AND(M3029&gt;0,M3029&lt;=STATS!$C$22),1,"")</f>
        <v/>
      </c>
      <c r="J3029" s="34">
        <v>3028</v>
      </c>
      <c r="R3029" s="17"/>
      <c r="U3029" s="17"/>
      <c r="FD3029" s="195"/>
      <c r="FE3029" s="195"/>
      <c r="FF3029" s="195"/>
      <c r="FG3029" s="195"/>
      <c r="FH3029" s="195"/>
    </row>
    <row r="3030" spans="2:164" x14ac:dyDescent="0.2">
      <c r="B3030" s="98">
        <f>COUNT(R3030:FC3030,FI3030:FQ3030)</f>
        <v>0</v>
      </c>
      <c r="C3030" s="98" t="str">
        <f>IF(COUNT(R3030:FC3030,FI3030:FQ3030)&gt;0,COUNT(R3030:FC3030,FI3030:FQ3030),"")</f>
        <v/>
      </c>
      <c r="D3030" s="98" t="str">
        <f>IF(COUNT(X3030:BN3030,BP3030:BX3030,BZ3030:CF3030,CH3030:FC3030,FI3030:FQ3030)&gt;0,COUNT(X3030:BN3030,BP3030:BX3030,BZ3030:CF3030,CH3030:FC3030,FI3030:FQ3030),"")</f>
        <v/>
      </c>
      <c r="E3030" s="98" t="str">
        <f>IF(H3030=1,COUNT(R3030:FC3030,FI3030:FQ3030),"")</f>
        <v/>
      </c>
      <c r="F3030" s="98" t="str">
        <f>IF(H3030=1,COUNT(X3030:BN3030,BP3030:BX3030,BZ3030:CF3030,CH3030:FC3030,FI3030:FQ3030),"")</f>
        <v/>
      </c>
      <c r="G3030" s="98" t="str">
        <f>IF($B3030&gt;=1,$M3030,"")</f>
        <v/>
      </c>
      <c r="H3030" s="199" t="str">
        <f>IF(AND(M3030&gt;0,M3030&lt;=STATS!$C$22),1,"")</f>
        <v/>
      </c>
      <c r="J3030" s="34">
        <v>3029</v>
      </c>
      <c r="R3030" s="17"/>
      <c r="U3030" s="17"/>
      <c r="FD3030" s="195"/>
      <c r="FE3030" s="195"/>
      <c r="FF3030" s="195"/>
      <c r="FG3030" s="195"/>
      <c r="FH3030" s="195"/>
    </row>
    <row r="3031" spans="2:164" x14ac:dyDescent="0.2">
      <c r="B3031" s="98">
        <f>COUNT(R3031:FC3031,FI3031:FQ3031)</f>
        <v>0</v>
      </c>
      <c r="C3031" s="98" t="str">
        <f>IF(COUNT(R3031:FC3031,FI3031:FQ3031)&gt;0,COUNT(R3031:FC3031,FI3031:FQ3031),"")</f>
        <v/>
      </c>
      <c r="D3031" s="98" t="str">
        <f>IF(COUNT(X3031:BN3031,BP3031:BX3031,BZ3031:CF3031,CH3031:FC3031,FI3031:FQ3031)&gt;0,COUNT(X3031:BN3031,BP3031:BX3031,BZ3031:CF3031,CH3031:FC3031,FI3031:FQ3031),"")</f>
        <v/>
      </c>
      <c r="E3031" s="98" t="str">
        <f>IF(H3031=1,COUNT(R3031:FC3031,FI3031:FQ3031),"")</f>
        <v/>
      </c>
      <c r="F3031" s="98" t="str">
        <f>IF(H3031=1,COUNT(X3031:BN3031,BP3031:BX3031,BZ3031:CF3031,CH3031:FC3031,FI3031:FQ3031),"")</f>
        <v/>
      </c>
      <c r="G3031" s="98" t="str">
        <f>IF($B3031&gt;=1,$M3031,"")</f>
        <v/>
      </c>
      <c r="H3031" s="199" t="str">
        <f>IF(AND(M3031&gt;0,M3031&lt;=STATS!$C$22),1,"")</f>
        <v/>
      </c>
      <c r="J3031" s="34">
        <v>3030</v>
      </c>
      <c r="R3031" s="17"/>
      <c r="U3031" s="17"/>
      <c r="FD3031" s="195"/>
      <c r="FE3031" s="195"/>
      <c r="FF3031" s="195"/>
      <c r="FG3031" s="195"/>
      <c r="FH3031" s="195"/>
    </row>
    <row r="3032" spans="2:164" x14ac:dyDescent="0.2">
      <c r="B3032" s="98">
        <f>COUNT(R3032:FC3032,FI3032:FQ3032)</f>
        <v>0</v>
      </c>
      <c r="C3032" s="98" t="str">
        <f>IF(COUNT(R3032:FC3032,FI3032:FQ3032)&gt;0,COUNT(R3032:FC3032,FI3032:FQ3032),"")</f>
        <v/>
      </c>
      <c r="D3032" s="98" t="str">
        <f>IF(COUNT(X3032:BN3032,BP3032:BX3032,BZ3032:CF3032,CH3032:FC3032,FI3032:FQ3032)&gt;0,COUNT(X3032:BN3032,BP3032:BX3032,BZ3032:CF3032,CH3032:FC3032,FI3032:FQ3032),"")</f>
        <v/>
      </c>
      <c r="E3032" s="98" t="str">
        <f>IF(H3032=1,COUNT(R3032:FC3032,FI3032:FQ3032),"")</f>
        <v/>
      </c>
      <c r="F3032" s="98" t="str">
        <f>IF(H3032=1,COUNT(X3032:BN3032,BP3032:BX3032,BZ3032:CF3032,CH3032:FC3032,FI3032:FQ3032),"")</f>
        <v/>
      </c>
      <c r="G3032" s="98" t="str">
        <f>IF($B3032&gt;=1,$M3032,"")</f>
        <v/>
      </c>
      <c r="H3032" s="199" t="str">
        <f>IF(AND(M3032&gt;0,M3032&lt;=STATS!$C$22),1,"")</f>
        <v/>
      </c>
      <c r="J3032" s="34">
        <v>3031</v>
      </c>
      <c r="R3032" s="17"/>
      <c r="U3032" s="17"/>
      <c r="FD3032" s="195"/>
      <c r="FE3032" s="195"/>
      <c r="FF3032" s="195"/>
      <c r="FG3032" s="195"/>
      <c r="FH3032" s="195"/>
    </row>
    <row r="3033" spans="2:164" x14ac:dyDescent="0.2">
      <c r="B3033" s="98">
        <f>COUNT(R3033:FC3033,FI3033:FQ3033)</f>
        <v>0</v>
      </c>
      <c r="C3033" s="98" t="str">
        <f>IF(COUNT(R3033:FC3033,FI3033:FQ3033)&gt;0,COUNT(R3033:FC3033,FI3033:FQ3033),"")</f>
        <v/>
      </c>
      <c r="D3033" s="98" t="str">
        <f>IF(COUNT(X3033:BN3033,BP3033:BX3033,BZ3033:CF3033,CH3033:FC3033,FI3033:FQ3033)&gt;0,COUNT(X3033:BN3033,BP3033:BX3033,BZ3033:CF3033,CH3033:FC3033,FI3033:FQ3033),"")</f>
        <v/>
      </c>
      <c r="E3033" s="98" t="str">
        <f>IF(H3033=1,COUNT(R3033:FC3033,FI3033:FQ3033),"")</f>
        <v/>
      </c>
      <c r="F3033" s="98" t="str">
        <f>IF(H3033=1,COUNT(X3033:BN3033,BP3033:BX3033,BZ3033:CF3033,CH3033:FC3033,FI3033:FQ3033),"")</f>
        <v/>
      </c>
      <c r="G3033" s="98" t="str">
        <f>IF($B3033&gt;=1,$M3033,"")</f>
        <v/>
      </c>
      <c r="H3033" s="199" t="str">
        <f>IF(AND(M3033&gt;0,M3033&lt;=STATS!$C$22),1,"")</f>
        <v/>
      </c>
      <c r="J3033" s="34">
        <v>3032</v>
      </c>
      <c r="R3033" s="17"/>
      <c r="U3033" s="17"/>
      <c r="FD3033" s="195"/>
      <c r="FE3033" s="195"/>
      <c r="FF3033" s="195"/>
      <c r="FG3033" s="195"/>
      <c r="FH3033" s="195"/>
    </row>
    <row r="3034" spans="2:164" x14ac:dyDescent="0.2">
      <c r="B3034" s="98">
        <f>COUNT(R3034:FC3034,FI3034:FQ3034)</f>
        <v>0</v>
      </c>
      <c r="C3034" s="98" t="str">
        <f>IF(COUNT(R3034:FC3034,FI3034:FQ3034)&gt;0,COUNT(R3034:FC3034,FI3034:FQ3034),"")</f>
        <v/>
      </c>
      <c r="D3034" s="98" t="str">
        <f>IF(COUNT(X3034:BN3034,BP3034:BX3034,BZ3034:CF3034,CH3034:FC3034,FI3034:FQ3034)&gt;0,COUNT(X3034:BN3034,BP3034:BX3034,BZ3034:CF3034,CH3034:FC3034,FI3034:FQ3034),"")</f>
        <v/>
      </c>
      <c r="E3034" s="98" t="str">
        <f>IF(H3034=1,COUNT(R3034:FC3034,FI3034:FQ3034),"")</f>
        <v/>
      </c>
      <c r="F3034" s="98" t="str">
        <f>IF(H3034=1,COUNT(X3034:BN3034,BP3034:BX3034,BZ3034:CF3034,CH3034:FC3034,FI3034:FQ3034),"")</f>
        <v/>
      </c>
      <c r="G3034" s="98" t="str">
        <f>IF($B3034&gt;=1,$M3034,"")</f>
        <v/>
      </c>
      <c r="H3034" s="199" t="str">
        <f>IF(AND(M3034&gt;0,M3034&lt;=STATS!$C$22),1,"")</f>
        <v/>
      </c>
      <c r="J3034" s="34">
        <v>3033</v>
      </c>
      <c r="R3034" s="17"/>
      <c r="U3034" s="17"/>
      <c r="FD3034" s="195"/>
      <c r="FE3034" s="195"/>
      <c r="FF3034" s="195"/>
      <c r="FG3034" s="195"/>
      <c r="FH3034" s="195"/>
    </row>
    <row r="3035" spans="2:164" x14ac:dyDescent="0.2">
      <c r="B3035" s="98">
        <f>COUNT(R3035:FC3035,FI3035:FQ3035)</f>
        <v>0</v>
      </c>
      <c r="C3035" s="98" t="str">
        <f>IF(COUNT(R3035:FC3035,FI3035:FQ3035)&gt;0,COUNT(R3035:FC3035,FI3035:FQ3035),"")</f>
        <v/>
      </c>
      <c r="D3035" s="98" t="str">
        <f>IF(COUNT(X3035:BN3035,BP3035:BX3035,BZ3035:CF3035,CH3035:FC3035,FI3035:FQ3035)&gt;0,COUNT(X3035:BN3035,BP3035:BX3035,BZ3035:CF3035,CH3035:FC3035,FI3035:FQ3035),"")</f>
        <v/>
      </c>
      <c r="E3035" s="98" t="str">
        <f>IF(H3035=1,COUNT(R3035:FC3035,FI3035:FQ3035),"")</f>
        <v/>
      </c>
      <c r="F3035" s="98" t="str">
        <f>IF(H3035=1,COUNT(X3035:BN3035,BP3035:BX3035,BZ3035:CF3035,CH3035:FC3035,FI3035:FQ3035),"")</f>
        <v/>
      </c>
      <c r="G3035" s="98" t="str">
        <f>IF($B3035&gt;=1,$M3035,"")</f>
        <v/>
      </c>
      <c r="H3035" s="199" t="str">
        <f>IF(AND(M3035&gt;0,M3035&lt;=STATS!$C$22),1,"")</f>
        <v/>
      </c>
      <c r="J3035" s="34">
        <v>3034</v>
      </c>
      <c r="R3035" s="17"/>
      <c r="U3035" s="17"/>
      <c r="FD3035" s="195"/>
      <c r="FE3035" s="195"/>
      <c r="FF3035" s="195"/>
      <c r="FG3035" s="195"/>
      <c r="FH3035" s="195"/>
    </row>
    <row r="3036" spans="2:164" x14ac:dyDescent="0.2">
      <c r="B3036" s="98">
        <f>COUNT(R3036:FC3036,FI3036:FQ3036)</f>
        <v>0</v>
      </c>
      <c r="C3036" s="98" t="str">
        <f>IF(COUNT(R3036:FC3036,FI3036:FQ3036)&gt;0,COUNT(R3036:FC3036,FI3036:FQ3036),"")</f>
        <v/>
      </c>
      <c r="D3036" s="98" t="str">
        <f>IF(COUNT(X3036:BN3036,BP3036:BX3036,BZ3036:CF3036,CH3036:FC3036,FI3036:FQ3036)&gt;0,COUNT(X3036:BN3036,BP3036:BX3036,BZ3036:CF3036,CH3036:FC3036,FI3036:FQ3036),"")</f>
        <v/>
      </c>
      <c r="E3036" s="98" t="str">
        <f>IF(H3036=1,COUNT(R3036:FC3036,FI3036:FQ3036),"")</f>
        <v/>
      </c>
      <c r="F3036" s="98" t="str">
        <f>IF(H3036=1,COUNT(X3036:BN3036,BP3036:BX3036,BZ3036:CF3036,CH3036:FC3036,FI3036:FQ3036),"")</f>
        <v/>
      </c>
      <c r="G3036" s="98" t="str">
        <f>IF($B3036&gt;=1,$M3036,"")</f>
        <v/>
      </c>
      <c r="H3036" s="199" t="str">
        <f>IF(AND(M3036&gt;0,M3036&lt;=STATS!$C$22),1,"")</f>
        <v/>
      </c>
      <c r="J3036" s="34">
        <v>3035</v>
      </c>
      <c r="R3036" s="17"/>
      <c r="U3036" s="17"/>
      <c r="FD3036" s="195"/>
      <c r="FE3036" s="195"/>
      <c r="FF3036" s="195"/>
      <c r="FG3036" s="195"/>
      <c r="FH3036" s="195"/>
    </row>
    <row r="3037" spans="2:164" x14ac:dyDescent="0.2">
      <c r="B3037" s="98">
        <f>COUNT(R3037:FC3037,FI3037:FQ3037)</f>
        <v>0</v>
      </c>
      <c r="C3037" s="98" t="str">
        <f>IF(COUNT(R3037:FC3037,FI3037:FQ3037)&gt;0,COUNT(R3037:FC3037,FI3037:FQ3037),"")</f>
        <v/>
      </c>
      <c r="D3037" s="98" t="str">
        <f>IF(COUNT(X3037:BN3037,BP3037:BX3037,BZ3037:CF3037,CH3037:FC3037,FI3037:FQ3037)&gt;0,COUNT(X3037:BN3037,BP3037:BX3037,BZ3037:CF3037,CH3037:FC3037,FI3037:FQ3037),"")</f>
        <v/>
      </c>
      <c r="E3037" s="98" t="str">
        <f>IF(H3037=1,COUNT(R3037:FC3037,FI3037:FQ3037),"")</f>
        <v/>
      </c>
      <c r="F3037" s="98" t="str">
        <f>IF(H3037=1,COUNT(X3037:BN3037,BP3037:BX3037,BZ3037:CF3037,CH3037:FC3037,FI3037:FQ3037),"")</f>
        <v/>
      </c>
      <c r="G3037" s="98" t="str">
        <f>IF($B3037&gt;=1,$M3037,"")</f>
        <v/>
      </c>
      <c r="H3037" s="199" t="str">
        <f>IF(AND(M3037&gt;0,M3037&lt;=STATS!$C$22),1,"")</f>
        <v/>
      </c>
      <c r="J3037" s="34">
        <v>3036</v>
      </c>
      <c r="R3037" s="17"/>
      <c r="U3037" s="17"/>
      <c r="FD3037" s="195"/>
      <c r="FE3037" s="195"/>
      <c r="FF3037" s="195"/>
      <c r="FG3037" s="195"/>
      <c r="FH3037" s="195"/>
    </row>
    <row r="3038" spans="2:164" x14ac:dyDescent="0.2">
      <c r="B3038" s="98">
        <f>COUNT(R3038:FC3038,FI3038:FQ3038)</f>
        <v>0</v>
      </c>
      <c r="C3038" s="98" t="str">
        <f>IF(COUNT(R3038:FC3038,FI3038:FQ3038)&gt;0,COUNT(R3038:FC3038,FI3038:FQ3038),"")</f>
        <v/>
      </c>
      <c r="D3038" s="98" t="str">
        <f>IF(COUNT(X3038:BN3038,BP3038:BX3038,BZ3038:CF3038,CH3038:FC3038,FI3038:FQ3038)&gt;0,COUNT(X3038:BN3038,BP3038:BX3038,BZ3038:CF3038,CH3038:FC3038,FI3038:FQ3038),"")</f>
        <v/>
      </c>
      <c r="E3038" s="98" t="str">
        <f>IF(H3038=1,COUNT(R3038:FC3038,FI3038:FQ3038),"")</f>
        <v/>
      </c>
      <c r="F3038" s="98" t="str">
        <f>IF(H3038=1,COUNT(X3038:BN3038,BP3038:BX3038,BZ3038:CF3038,CH3038:FC3038,FI3038:FQ3038),"")</f>
        <v/>
      </c>
      <c r="G3038" s="98" t="str">
        <f>IF($B3038&gt;=1,$M3038,"")</f>
        <v/>
      </c>
      <c r="H3038" s="199" t="str">
        <f>IF(AND(M3038&gt;0,M3038&lt;=STATS!$C$22),1,"")</f>
        <v/>
      </c>
      <c r="J3038" s="34">
        <v>3037</v>
      </c>
      <c r="R3038" s="17"/>
      <c r="U3038" s="17"/>
      <c r="FD3038" s="195"/>
      <c r="FE3038" s="195"/>
      <c r="FF3038" s="195"/>
      <c r="FG3038" s="195"/>
      <c r="FH3038" s="195"/>
    </row>
    <row r="3039" spans="2:164" x14ac:dyDescent="0.2">
      <c r="B3039" s="98">
        <f>COUNT(R3039:FC3039,FI3039:FQ3039)</f>
        <v>0</v>
      </c>
      <c r="C3039" s="98" t="str">
        <f>IF(COUNT(R3039:FC3039,FI3039:FQ3039)&gt;0,COUNT(R3039:FC3039,FI3039:FQ3039),"")</f>
        <v/>
      </c>
      <c r="D3039" s="98" t="str">
        <f>IF(COUNT(X3039:BN3039,BP3039:BX3039,BZ3039:CF3039,CH3039:FC3039,FI3039:FQ3039)&gt;0,COUNT(X3039:BN3039,BP3039:BX3039,BZ3039:CF3039,CH3039:FC3039,FI3039:FQ3039),"")</f>
        <v/>
      </c>
      <c r="E3039" s="98" t="str">
        <f>IF(H3039=1,COUNT(R3039:FC3039,FI3039:FQ3039),"")</f>
        <v/>
      </c>
      <c r="F3039" s="98" t="str">
        <f>IF(H3039=1,COUNT(X3039:BN3039,BP3039:BX3039,BZ3039:CF3039,CH3039:FC3039,FI3039:FQ3039),"")</f>
        <v/>
      </c>
      <c r="G3039" s="98" t="str">
        <f>IF($B3039&gt;=1,$M3039,"")</f>
        <v/>
      </c>
      <c r="H3039" s="199" t="str">
        <f>IF(AND(M3039&gt;0,M3039&lt;=STATS!$C$22),1,"")</f>
        <v/>
      </c>
      <c r="J3039" s="34">
        <v>3038</v>
      </c>
      <c r="R3039" s="17"/>
      <c r="U3039" s="17"/>
      <c r="FD3039" s="195"/>
      <c r="FE3039" s="195"/>
      <c r="FF3039" s="195"/>
      <c r="FG3039" s="195"/>
      <c r="FH3039" s="195"/>
    </row>
    <row r="3040" spans="2:164" x14ac:dyDescent="0.2">
      <c r="B3040" s="98">
        <f>COUNT(R3040:FC3040,FI3040:FQ3040)</f>
        <v>0</v>
      </c>
      <c r="C3040" s="98" t="str">
        <f>IF(COUNT(R3040:FC3040,FI3040:FQ3040)&gt;0,COUNT(R3040:FC3040,FI3040:FQ3040),"")</f>
        <v/>
      </c>
      <c r="D3040" s="98" t="str">
        <f>IF(COUNT(X3040:BN3040,BP3040:BX3040,BZ3040:CF3040,CH3040:FC3040,FI3040:FQ3040)&gt;0,COUNT(X3040:BN3040,BP3040:BX3040,BZ3040:CF3040,CH3040:FC3040,FI3040:FQ3040),"")</f>
        <v/>
      </c>
      <c r="E3040" s="98" t="str">
        <f>IF(H3040=1,COUNT(R3040:FC3040,FI3040:FQ3040),"")</f>
        <v/>
      </c>
      <c r="F3040" s="98" t="str">
        <f>IF(H3040=1,COUNT(X3040:BN3040,BP3040:BX3040,BZ3040:CF3040,CH3040:FC3040,FI3040:FQ3040),"")</f>
        <v/>
      </c>
      <c r="G3040" s="98" t="str">
        <f>IF($B3040&gt;=1,$M3040,"")</f>
        <v/>
      </c>
      <c r="H3040" s="199" t="str">
        <f>IF(AND(M3040&gt;0,M3040&lt;=STATS!$C$22),1,"")</f>
        <v/>
      </c>
      <c r="J3040" s="34">
        <v>3039</v>
      </c>
      <c r="R3040" s="17"/>
      <c r="U3040" s="17"/>
      <c r="FD3040" s="195"/>
      <c r="FE3040" s="195"/>
      <c r="FF3040" s="195"/>
      <c r="FG3040" s="195"/>
      <c r="FH3040" s="195"/>
    </row>
    <row r="3041" spans="2:164" x14ac:dyDescent="0.2">
      <c r="B3041" s="98">
        <f>COUNT(R3041:FC3041,FI3041:FQ3041)</f>
        <v>0</v>
      </c>
      <c r="C3041" s="98" t="str">
        <f>IF(COUNT(R3041:FC3041,FI3041:FQ3041)&gt;0,COUNT(R3041:FC3041,FI3041:FQ3041),"")</f>
        <v/>
      </c>
      <c r="D3041" s="98" t="str">
        <f>IF(COUNT(X3041:BN3041,BP3041:BX3041,BZ3041:CF3041,CH3041:FC3041,FI3041:FQ3041)&gt;0,COUNT(X3041:BN3041,BP3041:BX3041,BZ3041:CF3041,CH3041:FC3041,FI3041:FQ3041),"")</f>
        <v/>
      </c>
      <c r="E3041" s="98" t="str">
        <f>IF(H3041=1,COUNT(R3041:FC3041,FI3041:FQ3041),"")</f>
        <v/>
      </c>
      <c r="F3041" s="98" t="str">
        <f>IF(H3041=1,COUNT(X3041:BN3041,BP3041:BX3041,BZ3041:CF3041,CH3041:FC3041,FI3041:FQ3041),"")</f>
        <v/>
      </c>
      <c r="G3041" s="98" t="str">
        <f>IF($B3041&gt;=1,$M3041,"")</f>
        <v/>
      </c>
      <c r="H3041" s="199" t="str">
        <f>IF(AND(M3041&gt;0,M3041&lt;=STATS!$C$22),1,"")</f>
        <v/>
      </c>
      <c r="J3041" s="34">
        <v>3040</v>
      </c>
      <c r="R3041" s="17"/>
      <c r="U3041" s="17"/>
      <c r="FD3041" s="195"/>
      <c r="FE3041" s="195"/>
      <c r="FF3041" s="195"/>
      <c r="FG3041" s="195"/>
      <c r="FH3041" s="195"/>
    </row>
    <row r="3042" spans="2:164" x14ac:dyDescent="0.2">
      <c r="B3042" s="98">
        <f>COUNT(R3042:FC3042,FI3042:FQ3042)</f>
        <v>0</v>
      </c>
      <c r="C3042" s="98" t="str">
        <f>IF(COUNT(R3042:FC3042,FI3042:FQ3042)&gt;0,COUNT(R3042:FC3042,FI3042:FQ3042),"")</f>
        <v/>
      </c>
      <c r="D3042" s="98" t="str">
        <f>IF(COUNT(X3042:BN3042,BP3042:BX3042,BZ3042:CF3042,CH3042:FC3042,FI3042:FQ3042)&gt;0,COUNT(X3042:BN3042,BP3042:BX3042,BZ3042:CF3042,CH3042:FC3042,FI3042:FQ3042),"")</f>
        <v/>
      </c>
      <c r="E3042" s="98" t="str">
        <f>IF(H3042=1,COUNT(R3042:FC3042,FI3042:FQ3042),"")</f>
        <v/>
      </c>
      <c r="F3042" s="98" t="str">
        <f>IF(H3042=1,COUNT(X3042:BN3042,BP3042:BX3042,BZ3042:CF3042,CH3042:FC3042,FI3042:FQ3042),"")</f>
        <v/>
      </c>
      <c r="G3042" s="98" t="str">
        <f>IF($B3042&gt;=1,$M3042,"")</f>
        <v/>
      </c>
      <c r="H3042" s="199" t="str">
        <f>IF(AND(M3042&gt;0,M3042&lt;=STATS!$C$22),1,"")</f>
        <v/>
      </c>
      <c r="J3042" s="34">
        <v>3041</v>
      </c>
      <c r="R3042" s="17"/>
      <c r="U3042" s="17"/>
      <c r="FD3042" s="195"/>
      <c r="FE3042" s="195"/>
      <c r="FF3042" s="195"/>
      <c r="FG3042" s="195"/>
      <c r="FH3042" s="195"/>
    </row>
    <row r="3043" spans="2:164" x14ac:dyDescent="0.2">
      <c r="B3043" s="98">
        <f>COUNT(R3043:FC3043,FI3043:FQ3043)</f>
        <v>0</v>
      </c>
      <c r="C3043" s="98" t="str">
        <f>IF(COUNT(R3043:FC3043,FI3043:FQ3043)&gt;0,COUNT(R3043:FC3043,FI3043:FQ3043),"")</f>
        <v/>
      </c>
      <c r="D3043" s="98" t="str">
        <f>IF(COUNT(X3043:BN3043,BP3043:BX3043,BZ3043:CF3043,CH3043:FC3043,FI3043:FQ3043)&gt;0,COUNT(X3043:BN3043,BP3043:BX3043,BZ3043:CF3043,CH3043:FC3043,FI3043:FQ3043),"")</f>
        <v/>
      </c>
      <c r="E3043" s="98" t="str">
        <f>IF(H3043=1,COUNT(R3043:FC3043,FI3043:FQ3043),"")</f>
        <v/>
      </c>
      <c r="F3043" s="98" t="str">
        <f>IF(H3043=1,COUNT(X3043:BN3043,BP3043:BX3043,BZ3043:CF3043,CH3043:FC3043,FI3043:FQ3043),"")</f>
        <v/>
      </c>
      <c r="G3043" s="98" t="str">
        <f>IF($B3043&gt;=1,$M3043,"")</f>
        <v/>
      </c>
      <c r="H3043" s="199" t="str">
        <f>IF(AND(M3043&gt;0,M3043&lt;=STATS!$C$22),1,"")</f>
        <v/>
      </c>
      <c r="J3043" s="34">
        <v>3042</v>
      </c>
      <c r="R3043" s="17"/>
      <c r="U3043" s="17"/>
      <c r="FD3043" s="195"/>
      <c r="FE3043" s="195"/>
      <c r="FF3043" s="195"/>
      <c r="FG3043" s="195"/>
      <c r="FH3043" s="195"/>
    </row>
    <row r="3044" spans="2:164" x14ac:dyDescent="0.2">
      <c r="B3044" s="98">
        <f>COUNT(R3044:FC3044,FI3044:FQ3044)</f>
        <v>0</v>
      </c>
      <c r="C3044" s="98" t="str">
        <f>IF(COUNT(R3044:FC3044,FI3044:FQ3044)&gt;0,COUNT(R3044:FC3044,FI3044:FQ3044),"")</f>
        <v/>
      </c>
      <c r="D3044" s="98" t="str">
        <f>IF(COUNT(X3044:BN3044,BP3044:BX3044,BZ3044:CF3044,CH3044:FC3044,FI3044:FQ3044)&gt;0,COUNT(X3044:BN3044,BP3044:BX3044,BZ3044:CF3044,CH3044:FC3044,FI3044:FQ3044),"")</f>
        <v/>
      </c>
      <c r="E3044" s="98" t="str">
        <f>IF(H3044=1,COUNT(R3044:FC3044,FI3044:FQ3044),"")</f>
        <v/>
      </c>
      <c r="F3044" s="98" t="str">
        <f>IF(H3044=1,COUNT(X3044:BN3044,BP3044:BX3044,BZ3044:CF3044,CH3044:FC3044,FI3044:FQ3044),"")</f>
        <v/>
      </c>
      <c r="G3044" s="98" t="str">
        <f>IF($B3044&gt;=1,$M3044,"")</f>
        <v/>
      </c>
      <c r="H3044" s="199" t="str">
        <f>IF(AND(M3044&gt;0,M3044&lt;=STATS!$C$22),1,"")</f>
        <v/>
      </c>
      <c r="J3044" s="34">
        <v>3043</v>
      </c>
      <c r="R3044" s="17"/>
      <c r="U3044" s="17"/>
      <c r="FD3044" s="195"/>
      <c r="FE3044" s="195"/>
      <c r="FF3044" s="195"/>
      <c r="FG3044" s="195"/>
      <c r="FH3044" s="195"/>
    </row>
    <row r="3045" spans="2:164" x14ac:dyDescent="0.2">
      <c r="B3045" s="98">
        <f>COUNT(R3045:FC3045,FI3045:FQ3045)</f>
        <v>0</v>
      </c>
      <c r="C3045" s="98" t="str">
        <f>IF(COUNT(R3045:FC3045,FI3045:FQ3045)&gt;0,COUNT(R3045:FC3045,FI3045:FQ3045),"")</f>
        <v/>
      </c>
      <c r="D3045" s="98" t="str">
        <f>IF(COUNT(X3045:BN3045,BP3045:BX3045,BZ3045:CF3045,CH3045:FC3045,FI3045:FQ3045)&gt;0,COUNT(X3045:BN3045,BP3045:BX3045,BZ3045:CF3045,CH3045:FC3045,FI3045:FQ3045),"")</f>
        <v/>
      </c>
      <c r="E3045" s="98" t="str">
        <f>IF(H3045=1,COUNT(R3045:FC3045,FI3045:FQ3045),"")</f>
        <v/>
      </c>
      <c r="F3045" s="98" t="str">
        <f>IF(H3045=1,COUNT(X3045:BN3045,BP3045:BX3045,BZ3045:CF3045,CH3045:FC3045,FI3045:FQ3045),"")</f>
        <v/>
      </c>
      <c r="G3045" s="98" t="str">
        <f>IF($B3045&gt;=1,$M3045,"")</f>
        <v/>
      </c>
      <c r="H3045" s="199" t="str">
        <f>IF(AND(M3045&gt;0,M3045&lt;=STATS!$C$22),1,"")</f>
        <v/>
      </c>
      <c r="J3045" s="34">
        <v>3044</v>
      </c>
      <c r="R3045" s="17"/>
      <c r="U3045" s="17"/>
      <c r="FD3045" s="195"/>
      <c r="FE3045" s="195"/>
      <c r="FF3045" s="195"/>
      <c r="FG3045" s="195"/>
      <c r="FH3045" s="195"/>
    </row>
    <row r="3046" spans="2:164" x14ac:dyDescent="0.2">
      <c r="B3046" s="98">
        <f>COUNT(R3046:FC3046,FI3046:FQ3046)</f>
        <v>0</v>
      </c>
      <c r="C3046" s="98" t="str">
        <f>IF(COUNT(R3046:FC3046,FI3046:FQ3046)&gt;0,COUNT(R3046:FC3046,FI3046:FQ3046),"")</f>
        <v/>
      </c>
      <c r="D3046" s="98" t="str">
        <f>IF(COUNT(X3046:BN3046,BP3046:BX3046,BZ3046:CF3046,CH3046:FC3046,FI3046:FQ3046)&gt;0,COUNT(X3046:BN3046,BP3046:BX3046,BZ3046:CF3046,CH3046:FC3046,FI3046:FQ3046),"")</f>
        <v/>
      </c>
      <c r="E3046" s="98" t="str">
        <f>IF(H3046=1,COUNT(R3046:FC3046,FI3046:FQ3046),"")</f>
        <v/>
      </c>
      <c r="F3046" s="98" t="str">
        <f>IF(H3046=1,COUNT(X3046:BN3046,BP3046:BX3046,BZ3046:CF3046,CH3046:FC3046,FI3046:FQ3046),"")</f>
        <v/>
      </c>
      <c r="G3046" s="98" t="str">
        <f>IF($B3046&gt;=1,$M3046,"")</f>
        <v/>
      </c>
      <c r="H3046" s="199" t="str">
        <f>IF(AND(M3046&gt;0,M3046&lt;=STATS!$C$22),1,"")</f>
        <v/>
      </c>
      <c r="J3046" s="34">
        <v>3045</v>
      </c>
      <c r="R3046" s="17"/>
      <c r="U3046" s="17"/>
      <c r="FD3046" s="195"/>
      <c r="FE3046" s="195"/>
      <c r="FF3046" s="195"/>
      <c r="FG3046" s="195"/>
      <c r="FH3046" s="195"/>
    </row>
    <row r="3047" spans="2:164" x14ac:dyDescent="0.2">
      <c r="B3047" s="98">
        <f>COUNT(R3047:FC3047,FI3047:FQ3047)</f>
        <v>0</v>
      </c>
      <c r="C3047" s="98" t="str">
        <f>IF(COUNT(R3047:FC3047,FI3047:FQ3047)&gt;0,COUNT(R3047:FC3047,FI3047:FQ3047),"")</f>
        <v/>
      </c>
      <c r="D3047" s="98" t="str">
        <f>IF(COUNT(X3047:BN3047,BP3047:BX3047,BZ3047:CF3047,CH3047:FC3047,FI3047:FQ3047)&gt;0,COUNT(X3047:BN3047,BP3047:BX3047,BZ3047:CF3047,CH3047:FC3047,FI3047:FQ3047),"")</f>
        <v/>
      </c>
      <c r="E3047" s="98" t="str">
        <f>IF(H3047=1,COUNT(R3047:FC3047,FI3047:FQ3047),"")</f>
        <v/>
      </c>
      <c r="F3047" s="98" t="str">
        <f>IF(H3047=1,COUNT(X3047:BN3047,BP3047:BX3047,BZ3047:CF3047,CH3047:FC3047,FI3047:FQ3047),"")</f>
        <v/>
      </c>
      <c r="G3047" s="98" t="str">
        <f>IF($B3047&gt;=1,$M3047,"")</f>
        <v/>
      </c>
      <c r="H3047" s="199" t="str">
        <f>IF(AND(M3047&gt;0,M3047&lt;=STATS!$C$22),1,"")</f>
        <v/>
      </c>
      <c r="J3047" s="34">
        <v>3046</v>
      </c>
      <c r="R3047" s="17"/>
      <c r="U3047" s="17"/>
      <c r="FD3047" s="195"/>
      <c r="FE3047" s="195"/>
      <c r="FF3047" s="195"/>
      <c r="FG3047" s="195"/>
      <c r="FH3047" s="195"/>
    </row>
    <row r="3048" spans="2:164" x14ac:dyDescent="0.2">
      <c r="B3048" s="98">
        <f>COUNT(R3048:FC3048,FI3048:FQ3048)</f>
        <v>0</v>
      </c>
      <c r="C3048" s="98" t="str">
        <f>IF(COUNT(R3048:FC3048,FI3048:FQ3048)&gt;0,COUNT(R3048:FC3048,FI3048:FQ3048),"")</f>
        <v/>
      </c>
      <c r="D3048" s="98" t="str">
        <f>IF(COUNT(X3048:BN3048,BP3048:BX3048,BZ3048:CF3048,CH3048:FC3048,FI3048:FQ3048)&gt;0,COUNT(X3048:BN3048,BP3048:BX3048,BZ3048:CF3048,CH3048:FC3048,FI3048:FQ3048),"")</f>
        <v/>
      </c>
      <c r="E3048" s="98" t="str">
        <f>IF(H3048=1,COUNT(R3048:FC3048,FI3048:FQ3048),"")</f>
        <v/>
      </c>
      <c r="F3048" s="98" t="str">
        <f>IF(H3048=1,COUNT(X3048:BN3048,BP3048:BX3048,BZ3048:CF3048,CH3048:FC3048,FI3048:FQ3048),"")</f>
        <v/>
      </c>
      <c r="G3048" s="98" t="str">
        <f>IF($B3048&gt;=1,$M3048,"")</f>
        <v/>
      </c>
      <c r="H3048" s="199" t="str">
        <f>IF(AND(M3048&gt;0,M3048&lt;=STATS!$C$22),1,"")</f>
        <v/>
      </c>
      <c r="J3048" s="34">
        <v>3047</v>
      </c>
      <c r="R3048" s="17"/>
      <c r="U3048" s="17"/>
      <c r="FD3048" s="195"/>
      <c r="FE3048" s="195"/>
      <c r="FF3048" s="195"/>
      <c r="FG3048" s="195"/>
      <c r="FH3048" s="195"/>
    </row>
    <row r="3049" spans="2:164" x14ac:dyDescent="0.2">
      <c r="B3049" s="98">
        <f>COUNT(R3049:FC3049,FI3049:FQ3049)</f>
        <v>0</v>
      </c>
      <c r="C3049" s="98" t="str">
        <f>IF(COUNT(R3049:FC3049,FI3049:FQ3049)&gt;0,COUNT(R3049:FC3049,FI3049:FQ3049),"")</f>
        <v/>
      </c>
      <c r="D3049" s="98" t="str">
        <f>IF(COUNT(X3049:BN3049,BP3049:BX3049,BZ3049:CF3049,CH3049:FC3049,FI3049:FQ3049)&gt;0,COUNT(X3049:BN3049,BP3049:BX3049,BZ3049:CF3049,CH3049:FC3049,FI3049:FQ3049),"")</f>
        <v/>
      </c>
      <c r="E3049" s="98" t="str">
        <f>IF(H3049=1,COUNT(R3049:FC3049,FI3049:FQ3049),"")</f>
        <v/>
      </c>
      <c r="F3049" s="98" t="str">
        <f>IF(H3049=1,COUNT(X3049:BN3049,BP3049:BX3049,BZ3049:CF3049,CH3049:FC3049,FI3049:FQ3049),"")</f>
        <v/>
      </c>
      <c r="G3049" s="98" t="str">
        <f>IF($B3049&gt;=1,$M3049,"")</f>
        <v/>
      </c>
      <c r="H3049" s="199" t="str">
        <f>IF(AND(M3049&gt;0,M3049&lt;=STATS!$C$22),1,"")</f>
        <v/>
      </c>
      <c r="J3049" s="34">
        <v>3048</v>
      </c>
      <c r="R3049" s="17"/>
      <c r="U3049" s="17"/>
      <c r="FD3049" s="195"/>
      <c r="FE3049" s="195"/>
      <c r="FF3049" s="195"/>
      <c r="FG3049" s="195"/>
      <c r="FH3049" s="195"/>
    </row>
    <row r="3050" spans="2:164" x14ac:dyDescent="0.2">
      <c r="B3050" s="98">
        <f>COUNT(R3050:FC3050,FI3050:FQ3050)</f>
        <v>0</v>
      </c>
      <c r="C3050" s="98" t="str">
        <f>IF(COUNT(R3050:FC3050,FI3050:FQ3050)&gt;0,COUNT(R3050:FC3050,FI3050:FQ3050),"")</f>
        <v/>
      </c>
      <c r="D3050" s="98" t="str">
        <f>IF(COUNT(X3050:BN3050,BP3050:BX3050,BZ3050:CF3050,CH3050:FC3050,FI3050:FQ3050)&gt;0,COUNT(X3050:BN3050,BP3050:BX3050,BZ3050:CF3050,CH3050:FC3050,FI3050:FQ3050),"")</f>
        <v/>
      </c>
      <c r="E3050" s="98" t="str">
        <f>IF(H3050=1,COUNT(R3050:FC3050,FI3050:FQ3050),"")</f>
        <v/>
      </c>
      <c r="F3050" s="98" t="str">
        <f>IF(H3050=1,COUNT(X3050:BN3050,BP3050:BX3050,BZ3050:CF3050,CH3050:FC3050,FI3050:FQ3050),"")</f>
        <v/>
      </c>
      <c r="G3050" s="98" t="str">
        <f>IF($B3050&gt;=1,$M3050,"")</f>
        <v/>
      </c>
      <c r="H3050" s="199" t="str">
        <f>IF(AND(M3050&gt;0,M3050&lt;=STATS!$C$22),1,"")</f>
        <v/>
      </c>
      <c r="J3050" s="34">
        <v>3049</v>
      </c>
      <c r="R3050" s="17"/>
      <c r="U3050" s="17"/>
      <c r="FD3050" s="195"/>
      <c r="FE3050" s="195"/>
      <c r="FF3050" s="195"/>
      <c r="FG3050" s="195"/>
      <c r="FH3050" s="195"/>
    </row>
    <row r="3051" spans="2:164" x14ac:dyDescent="0.2">
      <c r="B3051" s="98">
        <f>COUNT(R3051:FC3051,FI3051:FQ3051)</f>
        <v>0</v>
      </c>
      <c r="C3051" s="98" t="str">
        <f>IF(COUNT(R3051:FC3051,FI3051:FQ3051)&gt;0,COUNT(R3051:FC3051,FI3051:FQ3051),"")</f>
        <v/>
      </c>
      <c r="D3051" s="98" t="str">
        <f>IF(COUNT(X3051:BN3051,BP3051:BX3051,BZ3051:CF3051,CH3051:FC3051,FI3051:FQ3051)&gt;0,COUNT(X3051:BN3051,BP3051:BX3051,BZ3051:CF3051,CH3051:FC3051,FI3051:FQ3051),"")</f>
        <v/>
      </c>
      <c r="E3051" s="98" t="str">
        <f>IF(H3051=1,COUNT(R3051:FC3051,FI3051:FQ3051),"")</f>
        <v/>
      </c>
      <c r="F3051" s="98" t="str">
        <f>IF(H3051=1,COUNT(X3051:BN3051,BP3051:BX3051,BZ3051:CF3051,CH3051:FC3051,FI3051:FQ3051),"")</f>
        <v/>
      </c>
      <c r="G3051" s="98" t="str">
        <f>IF($B3051&gt;=1,$M3051,"")</f>
        <v/>
      </c>
      <c r="H3051" s="199" t="str">
        <f>IF(AND(M3051&gt;0,M3051&lt;=STATS!$C$22),1,"")</f>
        <v/>
      </c>
      <c r="J3051" s="34">
        <v>3050</v>
      </c>
      <c r="R3051" s="17"/>
      <c r="U3051" s="17"/>
      <c r="FD3051" s="195"/>
      <c r="FE3051" s="195"/>
      <c r="FF3051" s="195"/>
      <c r="FG3051" s="195"/>
      <c r="FH3051" s="195"/>
    </row>
    <row r="3052" spans="2:164" x14ac:dyDescent="0.2">
      <c r="B3052" s="98">
        <f>COUNT(R3052:FC3052,FI3052:FQ3052)</f>
        <v>0</v>
      </c>
      <c r="C3052" s="98" t="str">
        <f>IF(COUNT(R3052:FC3052,FI3052:FQ3052)&gt;0,COUNT(R3052:FC3052,FI3052:FQ3052),"")</f>
        <v/>
      </c>
      <c r="D3052" s="98" t="str">
        <f>IF(COUNT(X3052:BN3052,BP3052:BX3052,BZ3052:CF3052,CH3052:FC3052,FI3052:FQ3052)&gt;0,COUNT(X3052:BN3052,BP3052:BX3052,BZ3052:CF3052,CH3052:FC3052,FI3052:FQ3052),"")</f>
        <v/>
      </c>
      <c r="E3052" s="98" t="str">
        <f>IF(H3052=1,COUNT(R3052:FC3052,FI3052:FQ3052),"")</f>
        <v/>
      </c>
      <c r="F3052" s="98" t="str">
        <f>IF(H3052=1,COUNT(X3052:BN3052,BP3052:BX3052,BZ3052:CF3052,CH3052:FC3052,FI3052:FQ3052),"")</f>
        <v/>
      </c>
      <c r="G3052" s="98" t="str">
        <f>IF($B3052&gt;=1,$M3052,"")</f>
        <v/>
      </c>
      <c r="H3052" s="199" t="str">
        <f>IF(AND(M3052&gt;0,M3052&lt;=STATS!$C$22),1,"")</f>
        <v/>
      </c>
      <c r="J3052" s="34">
        <v>3051</v>
      </c>
      <c r="R3052" s="17"/>
      <c r="U3052" s="17"/>
      <c r="FD3052" s="195"/>
      <c r="FE3052" s="195"/>
      <c r="FF3052" s="195"/>
      <c r="FG3052" s="195"/>
      <c r="FH3052" s="195"/>
    </row>
    <row r="3053" spans="2:164" x14ac:dyDescent="0.2">
      <c r="B3053" s="98">
        <f>COUNT(R3053:FC3053,FI3053:FQ3053)</f>
        <v>0</v>
      </c>
      <c r="C3053" s="98" t="str">
        <f>IF(COUNT(R3053:FC3053,FI3053:FQ3053)&gt;0,COUNT(R3053:FC3053,FI3053:FQ3053),"")</f>
        <v/>
      </c>
      <c r="D3053" s="98" t="str">
        <f>IF(COUNT(X3053:BN3053,BP3053:BX3053,BZ3053:CF3053,CH3053:FC3053,FI3053:FQ3053)&gt;0,COUNT(X3053:BN3053,BP3053:BX3053,BZ3053:CF3053,CH3053:FC3053,FI3053:FQ3053),"")</f>
        <v/>
      </c>
      <c r="E3053" s="98" t="str">
        <f>IF(H3053=1,COUNT(R3053:FC3053,FI3053:FQ3053),"")</f>
        <v/>
      </c>
      <c r="F3053" s="98" t="str">
        <f>IF(H3053=1,COUNT(X3053:BN3053,BP3053:BX3053,BZ3053:CF3053,CH3053:FC3053,FI3053:FQ3053),"")</f>
        <v/>
      </c>
      <c r="G3053" s="98" t="str">
        <f>IF($B3053&gt;=1,$M3053,"")</f>
        <v/>
      </c>
      <c r="H3053" s="199" t="str">
        <f>IF(AND(M3053&gt;0,M3053&lt;=STATS!$C$22),1,"")</f>
        <v/>
      </c>
      <c r="J3053" s="34">
        <v>3052</v>
      </c>
      <c r="R3053" s="17"/>
      <c r="U3053" s="17"/>
      <c r="FD3053" s="195"/>
      <c r="FE3053" s="195"/>
      <c r="FF3053" s="195"/>
      <c r="FG3053" s="195"/>
      <c r="FH3053" s="195"/>
    </row>
    <row r="3054" spans="2:164" x14ac:dyDescent="0.2">
      <c r="B3054" s="98">
        <f>COUNT(R3054:FC3054,FI3054:FQ3054)</f>
        <v>0</v>
      </c>
      <c r="C3054" s="98" t="str">
        <f>IF(COUNT(R3054:FC3054,FI3054:FQ3054)&gt;0,COUNT(R3054:FC3054,FI3054:FQ3054),"")</f>
        <v/>
      </c>
      <c r="D3054" s="98" t="str">
        <f>IF(COUNT(X3054:BN3054,BP3054:BX3054,BZ3054:CF3054,CH3054:FC3054,FI3054:FQ3054)&gt;0,COUNT(X3054:BN3054,BP3054:BX3054,BZ3054:CF3054,CH3054:FC3054,FI3054:FQ3054),"")</f>
        <v/>
      </c>
      <c r="E3054" s="98" t="str">
        <f>IF(H3054=1,COUNT(R3054:FC3054,FI3054:FQ3054),"")</f>
        <v/>
      </c>
      <c r="F3054" s="98" t="str">
        <f>IF(H3054=1,COUNT(X3054:BN3054,BP3054:BX3054,BZ3054:CF3054,CH3054:FC3054,FI3054:FQ3054),"")</f>
        <v/>
      </c>
      <c r="G3054" s="98" t="str">
        <f>IF($B3054&gt;=1,$M3054,"")</f>
        <v/>
      </c>
      <c r="H3054" s="199" t="str">
        <f>IF(AND(M3054&gt;0,M3054&lt;=STATS!$C$22),1,"")</f>
        <v/>
      </c>
      <c r="J3054" s="34">
        <v>3053</v>
      </c>
      <c r="R3054" s="17"/>
      <c r="U3054" s="17"/>
      <c r="FD3054" s="195"/>
      <c r="FE3054" s="195"/>
      <c r="FF3054" s="195"/>
      <c r="FG3054" s="195"/>
      <c r="FH3054" s="195"/>
    </row>
    <row r="3055" spans="2:164" x14ac:dyDescent="0.2">
      <c r="B3055" s="98">
        <f>COUNT(R3055:FC3055,FI3055:FQ3055)</f>
        <v>0</v>
      </c>
      <c r="C3055" s="98" t="str">
        <f>IF(COUNT(R3055:FC3055,FI3055:FQ3055)&gt;0,COUNT(R3055:FC3055,FI3055:FQ3055),"")</f>
        <v/>
      </c>
      <c r="D3055" s="98" t="str">
        <f>IF(COUNT(X3055:BN3055,BP3055:BX3055,BZ3055:CF3055,CH3055:FC3055,FI3055:FQ3055)&gt;0,COUNT(X3055:BN3055,BP3055:BX3055,BZ3055:CF3055,CH3055:FC3055,FI3055:FQ3055),"")</f>
        <v/>
      </c>
      <c r="E3055" s="98" t="str">
        <f>IF(H3055=1,COUNT(R3055:FC3055,FI3055:FQ3055),"")</f>
        <v/>
      </c>
      <c r="F3055" s="98" t="str">
        <f>IF(H3055=1,COUNT(X3055:BN3055,BP3055:BX3055,BZ3055:CF3055,CH3055:FC3055,FI3055:FQ3055),"")</f>
        <v/>
      </c>
      <c r="G3055" s="98" t="str">
        <f>IF($B3055&gt;=1,$M3055,"")</f>
        <v/>
      </c>
      <c r="H3055" s="199" t="str">
        <f>IF(AND(M3055&gt;0,M3055&lt;=STATS!$C$22),1,"")</f>
        <v/>
      </c>
      <c r="J3055" s="34">
        <v>3054</v>
      </c>
      <c r="R3055" s="17"/>
      <c r="U3055" s="17"/>
      <c r="FD3055" s="195"/>
      <c r="FE3055" s="195"/>
      <c r="FF3055" s="195"/>
      <c r="FG3055" s="195"/>
      <c r="FH3055" s="195"/>
    </row>
    <row r="3056" spans="2:164" x14ac:dyDescent="0.2">
      <c r="B3056" s="98">
        <f>COUNT(R3056:FC3056,FI3056:FQ3056)</f>
        <v>0</v>
      </c>
      <c r="C3056" s="98" t="str">
        <f>IF(COUNT(R3056:FC3056,FI3056:FQ3056)&gt;0,COUNT(R3056:FC3056,FI3056:FQ3056),"")</f>
        <v/>
      </c>
      <c r="D3056" s="98" t="str">
        <f>IF(COUNT(X3056:BN3056,BP3056:BX3056,BZ3056:CF3056,CH3056:FC3056,FI3056:FQ3056)&gt;0,COUNT(X3056:BN3056,BP3056:BX3056,BZ3056:CF3056,CH3056:FC3056,FI3056:FQ3056),"")</f>
        <v/>
      </c>
      <c r="E3056" s="98" t="str">
        <f>IF(H3056=1,COUNT(R3056:FC3056,FI3056:FQ3056),"")</f>
        <v/>
      </c>
      <c r="F3056" s="98" t="str">
        <f>IF(H3056=1,COUNT(X3056:BN3056,BP3056:BX3056,BZ3056:CF3056,CH3056:FC3056,FI3056:FQ3056),"")</f>
        <v/>
      </c>
      <c r="G3056" s="98" t="str">
        <f>IF($B3056&gt;=1,$M3056,"")</f>
        <v/>
      </c>
      <c r="H3056" s="199" t="str">
        <f>IF(AND(M3056&gt;0,M3056&lt;=STATS!$C$22),1,"")</f>
        <v/>
      </c>
      <c r="J3056" s="34">
        <v>3055</v>
      </c>
      <c r="R3056" s="17"/>
      <c r="U3056" s="17"/>
      <c r="FD3056" s="195"/>
      <c r="FE3056" s="195"/>
      <c r="FF3056" s="195"/>
      <c r="FG3056" s="195"/>
      <c r="FH3056" s="195"/>
    </row>
    <row r="3057" spans="2:164" x14ac:dyDescent="0.2">
      <c r="B3057" s="98">
        <f>COUNT(R3057:FC3057,FI3057:FQ3057)</f>
        <v>0</v>
      </c>
      <c r="C3057" s="98" t="str">
        <f>IF(COUNT(R3057:FC3057,FI3057:FQ3057)&gt;0,COUNT(R3057:FC3057,FI3057:FQ3057),"")</f>
        <v/>
      </c>
      <c r="D3057" s="98" t="str">
        <f>IF(COUNT(X3057:BN3057,BP3057:BX3057,BZ3057:CF3057,CH3057:FC3057,FI3057:FQ3057)&gt;0,COUNT(X3057:BN3057,BP3057:BX3057,BZ3057:CF3057,CH3057:FC3057,FI3057:FQ3057),"")</f>
        <v/>
      </c>
      <c r="E3057" s="98" t="str">
        <f>IF(H3057=1,COUNT(R3057:FC3057,FI3057:FQ3057),"")</f>
        <v/>
      </c>
      <c r="F3057" s="98" t="str">
        <f>IF(H3057=1,COUNT(X3057:BN3057,BP3057:BX3057,BZ3057:CF3057,CH3057:FC3057,FI3057:FQ3057),"")</f>
        <v/>
      </c>
      <c r="G3057" s="98" t="str">
        <f>IF($B3057&gt;=1,$M3057,"")</f>
        <v/>
      </c>
      <c r="H3057" s="199" t="str">
        <f>IF(AND(M3057&gt;0,M3057&lt;=STATS!$C$22),1,"")</f>
        <v/>
      </c>
      <c r="J3057" s="34">
        <v>3056</v>
      </c>
      <c r="R3057" s="17"/>
      <c r="U3057" s="17"/>
      <c r="FD3057" s="195"/>
      <c r="FE3057" s="195"/>
      <c r="FF3057" s="195"/>
      <c r="FG3057" s="195"/>
      <c r="FH3057" s="195"/>
    </row>
    <row r="3058" spans="2:164" x14ac:dyDescent="0.2">
      <c r="B3058" s="98">
        <f>COUNT(R3058:FC3058,FI3058:FQ3058)</f>
        <v>0</v>
      </c>
      <c r="C3058" s="98" t="str">
        <f>IF(COUNT(R3058:FC3058,FI3058:FQ3058)&gt;0,COUNT(R3058:FC3058,FI3058:FQ3058),"")</f>
        <v/>
      </c>
      <c r="D3058" s="98" t="str">
        <f>IF(COUNT(X3058:BN3058,BP3058:BX3058,BZ3058:CF3058,CH3058:FC3058,FI3058:FQ3058)&gt;0,COUNT(X3058:BN3058,BP3058:BX3058,BZ3058:CF3058,CH3058:FC3058,FI3058:FQ3058),"")</f>
        <v/>
      </c>
      <c r="E3058" s="98" t="str">
        <f>IF(H3058=1,COUNT(R3058:FC3058,FI3058:FQ3058),"")</f>
        <v/>
      </c>
      <c r="F3058" s="98" t="str">
        <f>IF(H3058=1,COUNT(X3058:BN3058,BP3058:BX3058,BZ3058:CF3058,CH3058:FC3058,FI3058:FQ3058),"")</f>
        <v/>
      </c>
      <c r="G3058" s="98" t="str">
        <f>IF($B3058&gt;=1,$M3058,"")</f>
        <v/>
      </c>
      <c r="H3058" s="199" t="str">
        <f>IF(AND(M3058&gt;0,M3058&lt;=STATS!$C$22),1,"")</f>
        <v/>
      </c>
      <c r="J3058" s="34">
        <v>3057</v>
      </c>
      <c r="R3058" s="17"/>
      <c r="U3058" s="17"/>
      <c r="FD3058" s="195"/>
      <c r="FE3058" s="195"/>
      <c r="FF3058" s="195"/>
      <c r="FG3058" s="195"/>
      <c r="FH3058" s="195"/>
    </row>
    <row r="3059" spans="2:164" x14ac:dyDescent="0.2">
      <c r="B3059" s="98">
        <f>COUNT(R3059:FC3059,FI3059:FQ3059)</f>
        <v>0</v>
      </c>
      <c r="C3059" s="98" t="str">
        <f>IF(COUNT(R3059:FC3059,FI3059:FQ3059)&gt;0,COUNT(R3059:FC3059,FI3059:FQ3059),"")</f>
        <v/>
      </c>
      <c r="D3059" s="98" t="str">
        <f>IF(COUNT(X3059:BN3059,BP3059:BX3059,BZ3059:CF3059,CH3059:FC3059,FI3059:FQ3059)&gt;0,COUNT(X3059:BN3059,BP3059:BX3059,BZ3059:CF3059,CH3059:FC3059,FI3059:FQ3059),"")</f>
        <v/>
      </c>
      <c r="E3059" s="98" t="str">
        <f>IF(H3059=1,COUNT(R3059:FC3059,FI3059:FQ3059),"")</f>
        <v/>
      </c>
      <c r="F3059" s="98" t="str">
        <f>IF(H3059=1,COUNT(X3059:BN3059,BP3059:BX3059,BZ3059:CF3059,CH3059:FC3059,FI3059:FQ3059),"")</f>
        <v/>
      </c>
      <c r="G3059" s="98" t="str">
        <f>IF($B3059&gt;=1,$M3059,"")</f>
        <v/>
      </c>
      <c r="H3059" s="199" t="str">
        <f>IF(AND(M3059&gt;0,M3059&lt;=STATS!$C$22),1,"")</f>
        <v/>
      </c>
      <c r="J3059" s="34">
        <v>3058</v>
      </c>
      <c r="R3059" s="17"/>
      <c r="U3059" s="17"/>
      <c r="FD3059" s="195"/>
      <c r="FE3059" s="195"/>
      <c r="FF3059" s="195"/>
      <c r="FG3059" s="195"/>
      <c r="FH3059" s="195"/>
    </row>
    <row r="3060" spans="2:164" x14ac:dyDescent="0.2">
      <c r="B3060" s="98">
        <f>COUNT(R3060:FC3060,FI3060:FQ3060)</f>
        <v>0</v>
      </c>
      <c r="C3060" s="98" t="str">
        <f>IF(COUNT(R3060:FC3060,FI3060:FQ3060)&gt;0,COUNT(R3060:FC3060,FI3060:FQ3060),"")</f>
        <v/>
      </c>
      <c r="D3060" s="98" t="str">
        <f>IF(COUNT(X3060:BN3060,BP3060:BX3060,BZ3060:CF3060,CH3060:FC3060,FI3060:FQ3060)&gt;0,COUNT(X3060:BN3060,BP3060:BX3060,BZ3060:CF3060,CH3060:FC3060,FI3060:FQ3060),"")</f>
        <v/>
      </c>
      <c r="E3060" s="98" t="str">
        <f>IF(H3060=1,COUNT(R3060:FC3060,FI3060:FQ3060),"")</f>
        <v/>
      </c>
      <c r="F3060" s="98" t="str">
        <f>IF(H3060=1,COUNT(X3060:BN3060,BP3060:BX3060,BZ3060:CF3060,CH3060:FC3060,FI3060:FQ3060),"")</f>
        <v/>
      </c>
      <c r="G3060" s="98" t="str">
        <f>IF($B3060&gt;=1,$M3060,"")</f>
        <v/>
      </c>
      <c r="H3060" s="199" t="str">
        <f>IF(AND(M3060&gt;0,M3060&lt;=STATS!$C$22),1,"")</f>
        <v/>
      </c>
      <c r="J3060" s="34">
        <v>3059</v>
      </c>
      <c r="R3060" s="17"/>
      <c r="U3060" s="17"/>
      <c r="FD3060" s="195"/>
      <c r="FE3060" s="195"/>
      <c r="FF3060" s="195"/>
      <c r="FG3060" s="195"/>
      <c r="FH3060" s="195"/>
    </row>
    <row r="3061" spans="2:164" x14ac:dyDescent="0.2">
      <c r="B3061" s="98">
        <f>COUNT(R3061:FC3061,FI3061:FQ3061)</f>
        <v>0</v>
      </c>
      <c r="C3061" s="98" t="str">
        <f>IF(COUNT(R3061:FC3061,FI3061:FQ3061)&gt;0,COUNT(R3061:FC3061,FI3061:FQ3061),"")</f>
        <v/>
      </c>
      <c r="D3061" s="98" t="str">
        <f>IF(COUNT(X3061:BN3061,BP3061:BX3061,BZ3061:CF3061,CH3061:FC3061,FI3061:FQ3061)&gt;0,COUNT(X3061:BN3061,BP3061:BX3061,BZ3061:CF3061,CH3061:FC3061,FI3061:FQ3061),"")</f>
        <v/>
      </c>
      <c r="E3061" s="98" t="str">
        <f>IF(H3061=1,COUNT(R3061:FC3061,FI3061:FQ3061),"")</f>
        <v/>
      </c>
      <c r="F3061" s="98" t="str">
        <f>IF(H3061=1,COUNT(X3061:BN3061,BP3061:BX3061,BZ3061:CF3061,CH3061:FC3061,FI3061:FQ3061),"")</f>
        <v/>
      </c>
      <c r="G3061" s="98" t="str">
        <f>IF($B3061&gt;=1,$M3061,"")</f>
        <v/>
      </c>
      <c r="H3061" s="199" t="str">
        <f>IF(AND(M3061&gt;0,M3061&lt;=STATS!$C$22),1,"")</f>
        <v/>
      </c>
      <c r="J3061" s="34">
        <v>3060</v>
      </c>
      <c r="R3061" s="17"/>
      <c r="U3061" s="17"/>
      <c r="FD3061" s="195"/>
      <c r="FE3061" s="195"/>
      <c r="FF3061" s="195"/>
      <c r="FG3061" s="195"/>
      <c r="FH3061" s="195"/>
    </row>
    <row r="3062" spans="2:164" x14ac:dyDescent="0.2">
      <c r="B3062" s="98">
        <f>COUNT(R3062:FC3062,FI3062:FQ3062)</f>
        <v>0</v>
      </c>
      <c r="C3062" s="98" t="str">
        <f>IF(COUNT(R3062:FC3062,FI3062:FQ3062)&gt;0,COUNT(R3062:FC3062,FI3062:FQ3062),"")</f>
        <v/>
      </c>
      <c r="D3062" s="98" t="str">
        <f>IF(COUNT(X3062:BN3062,BP3062:BX3062,BZ3062:CF3062,CH3062:FC3062,FI3062:FQ3062)&gt;0,COUNT(X3062:BN3062,BP3062:BX3062,BZ3062:CF3062,CH3062:FC3062,FI3062:FQ3062),"")</f>
        <v/>
      </c>
      <c r="E3062" s="98" t="str">
        <f>IF(H3062=1,COUNT(R3062:FC3062,FI3062:FQ3062),"")</f>
        <v/>
      </c>
      <c r="F3062" s="98" t="str">
        <f>IF(H3062=1,COUNT(X3062:BN3062,BP3062:BX3062,BZ3062:CF3062,CH3062:FC3062,FI3062:FQ3062),"")</f>
        <v/>
      </c>
      <c r="G3062" s="98" t="str">
        <f>IF($B3062&gt;=1,$M3062,"")</f>
        <v/>
      </c>
      <c r="H3062" s="199" t="str">
        <f>IF(AND(M3062&gt;0,M3062&lt;=STATS!$C$22),1,"")</f>
        <v/>
      </c>
      <c r="J3062" s="34">
        <v>3061</v>
      </c>
      <c r="R3062" s="17"/>
      <c r="U3062" s="17"/>
      <c r="FD3062" s="195"/>
      <c r="FE3062" s="195"/>
      <c r="FF3062" s="195"/>
      <c r="FG3062" s="195"/>
      <c r="FH3062" s="195"/>
    </row>
    <row r="3063" spans="2:164" x14ac:dyDescent="0.2">
      <c r="B3063" s="98">
        <f>COUNT(R3063:FC3063,FI3063:FQ3063)</f>
        <v>0</v>
      </c>
      <c r="C3063" s="98" t="str">
        <f>IF(COUNT(R3063:FC3063,FI3063:FQ3063)&gt;0,COUNT(R3063:FC3063,FI3063:FQ3063),"")</f>
        <v/>
      </c>
      <c r="D3063" s="98" t="str">
        <f>IF(COUNT(X3063:BN3063,BP3063:BX3063,BZ3063:CF3063,CH3063:FC3063,FI3063:FQ3063)&gt;0,COUNT(X3063:BN3063,BP3063:BX3063,BZ3063:CF3063,CH3063:FC3063,FI3063:FQ3063),"")</f>
        <v/>
      </c>
      <c r="E3063" s="98" t="str">
        <f>IF(H3063=1,COUNT(R3063:FC3063,FI3063:FQ3063),"")</f>
        <v/>
      </c>
      <c r="F3063" s="98" t="str">
        <f>IF(H3063=1,COUNT(X3063:BN3063,BP3063:BX3063,BZ3063:CF3063,CH3063:FC3063,FI3063:FQ3063),"")</f>
        <v/>
      </c>
      <c r="G3063" s="98" t="str">
        <f>IF($B3063&gt;=1,$M3063,"")</f>
        <v/>
      </c>
      <c r="H3063" s="199" t="str">
        <f>IF(AND(M3063&gt;0,M3063&lt;=STATS!$C$22),1,"")</f>
        <v/>
      </c>
      <c r="J3063" s="34">
        <v>3062</v>
      </c>
      <c r="R3063" s="17"/>
      <c r="U3063" s="17"/>
      <c r="FD3063" s="195"/>
      <c r="FE3063" s="195"/>
      <c r="FF3063" s="195"/>
      <c r="FG3063" s="195"/>
      <c r="FH3063" s="195"/>
    </row>
    <row r="3064" spans="2:164" x14ac:dyDescent="0.2">
      <c r="B3064" s="98">
        <f>COUNT(R3064:FC3064,FI3064:FQ3064)</f>
        <v>0</v>
      </c>
      <c r="C3064" s="98" t="str">
        <f>IF(COUNT(R3064:FC3064,FI3064:FQ3064)&gt;0,COUNT(R3064:FC3064,FI3064:FQ3064),"")</f>
        <v/>
      </c>
      <c r="D3064" s="98" t="str">
        <f>IF(COUNT(X3064:BN3064,BP3064:BX3064,BZ3064:CF3064,CH3064:FC3064,FI3064:FQ3064)&gt;0,COUNT(X3064:BN3064,BP3064:BX3064,BZ3064:CF3064,CH3064:FC3064,FI3064:FQ3064),"")</f>
        <v/>
      </c>
      <c r="E3064" s="98" t="str">
        <f>IF(H3064=1,COUNT(R3064:FC3064,FI3064:FQ3064),"")</f>
        <v/>
      </c>
      <c r="F3064" s="98" t="str">
        <f>IF(H3064=1,COUNT(X3064:BN3064,BP3064:BX3064,BZ3064:CF3064,CH3064:FC3064,FI3064:FQ3064),"")</f>
        <v/>
      </c>
      <c r="G3064" s="98" t="str">
        <f>IF($B3064&gt;=1,$M3064,"")</f>
        <v/>
      </c>
      <c r="H3064" s="199" t="str">
        <f>IF(AND(M3064&gt;0,M3064&lt;=STATS!$C$22),1,"")</f>
        <v/>
      </c>
      <c r="J3064" s="34">
        <v>3063</v>
      </c>
      <c r="R3064" s="17"/>
      <c r="U3064" s="17"/>
      <c r="FD3064" s="195"/>
      <c r="FE3064" s="195"/>
      <c r="FF3064" s="195"/>
      <c r="FG3064" s="195"/>
      <c r="FH3064" s="195"/>
    </row>
    <row r="3065" spans="2:164" x14ac:dyDescent="0.2">
      <c r="B3065" s="98">
        <f>COUNT(R3065:FC3065,FI3065:FQ3065)</f>
        <v>0</v>
      </c>
      <c r="C3065" s="98" t="str">
        <f>IF(COUNT(R3065:FC3065,FI3065:FQ3065)&gt;0,COUNT(R3065:FC3065,FI3065:FQ3065),"")</f>
        <v/>
      </c>
      <c r="D3065" s="98" t="str">
        <f>IF(COUNT(X3065:BN3065,BP3065:BX3065,BZ3065:CF3065,CH3065:FC3065,FI3065:FQ3065)&gt;0,COUNT(X3065:BN3065,BP3065:BX3065,BZ3065:CF3065,CH3065:FC3065,FI3065:FQ3065),"")</f>
        <v/>
      </c>
      <c r="E3065" s="98" t="str">
        <f>IF(H3065=1,COUNT(R3065:FC3065,FI3065:FQ3065),"")</f>
        <v/>
      </c>
      <c r="F3065" s="98" t="str">
        <f>IF(H3065=1,COUNT(X3065:BN3065,BP3065:BX3065,BZ3065:CF3065,CH3065:FC3065,FI3065:FQ3065),"")</f>
        <v/>
      </c>
      <c r="G3065" s="98" t="str">
        <f>IF($B3065&gt;=1,$M3065,"")</f>
        <v/>
      </c>
      <c r="H3065" s="199" t="str">
        <f>IF(AND(M3065&gt;0,M3065&lt;=STATS!$C$22),1,"")</f>
        <v/>
      </c>
      <c r="J3065" s="34">
        <v>3064</v>
      </c>
      <c r="R3065" s="17"/>
      <c r="U3065" s="17"/>
      <c r="FD3065" s="195"/>
      <c r="FE3065" s="195"/>
      <c r="FF3065" s="195"/>
      <c r="FG3065" s="195"/>
      <c r="FH3065" s="195"/>
    </row>
    <row r="3066" spans="2:164" x14ac:dyDescent="0.2">
      <c r="B3066" s="98">
        <f>COUNT(R3066:FC3066,FI3066:FQ3066)</f>
        <v>0</v>
      </c>
      <c r="C3066" s="98" t="str">
        <f>IF(COUNT(R3066:FC3066,FI3066:FQ3066)&gt;0,COUNT(R3066:FC3066,FI3066:FQ3066),"")</f>
        <v/>
      </c>
      <c r="D3066" s="98" t="str">
        <f>IF(COUNT(X3066:BN3066,BP3066:BX3066,BZ3066:CF3066,CH3066:FC3066,FI3066:FQ3066)&gt;0,COUNT(X3066:BN3066,BP3066:BX3066,BZ3066:CF3066,CH3066:FC3066,FI3066:FQ3066),"")</f>
        <v/>
      </c>
      <c r="E3066" s="98" t="str">
        <f>IF(H3066=1,COUNT(R3066:FC3066,FI3066:FQ3066),"")</f>
        <v/>
      </c>
      <c r="F3066" s="98" t="str">
        <f>IF(H3066=1,COUNT(X3066:BN3066,BP3066:BX3066,BZ3066:CF3066,CH3066:FC3066,FI3066:FQ3066),"")</f>
        <v/>
      </c>
      <c r="G3066" s="98" t="str">
        <f>IF($B3066&gt;=1,$M3066,"")</f>
        <v/>
      </c>
      <c r="H3066" s="199" t="str">
        <f>IF(AND(M3066&gt;0,M3066&lt;=STATS!$C$22),1,"")</f>
        <v/>
      </c>
      <c r="J3066" s="34">
        <v>3065</v>
      </c>
      <c r="R3066" s="17"/>
      <c r="U3066" s="17"/>
      <c r="FD3066" s="195"/>
      <c r="FE3066" s="195"/>
      <c r="FF3066" s="195"/>
      <c r="FG3066" s="195"/>
      <c r="FH3066" s="195"/>
    </row>
    <row r="3067" spans="2:164" x14ac:dyDescent="0.2">
      <c r="B3067" s="98">
        <f>COUNT(R3067:FC3067,FI3067:FQ3067)</f>
        <v>0</v>
      </c>
      <c r="C3067" s="98" t="str">
        <f>IF(COUNT(R3067:FC3067,FI3067:FQ3067)&gt;0,COUNT(R3067:FC3067,FI3067:FQ3067),"")</f>
        <v/>
      </c>
      <c r="D3067" s="98" t="str">
        <f>IF(COUNT(X3067:BN3067,BP3067:BX3067,BZ3067:CF3067,CH3067:FC3067,FI3067:FQ3067)&gt;0,COUNT(X3067:BN3067,BP3067:BX3067,BZ3067:CF3067,CH3067:FC3067,FI3067:FQ3067),"")</f>
        <v/>
      </c>
      <c r="E3067" s="98" t="str">
        <f>IF(H3067=1,COUNT(R3067:FC3067,FI3067:FQ3067),"")</f>
        <v/>
      </c>
      <c r="F3067" s="98" t="str">
        <f>IF(H3067=1,COUNT(X3067:BN3067,BP3067:BX3067,BZ3067:CF3067,CH3067:FC3067,FI3067:FQ3067),"")</f>
        <v/>
      </c>
      <c r="G3067" s="98" t="str">
        <f>IF($B3067&gt;=1,$M3067,"")</f>
        <v/>
      </c>
      <c r="H3067" s="199" t="str">
        <f>IF(AND(M3067&gt;0,M3067&lt;=STATS!$C$22),1,"")</f>
        <v/>
      </c>
      <c r="J3067" s="34">
        <v>3066</v>
      </c>
      <c r="R3067" s="17"/>
      <c r="U3067" s="17"/>
      <c r="FD3067" s="195"/>
      <c r="FE3067" s="195"/>
      <c r="FF3067" s="195"/>
      <c r="FG3067" s="195"/>
      <c r="FH3067" s="195"/>
    </row>
    <row r="3068" spans="2:164" x14ac:dyDescent="0.2">
      <c r="B3068" s="98">
        <f>COUNT(R3068:FC3068,FI3068:FQ3068)</f>
        <v>0</v>
      </c>
      <c r="C3068" s="98" t="str">
        <f>IF(COUNT(R3068:FC3068,FI3068:FQ3068)&gt;0,COUNT(R3068:FC3068,FI3068:FQ3068),"")</f>
        <v/>
      </c>
      <c r="D3068" s="98" t="str">
        <f>IF(COUNT(X3068:BN3068,BP3068:BX3068,BZ3068:CF3068,CH3068:FC3068,FI3068:FQ3068)&gt;0,COUNT(X3068:BN3068,BP3068:BX3068,BZ3068:CF3068,CH3068:FC3068,FI3068:FQ3068),"")</f>
        <v/>
      </c>
      <c r="E3068" s="98" t="str">
        <f>IF(H3068=1,COUNT(R3068:FC3068,FI3068:FQ3068),"")</f>
        <v/>
      </c>
      <c r="F3068" s="98" t="str">
        <f>IF(H3068=1,COUNT(X3068:BN3068,BP3068:BX3068,BZ3068:CF3068,CH3068:FC3068,FI3068:FQ3068),"")</f>
        <v/>
      </c>
      <c r="G3068" s="98" t="str">
        <f>IF($B3068&gt;=1,$M3068,"")</f>
        <v/>
      </c>
      <c r="H3068" s="199" t="str">
        <f>IF(AND(M3068&gt;0,M3068&lt;=STATS!$C$22),1,"")</f>
        <v/>
      </c>
      <c r="J3068" s="34">
        <v>3067</v>
      </c>
      <c r="R3068" s="17"/>
      <c r="U3068" s="17"/>
      <c r="FD3068" s="195"/>
      <c r="FE3068" s="195"/>
      <c r="FF3068" s="195"/>
      <c r="FG3068" s="195"/>
      <c r="FH3068" s="195"/>
    </row>
    <row r="3069" spans="2:164" x14ac:dyDescent="0.2">
      <c r="B3069" s="98">
        <f>COUNT(R3069:FC3069,FI3069:FQ3069)</f>
        <v>0</v>
      </c>
      <c r="C3069" s="98" t="str">
        <f>IF(COUNT(R3069:FC3069,FI3069:FQ3069)&gt;0,COUNT(R3069:FC3069,FI3069:FQ3069),"")</f>
        <v/>
      </c>
      <c r="D3069" s="98" t="str">
        <f>IF(COUNT(X3069:BN3069,BP3069:BX3069,BZ3069:CF3069,CH3069:FC3069,FI3069:FQ3069)&gt;0,COUNT(X3069:BN3069,BP3069:BX3069,BZ3069:CF3069,CH3069:FC3069,FI3069:FQ3069),"")</f>
        <v/>
      </c>
      <c r="E3069" s="98" t="str">
        <f>IF(H3069=1,COUNT(R3069:FC3069,FI3069:FQ3069),"")</f>
        <v/>
      </c>
      <c r="F3069" s="98" t="str">
        <f>IF(H3069=1,COUNT(X3069:BN3069,BP3069:BX3069,BZ3069:CF3069,CH3069:FC3069,FI3069:FQ3069),"")</f>
        <v/>
      </c>
      <c r="G3069" s="98" t="str">
        <f>IF($B3069&gt;=1,$M3069,"")</f>
        <v/>
      </c>
      <c r="H3069" s="199" t="str">
        <f>IF(AND(M3069&gt;0,M3069&lt;=STATS!$C$22),1,"")</f>
        <v/>
      </c>
      <c r="J3069" s="34">
        <v>3068</v>
      </c>
      <c r="R3069" s="17"/>
      <c r="U3069" s="17"/>
      <c r="FD3069" s="195"/>
      <c r="FE3069" s="195"/>
      <c r="FF3069" s="195"/>
      <c r="FG3069" s="195"/>
      <c r="FH3069" s="195"/>
    </row>
    <row r="3070" spans="2:164" x14ac:dyDescent="0.2">
      <c r="B3070" s="98">
        <f>COUNT(R3070:FC3070,FI3070:FQ3070)</f>
        <v>0</v>
      </c>
      <c r="C3070" s="98" t="str">
        <f>IF(COUNT(R3070:FC3070,FI3070:FQ3070)&gt;0,COUNT(R3070:FC3070,FI3070:FQ3070),"")</f>
        <v/>
      </c>
      <c r="D3070" s="98" t="str">
        <f>IF(COUNT(X3070:BN3070,BP3070:BX3070,BZ3070:CF3070,CH3070:FC3070,FI3070:FQ3070)&gt;0,COUNT(X3070:BN3070,BP3070:BX3070,BZ3070:CF3070,CH3070:FC3070,FI3070:FQ3070),"")</f>
        <v/>
      </c>
      <c r="E3070" s="98" t="str">
        <f>IF(H3070=1,COUNT(R3070:FC3070,FI3070:FQ3070),"")</f>
        <v/>
      </c>
      <c r="F3070" s="98" t="str">
        <f>IF(H3070=1,COUNT(X3070:BN3070,BP3070:BX3070,BZ3070:CF3070,CH3070:FC3070,FI3070:FQ3070),"")</f>
        <v/>
      </c>
      <c r="G3070" s="98" t="str">
        <f>IF($B3070&gt;=1,$M3070,"")</f>
        <v/>
      </c>
      <c r="H3070" s="199" t="str">
        <f>IF(AND(M3070&gt;0,M3070&lt;=STATS!$C$22),1,"")</f>
        <v/>
      </c>
      <c r="J3070" s="34">
        <v>3069</v>
      </c>
      <c r="R3070" s="17"/>
      <c r="U3070" s="17"/>
      <c r="FD3070" s="195"/>
      <c r="FE3070" s="195"/>
      <c r="FF3070" s="195"/>
      <c r="FG3070" s="195"/>
      <c r="FH3070" s="195"/>
    </row>
    <row r="3071" spans="2:164" x14ac:dyDescent="0.2">
      <c r="B3071" s="98">
        <f>COUNT(R3071:FC3071,FI3071:FQ3071)</f>
        <v>0</v>
      </c>
      <c r="C3071" s="98" t="str">
        <f>IF(COUNT(R3071:FC3071,FI3071:FQ3071)&gt;0,COUNT(R3071:FC3071,FI3071:FQ3071),"")</f>
        <v/>
      </c>
      <c r="D3071" s="98" t="str">
        <f>IF(COUNT(X3071:BN3071,BP3071:BX3071,BZ3071:CF3071,CH3071:FC3071,FI3071:FQ3071)&gt;0,COUNT(X3071:BN3071,BP3071:BX3071,BZ3071:CF3071,CH3071:FC3071,FI3071:FQ3071),"")</f>
        <v/>
      </c>
      <c r="E3071" s="98" t="str">
        <f>IF(H3071=1,COUNT(R3071:FC3071,FI3071:FQ3071),"")</f>
        <v/>
      </c>
      <c r="F3071" s="98" t="str">
        <f>IF(H3071=1,COUNT(X3071:BN3071,BP3071:BX3071,BZ3071:CF3071,CH3071:FC3071,FI3071:FQ3071),"")</f>
        <v/>
      </c>
      <c r="G3071" s="98" t="str">
        <f>IF($B3071&gt;=1,$M3071,"")</f>
        <v/>
      </c>
      <c r="H3071" s="199" t="str">
        <f>IF(AND(M3071&gt;0,M3071&lt;=STATS!$C$22),1,"")</f>
        <v/>
      </c>
      <c r="J3071" s="34">
        <v>3070</v>
      </c>
      <c r="R3071" s="17"/>
      <c r="U3071" s="17"/>
      <c r="FD3071" s="195"/>
      <c r="FE3071" s="195"/>
      <c r="FF3071" s="195"/>
      <c r="FG3071" s="195"/>
      <c r="FH3071" s="195"/>
    </row>
    <row r="3072" spans="2:164" x14ac:dyDescent="0.2">
      <c r="B3072" s="98">
        <f>COUNT(R3072:FC3072,FI3072:FQ3072)</f>
        <v>0</v>
      </c>
      <c r="C3072" s="98" t="str">
        <f>IF(COUNT(R3072:FC3072,FI3072:FQ3072)&gt;0,COUNT(R3072:FC3072,FI3072:FQ3072),"")</f>
        <v/>
      </c>
      <c r="D3072" s="98" t="str">
        <f>IF(COUNT(X3072:BN3072,BP3072:BX3072,BZ3072:CF3072,CH3072:FC3072,FI3072:FQ3072)&gt;0,COUNT(X3072:BN3072,BP3072:BX3072,BZ3072:CF3072,CH3072:FC3072,FI3072:FQ3072),"")</f>
        <v/>
      </c>
      <c r="E3072" s="98" t="str">
        <f>IF(H3072=1,COUNT(R3072:FC3072,FI3072:FQ3072),"")</f>
        <v/>
      </c>
      <c r="F3072" s="98" t="str">
        <f>IF(H3072=1,COUNT(X3072:BN3072,BP3072:BX3072,BZ3072:CF3072,CH3072:FC3072,FI3072:FQ3072),"")</f>
        <v/>
      </c>
      <c r="G3072" s="98" t="str">
        <f>IF($B3072&gt;=1,$M3072,"")</f>
        <v/>
      </c>
      <c r="H3072" s="199" t="str">
        <f>IF(AND(M3072&gt;0,M3072&lt;=STATS!$C$22),1,"")</f>
        <v/>
      </c>
      <c r="J3072" s="34">
        <v>3071</v>
      </c>
      <c r="R3072" s="17"/>
      <c r="U3072" s="17"/>
      <c r="FD3072" s="195"/>
      <c r="FE3072" s="195"/>
      <c r="FF3072" s="195"/>
      <c r="FG3072" s="195"/>
      <c r="FH3072" s="195"/>
    </row>
    <row r="3073" spans="2:164" x14ac:dyDescent="0.2">
      <c r="B3073" s="98">
        <f>COUNT(R3073:FC3073,FI3073:FQ3073)</f>
        <v>0</v>
      </c>
      <c r="C3073" s="98" t="str">
        <f>IF(COUNT(R3073:FC3073,FI3073:FQ3073)&gt;0,COUNT(R3073:FC3073,FI3073:FQ3073),"")</f>
        <v/>
      </c>
      <c r="D3073" s="98" t="str">
        <f>IF(COUNT(X3073:BN3073,BP3073:BX3073,BZ3073:CF3073,CH3073:FC3073,FI3073:FQ3073)&gt;0,COUNT(X3073:BN3073,BP3073:BX3073,BZ3073:CF3073,CH3073:FC3073,FI3073:FQ3073),"")</f>
        <v/>
      </c>
      <c r="E3073" s="98" t="str">
        <f>IF(H3073=1,COUNT(R3073:FC3073,FI3073:FQ3073),"")</f>
        <v/>
      </c>
      <c r="F3073" s="98" t="str">
        <f>IF(H3073=1,COUNT(X3073:BN3073,BP3073:BX3073,BZ3073:CF3073,CH3073:FC3073,FI3073:FQ3073),"")</f>
        <v/>
      </c>
      <c r="G3073" s="98" t="str">
        <f>IF($B3073&gt;=1,$M3073,"")</f>
        <v/>
      </c>
      <c r="H3073" s="199" t="str">
        <f>IF(AND(M3073&gt;0,M3073&lt;=STATS!$C$22),1,"")</f>
        <v/>
      </c>
      <c r="J3073" s="34">
        <v>3072</v>
      </c>
      <c r="R3073" s="17"/>
      <c r="U3073" s="17"/>
      <c r="FD3073" s="195"/>
      <c r="FE3073" s="195"/>
      <c r="FF3073" s="195"/>
      <c r="FG3073" s="195"/>
      <c r="FH3073" s="195"/>
    </row>
    <row r="3074" spans="2:164" x14ac:dyDescent="0.2">
      <c r="B3074" s="98">
        <f>COUNT(R3074:FC3074,FI3074:FQ3074)</f>
        <v>0</v>
      </c>
      <c r="C3074" s="98" t="str">
        <f>IF(COUNT(R3074:FC3074,FI3074:FQ3074)&gt;0,COUNT(R3074:FC3074,FI3074:FQ3074),"")</f>
        <v/>
      </c>
      <c r="D3074" s="98" t="str">
        <f>IF(COUNT(X3074:BN3074,BP3074:BX3074,BZ3074:CF3074,CH3074:FC3074,FI3074:FQ3074)&gt;0,COUNT(X3074:BN3074,BP3074:BX3074,BZ3074:CF3074,CH3074:FC3074,FI3074:FQ3074),"")</f>
        <v/>
      </c>
      <c r="E3074" s="98" t="str">
        <f>IF(H3074=1,COUNT(R3074:FC3074,FI3074:FQ3074),"")</f>
        <v/>
      </c>
      <c r="F3074" s="98" t="str">
        <f>IF(H3074=1,COUNT(X3074:BN3074,BP3074:BX3074,BZ3074:CF3074,CH3074:FC3074,FI3074:FQ3074),"")</f>
        <v/>
      </c>
      <c r="G3074" s="98" t="str">
        <f>IF($B3074&gt;=1,$M3074,"")</f>
        <v/>
      </c>
      <c r="H3074" s="199" t="str">
        <f>IF(AND(M3074&gt;0,M3074&lt;=STATS!$C$22),1,"")</f>
        <v/>
      </c>
      <c r="J3074" s="34">
        <v>3073</v>
      </c>
      <c r="R3074" s="17"/>
      <c r="U3074" s="17"/>
      <c r="FD3074" s="195"/>
      <c r="FE3074" s="195"/>
      <c r="FF3074" s="195"/>
      <c r="FG3074" s="195"/>
      <c r="FH3074" s="195"/>
    </row>
    <row r="3075" spans="2:164" x14ac:dyDescent="0.2">
      <c r="B3075" s="98">
        <f>COUNT(R3075:FC3075,FI3075:FQ3075)</f>
        <v>0</v>
      </c>
      <c r="C3075" s="98" t="str">
        <f>IF(COUNT(R3075:FC3075,FI3075:FQ3075)&gt;0,COUNT(R3075:FC3075,FI3075:FQ3075),"")</f>
        <v/>
      </c>
      <c r="D3075" s="98" t="str">
        <f>IF(COUNT(X3075:BN3075,BP3075:BX3075,BZ3075:CF3075,CH3075:FC3075,FI3075:FQ3075)&gt;0,COUNT(X3075:BN3075,BP3075:BX3075,BZ3075:CF3075,CH3075:FC3075,FI3075:FQ3075),"")</f>
        <v/>
      </c>
      <c r="E3075" s="98" t="str">
        <f>IF(H3075=1,COUNT(R3075:FC3075,FI3075:FQ3075),"")</f>
        <v/>
      </c>
      <c r="F3075" s="98" t="str">
        <f>IF(H3075=1,COUNT(X3075:BN3075,BP3075:BX3075,BZ3075:CF3075,CH3075:FC3075,FI3075:FQ3075),"")</f>
        <v/>
      </c>
      <c r="G3075" s="98" t="str">
        <f>IF($B3075&gt;=1,$M3075,"")</f>
        <v/>
      </c>
      <c r="H3075" s="199" t="str">
        <f>IF(AND(M3075&gt;0,M3075&lt;=STATS!$C$22),1,"")</f>
        <v/>
      </c>
      <c r="J3075" s="34">
        <v>3074</v>
      </c>
      <c r="R3075" s="17"/>
      <c r="U3075" s="17"/>
      <c r="FD3075" s="195"/>
      <c r="FE3075" s="195"/>
      <c r="FF3075" s="195"/>
      <c r="FG3075" s="195"/>
      <c r="FH3075" s="195"/>
    </row>
    <row r="3076" spans="2:164" x14ac:dyDescent="0.2">
      <c r="B3076" s="98">
        <f>COUNT(R3076:FC3076,FI3076:FQ3076)</f>
        <v>0</v>
      </c>
      <c r="C3076" s="98" t="str">
        <f>IF(COUNT(R3076:FC3076,FI3076:FQ3076)&gt;0,COUNT(R3076:FC3076,FI3076:FQ3076),"")</f>
        <v/>
      </c>
      <c r="D3076" s="98" t="str">
        <f>IF(COUNT(X3076:BN3076,BP3076:BX3076,BZ3076:CF3076,CH3076:FC3076,FI3076:FQ3076)&gt;0,COUNT(X3076:BN3076,BP3076:BX3076,BZ3076:CF3076,CH3076:FC3076,FI3076:FQ3076),"")</f>
        <v/>
      </c>
      <c r="E3076" s="98" t="str">
        <f>IF(H3076=1,COUNT(R3076:FC3076,FI3076:FQ3076),"")</f>
        <v/>
      </c>
      <c r="F3076" s="98" t="str">
        <f>IF(H3076=1,COUNT(X3076:BN3076,BP3076:BX3076,BZ3076:CF3076,CH3076:FC3076,FI3076:FQ3076),"")</f>
        <v/>
      </c>
      <c r="G3076" s="98" t="str">
        <f>IF($B3076&gt;=1,$M3076,"")</f>
        <v/>
      </c>
      <c r="H3076" s="199" t="str">
        <f>IF(AND(M3076&gt;0,M3076&lt;=STATS!$C$22),1,"")</f>
        <v/>
      </c>
      <c r="J3076" s="34">
        <v>3075</v>
      </c>
      <c r="R3076" s="17"/>
      <c r="U3076" s="17"/>
      <c r="FD3076" s="195"/>
      <c r="FE3076" s="195"/>
      <c r="FF3076" s="195"/>
      <c r="FG3076" s="195"/>
      <c r="FH3076" s="195"/>
    </row>
    <row r="3077" spans="2:164" x14ac:dyDescent="0.2">
      <c r="B3077" s="98">
        <f>COUNT(R3077:FC3077,FI3077:FQ3077)</f>
        <v>0</v>
      </c>
      <c r="C3077" s="98" t="str">
        <f>IF(COUNT(R3077:FC3077,FI3077:FQ3077)&gt;0,COUNT(R3077:FC3077,FI3077:FQ3077),"")</f>
        <v/>
      </c>
      <c r="D3077" s="98" t="str">
        <f>IF(COUNT(X3077:BN3077,BP3077:BX3077,BZ3077:CF3077,CH3077:FC3077,FI3077:FQ3077)&gt;0,COUNT(X3077:BN3077,BP3077:BX3077,BZ3077:CF3077,CH3077:FC3077,FI3077:FQ3077),"")</f>
        <v/>
      </c>
      <c r="E3077" s="98" t="str">
        <f>IF(H3077=1,COUNT(R3077:FC3077,FI3077:FQ3077),"")</f>
        <v/>
      </c>
      <c r="F3077" s="98" t="str">
        <f>IF(H3077=1,COUNT(X3077:BN3077,BP3077:BX3077,BZ3077:CF3077,CH3077:FC3077,FI3077:FQ3077),"")</f>
        <v/>
      </c>
      <c r="G3077" s="98" t="str">
        <f>IF($B3077&gt;=1,$M3077,"")</f>
        <v/>
      </c>
      <c r="H3077" s="199" t="str">
        <f>IF(AND(M3077&gt;0,M3077&lt;=STATS!$C$22),1,"")</f>
        <v/>
      </c>
      <c r="J3077" s="34">
        <v>3076</v>
      </c>
      <c r="R3077" s="17"/>
      <c r="U3077" s="17"/>
      <c r="FD3077" s="195"/>
      <c r="FE3077" s="195"/>
      <c r="FF3077" s="195"/>
      <c r="FG3077" s="195"/>
      <c r="FH3077" s="195"/>
    </row>
    <row r="3078" spans="2:164" x14ac:dyDescent="0.2">
      <c r="B3078" s="98">
        <f>COUNT(R3078:FC3078,FI3078:FQ3078)</f>
        <v>0</v>
      </c>
      <c r="C3078" s="98" t="str">
        <f>IF(COUNT(R3078:FC3078,FI3078:FQ3078)&gt;0,COUNT(R3078:FC3078,FI3078:FQ3078),"")</f>
        <v/>
      </c>
      <c r="D3078" s="98" t="str">
        <f>IF(COUNT(X3078:BN3078,BP3078:BX3078,BZ3078:CF3078,CH3078:FC3078,FI3078:FQ3078)&gt;0,COUNT(X3078:BN3078,BP3078:BX3078,BZ3078:CF3078,CH3078:FC3078,FI3078:FQ3078),"")</f>
        <v/>
      </c>
      <c r="E3078" s="98" t="str">
        <f>IF(H3078=1,COUNT(R3078:FC3078,FI3078:FQ3078),"")</f>
        <v/>
      </c>
      <c r="F3078" s="98" t="str">
        <f>IF(H3078=1,COUNT(X3078:BN3078,BP3078:BX3078,BZ3078:CF3078,CH3078:FC3078,FI3078:FQ3078),"")</f>
        <v/>
      </c>
      <c r="G3078" s="98" t="str">
        <f>IF($B3078&gt;=1,$M3078,"")</f>
        <v/>
      </c>
      <c r="H3078" s="199" t="str">
        <f>IF(AND(M3078&gt;0,M3078&lt;=STATS!$C$22),1,"")</f>
        <v/>
      </c>
      <c r="J3078" s="34">
        <v>3077</v>
      </c>
      <c r="R3078" s="17"/>
      <c r="U3078" s="17"/>
      <c r="FD3078" s="195"/>
      <c r="FE3078" s="195"/>
      <c r="FF3078" s="195"/>
      <c r="FG3078" s="195"/>
      <c r="FH3078" s="195"/>
    </row>
    <row r="3079" spans="2:164" x14ac:dyDescent="0.2">
      <c r="B3079" s="98">
        <f>COUNT(R3079:FC3079,FI3079:FQ3079)</f>
        <v>0</v>
      </c>
      <c r="C3079" s="98" t="str">
        <f>IF(COUNT(R3079:FC3079,FI3079:FQ3079)&gt;0,COUNT(R3079:FC3079,FI3079:FQ3079),"")</f>
        <v/>
      </c>
      <c r="D3079" s="98" t="str">
        <f>IF(COUNT(X3079:BN3079,BP3079:BX3079,BZ3079:CF3079,CH3079:FC3079,FI3079:FQ3079)&gt;0,COUNT(X3079:BN3079,BP3079:BX3079,BZ3079:CF3079,CH3079:FC3079,FI3079:FQ3079),"")</f>
        <v/>
      </c>
      <c r="E3079" s="98" t="str">
        <f>IF(H3079=1,COUNT(R3079:FC3079,FI3079:FQ3079),"")</f>
        <v/>
      </c>
      <c r="F3079" s="98" t="str">
        <f>IF(H3079=1,COUNT(X3079:BN3079,BP3079:BX3079,BZ3079:CF3079,CH3079:FC3079,FI3079:FQ3079),"")</f>
        <v/>
      </c>
      <c r="G3079" s="98" t="str">
        <f>IF($B3079&gt;=1,$M3079,"")</f>
        <v/>
      </c>
      <c r="H3079" s="199" t="str">
        <f>IF(AND(M3079&gt;0,M3079&lt;=STATS!$C$22),1,"")</f>
        <v/>
      </c>
      <c r="J3079" s="34">
        <v>3078</v>
      </c>
      <c r="R3079" s="17"/>
      <c r="U3079" s="17"/>
      <c r="FD3079" s="195"/>
      <c r="FE3079" s="195"/>
      <c r="FF3079" s="195"/>
      <c r="FG3079" s="195"/>
      <c r="FH3079" s="195"/>
    </row>
    <row r="3080" spans="2:164" x14ac:dyDescent="0.2">
      <c r="B3080" s="98">
        <f>COUNT(R3080:FC3080,FI3080:FQ3080)</f>
        <v>0</v>
      </c>
      <c r="C3080" s="98" t="str">
        <f>IF(COUNT(R3080:FC3080,FI3080:FQ3080)&gt;0,COUNT(R3080:FC3080,FI3080:FQ3080),"")</f>
        <v/>
      </c>
      <c r="D3080" s="98" t="str">
        <f>IF(COUNT(X3080:BN3080,BP3080:BX3080,BZ3080:CF3080,CH3080:FC3080,FI3080:FQ3080)&gt;0,COUNT(X3080:BN3080,BP3080:BX3080,BZ3080:CF3080,CH3080:FC3080,FI3080:FQ3080),"")</f>
        <v/>
      </c>
      <c r="E3080" s="98" t="str">
        <f>IF(H3080=1,COUNT(R3080:FC3080,FI3080:FQ3080),"")</f>
        <v/>
      </c>
      <c r="F3080" s="98" t="str">
        <f>IF(H3080=1,COUNT(X3080:BN3080,BP3080:BX3080,BZ3080:CF3080,CH3080:FC3080,FI3080:FQ3080),"")</f>
        <v/>
      </c>
      <c r="G3080" s="98" t="str">
        <f>IF($B3080&gt;=1,$M3080,"")</f>
        <v/>
      </c>
      <c r="H3080" s="199" t="str">
        <f>IF(AND(M3080&gt;0,M3080&lt;=STATS!$C$22),1,"")</f>
        <v/>
      </c>
      <c r="J3080" s="34">
        <v>3079</v>
      </c>
      <c r="R3080" s="17"/>
      <c r="U3080" s="17"/>
      <c r="FD3080" s="195"/>
      <c r="FE3080" s="195"/>
      <c r="FF3080" s="195"/>
      <c r="FG3080" s="195"/>
      <c r="FH3080" s="195"/>
    </row>
    <row r="3081" spans="2:164" x14ac:dyDescent="0.2">
      <c r="B3081" s="98">
        <f>COUNT(R3081:FC3081,FI3081:FQ3081)</f>
        <v>0</v>
      </c>
      <c r="C3081" s="98" t="str">
        <f>IF(COUNT(R3081:FC3081,FI3081:FQ3081)&gt;0,COUNT(R3081:FC3081,FI3081:FQ3081),"")</f>
        <v/>
      </c>
      <c r="D3081" s="98" t="str">
        <f>IF(COUNT(X3081:BN3081,BP3081:BX3081,BZ3081:CF3081,CH3081:FC3081,FI3081:FQ3081)&gt;0,COUNT(X3081:BN3081,BP3081:BX3081,BZ3081:CF3081,CH3081:FC3081,FI3081:FQ3081),"")</f>
        <v/>
      </c>
      <c r="E3081" s="98" t="str">
        <f>IF(H3081=1,COUNT(R3081:FC3081,FI3081:FQ3081),"")</f>
        <v/>
      </c>
      <c r="F3081" s="98" t="str">
        <f>IF(H3081=1,COUNT(X3081:BN3081,BP3081:BX3081,BZ3081:CF3081,CH3081:FC3081,FI3081:FQ3081),"")</f>
        <v/>
      </c>
      <c r="G3081" s="98" t="str">
        <f>IF($B3081&gt;=1,$M3081,"")</f>
        <v/>
      </c>
      <c r="H3081" s="199" t="str">
        <f>IF(AND(M3081&gt;0,M3081&lt;=STATS!$C$22),1,"")</f>
        <v/>
      </c>
      <c r="J3081" s="34">
        <v>3080</v>
      </c>
      <c r="R3081" s="17"/>
      <c r="U3081" s="17"/>
      <c r="FD3081" s="195"/>
      <c r="FE3081" s="195"/>
      <c r="FF3081" s="195"/>
      <c r="FG3081" s="195"/>
      <c r="FH3081" s="195"/>
    </row>
    <row r="3082" spans="2:164" x14ac:dyDescent="0.2">
      <c r="B3082" s="98">
        <f>COUNT(R3082:FC3082,FI3082:FQ3082)</f>
        <v>0</v>
      </c>
      <c r="C3082" s="98" t="str">
        <f>IF(COUNT(R3082:FC3082,FI3082:FQ3082)&gt;0,COUNT(R3082:FC3082,FI3082:FQ3082),"")</f>
        <v/>
      </c>
      <c r="D3082" s="98" t="str">
        <f>IF(COUNT(X3082:BN3082,BP3082:BX3082,BZ3082:CF3082,CH3082:FC3082,FI3082:FQ3082)&gt;0,COUNT(X3082:BN3082,BP3082:BX3082,BZ3082:CF3082,CH3082:FC3082,FI3082:FQ3082),"")</f>
        <v/>
      </c>
      <c r="E3082" s="98" t="str">
        <f>IF(H3082=1,COUNT(R3082:FC3082,FI3082:FQ3082),"")</f>
        <v/>
      </c>
      <c r="F3082" s="98" t="str">
        <f>IF(H3082=1,COUNT(X3082:BN3082,BP3082:BX3082,BZ3082:CF3082,CH3082:FC3082,FI3082:FQ3082),"")</f>
        <v/>
      </c>
      <c r="G3082" s="98" t="str">
        <f>IF($B3082&gt;=1,$M3082,"")</f>
        <v/>
      </c>
      <c r="H3082" s="199" t="str">
        <f>IF(AND(M3082&gt;0,M3082&lt;=STATS!$C$22),1,"")</f>
        <v/>
      </c>
      <c r="J3082" s="34">
        <v>3081</v>
      </c>
      <c r="R3082" s="17"/>
      <c r="U3082" s="17"/>
      <c r="FD3082" s="195"/>
      <c r="FE3082" s="195"/>
      <c r="FF3082" s="195"/>
      <c r="FG3082" s="195"/>
      <c r="FH3082" s="195"/>
    </row>
    <row r="3083" spans="2:164" x14ac:dyDescent="0.2">
      <c r="B3083" s="98">
        <f>COUNT(R3083:FC3083,FI3083:FQ3083)</f>
        <v>0</v>
      </c>
      <c r="C3083" s="98" t="str">
        <f>IF(COUNT(R3083:FC3083,FI3083:FQ3083)&gt;0,COUNT(R3083:FC3083,FI3083:FQ3083),"")</f>
        <v/>
      </c>
      <c r="D3083" s="98" t="str">
        <f>IF(COUNT(X3083:BN3083,BP3083:BX3083,BZ3083:CF3083,CH3083:FC3083,FI3083:FQ3083)&gt;0,COUNT(X3083:BN3083,BP3083:BX3083,BZ3083:CF3083,CH3083:FC3083,FI3083:FQ3083),"")</f>
        <v/>
      </c>
      <c r="E3083" s="98" t="str">
        <f>IF(H3083=1,COUNT(R3083:FC3083,FI3083:FQ3083),"")</f>
        <v/>
      </c>
      <c r="F3083" s="98" t="str">
        <f>IF(H3083=1,COUNT(X3083:BN3083,BP3083:BX3083,BZ3083:CF3083,CH3083:FC3083,FI3083:FQ3083),"")</f>
        <v/>
      </c>
      <c r="G3083" s="98" t="str">
        <f>IF($B3083&gt;=1,$M3083,"")</f>
        <v/>
      </c>
      <c r="H3083" s="199" t="str">
        <f>IF(AND(M3083&gt;0,M3083&lt;=STATS!$C$22),1,"")</f>
        <v/>
      </c>
      <c r="J3083" s="34">
        <v>3082</v>
      </c>
      <c r="R3083" s="17"/>
      <c r="U3083" s="17"/>
      <c r="FD3083" s="195"/>
      <c r="FE3083" s="195"/>
      <c r="FF3083" s="195"/>
      <c r="FG3083" s="195"/>
      <c r="FH3083" s="195"/>
    </row>
    <row r="3084" spans="2:164" x14ac:dyDescent="0.2">
      <c r="B3084" s="98">
        <f>COUNT(R3084:FC3084,FI3084:FQ3084)</f>
        <v>0</v>
      </c>
      <c r="C3084" s="98" t="str">
        <f>IF(COUNT(R3084:FC3084,FI3084:FQ3084)&gt;0,COUNT(R3084:FC3084,FI3084:FQ3084),"")</f>
        <v/>
      </c>
      <c r="D3084" s="98" t="str">
        <f>IF(COUNT(X3084:BN3084,BP3084:BX3084,BZ3084:CF3084,CH3084:FC3084,FI3084:FQ3084)&gt;0,COUNT(X3084:BN3084,BP3084:BX3084,BZ3084:CF3084,CH3084:FC3084,FI3084:FQ3084),"")</f>
        <v/>
      </c>
      <c r="E3084" s="98" t="str">
        <f>IF(H3084=1,COUNT(R3084:FC3084,FI3084:FQ3084),"")</f>
        <v/>
      </c>
      <c r="F3084" s="98" t="str">
        <f>IF(H3084=1,COUNT(X3084:BN3084,BP3084:BX3084,BZ3084:CF3084,CH3084:FC3084,FI3084:FQ3084),"")</f>
        <v/>
      </c>
      <c r="G3084" s="98" t="str">
        <f>IF($B3084&gt;=1,$M3084,"")</f>
        <v/>
      </c>
      <c r="H3084" s="199" t="str">
        <f>IF(AND(M3084&gt;0,M3084&lt;=STATS!$C$22),1,"")</f>
        <v/>
      </c>
      <c r="J3084" s="34">
        <v>3083</v>
      </c>
      <c r="R3084" s="17"/>
      <c r="U3084" s="17"/>
      <c r="FD3084" s="195"/>
      <c r="FE3084" s="195"/>
      <c r="FF3084" s="195"/>
      <c r="FG3084" s="195"/>
      <c r="FH3084" s="195"/>
    </row>
    <row r="3085" spans="2:164" x14ac:dyDescent="0.2">
      <c r="B3085" s="98">
        <f>COUNT(R3085:FC3085,FI3085:FQ3085)</f>
        <v>0</v>
      </c>
      <c r="C3085" s="98" t="str">
        <f>IF(COUNT(R3085:FC3085,FI3085:FQ3085)&gt;0,COUNT(R3085:FC3085,FI3085:FQ3085),"")</f>
        <v/>
      </c>
      <c r="D3085" s="98" t="str">
        <f>IF(COUNT(X3085:BN3085,BP3085:BX3085,BZ3085:CF3085,CH3085:FC3085,FI3085:FQ3085)&gt;0,COUNT(X3085:BN3085,BP3085:BX3085,BZ3085:CF3085,CH3085:FC3085,FI3085:FQ3085),"")</f>
        <v/>
      </c>
      <c r="E3085" s="98" t="str">
        <f>IF(H3085=1,COUNT(R3085:FC3085,FI3085:FQ3085),"")</f>
        <v/>
      </c>
      <c r="F3085" s="98" t="str">
        <f>IF(H3085=1,COUNT(X3085:BN3085,BP3085:BX3085,BZ3085:CF3085,CH3085:FC3085,FI3085:FQ3085),"")</f>
        <v/>
      </c>
      <c r="G3085" s="98" t="str">
        <f>IF($B3085&gt;=1,$M3085,"")</f>
        <v/>
      </c>
      <c r="H3085" s="199" t="str">
        <f>IF(AND(M3085&gt;0,M3085&lt;=STATS!$C$22),1,"")</f>
        <v/>
      </c>
      <c r="J3085" s="34">
        <v>3084</v>
      </c>
      <c r="R3085" s="17"/>
      <c r="U3085" s="17"/>
      <c r="FD3085" s="195"/>
      <c r="FE3085" s="195"/>
      <c r="FF3085" s="195"/>
      <c r="FG3085" s="195"/>
      <c r="FH3085" s="195"/>
    </row>
    <row r="3086" spans="2:164" x14ac:dyDescent="0.2">
      <c r="B3086" s="98">
        <f>COUNT(R3086:FC3086,FI3086:FQ3086)</f>
        <v>0</v>
      </c>
      <c r="C3086" s="98" t="str">
        <f>IF(COUNT(R3086:FC3086,FI3086:FQ3086)&gt;0,COUNT(R3086:FC3086,FI3086:FQ3086),"")</f>
        <v/>
      </c>
      <c r="D3086" s="98" t="str">
        <f>IF(COUNT(X3086:BN3086,BP3086:BX3086,BZ3086:CF3086,CH3086:FC3086,FI3086:FQ3086)&gt;0,COUNT(X3086:BN3086,BP3086:BX3086,BZ3086:CF3086,CH3086:FC3086,FI3086:FQ3086),"")</f>
        <v/>
      </c>
      <c r="E3086" s="98" t="str">
        <f>IF(H3086=1,COUNT(R3086:FC3086,FI3086:FQ3086),"")</f>
        <v/>
      </c>
      <c r="F3086" s="98" t="str">
        <f>IF(H3086=1,COUNT(X3086:BN3086,BP3086:BX3086,BZ3086:CF3086,CH3086:FC3086,FI3086:FQ3086),"")</f>
        <v/>
      </c>
      <c r="G3086" s="98" t="str">
        <f>IF($B3086&gt;=1,$M3086,"")</f>
        <v/>
      </c>
      <c r="H3086" s="199" t="str">
        <f>IF(AND(M3086&gt;0,M3086&lt;=STATS!$C$22),1,"")</f>
        <v/>
      </c>
      <c r="J3086" s="34">
        <v>3085</v>
      </c>
      <c r="R3086" s="17"/>
      <c r="U3086" s="17"/>
      <c r="FD3086" s="195"/>
      <c r="FE3086" s="195"/>
      <c r="FF3086" s="195"/>
      <c r="FG3086" s="195"/>
      <c r="FH3086" s="195"/>
    </row>
    <row r="3087" spans="2:164" x14ac:dyDescent="0.2">
      <c r="B3087" s="98">
        <f>COUNT(R3087:FC3087,FI3087:FQ3087)</f>
        <v>0</v>
      </c>
      <c r="C3087" s="98" t="str">
        <f>IF(COUNT(R3087:FC3087,FI3087:FQ3087)&gt;0,COUNT(R3087:FC3087,FI3087:FQ3087),"")</f>
        <v/>
      </c>
      <c r="D3087" s="98" t="str">
        <f>IF(COUNT(X3087:BN3087,BP3087:BX3087,BZ3087:CF3087,CH3087:FC3087,FI3087:FQ3087)&gt;0,COUNT(X3087:BN3087,BP3087:BX3087,BZ3087:CF3087,CH3087:FC3087,FI3087:FQ3087),"")</f>
        <v/>
      </c>
      <c r="E3087" s="98" t="str">
        <f>IF(H3087=1,COUNT(R3087:FC3087,FI3087:FQ3087),"")</f>
        <v/>
      </c>
      <c r="F3087" s="98" t="str">
        <f>IF(H3087=1,COUNT(X3087:BN3087,BP3087:BX3087,BZ3087:CF3087,CH3087:FC3087,FI3087:FQ3087),"")</f>
        <v/>
      </c>
      <c r="G3087" s="98" t="str">
        <f>IF($B3087&gt;=1,$M3087,"")</f>
        <v/>
      </c>
      <c r="H3087" s="199" t="str">
        <f>IF(AND(M3087&gt;0,M3087&lt;=STATS!$C$22),1,"")</f>
        <v/>
      </c>
      <c r="J3087" s="34">
        <v>3086</v>
      </c>
      <c r="R3087" s="17"/>
      <c r="U3087" s="17"/>
      <c r="FD3087" s="195"/>
      <c r="FE3087" s="195"/>
      <c r="FF3087" s="195"/>
      <c r="FG3087" s="195"/>
      <c r="FH3087" s="195"/>
    </row>
    <row r="3088" spans="2:164" x14ac:dyDescent="0.2">
      <c r="B3088" s="98">
        <f>COUNT(R3088:FC3088,FI3088:FQ3088)</f>
        <v>0</v>
      </c>
      <c r="C3088" s="98" t="str">
        <f>IF(COUNT(R3088:FC3088,FI3088:FQ3088)&gt;0,COUNT(R3088:FC3088,FI3088:FQ3088),"")</f>
        <v/>
      </c>
      <c r="D3088" s="98" t="str">
        <f>IF(COUNT(X3088:BN3088,BP3088:BX3088,BZ3088:CF3088,CH3088:FC3088,FI3088:FQ3088)&gt;0,COUNT(X3088:BN3088,BP3088:BX3088,BZ3088:CF3088,CH3088:FC3088,FI3088:FQ3088),"")</f>
        <v/>
      </c>
      <c r="E3088" s="98" t="str">
        <f>IF(H3088=1,COUNT(R3088:FC3088,FI3088:FQ3088),"")</f>
        <v/>
      </c>
      <c r="F3088" s="98" t="str">
        <f>IF(H3088=1,COUNT(X3088:BN3088,BP3088:BX3088,BZ3088:CF3088,CH3088:FC3088,FI3088:FQ3088),"")</f>
        <v/>
      </c>
      <c r="G3088" s="98" t="str">
        <f>IF($B3088&gt;=1,$M3088,"")</f>
        <v/>
      </c>
      <c r="H3088" s="199" t="str">
        <f>IF(AND(M3088&gt;0,M3088&lt;=STATS!$C$22),1,"")</f>
        <v/>
      </c>
      <c r="J3088" s="34">
        <v>3087</v>
      </c>
      <c r="R3088" s="17"/>
      <c r="U3088" s="17"/>
      <c r="FD3088" s="195"/>
      <c r="FE3088" s="195"/>
      <c r="FF3088" s="195"/>
      <c r="FG3088" s="195"/>
      <c r="FH3088" s="195"/>
    </row>
    <row r="3089" spans="2:164" x14ac:dyDescent="0.2">
      <c r="B3089" s="98">
        <f>COUNT(R3089:FC3089,FI3089:FQ3089)</f>
        <v>0</v>
      </c>
      <c r="C3089" s="98" t="str">
        <f>IF(COUNT(R3089:FC3089,FI3089:FQ3089)&gt;0,COUNT(R3089:FC3089,FI3089:FQ3089),"")</f>
        <v/>
      </c>
      <c r="D3089" s="98" t="str">
        <f>IF(COUNT(X3089:BN3089,BP3089:BX3089,BZ3089:CF3089,CH3089:FC3089,FI3089:FQ3089)&gt;0,COUNT(X3089:BN3089,BP3089:BX3089,BZ3089:CF3089,CH3089:FC3089,FI3089:FQ3089),"")</f>
        <v/>
      </c>
      <c r="E3089" s="98" t="str">
        <f>IF(H3089=1,COUNT(R3089:FC3089,FI3089:FQ3089),"")</f>
        <v/>
      </c>
      <c r="F3089" s="98" t="str">
        <f>IF(H3089=1,COUNT(X3089:BN3089,BP3089:BX3089,BZ3089:CF3089,CH3089:FC3089,FI3089:FQ3089),"")</f>
        <v/>
      </c>
      <c r="G3089" s="98" t="str">
        <f>IF($B3089&gt;=1,$M3089,"")</f>
        <v/>
      </c>
      <c r="H3089" s="199" t="str">
        <f>IF(AND(M3089&gt;0,M3089&lt;=STATS!$C$22),1,"")</f>
        <v/>
      </c>
      <c r="J3089" s="34">
        <v>3088</v>
      </c>
      <c r="R3089" s="17"/>
      <c r="U3089" s="17"/>
      <c r="FD3089" s="195"/>
      <c r="FE3089" s="195"/>
      <c r="FF3089" s="195"/>
      <c r="FG3089" s="195"/>
      <c r="FH3089" s="195"/>
    </row>
    <row r="3090" spans="2:164" x14ac:dyDescent="0.2">
      <c r="B3090" s="98">
        <f>COUNT(R3090:FC3090,FI3090:FQ3090)</f>
        <v>0</v>
      </c>
      <c r="C3090" s="98" t="str">
        <f>IF(COUNT(R3090:FC3090,FI3090:FQ3090)&gt;0,COUNT(R3090:FC3090,FI3090:FQ3090),"")</f>
        <v/>
      </c>
      <c r="D3090" s="98" t="str">
        <f>IF(COUNT(X3090:BN3090,BP3090:BX3090,BZ3090:CF3090,CH3090:FC3090,FI3090:FQ3090)&gt;0,COUNT(X3090:BN3090,BP3090:BX3090,BZ3090:CF3090,CH3090:FC3090,FI3090:FQ3090),"")</f>
        <v/>
      </c>
      <c r="E3090" s="98" t="str">
        <f>IF(H3090=1,COUNT(R3090:FC3090,FI3090:FQ3090),"")</f>
        <v/>
      </c>
      <c r="F3090" s="98" t="str">
        <f>IF(H3090=1,COUNT(X3090:BN3090,BP3090:BX3090,BZ3090:CF3090,CH3090:FC3090,FI3090:FQ3090),"")</f>
        <v/>
      </c>
      <c r="G3090" s="98" t="str">
        <f>IF($B3090&gt;=1,$M3090,"")</f>
        <v/>
      </c>
      <c r="H3090" s="199" t="str">
        <f>IF(AND(M3090&gt;0,M3090&lt;=STATS!$C$22),1,"")</f>
        <v/>
      </c>
      <c r="J3090" s="34">
        <v>3089</v>
      </c>
      <c r="R3090" s="17"/>
      <c r="U3090" s="17"/>
      <c r="FD3090" s="195"/>
      <c r="FE3090" s="195"/>
      <c r="FF3090" s="195"/>
      <c r="FG3090" s="195"/>
      <c r="FH3090" s="195"/>
    </row>
    <row r="3091" spans="2:164" x14ac:dyDescent="0.2">
      <c r="B3091" s="98">
        <f>COUNT(R3091:FC3091,FI3091:FQ3091)</f>
        <v>0</v>
      </c>
      <c r="C3091" s="98" t="str">
        <f>IF(COUNT(R3091:FC3091,FI3091:FQ3091)&gt;0,COUNT(R3091:FC3091,FI3091:FQ3091),"")</f>
        <v/>
      </c>
      <c r="D3091" s="98" t="str">
        <f>IF(COUNT(X3091:BN3091,BP3091:BX3091,BZ3091:CF3091,CH3091:FC3091,FI3091:FQ3091)&gt;0,COUNT(X3091:BN3091,BP3091:BX3091,BZ3091:CF3091,CH3091:FC3091,FI3091:FQ3091),"")</f>
        <v/>
      </c>
      <c r="E3091" s="98" t="str">
        <f>IF(H3091=1,COUNT(R3091:FC3091,FI3091:FQ3091),"")</f>
        <v/>
      </c>
      <c r="F3091" s="98" t="str">
        <f>IF(H3091=1,COUNT(X3091:BN3091,BP3091:BX3091,BZ3091:CF3091,CH3091:FC3091,FI3091:FQ3091),"")</f>
        <v/>
      </c>
      <c r="G3091" s="98" t="str">
        <f>IF($B3091&gt;=1,$M3091,"")</f>
        <v/>
      </c>
      <c r="H3091" s="199" t="str">
        <f>IF(AND(M3091&gt;0,M3091&lt;=STATS!$C$22),1,"")</f>
        <v/>
      </c>
      <c r="J3091" s="34">
        <v>3090</v>
      </c>
      <c r="R3091" s="17"/>
      <c r="U3091" s="17"/>
      <c r="FD3091" s="195"/>
      <c r="FE3091" s="195"/>
      <c r="FF3091" s="195"/>
      <c r="FG3091" s="195"/>
      <c r="FH3091" s="195"/>
    </row>
    <row r="3092" spans="2:164" x14ac:dyDescent="0.2">
      <c r="B3092" s="98">
        <f>COUNT(R3092:FC3092,FI3092:FQ3092)</f>
        <v>0</v>
      </c>
      <c r="C3092" s="98" t="str">
        <f>IF(COUNT(R3092:FC3092,FI3092:FQ3092)&gt;0,COUNT(R3092:FC3092,FI3092:FQ3092),"")</f>
        <v/>
      </c>
      <c r="D3092" s="98" t="str">
        <f>IF(COUNT(X3092:BN3092,BP3092:BX3092,BZ3092:CF3092,CH3092:FC3092,FI3092:FQ3092)&gt;0,COUNT(X3092:BN3092,BP3092:BX3092,BZ3092:CF3092,CH3092:FC3092,FI3092:FQ3092),"")</f>
        <v/>
      </c>
      <c r="E3092" s="98" t="str">
        <f>IF(H3092=1,COUNT(R3092:FC3092,FI3092:FQ3092),"")</f>
        <v/>
      </c>
      <c r="F3092" s="98" t="str">
        <f>IF(H3092=1,COUNT(X3092:BN3092,BP3092:BX3092,BZ3092:CF3092,CH3092:FC3092,FI3092:FQ3092),"")</f>
        <v/>
      </c>
      <c r="G3092" s="98" t="str">
        <f>IF($B3092&gt;=1,$M3092,"")</f>
        <v/>
      </c>
      <c r="H3092" s="199" t="str">
        <f>IF(AND(M3092&gt;0,M3092&lt;=STATS!$C$22),1,"")</f>
        <v/>
      </c>
      <c r="J3092" s="34">
        <v>3091</v>
      </c>
      <c r="R3092" s="17"/>
      <c r="U3092" s="17"/>
      <c r="FD3092" s="195"/>
      <c r="FE3092" s="195"/>
      <c r="FF3092" s="195"/>
      <c r="FG3092" s="195"/>
      <c r="FH3092" s="195"/>
    </row>
    <row r="3093" spans="2:164" x14ac:dyDescent="0.2">
      <c r="B3093" s="98">
        <f>COUNT(R3093:FC3093,FI3093:FQ3093)</f>
        <v>0</v>
      </c>
      <c r="C3093" s="98" t="str">
        <f>IF(COUNT(R3093:FC3093,FI3093:FQ3093)&gt;0,COUNT(R3093:FC3093,FI3093:FQ3093),"")</f>
        <v/>
      </c>
      <c r="D3093" s="98" t="str">
        <f>IF(COUNT(X3093:BN3093,BP3093:BX3093,BZ3093:CF3093,CH3093:FC3093,FI3093:FQ3093)&gt;0,COUNT(X3093:BN3093,BP3093:BX3093,BZ3093:CF3093,CH3093:FC3093,FI3093:FQ3093),"")</f>
        <v/>
      </c>
      <c r="E3093" s="98" t="str">
        <f>IF(H3093=1,COUNT(R3093:FC3093,FI3093:FQ3093),"")</f>
        <v/>
      </c>
      <c r="F3093" s="98" t="str">
        <f>IF(H3093=1,COUNT(X3093:BN3093,BP3093:BX3093,BZ3093:CF3093,CH3093:FC3093,FI3093:FQ3093),"")</f>
        <v/>
      </c>
      <c r="G3093" s="98" t="str">
        <f>IF($B3093&gt;=1,$M3093,"")</f>
        <v/>
      </c>
      <c r="H3093" s="199" t="str">
        <f>IF(AND(M3093&gt;0,M3093&lt;=STATS!$C$22),1,"")</f>
        <v/>
      </c>
      <c r="J3093" s="34">
        <v>3092</v>
      </c>
      <c r="R3093" s="17"/>
      <c r="U3093" s="17"/>
      <c r="FD3093" s="195"/>
      <c r="FE3093" s="195"/>
      <c r="FF3093" s="195"/>
      <c r="FG3093" s="195"/>
      <c r="FH3093" s="195"/>
    </row>
    <row r="3094" spans="2:164" x14ac:dyDescent="0.2">
      <c r="B3094" s="98">
        <f>COUNT(R3094:FC3094,FI3094:FQ3094)</f>
        <v>0</v>
      </c>
      <c r="C3094" s="98" t="str">
        <f>IF(COUNT(R3094:FC3094,FI3094:FQ3094)&gt;0,COUNT(R3094:FC3094,FI3094:FQ3094),"")</f>
        <v/>
      </c>
      <c r="D3094" s="98" t="str">
        <f>IF(COUNT(X3094:BN3094,BP3094:BX3094,BZ3094:CF3094,CH3094:FC3094,FI3094:FQ3094)&gt;0,COUNT(X3094:BN3094,BP3094:BX3094,BZ3094:CF3094,CH3094:FC3094,FI3094:FQ3094),"")</f>
        <v/>
      </c>
      <c r="E3094" s="98" t="str">
        <f>IF(H3094=1,COUNT(R3094:FC3094,FI3094:FQ3094),"")</f>
        <v/>
      </c>
      <c r="F3094" s="98" t="str">
        <f>IF(H3094=1,COUNT(X3094:BN3094,BP3094:BX3094,BZ3094:CF3094,CH3094:FC3094,FI3094:FQ3094),"")</f>
        <v/>
      </c>
      <c r="G3094" s="98" t="str">
        <f>IF($B3094&gt;=1,$M3094,"")</f>
        <v/>
      </c>
      <c r="H3094" s="199" t="str">
        <f>IF(AND(M3094&gt;0,M3094&lt;=STATS!$C$22),1,"")</f>
        <v/>
      </c>
      <c r="J3094" s="34">
        <v>3093</v>
      </c>
      <c r="R3094" s="17"/>
      <c r="U3094" s="17"/>
      <c r="FD3094" s="195"/>
      <c r="FE3094" s="195"/>
      <c r="FF3094" s="195"/>
      <c r="FG3094" s="195"/>
      <c r="FH3094" s="195"/>
    </row>
    <row r="3095" spans="2:164" x14ac:dyDescent="0.2">
      <c r="B3095" s="98">
        <f>COUNT(R3095:FC3095,FI3095:FQ3095)</f>
        <v>0</v>
      </c>
      <c r="C3095" s="98" t="str">
        <f>IF(COUNT(R3095:FC3095,FI3095:FQ3095)&gt;0,COUNT(R3095:FC3095,FI3095:FQ3095),"")</f>
        <v/>
      </c>
      <c r="D3095" s="98" t="str">
        <f>IF(COUNT(X3095:BN3095,BP3095:BX3095,BZ3095:CF3095,CH3095:FC3095,FI3095:FQ3095)&gt;0,COUNT(X3095:BN3095,BP3095:BX3095,BZ3095:CF3095,CH3095:FC3095,FI3095:FQ3095),"")</f>
        <v/>
      </c>
      <c r="E3095" s="98" t="str">
        <f>IF(H3095=1,COUNT(R3095:FC3095,FI3095:FQ3095),"")</f>
        <v/>
      </c>
      <c r="F3095" s="98" t="str">
        <f>IF(H3095=1,COUNT(X3095:BN3095,BP3095:BX3095,BZ3095:CF3095,CH3095:FC3095,FI3095:FQ3095),"")</f>
        <v/>
      </c>
      <c r="G3095" s="98" t="str">
        <f>IF($B3095&gt;=1,$M3095,"")</f>
        <v/>
      </c>
      <c r="H3095" s="199" t="str">
        <f>IF(AND(M3095&gt;0,M3095&lt;=STATS!$C$22),1,"")</f>
        <v/>
      </c>
      <c r="J3095" s="34">
        <v>3094</v>
      </c>
      <c r="R3095" s="17"/>
      <c r="U3095" s="17"/>
      <c r="FD3095" s="195"/>
      <c r="FE3095" s="195"/>
      <c r="FF3095" s="195"/>
      <c r="FG3095" s="195"/>
      <c r="FH3095" s="195"/>
    </row>
    <row r="3096" spans="2:164" x14ac:dyDescent="0.2">
      <c r="B3096" s="98">
        <f>COUNT(R3096:FC3096,FI3096:FQ3096)</f>
        <v>0</v>
      </c>
      <c r="C3096" s="98" t="str">
        <f>IF(COUNT(R3096:FC3096,FI3096:FQ3096)&gt;0,COUNT(R3096:FC3096,FI3096:FQ3096),"")</f>
        <v/>
      </c>
      <c r="D3096" s="98" t="str">
        <f>IF(COUNT(X3096:BN3096,BP3096:BX3096,BZ3096:CF3096,CH3096:FC3096,FI3096:FQ3096)&gt;0,COUNT(X3096:BN3096,BP3096:BX3096,BZ3096:CF3096,CH3096:FC3096,FI3096:FQ3096),"")</f>
        <v/>
      </c>
      <c r="E3096" s="98" t="str">
        <f>IF(H3096=1,COUNT(R3096:FC3096,FI3096:FQ3096),"")</f>
        <v/>
      </c>
      <c r="F3096" s="98" t="str">
        <f>IF(H3096=1,COUNT(X3096:BN3096,BP3096:BX3096,BZ3096:CF3096,CH3096:FC3096,FI3096:FQ3096),"")</f>
        <v/>
      </c>
      <c r="G3096" s="98" t="str">
        <f>IF($B3096&gt;=1,$M3096,"")</f>
        <v/>
      </c>
      <c r="H3096" s="199" t="str">
        <f>IF(AND(M3096&gt;0,M3096&lt;=STATS!$C$22),1,"")</f>
        <v/>
      </c>
      <c r="J3096" s="34">
        <v>3095</v>
      </c>
      <c r="R3096" s="17"/>
      <c r="U3096" s="17"/>
      <c r="FD3096" s="195"/>
      <c r="FE3096" s="195"/>
      <c r="FF3096" s="195"/>
      <c r="FG3096" s="195"/>
      <c r="FH3096" s="195"/>
    </row>
    <row r="3097" spans="2:164" x14ac:dyDescent="0.2">
      <c r="B3097" s="98">
        <f>COUNT(R3097:FC3097,FI3097:FQ3097)</f>
        <v>0</v>
      </c>
      <c r="C3097" s="98" t="str">
        <f>IF(COUNT(R3097:FC3097,FI3097:FQ3097)&gt;0,COUNT(R3097:FC3097,FI3097:FQ3097),"")</f>
        <v/>
      </c>
      <c r="D3097" s="98" t="str">
        <f>IF(COUNT(X3097:BN3097,BP3097:BX3097,BZ3097:CF3097,CH3097:FC3097,FI3097:FQ3097)&gt;0,COUNT(X3097:BN3097,BP3097:BX3097,BZ3097:CF3097,CH3097:FC3097,FI3097:FQ3097),"")</f>
        <v/>
      </c>
      <c r="E3097" s="98" t="str">
        <f>IF(H3097=1,COUNT(R3097:FC3097,FI3097:FQ3097),"")</f>
        <v/>
      </c>
      <c r="F3097" s="98" t="str">
        <f>IF(H3097=1,COUNT(X3097:BN3097,BP3097:BX3097,BZ3097:CF3097,CH3097:FC3097,FI3097:FQ3097),"")</f>
        <v/>
      </c>
      <c r="G3097" s="98" t="str">
        <f>IF($B3097&gt;=1,$M3097,"")</f>
        <v/>
      </c>
      <c r="H3097" s="199" t="str">
        <f>IF(AND(M3097&gt;0,M3097&lt;=STATS!$C$22),1,"")</f>
        <v/>
      </c>
      <c r="J3097" s="34">
        <v>3096</v>
      </c>
      <c r="R3097" s="17"/>
      <c r="U3097" s="17"/>
      <c r="FD3097" s="195"/>
      <c r="FE3097" s="195"/>
      <c r="FF3097" s="195"/>
      <c r="FG3097" s="195"/>
      <c r="FH3097" s="195"/>
    </row>
    <row r="3098" spans="2:164" x14ac:dyDescent="0.2">
      <c r="B3098" s="98">
        <f>COUNT(R3098:FC3098,FI3098:FQ3098)</f>
        <v>0</v>
      </c>
      <c r="C3098" s="98" t="str">
        <f>IF(COUNT(R3098:FC3098,FI3098:FQ3098)&gt;0,COUNT(R3098:FC3098,FI3098:FQ3098),"")</f>
        <v/>
      </c>
      <c r="D3098" s="98" t="str">
        <f>IF(COUNT(X3098:BN3098,BP3098:BX3098,BZ3098:CF3098,CH3098:FC3098,FI3098:FQ3098)&gt;0,COUNT(X3098:BN3098,BP3098:BX3098,BZ3098:CF3098,CH3098:FC3098,FI3098:FQ3098),"")</f>
        <v/>
      </c>
      <c r="E3098" s="98" t="str">
        <f>IF(H3098=1,COUNT(R3098:FC3098,FI3098:FQ3098),"")</f>
        <v/>
      </c>
      <c r="F3098" s="98" t="str">
        <f>IF(H3098=1,COUNT(X3098:BN3098,BP3098:BX3098,BZ3098:CF3098,CH3098:FC3098,FI3098:FQ3098),"")</f>
        <v/>
      </c>
      <c r="G3098" s="98" t="str">
        <f>IF($B3098&gt;=1,$M3098,"")</f>
        <v/>
      </c>
      <c r="H3098" s="199" t="str">
        <f>IF(AND(M3098&gt;0,M3098&lt;=STATS!$C$22),1,"")</f>
        <v/>
      </c>
      <c r="J3098" s="34">
        <v>3097</v>
      </c>
      <c r="R3098" s="17"/>
      <c r="U3098" s="17"/>
      <c r="FD3098" s="195"/>
      <c r="FE3098" s="195"/>
      <c r="FF3098" s="195"/>
      <c r="FG3098" s="195"/>
      <c r="FH3098" s="195"/>
    </row>
    <row r="3099" spans="2:164" x14ac:dyDescent="0.2">
      <c r="B3099" s="98">
        <f>COUNT(R3099:FC3099,FI3099:FQ3099)</f>
        <v>0</v>
      </c>
      <c r="C3099" s="98" t="str">
        <f>IF(COUNT(R3099:FC3099,FI3099:FQ3099)&gt;0,COUNT(R3099:FC3099,FI3099:FQ3099),"")</f>
        <v/>
      </c>
      <c r="D3099" s="98" t="str">
        <f>IF(COUNT(X3099:BN3099,BP3099:BX3099,BZ3099:CF3099,CH3099:FC3099,FI3099:FQ3099)&gt;0,COUNT(X3099:BN3099,BP3099:BX3099,BZ3099:CF3099,CH3099:FC3099,FI3099:FQ3099),"")</f>
        <v/>
      </c>
      <c r="E3099" s="98" t="str">
        <f>IF(H3099=1,COUNT(R3099:FC3099,FI3099:FQ3099),"")</f>
        <v/>
      </c>
      <c r="F3099" s="98" t="str">
        <f>IF(H3099=1,COUNT(X3099:BN3099,BP3099:BX3099,BZ3099:CF3099,CH3099:FC3099,FI3099:FQ3099),"")</f>
        <v/>
      </c>
      <c r="G3099" s="98" t="str">
        <f>IF($B3099&gt;=1,$M3099,"")</f>
        <v/>
      </c>
      <c r="H3099" s="199" t="str">
        <f>IF(AND(M3099&gt;0,M3099&lt;=STATS!$C$22),1,"")</f>
        <v/>
      </c>
      <c r="J3099" s="34">
        <v>3098</v>
      </c>
      <c r="R3099" s="17"/>
      <c r="U3099" s="17"/>
      <c r="FD3099" s="195"/>
      <c r="FE3099" s="195"/>
      <c r="FF3099" s="195"/>
      <c r="FG3099" s="195"/>
      <c r="FH3099" s="195"/>
    </row>
    <row r="3100" spans="2:164" x14ac:dyDescent="0.2">
      <c r="B3100" s="98">
        <f>COUNT(R3100:FC3100,FI3100:FQ3100)</f>
        <v>0</v>
      </c>
      <c r="C3100" s="98" t="str">
        <f>IF(COUNT(R3100:FC3100,FI3100:FQ3100)&gt;0,COUNT(R3100:FC3100,FI3100:FQ3100),"")</f>
        <v/>
      </c>
      <c r="D3100" s="98" t="str">
        <f>IF(COUNT(X3100:BN3100,BP3100:BX3100,BZ3100:CF3100,CH3100:FC3100,FI3100:FQ3100)&gt;0,COUNT(X3100:BN3100,BP3100:BX3100,BZ3100:CF3100,CH3100:FC3100,FI3100:FQ3100),"")</f>
        <v/>
      </c>
      <c r="E3100" s="98" t="str">
        <f>IF(H3100=1,COUNT(R3100:FC3100,FI3100:FQ3100),"")</f>
        <v/>
      </c>
      <c r="F3100" s="98" t="str">
        <f>IF(H3100=1,COUNT(X3100:BN3100,BP3100:BX3100,BZ3100:CF3100,CH3100:FC3100,FI3100:FQ3100),"")</f>
        <v/>
      </c>
      <c r="G3100" s="98" t="str">
        <f>IF($B3100&gt;=1,$M3100,"")</f>
        <v/>
      </c>
      <c r="H3100" s="199" t="str">
        <f>IF(AND(M3100&gt;0,M3100&lt;=STATS!$C$22),1,"")</f>
        <v/>
      </c>
      <c r="J3100" s="34">
        <v>3099</v>
      </c>
      <c r="R3100" s="17"/>
      <c r="U3100" s="17"/>
      <c r="FD3100" s="195"/>
      <c r="FE3100" s="195"/>
      <c r="FF3100" s="195"/>
      <c r="FG3100" s="195"/>
      <c r="FH3100" s="195"/>
    </row>
    <row r="3101" spans="2:164" x14ac:dyDescent="0.2">
      <c r="B3101" s="98">
        <f>COUNT(R3101:FC3101,FI3101:FQ3101)</f>
        <v>0</v>
      </c>
      <c r="C3101" s="98" t="str">
        <f>IF(COUNT(R3101:FC3101,FI3101:FQ3101)&gt;0,COUNT(R3101:FC3101,FI3101:FQ3101),"")</f>
        <v/>
      </c>
      <c r="D3101" s="98" t="str">
        <f>IF(COUNT(X3101:BN3101,BP3101:BX3101,BZ3101:CF3101,CH3101:FC3101,FI3101:FQ3101)&gt;0,COUNT(X3101:BN3101,BP3101:BX3101,BZ3101:CF3101,CH3101:FC3101,FI3101:FQ3101),"")</f>
        <v/>
      </c>
      <c r="E3101" s="98" t="str">
        <f>IF(H3101=1,COUNT(R3101:FC3101,FI3101:FQ3101),"")</f>
        <v/>
      </c>
      <c r="F3101" s="98" t="str">
        <f>IF(H3101=1,COUNT(X3101:BN3101,BP3101:BX3101,BZ3101:CF3101,CH3101:FC3101,FI3101:FQ3101),"")</f>
        <v/>
      </c>
      <c r="G3101" s="98" t="str">
        <f>IF($B3101&gt;=1,$M3101,"")</f>
        <v/>
      </c>
      <c r="H3101" s="199" t="str">
        <f>IF(AND(M3101&gt;0,M3101&lt;=STATS!$C$22),1,"")</f>
        <v/>
      </c>
      <c r="J3101" s="34">
        <v>3100</v>
      </c>
      <c r="R3101" s="17"/>
      <c r="U3101" s="17"/>
      <c r="FD3101" s="195"/>
      <c r="FE3101" s="195"/>
      <c r="FF3101" s="195"/>
      <c r="FG3101" s="195"/>
      <c r="FH3101" s="195"/>
    </row>
    <row r="3102" spans="2:164" x14ac:dyDescent="0.2">
      <c r="B3102" s="98">
        <f>COUNT(R3102:FC3102,FI3102:FQ3102)</f>
        <v>0</v>
      </c>
      <c r="C3102" s="98" t="str">
        <f>IF(COUNT(R3102:FC3102,FI3102:FQ3102)&gt;0,COUNT(R3102:FC3102,FI3102:FQ3102),"")</f>
        <v/>
      </c>
      <c r="D3102" s="98" t="str">
        <f>IF(COUNT(X3102:BN3102,BP3102:BX3102,BZ3102:CF3102,CH3102:FC3102,FI3102:FQ3102)&gt;0,COUNT(X3102:BN3102,BP3102:BX3102,BZ3102:CF3102,CH3102:FC3102,FI3102:FQ3102),"")</f>
        <v/>
      </c>
      <c r="E3102" s="98" t="str">
        <f>IF(H3102=1,COUNT(R3102:FC3102,FI3102:FQ3102),"")</f>
        <v/>
      </c>
      <c r="F3102" s="98" t="str">
        <f>IF(H3102=1,COUNT(X3102:BN3102,BP3102:BX3102,BZ3102:CF3102,CH3102:FC3102,FI3102:FQ3102),"")</f>
        <v/>
      </c>
      <c r="G3102" s="98" t="str">
        <f>IF($B3102&gt;=1,$M3102,"")</f>
        <v/>
      </c>
      <c r="H3102" s="199" t="str">
        <f>IF(AND(M3102&gt;0,M3102&lt;=STATS!$C$22),1,"")</f>
        <v/>
      </c>
      <c r="J3102" s="34">
        <v>3101</v>
      </c>
      <c r="R3102" s="17"/>
      <c r="U3102" s="17"/>
      <c r="FD3102" s="195"/>
      <c r="FE3102" s="195"/>
      <c r="FF3102" s="195"/>
      <c r="FG3102" s="195"/>
      <c r="FH3102" s="195"/>
    </row>
    <row r="3103" spans="2:164" x14ac:dyDescent="0.2">
      <c r="B3103" s="98">
        <f>COUNT(R3103:FC3103,FI3103:FQ3103)</f>
        <v>0</v>
      </c>
      <c r="C3103" s="98" t="str">
        <f>IF(COUNT(R3103:FC3103,FI3103:FQ3103)&gt;0,COUNT(R3103:FC3103,FI3103:FQ3103),"")</f>
        <v/>
      </c>
      <c r="D3103" s="98" t="str">
        <f>IF(COUNT(X3103:BN3103,BP3103:BX3103,BZ3103:CF3103,CH3103:FC3103,FI3103:FQ3103)&gt;0,COUNT(X3103:BN3103,BP3103:BX3103,BZ3103:CF3103,CH3103:FC3103,FI3103:FQ3103),"")</f>
        <v/>
      </c>
      <c r="E3103" s="98" t="str">
        <f>IF(H3103=1,COUNT(R3103:FC3103,FI3103:FQ3103),"")</f>
        <v/>
      </c>
      <c r="F3103" s="98" t="str">
        <f>IF(H3103=1,COUNT(X3103:BN3103,BP3103:BX3103,BZ3103:CF3103,CH3103:FC3103,FI3103:FQ3103),"")</f>
        <v/>
      </c>
      <c r="G3103" s="98" t="str">
        <f>IF($B3103&gt;=1,$M3103,"")</f>
        <v/>
      </c>
      <c r="H3103" s="199" t="str">
        <f>IF(AND(M3103&gt;0,M3103&lt;=STATS!$C$22),1,"")</f>
        <v/>
      </c>
      <c r="J3103" s="34">
        <v>3102</v>
      </c>
      <c r="R3103" s="17"/>
      <c r="U3103" s="17"/>
      <c r="FD3103" s="195"/>
      <c r="FE3103" s="195"/>
      <c r="FF3103" s="195"/>
      <c r="FG3103" s="195"/>
      <c r="FH3103" s="195"/>
    </row>
    <row r="3104" spans="2:164" x14ac:dyDescent="0.2">
      <c r="B3104" s="98">
        <f>COUNT(R3104:FC3104,FI3104:FQ3104)</f>
        <v>0</v>
      </c>
      <c r="C3104" s="98" t="str">
        <f>IF(COUNT(R3104:FC3104,FI3104:FQ3104)&gt;0,COUNT(R3104:FC3104,FI3104:FQ3104),"")</f>
        <v/>
      </c>
      <c r="D3104" s="98" t="str">
        <f>IF(COUNT(X3104:BN3104,BP3104:BX3104,BZ3104:CF3104,CH3104:FC3104,FI3104:FQ3104)&gt;0,COUNT(X3104:BN3104,BP3104:BX3104,BZ3104:CF3104,CH3104:FC3104,FI3104:FQ3104),"")</f>
        <v/>
      </c>
      <c r="E3104" s="98" t="str">
        <f>IF(H3104=1,COUNT(R3104:FC3104,FI3104:FQ3104),"")</f>
        <v/>
      </c>
      <c r="F3104" s="98" t="str">
        <f>IF(H3104=1,COUNT(X3104:BN3104,BP3104:BX3104,BZ3104:CF3104,CH3104:FC3104,FI3104:FQ3104),"")</f>
        <v/>
      </c>
      <c r="G3104" s="98" t="str">
        <f>IF($B3104&gt;=1,$M3104,"")</f>
        <v/>
      </c>
      <c r="H3104" s="199" t="str">
        <f>IF(AND(M3104&gt;0,M3104&lt;=STATS!$C$22),1,"")</f>
        <v/>
      </c>
      <c r="J3104" s="34">
        <v>3103</v>
      </c>
      <c r="R3104" s="17"/>
      <c r="U3104" s="17"/>
      <c r="FD3104" s="195"/>
      <c r="FE3104" s="195"/>
      <c r="FF3104" s="195"/>
      <c r="FG3104" s="195"/>
      <c r="FH3104" s="195"/>
    </row>
    <row r="3105" spans="2:164" x14ac:dyDescent="0.2">
      <c r="B3105" s="98">
        <f>COUNT(R3105:FC3105,FI3105:FQ3105)</f>
        <v>0</v>
      </c>
      <c r="C3105" s="98" t="str">
        <f>IF(COUNT(R3105:FC3105,FI3105:FQ3105)&gt;0,COUNT(R3105:FC3105,FI3105:FQ3105),"")</f>
        <v/>
      </c>
      <c r="D3105" s="98" t="str">
        <f>IF(COUNT(X3105:BN3105,BP3105:BX3105,BZ3105:CF3105,CH3105:FC3105,FI3105:FQ3105)&gt;0,COUNT(X3105:BN3105,BP3105:BX3105,BZ3105:CF3105,CH3105:FC3105,FI3105:FQ3105),"")</f>
        <v/>
      </c>
      <c r="E3105" s="98" t="str">
        <f>IF(H3105=1,COUNT(R3105:FC3105,FI3105:FQ3105),"")</f>
        <v/>
      </c>
      <c r="F3105" s="98" t="str">
        <f>IF(H3105=1,COUNT(X3105:BN3105,BP3105:BX3105,BZ3105:CF3105,CH3105:FC3105,FI3105:FQ3105),"")</f>
        <v/>
      </c>
      <c r="G3105" s="98" t="str">
        <f>IF($B3105&gt;=1,$M3105,"")</f>
        <v/>
      </c>
      <c r="H3105" s="199" t="str">
        <f>IF(AND(M3105&gt;0,M3105&lt;=STATS!$C$22),1,"")</f>
        <v/>
      </c>
      <c r="J3105" s="34">
        <v>3104</v>
      </c>
      <c r="R3105" s="17"/>
      <c r="U3105" s="17"/>
      <c r="FD3105" s="195"/>
      <c r="FE3105" s="195"/>
      <c r="FF3105" s="195"/>
      <c r="FG3105" s="195"/>
      <c r="FH3105" s="195"/>
    </row>
    <row r="3106" spans="2:164" x14ac:dyDescent="0.2">
      <c r="B3106" s="98">
        <f>COUNT(R3106:FC3106,FI3106:FQ3106)</f>
        <v>0</v>
      </c>
      <c r="C3106" s="98" t="str">
        <f>IF(COUNT(R3106:FC3106,FI3106:FQ3106)&gt;0,COUNT(R3106:FC3106,FI3106:FQ3106),"")</f>
        <v/>
      </c>
      <c r="D3106" s="98" t="str">
        <f>IF(COUNT(X3106:BN3106,BP3106:BX3106,BZ3106:CF3106,CH3106:FC3106,FI3106:FQ3106)&gt;0,COUNT(X3106:BN3106,BP3106:BX3106,BZ3106:CF3106,CH3106:FC3106,FI3106:FQ3106),"")</f>
        <v/>
      </c>
      <c r="E3106" s="98" t="str">
        <f>IF(H3106=1,COUNT(R3106:FC3106,FI3106:FQ3106),"")</f>
        <v/>
      </c>
      <c r="F3106" s="98" t="str">
        <f>IF(H3106=1,COUNT(X3106:BN3106,BP3106:BX3106,BZ3106:CF3106,CH3106:FC3106,FI3106:FQ3106),"")</f>
        <v/>
      </c>
      <c r="G3106" s="98" t="str">
        <f>IF($B3106&gt;=1,$M3106,"")</f>
        <v/>
      </c>
      <c r="H3106" s="199" t="str">
        <f>IF(AND(M3106&gt;0,M3106&lt;=STATS!$C$22),1,"")</f>
        <v/>
      </c>
      <c r="J3106" s="34">
        <v>3105</v>
      </c>
      <c r="R3106" s="17"/>
      <c r="U3106" s="17"/>
      <c r="FD3106" s="195"/>
      <c r="FE3106" s="195"/>
      <c r="FF3106" s="195"/>
      <c r="FG3106" s="195"/>
      <c r="FH3106" s="195"/>
    </row>
    <row r="3107" spans="2:164" x14ac:dyDescent="0.2">
      <c r="B3107" s="98">
        <f>COUNT(R3107:FC3107,FI3107:FQ3107)</f>
        <v>0</v>
      </c>
      <c r="C3107" s="98" t="str">
        <f>IF(COUNT(R3107:FC3107,FI3107:FQ3107)&gt;0,COUNT(R3107:FC3107,FI3107:FQ3107),"")</f>
        <v/>
      </c>
      <c r="D3107" s="98" t="str">
        <f>IF(COUNT(X3107:BN3107,BP3107:BX3107,BZ3107:CF3107,CH3107:FC3107,FI3107:FQ3107)&gt;0,COUNT(X3107:BN3107,BP3107:BX3107,BZ3107:CF3107,CH3107:FC3107,FI3107:FQ3107),"")</f>
        <v/>
      </c>
      <c r="E3107" s="98" t="str">
        <f>IF(H3107=1,COUNT(R3107:FC3107,FI3107:FQ3107),"")</f>
        <v/>
      </c>
      <c r="F3107" s="98" t="str">
        <f>IF(H3107=1,COUNT(X3107:BN3107,BP3107:BX3107,BZ3107:CF3107,CH3107:FC3107,FI3107:FQ3107),"")</f>
        <v/>
      </c>
      <c r="G3107" s="98" t="str">
        <f>IF($B3107&gt;=1,$M3107,"")</f>
        <v/>
      </c>
      <c r="H3107" s="199" t="str">
        <f>IF(AND(M3107&gt;0,M3107&lt;=STATS!$C$22),1,"")</f>
        <v/>
      </c>
      <c r="J3107" s="34">
        <v>3106</v>
      </c>
      <c r="R3107" s="17"/>
      <c r="U3107" s="17"/>
      <c r="FD3107" s="195"/>
      <c r="FE3107" s="195"/>
      <c r="FF3107" s="195"/>
      <c r="FG3107" s="195"/>
      <c r="FH3107" s="195"/>
    </row>
    <row r="3108" spans="2:164" x14ac:dyDescent="0.2">
      <c r="B3108" s="98">
        <f>COUNT(R3108:FC3108,FI3108:FQ3108)</f>
        <v>0</v>
      </c>
      <c r="C3108" s="98" t="str">
        <f>IF(COUNT(R3108:FC3108,FI3108:FQ3108)&gt;0,COUNT(R3108:FC3108,FI3108:FQ3108),"")</f>
        <v/>
      </c>
      <c r="D3108" s="98" t="str">
        <f>IF(COUNT(X3108:BN3108,BP3108:BX3108,BZ3108:CF3108,CH3108:FC3108,FI3108:FQ3108)&gt;0,COUNT(X3108:BN3108,BP3108:BX3108,BZ3108:CF3108,CH3108:FC3108,FI3108:FQ3108),"")</f>
        <v/>
      </c>
      <c r="E3108" s="98" t="str">
        <f>IF(H3108=1,COUNT(R3108:FC3108,FI3108:FQ3108),"")</f>
        <v/>
      </c>
      <c r="F3108" s="98" t="str">
        <f>IF(H3108=1,COUNT(X3108:BN3108,BP3108:BX3108,BZ3108:CF3108,CH3108:FC3108,FI3108:FQ3108),"")</f>
        <v/>
      </c>
      <c r="G3108" s="98" t="str">
        <f>IF($B3108&gt;=1,$M3108,"")</f>
        <v/>
      </c>
      <c r="H3108" s="199" t="str">
        <f>IF(AND(M3108&gt;0,M3108&lt;=STATS!$C$22),1,"")</f>
        <v/>
      </c>
      <c r="J3108" s="34">
        <v>3107</v>
      </c>
      <c r="R3108" s="17"/>
      <c r="U3108" s="17"/>
      <c r="FD3108" s="195"/>
      <c r="FE3108" s="195"/>
      <c r="FF3108" s="195"/>
      <c r="FG3108" s="195"/>
      <c r="FH3108" s="195"/>
    </row>
    <row r="3109" spans="2:164" x14ac:dyDescent="0.2">
      <c r="B3109" s="98">
        <f>COUNT(R3109:FC3109,FI3109:FQ3109)</f>
        <v>0</v>
      </c>
      <c r="C3109" s="98" t="str">
        <f>IF(COUNT(R3109:FC3109,FI3109:FQ3109)&gt;0,COUNT(R3109:FC3109,FI3109:FQ3109),"")</f>
        <v/>
      </c>
      <c r="D3109" s="98" t="str">
        <f>IF(COUNT(X3109:BN3109,BP3109:BX3109,BZ3109:CF3109,CH3109:FC3109,FI3109:FQ3109)&gt;0,COUNT(X3109:BN3109,BP3109:BX3109,BZ3109:CF3109,CH3109:FC3109,FI3109:FQ3109),"")</f>
        <v/>
      </c>
      <c r="E3109" s="98" t="str">
        <f>IF(H3109=1,COUNT(R3109:FC3109,FI3109:FQ3109),"")</f>
        <v/>
      </c>
      <c r="F3109" s="98" t="str">
        <f>IF(H3109=1,COUNT(X3109:BN3109,BP3109:BX3109,BZ3109:CF3109,CH3109:FC3109,FI3109:FQ3109),"")</f>
        <v/>
      </c>
      <c r="G3109" s="98" t="str">
        <f>IF($B3109&gt;=1,$M3109,"")</f>
        <v/>
      </c>
      <c r="H3109" s="199" t="str">
        <f>IF(AND(M3109&gt;0,M3109&lt;=STATS!$C$22),1,"")</f>
        <v/>
      </c>
      <c r="J3109" s="34">
        <v>3108</v>
      </c>
      <c r="R3109" s="17"/>
      <c r="U3109" s="17"/>
      <c r="FD3109" s="195"/>
      <c r="FE3109" s="195"/>
      <c r="FF3109" s="195"/>
      <c r="FG3109" s="195"/>
      <c r="FH3109" s="195"/>
    </row>
    <row r="3110" spans="2:164" x14ac:dyDescent="0.2">
      <c r="B3110" s="98">
        <f>COUNT(R3110:FC3110,FI3110:FQ3110)</f>
        <v>0</v>
      </c>
      <c r="C3110" s="98" t="str">
        <f>IF(COUNT(R3110:FC3110,FI3110:FQ3110)&gt;0,COUNT(R3110:FC3110,FI3110:FQ3110),"")</f>
        <v/>
      </c>
      <c r="D3110" s="98" t="str">
        <f>IF(COUNT(X3110:BN3110,BP3110:BX3110,BZ3110:CF3110,CH3110:FC3110,FI3110:FQ3110)&gt;0,COUNT(X3110:BN3110,BP3110:BX3110,BZ3110:CF3110,CH3110:FC3110,FI3110:FQ3110),"")</f>
        <v/>
      </c>
      <c r="E3110" s="98" t="str">
        <f>IF(H3110=1,COUNT(R3110:FC3110,FI3110:FQ3110),"")</f>
        <v/>
      </c>
      <c r="F3110" s="98" t="str">
        <f>IF(H3110=1,COUNT(X3110:BN3110,BP3110:BX3110,BZ3110:CF3110,CH3110:FC3110,FI3110:FQ3110),"")</f>
        <v/>
      </c>
      <c r="G3110" s="98" t="str">
        <f>IF($B3110&gt;=1,$M3110,"")</f>
        <v/>
      </c>
      <c r="H3110" s="199" t="str">
        <f>IF(AND(M3110&gt;0,M3110&lt;=STATS!$C$22),1,"")</f>
        <v/>
      </c>
      <c r="J3110" s="34">
        <v>3109</v>
      </c>
      <c r="R3110" s="17"/>
      <c r="U3110" s="17"/>
      <c r="FD3110" s="195"/>
      <c r="FE3110" s="195"/>
      <c r="FF3110" s="195"/>
      <c r="FG3110" s="195"/>
      <c r="FH3110" s="195"/>
    </row>
    <row r="3111" spans="2:164" x14ac:dyDescent="0.2">
      <c r="B3111" s="98">
        <f>COUNT(R3111:FC3111,FI3111:FQ3111)</f>
        <v>0</v>
      </c>
      <c r="C3111" s="98" t="str">
        <f>IF(COUNT(R3111:FC3111,FI3111:FQ3111)&gt;0,COUNT(R3111:FC3111,FI3111:FQ3111),"")</f>
        <v/>
      </c>
      <c r="D3111" s="98" t="str">
        <f>IF(COUNT(X3111:BN3111,BP3111:BX3111,BZ3111:CF3111,CH3111:FC3111,FI3111:FQ3111)&gt;0,COUNT(X3111:BN3111,BP3111:BX3111,BZ3111:CF3111,CH3111:FC3111,FI3111:FQ3111),"")</f>
        <v/>
      </c>
      <c r="E3111" s="98" t="str">
        <f>IF(H3111=1,COUNT(R3111:FC3111,FI3111:FQ3111),"")</f>
        <v/>
      </c>
      <c r="F3111" s="98" t="str">
        <f>IF(H3111=1,COUNT(X3111:BN3111,BP3111:BX3111,BZ3111:CF3111,CH3111:FC3111,FI3111:FQ3111),"")</f>
        <v/>
      </c>
      <c r="G3111" s="98" t="str">
        <f>IF($B3111&gt;=1,$M3111,"")</f>
        <v/>
      </c>
      <c r="H3111" s="199" t="str">
        <f>IF(AND(M3111&gt;0,M3111&lt;=STATS!$C$22),1,"")</f>
        <v/>
      </c>
      <c r="J3111" s="34">
        <v>3110</v>
      </c>
      <c r="R3111" s="17"/>
      <c r="U3111" s="17"/>
      <c r="FD3111" s="195"/>
      <c r="FE3111" s="195"/>
      <c r="FF3111" s="195"/>
      <c r="FG3111" s="195"/>
      <c r="FH3111" s="195"/>
    </row>
    <row r="3112" spans="2:164" x14ac:dyDescent="0.2">
      <c r="B3112" s="98">
        <f>COUNT(R3112:FC3112,FI3112:FQ3112)</f>
        <v>0</v>
      </c>
      <c r="C3112" s="98" t="str">
        <f>IF(COUNT(R3112:FC3112,FI3112:FQ3112)&gt;0,COUNT(R3112:FC3112,FI3112:FQ3112),"")</f>
        <v/>
      </c>
      <c r="D3112" s="98" t="str">
        <f>IF(COUNT(X3112:BN3112,BP3112:BX3112,BZ3112:CF3112,CH3112:FC3112,FI3112:FQ3112)&gt;0,COUNT(X3112:BN3112,BP3112:BX3112,BZ3112:CF3112,CH3112:FC3112,FI3112:FQ3112),"")</f>
        <v/>
      </c>
      <c r="E3112" s="98" t="str">
        <f>IF(H3112=1,COUNT(R3112:FC3112,FI3112:FQ3112),"")</f>
        <v/>
      </c>
      <c r="F3112" s="98" t="str">
        <f>IF(H3112=1,COUNT(X3112:BN3112,BP3112:BX3112,BZ3112:CF3112,CH3112:FC3112,FI3112:FQ3112),"")</f>
        <v/>
      </c>
      <c r="G3112" s="98" t="str">
        <f>IF($B3112&gt;=1,$M3112,"")</f>
        <v/>
      </c>
      <c r="H3112" s="199" t="str">
        <f>IF(AND(M3112&gt;0,M3112&lt;=STATS!$C$22),1,"")</f>
        <v/>
      </c>
      <c r="J3112" s="34">
        <v>3111</v>
      </c>
      <c r="R3112" s="17"/>
      <c r="U3112" s="17"/>
      <c r="FD3112" s="195"/>
      <c r="FE3112" s="195"/>
      <c r="FF3112" s="195"/>
      <c r="FG3112" s="195"/>
      <c r="FH3112" s="195"/>
    </row>
    <row r="3113" spans="2:164" x14ac:dyDescent="0.2">
      <c r="B3113" s="98">
        <f>COUNT(R3113:FC3113,FI3113:FQ3113)</f>
        <v>0</v>
      </c>
      <c r="C3113" s="98" t="str">
        <f>IF(COUNT(R3113:FC3113,FI3113:FQ3113)&gt;0,COUNT(R3113:FC3113,FI3113:FQ3113),"")</f>
        <v/>
      </c>
      <c r="D3113" s="98" t="str">
        <f>IF(COUNT(X3113:BN3113,BP3113:BX3113,BZ3113:CF3113,CH3113:FC3113,FI3113:FQ3113)&gt;0,COUNT(X3113:BN3113,BP3113:BX3113,BZ3113:CF3113,CH3113:FC3113,FI3113:FQ3113),"")</f>
        <v/>
      </c>
      <c r="E3113" s="98" t="str">
        <f>IF(H3113=1,COUNT(R3113:FC3113,FI3113:FQ3113),"")</f>
        <v/>
      </c>
      <c r="F3113" s="98" t="str">
        <f>IF(H3113=1,COUNT(X3113:BN3113,BP3113:BX3113,BZ3113:CF3113,CH3113:FC3113,FI3113:FQ3113),"")</f>
        <v/>
      </c>
      <c r="G3113" s="98" t="str">
        <f>IF($B3113&gt;=1,$M3113,"")</f>
        <v/>
      </c>
      <c r="H3113" s="199" t="str">
        <f>IF(AND(M3113&gt;0,M3113&lt;=STATS!$C$22),1,"")</f>
        <v/>
      </c>
      <c r="J3113" s="34">
        <v>3112</v>
      </c>
      <c r="R3113" s="17"/>
      <c r="U3113" s="17"/>
      <c r="FD3113" s="195"/>
      <c r="FE3113" s="195"/>
      <c r="FF3113" s="195"/>
      <c r="FG3113" s="195"/>
      <c r="FH3113" s="195"/>
    </row>
    <row r="3114" spans="2:164" x14ac:dyDescent="0.2">
      <c r="B3114" s="98">
        <f>COUNT(R3114:FC3114,FI3114:FQ3114)</f>
        <v>0</v>
      </c>
      <c r="C3114" s="98" t="str">
        <f>IF(COUNT(R3114:FC3114,FI3114:FQ3114)&gt;0,COUNT(R3114:FC3114,FI3114:FQ3114),"")</f>
        <v/>
      </c>
      <c r="D3114" s="98" t="str">
        <f>IF(COUNT(X3114:BN3114,BP3114:BX3114,BZ3114:CF3114,CH3114:FC3114,FI3114:FQ3114)&gt;0,COUNT(X3114:BN3114,BP3114:BX3114,BZ3114:CF3114,CH3114:FC3114,FI3114:FQ3114),"")</f>
        <v/>
      </c>
      <c r="E3114" s="98" t="str">
        <f>IF(H3114=1,COUNT(R3114:FC3114,FI3114:FQ3114),"")</f>
        <v/>
      </c>
      <c r="F3114" s="98" t="str">
        <f>IF(H3114=1,COUNT(X3114:BN3114,BP3114:BX3114,BZ3114:CF3114,CH3114:FC3114,FI3114:FQ3114),"")</f>
        <v/>
      </c>
      <c r="G3114" s="98" t="str">
        <f>IF($B3114&gt;=1,$M3114,"")</f>
        <v/>
      </c>
      <c r="H3114" s="199" t="str">
        <f>IF(AND(M3114&gt;0,M3114&lt;=STATS!$C$22),1,"")</f>
        <v/>
      </c>
      <c r="J3114" s="34">
        <v>3113</v>
      </c>
      <c r="R3114" s="17"/>
      <c r="U3114" s="17"/>
      <c r="FD3114" s="195"/>
      <c r="FE3114" s="195"/>
      <c r="FF3114" s="195"/>
      <c r="FG3114" s="195"/>
      <c r="FH3114" s="195"/>
    </row>
    <row r="3115" spans="2:164" x14ac:dyDescent="0.2">
      <c r="B3115" s="98">
        <f>COUNT(R3115:FC3115,FI3115:FQ3115)</f>
        <v>0</v>
      </c>
      <c r="C3115" s="98" t="str">
        <f>IF(COUNT(R3115:FC3115,FI3115:FQ3115)&gt;0,COUNT(R3115:FC3115,FI3115:FQ3115),"")</f>
        <v/>
      </c>
      <c r="D3115" s="98" t="str">
        <f>IF(COUNT(X3115:BN3115,BP3115:BX3115,BZ3115:CF3115,CH3115:FC3115,FI3115:FQ3115)&gt;0,COUNT(X3115:BN3115,BP3115:BX3115,BZ3115:CF3115,CH3115:FC3115,FI3115:FQ3115),"")</f>
        <v/>
      </c>
      <c r="E3115" s="98" t="str">
        <f>IF(H3115=1,COUNT(R3115:FC3115,FI3115:FQ3115),"")</f>
        <v/>
      </c>
      <c r="F3115" s="98" t="str">
        <f>IF(H3115=1,COUNT(X3115:BN3115,BP3115:BX3115,BZ3115:CF3115,CH3115:FC3115,FI3115:FQ3115),"")</f>
        <v/>
      </c>
      <c r="G3115" s="98" t="str">
        <f>IF($B3115&gt;=1,$M3115,"")</f>
        <v/>
      </c>
      <c r="H3115" s="199" t="str">
        <f>IF(AND(M3115&gt;0,M3115&lt;=STATS!$C$22),1,"")</f>
        <v/>
      </c>
      <c r="J3115" s="34">
        <v>3114</v>
      </c>
      <c r="R3115" s="17"/>
      <c r="U3115" s="17"/>
      <c r="FD3115" s="195"/>
      <c r="FE3115" s="195"/>
      <c r="FF3115" s="195"/>
      <c r="FG3115" s="195"/>
      <c r="FH3115" s="195"/>
    </row>
    <row r="3116" spans="2:164" x14ac:dyDescent="0.2">
      <c r="B3116" s="98">
        <f>COUNT(R3116:FC3116,FI3116:FQ3116)</f>
        <v>0</v>
      </c>
      <c r="C3116" s="98" t="str">
        <f>IF(COUNT(R3116:FC3116,FI3116:FQ3116)&gt;0,COUNT(R3116:FC3116,FI3116:FQ3116),"")</f>
        <v/>
      </c>
      <c r="D3116" s="98" t="str">
        <f>IF(COUNT(X3116:BN3116,BP3116:BX3116,BZ3116:CF3116,CH3116:FC3116,FI3116:FQ3116)&gt;0,COUNT(X3116:BN3116,BP3116:BX3116,BZ3116:CF3116,CH3116:FC3116,FI3116:FQ3116),"")</f>
        <v/>
      </c>
      <c r="E3116" s="98" t="str">
        <f>IF(H3116=1,COUNT(R3116:FC3116,FI3116:FQ3116),"")</f>
        <v/>
      </c>
      <c r="F3116" s="98" t="str">
        <f>IF(H3116=1,COUNT(X3116:BN3116,BP3116:BX3116,BZ3116:CF3116,CH3116:FC3116,FI3116:FQ3116),"")</f>
        <v/>
      </c>
      <c r="G3116" s="98" t="str">
        <f>IF($B3116&gt;=1,$M3116,"")</f>
        <v/>
      </c>
      <c r="H3116" s="199" t="str">
        <f>IF(AND(M3116&gt;0,M3116&lt;=STATS!$C$22),1,"")</f>
        <v/>
      </c>
      <c r="J3116" s="34">
        <v>3115</v>
      </c>
      <c r="R3116" s="17"/>
      <c r="U3116" s="17"/>
      <c r="FD3116" s="195"/>
      <c r="FE3116" s="195"/>
      <c r="FF3116" s="195"/>
      <c r="FG3116" s="195"/>
      <c r="FH3116" s="195"/>
    </row>
    <row r="3117" spans="2:164" x14ac:dyDescent="0.2">
      <c r="B3117" s="98">
        <f>COUNT(R3117:FC3117,FI3117:FQ3117)</f>
        <v>0</v>
      </c>
      <c r="C3117" s="98" t="str">
        <f>IF(COUNT(R3117:FC3117,FI3117:FQ3117)&gt;0,COUNT(R3117:FC3117,FI3117:FQ3117),"")</f>
        <v/>
      </c>
      <c r="D3117" s="98" t="str">
        <f>IF(COUNT(X3117:BN3117,BP3117:BX3117,BZ3117:CF3117,CH3117:FC3117,FI3117:FQ3117)&gt;0,COUNT(X3117:BN3117,BP3117:BX3117,BZ3117:CF3117,CH3117:FC3117,FI3117:FQ3117),"")</f>
        <v/>
      </c>
      <c r="E3117" s="98" t="str">
        <f>IF(H3117=1,COUNT(R3117:FC3117,FI3117:FQ3117),"")</f>
        <v/>
      </c>
      <c r="F3117" s="98" t="str">
        <f>IF(H3117=1,COUNT(X3117:BN3117,BP3117:BX3117,BZ3117:CF3117,CH3117:FC3117,FI3117:FQ3117),"")</f>
        <v/>
      </c>
      <c r="G3117" s="98" t="str">
        <f>IF($B3117&gt;=1,$M3117,"")</f>
        <v/>
      </c>
      <c r="H3117" s="199" t="str">
        <f>IF(AND(M3117&gt;0,M3117&lt;=STATS!$C$22),1,"")</f>
        <v/>
      </c>
      <c r="J3117" s="34">
        <v>3116</v>
      </c>
      <c r="R3117" s="17"/>
      <c r="U3117" s="17"/>
      <c r="FD3117" s="195"/>
      <c r="FE3117" s="195"/>
      <c r="FF3117" s="195"/>
      <c r="FG3117" s="195"/>
      <c r="FH3117" s="195"/>
    </row>
    <row r="3118" spans="2:164" x14ac:dyDescent="0.2">
      <c r="B3118" s="98">
        <f>COUNT(R3118:FC3118,FI3118:FQ3118)</f>
        <v>0</v>
      </c>
      <c r="C3118" s="98" t="str">
        <f>IF(COUNT(R3118:FC3118,FI3118:FQ3118)&gt;0,COUNT(R3118:FC3118,FI3118:FQ3118),"")</f>
        <v/>
      </c>
      <c r="D3118" s="98" t="str">
        <f>IF(COUNT(X3118:BN3118,BP3118:BX3118,BZ3118:CF3118,CH3118:FC3118,FI3118:FQ3118)&gt;0,COUNT(X3118:BN3118,BP3118:BX3118,BZ3118:CF3118,CH3118:FC3118,FI3118:FQ3118),"")</f>
        <v/>
      </c>
      <c r="E3118" s="98" t="str">
        <f>IF(H3118=1,COUNT(R3118:FC3118,FI3118:FQ3118),"")</f>
        <v/>
      </c>
      <c r="F3118" s="98" t="str">
        <f>IF(H3118=1,COUNT(X3118:BN3118,BP3118:BX3118,BZ3118:CF3118,CH3118:FC3118,FI3118:FQ3118),"")</f>
        <v/>
      </c>
      <c r="G3118" s="98" t="str">
        <f>IF($B3118&gt;=1,$M3118,"")</f>
        <v/>
      </c>
      <c r="H3118" s="199" t="str">
        <f>IF(AND(M3118&gt;0,M3118&lt;=STATS!$C$22),1,"")</f>
        <v/>
      </c>
      <c r="J3118" s="34">
        <v>3117</v>
      </c>
      <c r="R3118" s="17"/>
      <c r="U3118" s="17"/>
      <c r="FD3118" s="195"/>
      <c r="FE3118" s="195"/>
      <c r="FF3118" s="195"/>
      <c r="FG3118" s="195"/>
      <c r="FH3118" s="195"/>
    </row>
    <row r="3119" spans="2:164" x14ac:dyDescent="0.2">
      <c r="B3119" s="98">
        <f>COUNT(R3119:FC3119,FI3119:FQ3119)</f>
        <v>0</v>
      </c>
      <c r="C3119" s="98" t="str">
        <f>IF(COUNT(R3119:FC3119,FI3119:FQ3119)&gt;0,COUNT(R3119:FC3119,FI3119:FQ3119),"")</f>
        <v/>
      </c>
      <c r="D3119" s="98" t="str">
        <f>IF(COUNT(X3119:BN3119,BP3119:BX3119,BZ3119:CF3119,CH3119:FC3119,FI3119:FQ3119)&gt;0,COUNT(X3119:BN3119,BP3119:BX3119,BZ3119:CF3119,CH3119:FC3119,FI3119:FQ3119),"")</f>
        <v/>
      </c>
      <c r="E3119" s="98" t="str">
        <f>IF(H3119=1,COUNT(R3119:FC3119,FI3119:FQ3119),"")</f>
        <v/>
      </c>
      <c r="F3119" s="98" t="str">
        <f>IF(H3119=1,COUNT(X3119:BN3119,BP3119:BX3119,BZ3119:CF3119,CH3119:FC3119,FI3119:FQ3119),"")</f>
        <v/>
      </c>
      <c r="G3119" s="98" t="str">
        <f>IF($B3119&gt;=1,$M3119,"")</f>
        <v/>
      </c>
      <c r="H3119" s="199" t="str">
        <f>IF(AND(M3119&gt;0,M3119&lt;=STATS!$C$22),1,"")</f>
        <v/>
      </c>
      <c r="J3119" s="34">
        <v>3118</v>
      </c>
      <c r="R3119" s="17"/>
      <c r="U3119" s="17"/>
      <c r="FD3119" s="195"/>
      <c r="FE3119" s="195"/>
      <c r="FF3119" s="195"/>
      <c r="FG3119" s="195"/>
      <c r="FH3119" s="195"/>
    </row>
    <row r="3120" spans="2:164" x14ac:dyDescent="0.2">
      <c r="B3120" s="98">
        <f>COUNT(R3120:FC3120,FI3120:FQ3120)</f>
        <v>0</v>
      </c>
      <c r="C3120" s="98" t="str">
        <f>IF(COUNT(R3120:FC3120,FI3120:FQ3120)&gt;0,COUNT(R3120:FC3120,FI3120:FQ3120),"")</f>
        <v/>
      </c>
      <c r="D3120" s="98" t="str">
        <f>IF(COUNT(X3120:BN3120,BP3120:BX3120,BZ3120:CF3120,CH3120:FC3120,FI3120:FQ3120)&gt;0,COUNT(X3120:BN3120,BP3120:BX3120,BZ3120:CF3120,CH3120:FC3120,FI3120:FQ3120),"")</f>
        <v/>
      </c>
      <c r="E3120" s="98" t="str">
        <f>IF(H3120=1,COUNT(R3120:FC3120,FI3120:FQ3120),"")</f>
        <v/>
      </c>
      <c r="F3120" s="98" t="str">
        <f>IF(H3120=1,COUNT(X3120:BN3120,BP3120:BX3120,BZ3120:CF3120,CH3120:FC3120,FI3120:FQ3120),"")</f>
        <v/>
      </c>
      <c r="G3120" s="98" t="str">
        <f>IF($B3120&gt;=1,$M3120,"")</f>
        <v/>
      </c>
      <c r="H3120" s="199" t="str">
        <f>IF(AND(M3120&gt;0,M3120&lt;=STATS!$C$22),1,"")</f>
        <v/>
      </c>
      <c r="J3120" s="34">
        <v>3119</v>
      </c>
      <c r="R3120" s="17"/>
      <c r="U3120" s="17"/>
      <c r="FD3120" s="195"/>
      <c r="FE3120" s="195"/>
      <c r="FF3120" s="195"/>
      <c r="FG3120" s="195"/>
      <c r="FH3120" s="195"/>
    </row>
    <row r="3121" spans="2:164" x14ac:dyDescent="0.2">
      <c r="B3121" s="98">
        <f>COUNT(R3121:FC3121,FI3121:FQ3121)</f>
        <v>0</v>
      </c>
      <c r="C3121" s="98" t="str">
        <f>IF(COUNT(R3121:FC3121,FI3121:FQ3121)&gt;0,COUNT(R3121:FC3121,FI3121:FQ3121),"")</f>
        <v/>
      </c>
      <c r="D3121" s="98" t="str">
        <f>IF(COUNT(X3121:BN3121,BP3121:BX3121,BZ3121:CF3121,CH3121:FC3121,FI3121:FQ3121)&gt;0,COUNT(X3121:BN3121,BP3121:BX3121,BZ3121:CF3121,CH3121:FC3121,FI3121:FQ3121),"")</f>
        <v/>
      </c>
      <c r="E3121" s="98" t="str">
        <f>IF(H3121=1,COUNT(R3121:FC3121,FI3121:FQ3121),"")</f>
        <v/>
      </c>
      <c r="F3121" s="98" t="str">
        <f>IF(H3121=1,COUNT(X3121:BN3121,BP3121:BX3121,BZ3121:CF3121,CH3121:FC3121,FI3121:FQ3121),"")</f>
        <v/>
      </c>
      <c r="G3121" s="98" t="str">
        <f>IF($B3121&gt;=1,$M3121,"")</f>
        <v/>
      </c>
      <c r="H3121" s="199" t="str">
        <f>IF(AND(M3121&gt;0,M3121&lt;=STATS!$C$22),1,"")</f>
        <v/>
      </c>
      <c r="J3121" s="34">
        <v>3120</v>
      </c>
      <c r="R3121" s="17"/>
      <c r="U3121" s="17"/>
      <c r="FD3121" s="195"/>
      <c r="FE3121" s="195"/>
      <c r="FF3121" s="195"/>
      <c r="FG3121" s="195"/>
      <c r="FH3121" s="195"/>
    </row>
    <row r="3122" spans="2:164" x14ac:dyDescent="0.2">
      <c r="B3122" s="98">
        <f>COUNT(R3122:FC3122,FI3122:FQ3122)</f>
        <v>0</v>
      </c>
      <c r="C3122" s="98" t="str">
        <f>IF(COUNT(R3122:FC3122,FI3122:FQ3122)&gt;0,COUNT(R3122:FC3122,FI3122:FQ3122),"")</f>
        <v/>
      </c>
      <c r="D3122" s="98" t="str">
        <f>IF(COUNT(X3122:BN3122,BP3122:BX3122,BZ3122:CF3122,CH3122:FC3122,FI3122:FQ3122)&gt;0,COUNT(X3122:BN3122,BP3122:BX3122,BZ3122:CF3122,CH3122:FC3122,FI3122:FQ3122),"")</f>
        <v/>
      </c>
      <c r="E3122" s="98" t="str">
        <f>IF(H3122=1,COUNT(R3122:FC3122,FI3122:FQ3122),"")</f>
        <v/>
      </c>
      <c r="F3122" s="98" t="str">
        <f>IF(H3122=1,COUNT(X3122:BN3122,BP3122:BX3122,BZ3122:CF3122,CH3122:FC3122,FI3122:FQ3122),"")</f>
        <v/>
      </c>
      <c r="G3122" s="98" t="str">
        <f>IF($B3122&gt;=1,$M3122,"")</f>
        <v/>
      </c>
      <c r="H3122" s="199" t="str">
        <f>IF(AND(M3122&gt;0,M3122&lt;=STATS!$C$22),1,"")</f>
        <v/>
      </c>
      <c r="J3122" s="34">
        <v>3121</v>
      </c>
      <c r="R3122" s="17"/>
      <c r="U3122" s="17"/>
      <c r="FD3122" s="195"/>
      <c r="FE3122" s="195"/>
      <c r="FF3122" s="195"/>
      <c r="FG3122" s="195"/>
      <c r="FH3122" s="195"/>
    </row>
    <row r="3123" spans="2:164" x14ac:dyDescent="0.2">
      <c r="B3123" s="98">
        <f>COUNT(R3123:FC3123,FI3123:FQ3123)</f>
        <v>0</v>
      </c>
      <c r="C3123" s="98" t="str">
        <f>IF(COUNT(R3123:FC3123,FI3123:FQ3123)&gt;0,COUNT(R3123:FC3123,FI3123:FQ3123),"")</f>
        <v/>
      </c>
      <c r="D3123" s="98" t="str">
        <f>IF(COUNT(X3123:BN3123,BP3123:BX3123,BZ3123:CF3123,CH3123:FC3123,FI3123:FQ3123)&gt;0,COUNT(X3123:BN3123,BP3123:BX3123,BZ3123:CF3123,CH3123:FC3123,FI3123:FQ3123),"")</f>
        <v/>
      </c>
      <c r="E3123" s="98" t="str">
        <f>IF(H3123=1,COUNT(R3123:FC3123,FI3123:FQ3123),"")</f>
        <v/>
      </c>
      <c r="F3123" s="98" t="str">
        <f>IF(H3123=1,COUNT(X3123:BN3123,BP3123:BX3123,BZ3123:CF3123,CH3123:FC3123,FI3123:FQ3123),"")</f>
        <v/>
      </c>
      <c r="G3123" s="98" t="str">
        <f>IF($B3123&gt;=1,$M3123,"")</f>
        <v/>
      </c>
      <c r="H3123" s="199" t="str">
        <f>IF(AND(M3123&gt;0,M3123&lt;=STATS!$C$22),1,"")</f>
        <v/>
      </c>
      <c r="J3123" s="34">
        <v>3122</v>
      </c>
      <c r="R3123" s="17"/>
      <c r="U3123" s="17"/>
      <c r="FD3123" s="195"/>
      <c r="FE3123" s="195"/>
      <c r="FF3123" s="195"/>
      <c r="FG3123" s="195"/>
      <c r="FH3123" s="195"/>
    </row>
    <row r="3124" spans="2:164" x14ac:dyDescent="0.2">
      <c r="B3124" s="98">
        <f>COUNT(R3124:FC3124,FI3124:FQ3124)</f>
        <v>0</v>
      </c>
      <c r="C3124" s="98" t="str">
        <f>IF(COUNT(R3124:FC3124,FI3124:FQ3124)&gt;0,COUNT(R3124:FC3124,FI3124:FQ3124),"")</f>
        <v/>
      </c>
      <c r="D3124" s="98" t="str">
        <f>IF(COUNT(X3124:BN3124,BP3124:BX3124,BZ3124:CF3124,CH3124:FC3124,FI3124:FQ3124)&gt;0,COUNT(X3124:BN3124,BP3124:BX3124,BZ3124:CF3124,CH3124:FC3124,FI3124:FQ3124),"")</f>
        <v/>
      </c>
      <c r="E3124" s="98" t="str">
        <f>IF(H3124=1,COUNT(R3124:FC3124,FI3124:FQ3124),"")</f>
        <v/>
      </c>
      <c r="F3124" s="98" t="str">
        <f>IF(H3124=1,COUNT(X3124:BN3124,BP3124:BX3124,BZ3124:CF3124,CH3124:FC3124,FI3124:FQ3124),"")</f>
        <v/>
      </c>
      <c r="G3124" s="98" t="str">
        <f>IF($B3124&gt;=1,$M3124,"")</f>
        <v/>
      </c>
      <c r="H3124" s="199" t="str">
        <f>IF(AND(M3124&gt;0,M3124&lt;=STATS!$C$22),1,"")</f>
        <v/>
      </c>
      <c r="J3124" s="34">
        <v>3123</v>
      </c>
      <c r="R3124" s="17"/>
      <c r="U3124" s="17"/>
      <c r="FD3124" s="195"/>
      <c r="FE3124" s="195"/>
      <c r="FF3124" s="195"/>
      <c r="FG3124" s="195"/>
      <c r="FH3124" s="195"/>
    </row>
    <row r="3125" spans="2:164" x14ac:dyDescent="0.2">
      <c r="B3125" s="98">
        <f>COUNT(R3125:FC3125,FI3125:FQ3125)</f>
        <v>0</v>
      </c>
      <c r="C3125" s="98" t="str">
        <f>IF(COUNT(R3125:FC3125,FI3125:FQ3125)&gt;0,COUNT(R3125:FC3125,FI3125:FQ3125),"")</f>
        <v/>
      </c>
      <c r="D3125" s="98" t="str">
        <f>IF(COUNT(X3125:BN3125,BP3125:BX3125,BZ3125:CF3125,CH3125:FC3125,FI3125:FQ3125)&gt;0,COUNT(X3125:BN3125,BP3125:BX3125,BZ3125:CF3125,CH3125:FC3125,FI3125:FQ3125),"")</f>
        <v/>
      </c>
      <c r="E3125" s="98" t="str">
        <f>IF(H3125=1,COUNT(R3125:FC3125,FI3125:FQ3125),"")</f>
        <v/>
      </c>
      <c r="F3125" s="98" t="str">
        <f>IF(H3125=1,COUNT(X3125:BN3125,BP3125:BX3125,BZ3125:CF3125,CH3125:FC3125,FI3125:FQ3125),"")</f>
        <v/>
      </c>
      <c r="G3125" s="98" t="str">
        <f>IF($B3125&gt;=1,$M3125,"")</f>
        <v/>
      </c>
      <c r="H3125" s="199" t="str">
        <f>IF(AND(M3125&gt;0,M3125&lt;=STATS!$C$22),1,"")</f>
        <v/>
      </c>
      <c r="J3125" s="34">
        <v>3124</v>
      </c>
      <c r="R3125" s="17"/>
      <c r="U3125" s="17"/>
      <c r="FD3125" s="195"/>
      <c r="FE3125" s="195"/>
      <c r="FF3125" s="195"/>
      <c r="FG3125" s="195"/>
      <c r="FH3125" s="195"/>
    </row>
    <row r="3126" spans="2:164" x14ac:dyDescent="0.2">
      <c r="B3126" s="98">
        <f>COUNT(R3126:FC3126,FI3126:FQ3126)</f>
        <v>0</v>
      </c>
      <c r="C3126" s="98" t="str">
        <f>IF(COUNT(R3126:FC3126,FI3126:FQ3126)&gt;0,COUNT(R3126:FC3126,FI3126:FQ3126),"")</f>
        <v/>
      </c>
      <c r="D3126" s="98" t="str">
        <f>IF(COUNT(X3126:BN3126,BP3126:BX3126,BZ3126:CF3126,CH3126:FC3126,FI3126:FQ3126)&gt;0,COUNT(X3126:BN3126,BP3126:BX3126,BZ3126:CF3126,CH3126:FC3126,FI3126:FQ3126),"")</f>
        <v/>
      </c>
      <c r="E3126" s="98" t="str">
        <f>IF(H3126=1,COUNT(R3126:FC3126,FI3126:FQ3126),"")</f>
        <v/>
      </c>
      <c r="F3126" s="98" t="str">
        <f>IF(H3126=1,COUNT(X3126:BN3126,BP3126:BX3126,BZ3126:CF3126,CH3126:FC3126,FI3126:FQ3126),"")</f>
        <v/>
      </c>
      <c r="G3126" s="98" t="str">
        <f>IF($B3126&gt;=1,$M3126,"")</f>
        <v/>
      </c>
      <c r="H3126" s="199" t="str">
        <f>IF(AND(M3126&gt;0,M3126&lt;=STATS!$C$22),1,"")</f>
        <v/>
      </c>
      <c r="J3126" s="34">
        <v>3125</v>
      </c>
      <c r="R3126" s="17"/>
      <c r="U3126" s="17"/>
      <c r="FD3126" s="195"/>
      <c r="FE3126" s="195"/>
      <c r="FF3126" s="195"/>
      <c r="FG3126" s="195"/>
      <c r="FH3126" s="195"/>
    </row>
    <row r="3127" spans="2:164" x14ac:dyDescent="0.2">
      <c r="B3127" s="98">
        <f>COUNT(R3127:FC3127,FI3127:FQ3127)</f>
        <v>0</v>
      </c>
      <c r="C3127" s="98" t="str">
        <f>IF(COUNT(R3127:FC3127,FI3127:FQ3127)&gt;0,COUNT(R3127:FC3127,FI3127:FQ3127),"")</f>
        <v/>
      </c>
      <c r="D3127" s="98" t="str">
        <f>IF(COUNT(X3127:BN3127,BP3127:BX3127,BZ3127:CF3127,CH3127:FC3127,FI3127:FQ3127)&gt;0,COUNT(X3127:BN3127,BP3127:BX3127,BZ3127:CF3127,CH3127:FC3127,FI3127:FQ3127),"")</f>
        <v/>
      </c>
      <c r="E3127" s="98" t="str">
        <f>IF(H3127=1,COUNT(R3127:FC3127,FI3127:FQ3127),"")</f>
        <v/>
      </c>
      <c r="F3127" s="98" t="str">
        <f>IF(H3127=1,COUNT(X3127:BN3127,BP3127:BX3127,BZ3127:CF3127,CH3127:FC3127,FI3127:FQ3127),"")</f>
        <v/>
      </c>
      <c r="G3127" s="98" t="str">
        <f>IF($B3127&gt;=1,$M3127,"")</f>
        <v/>
      </c>
      <c r="H3127" s="199" t="str">
        <f>IF(AND(M3127&gt;0,M3127&lt;=STATS!$C$22),1,"")</f>
        <v/>
      </c>
      <c r="J3127" s="34">
        <v>3126</v>
      </c>
      <c r="R3127" s="17"/>
      <c r="U3127" s="17"/>
      <c r="FD3127" s="195"/>
      <c r="FE3127" s="195"/>
      <c r="FF3127" s="195"/>
      <c r="FG3127" s="195"/>
      <c r="FH3127" s="195"/>
    </row>
    <row r="3128" spans="2:164" x14ac:dyDescent="0.2">
      <c r="B3128" s="98">
        <f>COUNT(R3128:FC3128,FI3128:FQ3128)</f>
        <v>0</v>
      </c>
      <c r="C3128" s="98" t="str">
        <f>IF(COUNT(R3128:FC3128,FI3128:FQ3128)&gt;0,COUNT(R3128:FC3128,FI3128:FQ3128),"")</f>
        <v/>
      </c>
      <c r="D3128" s="98" t="str">
        <f>IF(COUNT(X3128:BN3128,BP3128:BX3128,BZ3128:CF3128,CH3128:FC3128,FI3128:FQ3128)&gt;0,COUNT(X3128:BN3128,BP3128:BX3128,BZ3128:CF3128,CH3128:FC3128,FI3128:FQ3128),"")</f>
        <v/>
      </c>
      <c r="E3128" s="98" t="str">
        <f>IF(H3128=1,COUNT(R3128:FC3128,FI3128:FQ3128),"")</f>
        <v/>
      </c>
      <c r="F3128" s="98" t="str">
        <f>IF(H3128=1,COUNT(X3128:BN3128,BP3128:BX3128,BZ3128:CF3128,CH3128:FC3128,FI3128:FQ3128),"")</f>
        <v/>
      </c>
      <c r="G3128" s="98" t="str">
        <f>IF($B3128&gt;=1,$M3128,"")</f>
        <v/>
      </c>
      <c r="H3128" s="199" t="str">
        <f>IF(AND(M3128&gt;0,M3128&lt;=STATS!$C$22),1,"")</f>
        <v/>
      </c>
      <c r="J3128" s="34">
        <v>3127</v>
      </c>
      <c r="R3128" s="17"/>
      <c r="U3128" s="17"/>
      <c r="FD3128" s="195"/>
      <c r="FE3128" s="195"/>
      <c r="FF3128" s="195"/>
      <c r="FG3128" s="195"/>
      <c r="FH3128" s="195"/>
    </row>
    <row r="3129" spans="2:164" x14ac:dyDescent="0.2">
      <c r="B3129" s="98">
        <f>COUNT(R3129:FC3129,FI3129:FQ3129)</f>
        <v>0</v>
      </c>
      <c r="C3129" s="98" t="str">
        <f>IF(COUNT(R3129:FC3129,FI3129:FQ3129)&gt;0,COUNT(R3129:FC3129,FI3129:FQ3129),"")</f>
        <v/>
      </c>
      <c r="D3129" s="98" t="str">
        <f>IF(COUNT(X3129:BN3129,BP3129:BX3129,BZ3129:CF3129,CH3129:FC3129,FI3129:FQ3129)&gt;0,COUNT(X3129:BN3129,BP3129:BX3129,BZ3129:CF3129,CH3129:FC3129,FI3129:FQ3129),"")</f>
        <v/>
      </c>
      <c r="E3129" s="98" t="str">
        <f>IF(H3129=1,COUNT(R3129:FC3129,FI3129:FQ3129),"")</f>
        <v/>
      </c>
      <c r="F3129" s="98" t="str">
        <f>IF(H3129=1,COUNT(X3129:BN3129,BP3129:BX3129,BZ3129:CF3129,CH3129:FC3129,FI3129:FQ3129),"")</f>
        <v/>
      </c>
      <c r="G3129" s="98" t="str">
        <f>IF($B3129&gt;=1,$M3129,"")</f>
        <v/>
      </c>
      <c r="H3129" s="199" t="str">
        <f>IF(AND(M3129&gt;0,M3129&lt;=STATS!$C$22),1,"")</f>
        <v/>
      </c>
      <c r="J3129" s="34">
        <v>3128</v>
      </c>
      <c r="R3129" s="17"/>
      <c r="U3129" s="17"/>
      <c r="FD3129" s="195"/>
      <c r="FE3129" s="195"/>
      <c r="FF3129" s="195"/>
      <c r="FG3129" s="195"/>
      <c r="FH3129" s="195"/>
    </row>
    <row r="3130" spans="2:164" x14ac:dyDescent="0.2">
      <c r="B3130" s="98">
        <f>COUNT(R3130:FC3130,FI3130:FQ3130)</f>
        <v>0</v>
      </c>
      <c r="C3130" s="98" t="str">
        <f>IF(COUNT(R3130:FC3130,FI3130:FQ3130)&gt;0,COUNT(R3130:FC3130,FI3130:FQ3130),"")</f>
        <v/>
      </c>
      <c r="D3130" s="98" t="str">
        <f>IF(COUNT(X3130:BN3130,BP3130:BX3130,BZ3130:CF3130,CH3130:FC3130,FI3130:FQ3130)&gt;0,COUNT(X3130:BN3130,BP3130:BX3130,BZ3130:CF3130,CH3130:FC3130,FI3130:FQ3130),"")</f>
        <v/>
      </c>
      <c r="E3130" s="98" t="str">
        <f>IF(H3130=1,COUNT(R3130:FC3130,FI3130:FQ3130),"")</f>
        <v/>
      </c>
      <c r="F3130" s="98" t="str">
        <f>IF(H3130=1,COUNT(X3130:BN3130,BP3130:BX3130,BZ3130:CF3130,CH3130:FC3130,FI3130:FQ3130),"")</f>
        <v/>
      </c>
      <c r="G3130" s="98" t="str">
        <f>IF($B3130&gt;=1,$M3130,"")</f>
        <v/>
      </c>
      <c r="H3130" s="199" t="str">
        <f>IF(AND(M3130&gt;0,M3130&lt;=STATS!$C$22),1,"")</f>
        <v/>
      </c>
      <c r="J3130" s="34">
        <v>3129</v>
      </c>
      <c r="R3130" s="17"/>
      <c r="U3130" s="17"/>
      <c r="FD3130" s="195"/>
      <c r="FE3130" s="195"/>
      <c r="FF3130" s="195"/>
      <c r="FG3130" s="195"/>
      <c r="FH3130" s="195"/>
    </row>
    <row r="3131" spans="2:164" x14ac:dyDescent="0.2">
      <c r="B3131" s="98">
        <f>COUNT(R3131:FC3131,FI3131:FQ3131)</f>
        <v>0</v>
      </c>
      <c r="C3131" s="98" t="str">
        <f>IF(COUNT(R3131:FC3131,FI3131:FQ3131)&gt;0,COUNT(R3131:FC3131,FI3131:FQ3131),"")</f>
        <v/>
      </c>
      <c r="D3131" s="98" t="str">
        <f>IF(COUNT(X3131:BN3131,BP3131:BX3131,BZ3131:CF3131,CH3131:FC3131,FI3131:FQ3131)&gt;0,COUNT(X3131:BN3131,BP3131:BX3131,BZ3131:CF3131,CH3131:FC3131,FI3131:FQ3131),"")</f>
        <v/>
      </c>
      <c r="E3131" s="98" t="str">
        <f>IF(H3131=1,COUNT(R3131:FC3131,FI3131:FQ3131),"")</f>
        <v/>
      </c>
      <c r="F3131" s="98" t="str">
        <f>IF(H3131=1,COUNT(X3131:BN3131,BP3131:BX3131,BZ3131:CF3131,CH3131:FC3131,FI3131:FQ3131),"")</f>
        <v/>
      </c>
      <c r="G3131" s="98" t="str">
        <f>IF($B3131&gt;=1,$M3131,"")</f>
        <v/>
      </c>
      <c r="H3131" s="199" t="str">
        <f>IF(AND(M3131&gt;0,M3131&lt;=STATS!$C$22),1,"")</f>
        <v/>
      </c>
      <c r="J3131" s="34">
        <v>3130</v>
      </c>
      <c r="R3131" s="17"/>
      <c r="U3131" s="17"/>
      <c r="FD3131" s="195"/>
      <c r="FE3131" s="195"/>
      <c r="FF3131" s="195"/>
      <c r="FG3131" s="195"/>
      <c r="FH3131" s="195"/>
    </row>
    <row r="3132" spans="2:164" x14ac:dyDescent="0.2">
      <c r="B3132" s="98">
        <f>COUNT(R3132:FC3132,FI3132:FQ3132)</f>
        <v>0</v>
      </c>
      <c r="C3132" s="98" t="str">
        <f>IF(COUNT(R3132:FC3132,FI3132:FQ3132)&gt;0,COUNT(R3132:FC3132,FI3132:FQ3132),"")</f>
        <v/>
      </c>
      <c r="D3132" s="98" t="str">
        <f>IF(COUNT(X3132:BN3132,BP3132:BX3132,BZ3132:CF3132,CH3132:FC3132,FI3132:FQ3132)&gt;0,COUNT(X3132:BN3132,BP3132:BX3132,BZ3132:CF3132,CH3132:FC3132,FI3132:FQ3132),"")</f>
        <v/>
      </c>
      <c r="E3132" s="98" t="str">
        <f>IF(H3132=1,COUNT(R3132:FC3132,FI3132:FQ3132),"")</f>
        <v/>
      </c>
      <c r="F3132" s="98" t="str">
        <f>IF(H3132=1,COUNT(X3132:BN3132,BP3132:BX3132,BZ3132:CF3132,CH3132:FC3132,FI3132:FQ3132),"")</f>
        <v/>
      </c>
      <c r="G3132" s="98" t="str">
        <f>IF($B3132&gt;=1,$M3132,"")</f>
        <v/>
      </c>
      <c r="H3132" s="199" t="str">
        <f>IF(AND(M3132&gt;0,M3132&lt;=STATS!$C$22),1,"")</f>
        <v/>
      </c>
      <c r="J3132" s="34">
        <v>3131</v>
      </c>
      <c r="R3132" s="17"/>
      <c r="U3132" s="17"/>
      <c r="FD3132" s="195"/>
      <c r="FE3132" s="195"/>
      <c r="FF3132" s="195"/>
      <c r="FG3132" s="195"/>
      <c r="FH3132" s="195"/>
    </row>
    <row r="3133" spans="2:164" x14ac:dyDescent="0.2">
      <c r="B3133" s="98">
        <f>COUNT(R3133:FC3133,FI3133:FQ3133)</f>
        <v>0</v>
      </c>
      <c r="C3133" s="98" t="str">
        <f>IF(COUNT(R3133:FC3133,FI3133:FQ3133)&gt;0,COUNT(R3133:FC3133,FI3133:FQ3133),"")</f>
        <v/>
      </c>
      <c r="D3133" s="98" t="str">
        <f>IF(COUNT(X3133:BN3133,BP3133:BX3133,BZ3133:CF3133,CH3133:FC3133,FI3133:FQ3133)&gt;0,COUNT(X3133:BN3133,BP3133:BX3133,BZ3133:CF3133,CH3133:FC3133,FI3133:FQ3133),"")</f>
        <v/>
      </c>
      <c r="E3133" s="98" t="str">
        <f>IF(H3133=1,COUNT(R3133:FC3133,FI3133:FQ3133),"")</f>
        <v/>
      </c>
      <c r="F3133" s="98" t="str">
        <f>IF(H3133=1,COUNT(X3133:BN3133,BP3133:BX3133,BZ3133:CF3133,CH3133:FC3133,FI3133:FQ3133),"")</f>
        <v/>
      </c>
      <c r="G3133" s="98" t="str">
        <f>IF($B3133&gt;=1,$M3133,"")</f>
        <v/>
      </c>
      <c r="H3133" s="199" t="str">
        <f>IF(AND(M3133&gt;0,M3133&lt;=STATS!$C$22),1,"")</f>
        <v/>
      </c>
      <c r="J3133" s="34">
        <v>3132</v>
      </c>
      <c r="R3133" s="17"/>
      <c r="U3133" s="17"/>
      <c r="FD3133" s="195"/>
      <c r="FE3133" s="195"/>
      <c r="FF3133" s="195"/>
      <c r="FG3133" s="195"/>
      <c r="FH3133" s="195"/>
    </row>
    <row r="3134" spans="2:164" x14ac:dyDescent="0.2">
      <c r="B3134" s="98">
        <f>COUNT(R3134:FC3134,FI3134:FQ3134)</f>
        <v>0</v>
      </c>
      <c r="C3134" s="98" t="str">
        <f>IF(COUNT(R3134:FC3134,FI3134:FQ3134)&gt;0,COUNT(R3134:FC3134,FI3134:FQ3134),"")</f>
        <v/>
      </c>
      <c r="D3134" s="98" t="str">
        <f>IF(COUNT(X3134:BN3134,BP3134:BX3134,BZ3134:CF3134,CH3134:FC3134,FI3134:FQ3134)&gt;0,COUNT(X3134:BN3134,BP3134:BX3134,BZ3134:CF3134,CH3134:FC3134,FI3134:FQ3134),"")</f>
        <v/>
      </c>
      <c r="E3134" s="98" t="str">
        <f>IF(H3134=1,COUNT(R3134:FC3134,FI3134:FQ3134),"")</f>
        <v/>
      </c>
      <c r="F3134" s="98" t="str">
        <f>IF(H3134=1,COUNT(X3134:BN3134,BP3134:BX3134,BZ3134:CF3134,CH3134:FC3134,FI3134:FQ3134),"")</f>
        <v/>
      </c>
      <c r="G3134" s="98" t="str">
        <f>IF($B3134&gt;=1,$M3134,"")</f>
        <v/>
      </c>
      <c r="H3134" s="199" t="str">
        <f>IF(AND(M3134&gt;0,M3134&lt;=STATS!$C$22),1,"")</f>
        <v/>
      </c>
      <c r="J3134" s="34">
        <v>3133</v>
      </c>
      <c r="R3134" s="17"/>
      <c r="U3134" s="17"/>
      <c r="FD3134" s="195"/>
      <c r="FE3134" s="195"/>
      <c r="FF3134" s="195"/>
      <c r="FG3134" s="195"/>
      <c r="FH3134" s="195"/>
    </row>
    <row r="3135" spans="2:164" x14ac:dyDescent="0.2">
      <c r="B3135" s="98">
        <f>COUNT(R3135:FC3135,FI3135:FQ3135)</f>
        <v>0</v>
      </c>
      <c r="C3135" s="98" t="str">
        <f>IF(COUNT(R3135:FC3135,FI3135:FQ3135)&gt;0,COUNT(R3135:FC3135,FI3135:FQ3135),"")</f>
        <v/>
      </c>
      <c r="D3135" s="98" t="str">
        <f>IF(COUNT(X3135:BN3135,BP3135:BX3135,BZ3135:CF3135,CH3135:FC3135,FI3135:FQ3135)&gt;0,COUNT(X3135:BN3135,BP3135:BX3135,BZ3135:CF3135,CH3135:FC3135,FI3135:FQ3135),"")</f>
        <v/>
      </c>
      <c r="E3135" s="98" t="str">
        <f>IF(H3135=1,COUNT(R3135:FC3135,FI3135:FQ3135),"")</f>
        <v/>
      </c>
      <c r="F3135" s="98" t="str">
        <f>IF(H3135=1,COUNT(X3135:BN3135,BP3135:BX3135,BZ3135:CF3135,CH3135:FC3135,FI3135:FQ3135),"")</f>
        <v/>
      </c>
      <c r="G3135" s="98" t="str">
        <f>IF($B3135&gt;=1,$M3135,"")</f>
        <v/>
      </c>
      <c r="H3135" s="199" t="str">
        <f>IF(AND(M3135&gt;0,M3135&lt;=STATS!$C$22),1,"")</f>
        <v/>
      </c>
      <c r="J3135" s="34">
        <v>3134</v>
      </c>
      <c r="R3135" s="17"/>
      <c r="U3135" s="17"/>
      <c r="FD3135" s="195"/>
      <c r="FE3135" s="195"/>
      <c r="FF3135" s="195"/>
      <c r="FG3135" s="195"/>
      <c r="FH3135" s="195"/>
    </row>
    <row r="3136" spans="2:164" x14ac:dyDescent="0.2">
      <c r="B3136" s="98">
        <f>COUNT(R3136:FC3136,FI3136:FQ3136)</f>
        <v>0</v>
      </c>
      <c r="C3136" s="98" t="str">
        <f>IF(COUNT(R3136:FC3136,FI3136:FQ3136)&gt;0,COUNT(R3136:FC3136,FI3136:FQ3136),"")</f>
        <v/>
      </c>
      <c r="D3136" s="98" t="str">
        <f>IF(COUNT(X3136:BN3136,BP3136:BX3136,BZ3136:CF3136,CH3136:FC3136,FI3136:FQ3136)&gt;0,COUNT(X3136:BN3136,BP3136:BX3136,BZ3136:CF3136,CH3136:FC3136,FI3136:FQ3136),"")</f>
        <v/>
      </c>
      <c r="E3136" s="98" t="str">
        <f>IF(H3136=1,COUNT(R3136:FC3136,FI3136:FQ3136),"")</f>
        <v/>
      </c>
      <c r="F3136" s="98" t="str">
        <f>IF(H3136=1,COUNT(X3136:BN3136,BP3136:BX3136,BZ3136:CF3136,CH3136:FC3136,FI3136:FQ3136),"")</f>
        <v/>
      </c>
      <c r="G3136" s="98" t="str">
        <f>IF($B3136&gt;=1,$M3136,"")</f>
        <v/>
      </c>
      <c r="H3136" s="199" t="str">
        <f>IF(AND(M3136&gt;0,M3136&lt;=STATS!$C$22),1,"")</f>
        <v/>
      </c>
      <c r="J3136" s="34">
        <v>3135</v>
      </c>
      <c r="R3136" s="17"/>
      <c r="U3136" s="17"/>
      <c r="FD3136" s="195"/>
      <c r="FE3136" s="195"/>
      <c r="FF3136" s="195"/>
      <c r="FG3136" s="195"/>
      <c r="FH3136" s="195"/>
    </row>
    <row r="3137" spans="2:164" x14ac:dyDescent="0.2">
      <c r="B3137" s="98">
        <f>COUNT(R3137:FC3137,FI3137:FQ3137)</f>
        <v>0</v>
      </c>
      <c r="C3137" s="98" t="str">
        <f>IF(COUNT(R3137:FC3137,FI3137:FQ3137)&gt;0,COUNT(R3137:FC3137,FI3137:FQ3137),"")</f>
        <v/>
      </c>
      <c r="D3137" s="98" t="str">
        <f>IF(COUNT(X3137:BN3137,BP3137:BX3137,BZ3137:CF3137,CH3137:FC3137,FI3137:FQ3137)&gt;0,COUNT(X3137:BN3137,BP3137:BX3137,BZ3137:CF3137,CH3137:FC3137,FI3137:FQ3137),"")</f>
        <v/>
      </c>
      <c r="E3137" s="98" t="str">
        <f>IF(H3137=1,COUNT(R3137:FC3137,FI3137:FQ3137),"")</f>
        <v/>
      </c>
      <c r="F3137" s="98" t="str">
        <f>IF(H3137=1,COUNT(X3137:BN3137,BP3137:BX3137,BZ3137:CF3137,CH3137:FC3137,FI3137:FQ3137),"")</f>
        <v/>
      </c>
      <c r="G3137" s="98" t="str">
        <f>IF($B3137&gt;=1,$M3137,"")</f>
        <v/>
      </c>
      <c r="H3137" s="199" t="str">
        <f>IF(AND(M3137&gt;0,M3137&lt;=STATS!$C$22),1,"")</f>
        <v/>
      </c>
      <c r="J3137" s="34">
        <v>3136</v>
      </c>
      <c r="R3137" s="17"/>
      <c r="U3137" s="17"/>
      <c r="FD3137" s="195"/>
      <c r="FE3137" s="195"/>
      <c r="FF3137" s="195"/>
      <c r="FG3137" s="195"/>
      <c r="FH3137" s="195"/>
    </row>
    <row r="3138" spans="2:164" x14ac:dyDescent="0.2">
      <c r="B3138" s="98">
        <f>COUNT(R3138:FC3138,FI3138:FQ3138)</f>
        <v>0</v>
      </c>
      <c r="C3138" s="98" t="str">
        <f>IF(COUNT(R3138:FC3138,FI3138:FQ3138)&gt;0,COUNT(R3138:FC3138,FI3138:FQ3138),"")</f>
        <v/>
      </c>
      <c r="D3138" s="98" t="str">
        <f>IF(COUNT(X3138:BN3138,BP3138:BX3138,BZ3138:CF3138,CH3138:FC3138,FI3138:FQ3138)&gt;0,COUNT(X3138:BN3138,BP3138:BX3138,BZ3138:CF3138,CH3138:FC3138,FI3138:FQ3138),"")</f>
        <v/>
      </c>
      <c r="E3138" s="98" t="str">
        <f>IF(H3138=1,COUNT(R3138:FC3138,FI3138:FQ3138),"")</f>
        <v/>
      </c>
      <c r="F3138" s="98" t="str">
        <f>IF(H3138=1,COUNT(X3138:BN3138,BP3138:BX3138,BZ3138:CF3138,CH3138:FC3138,FI3138:FQ3138),"")</f>
        <v/>
      </c>
      <c r="G3138" s="98" t="str">
        <f>IF($B3138&gt;=1,$M3138,"")</f>
        <v/>
      </c>
      <c r="H3138" s="199" t="str">
        <f>IF(AND(M3138&gt;0,M3138&lt;=STATS!$C$22),1,"")</f>
        <v/>
      </c>
      <c r="J3138" s="34">
        <v>3137</v>
      </c>
      <c r="R3138" s="17"/>
      <c r="U3138" s="17"/>
      <c r="FD3138" s="195"/>
      <c r="FE3138" s="195"/>
      <c r="FF3138" s="195"/>
      <c r="FG3138" s="195"/>
      <c r="FH3138" s="195"/>
    </row>
    <row r="3139" spans="2:164" x14ac:dyDescent="0.2">
      <c r="B3139" s="98">
        <f>COUNT(R3139:FC3139,FI3139:FQ3139)</f>
        <v>0</v>
      </c>
      <c r="C3139" s="98" t="str">
        <f>IF(COUNT(R3139:FC3139,FI3139:FQ3139)&gt;0,COUNT(R3139:FC3139,FI3139:FQ3139),"")</f>
        <v/>
      </c>
      <c r="D3139" s="98" t="str">
        <f>IF(COUNT(X3139:BN3139,BP3139:BX3139,BZ3139:CF3139,CH3139:FC3139,FI3139:FQ3139)&gt;0,COUNT(X3139:BN3139,BP3139:BX3139,BZ3139:CF3139,CH3139:FC3139,FI3139:FQ3139),"")</f>
        <v/>
      </c>
      <c r="E3139" s="98" t="str">
        <f>IF(H3139=1,COUNT(R3139:FC3139,FI3139:FQ3139),"")</f>
        <v/>
      </c>
      <c r="F3139" s="98" t="str">
        <f>IF(H3139=1,COUNT(X3139:BN3139,BP3139:BX3139,BZ3139:CF3139,CH3139:FC3139,FI3139:FQ3139),"")</f>
        <v/>
      </c>
      <c r="G3139" s="98" t="str">
        <f>IF($B3139&gt;=1,$M3139,"")</f>
        <v/>
      </c>
      <c r="H3139" s="199" t="str">
        <f>IF(AND(M3139&gt;0,M3139&lt;=STATS!$C$22),1,"")</f>
        <v/>
      </c>
      <c r="J3139" s="34">
        <v>3138</v>
      </c>
      <c r="R3139" s="17"/>
      <c r="U3139" s="17"/>
      <c r="FD3139" s="195"/>
      <c r="FE3139" s="195"/>
      <c r="FF3139" s="195"/>
      <c r="FG3139" s="195"/>
      <c r="FH3139" s="195"/>
    </row>
    <row r="3140" spans="2:164" x14ac:dyDescent="0.2">
      <c r="B3140" s="98">
        <f>COUNT(R3140:FC3140,FI3140:FQ3140)</f>
        <v>0</v>
      </c>
      <c r="C3140" s="98" t="str">
        <f>IF(COUNT(R3140:FC3140,FI3140:FQ3140)&gt;0,COUNT(R3140:FC3140,FI3140:FQ3140),"")</f>
        <v/>
      </c>
      <c r="D3140" s="98" t="str">
        <f>IF(COUNT(X3140:BN3140,BP3140:BX3140,BZ3140:CF3140,CH3140:FC3140,FI3140:FQ3140)&gt;0,COUNT(X3140:BN3140,BP3140:BX3140,BZ3140:CF3140,CH3140:FC3140,FI3140:FQ3140),"")</f>
        <v/>
      </c>
      <c r="E3140" s="98" t="str">
        <f>IF(H3140=1,COUNT(R3140:FC3140,FI3140:FQ3140),"")</f>
        <v/>
      </c>
      <c r="F3140" s="98" t="str">
        <f>IF(H3140=1,COUNT(X3140:BN3140,BP3140:BX3140,BZ3140:CF3140,CH3140:FC3140,FI3140:FQ3140),"")</f>
        <v/>
      </c>
      <c r="G3140" s="98" t="str">
        <f>IF($B3140&gt;=1,$M3140,"")</f>
        <v/>
      </c>
      <c r="H3140" s="199" t="str">
        <f>IF(AND(M3140&gt;0,M3140&lt;=STATS!$C$22),1,"")</f>
        <v/>
      </c>
      <c r="J3140" s="34">
        <v>3139</v>
      </c>
      <c r="R3140" s="17"/>
      <c r="U3140" s="17"/>
      <c r="FD3140" s="195"/>
      <c r="FE3140" s="195"/>
      <c r="FF3140" s="195"/>
      <c r="FG3140" s="195"/>
      <c r="FH3140" s="195"/>
    </row>
    <row r="3141" spans="2:164" x14ac:dyDescent="0.2">
      <c r="B3141" s="98">
        <f>COUNT(R3141:FC3141,FI3141:FQ3141)</f>
        <v>0</v>
      </c>
      <c r="C3141" s="98" t="str">
        <f>IF(COUNT(R3141:FC3141,FI3141:FQ3141)&gt;0,COUNT(R3141:FC3141,FI3141:FQ3141),"")</f>
        <v/>
      </c>
      <c r="D3141" s="98" t="str">
        <f>IF(COUNT(X3141:BN3141,BP3141:BX3141,BZ3141:CF3141,CH3141:FC3141,FI3141:FQ3141)&gt;0,COUNT(X3141:BN3141,BP3141:BX3141,BZ3141:CF3141,CH3141:FC3141,FI3141:FQ3141),"")</f>
        <v/>
      </c>
      <c r="E3141" s="98" t="str">
        <f>IF(H3141=1,COUNT(R3141:FC3141,FI3141:FQ3141),"")</f>
        <v/>
      </c>
      <c r="F3141" s="98" t="str">
        <f>IF(H3141=1,COUNT(X3141:BN3141,BP3141:BX3141,BZ3141:CF3141,CH3141:FC3141,FI3141:FQ3141),"")</f>
        <v/>
      </c>
      <c r="G3141" s="98" t="str">
        <f>IF($B3141&gt;=1,$M3141,"")</f>
        <v/>
      </c>
      <c r="H3141" s="199" t="str">
        <f>IF(AND(M3141&gt;0,M3141&lt;=STATS!$C$22),1,"")</f>
        <v/>
      </c>
      <c r="J3141" s="34">
        <v>3140</v>
      </c>
      <c r="R3141" s="17"/>
      <c r="U3141" s="17"/>
      <c r="FD3141" s="195"/>
      <c r="FE3141" s="195"/>
      <c r="FF3141" s="195"/>
      <c r="FG3141" s="195"/>
      <c r="FH3141" s="195"/>
    </row>
    <row r="3142" spans="2:164" x14ac:dyDescent="0.2">
      <c r="B3142" s="98">
        <f>COUNT(R3142:FC3142,FI3142:FQ3142)</f>
        <v>0</v>
      </c>
      <c r="C3142" s="98" t="str">
        <f>IF(COUNT(R3142:FC3142,FI3142:FQ3142)&gt;0,COUNT(R3142:FC3142,FI3142:FQ3142),"")</f>
        <v/>
      </c>
      <c r="D3142" s="98" t="str">
        <f>IF(COUNT(X3142:BN3142,BP3142:BX3142,BZ3142:CF3142,CH3142:FC3142,FI3142:FQ3142)&gt;0,COUNT(X3142:BN3142,BP3142:BX3142,BZ3142:CF3142,CH3142:FC3142,FI3142:FQ3142),"")</f>
        <v/>
      </c>
      <c r="E3142" s="98" t="str">
        <f>IF(H3142=1,COUNT(R3142:FC3142,FI3142:FQ3142),"")</f>
        <v/>
      </c>
      <c r="F3142" s="98" t="str">
        <f>IF(H3142=1,COUNT(X3142:BN3142,BP3142:BX3142,BZ3142:CF3142,CH3142:FC3142,FI3142:FQ3142),"")</f>
        <v/>
      </c>
      <c r="G3142" s="98" t="str">
        <f>IF($B3142&gt;=1,$M3142,"")</f>
        <v/>
      </c>
      <c r="H3142" s="199" t="str">
        <f>IF(AND(M3142&gt;0,M3142&lt;=STATS!$C$22),1,"")</f>
        <v/>
      </c>
      <c r="J3142" s="34">
        <v>3141</v>
      </c>
      <c r="R3142" s="17"/>
      <c r="U3142" s="17"/>
      <c r="FD3142" s="195"/>
      <c r="FE3142" s="195"/>
      <c r="FF3142" s="195"/>
      <c r="FG3142" s="195"/>
      <c r="FH3142" s="195"/>
    </row>
    <row r="3143" spans="2:164" x14ac:dyDescent="0.2">
      <c r="B3143" s="98">
        <f>COUNT(R3143:FC3143,FI3143:FQ3143)</f>
        <v>0</v>
      </c>
      <c r="C3143" s="98" t="str">
        <f>IF(COUNT(R3143:FC3143,FI3143:FQ3143)&gt;0,COUNT(R3143:FC3143,FI3143:FQ3143),"")</f>
        <v/>
      </c>
      <c r="D3143" s="98" t="str">
        <f>IF(COUNT(X3143:BN3143,BP3143:BX3143,BZ3143:CF3143,CH3143:FC3143,FI3143:FQ3143)&gt;0,COUNT(X3143:BN3143,BP3143:BX3143,BZ3143:CF3143,CH3143:FC3143,FI3143:FQ3143),"")</f>
        <v/>
      </c>
      <c r="E3143" s="98" t="str">
        <f>IF(H3143=1,COUNT(R3143:FC3143,FI3143:FQ3143),"")</f>
        <v/>
      </c>
      <c r="F3143" s="98" t="str">
        <f>IF(H3143=1,COUNT(X3143:BN3143,BP3143:BX3143,BZ3143:CF3143,CH3143:FC3143,FI3143:FQ3143),"")</f>
        <v/>
      </c>
      <c r="G3143" s="98" t="str">
        <f>IF($B3143&gt;=1,$M3143,"")</f>
        <v/>
      </c>
      <c r="H3143" s="199" t="str">
        <f>IF(AND(M3143&gt;0,M3143&lt;=STATS!$C$22),1,"")</f>
        <v/>
      </c>
      <c r="J3143" s="34">
        <v>3142</v>
      </c>
      <c r="R3143" s="17"/>
      <c r="U3143" s="17"/>
      <c r="FD3143" s="195"/>
      <c r="FE3143" s="195"/>
      <c r="FF3143" s="195"/>
      <c r="FG3143" s="195"/>
      <c r="FH3143" s="195"/>
    </row>
    <row r="3144" spans="2:164" x14ac:dyDescent="0.2">
      <c r="B3144" s="98">
        <f>COUNT(R3144:FC3144,FI3144:FQ3144)</f>
        <v>0</v>
      </c>
      <c r="C3144" s="98" t="str">
        <f>IF(COUNT(R3144:FC3144,FI3144:FQ3144)&gt;0,COUNT(R3144:FC3144,FI3144:FQ3144),"")</f>
        <v/>
      </c>
      <c r="D3144" s="98" t="str">
        <f>IF(COUNT(X3144:BN3144,BP3144:BX3144,BZ3144:CF3144,CH3144:FC3144,FI3144:FQ3144)&gt;0,COUNT(X3144:BN3144,BP3144:BX3144,BZ3144:CF3144,CH3144:FC3144,FI3144:FQ3144),"")</f>
        <v/>
      </c>
      <c r="E3144" s="98" t="str">
        <f>IF(H3144=1,COUNT(R3144:FC3144,FI3144:FQ3144),"")</f>
        <v/>
      </c>
      <c r="F3144" s="98" t="str">
        <f>IF(H3144=1,COUNT(X3144:BN3144,BP3144:BX3144,BZ3144:CF3144,CH3144:FC3144,FI3144:FQ3144),"")</f>
        <v/>
      </c>
      <c r="G3144" s="98" t="str">
        <f>IF($B3144&gt;=1,$M3144,"")</f>
        <v/>
      </c>
      <c r="H3144" s="199" t="str">
        <f>IF(AND(M3144&gt;0,M3144&lt;=STATS!$C$22),1,"")</f>
        <v/>
      </c>
      <c r="J3144" s="34">
        <v>3143</v>
      </c>
      <c r="R3144" s="17"/>
      <c r="U3144" s="17"/>
      <c r="FD3144" s="195"/>
      <c r="FE3144" s="195"/>
      <c r="FF3144" s="195"/>
      <c r="FG3144" s="195"/>
      <c r="FH3144" s="195"/>
    </row>
    <row r="3145" spans="2:164" x14ac:dyDescent="0.2">
      <c r="B3145" s="98">
        <f>COUNT(R3145:FC3145,FI3145:FQ3145)</f>
        <v>0</v>
      </c>
      <c r="C3145" s="98" t="str">
        <f>IF(COUNT(R3145:FC3145,FI3145:FQ3145)&gt;0,COUNT(R3145:FC3145,FI3145:FQ3145),"")</f>
        <v/>
      </c>
      <c r="D3145" s="98" t="str">
        <f>IF(COUNT(X3145:BN3145,BP3145:BX3145,BZ3145:CF3145,CH3145:FC3145,FI3145:FQ3145)&gt;0,COUNT(X3145:BN3145,BP3145:BX3145,BZ3145:CF3145,CH3145:FC3145,FI3145:FQ3145),"")</f>
        <v/>
      </c>
      <c r="E3145" s="98" t="str">
        <f>IF(H3145=1,COUNT(R3145:FC3145,FI3145:FQ3145),"")</f>
        <v/>
      </c>
      <c r="F3145" s="98" t="str">
        <f>IF(H3145=1,COUNT(X3145:BN3145,BP3145:BX3145,BZ3145:CF3145,CH3145:FC3145,FI3145:FQ3145),"")</f>
        <v/>
      </c>
      <c r="G3145" s="98" t="str">
        <f>IF($B3145&gt;=1,$M3145,"")</f>
        <v/>
      </c>
      <c r="H3145" s="199" t="str">
        <f>IF(AND(M3145&gt;0,M3145&lt;=STATS!$C$22),1,"")</f>
        <v/>
      </c>
      <c r="J3145" s="34">
        <v>3144</v>
      </c>
      <c r="R3145" s="17"/>
      <c r="U3145" s="17"/>
      <c r="FD3145" s="195"/>
      <c r="FE3145" s="195"/>
      <c r="FF3145" s="195"/>
      <c r="FG3145" s="195"/>
      <c r="FH3145" s="195"/>
    </row>
    <row r="3146" spans="2:164" x14ac:dyDescent="0.2">
      <c r="B3146" s="98">
        <f>COUNT(R3146:FC3146,FI3146:FQ3146)</f>
        <v>0</v>
      </c>
      <c r="C3146" s="98" t="str">
        <f>IF(COUNT(R3146:FC3146,FI3146:FQ3146)&gt;0,COUNT(R3146:FC3146,FI3146:FQ3146),"")</f>
        <v/>
      </c>
      <c r="D3146" s="98" t="str">
        <f>IF(COUNT(X3146:BN3146,BP3146:BX3146,BZ3146:CF3146,CH3146:FC3146,FI3146:FQ3146)&gt;0,COUNT(X3146:BN3146,BP3146:BX3146,BZ3146:CF3146,CH3146:FC3146,FI3146:FQ3146),"")</f>
        <v/>
      </c>
      <c r="E3146" s="98" t="str">
        <f>IF(H3146=1,COUNT(R3146:FC3146,FI3146:FQ3146),"")</f>
        <v/>
      </c>
      <c r="F3146" s="98" t="str">
        <f>IF(H3146=1,COUNT(X3146:BN3146,BP3146:BX3146,BZ3146:CF3146,CH3146:FC3146,FI3146:FQ3146),"")</f>
        <v/>
      </c>
      <c r="G3146" s="98" t="str">
        <f>IF($B3146&gt;=1,$M3146,"")</f>
        <v/>
      </c>
      <c r="H3146" s="199" t="str">
        <f>IF(AND(M3146&gt;0,M3146&lt;=STATS!$C$22),1,"")</f>
        <v/>
      </c>
      <c r="J3146" s="34">
        <v>3145</v>
      </c>
      <c r="R3146" s="17"/>
      <c r="U3146" s="17"/>
      <c r="FD3146" s="195"/>
      <c r="FE3146" s="195"/>
      <c r="FF3146" s="195"/>
      <c r="FG3146" s="195"/>
      <c r="FH3146" s="195"/>
    </row>
    <row r="3147" spans="2:164" x14ac:dyDescent="0.2">
      <c r="B3147" s="98">
        <f>COUNT(R3147:FC3147,FI3147:FQ3147)</f>
        <v>0</v>
      </c>
      <c r="C3147" s="98" t="str">
        <f>IF(COUNT(R3147:FC3147,FI3147:FQ3147)&gt;0,COUNT(R3147:FC3147,FI3147:FQ3147),"")</f>
        <v/>
      </c>
      <c r="D3147" s="98" t="str">
        <f>IF(COUNT(X3147:BN3147,BP3147:BX3147,BZ3147:CF3147,CH3147:FC3147,FI3147:FQ3147)&gt;0,COUNT(X3147:BN3147,BP3147:BX3147,BZ3147:CF3147,CH3147:FC3147,FI3147:FQ3147),"")</f>
        <v/>
      </c>
      <c r="E3147" s="98" t="str">
        <f>IF(H3147=1,COUNT(R3147:FC3147,FI3147:FQ3147),"")</f>
        <v/>
      </c>
      <c r="F3147" s="98" t="str">
        <f>IF(H3147=1,COUNT(X3147:BN3147,BP3147:BX3147,BZ3147:CF3147,CH3147:FC3147,FI3147:FQ3147),"")</f>
        <v/>
      </c>
      <c r="G3147" s="98" t="str">
        <f>IF($B3147&gt;=1,$M3147,"")</f>
        <v/>
      </c>
      <c r="H3147" s="199" t="str">
        <f>IF(AND(M3147&gt;0,M3147&lt;=STATS!$C$22),1,"")</f>
        <v/>
      </c>
      <c r="J3147" s="34">
        <v>3146</v>
      </c>
      <c r="R3147" s="17"/>
      <c r="U3147" s="17"/>
      <c r="FD3147" s="195"/>
      <c r="FE3147" s="195"/>
      <c r="FF3147" s="195"/>
      <c r="FG3147" s="195"/>
      <c r="FH3147" s="195"/>
    </row>
    <row r="3148" spans="2:164" x14ac:dyDescent="0.2">
      <c r="B3148" s="98">
        <f>COUNT(R3148:FC3148,FI3148:FQ3148)</f>
        <v>0</v>
      </c>
      <c r="C3148" s="98" t="str">
        <f>IF(COUNT(R3148:FC3148,FI3148:FQ3148)&gt;0,COUNT(R3148:FC3148,FI3148:FQ3148),"")</f>
        <v/>
      </c>
      <c r="D3148" s="98" t="str">
        <f>IF(COUNT(X3148:BN3148,BP3148:BX3148,BZ3148:CF3148,CH3148:FC3148,FI3148:FQ3148)&gt;0,COUNT(X3148:BN3148,BP3148:BX3148,BZ3148:CF3148,CH3148:FC3148,FI3148:FQ3148),"")</f>
        <v/>
      </c>
      <c r="E3148" s="98" t="str">
        <f>IF(H3148=1,COUNT(R3148:FC3148,FI3148:FQ3148),"")</f>
        <v/>
      </c>
      <c r="F3148" s="98" t="str">
        <f>IF(H3148=1,COUNT(X3148:BN3148,BP3148:BX3148,BZ3148:CF3148,CH3148:FC3148,FI3148:FQ3148),"")</f>
        <v/>
      </c>
      <c r="G3148" s="98" t="str">
        <f>IF($B3148&gt;=1,$M3148,"")</f>
        <v/>
      </c>
      <c r="H3148" s="199" t="str">
        <f>IF(AND(M3148&gt;0,M3148&lt;=STATS!$C$22),1,"")</f>
        <v/>
      </c>
      <c r="J3148" s="34">
        <v>3147</v>
      </c>
      <c r="R3148" s="17"/>
      <c r="U3148" s="17"/>
      <c r="FD3148" s="195"/>
      <c r="FE3148" s="195"/>
      <c r="FF3148" s="195"/>
      <c r="FG3148" s="195"/>
      <c r="FH3148" s="195"/>
    </row>
    <row r="3149" spans="2:164" x14ac:dyDescent="0.2">
      <c r="B3149" s="98">
        <f>COUNT(R3149:FC3149,FI3149:FQ3149)</f>
        <v>0</v>
      </c>
      <c r="C3149" s="98" t="str">
        <f>IF(COUNT(R3149:FC3149,FI3149:FQ3149)&gt;0,COUNT(R3149:FC3149,FI3149:FQ3149),"")</f>
        <v/>
      </c>
      <c r="D3149" s="98" t="str">
        <f>IF(COUNT(X3149:BN3149,BP3149:BX3149,BZ3149:CF3149,CH3149:FC3149,FI3149:FQ3149)&gt;0,COUNT(X3149:BN3149,BP3149:BX3149,BZ3149:CF3149,CH3149:FC3149,FI3149:FQ3149),"")</f>
        <v/>
      </c>
      <c r="E3149" s="98" t="str">
        <f>IF(H3149=1,COUNT(R3149:FC3149,FI3149:FQ3149),"")</f>
        <v/>
      </c>
      <c r="F3149" s="98" t="str">
        <f>IF(H3149=1,COUNT(X3149:BN3149,BP3149:BX3149,BZ3149:CF3149,CH3149:FC3149,FI3149:FQ3149),"")</f>
        <v/>
      </c>
      <c r="G3149" s="98" t="str">
        <f>IF($B3149&gt;=1,$M3149,"")</f>
        <v/>
      </c>
      <c r="H3149" s="199" t="str">
        <f>IF(AND(M3149&gt;0,M3149&lt;=STATS!$C$22),1,"")</f>
        <v/>
      </c>
      <c r="J3149" s="34">
        <v>3148</v>
      </c>
      <c r="R3149" s="17"/>
      <c r="U3149" s="17"/>
      <c r="FD3149" s="195"/>
      <c r="FE3149" s="195"/>
      <c r="FF3149" s="195"/>
      <c r="FG3149" s="195"/>
      <c r="FH3149" s="195"/>
    </row>
    <row r="3150" spans="2:164" x14ac:dyDescent="0.2">
      <c r="B3150" s="98">
        <f>COUNT(R3150:FC3150,FI3150:FQ3150)</f>
        <v>0</v>
      </c>
      <c r="C3150" s="98" t="str">
        <f>IF(COUNT(R3150:FC3150,FI3150:FQ3150)&gt;0,COUNT(R3150:FC3150,FI3150:FQ3150),"")</f>
        <v/>
      </c>
      <c r="D3150" s="98" t="str">
        <f>IF(COUNT(X3150:BN3150,BP3150:BX3150,BZ3150:CF3150,CH3150:FC3150,FI3150:FQ3150)&gt;0,COUNT(X3150:BN3150,BP3150:BX3150,BZ3150:CF3150,CH3150:FC3150,FI3150:FQ3150),"")</f>
        <v/>
      </c>
      <c r="E3150" s="98" t="str">
        <f>IF(H3150=1,COUNT(R3150:FC3150,FI3150:FQ3150),"")</f>
        <v/>
      </c>
      <c r="F3150" s="98" t="str">
        <f>IF(H3150=1,COUNT(X3150:BN3150,BP3150:BX3150,BZ3150:CF3150,CH3150:FC3150,FI3150:FQ3150),"")</f>
        <v/>
      </c>
      <c r="G3150" s="98" t="str">
        <f>IF($B3150&gt;=1,$M3150,"")</f>
        <v/>
      </c>
      <c r="H3150" s="199" t="str">
        <f>IF(AND(M3150&gt;0,M3150&lt;=STATS!$C$22),1,"")</f>
        <v/>
      </c>
      <c r="J3150" s="34">
        <v>3149</v>
      </c>
      <c r="R3150" s="17"/>
      <c r="U3150" s="17"/>
      <c r="FD3150" s="195"/>
      <c r="FE3150" s="195"/>
      <c r="FF3150" s="195"/>
      <c r="FG3150" s="195"/>
      <c r="FH3150" s="195"/>
    </row>
    <row r="3151" spans="2:164" x14ac:dyDescent="0.2">
      <c r="B3151" s="98">
        <f>COUNT(R3151:FC3151,FI3151:FQ3151)</f>
        <v>0</v>
      </c>
      <c r="C3151" s="98" t="str">
        <f>IF(COUNT(R3151:FC3151,FI3151:FQ3151)&gt;0,COUNT(R3151:FC3151,FI3151:FQ3151),"")</f>
        <v/>
      </c>
      <c r="D3151" s="98" t="str">
        <f>IF(COUNT(X3151:BN3151,BP3151:BX3151,BZ3151:CF3151,CH3151:FC3151,FI3151:FQ3151)&gt;0,COUNT(X3151:BN3151,BP3151:BX3151,BZ3151:CF3151,CH3151:FC3151,FI3151:FQ3151),"")</f>
        <v/>
      </c>
      <c r="E3151" s="98" t="str">
        <f>IF(H3151=1,COUNT(R3151:FC3151,FI3151:FQ3151),"")</f>
        <v/>
      </c>
      <c r="F3151" s="98" t="str">
        <f>IF(H3151=1,COUNT(X3151:BN3151,BP3151:BX3151,BZ3151:CF3151,CH3151:FC3151,FI3151:FQ3151),"")</f>
        <v/>
      </c>
      <c r="G3151" s="98" t="str">
        <f>IF($B3151&gt;=1,$M3151,"")</f>
        <v/>
      </c>
      <c r="H3151" s="199" t="str">
        <f>IF(AND(M3151&gt;0,M3151&lt;=STATS!$C$22),1,"")</f>
        <v/>
      </c>
      <c r="J3151" s="34">
        <v>3150</v>
      </c>
      <c r="R3151" s="17"/>
      <c r="U3151" s="17"/>
      <c r="FD3151" s="195"/>
      <c r="FE3151" s="195"/>
      <c r="FF3151" s="195"/>
      <c r="FG3151" s="195"/>
      <c r="FH3151" s="195"/>
    </row>
    <row r="3152" spans="2:164" x14ac:dyDescent="0.2">
      <c r="B3152" s="98">
        <f>COUNT(R3152:FC3152,FI3152:FQ3152)</f>
        <v>0</v>
      </c>
      <c r="C3152" s="98" t="str">
        <f>IF(COUNT(R3152:FC3152,FI3152:FQ3152)&gt;0,COUNT(R3152:FC3152,FI3152:FQ3152),"")</f>
        <v/>
      </c>
      <c r="D3152" s="98" t="str">
        <f>IF(COUNT(X3152:BN3152,BP3152:BX3152,BZ3152:CF3152,CH3152:FC3152,FI3152:FQ3152)&gt;0,COUNT(X3152:BN3152,BP3152:BX3152,BZ3152:CF3152,CH3152:FC3152,FI3152:FQ3152),"")</f>
        <v/>
      </c>
      <c r="E3152" s="98" t="str">
        <f>IF(H3152=1,COUNT(R3152:FC3152,FI3152:FQ3152),"")</f>
        <v/>
      </c>
      <c r="F3152" s="98" t="str">
        <f>IF(H3152=1,COUNT(X3152:BN3152,BP3152:BX3152,BZ3152:CF3152,CH3152:FC3152,FI3152:FQ3152),"")</f>
        <v/>
      </c>
      <c r="G3152" s="98" t="str">
        <f>IF($B3152&gt;=1,$M3152,"")</f>
        <v/>
      </c>
      <c r="H3152" s="199" t="str">
        <f>IF(AND(M3152&gt;0,M3152&lt;=STATS!$C$22),1,"")</f>
        <v/>
      </c>
      <c r="J3152" s="34">
        <v>3151</v>
      </c>
      <c r="R3152" s="17"/>
      <c r="U3152" s="17"/>
      <c r="FD3152" s="195"/>
      <c r="FE3152" s="195"/>
      <c r="FF3152" s="195"/>
      <c r="FG3152" s="195"/>
      <c r="FH3152" s="195"/>
    </row>
    <row r="3153" spans="2:164" x14ac:dyDescent="0.2">
      <c r="B3153" s="98">
        <f>COUNT(R3153:FC3153,FI3153:FQ3153)</f>
        <v>0</v>
      </c>
      <c r="C3153" s="98" t="str">
        <f>IF(COUNT(R3153:FC3153,FI3153:FQ3153)&gt;0,COUNT(R3153:FC3153,FI3153:FQ3153),"")</f>
        <v/>
      </c>
      <c r="D3153" s="98" t="str">
        <f>IF(COUNT(X3153:BN3153,BP3153:BX3153,BZ3153:CF3153,CH3153:FC3153,FI3153:FQ3153)&gt;0,COUNT(X3153:BN3153,BP3153:BX3153,BZ3153:CF3153,CH3153:FC3153,FI3153:FQ3153),"")</f>
        <v/>
      </c>
      <c r="E3153" s="98" t="str">
        <f>IF(H3153=1,COUNT(R3153:FC3153,FI3153:FQ3153),"")</f>
        <v/>
      </c>
      <c r="F3153" s="98" t="str">
        <f>IF(H3153=1,COUNT(X3153:BN3153,BP3153:BX3153,BZ3153:CF3153,CH3153:FC3153,FI3153:FQ3153),"")</f>
        <v/>
      </c>
      <c r="G3153" s="98" t="str">
        <f>IF($B3153&gt;=1,$M3153,"")</f>
        <v/>
      </c>
      <c r="H3153" s="199" t="str">
        <f>IF(AND(M3153&gt;0,M3153&lt;=STATS!$C$22),1,"")</f>
        <v/>
      </c>
      <c r="J3153" s="34">
        <v>3152</v>
      </c>
      <c r="R3153" s="17"/>
      <c r="U3153" s="17"/>
      <c r="FD3153" s="195"/>
      <c r="FE3153" s="195"/>
      <c r="FF3153" s="195"/>
      <c r="FG3153" s="195"/>
      <c r="FH3153" s="195"/>
    </row>
    <row r="3154" spans="2:164" x14ac:dyDescent="0.2">
      <c r="B3154" s="98">
        <f>COUNT(R3154:FC3154,FI3154:FQ3154)</f>
        <v>0</v>
      </c>
      <c r="C3154" s="98" t="str">
        <f>IF(COUNT(R3154:FC3154,FI3154:FQ3154)&gt;0,COUNT(R3154:FC3154,FI3154:FQ3154),"")</f>
        <v/>
      </c>
      <c r="D3154" s="98" t="str">
        <f>IF(COUNT(X3154:BN3154,BP3154:BX3154,BZ3154:CF3154,CH3154:FC3154,FI3154:FQ3154)&gt;0,COUNT(X3154:BN3154,BP3154:BX3154,BZ3154:CF3154,CH3154:FC3154,FI3154:FQ3154),"")</f>
        <v/>
      </c>
      <c r="E3154" s="98" t="str">
        <f>IF(H3154=1,COUNT(R3154:FC3154,FI3154:FQ3154),"")</f>
        <v/>
      </c>
      <c r="F3154" s="98" t="str">
        <f>IF(H3154=1,COUNT(X3154:BN3154,BP3154:BX3154,BZ3154:CF3154,CH3154:FC3154,FI3154:FQ3154),"")</f>
        <v/>
      </c>
      <c r="G3154" s="98" t="str">
        <f>IF($B3154&gt;=1,$M3154,"")</f>
        <v/>
      </c>
      <c r="H3154" s="199" t="str">
        <f>IF(AND(M3154&gt;0,M3154&lt;=STATS!$C$22),1,"")</f>
        <v/>
      </c>
      <c r="J3154" s="34">
        <v>3153</v>
      </c>
      <c r="R3154" s="17"/>
      <c r="U3154" s="17"/>
      <c r="FD3154" s="195"/>
      <c r="FE3154" s="195"/>
      <c r="FF3154" s="195"/>
      <c r="FG3154" s="195"/>
      <c r="FH3154" s="195"/>
    </row>
    <row r="3155" spans="2:164" x14ac:dyDescent="0.2">
      <c r="B3155" s="98">
        <f>COUNT(R3155:FC3155,FI3155:FQ3155)</f>
        <v>0</v>
      </c>
      <c r="C3155" s="98" t="str">
        <f>IF(COUNT(R3155:FC3155,FI3155:FQ3155)&gt;0,COUNT(R3155:FC3155,FI3155:FQ3155),"")</f>
        <v/>
      </c>
      <c r="D3155" s="98" t="str">
        <f>IF(COUNT(X3155:BN3155,BP3155:BX3155,BZ3155:CF3155,CH3155:FC3155,FI3155:FQ3155)&gt;0,COUNT(X3155:BN3155,BP3155:BX3155,BZ3155:CF3155,CH3155:FC3155,FI3155:FQ3155),"")</f>
        <v/>
      </c>
      <c r="E3155" s="98" t="str">
        <f>IF(H3155=1,COUNT(R3155:FC3155,FI3155:FQ3155),"")</f>
        <v/>
      </c>
      <c r="F3155" s="98" t="str">
        <f>IF(H3155=1,COUNT(X3155:BN3155,BP3155:BX3155,BZ3155:CF3155,CH3155:FC3155,FI3155:FQ3155),"")</f>
        <v/>
      </c>
      <c r="G3155" s="98" t="str">
        <f>IF($B3155&gt;=1,$M3155,"")</f>
        <v/>
      </c>
      <c r="H3155" s="199" t="str">
        <f>IF(AND(M3155&gt;0,M3155&lt;=STATS!$C$22),1,"")</f>
        <v/>
      </c>
      <c r="J3155" s="34">
        <v>3154</v>
      </c>
      <c r="R3155" s="17"/>
      <c r="U3155" s="17"/>
      <c r="FD3155" s="195"/>
      <c r="FE3155" s="195"/>
      <c r="FF3155" s="195"/>
      <c r="FG3155" s="195"/>
      <c r="FH3155" s="195"/>
    </row>
    <row r="3156" spans="2:164" x14ac:dyDescent="0.2">
      <c r="B3156" s="98">
        <f>COUNT(R3156:FC3156,FI3156:FQ3156)</f>
        <v>0</v>
      </c>
      <c r="C3156" s="98" t="str">
        <f>IF(COUNT(R3156:FC3156,FI3156:FQ3156)&gt;0,COUNT(R3156:FC3156,FI3156:FQ3156),"")</f>
        <v/>
      </c>
      <c r="D3156" s="98" t="str">
        <f>IF(COUNT(X3156:BN3156,BP3156:BX3156,BZ3156:CF3156,CH3156:FC3156,FI3156:FQ3156)&gt;0,COUNT(X3156:BN3156,BP3156:BX3156,BZ3156:CF3156,CH3156:FC3156,FI3156:FQ3156),"")</f>
        <v/>
      </c>
      <c r="E3156" s="98" t="str">
        <f>IF(H3156=1,COUNT(R3156:FC3156,FI3156:FQ3156),"")</f>
        <v/>
      </c>
      <c r="F3156" s="98" t="str">
        <f>IF(H3156=1,COUNT(X3156:BN3156,BP3156:BX3156,BZ3156:CF3156,CH3156:FC3156,FI3156:FQ3156),"")</f>
        <v/>
      </c>
      <c r="G3156" s="98" t="str">
        <f>IF($B3156&gt;=1,$M3156,"")</f>
        <v/>
      </c>
      <c r="H3156" s="199" t="str">
        <f>IF(AND(M3156&gt;0,M3156&lt;=STATS!$C$22),1,"")</f>
        <v/>
      </c>
      <c r="J3156" s="34">
        <v>3155</v>
      </c>
      <c r="R3156" s="17"/>
      <c r="U3156" s="17"/>
      <c r="FD3156" s="195"/>
      <c r="FE3156" s="195"/>
      <c r="FF3156" s="195"/>
      <c r="FG3156" s="195"/>
      <c r="FH3156" s="195"/>
    </row>
    <row r="3157" spans="2:164" x14ac:dyDescent="0.2">
      <c r="B3157" s="98">
        <f>COUNT(R3157:FC3157,FI3157:FQ3157)</f>
        <v>0</v>
      </c>
      <c r="C3157" s="98" t="str">
        <f>IF(COUNT(R3157:FC3157,FI3157:FQ3157)&gt;0,COUNT(R3157:FC3157,FI3157:FQ3157),"")</f>
        <v/>
      </c>
      <c r="D3157" s="98" t="str">
        <f>IF(COUNT(X3157:BN3157,BP3157:BX3157,BZ3157:CF3157,CH3157:FC3157,FI3157:FQ3157)&gt;0,COUNT(X3157:BN3157,BP3157:BX3157,BZ3157:CF3157,CH3157:FC3157,FI3157:FQ3157),"")</f>
        <v/>
      </c>
      <c r="E3157" s="98" t="str">
        <f>IF(H3157=1,COUNT(R3157:FC3157,FI3157:FQ3157),"")</f>
        <v/>
      </c>
      <c r="F3157" s="98" t="str">
        <f>IF(H3157=1,COUNT(X3157:BN3157,BP3157:BX3157,BZ3157:CF3157,CH3157:FC3157,FI3157:FQ3157),"")</f>
        <v/>
      </c>
      <c r="G3157" s="98" t="str">
        <f>IF($B3157&gt;=1,$M3157,"")</f>
        <v/>
      </c>
      <c r="H3157" s="199" t="str">
        <f>IF(AND(M3157&gt;0,M3157&lt;=STATS!$C$22),1,"")</f>
        <v/>
      </c>
      <c r="J3157" s="34">
        <v>3156</v>
      </c>
      <c r="R3157" s="17"/>
      <c r="U3157" s="17"/>
      <c r="FD3157" s="195"/>
      <c r="FE3157" s="195"/>
      <c r="FF3157" s="195"/>
      <c r="FG3157" s="195"/>
      <c r="FH3157" s="195"/>
    </row>
    <row r="3158" spans="2:164" x14ac:dyDescent="0.2">
      <c r="B3158" s="98">
        <f>COUNT(R3158:FC3158,FI3158:FQ3158)</f>
        <v>0</v>
      </c>
      <c r="C3158" s="98" t="str">
        <f>IF(COUNT(R3158:FC3158,FI3158:FQ3158)&gt;0,COUNT(R3158:FC3158,FI3158:FQ3158),"")</f>
        <v/>
      </c>
      <c r="D3158" s="98" t="str">
        <f>IF(COUNT(X3158:BN3158,BP3158:BX3158,BZ3158:CF3158,CH3158:FC3158,FI3158:FQ3158)&gt;0,COUNT(X3158:BN3158,BP3158:BX3158,BZ3158:CF3158,CH3158:FC3158,FI3158:FQ3158),"")</f>
        <v/>
      </c>
      <c r="E3158" s="98" t="str">
        <f>IF(H3158=1,COUNT(R3158:FC3158,FI3158:FQ3158),"")</f>
        <v/>
      </c>
      <c r="F3158" s="98" t="str">
        <f>IF(H3158=1,COUNT(X3158:BN3158,BP3158:BX3158,BZ3158:CF3158,CH3158:FC3158,FI3158:FQ3158),"")</f>
        <v/>
      </c>
      <c r="G3158" s="98" t="str">
        <f>IF($B3158&gt;=1,$M3158,"")</f>
        <v/>
      </c>
      <c r="H3158" s="199" t="str">
        <f>IF(AND(M3158&gt;0,M3158&lt;=STATS!$C$22),1,"")</f>
        <v/>
      </c>
      <c r="J3158" s="34">
        <v>3157</v>
      </c>
      <c r="R3158" s="17"/>
      <c r="U3158" s="17"/>
      <c r="FD3158" s="195"/>
      <c r="FE3158" s="195"/>
      <c r="FF3158" s="195"/>
      <c r="FG3158" s="195"/>
      <c r="FH3158" s="195"/>
    </row>
    <row r="3159" spans="2:164" x14ac:dyDescent="0.2">
      <c r="B3159" s="98">
        <f>COUNT(R3159:FC3159,FI3159:FQ3159)</f>
        <v>0</v>
      </c>
      <c r="C3159" s="98" t="str">
        <f>IF(COUNT(R3159:FC3159,FI3159:FQ3159)&gt;0,COUNT(R3159:FC3159,FI3159:FQ3159),"")</f>
        <v/>
      </c>
      <c r="D3159" s="98" t="str">
        <f>IF(COUNT(X3159:BN3159,BP3159:BX3159,BZ3159:CF3159,CH3159:FC3159,FI3159:FQ3159)&gt;0,COUNT(X3159:BN3159,BP3159:BX3159,BZ3159:CF3159,CH3159:FC3159,FI3159:FQ3159),"")</f>
        <v/>
      </c>
      <c r="E3159" s="98" t="str">
        <f>IF(H3159=1,COUNT(R3159:FC3159,FI3159:FQ3159),"")</f>
        <v/>
      </c>
      <c r="F3159" s="98" t="str">
        <f>IF(H3159=1,COUNT(X3159:BN3159,BP3159:BX3159,BZ3159:CF3159,CH3159:FC3159,FI3159:FQ3159),"")</f>
        <v/>
      </c>
      <c r="G3159" s="98" t="str">
        <f>IF($B3159&gt;=1,$M3159,"")</f>
        <v/>
      </c>
      <c r="H3159" s="199" t="str">
        <f>IF(AND(M3159&gt;0,M3159&lt;=STATS!$C$22),1,"")</f>
        <v/>
      </c>
      <c r="J3159" s="34">
        <v>3158</v>
      </c>
      <c r="R3159" s="17"/>
      <c r="U3159" s="17"/>
      <c r="FD3159" s="195"/>
      <c r="FE3159" s="195"/>
      <c r="FF3159" s="195"/>
      <c r="FG3159" s="195"/>
      <c r="FH3159" s="195"/>
    </row>
    <row r="3160" spans="2:164" x14ac:dyDescent="0.2">
      <c r="B3160" s="98">
        <f>COUNT(R3160:FC3160,FI3160:FQ3160)</f>
        <v>0</v>
      </c>
      <c r="C3160" s="98" t="str">
        <f>IF(COUNT(R3160:FC3160,FI3160:FQ3160)&gt;0,COUNT(R3160:FC3160,FI3160:FQ3160),"")</f>
        <v/>
      </c>
      <c r="D3160" s="98" t="str">
        <f>IF(COUNT(X3160:BN3160,BP3160:BX3160,BZ3160:CF3160,CH3160:FC3160,FI3160:FQ3160)&gt;0,COUNT(X3160:BN3160,BP3160:BX3160,BZ3160:CF3160,CH3160:FC3160,FI3160:FQ3160),"")</f>
        <v/>
      </c>
      <c r="E3160" s="98" t="str">
        <f>IF(H3160=1,COUNT(R3160:FC3160,FI3160:FQ3160),"")</f>
        <v/>
      </c>
      <c r="F3160" s="98" t="str">
        <f>IF(H3160=1,COUNT(X3160:BN3160,BP3160:BX3160,BZ3160:CF3160,CH3160:FC3160,FI3160:FQ3160),"")</f>
        <v/>
      </c>
      <c r="G3160" s="98" t="str">
        <f>IF($B3160&gt;=1,$M3160,"")</f>
        <v/>
      </c>
      <c r="H3160" s="199" t="str">
        <f>IF(AND(M3160&gt;0,M3160&lt;=STATS!$C$22),1,"")</f>
        <v/>
      </c>
      <c r="J3160" s="34">
        <v>3159</v>
      </c>
      <c r="R3160" s="17"/>
      <c r="U3160" s="17"/>
      <c r="FD3160" s="195"/>
      <c r="FE3160" s="195"/>
      <c r="FF3160" s="195"/>
      <c r="FG3160" s="195"/>
      <c r="FH3160" s="195"/>
    </row>
    <row r="3161" spans="2:164" x14ac:dyDescent="0.2">
      <c r="B3161" s="98">
        <f>COUNT(R3161:FC3161,FI3161:FQ3161)</f>
        <v>0</v>
      </c>
      <c r="C3161" s="98" t="str">
        <f>IF(COUNT(R3161:FC3161,FI3161:FQ3161)&gt;0,COUNT(R3161:FC3161,FI3161:FQ3161),"")</f>
        <v/>
      </c>
      <c r="D3161" s="98" t="str">
        <f>IF(COUNT(X3161:BN3161,BP3161:BX3161,BZ3161:CF3161,CH3161:FC3161,FI3161:FQ3161)&gt;0,COUNT(X3161:BN3161,BP3161:BX3161,BZ3161:CF3161,CH3161:FC3161,FI3161:FQ3161),"")</f>
        <v/>
      </c>
      <c r="E3161" s="98" t="str">
        <f>IF(H3161=1,COUNT(R3161:FC3161,FI3161:FQ3161),"")</f>
        <v/>
      </c>
      <c r="F3161" s="98" t="str">
        <f>IF(H3161=1,COUNT(X3161:BN3161,BP3161:BX3161,BZ3161:CF3161,CH3161:FC3161,FI3161:FQ3161),"")</f>
        <v/>
      </c>
      <c r="G3161" s="98" t="str">
        <f>IF($B3161&gt;=1,$M3161,"")</f>
        <v/>
      </c>
      <c r="H3161" s="199" t="str">
        <f>IF(AND(M3161&gt;0,M3161&lt;=STATS!$C$22),1,"")</f>
        <v/>
      </c>
      <c r="J3161" s="34">
        <v>3160</v>
      </c>
      <c r="R3161" s="17"/>
      <c r="U3161" s="17"/>
      <c r="FD3161" s="195"/>
      <c r="FE3161" s="195"/>
      <c r="FF3161" s="195"/>
      <c r="FG3161" s="195"/>
      <c r="FH3161" s="195"/>
    </row>
    <row r="3162" spans="2:164" x14ac:dyDescent="0.2">
      <c r="B3162" s="98">
        <f>COUNT(R3162:FC3162,FI3162:FQ3162)</f>
        <v>0</v>
      </c>
      <c r="C3162" s="98" t="str">
        <f>IF(COUNT(R3162:FC3162,FI3162:FQ3162)&gt;0,COUNT(R3162:FC3162,FI3162:FQ3162),"")</f>
        <v/>
      </c>
      <c r="D3162" s="98" t="str">
        <f>IF(COUNT(X3162:BN3162,BP3162:BX3162,BZ3162:CF3162,CH3162:FC3162,FI3162:FQ3162)&gt;0,COUNT(X3162:BN3162,BP3162:BX3162,BZ3162:CF3162,CH3162:FC3162,FI3162:FQ3162),"")</f>
        <v/>
      </c>
      <c r="E3162" s="98" t="str">
        <f>IF(H3162=1,COUNT(R3162:FC3162,FI3162:FQ3162),"")</f>
        <v/>
      </c>
      <c r="F3162" s="98" t="str">
        <f>IF(H3162=1,COUNT(X3162:BN3162,BP3162:BX3162,BZ3162:CF3162,CH3162:FC3162,FI3162:FQ3162),"")</f>
        <v/>
      </c>
      <c r="G3162" s="98" t="str">
        <f>IF($B3162&gt;=1,$M3162,"")</f>
        <v/>
      </c>
      <c r="H3162" s="199" t="str">
        <f>IF(AND(M3162&gt;0,M3162&lt;=STATS!$C$22),1,"")</f>
        <v/>
      </c>
      <c r="J3162" s="34">
        <v>3161</v>
      </c>
      <c r="R3162" s="17"/>
      <c r="U3162" s="17"/>
      <c r="FD3162" s="195"/>
      <c r="FE3162" s="195"/>
      <c r="FF3162" s="195"/>
      <c r="FG3162" s="195"/>
      <c r="FH3162" s="195"/>
    </row>
    <row r="3163" spans="2:164" x14ac:dyDescent="0.2">
      <c r="B3163" s="98">
        <f>COUNT(R3163:FC3163,FI3163:FQ3163)</f>
        <v>0</v>
      </c>
      <c r="C3163" s="98" t="str">
        <f>IF(COUNT(R3163:FC3163,FI3163:FQ3163)&gt;0,COUNT(R3163:FC3163,FI3163:FQ3163),"")</f>
        <v/>
      </c>
      <c r="D3163" s="98" t="str">
        <f>IF(COUNT(X3163:BN3163,BP3163:BX3163,BZ3163:CF3163,CH3163:FC3163,FI3163:FQ3163)&gt;0,COUNT(X3163:BN3163,BP3163:BX3163,BZ3163:CF3163,CH3163:FC3163,FI3163:FQ3163),"")</f>
        <v/>
      </c>
      <c r="E3163" s="98" t="str">
        <f>IF(H3163=1,COUNT(R3163:FC3163,FI3163:FQ3163),"")</f>
        <v/>
      </c>
      <c r="F3163" s="98" t="str">
        <f>IF(H3163=1,COUNT(X3163:BN3163,BP3163:BX3163,BZ3163:CF3163,CH3163:FC3163,FI3163:FQ3163),"")</f>
        <v/>
      </c>
      <c r="G3163" s="98" t="str">
        <f>IF($B3163&gt;=1,$M3163,"")</f>
        <v/>
      </c>
      <c r="H3163" s="199" t="str">
        <f>IF(AND(M3163&gt;0,M3163&lt;=STATS!$C$22),1,"")</f>
        <v/>
      </c>
      <c r="J3163" s="34">
        <v>3162</v>
      </c>
      <c r="R3163" s="17"/>
      <c r="U3163" s="17"/>
      <c r="FD3163" s="195"/>
      <c r="FE3163" s="195"/>
      <c r="FF3163" s="195"/>
      <c r="FG3163" s="195"/>
      <c r="FH3163" s="195"/>
    </row>
    <row r="3164" spans="2:164" x14ac:dyDescent="0.2">
      <c r="B3164" s="98">
        <f>COUNT(R3164:FC3164,FI3164:FQ3164)</f>
        <v>0</v>
      </c>
      <c r="C3164" s="98" t="str">
        <f>IF(COUNT(R3164:FC3164,FI3164:FQ3164)&gt;0,COUNT(R3164:FC3164,FI3164:FQ3164),"")</f>
        <v/>
      </c>
      <c r="D3164" s="98" t="str">
        <f>IF(COUNT(X3164:BN3164,BP3164:BX3164,BZ3164:CF3164,CH3164:FC3164,FI3164:FQ3164)&gt;0,COUNT(X3164:BN3164,BP3164:BX3164,BZ3164:CF3164,CH3164:FC3164,FI3164:FQ3164),"")</f>
        <v/>
      </c>
      <c r="E3164" s="98" t="str">
        <f>IF(H3164=1,COUNT(R3164:FC3164,FI3164:FQ3164),"")</f>
        <v/>
      </c>
      <c r="F3164" s="98" t="str">
        <f>IF(H3164=1,COUNT(X3164:BN3164,BP3164:BX3164,BZ3164:CF3164,CH3164:FC3164,FI3164:FQ3164),"")</f>
        <v/>
      </c>
      <c r="G3164" s="98" t="str">
        <f>IF($B3164&gt;=1,$M3164,"")</f>
        <v/>
      </c>
      <c r="H3164" s="199" t="str">
        <f>IF(AND(M3164&gt;0,M3164&lt;=STATS!$C$22),1,"")</f>
        <v/>
      </c>
      <c r="J3164" s="34">
        <v>3163</v>
      </c>
      <c r="R3164" s="17"/>
      <c r="U3164" s="17"/>
      <c r="FD3164" s="195"/>
      <c r="FE3164" s="195"/>
      <c r="FF3164" s="195"/>
      <c r="FG3164" s="195"/>
      <c r="FH3164" s="195"/>
    </row>
    <row r="3165" spans="2:164" x14ac:dyDescent="0.2">
      <c r="B3165" s="98">
        <f>COUNT(R3165:FC3165,FI3165:FQ3165)</f>
        <v>0</v>
      </c>
      <c r="C3165" s="98" t="str">
        <f>IF(COUNT(R3165:FC3165,FI3165:FQ3165)&gt;0,COUNT(R3165:FC3165,FI3165:FQ3165),"")</f>
        <v/>
      </c>
      <c r="D3165" s="98" t="str">
        <f>IF(COUNT(X3165:BN3165,BP3165:BX3165,BZ3165:CF3165,CH3165:FC3165,FI3165:FQ3165)&gt;0,COUNT(X3165:BN3165,BP3165:BX3165,BZ3165:CF3165,CH3165:FC3165,FI3165:FQ3165),"")</f>
        <v/>
      </c>
      <c r="E3165" s="98" t="str">
        <f>IF(H3165=1,COUNT(R3165:FC3165,FI3165:FQ3165),"")</f>
        <v/>
      </c>
      <c r="F3165" s="98" t="str">
        <f>IF(H3165=1,COUNT(X3165:BN3165,BP3165:BX3165,BZ3165:CF3165,CH3165:FC3165,FI3165:FQ3165),"")</f>
        <v/>
      </c>
      <c r="G3165" s="98" t="str">
        <f>IF($B3165&gt;=1,$M3165,"")</f>
        <v/>
      </c>
      <c r="H3165" s="199" t="str">
        <f>IF(AND(M3165&gt;0,M3165&lt;=STATS!$C$22),1,"")</f>
        <v/>
      </c>
      <c r="J3165" s="34">
        <v>3164</v>
      </c>
      <c r="R3165" s="17"/>
      <c r="U3165" s="17"/>
      <c r="FD3165" s="195"/>
      <c r="FE3165" s="195"/>
      <c r="FF3165" s="195"/>
      <c r="FG3165" s="195"/>
      <c r="FH3165" s="195"/>
    </row>
    <row r="3166" spans="2:164" x14ac:dyDescent="0.2">
      <c r="B3166" s="98">
        <f>COUNT(R3166:FC3166,FI3166:FQ3166)</f>
        <v>0</v>
      </c>
      <c r="C3166" s="98" t="str">
        <f>IF(COUNT(R3166:FC3166,FI3166:FQ3166)&gt;0,COUNT(R3166:FC3166,FI3166:FQ3166),"")</f>
        <v/>
      </c>
      <c r="D3166" s="98" t="str">
        <f>IF(COUNT(X3166:BN3166,BP3166:BX3166,BZ3166:CF3166,CH3166:FC3166,FI3166:FQ3166)&gt;0,COUNT(X3166:BN3166,BP3166:BX3166,BZ3166:CF3166,CH3166:FC3166,FI3166:FQ3166),"")</f>
        <v/>
      </c>
      <c r="E3166" s="98" t="str">
        <f>IF(H3166=1,COUNT(R3166:FC3166,FI3166:FQ3166),"")</f>
        <v/>
      </c>
      <c r="F3166" s="98" t="str">
        <f>IF(H3166=1,COUNT(X3166:BN3166,BP3166:BX3166,BZ3166:CF3166,CH3166:FC3166,FI3166:FQ3166),"")</f>
        <v/>
      </c>
      <c r="G3166" s="98" t="str">
        <f>IF($B3166&gt;=1,$M3166,"")</f>
        <v/>
      </c>
      <c r="H3166" s="199" t="str">
        <f>IF(AND(M3166&gt;0,M3166&lt;=STATS!$C$22),1,"")</f>
        <v/>
      </c>
      <c r="J3166" s="34">
        <v>3165</v>
      </c>
      <c r="R3166" s="17"/>
      <c r="U3166" s="17"/>
      <c r="FD3166" s="195"/>
      <c r="FE3166" s="195"/>
      <c r="FF3166" s="195"/>
      <c r="FG3166" s="195"/>
      <c r="FH3166" s="195"/>
    </row>
    <row r="3167" spans="2:164" x14ac:dyDescent="0.2">
      <c r="B3167" s="98">
        <f>COUNT(R3167:FC3167,FI3167:FQ3167)</f>
        <v>0</v>
      </c>
      <c r="C3167" s="98" t="str">
        <f>IF(COUNT(R3167:FC3167,FI3167:FQ3167)&gt;0,COUNT(R3167:FC3167,FI3167:FQ3167),"")</f>
        <v/>
      </c>
      <c r="D3167" s="98" t="str">
        <f>IF(COUNT(X3167:BN3167,BP3167:BX3167,BZ3167:CF3167,CH3167:FC3167,FI3167:FQ3167)&gt;0,COUNT(X3167:BN3167,BP3167:BX3167,BZ3167:CF3167,CH3167:FC3167,FI3167:FQ3167),"")</f>
        <v/>
      </c>
      <c r="E3167" s="98" t="str">
        <f>IF(H3167=1,COUNT(R3167:FC3167,FI3167:FQ3167),"")</f>
        <v/>
      </c>
      <c r="F3167" s="98" t="str">
        <f>IF(H3167=1,COUNT(X3167:BN3167,BP3167:BX3167,BZ3167:CF3167,CH3167:FC3167,FI3167:FQ3167),"")</f>
        <v/>
      </c>
      <c r="G3167" s="98" t="str">
        <f>IF($B3167&gt;=1,$M3167,"")</f>
        <v/>
      </c>
      <c r="H3167" s="199" t="str">
        <f>IF(AND(M3167&gt;0,M3167&lt;=STATS!$C$22),1,"")</f>
        <v/>
      </c>
      <c r="J3167" s="34">
        <v>3166</v>
      </c>
      <c r="R3167" s="17"/>
      <c r="U3167" s="17"/>
      <c r="FD3167" s="195"/>
      <c r="FE3167" s="195"/>
      <c r="FF3167" s="195"/>
      <c r="FG3167" s="195"/>
      <c r="FH3167" s="195"/>
    </row>
    <row r="3168" spans="2:164" x14ac:dyDescent="0.2">
      <c r="B3168" s="98">
        <f>COUNT(R3168:FC3168,FI3168:FQ3168)</f>
        <v>0</v>
      </c>
      <c r="C3168" s="98" t="str">
        <f>IF(COUNT(R3168:FC3168,FI3168:FQ3168)&gt;0,COUNT(R3168:FC3168,FI3168:FQ3168),"")</f>
        <v/>
      </c>
      <c r="D3168" s="98" t="str">
        <f>IF(COUNT(X3168:BN3168,BP3168:BX3168,BZ3168:CF3168,CH3168:FC3168,FI3168:FQ3168)&gt;0,COUNT(X3168:BN3168,BP3168:BX3168,BZ3168:CF3168,CH3168:FC3168,FI3168:FQ3168),"")</f>
        <v/>
      </c>
      <c r="E3168" s="98" t="str">
        <f>IF(H3168=1,COUNT(R3168:FC3168,FI3168:FQ3168),"")</f>
        <v/>
      </c>
      <c r="F3168" s="98" t="str">
        <f>IF(H3168=1,COUNT(X3168:BN3168,BP3168:BX3168,BZ3168:CF3168,CH3168:FC3168,FI3168:FQ3168),"")</f>
        <v/>
      </c>
      <c r="G3168" s="98" t="str">
        <f>IF($B3168&gt;=1,$M3168,"")</f>
        <v/>
      </c>
      <c r="H3168" s="199" t="str">
        <f>IF(AND(M3168&gt;0,M3168&lt;=STATS!$C$22),1,"")</f>
        <v/>
      </c>
      <c r="J3168" s="34">
        <v>3167</v>
      </c>
      <c r="R3168" s="17"/>
      <c r="U3168" s="17"/>
      <c r="FD3168" s="195"/>
      <c r="FE3168" s="195"/>
      <c r="FF3168" s="195"/>
      <c r="FG3168" s="195"/>
      <c r="FH3168" s="195"/>
    </row>
    <row r="3169" spans="2:164" x14ac:dyDescent="0.2">
      <c r="B3169" s="98">
        <f>COUNT(R3169:FC3169,FI3169:FQ3169)</f>
        <v>0</v>
      </c>
      <c r="C3169" s="98" t="str">
        <f>IF(COUNT(R3169:FC3169,FI3169:FQ3169)&gt;0,COUNT(R3169:FC3169,FI3169:FQ3169),"")</f>
        <v/>
      </c>
      <c r="D3169" s="98" t="str">
        <f>IF(COUNT(X3169:BN3169,BP3169:BX3169,BZ3169:CF3169,CH3169:FC3169,FI3169:FQ3169)&gt;0,COUNT(X3169:BN3169,BP3169:BX3169,BZ3169:CF3169,CH3169:FC3169,FI3169:FQ3169),"")</f>
        <v/>
      </c>
      <c r="E3169" s="98" t="str">
        <f>IF(H3169=1,COUNT(R3169:FC3169,FI3169:FQ3169),"")</f>
        <v/>
      </c>
      <c r="F3169" s="98" t="str">
        <f>IF(H3169=1,COUNT(X3169:BN3169,BP3169:BX3169,BZ3169:CF3169,CH3169:FC3169,FI3169:FQ3169),"")</f>
        <v/>
      </c>
      <c r="G3169" s="98" t="str">
        <f>IF($B3169&gt;=1,$M3169,"")</f>
        <v/>
      </c>
      <c r="H3169" s="199" t="str">
        <f>IF(AND(M3169&gt;0,M3169&lt;=STATS!$C$22),1,"")</f>
        <v/>
      </c>
      <c r="J3169" s="34">
        <v>3168</v>
      </c>
      <c r="R3169" s="17"/>
      <c r="U3169" s="17"/>
      <c r="FD3169" s="195"/>
      <c r="FE3169" s="195"/>
      <c r="FF3169" s="195"/>
      <c r="FG3169" s="195"/>
      <c r="FH3169" s="195"/>
    </row>
    <row r="3170" spans="2:164" x14ac:dyDescent="0.2">
      <c r="B3170" s="98">
        <f>COUNT(R3170:FC3170,FI3170:FQ3170)</f>
        <v>0</v>
      </c>
      <c r="C3170" s="98" t="str">
        <f>IF(COUNT(R3170:FC3170,FI3170:FQ3170)&gt;0,COUNT(R3170:FC3170,FI3170:FQ3170),"")</f>
        <v/>
      </c>
      <c r="D3170" s="98" t="str">
        <f>IF(COUNT(X3170:BN3170,BP3170:BX3170,BZ3170:CF3170,CH3170:FC3170,FI3170:FQ3170)&gt;0,COUNT(X3170:BN3170,BP3170:BX3170,BZ3170:CF3170,CH3170:FC3170,FI3170:FQ3170),"")</f>
        <v/>
      </c>
      <c r="E3170" s="98" t="str">
        <f>IF(H3170=1,COUNT(R3170:FC3170,FI3170:FQ3170),"")</f>
        <v/>
      </c>
      <c r="F3170" s="98" t="str">
        <f>IF(H3170=1,COUNT(X3170:BN3170,BP3170:BX3170,BZ3170:CF3170,CH3170:FC3170,FI3170:FQ3170),"")</f>
        <v/>
      </c>
      <c r="G3170" s="98" t="str">
        <f>IF($B3170&gt;=1,$M3170,"")</f>
        <v/>
      </c>
      <c r="H3170" s="199" t="str">
        <f>IF(AND(M3170&gt;0,M3170&lt;=STATS!$C$22),1,"")</f>
        <v/>
      </c>
      <c r="J3170" s="34">
        <v>3169</v>
      </c>
      <c r="R3170" s="17"/>
      <c r="U3170" s="17"/>
      <c r="FD3170" s="195"/>
      <c r="FE3170" s="195"/>
      <c r="FF3170" s="195"/>
      <c r="FG3170" s="195"/>
      <c r="FH3170" s="195"/>
    </row>
    <row r="3171" spans="2:164" x14ac:dyDescent="0.2">
      <c r="B3171" s="98">
        <f>COUNT(R3171:FC3171,FI3171:FQ3171)</f>
        <v>0</v>
      </c>
      <c r="C3171" s="98" t="str">
        <f>IF(COUNT(R3171:FC3171,FI3171:FQ3171)&gt;0,COUNT(R3171:FC3171,FI3171:FQ3171),"")</f>
        <v/>
      </c>
      <c r="D3171" s="98" t="str">
        <f>IF(COUNT(X3171:BN3171,BP3171:BX3171,BZ3171:CF3171,CH3171:FC3171,FI3171:FQ3171)&gt;0,COUNT(X3171:BN3171,BP3171:BX3171,BZ3171:CF3171,CH3171:FC3171,FI3171:FQ3171),"")</f>
        <v/>
      </c>
      <c r="E3171" s="98" t="str">
        <f>IF(H3171=1,COUNT(R3171:FC3171,FI3171:FQ3171),"")</f>
        <v/>
      </c>
      <c r="F3171" s="98" t="str">
        <f>IF(H3171=1,COUNT(X3171:BN3171,BP3171:BX3171,BZ3171:CF3171,CH3171:FC3171,FI3171:FQ3171),"")</f>
        <v/>
      </c>
      <c r="G3171" s="98" t="str">
        <f>IF($B3171&gt;=1,$M3171,"")</f>
        <v/>
      </c>
      <c r="H3171" s="199" t="str">
        <f>IF(AND(M3171&gt;0,M3171&lt;=STATS!$C$22),1,"")</f>
        <v/>
      </c>
      <c r="J3171" s="34">
        <v>3170</v>
      </c>
      <c r="R3171" s="17"/>
      <c r="U3171" s="17"/>
      <c r="FD3171" s="195"/>
      <c r="FE3171" s="195"/>
      <c r="FF3171" s="195"/>
      <c r="FG3171" s="195"/>
      <c r="FH3171" s="195"/>
    </row>
    <row r="3172" spans="2:164" x14ac:dyDescent="0.2">
      <c r="B3172" s="98">
        <f>COUNT(R3172:FC3172,FI3172:FQ3172)</f>
        <v>0</v>
      </c>
      <c r="C3172" s="98" t="str">
        <f>IF(COUNT(R3172:FC3172,FI3172:FQ3172)&gt;0,COUNT(R3172:FC3172,FI3172:FQ3172),"")</f>
        <v/>
      </c>
      <c r="D3172" s="98" t="str">
        <f>IF(COUNT(X3172:BN3172,BP3172:BX3172,BZ3172:CF3172,CH3172:FC3172,FI3172:FQ3172)&gt;0,COUNT(X3172:BN3172,BP3172:BX3172,BZ3172:CF3172,CH3172:FC3172,FI3172:FQ3172),"")</f>
        <v/>
      </c>
      <c r="E3172" s="98" t="str">
        <f>IF(H3172=1,COUNT(R3172:FC3172,FI3172:FQ3172),"")</f>
        <v/>
      </c>
      <c r="F3172" s="98" t="str">
        <f>IF(H3172=1,COUNT(X3172:BN3172,BP3172:BX3172,BZ3172:CF3172,CH3172:FC3172,FI3172:FQ3172),"")</f>
        <v/>
      </c>
      <c r="G3172" s="98" t="str">
        <f>IF($B3172&gt;=1,$M3172,"")</f>
        <v/>
      </c>
      <c r="H3172" s="199" t="str">
        <f>IF(AND(M3172&gt;0,M3172&lt;=STATS!$C$22),1,"")</f>
        <v/>
      </c>
      <c r="J3172" s="34">
        <v>3171</v>
      </c>
      <c r="R3172" s="17"/>
      <c r="U3172" s="17"/>
      <c r="FD3172" s="195"/>
      <c r="FE3172" s="195"/>
      <c r="FF3172" s="195"/>
      <c r="FG3172" s="195"/>
      <c r="FH3172" s="195"/>
    </row>
    <row r="3173" spans="2:164" x14ac:dyDescent="0.2">
      <c r="B3173" s="98">
        <f>COUNT(R3173:FC3173,FI3173:FQ3173)</f>
        <v>0</v>
      </c>
      <c r="C3173" s="98" t="str">
        <f>IF(COUNT(R3173:FC3173,FI3173:FQ3173)&gt;0,COUNT(R3173:FC3173,FI3173:FQ3173),"")</f>
        <v/>
      </c>
      <c r="D3173" s="98" t="str">
        <f>IF(COUNT(X3173:BN3173,BP3173:BX3173,BZ3173:CF3173,CH3173:FC3173,FI3173:FQ3173)&gt;0,COUNT(X3173:BN3173,BP3173:BX3173,BZ3173:CF3173,CH3173:FC3173,FI3173:FQ3173),"")</f>
        <v/>
      </c>
      <c r="E3173" s="98" t="str">
        <f>IF(H3173=1,COUNT(R3173:FC3173,FI3173:FQ3173),"")</f>
        <v/>
      </c>
      <c r="F3173" s="98" t="str">
        <f>IF(H3173=1,COUNT(X3173:BN3173,BP3173:BX3173,BZ3173:CF3173,CH3173:FC3173,FI3173:FQ3173),"")</f>
        <v/>
      </c>
      <c r="G3173" s="98" t="str">
        <f>IF($B3173&gt;=1,$M3173,"")</f>
        <v/>
      </c>
      <c r="H3173" s="199" t="str">
        <f>IF(AND(M3173&gt;0,M3173&lt;=STATS!$C$22),1,"")</f>
        <v/>
      </c>
      <c r="J3173" s="34">
        <v>3172</v>
      </c>
      <c r="R3173" s="17"/>
      <c r="U3173" s="17"/>
      <c r="FD3173" s="195"/>
      <c r="FE3173" s="195"/>
      <c r="FF3173" s="195"/>
      <c r="FG3173" s="195"/>
      <c r="FH3173" s="195"/>
    </row>
    <row r="3174" spans="2:164" x14ac:dyDescent="0.2">
      <c r="B3174" s="98">
        <f>COUNT(R3174:FC3174,FI3174:FQ3174)</f>
        <v>0</v>
      </c>
      <c r="C3174" s="98" t="str">
        <f>IF(COUNT(R3174:FC3174,FI3174:FQ3174)&gt;0,COUNT(R3174:FC3174,FI3174:FQ3174),"")</f>
        <v/>
      </c>
      <c r="D3174" s="98" t="str">
        <f>IF(COUNT(X3174:BN3174,BP3174:BX3174,BZ3174:CF3174,CH3174:FC3174,FI3174:FQ3174)&gt;0,COUNT(X3174:BN3174,BP3174:BX3174,BZ3174:CF3174,CH3174:FC3174,FI3174:FQ3174),"")</f>
        <v/>
      </c>
      <c r="E3174" s="98" t="str">
        <f>IF(H3174=1,COUNT(R3174:FC3174,FI3174:FQ3174),"")</f>
        <v/>
      </c>
      <c r="F3174" s="98" t="str">
        <f>IF(H3174=1,COUNT(X3174:BN3174,BP3174:BX3174,BZ3174:CF3174,CH3174:FC3174,FI3174:FQ3174),"")</f>
        <v/>
      </c>
      <c r="G3174" s="98" t="str">
        <f>IF($B3174&gt;=1,$M3174,"")</f>
        <v/>
      </c>
      <c r="H3174" s="199" t="str">
        <f>IF(AND(M3174&gt;0,M3174&lt;=STATS!$C$22),1,"")</f>
        <v/>
      </c>
      <c r="J3174" s="34">
        <v>3173</v>
      </c>
      <c r="R3174" s="17"/>
      <c r="U3174" s="17"/>
      <c r="FD3174" s="195"/>
      <c r="FE3174" s="195"/>
      <c r="FF3174" s="195"/>
      <c r="FG3174" s="195"/>
      <c r="FH3174" s="195"/>
    </row>
    <row r="3175" spans="2:164" x14ac:dyDescent="0.2">
      <c r="B3175" s="98">
        <f>COUNT(R3175:FC3175,FI3175:FQ3175)</f>
        <v>0</v>
      </c>
      <c r="C3175" s="98" t="str">
        <f>IF(COUNT(R3175:FC3175,FI3175:FQ3175)&gt;0,COUNT(R3175:FC3175,FI3175:FQ3175),"")</f>
        <v/>
      </c>
      <c r="D3175" s="98" t="str">
        <f>IF(COUNT(X3175:BN3175,BP3175:BX3175,BZ3175:CF3175,CH3175:FC3175,FI3175:FQ3175)&gt;0,COUNT(X3175:BN3175,BP3175:BX3175,BZ3175:CF3175,CH3175:FC3175,FI3175:FQ3175),"")</f>
        <v/>
      </c>
      <c r="E3175" s="98" t="str">
        <f>IF(H3175=1,COUNT(R3175:FC3175,FI3175:FQ3175),"")</f>
        <v/>
      </c>
      <c r="F3175" s="98" t="str">
        <f>IF(H3175=1,COUNT(X3175:BN3175,BP3175:BX3175,BZ3175:CF3175,CH3175:FC3175,FI3175:FQ3175),"")</f>
        <v/>
      </c>
      <c r="G3175" s="98" t="str">
        <f>IF($B3175&gt;=1,$M3175,"")</f>
        <v/>
      </c>
      <c r="H3175" s="199" t="str">
        <f>IF(AND(M3175&gt;0,M3175&lt;=STATS!$C$22),1,"")</f>
        <v/>
      </c>
      <c r="J3175" s="34">
        <v>3174</v>
      </c>
      <c r="R3175" s="17"/>
      <c r="U3175" s="17"/>
      <c r="FD3175" s="195"/>
      <c r="FE3175" s="195"/>
      <c r="FF3175" s="195"/>
      <c r="FG3175" s="195"/>
      <c r="FH3175" s="195"/>
    </row>
    <row r="3176" spans="2:164" x14ac:dyDescent="0.2">
      <c r="B3176" s="98">
        <f>COUNT(R3176:FC3176,FI3176:FQ3176)</f>
        <v>0</v>
      </c>
      <c r="C3176" s="98" t="str">
        <f>IF(COUNT(R3176:FC3176,FI3176:FQ3176)&gt;0,COUNT(R3176:FC3176,FI3176:FQ3176),"")</f>
        <v/>
      </c>
      <c r="D3176" s="98" t="str">
        <f>IF(COUNT(X3176:BN3176,BP3176:BX3176,BZ3176:CF3176,CH3176:FC3176,FI3176:FQ3176)&gt;0,COUNT(X3176:BN3176,BP3176:BX3176,BZ3176:CF3176,CH3176:FC3176,FI3176:FQ3176),"")</f>
        <v/>
      </c>
      <c r="E3176" s="98" t="str">
        <f>IF(H3176=1,COUNT(R3176:FC3176,FI3176:FQ3176),"")</f>
        <v/>
      </c>
      <c r="F3176" s="98" t="str">
        <f>IF(H3176=1,COUNT(X3176:BN3176,BP3176:BX3176,BZ3176:CF3176,CH3176:FC3176,FI3176:FQ3176),"")</f>
        <v/>
      </c>
      <c r="G3176" s="98" t="str">
        <f>IF($B3176&gt;=1,$M3176,"")</f>
        <v/>
      </c>
      <c r="H3176" s="199" t="str">
        <f>IF(AND(M3176&gt;0,M3176&lt;=STATS!$C$22),1,"")</f>
        <v/>
      </c>
      <c r="J3176" s="34">
        <v>3175</v>
      </c>
      <c r="R3176" s="17"/>
      <c r="U3176" s="17"/>
      <c r="FD3176" s="195"/>
      <c r="FE3176" s="195"/>
      <c r="FF3176" s="195"/>
      <c r="FG3176" s="195"/>
      <c r="FH3176" s="195"/>
    </row>
    <row r="3177" spans="2:164" x14ac:dyDescent="0.2">
      <c r="B3177" s="98">
        <f>COUNT(R3177:FC3177,FI3177:FQ3177)</f>
        <v>0</v>
      </c>
      <c r="C3177" s="98" t="str">
        <f>IF(COUNT(R3177:FC3177,FI3177:FQ3177)&gt;0,COUNT(R3177:FC3177,FI3177:FQ3177),"")</f>
        <v/>
      </c>
      <c r="D3177" s="98" t="str">
        <f>IF(COUNT(X3177:BN3177,BP3177:BX3177,BZ3177:CF3177,CH3177:FC3177,FI3177:FQ3177)&gt;0,COUNT(X3177:BN3177,BP3177:BX3177,BZ3177:CF3177,CH3177:FC3177,FI3177:FQ3177),"")</f>
        <v/>
      </c>
      <c r="E3177" s="98" t="str">
        <f>IF(H3177=1,COUNT(R3177:FC3177,FI3177:FQ3177),"")</f>
        <v/>
      </c>
      <c r="F3177" s="98" t="str">
        <f>IF(H3177=1,COUNT(X3177:BN3177,BP3177:BX3177,BZ3177:CF3177,CH3177:FC3177,FI3177:FQ3177),"")</f>
        <v/>
      </c>
      <c r="G3177" s="98" t="str">
        <f>IF($B3177&gt;=1,$M3177,"")</f>
        <v/>
      </c>
      <c r="H3177" s="199" t="str">
        <f>IF(AND(M3177&gt;0,M3177&lt;=STATS!$C$22),1,"")</f>
        <v/>
      </c>
      <c r="J3177" s="34">
        <v>3176</v>
      </c>
      <c r="R3177" s="17"/>
      <c r="U3177" s="17"/>
      <c r="FD3177" s="195"/>
      <c r="FE3177" s="195"/>
      <c r="FF3177" s="195"/>
      <c r="FG3177" s="195"/>
      <c r="FH3177" s="195"/>
    </row>
    <row r="3178" spans="2:164" x14ac:dyDescent="0.2">
      <c r="B3178" s="98">
        <f>COUNT(R3178:FC3178,FI3178:FQ3178)</f>
        <v>0</v>
      </c>
      <c r="C3178" s="98" t="str">
        <f>IF(COUNT(R3178:FC3178,FI3178:FQ3178)&gt;0,COUNT(R3178:FC3178,FI3178:FQ3178),"")</f>
        <v/>
      </c>
      <c r="D3178" s="98" t="str">
        <f>IF(COUNT(X3178:BN3178,BP3178:BX3178,BZ3178:CF3178,CH3178:FC3178,FI3178:FQ3178)&gt;0,COUNT(X3178:BN3178,BP3178:BX3178,BZ3178:CF3178,CH3178:FC3178,FI3178:FQ3178),"")</f>
        <v/>
      </c>
      <c r="E3178" s="98" t="str">
        <f>IF(H3178=1,COUNT(R3178:FC3178,FI3178:FQ3178),"")</f>
        <v/>
      </c>
      <c r="F3178" s="98" t="str">
        <f>IF(H3178=1,COUNT(X3178:BN3178,BP3178:BX3178,BZ3178:CF3178,CH3178:FC3178,FI3178:FQ3178),"")</f>
        <v/>
      </c>
      <c r="G3178" s="98" t="str">
        <f>IF($B3178&gt;=1,$M3178,"")</f>
        <v/>
      </c>
      <c r="H3178" s="199" t="str">
        <f>IF(AND(M3178&gt;0,M3178&lt;=STATS!$C$22),1,"")</f>
        <v/>
      </c>
      <c r="J3178" s="34">
        <v>3177</v>
      </c>
      <c r="R3178" s="17"/>
      <c r="U3178" s="17"/>
      <c r="FD3178" s="195"/>
      <c r="FE3178" s="195"/>
      <c r="FF3178" s="195"/>
      <c r="FG3178" s="195"/>
      <c r="FH3178" s="195"/>
    </row>
    <row r="3179" spans="2:164" x14ac:dyDescent="0.2">
      <c r="B3179" s="98">
        <f>COUNT(R3179:FC3179,FI3179:FQ3179)</f>
        <v>0</v>
      </c>
      <c r="C3179" s="98" t="str">
        <f>IF(COUNT(R3179:FC3179,FI3179:FQ3179)&gt;0,COUNT(R3179:FC3179,FI3179:FQ3179),"")</f>
        <v/>
      </c>
      <c r="D3179" s="98" t="str">
        <f>IF(COUNT(X3179:BN3179,BP3179:BX3179,BZ3179:CF3179,CH3179:FC3179,FI3179:FQ3179)&gt;0,COUNT(X3179:BN3179,BP3179:BX3179,BZ3179:CF3179,CH3179:FC3179,FI3179:FQ3179),"")</f>
        <v/>
      </c>
      <c r="E3179" s="98" t="str">
        <f>IF(H3179=1,COUNT(R3179:FC3179,FI3179:FQ3179),"")</f>
        <v/>
      </c>
      <c r="F3179" s="98" t="str">
        <f>IF(H3179=1,COUNT(X3179:BN3179,BP3179:BX3179,BZ3179:CF3179,CH3179:FC3179,FI3179:FQ3179),"")</f>
        <v/>
      </c>
      <c r="G3179" s="98" t="str">
        <f>IF($B3179&gt;=1,$M3179,"")</f>
        <v/>
      </c>
      <c r="H3179" s="199" t="str">
        <f>IF(AND(M3179&gt;0,M3179&lt;=STATS!$C$22),1,"")</f>
        <v/>
      </c>
      <c r="J3179" s="34">
        <v>3178</v>
      </c>
      <c r="R3179" s="17"/>
      <c r="U3179" s="17"/>
      <c r="FD3179" s="195"/>
      <c r="FE3179" s="195"/>
      <c r="FF3179" s="195"/>
      <c r="FG3179" s="195"/>
      <c r="FH3179" s="195"/>
    </row>
    <row r="3180" spans="2:164" x14ac:dyDescent="0.2">
      <c r="B3180" s="98">
        <f>COUNT(R3180:FC3180,FI3180:FQ3180)</f>
        <v>0</v>
      </c>
      <c r="C3180" s="98" t="str">
        <f>IF(COUNT(R3180:FC3180,FI3180:FQ3180)&gt;0,COUNT(R3180:FC3180,FI3180:FQ3180),"")</f>
        <v/>
      </c>
      <c r="D3180" s="98" t="str">
        <f>IF(COUNT(X3180:BN3180,BP3180:BX3180,BZ3180:CF3180,CH3180:FC3180,FI3180:FQ3180)&gt;0,COUNT(X3180:BN3180,BP3180:BX3180,BZ3180:CF3180,CH3180:FC3180,FI3180:FQ3180),"")</f>
        <v/>
      </c>
      <c r="E3180" s="98" t="str">
        <f>IF(H3180=1,COUNT(R3180:FC3180,FI3180:FQ3180),"")</f>
        <v/>
      </c>
      <c r="F3180" s="98" t="str">
        <f>IF(H3180=1,COUNT(X3180:BN3180,BP3180:BX3180,BZ3180:CF3180,CH3180:FC3180,FI3180:FQ3180),"")</f>
        <v/>
      </c>
      <c r="G3180" s="98" t="str">
        <f>IF($B3180&gt;=1,$M3180,"")</f>
        <v/>
      </c>
      <c r="H3180" s="199" t="str">
        <f>IF(AND(M3180&gt;0,M3180&lt;=STATS!$C$22),1,"")</f>
        <v/>
      </c>
      <c r="J3180" s="34">
        <v>3179</v>
      </c>
      <c r="R3180" s="17"/>
      <c r="U3180" s="17"/>
      <c r="FD3180" s="195"/>
      <c r="FE3180" s="195"/>
      <c r="FF3180" s="195"/>
      <c r="FG3180" s="195"/>
      <c r="FH3180" s="195"/>
    </row>
    <row r="3181" spans="2:164" x14ac:dyDescent="0.2">
      <c r="B3181" s="98">
        <f>COUNT(R3181:FC3181,FI3181:FQ3181)</f>
        <v>0</v>
      </c>
      <c r="C3181" s="98" t="str">
        <f>IF(COUNT(R3181:FC3181,FI3181:FQ3181)&gt;0,COUNT(R3181:FC3181,FI3181:FQ3181),"")</f>
        <v/>
      </c>
      <c r="D3181" s="98" t="str">
        <f>IF(COUNT(X3181:BN3181,BP3181:BX3181,BZ3181:CF3181,CH3181:FC3181,FI3181:FQ3181)&gt;0,COUNT(X3181:BN3181,BP3181:BX3181,BZ3181:CF3181,CH3181:FC3181,FI3181:FQ3181),"")</f>
        <v/>
      </c>
      <c r="E3181" s="98" t="str">
        <f>IF(H3181=1,COUNT(R3181:FC3181,FI3181:FQ3181),"")</f>
        <v/>
      </c>
      <c r="F3181" s="98" t="str">
        <f>IF(H3181=1,COUNT(X3181:BN3181,BP3181:BX3181,BZ3181:CF3181,CH3181:FC3181,FI3181:FQ3181),"")</f>
        <v/>
      </c>
      <c r="G3181" s="98" t="str">
        <f>IF($B3181&gt;=1,$M3181,"")</f>
        <v/>
      </c>
      <c r="H3181" s="199" t="str">
        <f>IF(AND(M3181&gt;0,M3181&lt;=STATS!$C$22),1,"")</f>
        <v/>
      </c>
      <c r="J3181" s="34">
        <v>3180</v>
      </c>
      <c r="R3181" s="17"/>
      <c r="U3181" s="17"/>
      <c r="FD3181" s="195"/>
      <c r="FE3181" s="195"/>
      <c r="FF3181" s="195"/>
      <c r="FG3181" s="195"/>
      <c r="FH3181" s="195"/>
    </row>
    <row r="3182" spans="2:164" x14ac:dyDescent="0.2">
      <c r="B3182" s="98">
        <f>COUNT(R3182:FC3182,FI3182:FQ3182)</f>
        <v>0</v>
      </c>
      <c r="C3182" s="98" t="str">
        <f>IF(COUNT(R3182:FC3182,FI3182:FQ3182)&gt;0,COUNT(R3182:FC3182,FI3182:FQ3182),"")</f>
        <v/>
      </c>
      <c r="D3182" s="98" t="str">
        <f>IF(COUNT(X3182:BN3182,BP3182:BX3182,BZ3182:CF3182,CH3182:FC3182,FI3182:FQ3182)&gt;0,COUNT(X3182:BN3182,BP3182:BX3182,BZ3182:CF3182,CH3182:FC3182,FI3182:FQ3182),"")</f>
        <v/>
      </c>
      <c r="E3182" s="98" t="str">
        <f>IF(H3182=1,COUNT(R3182:FC3182,FI3182:FQ3182),"")</f>
        <v/>
      </c>
      <c r="F3182" s="98" t="str">
        <f>IF(H3182=1,COUNT(X3182:BN3182,BP3182:BX3182,BZ3182:CF3182,CH3182:FC3182,FI3182:FQ3182),"")</f>
        <v/>
      </c>
      <c r="G3182" s="98" t="str">
        <f>IF($B3182&gt;=1,$M3182,"")</f>
        <v/>
      </c>
      <c r="H3182" s="199" t="str">
        <f>IF(AND(M3182&gt;0,M3182&lt;=STATS!$C$22),1,"")</f>
        <v/>
      </c>
      <c r="J3182" s="34">
        <v>3181</v>
      </c>
      <c r="R3182" s="17"/>
      <c r="U3182" s="17"/>
      <c r="FD3182" s="195"/>
      <c r="FE3182" s="195"/>
      <c r="FF3182" s="195"/>
      <c r="FG3182" s="195"/>
      <c r="FH3182" s="195"/>
    </row>
    <row r="3183" spans="2:164" x14ac:dyDescent="0.2">
      <c r="B3183" s="98">
        <f>COUNT(R3183:FC3183,FI3183:FQ3183)</f>
        <v>0</v>
      </c>
      <c r="C3183" s="98" t="str">
        <f>IF(COUNT(R3183:FC3183,FI3183:FQ3183)&gt;0,COUNT(R3183:FC3183,FI3183:FQ3183),"")</f>
        <v/>
      </c>
      <c r="D3183" s="98" t="str">
        <f>IF(COUNT(X3183:BN3183,BP3183:BX3183,BZ3183:CF3183,CH3183:FC3183,FI3183:FQ3183)&gt;0,COUNT(X3183:BN3183,BP3183:BX3183,BZ3183:CF3183,CH3183:FC3183,FI3183:FQ3183),"")</f>
        <v/>
      </c>
      <c r="E3183" s="98" t="str">
        <f>IF(H3183=1,COUNT(R3183:FC3183,FI3183:FQ3183),"")</f>
        <v/>
      </c>
      <c r="F3183" s="98" t="str">
        <f>IF(H3183=1,COUNT(X3183:BN3183,BP3183:BX3183,BZ3183:CF3183,CH3183:FC3183,FI3183:FQ3183),"")</f>
        <v/>
      </c>
      <c r="G3183" s="98" t="str">
        <f>IF($B3183&gt;=1,$M3183,"")</f>
        <v/>
      </c>
      <c r="H3183" s="199" t="str">
        <f>IF(AND(M3183&gt;0,M3183&lt;=STATS!$C$22),1,"")</f>
        <v/>
      </c>
      <c r="J3183" s="34">
        <v>3182</v>
      </c>
      <c r="R3183" s="17"/>
      <c r="U3183" s="17"/>
      <c r="FD3183" s="195"/>
      <c r="FE3183" s="195"/>
      <c r="FF3183" s="195"/>
      <c r="FG3183" s="195"/>
      <c r="FH3183" s="195"/>
    </row>
    <row r="3184" spans="2:164" x14ac:dyDescent="0.2">
      <c r="B3184" s="98">
        <f>COUNT(R3184:FC3184,FI3184:FQ3184)</f>
        <v>0</v>
      </c>
      <c r="C3184" s="98" t="str">
        <f>IF(COUNT(R3184:FC3184,FI3184:FQ3184)&gt;0,COUNT(R3184:FC3184,FI3184:FQ3184),"")</f>
        <v/>
      </c>
      <c r="D3184" s="98" t="str">
        <f>IF(COUNT(X3184:BN3184,BP3184:BX3184,BZ3184:CF3184,CH3184:FC3184,FI3184:FQ3184)&gt;0,COUNT(X3184:BN3184,BP3184:BX3184,BZ3184:CF3184,CH3184:FC3184,FI3184:FQ3184),"")</f>
        <v/>
      </c>
      <c r="E3184" s="98" t="str">
        <f>IF(H3184=1,COUNT(R3184:FC3184,FI3184:FQ3184),"")</f>
        <v/>
      </c>
      <c r="F3184" s="98" t="str">
        <f>IF(H3184=1,COUNT(X3184:BN3184,BP3184:BX3184,BZ3184:CF3184,CH3184:FC3184,FI3184:FQ3184),"")</f>
        <v/>
      </c>
      <c r="G3184" s="98" t="str">
        <f>IF($B3184&gt;=1,$M3184,"")</f>
        <v/>
      </c>
      <c r="H3184" s="199" t="str">
        <f>IF(AND(M3184&gt;0,M3184&lt;=STATS!$C$22),1,"")</f>
        <v/>
      </c>
      <c r="J3184" s="34">
        <v>3183</v>
      </c>
      <c r="R3184" s="17"/>
      <c r="U3184" s="17"/>
      <c r="FD3184" s="195"/>
      <c r="FE3184" s="195"/>
      <c r="FF3184" s="195"/>
      <c r="FG3184" s="195"/>
      <c r="FH3184" s="195"/>
    </row>
    <row r="3185" spans="2:164" x14ac:dyDescent="0.2">
      <c r="B3185" s="98">
        <f>COUNT(R3185:FC3185,FI3185:FQ3185)</f>
        <v>0</v>
      </c>
      <c r="C3185" s="98" t="str">
        <f>IF(COUNT(R3185:FC3185,FI3185:FQ3185)&gt;0,COUNT(R3185:FC3185,FI3185:FQ3185),"")</f>
        <v/>
      </c>
      <c r="D3185" s="98" t="str">
        <f>IF(COUNT(X3185:BN3185,BP3185:BX3185,BZ3185:CF3185,CH3185:FC3185,FI3185:FQ3185)&gt;0,COUNT(X3185:BN3185,BP3185:BX3185,BZ3185:CF3185,CH3185:FC3185,FI3185:FQ3185),"")</f>
        <v/>
      </c>
      <c r="E3185" s="98" t="str">
        <f>IF(H3185=1,COUNT(R3185:FC3185,FI3185:FQ3185),"")</f>
        <v/>
      </c>
      <c r="F3185" s="98" t="str">
        <f>IF(H3185=1,COUNT(X3185:BN3185,BP3185:BX3185,BZ3185:CF3185,CH3185:FC3185,FI3185:FQ3185),"")</f>
        <v/>
      </c>
      <c r="G3185" s="98" t="str">
        <f>IF($B3185&gt;=1,$M3185,"")</f>
        <v/>
      </c>
      <c r="H3185" s="199" t="str">
        <f>IF(AND(M3185&gt;0,M3185&lt;=STATS!$C$22),1,"")</f>
        <v/>
      </c>
      <c r="J3185" s="34">
        <v>3184</v>
      </c>
      <c r="R3185" s="17"/>
      <c r="U3185" s="17"/>
      <c r="FD3185" s="195"/>
      <c r="FE3185" s="195"/>
      <c r="FF3185" s="195"/>
      <c r="FG3185" s="195"/>
      <c r="FH3185" s="195"/>
    </row>
    <row r="3186" spans="2:164" x14ac:dyDescent="0.2">
      <c r="B3186" s="98">
        <f>COUNT(R3186:FC3186,FI3186:FQ3186)</f>
        <v>0</v>
      </c>
      <c r="C3186" s="98" t="str">
        <f>IF(COUNT(R3186:FC3186,FI3186:FQ3186)&gt;0,COUNT(R3186:FC3186,FI3186:FQ3186),"")</f>
        <v/>
      </c>
      <c r="D3186" s="98" t="str">
        <f>IF(COUNT(X3186:BN3186,BP3186:BX3186,BZ3186:CF3186,CH3186:FC3186,FI3186:FQ3186)&gt;0,COUNT(X3186:BN3186,BP3186:BX3186,BZ3186:CF3186,CH3186:FC3186,FI3186:FQ3186),"")</f>
        <v/>
      </c>
      <c r="E3186" s="98" t="str">
        <f>IF(H3186=1,COUNT(R3186:FC3186,FI3186:FQ3186),"")</f>
        <v/>
      </c>
      <c r="F3186" s="98" t="str">
        <f>IF(H3186=1,COUNT(X3186:BN3186,BP3186:BX3186,BZ3186:CF3186,CH3186:FC3186,FI3186:FQ3186),"")</f>
        <v/>
      </c>
      <c r="G3186" s="98" t="str">
        <f>IF($B3186&gt;=1,$M3186,"")</f>
        <v/>
      </c>
      <c r="H3186" s="199" t="str">
        <f>IF(AND(M3186&gt;0,M3186&lt;=STATS!$C$22),1,"")</f>
        <v/>
      </c>
      <c r="J3186" s="34">
        <v>3185</v>
      </c>
      <c r="R3186" s="17"/>
      <c r="U3186" s="17"/>
      <c r="FD3186" s="195"/>
      <c r="FE3186" s="195"/>
      <c r="FF3186" s="195"/>
      <c r="FG3186" s="195"/>
      <c r="FH3186" s="195"/>
    </row>
    <row r="3187" spans="2:164" x14ac:dyDescent="0.2">
      <c r="B3187" s="98">
        <f>COUNT(R3187:FC3187,FI3187:FQ3187)</f>
        <v>0</v>
      </c>
      <c r="C3187" s="98" t="str">
        <f>IF(COUNT(R3187:FC3187,FI3187:FQ3187)&gt;0,COUNT(R3187:FC3187,FI3187:FQ3187),"")</f>
        <v/>
      </c>
      <c r="D3187" s="98" t="str">
        <f>IF(COUNT(X3187:BN3187,BP3187:BX3187,BZ3187:CF3187,CH3187:FC3187,FI3187:FQ3187)&gt;0,COUNT(X3187:BN3187,BP3187:BX3187,BZ3187:CF3187,CH3187:FC3187,FI3187:FQ3187),"")</f>
        <v/>
      </c>
      <c r="E3187" s="98" t="str">
        <f>IF(H3187=1,COUNT(R3187:FC3187,FI3187:FQ3187),"")</f>
        <v/>
      </c>
      <c r="F3187" s="98" t="str">
        <f>IF(H3187=1,COUNT(X3187:BN3187,BP3187:BX3187,BZ3187:CF3187,CH3187:FC3187,FI3187:FQ3187),"")</f>
        <v/>
      </c>
      <c r="G3187" s="98" t="str">
        <f>IF($B3187&gt;=1,$M3187,"")</f>
        <v/>
      </c>
      <c r="H3187" s="199" t="str">
        <f>IF(AND(M3187&gt;0,M3187&lt;=STATS!$C$22),1,"")</f>
        <v/>
      </c>
      <c r="J3187" s="34">
        <v>3186</v>
      </c>
      <c r="R3187" s="17"/>
      <c r="U3187" s="17"/>
      <c r="FD3187" s="195"/>
      <c r="FE3187" s="195"/>
      <c r="FF3187" s="195"/>
      <c r="FG3187" s="195"/>
      <c r="FH3187" s="195"/>
    </row>
    <row r="3188" spans="2:164" x14ac:dyDescent="0.2">
      <c r="B3188" s="98">
        <f>COUNT(R3188:FC3188,FI3188:FQ3188)</f>
        <v>0</v>
      </c>
      <c r="C3188" s="98" t="str">
        <f>IF(COUNT(R3188:FC3188,FI3188:FQ3188)&gt;0,COUNT(R3188:FC3188,FI3188:FQ3188),"")</f>
        <v/>
      </c>
      <c r="D3188" s="98" t="str">
        <f>IF(COUNT(X3188:BN3188,BP3188:BX3188,BZ3188:CF3188,CH3188:FC3188,FI3188:FQ3188)&gt;0,COUNT(X3188:BN3188,BP3188:BX3188,BZ3188:CF3188,CH3188:FC3188,FI3188:FQ3188),"")</f>
        <v/>
      </c>
      <c r="E3188" s="98" t="str">
        <f>IF(H3188=1,COUNT(R3188:FC3188,FI3188:FQ3188),"")</f>
        <v/>
      </c>
      <c r="F3188" s="98" t="str">
        <f>IF(H3188=1,COUNT(X3188:BN3188,BP3188:BX3188,BZ3188:CF3188,CH3188:FC3188,FI3188:FQ3188),"")</f>
        <v/>
      </c>
      <c r="G3188" s="98" t="str">
        <f>IF($B3188&gt;=1,$M3188,"")</f>
        <v/>
      </c>
      <c r="H3188" s="199" t="str">
        <f>IF(AND(M3188&gt;0,M3188&lt;=STATS!$C$22),1,"")</f>
        <v/>
      </c>
      <c r="J3188" s="34">
        <v>3187</v>
      </c>
      <c r="R3188" s="17"/>
      <c r="U3188" s="17"/>
      <c r="FD3188" s="195"/>
      <c r="FE3188" s="195"/>
      <c r="FF3188" s="195"/>
      <c r="FG3188" s="195"/>
      <c r="FH3188" s="195"/>
    </row>
    <row r="3189" spans="2:164" x14ac:dyDescent="0.2">
      <c r="B3189" s="98">
        <f>COUNT(R3189:FC3189,FI3189:FQ3189)</f>
        <v>0</v>
      </c>
      <c r="C3189" s="98" t="str">
        <f>IF(COUNT(R3189:FC3189,FI3189:FQ3189)&gt;0,COUNT(R3189:FC3189,FI3189:FQ3189),"")</f>
        <v/>
      </c>
      <c r="D3189" s="98" t="str">
        <f>IF(COUNT(X3189:BN3189,BP3189:BX3189,BZ3189:CF3189,CH3189:FC3189,FI3189:FQ3189)&gt;0,COUNT(X3189:BN3189,BP3189:BX3189,BZ3189:CF3189,CH3189:FC3189,FI3189:FQ3189),"")</f>
        <v/>
      </c>
      <c r="E3189" s="98" t="str">
        <f>IF(H3189=1,COUNT(R3189:FC3189,FI3189:FQ3189),"")</f>
        <v/>
      </c>
      <c r="F3189" s="98" t="str">
        <f>IF(H3189=1,COUNT(X3189:BN3189,BP3189:BX3189,BZ3189:CF3189,CH3189:FC3189,FI3189:FQ3189),"")</f>
        <v/>
      </c>
      <c r="G3189" s="98" t="str">
        <f>IF($B3189&gt;=1,$M3189,"")</f>
        <v/>
      </c>
      <c r="H3189" s="199" t="str">
        <f>IF(AND(M3189&gt;0,M3189&lt;=STATS!$C$22),1,"")</f>
        <v/>
      </c>
      <c r="J3189" s="34">
        <v>3188</v>
      </c>
      <c r="R3189" s="17"/>
      <c r="U3189" s="17"/>
      <c r="FD3189" s="195"/>
      <c r="FE3189" s="195"/>
      <c r="FF3189" s="195"/>
      <c r="FG3189" s="195"/>
      <c r="FH3189" s="195"/>
    </row>
    <row r="3190" spans="2:164" x14ac:dyDescent="0.2">
      <c r="B3190" s="98">
        <f>COUNT(R3190:FC3190,FI3190:FQ3190)</f>
        <v>0</v>
      </c>
      <c r="C3190" s="98" t="str">
        <f>IF(COUNT(R3190:FC3190,FI3190:FQ3190)&gt;0,COUNT(R3190:FC3190,FI3190:FQ3190),"")</f>
        <v/>
      </c>
      <c r="D3190" s="98" t="str">
        <f>IF(COUNT(X3190:BN3190,BP3190:BX3190,BZ3190:CF3190,CH3190:FC3190,FI3190:FQ3190)&gt;0,COUNT(X3190:BN3190,BP3190:BX3190,BZ3190:CF3190,CH3190:FC3190,FI3190:FQ3190),"")</f>
        <v/>
      </c>
      <c r="E3190" s="98" t="str">
        <f>IF(H3190=1,COUNT(R3190:FC3190,FI3190:FQ3190),"")</f>
        <v/>
      </c>
      <c r="F3190" s="98" t="str">
        <f>IF(H3190=1,COUNT(X3190:BN3190,BP3190:BX3190,BZ3190:CF3190,CH3190:FC3190,FI3190:FQ3190),"")</f>
        <v/>
      </c>
      <c r="G3190" s="98" t="str">
        <f>IF($B3190&gt;=1,$M3190,"")</f>
        <v/>
      </c>
      <c r="H3190" s="199" t="str">
        <f>IF(AND(M3190&gt;0,M3190&lt;=STATS!$C$22),1,"")</f>
        <v/>
      </c>
      <c r="J3190" s="34">
        <v>3189</v>
      </c>
      <c r="R3190" s="17"/>
      <c r="U3190" s="17"/>
      <c r="FD3190" s="195"/>
      <c r="FE3190" s="195"/>
      <c r="FF3190" s="195"/>
      <c r="FG3190" s="195"/>
      <c r="FH3190" s="195"/>
    </row>
    <row r="3191" spans="2:164" x14ac:dyDescent="0.2">
      <c r="B3191" s="98">
        <f>COUNT(R3191:FC3191,FI3191:FQ3191)</f>
        <v>0</v>
      </c>
      <c r="C3191" s="98" t="str">
        <f>IF(COUNT(R3191:FC3191,FI3191:FQ3191)&gt;0,COUNT(R3191:FC3191,FI3191:FQ3191),"")</f>
        <v/>
      </c>
      <c r="D3191" s="98" t="str">
        <f>IF(COUNT(X3191:BN3191,BP3191:BX3191,BZ3191:CF3191,CH3191:FC3191,FI3191:FQ3191)&gt;0,COUNT(X3191:BN3191,BP3191:BX3191,BZ3191:CF3191,CH3191:FC3191,FI3191:FQ3191),"")</f>
        <v/>
      </c>
      <c r="E3191" s="98" t="str">
        <f>IF(H3191=1,COUNT(R3191:FC3191,FI3191:FQ3191),"")</f>
        <v/>
      </c>
      <c r="F3191" s="98" t="str">
        <f>IF(H3191=1,COUNT(X3191:BN3191,BP3191:BX3191,BZ3191:CF3191,CH3191:FC3191,FI3191:FQ3191),"")</f>
        <v/>
      </c>
      <c r="G3191" s="98" t="str">
        <f>IF($B3191&gt;=1,$M3191,"")</f>
        <v/>
      </c>
      <c r="H3191" s="199" t="str">
        <f>IF(AND(M3191&gt;0,M3191&lt;=STATS!$C$22),1,"")</f>
        <v/>
      </c>
      <c r="J3191" s="34">
        <v>3190</v>
      </c>
      <c r="R3191" s="17"/>
      <c r="U3191" s="17"/>
      <c r="FD3191" s="195"/>
      <c r="FE3191" s="195"/>
      <c r="FF3191" s="195"/>
      <c r="FG3191" s="195"/>
      <c r="FH3191" s="195"/>
    </row>
    <row r="3192" spans="2:164" x14ac:dyDescent="0.2">
      <c r="B3192" s="98">
        <f>COUNT(R3192:FC3192,FI3192:FQ3192)</f>
        <v>0</v>
      </c>
      <c r="C3192" s="98" t="str">
        <f>IF(COUNT(R3192:FC3192,FI3192:FQ3192)&gt;0,COUNT(R3192:FC3192,FI3192:FQ3192),"")</f>
        <v/>
      </c>
      <c r="D3192" s="98" t="str">
        <f>IF(COUNT(X3192:BN3192,BP3192:BX3192,BZ3192:CF3192,CH3192:FC3192,FI3192:FQ3192)&gt;0,COUNT(X3192:BN3192,BP3192:BX3192,BZ3192:CF3192,CH3192:FC3192,FI3192:FQ3192),"")</f>
        <v/>
      </c>
      <c r="E3192" s="98" t="str">
        <f>IF(H3192=1,COUNT(R3192:FC3192,FI3192:FQ3192),"")</f>
        <v/>
      </c>
      <c r="F3192" s="98" t="str">
        <f>IF(H3192=1,COUNT(X3192:BN3192,BP3192:BX3192,BZ3192:CF3192,CH3192:FC3192,FI3192:FQ3192),"")</f>
        <v/>
      </c>
      <c r="G3192" s="98" t="str">
        <f>IF($B3192&gt;=1,$M3192,"")</f>
        <v/>
      </c>
      <c r="H3192" s="199" t="str">
        <f>IF(AND(M3192&gt;0,M3192&lt;=STATS!$C$22),1,"")</f>
        <v/>
      </c>
      <c r="J3192" s="34">
        <v>3191</v>
      </c>
      <c r="R3192" s="17"/>
      <c r="U3192" s="17"/>
      <c r="FD3192" s="195"/>
      <c r="FE3192" s="195"/>
      <c r="FF3192" s="195"/>
      <c r="FG3192" s="195"/>
      <c r="FH3192" s="195"/>
    </row>
    <row r="3193" spans="2:164" x14ac:dyDescent="0.2">
      <c r="B3193" s="98">
        <f>COUNT(R3193:FC3193,FI3193:FQ3193)</f>
        <v>0</v>
      </c>
      <c r="C3193" s="98" t="str">
        <f>IF(COUNT(R3193:FC3193,FI3193:FQ3193)&gt;0,COUNT(R3193:FC3193,FI3193:FQ3193),"")</f>
        <v/>
      </c>
      <c r="D3193" s="98" t="str">
        <f>IF(COUNT(X3193:BN3193,BP3193:BX3193,BZ3193:CF3193,CH3193:FC3193,FI3193:FQ3193)&gt;0,COUNT(X3193:BN3193,BP3193:BX3193,BZ3193:CF3193,CH3193:FC3193,FI3193:FQ3193),"")</f>
        <v/>
      </c>
      <c r="E3193" s="98" t="str">
        <f>IF(H3193=1,COUNT(R3193:FC3193,FI3193:FQ3193),"")</f>
        <v/>
      </c>
      <c r="F3193" s="98" t="str">
        <f>IF(H3193=1,COUNT(X3193:BN3193,BP3193:BX3193,BZ3193:CF3193,CH3193:FC3193,FI3193:FQ3193),"")</f>
        <v/>
      </c>
      <c r="G3193" s="98" t="str">
        <f>IF($B3193&gt;=1,$M3193,"")</f>
        <v/>
      </c>
      <c r="H3193" s="199" t="str">
        <f>IF(AND(M3193&gt;0,M3193&lt;=STATS!$C$22),1,"")</f>
        <v/>
      </c>
      <c r="J3193" s="34">
        <v>3192</v>
      </c>
      <c r="R3193" s="17"/>
      <c r="U3193" s="17"/>
      <c r="FD3193" s="195"/>
      <c r="FE3193" s="195"/>
      <c r="FF3193" s="195"/>
      <c r="FG3193" s="195"/>
      <c r="FH3193" s="195"/>
    </row>
    <row r="3194" spans="2:164" x14ac:dyDescent="0.2">
      <c r="B3194" s="98">
        <f>COUNT(R3194:FC3194,FI3194:FQ3194)</f>
        <v>0</v>
      </c>
      <c r="C3194" s="98" t="str">
        <f>IF(COUNT(R3194:FC3194,FI3194:FQ3194)&gt;0,COUNT(R3194:FC3194,FI3194:FQ3194),"")</f>
        <v/>
      </c>
      <c r="D3194" s="98" t="str">
        <f>IF(COUNT(X3194:BN3194,BP3194:BX3194,BZ3194:CF3194,CH3194:FC3194,FI3194:FQ3194)&gt;0,COUNT(X3194:BN3194,BP3194:BX3194,BZ3194:CF3194,CH3194:FC3194,FI3194:FQ3194),"")</f>
        <v/>
      </c>
      <c r="E3194" s="98" t="str">
        <f>IF(H3194=1,COUNT(R3194:FC3194,FI3194:FQ3194),"")</f>
        <v/>
      </c>
      <c r="F3194" s="98" t="str">
        <f>IF(H3194=1,COUNT(X3194:BN3194,BP3194:BX3194,BZ3194:CF3194,CH3194:FC3194,FI3194:FQ3194),"")</f>
        <v/>
      </c>
      <c r="G3194" s="98" t="str">
        <f>IF($B3194&gt;=1,$M3194,"")</f>
        <v/>
      </c>
      <c r="H3194" s="199" t="str">
        <f>IF(AND(M3194&gt;0,M3194&lt;=STATS!$C$22),1,"")</f>
        <v/>
      </c>
      <c r="J3194" s="34">
        <v>3193</v>
      </c>
      <c r="R3194" s="17"/>
      <c r="U3194" s="17"/>
      <c r="FD3194" s="195"/>
      <c r="FE3194" s="195"/>
      <c r="FF3194" s="195"/>
      <c r="FG3194" s="195"/>
      <c r="FH3194" s="195"/>
    </row>
    <row r="3195" spans="2:164" x14ac:dyDescent="0.2">
      <c r="B3195" s="98">
        <f>COUNT(R3195:FC3195,FI3195:FQ3195)</f>
        <v>0</v>
      </c>
      <c r="C3195" s="98" t="str">
        <f>IF(COUNT(R3195:FC3195,FI3195:FQ3195)&gt;0,COUNT(R3195:FC3195,FI3195:FQ3195),"")</f>
        <v/>
      </c>
      <c r="D3195" s="98" t="str">
        <f>IF(COUNT(X3195:BN3195,BP3195:BX3195,BZ3195:CF3195,CH3195:FC3195,FI3195:FQ3195)&gt;0,COUNT(X3195:BN3195,BP3195:BX3195,BZ3195:CF3195,CH3195:FC3195,FI3195:FQ3195),"")</f>
        <v/>
      </c>
      <c r="E3195" s="98" t="str">
        <f>IF(H3195=1,COUNT(R3195:FC3195,FI3195:FQ3195),"")</f>
        <v/>
      </c>
      <c r="F3195" s="98" t="str">
        <f>IF(H3195=1,COUNT(X3195:BN3195,BP3195:BX3195,BZ3195:CF3195,CH3195:FC3195,FI3195:FQ3195),"")</f>
        <v/>
      </c>
      <c r="G3195" s="98" t="str">
        <f>IF($B3195&gt;=1,$M3195,"")</f>
        <v/>
      </c>
      <c r="H3195" s="199" t="str">
        <f>IF(AND(M3195&gt;0,M3195&lt;=STATS!$C$22),1,"")</f>
        <v/>
      </c>
      <c r="J3195" s="34">
        <v>3194</v>
      </c>
      <c r="R3195" s="17"/>
      <c r="U3195" s="17"/>
      <c r="FD3195" s="195"/>
      <c r="FE3195" s="195"/>
      <c r="FF3195" s="195"/>
      <c r="FG3195" s="195"/>
      <c r="FH3195" s="195"/>
    </row>
    <row r="3196" spans="2:164" x14ac:dyDescent="0.2">
      <c r="B3196" s="98">
        <f>COUNT(R3196:FC3196,FI3196:FQ3196)</f>
        <v>0</v>
      </c>
      <c r="C3196" s="98" t="str">
        <f>IF(COUNT(R3196:FC3196,FI3196:FQ3196)&gt;0,COUNT(R3196:FC3196,FI3196:FQ3196),"")</f>
        <v/>
      </c>
      <c r="D3196" s="98" t="str">
        <f>IF(COUNT(X3196:BN3196,BP3196:BX3196,BZ3196:CF3196,CH3196:FC3196,FI3196:FQ3196)&gt;0,COUNT(X3196:BN3196,BP3196:BX3196,BZ3196:CF3196,CH3196:FC3196,FI3196:FQ3196),"")</f>
        <v/>
      </c>
      <c r="E3196" s="98" t="str">
        <f>IF(H3196=1,COUNT(R3196:FC3196,FI3196:FQ3196),"")</f>
        <v/>
      </c>
      <c r="F3196" s="98" t="str">
        <f>IF(H3196=1,COUNT(X3196:BN3196,BP3196:BX3196,BZ3196:CF3196,CH3196:FC3196,FI3196:FQ3196),"")</f>
        <v/>
      </c>
      <c r="G3196" s="98" t="str">
        <f>IF($B3196&gt;=1,$M3196,"")</f>
        <v/>
      </c>
      <c r="H3196" s="199" t="str">
        <f>IF(AND(M3196&gt;0,M3196&lt;=STATS!$C$22),1,"")</f>
        <v/>
      </c>
      <c r="J3196" s="34">
        <v>3195</v>
      </c>
      <c r="R3196" s="17"/>
      <c r="U3196" s="17"/>
      <c r="FD3196" s="195"/>
      <c r="FE3196" s="195"/>
      <c r="FF3196" s="195"/>
      <c r="FG3196" s="195"/>
      <c r="FH3196" s="195"/>
    </row>
    <row r="3197" spans="2:164" x14ac:dyDescent="0.2">
      <c r="B3197" s="98">
        <f>COUNT(R3197:FC3197,FI3197:FQ3197)</f>
        <v>0</v>
      </c>
      <c r="C3197" s="98" t="str">
        <f>IF(COUNT(R3197:FC3197,FI3197:FQ3197)&gt;0,COUNT(R3197:FC3197,FI3197:FQ3197),"")</f>
        <v/>
      </c>
      <c r="D3197" s="98" t="str">
        <f>IF(COUNT(X3197:BN3197,BP3197:BX3197,BZ3197:CF3197,CH3197:FC3197,FI3197:FQ3197)&gt;0,COUNT(X3197:BN3197,BP3197:BX3197,BZ3197:CF3197,CH3197:FC3197,FI3197:FQ3197),"")</f>
        <v/>
      </c>
      <c r="E3197" s="98" t="str">
        <f>IF(H3197=1,COUNT(R3197:FC3197,FI3197:FQ3197),"")</f>
        <v/>
      </c>
      <c r="F3197" s="98" t="str">
        <f>IF(H3197=1,COUNT(X3197:BN3197,BP3197:BX3197,BZ3197:CF3197,CH3197:FC3197,FI3197:FQ3197),"")</f>
        <v/>
      </c>
      <c r="G3197" s="98" t="str">
        <f>IF($B3197&gt;=1,$M3197,"")</f>
        <v/>
      </c>
      <c r="H3197" s="199" t="str">
        <f>IF(AND(M3197&gt;0,M3197&lt;=STATS!$C$22),1,"")</f>
        <v/>
      </c>
      <c r="J3197" s="34">
        <v>3196</v>
      </c>
      <c r="R3197" s="17"/>
      <c r="U3197" s="17"/>
      <c r="FD3197" s="195"/>
      <c r="FE3197" s="195"/>
      <c r="FF3197" s="195"/>
      <c r="FG3197" s="195"/>
      <c r="FH3197" s="195"/>
    </row>
    <row r="3198" spans="2:164" x14ac:dyDescent="0.2">
      <c r="B3198" s="98">
        <f>COUNT(R3198:FC3198,FI3198:FQ3198)</f>
        <v>0</v>
      </c>
      <c r="C3198" s="98" t="str">
        <f>IF(COUNT(R3198:FC3198,FI3198:FQ3198)&gt;0,COUNT(R3198:FC3198,FI3198:FQ3198),"")</f>
        <v/>
      </c>
      <c r="D3198" s="98" t="str">
        <f>IF(COUNT(X3198:BN3198,BP3198:BX3198,BZ3198:CF3198,CH3198:FC3198,FI3198:FQ3198)&gt;0,COUNT(X3198:BN3198,BP3198:BX3198,BZ3198:CF3198,CH3198:FC3198,FI3198:FQ3198),"")</f>
        <v/>
      </c>
      <c r="E3198" s="98" t="str">
        <f>IF(H3198=1,COUNT(R3198:FC3198,FI3198:FQ3198),"")</f>
        <v/>
      </c>
      <c r="F3198" s="98" t="str">
        <f>IF(H3198=1,COUNT(X3198:BN3198,BP3198:BX3198,BZ3198:CF3198,CH3198:FC3198,FI3198:FQ3198),"")</f>
        <v/>
      </c>
      <c r="G3198" s="98" t="str">
        <f>IF($B3198&gt;=1,$M3198,"")</f>
        <v/>
      </c>
      <c r="H3198" s="199" t="str">
        <f>IF(AND(M3198&gt;0,M3198&lt;=STATS!$C$22),1,"")</f>
        <v/>
      </c>
      <c r="J3198" s="34">
        <v>3197</v>
      </c>
      <c r="R3198" s="17"/>
      <c r="U3198" s="17"/>
      <c r="FD3198" s="195"/>
      <c r="FE3198" s="195"/>
      <c r="FF3198" s="195"/>
      <c r="FG3198" s="195"/>
      <c r="FH3198" s="195"/>
    </row>
    <row r="3199" spans="2:164" x14ac:dyDescent="0.2">
      <c r="B3199" s="98">
        <f>COUNT(R3199:FC3199,FI3199:FQ3199)</f>
        <v>0</v>
      </c>
      <c r="C3199" s="98" t="str">
        <f>IF(COUNT(R3199:FC3199,FI3199:FQ3199)&gt;0,COUNT(R3199:FC3199,FI3199:FQ3199),"")</f>
        <v/>
      </c>
      <c r="D3199" s="98" t="str">
        <f>IF(COUNT(X3199:BN3199,BP3199:BX3199,BZ3199:CF3199,CH3199:FC3199,FI3199:FQ3199)&gt;0,COUNT(X3199:BN3199,BP3199:BX3199,BZ3199:CF3199,CH3199:FC3199,FI3199:FQ3199),"")</f>
        <v/>
      </c>
      <c r="E3199" s="98" t="str">
        <f>IF(H3199=1,COUNT(R3199:FC3199,FI3199:FQ3199),"")</f>
        <v/>
      </c>
      <c r="F3199" s="98" t="str">
        <f>IF(H3199=1,COUNT(X3199:BN3199,BP3199:BX3199,BZ3199:CF3199,CH3199:FC3199,FI3199:FQ3199),"")</f>
        <v/>
      </c>
      <c r="G3199" s="98" t="str">
        <f>IF($B3199&gt;=1,$M3199,"")</f>
        <v/>
      </c>
      <c r="H3199" s="199" t="str">
        <f>IF(AND(M3199&gt;0,M3199&lt;=STATS!$C$22),1,"")</f>
        <v/>
      </c>
      <c r="J3199" s="34">
        <v>3198</v>
      </c>
      <c r="R3199" s="17"/>
      <c r="U3199" s="17"/>
      <c r="FD3199" s="195"/>
      <c r="FE3199" s="195"/>
      <c r="FF3199" s="195"/>
      <c r="FG3199" s="195"/>
      <c r="FH3199" s="195"/>
    </row>
    <row r="3200" spans="2:164" x14ac:dyDescent="0.2">
      <c r="B3200" s="98">
        <f>COUNT(R3200:FC3200,FI3200:FQ3200)</f>
        <v>0</v>
      </c>
      <c r="C3200" s="98" t="str">
        <f>IF(COUNT(R3200:FC3200,FI3200:FQ3200)&gt;0,COUNT(R3200:FC3200,FI3200:FQ3200),"")</f>
        <v/>
      </c>
      <c r="D3200" s="98" t="str">
        <f>IF(COUNT(X3200:BN3200,BP3200:BX3200,BZ3200:CF3200,CH3200:FC3200,FI3200:FQ3200)&gt;0,COUNT(X3200:BN3200,BP3200:BX3200,BZ3200:CF3200,CH3200:FC3200,FI3200:FQ3200),"")</f>
        <v/>
      </c>
      <c r="E3200" s="98" t="str">
        <f>IF(H3200=1,COUNT(R3200:FC3200,FI3200:FQ3200),"")</f>
        <v/>
      </c>
      <c r="F3200" s="98" t="str">
        <f>IF(H3200=1,COUNT(X3200:BN3200,BP3200:BX3200,BZ3200:CF3200,CH3200:FC3200,FI3200:FQ3200),"")</f>
        <v/>
      </c>
      <c r="G3200" s="98" t="str">
        <f>IF($B3200&gt;=1,$M3200,"")</f>
        <v/>
      </c>
      <c r="H3200" s="199" t="str">
        <f>IF(AND(M3200&gt;0,M3200&lt;=STATS!$C$22),1,"")</f>
        <v/>
      </c>
      <c r="J3200" s="34">
        <v>3199</v>
      </c>
      <c r="R3200" s="17"/>
      <c r="U3200" s="17"/>
      <c r="FD3200" s="195"/>
      <c r="FE3200" s="195"/>
      <c r="FF3200" s="195"/>
      <c r="FG3200" s="195"/>
      <c r="FH3200" s="195"/>
    </row>
    <row r="3201" spans="2:164" x14ac:dyDescent="0.2">
      <c r="B3201" s="98">
        <f>COUNT(R3201:FC3201,FI3201:FQ3201)</f>
        <v>0</v>
      </c>
      <c r="C3201" s="98" t="str">
        <f>IF(COUNT(R3201:FC3201,FI3201:FQ3201)&gt;0,COUNT(R3201:FC3201,FI3201:FQ3201),"")</f>
        <v/>
      </c>
      <c r="D3201" s="98" t="str">
        <f>IF(COUNT(X3201:BN3201,BP3201:BX3201,BZ3201:CF3201,CH3201:FC3201,FI3201:FQ3201)&gt;0,COUNT(X3201:BN3201,BP3201:BX3201,BZ3201:CF3201,CH3201:FC3201,FI3201:FQ3201),"")</f>
        <v/>
      </c>
      <c r="E3201" s="98" t="str">
        <f>IF(H3201=1,COUNT(R3201:FC3201,FI3201:FQ3201),"")</f>
        <v/>
      </c>
      <c r="F3201" s="98" t="str">
        <f>IF(H3201=1,COUNT(X3201:BN3201,BP3201:BX3201,BZ3201:CF3201,CH3201:FC3201,FI3201:FQ3201),"")</f>
        <v/>
      </c>
      <c r="G3201" s="98" t="str">
        <f>IF($B3201&gt;=1,$M3201,"")</f>
        <v/>
      </c>
      <c r="H3201" s="199" t="str">
        <f>IF(AND(M3201&gt;0,M3201&lt;=STATS!$C$22),1,"")</f>
        <v/>
      </c>
      <c r="J3201" s="34">
        <v>3200</v>
      </c>
      <c r="R3201" s="17"/>
      <c r="U3201" s="17"/>
      <c r="FD3201" s="195"/>
      <c r="FE3201" s="195"/>
      <c r="FF3201" s="195"/>
      <c r="FG3201" s="195"/>
      <c r="FH3201" s="195"/>
    </row>
    <row r="3202" spans="2:164" x14ac:dyDescent="0.2">
      <c r="B3202" s="98">
        <f>COUNT(R3202:FC3202,FI3202:FQ3202)</f>
        <v>0</v>
      </c>
      <c r="C3202" s="98" t="str">
        <f>IF(COUNT(R3202:FC3202,FI3202:FQ3202)&gt;0,COUNT(R3202:FC3202,FI3202:FQ3202),"")</f>
        <v/>
      </c>
      <c r="D3202" s="98" t="str">
        <f>IF(COUNT(X3202:BN3202,BP3202:BX3202,BZ3202:CF3202,CH3202:FC3202,FI3202:FQ3202)&gt;0,COUNT(X3202:BN3202,BP3202:BX3202,BZ3202:CF3202,CH3202:FC3202,FI3202:FQ3202),"")</f>
        <v/>
      </c>
      <c r="E3202" s="98" t="str">
        <f>IF(H3202=1,COUNT(R3202:FC3202,FI3202:FQ3202),"")</f>
        <v/>
      </c>
      <c r="F3202" s="98" t="str">
        <f>IF(H3202=1,COUNT(X3202:BN3202,BP3202:BX3202,BZ3202:CF3202,CH3202:FC3202,FI3202:FQ3202),"")</f>
        <v/>
      </c>
      <c r="G3202" s="98" t="str">
        <f>IF($B3202&gt;=1,$M3202,"")</f>
        <v/>
      </c>
      <c r="H3202" s="199" t="str">
        <f>IF(AND(M3202&gt;0,M3202&lt;=STATS!$C$22),1,"")</f>
        <v/>
      </c>
      <c r="J3202" s="34">
        <v>3201</v>
      </c>
      <c r="R3202" s="17"/>
      <c r="U3202" s="17"/>
      <c r="FD3202" s="195"/>
      <c r="FE3202" s="195"/>
      <c r="FF3202" s="195"/>
      <c r="FG3202" s="195"/>
      <c r="FH3202" s="195"/>
    </row>
    <row r="3203" spans="2:164" x14ac:dyDescent="0.2">
      <c r="B3203" s="98">
        <f>COUNT(R3203:FC3203,FI3203:FQ3203)</f>
        <v>0</v>
      </c>
      <c r="C3203" s="98" t="str">
        <f>IF(COUNT(R3203:FC3203,FI3203:FQ3203)&gt;0,COUNT(R3203:FC3203,FI3203:FQ3203),"")</f>
        <v/>
      </c>
      <c r="D3203" s="98" t="str">
        <f>IF(COUNT(X3203:BN3203,BP3203:BX3203,BZ3203:CF3203,CH3203:FC3203,FI3203:FQ3203)&gt;0,COUNT(X3203:BN3203,BP3203:BX3203,BZ3203:CF3203,CH3203:FC3203,FI3203:FQ3203),"")</f>
        <v/>
      </c>
      <c r="E3203" s="98" t="str">
        <f>IF(H3203=1,COUNT(R3203:FC3203,FI3203:FQ3203),"")</f>
        <v/>
      </c>
      <c r="F3203" s="98" t="str">
        <f>IF(H3203=1,COUNT(X3203:BN3203,BP3203:BX3203,BZ3203:CF3203,CH3203:FC3203,FI3203:FQ3203),"")</f>
        <v/>
      </c>
      <c r="G3203" s="98" t="str">
        <f>IF($B3203&gt;=1,$M3203,"")</f>
        <v/>
      </c>
      <c r="H3203" s="199" t="str">
        <f>IF(AND(M3203&gt;0,M3203&lt;=STATS!$C$22),1,"")</f>
        <v/>
      </c>
      <c r="J3203" s="34">
        <v>3202</v>
      </c>
      <c r="R3203" s="17"/>
      <c r="U3203" s="17"/>
      <c r="FD3203" s="195"/>
      <c r="FE3203" s="195"/>
      <c r="FF3203" s="195"/>
      <c r="FG3203" s="195"/>
      <c r="FH3203" s="195"/>
    </row>
    <row r="3204" spans="2:164" x14ac:dyDescent="0.2">
      <c r="B3204" s="98">
        <f>COUNT(R3204:FC3204,FI3204:FQ3204)</f>
        <v>0</v>
      </c>
      <c r="C3204" s="98" t="str">
        <f>IF(COUNT(R3204:FC3204,FI3204:FQ3204)&gt;0,COUNT(R3204:FC3204,FI3204:FQ3204),"")</f>
        <v/>
      </c>
      <c r="D3204" s="98" t="str">
        <f>IF(COUNT(X3204:BN3204,BP3204:BX3204,BZ3204:CF3204,CH3204:FC3204,FI3204:FQ3204)&gt;0,COUNT(X3204:BN3204,BP3204:BX3204,BZ3204:CF3204,CH3204:FC3204,FI3204:FQ3204),"")</f>
        <v/>
      </c>
      <c r="E3204" s="98" t="str">
        <f>IF(H3204=1,COUNT(R3204:FC3204,FI3204:FQ3204),"")</f>
        <v/>
      </c>
      <c r="F3204" s="98" t="str">
        <f>IF(H3204=1,COUNT(X3204:BN3204,BP3204:BX3204,BZ3204:CF3204,CH3204:FC3204,FI3204:FQ3204),"")</f>
        <v/>
      </c>
      <c r="G3204" s="98" t="str">
        <f>IF($B3204&gt;=1,$M3204,"")</f>
        <v/>
      </c>
      <c r="H3204" s="199" t="str">
        <f>IF(AND(M3204&gt;0,M3204&lt;=STATS!$C$22),1,"")</f>
        <v/>
      </c>
      <c r="J3204" s="34">
        <v>3203</v>
      </c>
      <c r="R3204" s="17"/>
      <c r="U3204" s="17"/>
      <c r="FD3204" s="195"/>
      <c r="FE3204" s="195"/>
      <c r="FF3204" s="195"/>
      <c r="FG3204" s="195"/>
      <c r="FH3204" s="195"/>
    </row>
    <row r="3205" spans="2:164" x14ac:dyDescent="0.2">
      <c r="B3205" s="98">
        <f>COUNT(R3205:FC3205,FI3205:FQ3205)</f>
        <v>0</v>
      </c>
      <c r="C3205" s="98" t="str">
        <f>IF(COUNT(R3205:FC3205,FI3205:FQ3205)&gt;0,COUNT(R3205:FC3205,FI3205:FQ3205),"")</f>
        <v/>
      </c>
      <c r="D3205" s="98" t="str">
        <f>IF(COUNT(X3205:BN3205,BP3205:BX3205,BZ3205:CF3205,CH3205:FC3205,FI3205:FQ3205)&gt;0,COUNT(X3205:BN3205,BP3205:BX3205,BZ3205:CF3205,CH3205:FC3205,FI3205:FQ3205),"")</f>
        <v/>
      </c>
      <c r="E3205" s="98" t="str">
        <f>IF(H3205=1,COUNT(R3205:FC3205,FI3205:FQ3205),"")</f>
        <v/>
      </c>
      <c r="F3205" s="98" t="str">
        <f>IF(H3205=1,COUNT(X3205:BN3205,BP3205:BX3205,BZ3205:CF3205,CH3205:FC3205,FI3205:FQ3205),"")</f>
        <v/>
      </c>
      <c r="G3205" s="98" t="str">
        <f>IF($B3205&gt;=1,$M3205,"")</f>
        <v/>
      </c>
      <c r="H3205" s="199" t="str">
        <f>IF(AND(M3205&gt;0,M3205&lt;=STATS!$C$22),1,"")</f>
        <v/>
      </c>
      <c r="J3205" s="34">
        <v>3204</v>
      </c>
      <c r="R3205" s="17"/>
      <c r="U3205" s="17"/>
      <c r="FD3205" s="195"/>
      <c r="FE3205" s="195"/>
      <c r="FF3205" s="195"/>
      <c r="FG3205" s="195"/>
      <c r="FH3205" s="195"/>
    </row>
    <row r="3206" spans="2:164" x14ac:dyDescent="0.2">
      <c r="B3206" s="98">
        <f>COUNT(R3206:FC3206,FI3206:FQ3206)</f>
        <v>0</v>
      </c>
      <c r="C3206" s="98" t="str">
        <f>IF(COUNT(R3206:FC3206,FI3206:FQ3206)&gt;0,COUNT(R3206:FC3206,FI3206:FQ3206),"")</f>
        <v/>
      </c>
      <c r="D3206" s="98" t="str">
        <f>IF(COUNT(X3206:BN3206,BP3206:BX3206,BZ3206:CF3206,CH3206:FC3206,FI3206:FQ3206)&gt;0,COUNT(X3206:BN3206,BP3206:BX3206,BZ3206:CF3206,CH3206:FC3206,FI3206:FQ3206),"")</f>
        <v/>
      </c>
      <c r="E3206" s="98" t="str">
        <f>IF(H3206=1,COUNT(R3206:FC3206,FI3206:FQ3206),"")</f>
        <v/>
      </c>
      <c r="F3206" s="98" t="str">
        <f>IF(H3206=1,COUNT(X3206:BN3206,BP3206:BX3206,BZ3206:CF3206,CH3206:FC3206,FI3206:FQ3206),"")</f>
        <v/>
      </c>
      <c r="G3206" s="98" t="str">
        <f>IF($B3206&gt;=1,$M3206,"")</f>
        <v/>
      </c>
      <c r="H3206" s="199" t="str">
        <f>IF(AND(M3206&gt;0,M3206&lt;=STATS!$C$22),1,"")</f>
        <v/>
      </c>
      <c r="J3206" s="34">
        <v>3205</v>
      </c>
      <c r="R3206" s="17"/>
      <c r="U3206" s="17"/>
      <c r="FD3206" s="195"/>
      <c r="FE3206" s="195"/>
      <c r="FF3206" s="195"/>
      <c r="FG3206" s="195"/>
      <c r="FH3206" s="195"/>
    </row>
    <row r="3207" spans="2:164" x14ac:dyDescent="0.2">
      <c r="B3207" s="98">
        <f>COUNT(R3207:FC3207,FI3207:FQ3207)</f>
        <v>0</v>
      </c>
      <c r="C3207" s="98" t="str">
        <f>IF(COUNT(R3207:FC3207,FI3207:FQ3207)&gt;0,COUNT(R3207:FC3207,FI3207:FQ3207),"")</f>
        <v/>
      </c>
      <c r="D3207" s="98" t="str">
        <f>IF(COUNT(X3207:BN3207,BP3207:BX3207,BZ3207:CF3207,CH3207:FC3207,FI3207:FQ3207)&gt;0,COUNT(X3207:BN3207,BP3207:BX3207,BZ3207:CF3207,CH3207:FC3207,FI3207:FQ3207),"")</f>
        <v/>
      </c>
      <c r="E3207" s="98" t="str">
        <f>IF(H3207=1,COUNT(R3207:FC3207,FI3207:FQ3207),"")</f>
        <v/>
      </c>
      <c r="F3207" s="98" t="str">
        <f>IF(H3207=1,COUNT(X3207:BN3207,BP3207:BX3207,BZ3207:CF3207,CH3207:FC3207,FI3207:FQ3207),"")</f>
        <v/>
      </c>
      <c r="G3207" s="98" t="str">
        <f>IF($B3207&gt;=1,$M3207,"")</f>
        <v/>
      </c>
      <c r="H3207" s="199" t="str">
        <f>IF(AND(M3207&gt;0,M3207&lt;=STATS!$C$22),1,"")</f>
        <v/>
      </c>
      <c r="J3207" s="34">
        <v>3206</v>
      </c>
      <c r="R3207" s="17"/>
      <c r="U3207" s="17"/>
      <c r="FD3207" s="195"/>
      <c r="FE3207" s="195"/>
      <c r="FF3207" s="195"/>
      <c r="FG3207" s="195"/>
      <c r="FH3207" s="195"/>
    </row>
    <row r="3208" spans="2:164" x14ac:dyDescent="0.2">
      <c r="B3208" s="98">
        <f>COUNT(R3208:FC3208,FI3208:FQ3208)</f>
        <v>0</v>
      </c>
      <c r="C3208" s="98" t="str">
        <f>IF(COUNT(R3208:FC3208,FI3208:FQ3208)&gt;0,COUNT(R3208:FC3208,FI3208:FQ3208),"")</f>
        <v/>
      </c>
      <c r="D3208" s="98" t="str">
        <f>IF(COUNT(X3208:BN3208,BP3208:BX3208,BZ3208:CF3208,CH3208:FC3208,FI3208:FQ3208)&gt;0,COUNT(X3208:BN3208,BP3208:BX3208,BZ3208:CF3208,CH3208:FC3208,FI3208:FQ3208),"")</f>
        <v/>
      </c>
      <c r="E3208" s="98" t="str">
        <f>IF(H3208=1,COUNT(R3208:FC3208,FI3208:FQ3208),"")</f>
        <v/>
      </c>
      <c r="F3208" s="98" t="str">
        <f>IF(H3208=1,COUNT(X3208:BN3208,BP3208:BX3208,BZ3208:CF3208,CH3208:FC3208,FI3208:FQ3208),"")</f>
        <v/>
      </c>
      <c r="G3208" s="98" t="str">
        <f>IF($B3208&gt;=1,$M3208,"")</f>
        <v/>
      </c>
      <c r="H3208" s="199" t="str">
        <f>IF(AND(M3208&gt;0,M3208&lt;=STATS!$C$22),1,"")</f>
        <v/>
      </c>
      <c r="J3208" s="34">
        <v>3207</v>
      </c>
      <c r="R3208" s="17"/>
      <c r="U3208" s="17"/>
      <c r="FD3208" s="195"/>
      <c r="FE3208" s="195"/>
      <c r="FF3208" s="195"/>
      <c r="FG3208" s="195"/>
      <c r="FH3208" s="195"/>
    </row>
    <row r="3209" spans="2:164" x14ac:dyDescent="0.2">
      <c r="B3209" s="98">
        <f>COUNT(R3209:FC3209,FI3209:FQ3209)</f>
        <v>0</v>
      </c>
      <c r="C3209" s="98" t="str">
        <f>IF(COUNT(R3209:FC3209,FI3209:FQ3209)&gt;0,COUNT(R3209:FC3209,FI3209:FQ3209),"")</f>
        <v/>
      </c>
      <c r="D3209" s="98" t="str">
        <f>IF(COUNT(X3209:BN3209,BP3209:BX3209,BZ3209:CF3209,CH3209:FC3209,FI3209:FQ3209)&gt;0,COUNT(X3209:BN3209,BP3209:BX3209,BZ3209:CF3209,CH3209:FC3209,FI3209:FQ3209),"")</f>
        <v/>
      </c>
      <c r="E3209" s="98" t="str">
        <f>IF(H3209=1,COUNT(R3209:FC3209,FI3209:FQ3209),"")</f>
        <v/>
      </c>
      <c r="F3209" s="98" t="str">
        <f>IF(H3209=1,COUNT(X3209:BN3209,BP3209:BX3209,BZ3209:CF3209,CH3209:FC3209,FI3209:FQ3209),"")</f>
        <v/>
      </c>
      <c r="G3209" s="98" t="str">
        <f>IF($B3209&gt;=1,$M3209,"")</f>
        <v/>
      </c>
      <c r="H3209" s="199" t="str">
        <f>IF(AND(M3209&gt;0,M3209&lt;=STATS!$C$22),1,"")</f>
        <v/>
      </c>
      <c r="J3209" s="34">
        <v>3208</v>
      </c>
      <c r="R3209" s="17"/>
      <c r="U3209" s="17"/>
      <c r="FD3209" s="195"/>
      <c r="FE3209" s="195"/>
      <c r="FF3209" s="195"/>
      <c r="FG3209" s="195"/>
      <c r="FH3209" s="195"/>
    </row>
    <row r="3210" spans="2:164" x14ac:dyDescent="0.2">
      <c r="B3210" s="98">
        <f>COUNT(R3210:FC3210,FI3210:FQ3210)</f>
        <v>0</v>
      </c>
      <c r="C3210" s="98" t="str">
        <f>IF(COUNT(R3210:FC3210,FI3210:FQ3210)&gt;0,COUNT(R3210:FC3210,FI3210:FQ3210),"")</f>
        <v/>
      </c>
      <c r="D3210" s="98" t="str">
        <f>IF(COUNT(X3210:BN3210,BP3210:BX3210,BZ3210:CF3210,CH3210:FC3210,FI3210:FQ3210)&gt;0,COUNT(X3210:BN3210,BP3210:BX3210,BZ3210:CF3210,CH3210:FC3210,FI3210:FQ3210),"")</f>
        <v/>
      </c>
      <c r="E3210" s="98" t="str">
        <f>IF(H3210=1,COUNT(R3210:FC3210,FI3210:FQ3210),"")</f>
        <v/>
      </c>
      <c r="F3210" s="98" t="str">
        <f>IF(H3210=1,COUNT(X3210:BN3210,BP3210:BX3210,BZ3210:CF3210,CH3210:FC3210,FI3210:FQ3210),"")</f>
        <v/>
      </c>
      <c r="G3210" s="98" t="str">
        <f>IF($B3210&gt;=1,$M3210,"")</f>
        <v/>
      </c>
      <c r="H3210" s="199" t="str">
        <f>IF(AND(M3210&gt;0,M3210&lt;=STATS!$C$22),1,"")</f>
        <v/>
      </c>
      <c r="J3210" s="34">
        <v>3209</v>
      </c>
      <c r="R3210" s="17"/>
      <c r="U3210" s="17"/>
      <c r="FD3210" s="195"/>
      <c r="FE3210" s="195"/>
      <c r="FF3210" s="195"/>
      <c r="FG3210" s="195"/>
      <c r="FH3210" s="195"/>
    </row>
    <row r="3211" spans="2:164" x14ac:dyDescent="0.2">
      <c r="B3211" s="98">
        <f>COUNT(R3211:FC3211,FI3211:FQ3211)</f>
        <v>0</v>
      </c>
      <c r="C3211" s="98" t="str">
        <f>IF(COUNT(R3211:FC3211,FI3211:FQ3211)&gt;0,COUNT(R3211:FC3211,FI3211:FQ3211),"")</f>
        <v/>
      </c>
      <c r="D3211" s="98" t="str">
        <f>IF(COUNT(X3211:BN3211,BP3211:BX3211,BZ3211:CF3211,CH3211:FC3211,FI3211:FQ3211)&gt;0,COUNT(X3211:BN3211,BP3211:BX3211,BZ3211:CF3211,CH3211:FC3211,FI3211:FQ3211),"")</f>
        <v/>
      </c>
      <c r="E3211" s="98" t="str">
        <f>IF(H3211=1,COUNT(R3211:FC3211,FI3211:FQ3211),"")</f>
        <v/>
      </c>
      <c r="F3211" s="98" t="str">
        <f>IF(H3211=1,COUNT(X3211:BN3211,BP3211:BX3211,BZ3211:CF3211,CH3211:FC3211,FI3211:FQ3211),"")</f>
        <v/>
      </c>
      <c r="G3211" s="98" t="str">
        <f>IF($B3211&gt;=1,$M3211,"")</f>
        <v/>
      </c>
      <c r="H3211" s="199" t="str">
        <f>IF(AND(M3211&gt;0,M3211&lt;=STATS!$C$22),1,"")</f>
        <v/>
      </c>
      <c r="J3211" s="34">
        <v>3210</v>
      </c>
      <c r="R3211" s="17"/>
      <c r="U3211" s="17"/>
      <c r="FD3211" s="195"/>
      <c r="FE3211" s="195"/>
      <c r="FF3211" s="195"/>
      <c r="FG3211" s="195"/>
      <c r="FH3211" s="195"/>
    </row>
    <row r="3212" spans="2:164" x14ac:dyDescent="0.2">
      <c r="B3212" s="98">
        <f>COUNT(R3212:FC3212,FI3212:FQ3212)</f>
        <v>0</v>
      </c>
      <c r="C3212" s="98" t="str">
        <f>IF(COUNT(R3212:FC3212,FI3212:FQ3212)&gt;0,COUNT(R3212:FC3212,FI3212:FQ3212),"")</f>
        <v/>
      </c>
      <c r="D3212" s="98" t="str">
        <f>IF(COUNT(X3212:BN3212,BP3212:BX3212,BZ3212:CF3212,CH3212:FC3212,FI3212:FQ3212)&gt;0,COUNT(X3212:BN3212,BP3212:BX3212,BZ3212:CF3212,CH3212:FC3212,FI3212:FQ3212),"")</f>
        <v/>
      </c>
      <c r="E3212" s="98" t="str">
        <f>IF(H3212=1,COUNT(R3212:FC3212,FI3212:FQ3212),"")</f>
        <v/>
      </c>
      <c r="F3212" s="98" t="str">
        <f>IF(H3212=1,COUNT(X3212:BN3212,BP3212:BX3212,BZ3212:CF3212,CH3212:FC3212,FI3212:FQ3212),"")</f>
        <v/>
      </c>
      <c r="G3212" s="98" t="str">
        <f>IF($B3212&gt;=1,$M3212,"")</f>
        <v/>
      </c>
      <c r="H3212" s="199" t="str">
        <f>IF(AND(M3212&gt;0,M3212&lt;=STATS!$C$22),1,"")</f>
        <v/>
      </c>
      <c r="J3212" s="34">
        <v>3211</v>
      </c>
      <c r="R3212" s="17"/>
      <c r="U3212" s="17"/>
      <c r="FD3212" s="195"/>
      <c r="FE3212" s="195"/>
      <c r="FF3212" s="195"/>
      <c r="FG3212" s="195"/>
      <c r="FH3212" s="195"/>
    </row>
    <row r="3213" spans="2:164" x14ac:dyDescent="0.2">
      <c r="B3213" s="98">
        <f>COUNT(R3213:FC3213,FI3213:FQ3213)</f>
        <v>0</v>
      </c>
      <c r="C3213" s="98" t="str">
        <f>IF(COUNT(R3213:FC3213,FI3213:FQ3213)&gt;0,COUNT(R3213:FC3213,FI3213:FQ3213),"")</f>
        <v/>
      </c>
      <c r="D3213" s="98" t="str">
        <f>IF(COUNT(X3213:BN3213,BP3213:BX3213,BZ3213:CF3213,CH3213:FC3213,FI3213:FQ3213)&gt;0,COUNT(X3213:BN3213,BP3213:BX3213,BZ3213:CF3213,CH3213:FC3213,FI3213:FQ3213),"")</f>
        <v/>
      </c>
      <c r="E3213" s="98" t="str">
        <f>IF(H3213=1,COUNT(R3213:FC3213,FI3213:FQ3213),"")</f>
        <v/>
      </c>
      <c r="F3213" s="98" t="str">
        <f>IF(H3213=1,COUNT(X3213:BN3213,BP3213:BX3213,BZ3213:CF3213,CH3213:FC3213,FI3213:FQ3213),"")</f>
        <v/>
      </c>
      <c r="G3213" s="98" t="str">
        <f>IF($B3213&gt;=1,$M3213,"")</f>
        <v/>
      </c>
      <c r="H3213" s="199" t="str">
        <f>IF(AND(M3213&gt;0,M3213&lt;=STATS!$C$22),1,"")</f>
        <v/>
      </c>
      <c r="J3213" s="34">
        <v>3212</v>
      </c>
      <c r="R3213" s="17"/>
      <c r="U3213" s="17"/>
      <c r="FD3213" s="195"/>
      <c r="FE3213" s="195"/>
      <c r="FF3213" s="195"/>
      <c r="FG3213" s="195"/>
      <c r="FH3213" s="195"/>
    </row>
    <row r="3214" spans="2:164" x14ac:dyDescent="0.2">
      <c r="B3214" s="98">
        <f>COUNT(R3214:FC3214,FI3214:FQ3214)</f>
        <v>0</v>
      </c>
      <c r="C3214" s="98" t="str">
        <f>IF(COUNT(R3214:FC3214,FI3214:FQ3214)&gt;0,COUNT(R3214:FC3214,FI3214:FQ3214),"")</f>
        <v/>
      </c>
      <c r="D3214" s="98" t="str">
        <f>IF(COUNT(X3214:BN3214,BP3214:BX3214,BZ3214:CF3214,CH3214:FC3214,FI3214:FQ3214)&gt;0,COUNT(X3214:BN3214,BP3214:BX3214,BZ3214:CF3214,CH3214:FC3214,FI3214:FQ3214),"")</f>
        <v/>
      </c>
      <c r="E3214" s="98" t="str">
        <f>IF(H3214=1,COUNT(R3214:FC3214,FI3214:FQ3214),"")</f>
        <v/>
      </c>
      <c r="F3214" s="98" t="str">
        <f>IF(H3214=1,COUNT(X3214:BN3214,BP3214:BX3214,BZ3214:CF3214,CH3214:FC3214,FI3214:FQ3214),"")</f>
        <v/>
      </c>
      <c r="G3214" s="98" t="str">
        <f>IF($B3214&gt;=1,$M3214,"")</f>
        <v/>
      </c>
      <c r="H3214" s="199" t="str">
        <f>IF(AND(M3214&gt;0,M3214&lt;=STATS!$C$22),1,"")</f>
        <v/>
      </c>
      <c r="J3214" s="34">
        <v>3213</v>
      </c>
      <c r="R3214" s="17"/>
      <c r="U3214" s="17"/>
      <c r="FD3214" s="195"/>
      <c r="FE3214" s="195"/>
      <c r="FF3214" s="195"/>
      <c r="FG3214" s="195"/>
      <c r="FH3214" s="195"/>
    </row>
    <row r="3215" spans="2:164" x14ac:dyDescent="0.2">
      <c r="B3215" s="98">
        <f>COUNT(R3215:FC3215,FI3215:FQ3215)</f>
        <v>0</v>
      </c>
      <c r="C3215" s="98" t="str">
        <f>IF(COUNT(R3215:FC3215,FI3215:FQ3215)&gt;0,COUNT(R3215:FC3215,FI3215:FQ3215),"")</f>
        <v/>
      </c>
      <c r="D3215" s="98" t="str">
        <f>IF(COUNT(X3215:BN3215,BP3215:BX3215,BZ3215:CF3215,CH3215:FC3215,FI3215:FQ3215)&gt;0,COUNT(X3215:BN3215,BP3215:BX3215,BZ3215:CF3215,CH3215:FC3215,FI3215:FQ3215),"")</f>
        <v/>
      </c>
      <c r="E3215" s="98" t="str">
        <f>IF(H3215=1,COUNT(R3215:FC3215,FI3215:FQ3215),"")</f>
        <v/>
      </c>
      <c r="F3215" s="98" t="str">
        <f>IF(H3215=1,COUNT(X3215:BN3215,BP3215:BX3215,BZ3215:CF3215,CH3215:FC3215,FI3215:FQ3215),"")</f>
        <v/>
      </c>
      <c r="G3215" s="98" t="str">
        <f>IF($B3215&gt;=1,$M3215,"")</f>
        <v/>
      </c>
      <c r="H3215" s="199" t="str">
        <f>IF(AND(M3215&gt;0,M3215&lt;=STATS!$C$22),1,"")</f>
        <v/>
      </c>
      <c r="J3215" s="34">
        <v>3214</v>
      </c>
      <c r="R3215" s="17"/>
      <c r="U3215" s="17"/>
      <c r="FD3215" s="195"/>
      <c r="FE3215" s="195"/>
      <c r="FF3215" s="195"/>
      <c r="FG3215" s="195"/>
      <c r="FH3215" s="195"/>
    </row>
    <row r="3216" spans="2:164" x14ac:dyDescent="0.2">
      <c r="B3216" s="98">
        <f>COUNT(R3216:FC3216,FI3216:FQ3216)</f>
        <v>0</v>
      </c>
      <c r="C3216" s="98" t="str">
        <f>IF(COUNT(R3216:FC3216,FI3216:FQ3216)&gt;0,COUNT(R3216:FC3216,FI3216:FQ3216),"")</f>
        <v/>
      </c>
      <c r="D3216" s="98" t="str">
        <f>IF(COUNT(X3216:BN3216,BP3216:BX3216,BZ3216:CF3216,CH3216:FC3216,FI3216:FQ3216)&gt;0,COUNT(X3216:BN3216,BP3216:BX3216,BZ3216:CF3216,CH3216:FC3216,FI3216:FQ3216),"")</f>
        <v/>
      </c>
      <c r="E3216" s="98" t="str">
        <f>IF(H3216=1,COUNT(R3216:FC3216,FI3216:FQ3216),"")</f>
        <v/>
      </c>
      <c r="F3216" s="98" t="str">
        <f>IF(H3216=1,COUNT(X3216:BN3216,BP3216:BX3216,BZ3216:CF3216,CH3216:FC3216,FI3216:FQ3216),"")</f>
        <v/>
      </c>
      <c r="G3216" s="98" t="str">
        <f>IF($B3216&gt;=1,$M3216,"")</f>
        <v/>
      </c>
      <c r="H3216" s="199" t="str">
        <f>IF(AND(M3216&gt;0,M3216&lt;=STATS!$C$22),1,"")</f>
        <v/>
      </c>
      <c r="J3216" s="34">
        <v>3215</v>
      </c>
      <c r="R3216" s="17"/>
      <c r="U3216" s="17"/>
      <c r="FD3216" s="195"/>
      <c r="FE3216" s="195"/>
      <c r="FF3216" s="195"/>
      <c r="FG3216" s="195"/>
      <c r="FH3216" s="195"/>
    </row>
    <row r="3217" spans="2:164" x14ac:dyDescent="0.2">
      <c r="B3217" s="98">
        <f>COUNT(R3217:FC3217,FI3217:FQ3217)</f>
        <v>0</v>
      </c>
      <c r="C3217" s="98" t="str">
        <f>IF(COUNT(R3217:FC3217,FI3217:FQ3217)&gt;0,COUNT(R3217:FC3217,FI3217:FQ3217),"")</f>
        <v/>
      </c>
      <c r="D3217" s="98" t="str">
        <f>IF(COUNT(X3217:BN3217,BP3217:BX3217,BZ3217:CF3217,CH3217:FC3217,FI3217:FQ3217)&gt;0,COUNT(X3217:BN3217,BP3217:BX3217,BZ3217:CF3217,CH3217:FC3217,FI3217:FQ3217),"")</f>
        <v/>
      </c>
      <c r="E3217" s="98" t="str">
        <f>IF(H3217=1,COUNT(R3217:FC3217,FI3217:FQ3217),"")</f>
        <v/>
      </c>
      <c r="F3217" s="98" t="str">
        <f>IF(H3217=1,COUNT(X3217:BN3217,BP3217:BX3217,BZ3217:CF3217,CH3217:FC3217,FI3217:FQ3217),"")</f>
        <v/>
      </c>
      <c r="G3217" s="98" t="str">
        <f>IF($B3217&gt;=1,$M3217,"")</f>
        <v/>
      </c>
      <c r="H3217" s="199" t="str">
        <f>IF(AND(M3217&gt;0,M3217&lt;=STATS!$C$22),1,"")</f>
        <v/>
      </c>
      <c r="J3217" s="34">
        <v>3216</v>
      </c>
      <c r="R3217" s="17"/>
      <c r="U3217" s="17"/>
      <c r="FD3217" s="195"/>
      <c r="FE3217" s="195"/>
      <c r="FF3217" s="195"/>
      <c r="FG3217" s="195"/>
      <c r="FH3217" s="195"/>
    </row>
    <row r="3218" spans="2:164" x14ac:dyDescent="0.2">
      <c r="B3218" s="98">
        <f>COUNT(R3218:FC3218,FI3218:FQ3218)</f>
        <v>0</v>
      </c>
      <c r="C3218" s="98" t="str">
        <f>IF(COUNT(R3218:FC3218,FI3218:FQ3218)&gt;0,COUNT(R3218:FC3218,FI3218:FQ3218),"")</f>
        <v/>
      </c>
      <c r="D3218" s="98" t="str">
        <f>IF(COUNT(X3218:BN3218,BP3218:BX3218,BZ3218:CF3218,CH3218:FC3218,FI3218:FQ3218)&gt;0,COUNT(X3218:BN3218,BP3218:BX3218,BZ3218:CF3218,CH3218:FC3218,FI3218:FQ3218),"")</f>
        <v/>
      </c>
      <c r="E3218" s="98" t="str">
        <f>IF(H3218=1,COUNT(R3218:FC3218,FI3218:FQ3218),"")</f>
        <v/>
      </c>
      <c r="F3218" s="98" t="str">
        <f>IF(H3218=1,COUNT(X3218:BN3218,BP3218:BX3218,BZ3218:CF3218,CH3218:FC3218,FI3218:FQ3218),"")</f>
        <v/>
      </c>
      <c r="G3218" s="98" t="str">
        <f>IF($B3218&gt;=1,$M3218,"")</f>
        <v/>
      </c>
      <c r="H3218" s="199" t="str">
        <f>IF(AND(M3218&gt;0,M3218&lt;=STATS!$C$22),1,"")</f>
        <v/>
      </c>
      <c r="J3218" s="34">
        <v>3217</v>
      </c>
      <c r="R3218" s="17"/>
      <c r="U3218" s="17"/>
      <c r="FD3218" s="195"/>
      <c r="FE3218" s="195"/>
      <c r="FF3218" s="195"/>
      <c r="FG3218" s="195"/>
      <c r="FH3218" s="195"/>
    </row>
    <row r="3219" spans="2:164" x14ac:dyDescent="0.2">
      <c r="B3219" s="98">
        <f>COUNT(R3219:FC3219,FI3219:FQ3219)</f>
        <v>0</v>
      </c>
      <c r="C3219" s="98" t="str">
        <f>IF(COUNT(R3219:FC3219,FI3219:FQ3219)&gt;0,COUNT(R3219:FC3219,FI3219:FQ3219),"")</f>
        <v/>
      </c>
      <c r="D3219" s="98" t="str">
        <f>IF(COUNT(X3219:BN3219,BP3219:BX3219,BZ3219:CF3219,CH3219:FC3219,FI3219:FQ3219)&gt;0,COUNT(X3219:BN3219,BP3219:BX3219,BZ3219:CF3219,CH3219:FC3219,FI3219:FQ3219),"")</f>
        <v/>
      </c>
      <c r="E3219" s="98" t="str">
        <f>IF(H3219=1,COUNT(R3219:FC3219,FI3219:FQ3219),"")</f>
        <v/>
      </c>
      <c r="F3219" s="98" t="str">
        <f>IF(H3219=1,COUNT(X3219:BN3219,BP3219:BX3219,BZ3219:CF3219,CH3219:FC3219,FI3219:FQ3219),"")</f>
        <v/>
      </c>
      <c r="G3219" s="98" t="str">
        <f>IF($B3219&gt;=1,$M3219,"")</f>
        <v/>
      </c>
      <c r="H3219" s="199" t="str">
        <f>IF(AND(M3219&gt;0,M3219&lt;=STATS!$C$22),1,"")</f>
        <v/>
      </c>
      <c r="J3219" s="34">
        <v>3218</v>
      </c>
      <c r="R3219" s="17"/>
      <c r="U3219" s="17"/>
      <c r="FD3219" s="195"/>
      <c r="FE3219" s="195"/>
      <c r="FF3219" s="195"/>
      <c r="FG3219" s="195"/>
      <c r="FH3219" s="195"/>
    </row>
    <row r="3220" spans="2:164" x14ac:dyDescent="0.2">
      <c r="B3220" s="98">
        <f>COUNT(R3220:FC3220,FI3220:FQ3220)</f>
        <v>0</v>
      </c>
      <c r="C3220" s="98" t="str">
        <f>IF(COUNT(R3220:FC3220,FI3220:FQ3220)&gt;0,COUNT(R3220:FC3220,FI3220:FQ3220),"")</f>
        <v/>
      </c>
      <c r="D3220" s="98" t="str">
        <f>IF(COUNT(X3220:BN3220,BP3220:BX3220,BZ3220:CF3220,CH3220:FC3220,FI3220:FQ3220)&gt;0,COUNT(X3220:BN3220,BP3220:BX3220,BZ3220:CF3220,CH3220:FC3220,FI3220:FQ3220),"")</f>
        <v/>
      </c>
      <c r="E3220" s="98" t="str">
        <f>IF(H3220=1,COUNT(R3220:FC3220,FI3220:FQ3220),"")</f>
        <v/>
      </c>
      <c r="F3220" s="98" t="str">
        <f>IF(H3220=1,COUNT(X3220:BN3220,BP3220:BX3220,BZ3220:CF3220,CH3220:FC3220,FI3220:FQ3220),"")</f>
        <v/>
      </c>
      <c r="G3220" s="98" t="str">
        <f>IF($B3220&gt;=1,$M3220,"")</f>
        <v/>
      </c>
      <c r="H3220" s="199" t="str">
        <f>IF(AND(M3220&gt;0,M3220&lt;=STATS!$C$22),1,"")</f>
        <v/>
      </c>
      <c r="J3220" s="34">
        <v>3219</v>
      </c>
      <c r="R3220" s="17"/>
      <c r="U3220" s="17"/>
      <c r="FD3220" s="195"/>
      <c r="FE3220" s="195"/>
      <c r="FF3220" s="195"/>
      <c r="FG3220" s="195"/>
      <c r="FH3220" s="195"/>
    </row>
    <row r="3221" spans="2:164" x14ac:dyDescent="0.2">
      <c r="B3221" s="98">
        <f>COUNT(R3221:FC3221,FI3221:FQ3221)</f>
        <v>0</v>
      </c>
      <c r="C3221" s="98" t="str">
        <f>IF(COUNT(R3221:FC3221,FI3221:FQ3221)&gt;0,COUNT(R3221:FC3221,FI3221:FQ3221),"")</f>
        <v/>
      </c>
      <c r="D3221" s="98" t="str">
        <f>IF(COUNT(X3221:BN3221,BP3221:BX3221,BZ3221:CF3221,CH3221:FC3221,FI3221:FQ3221)&gt;0,COUNT(X3221:BN3221,BP3221:BX3221,BZ3221:CF3221,CH3221:FC3221,FI3221:FQ3221),"")</f>
        <v/>
      </c>
      <c r="E3221" s="98" t="str">
        <f>IF(H3221=1,COUNT(R3221:FC3221,FI3221:FQ3221),"")</f>
        <v/>
      </c>
      <c r="F3221" s="98" t="str">
        <f>IF(H3221=1,COUNT(X3221:BN3221,BP3221:BX3221,BZ3221:CF3221,CH3221:FC3221,FI3221:FQ3221),"")</f>
        <v/>
      </c>
      <c r="G3221" s="98" t="str">
        <f>IF($B3221&gt;=1,$M3221,"")</f>
        <v/>
      </c>
      <c r="H3221" s="199" t="str">
        <f>IF(AND(M3221&gt;0,M3221&lt;=STATS!$C$22),1,"")</f>
        <v/>
      </c>
      <c r="J3221" s="34">
        <v>3220</v>
      </c>
      <c r="R3221" s="17"/>
      <c r="U3221" s="17"/>
      <c r="FD3221" s="195"/>
      <c r="FE3221" s="195"/>
      <c r="FF3221" s="195"/>
      <c r="FG3221" s="195"/>
      <c r="FH3221" s="195"/>
    </row>
    <row r="3222" spans="2:164" x14ac:dyDescent="0.2">
      <c r="B3222" s="98">
        <f>COUNT(R3222:FC3222,FI3222:FQ3222)</f>
        <v>0</v>
      </c>
      <c r="C3222" s="98" t="str">
        <f>IF(COUNT(R3222:FC3222,FI3222:FQ3222)&gt;0,COUNT(R3222:FC3222,FI3222:FQ3222),"")</f>
        <v/>
      </c>
      <c r="D3222" s="98" t="str">
        <f>IF(COUNT(X3222:BN3222,BP3222:BX3222,BZ3222:CF3222,CH3222:FC3222,FI3222:FQ3222)&gt;0,COUNT(X3222:BN3222,BP3222:BX3222,BZ3222:CF3222,CH3222:FC3222,FI3222:FQ3222),"")</f>
        <v/>
      </c>
      <c r="E3222" s="98" t="str">
        <f>IF(H3222=1,COUNT(R3222:FC3222,FI3222:FQ3222),"")</f>
        <v/>
      </c>
      <c r="F3222" s="98" t="str">
        <f>IF(H3222=1,COUNT(X3222:BN3222,BP3222:BX3222,BZ3222:CF3222,CH3222:FC3222,FI3222:FQ3222),"")</f>
        <v/>
      </c>
      <c r="G3222" s="98" t="str">
        <f>IF($B3222&gt;=1,$M3222,"")</f>
        <v/>
      </c>
      <c r="H3222" s="199" t="str">
        <f>IF(AND(M3222&gt;0,M3222&lt;=STATS!$C$22),1,"")</f>
        <v/>
      </c>
      <c r="J3222" s="34">
        <v>3221</v>
      </c>
      <c r="R3222" s="17"/>
      <c r="U3222" s="17"/>
      <c r="FD3222" s="195"/>
      <c r="FE3222" s="195"/>
      <c r="FF3222" s="195"/>
      <c r="FG3222" s="195"/>
      <c r="FH3222" s="195"/>
    </row>
    <row r="3223" spans="2:164" x14ac:dyDescent="0.2">
      <c r="B3223" s="98">
        <f>COUNT(R3223:FC3223,FI3223:FQ3223)</f>
        <v>0</v>
      </c>
      <c r="C3223" s="98" t="str">
        <f>IF(COUNT(R3223:FC3223,FI3223:FQ3223)&gt;0,COUNT(R3223:FC3223,FI3223:FQ3223),"")</f>
        <v/>
      </c>
      <c r="D3223" s="98" t="str">
        <f>IF(COUNT(X3223:BN3223,BP3223:BX3223,BZ3223:CF3223,CH3223:FC3223,FI3223:FQ3223)&gt;0,COUNT(X3223:BN3223,BP3223:BX3223,BZ3223:CF3223,CH3223:FC3223,FI3223:FQ3223),"")</f>
        <v/>
      </c>
      <c r="E3223" s="98" t="str">
        <f>IF(H3223=1,COUNT(R3223:FC3223,FI3223:FQ3223),"")</f>
        <v/>
      </c>
      <c r="F3223" s="98" t="str">
        <f>IF(H3223=1,COUNT(X3223:BN3223,BP3223:BX3223,BZ3223:CF3223,CH3223:FC3223,FI3223:FQ3223),"")</f>
        <v/>
      </c>
      <c r="G3223" s="98" t="str">
        <f>IF($B3223&gt;=1,$M3223,"")</f>
        <v/>
      </c>
      <c r="H3223" s="199" t="str">
        <f>IF(AND(M3223&gt;0,M3223&lt;=STATS!$C$22),1,"")</f>
        <v/>
      </c>
      <c r="J3223" s="34">
        <v>3222</v>
      </c>
      <c r="R3223" s="17"/>
      <c r="U3223" s="17"/>
      <c r="FD3223" s="195"/>
      <c r="FE3223" s="195"/>
      <c r="FF3223" s="195"/>
      <c r="FG3223" s="195"/>
      <c r="FH3223" s="195"/>
    </row>
    <row r="3224" spans="2:164" x14ac:dyDescent="0.2">
      <c r="B3224" s="98">
        <f>COUNT(R3224:FC3224,FI3224:FQ3224)</f>
        <v>0</v>
      </c>
      <c r="C3224" s="98" t="str">
        <f>IF(COUNT(R3224:FC3224,FI3224:FQ3224)&gt;0,COUNT(R3224:FC3224,FI3224:FQ3224),"")</f>
        <v/>
      </c>
      <c r="D3224" s="98" t="str">
        <f>IF(COUNT(X3224:BN3224,BP3224:BX3224,BZ3224:CF3224,CH3224:FC3224,FI3224:FQ3224)&gt;0,COUNT(X3224:BN3224,BP3224:BX3224,BZ3224:CF3224,CH3224:FC3224,FI3224:FQ3224),"")</f>
        <v/>
      </c>
      <c r="E3224" s="98" t="str">
        <f>IF(H3224=1,COUNT(R3224:FC3224,FI3224:FQ3224),"")</f>
        <v/>
      </c>
      <c r="F3224" s="98" t="str">
        <f>IF(H3224=1,COUNT(X3224:BN3224,BP3224:BX3224,BZ3224:CF3224,CH3224:FC3224,FI3224:FQ3224),"")</f>
        <v/>
      </c>
      <c r="G3224" s="98" t="str">
        <f>IF($B3224&gt;=1,$M3224,"")</f>
        <v/>
      </c>
      <c r="H3224" s="199" t="str">
        <f>IF(AND(M3224&gt;0,M3224&lt;=STATS!$C$22),1,"")</f>
        <v/>
      </c>
      <c r="J3224" s="34">
        <v>3223</v>
      </c>
      <c r="R3224" s="17"/>
      <c r="U3224" s="17"/>
      <c r="FD3224" s="195"/>
      <c r="FE3224" s="195"/>
      <c r="FF3224" s="195"/>
      <c r="FG3224" s="195"/>
      <c r="FH3224" s="195"/>
    </row>
    <row r="3225" spans="2:164" x14ac:dyDescent="0.2">
      <c r="B3225" s="98">
        <f>COUNT(R3225:FC3225,FI3225:FQ3225)</f>
        <v>0</v>
      </c>
      <c r="C3225" s="98" t="str">
        <f>IF(COUNT(R3225:FC3225,FI3225:FQ3225)&gt;0,COUNT(R3225:FC3225,FI3225:FQ3225),"")</f>
        <v/>
      </c>
      <c r="D3225" s="98" t="str">
        <f>IF(COUNT(X3225:BN3225,BP3225:BX3225,BZ3225:CF3225,CH3225:FC3225,FI3225:FQ3225)&gt;0,COUNT(X3225:BN3225,BP3225:BX3225,BZ3225:CF3225,CH3225:FC3225,FI3225:FQ3225),"")</f>
        <v/>
      </c>
      <c r="E3225" s="98" t="str">
        <f>IF(H3225=1,COUNT(R3225:FC3225,FI3225:FQ3225),"")</f>
        <v/>
      </c>
      <c r="F3225" s="98" t="str">
        <f>IF(H3225=1,COUNT(X3225:BN3225,BP3225:BX3225,BZ3225:CF3225,CH3225:FC3225,FI3225:FQ3225),"")</f>
        <v/>
      </c>
      <c r="G3225" s="98" t="str">
        <f>IF($B3225&gt;=1,$M3225,"")</f>
        <v/>
      </c>
      <c r="H3225" s="199" t="str">
        <f>IF(AND(M3225&gt;0,M3225&lt;=STATS!$C$22),1,"")</f>
        <v/>
      </c>
      <c r="J3225" s="34">
        <v>3224</v>
      </c>
      <c r="R3225" s="17"/>
      <c r="U3225" s="17"/>
      <c r="FD3225" s="195"/>
      <c r="FE3225" s="195"/>
      <c r="FF3225" s="195"/>
      <c r="FG3225" s="195"/>
      <c r="FH3225" s="195"/>
    </row>
    <row r="3226" spans="2:164" x14ac:dyDescent="0.2">
      <c r="B3226" s="98">
        <f>COUNT(R3226:FC3226,FI3226:FQ3226)</f>
        <v>0</v>
      </c>
      <c r="C3226" s="98" t="str">
        <f>IF(COUNT(R3226:FC3226,FI3226:FQ3226)&gt;0,COUNT(R3226:FC3226,FI3226:FQ3226),"")</f>
        <v/>
      </c>
      <c r="D3226" s="98" t="str">
        <f>IF(COUNT(X3226:BN3226,BP3226:BX3226,BZ3226:CF3226,CH3226:FC3226,FI3226:FQ3226)&gt;0,COUNT(X3226:BN3226,BP3226:BX3226,BZ3226:CF3226,CH3226:FC3226,FI3226:FQ3226),"")</f>
        <v/>
      </c>
      <c r="E3226" s="98" t="str">
        <f>IF(H3226=1,COUNT(R3226:FC3226,FI3226:FQ3226),"")</f>
        <v/>
      </c>
      <c r="F3226" s="98" t="str">
        <f>IF(H3226=1,COUNT(X3226:BN3226,BP3226:BX3226,BZ3226:CF3226,CH3226:FC3226,FI3226:FQ3226),"")</f>
        <v/>
      </c>
      <c r="G3226" s="98" t="str">
        <f>IF($B3226&gt;=1,$M3226,"")</f>
        <v/>
      </c>
      <c r="H3226" s="199" t="str">
        <f>IF(AND(M3226&gt;0,M3226&lt;=STATS!$C$22),1,"")</f>
        <v/>
      </c>
      <c r="J3226" s="34">
        <v>3225</v>
      </c>
      <c r="R3226" s="17"/>
      <c r="U3226" s="17"/>
      <c r="FD3226" s="195"/>
      <c r="FE3226" s="195"/>
      <c r="FF3226" s="195"/>
      <c r="FG3226" s="195"/>
      <c r="FH3226" s="195"/>
    </row>
    <row r="3227" spans="2:164" x14ac:dyDescent="0.2">
      <c r="B3227" s="98">
        <f>COUNT(R3227:FC3227,FI3227:FQ3227)</f>
        <v>0</v>
      </c>
      <c r="C3227" s="98" t="str">
        <f>IF(COUNT(R3227:FC3227,FI3227:FQ3227)&gt;0,COUNT(R3227:FC3227,FI3227:FQ3227),"")</f>
        <v/>
      </c>
      <c r="D3227" s="98" t="str">
        <f>IF(COUNT(X3227:BN3227,BP3227:BX3227,BZ3227:CF3227,CH3227:FC3227,FI3227:FQ3227)&gt;0,COUNT(X3227:BN3227,BP3227:BX3227,BZ3227:CF3227,CH3227:FC3227,FI3227:FQ3227),"")</f>
        <v/>
      </c>
      <c r="E3227" s="98" t="str">
        <f>IF(H3227=1,COUNT(R3227:FC3227,FI3227:FQ3227),"")</f>
        <v/>
      </c>
      <c r="F3227" s="98" t="str">
        <f>IF(H3227=1,COUNT(X3227:BN3227,BP3227:BX3227,BZ3227:CF3227,CH3227:FC3227,FI3227:FQ3227),"")</f>
        <v/>
      </c>
      <c r="G3227" s="98" t="str">
        <f>IF($B3227&gt;=1,$M3227,"")</f>
        <v/>
      </c>
      <c r="H3227" s="199" t="str">
        <f>IF(AND(M3227&gt;0,M3227&lt;=STATS!$C$22),1,"")</f>
        <v/>
      </c>
      <c r="J3227" s="34">
        <v>3226</v>
      </c>
      <c r="R3227" s="17"/>
      <c r="U3227" s="17"/>
      <c r="FD3227" s="195"/>
      <c r="FE3227" s="195"/>
      <c r="FF3227" s="195"/>
      <c r="FG3227" s="195"/>
      <c r="FH3227" s="195"/>
    </row>
    <row r="3228" spans="2:164" x14ac:dyDescent="0.2">
      <c r="B3228" s="98">
        <f>COUNT(R3228:FC3228,FI3228:FQ3228)</f>
        <v>0</v>
      </c>
      <c r="C3228" s="98" t="str">
        <f>IF(COUNT(R3228:FC3228,FI3228:FQ3228)&gt;0,COUNT(R3228:FC3228,FI3228:FQ3228),"")</f>
        <v/>
      </c>
      <c r="D3228" s="98" t="str">
        <f>IF(COUNT(X3228:BN3228,BP3228:BX3228,BZ3228:CF3228,CH3228:FC3228,FI3228:FQ3228)&gt;0,COUNT(X3228:BN3228,BP3228:BX3228,BZ3228:CF3228,CH3228:FC3228,FI3228:FQ3228),"")</f>
        <v/>
      </c>
      <c r="E3228" s="98" t="str">
        <f>IF(H3228=1,COUNT(R3228:FC3228,FI3228:FQ3228),"")</f>
        <v/>
      </c>
      <c r="F3228" s="98" t="str">
        <f>IF(H3228=1,COUNT(X3228:BN3228,BP3228:BX3228,BZ3228:CF3228,CH3228:FC3228,FI3228:FQ3228),"")</f>
        <v/>
      </c>
      <c r="G3228" s="98" t="str">
        <f>IF($B3228&gt;=1,$M3228,"")</f>
        <v/>
      </c>
      <c r="H3228" s="199" t="str">
        <f>IF(AND(M3228&gt;0,M3228&lt;=STATS!$C$22),1,"")</f>
        <v/>
      </c>
      <c r="J3228" s="34">
        <v>3227</v>
      </c>
      <c r="R3228" s="17"/>
      <c r="U3228" s="17"/>
      <c r="FD3228" s="195"/>
      <c r="FE3228" s="195"/>
      <c r="FF3228" s="195"/>
      <c r="FG3228" s="195"/>
      <c r="FH3228" s="195"/>
    </row>
    <row r="3229" spans="2:164" x14ac:dyDescent="0.2">
      <c r="B3229" s="98">
        <f>COUNT(R3229:FC3229,FI3229:FQ3229)</f>
        <v>0</v>
      </c>
      <c r="C3229" s="98" t="str">
        <f>IF(COUNT(R3229:FC3229,FI3229:FQ3229)&gt;0,COUNT(R3229:FC3229,FI3229:FQ3229),"")</f>
        <v/>
      </c>
      <c r="D3229" s="98" t="str">
        <f>IF(COUNT(X3229:BN3229,BP3229:BX3229,BZ3229:CF3229,CH3229:FC3229,FI3229:FQ3229)&gt;0,COUNT(X3229:BN3229,BP3229:BX3229,BZ3229:CF3229,CH3229:FC3229,FI3229:FQ3229),"")</f>
        <v/>
      </c>
      <c r="E3229" s="98" t="str">
        <f>IF(H3229=1,COUNT(R3229:FC3229,FI3229:FQ3229),"")</f>
        <v/>
      </c>
      <c r="F3229" s="98" t="str">
        <f>IF(H3229=1,COUNT(X3229:BN3229,BP3229:BX3229,BZ3229:CF3229,CH3229:FC3229,FI3229:FQ3229),"")</f>
        <v/>
      </c>
      <c r="G3229" s="98" t="str">
        <f>IF($B3229&gt;=1,$M3229,"")</f>
        <v/>
      </c>
      <c r="H3229" s="199" t="str">
        <f>IF(AND(M3229&gt;0,M3229&lt;=STATS!$C$22),1,"")</f>
        <v/>
      </c>
      <c r="J3229" s="34">
        <v>3228</v>
      </c>
      <c r="R3229" s="17"/>
      <c r="U3229" s="17"/>
      <c r="FD3229" s="195"/>
      <c r="FE3229" s="195"/>
      <c r="FF3229" s="195"/>
      <c r="FG3229" s="195"/>
      <c r="FH3229" s="195"/>
    </row>
    <row r="3230" spans="2:164" x14ac:dyDescent="0.2">
      <c r="B3230" s="98">
        <f>COUNT(R3230:FC3230,FI3230:FQ3230)</f>
        <v>0</v>
      </c>
      <c r="C3230" s="98" t="str">
        <f>IF(COUNT(R3230:FC3230,FI3230:FQ3230)&gt;0,COUNT(R3230:FC3230,FI3230:FQ3230),"")</f>
        <v/>
      </c>
      <c r="D3230" s="98" t="str">
        <f>IF(COUNT(X3230:BN3230,BP3230:BX3230,BZ3230:CF3230,CH3230:FC3230,FI3230:FQ3230)&gt;0,COUNT(X3230:BN3230,BP3230:BX3230,BZ3230:CF3230,CH3230:FC3230,FI3230:FQ3230),"")</f>
        <v/>
      </c>
      <c r="E3230" s="98" t="str">
        <f>IF(H3230=1,COUNT(R3230:FC3230,FI3230:FQ3230),"")</f>
        <v/>
      </c>
      <c r="F3230" s="98" t="str">
        <f>IF(H3230=1,COUNT(X3230:BN3230,BP3230:BX3230,BZ3230:CF3230,CH3230:FC3230,FI3230:FQ3230),"")</f>
        <v/>
      </c>
      <c r="G3230" s="98" t="str">
        <f>IF($B3230&gt;=1,$M3230,"")</f>
        <v/>
      </c>
      <c r="H3230" s="199" t="str">
        <f>IF(AND(M3230&gt;0,M3230&lt;=STATS!$C$22),1,"")</f>
        <v/>
      </c>
      <c r="J3230" s="34">
        <v>3229</v>
      </c>
      <c r="R3230" s="17"/>
      <c r="U3230" s="17"/>
      <c r="FD3230" s="195"/>
      <c r="FE3230" s="195"/>
      <c r="FF3230" s="195"/>
      <c r="FG3230" s="195"/>
      <c r="FH3230" s="195"/>
    </row>
    <row r="3231" spans="2:164" x14ac:dyDescent="0.2">
      <c r="B3231" s="98">
        <f>COUNT(R3231:FC3231,FI3231:FQ3231)</f>
        <v>0</v>
      </c>
      <c r="C3231" s="98" t="str">
        <f>IF(COUNT(R3231:FC3231,FI3231:FQ3231)&gt;0,COUNT(R3231:FC3231,FI3231:FQ3231),"")</f>
        <v/>
      </c>
      <c r="D3231" s="98" t="str">
        <f>IF(COUNT(X3231:BN3231,BP3231:BX3231,BZ3231:CF3231,CH3231:FC3231,FI3231:FQ3231)&gt;0,COUNT(X3231:BN3231,BP3231:BX3231,BZ3231:CF3231,CH3231:FC3231,FI3231:FQ3231),"")</f>
        <v/>
      </c>
      <c r="E3231" s="98" t="str">
        <f>IF(H3231=1,COUNT(R3231:FC3231,FI3231:FQ3231),"")</f>
        <v/>
      </c>
      <c r="F3231" s="98" t="str">
        <f>IF(H3231=1,COUNT(X3231:BN3231,BP3231:BX3231,BZ3231:CF3231,CH3231:FC3231,FI3231:FQ3231),"")</f>
        <v/>
      </c>
      <c r="G3231" s="98" t="str">
        <f>IF($B3231&gt;=1,$M3231,"")</f>
        <v/>
      </c>
      <c r="H3231" s="199" t="str">
        <f>IF(AND(M3231&gt;0,M3231&lt;=STATS!$C$22),1,"")</f>
        <v/>
      </c>
      <c r="J3231" s="34">
        <v>3230</v>
      </c>
      <c r="R3231" s="17"/>
      <c r="U3231" s="17"/>
      <c r="FD3231" s="195"/>
      <c r="FE3231" s="195"/>
      <c r="FF3231" s="195"/>
      <c r="FG3231" s="195"/>
      <c r="FH3231" s="195"/>
    </row>
    <row r="3232" spans="2:164" x14ac:dyDescent="0.2">
      <c r="B3232" s="98">
        <f>COUNT(R3232:FC3232,FI3232:FQ3232)</f>
        <v>0</v>
      </c>
      <c r="C3232" s="98" t="str">
        <f>IF(COUNT(R3232:FC3232,FI3232:FQ3232)&gt;0,COUNT(R3232:FC3232,FI3232:FQ3232),"")</f>
        <v/>
      </c>
      <c r="D3232" s="98" t="str">
        <f>IF(COUNT(X3232:BN3232,BP3232:BX3232,BZ3232:CF3232,CH3232:FC3232,FI3232:FQ3232)&gt;0,COUNT(X3232:BN3232,BP3232:BX3232,BZ3232:CF3232,CH3232:FC3232,FI3232:FQ3232),"")</f>
        <v/>
      </c>
      <c r="E3232" s="98" t="str">
        <f>IF(H3232=1,COUNT(R3232:FC3232,FI3232:FQ3232),"")</f>
        <v/>
      </c>
      <c r="F3232" s="98" t="str">
        <f>IF(H3232=1,COUNT(X3232:BN3232,BP3232:BX3232,BZ3232:CF3232,CH3232:FC3232,FI3232:FQ3232),"")</f>
        <v/>
      </c>
      <c r="G3232" s="98" t="str">
        <f>IF($B3232&gt;=1,$M3232,"")</f>
        <v/>
      </c>
      <c r="H3232" s="199" t="str">
        <f>IF(AND(M3232&gt;0,M3232&lt;=STATS!$C$22),1,"")</f>
        <v/>
      </c>
      <c r="J3232" s="34">
        <v>3231</v>
      </c>
      <c r="R3232" s="17"/>
      <c r="U3232" s="17"/>
      <c r="FD3232" s="195"/>
      <c r="FE3232" s="195"/>
      <c r="FF3232" s="195"/>
      <c r="FG3232" s="195"/>
      <c r="FH3232" s="195"/>
    </row>
    <row r="3233" spans="2:164" x14ac:dyDescent="0.2">
      <c r="B3233" s="98">
        <f>COUNT(R3233:FC3233,FI3233:FQ3233)</f>
        <v>0</v>
      </c>
      <c r="C3233" s="98" t="str">
        <f>IF(COUNT(R3233:FC3233,FI3233:FQ3233)&gt;0,COUNT(R3233:FC3233,FI3233:FQ3233),"")</f>
        <v/>
      </c>
      <c r="D3233" s="98" t="str">
        <f>IF(COUNT(X3233:BN3233,BP3233:BX3233,BZ3233:CF3233,CH3233:FC3233,FI3233:FQ3233)&gt;0,COUNT(X3233:BN3233,BP3233:BX3233,BZ3233:CF3233,CH3233:FC3233,FI3233:FQ3233),"")</f>
        <v/>
      </c>
      <c r="E3233" s="98" t="str">
        <f>IF(H3233=1,COUNT(R3233:FC3233,FI3233:FQ3233),"")</f>
        <v/>
      </c>
      <c r="F3233" s="98" t="str">
        <f>IF(H3233=1,COUNT(X3233:BN3233,BP3233:BX3233,BZ3233:CF3233,CH3233:FC3233,FI3233:FQ3233),"")</f>
        <v/>
      </c>
      <c r="G3233" s="98" t="str">
        <f>IF($B3233&gt;=1,$M3233,"")</f>
        <v/>
      </c>
      <c r="H3233" s="199" t="str">
        <f>IF(AND(M3233&gt;0,M3233&lt;=STATS!$C$22),1,"")</f>
        <v/>
      </c>
      <c r="J3233" s="34">
        <v>3232</v>
      </c>
      <c r="R3233" s="17"/>
      <c r="U3233" s="17"/>
      <c r="FD3233" s="195"/>
      <c r="FE3233" s="195"/>
      <c r="FF3233" s="195"/>
      <c r="FG3233" s="195"/>
      <c r="FH3233" s="195"/>
    </row>
    <row r="3234" spans="2:164" x14ac:dyDescent="0.2">
      <c r="B3234" s="98">
        <f>COUNT(R3234:FC3234,FI3234:FQ3234)</f>
        <v>0</v>
      </c>
      <c r="C3234" s="98" t="str">
        <f>IF(COUNT(R3234:FC3234,FI3234:FQ3234)&gt;0,COUNT(R3234:FC3234,FI3234:FQ3234),"")</f>
        <v/>
      </c>
      <c r="D3234" s="98" t="str">
        <f>IF(COUNT(X3234:BN3234,BP3234:BX3234,BZ3234:CF3234,CH3234:FC3234,FI3234:FQ3234)&gt;0,COUNT(X3234:BN3234,BP3234:BX3234,BZ3234:CF3234,CH3234:FC3234,FI3234:FQ3234),"")</f>
        <v/>
      </c>
      <c r="E3234" s="98" t="str">
        <f>IF(H3234=1,COUNT(R3234:FC3234,FI3234:FQ3234),"")</f>
        <v/>
      </c>
      <c r="F3234" s="98" t="str">
        <f>IF(H3234=1,COUNT(X3234:BN3234,BP3234:BX3234,BZ3234:CF3234,CH3234:FC3234,FI3234:FQ3234),"")</f>
        <v/>
      </c>
      <c r="G3234" s="98" t="str">
        <f>IF($B3234&gt;=1,$M3234,"")</f>
        <v/>
      </c>
      <c r="H3234" s="199" t="str">
        <f>IF(AND(M3234&gt;0,M3234&lt;=STATS!$C$22),1,"")</f>
        <v/>
      </c>
      <c r="J3234" s="34">
        <v>3233</v>
      </c>
      <c r="R3234" s="17"/>
      <c r="U3234" s="17"/>
      <c r="FD3234" s="195"/>
      <c r="FE3234" s="195"/>
      <c r="FF3234" s="195"/>
      <c r="FG3234" s="195"/>
      <c r="FH3234" s="195"/>
    </row>
    <row r="3235" spans="2:164" x14ac:dyDescent="0.2">
      <c r="B3235" s="98">
        <f>COUNT(R3235:FC3235,FI3235:FQ3235)</f>
        <v>0</v>
      </c>
      <c r="C3235" s="98" t="str">
        <f>IF(COUNT(R3235:FC3235,FI3235:FQ3235)&gt;0,COUNT(R3235:FC3235,FI3235:FQ3235),"")</f>
        <v/>
      </c>
      <c r="D3235" s="98" t="str">
        <f>IF(COUNT(X3235:BN3235,BP3235:BX3235,BZ3235:CF3235,CH3235:FC3235,FI3235:FQ3235)&gt;0,COUNT(X3235:BN3235,BP3235:BX3235,BZ3235:CF3235,CH3235:FC3235,FI3235:FQ3235),"")</f>
        <v/>
      </c>
      <c r="E3235" s="98" t="str">
        <f>IF(H3235=1,COUNT(R3235:FC3235,FI3235:FQ3235),"")</f>
        <v/>
      </c>
      <c r="F3235" s="98" t="str">
        <f>IF(H3235=1,COUNT(X3235:BN3235,BP3235:BX3235,BZ3235:CF3235,CH3235:FC3235,FI3235:FQ3235),"")</f>
        <v/>
      </c>
      <c r="G3235" s="98" t="str">
        <f>IF($B3235&gt;=1,$M3235,"")</f>
        <v/>
      </c>
      <c r="H3235" s="199" t="str">
        <f>IF(AND(M3235&gt;0,M3235&lt;=STATS!$C$22),1,"")</f>
        <v/>
      </c>
      <c r="J3235" s="34">
        <v>3234</v>
      </c>
      <c r="R3235" s="17"/>
      <c r="U3235" s="17"/>
      <c r="FD3235" s="195"/>
      <c r="FE3235" s="195"/>
      <c r="FF3235" s="195"/>
      <c r="FG3235" s="195"/>
      <c r="FH3235" s="195"/>
    </row>
    <row r="3236" spans="2:164" x14ac:dyDescent="0.2">
      <c r="B3236" s="98">
        <f>COUNT(R3236:FC3236,FI3236:FQ3236)</f>
        <v>0</v>
      </c>
      <c r="C3236" s="98" t="str">
        <f>IF(COUNT(R3236:FC3236,FI3236:FQ3236)&gt;0,COUNT(R3236:FC3236,FI3236:FQ3236),"")</f>
        <v/>
      </c>
      <c r="D3236" s="98" t="str">
        <f>IF(COUNT(X3236:BN3236,BP3236:BX3236,BZ3236:CF3236,CH3236:FC3236,FI3236:FQ3236)&gt;0,COUNT(X3236:BN3236,BP3236:BX3236,BZ3236:CF3236,CH3236:FC3236,FI3236:FQ3236),"")</f>
        <v/>
      </c>
      <c r="E3236" s="98" t="str">
        <f>IF(H3236=1,COUNT(R3236:FC3236,FI3236:FQ3236),"")</f>
        <v/>
      </c>
      <c r="F3236" s="98" t="str">
        <f>IF(H3236=1,COUNT(X3236:BN3236,BP3236:BX3236,BZ3236:CF3236,CH3236:FC3236,FI3236:FQ3236),"")</f>
        <v/>
      </c>
      <c r="G3236" s="98" t="str">
        <f>IF($B3236&gt;=1,$M3236,"")</f>
        <v/>
      </c>
      <c r="H3236" s="199" t="str">
        <f>IF(AND(M3236&gt;0,M3236&lt;=STATS!$C$22),1,"")</f>
        <v/>
      </c>
      <c r="J3236" s="34">
        <v>3235</v>
      </c>
      <c r="R3236" s="17"/>
      <c r="U3236" s="17"/>
      <c r="FD3236" s="195"/>
      <c r="FE3236" s="195"/>
      <c r="FF3236" s="195"/>
      <c r="FG3236" s="195"/>
      <c r="FH3236" s="195"/>
    </row>
    <row r="3237" spans="2:164" x14ac:dyDescent="0.2">
      <c r="B3237" s="98">
        <f>COUNT(R3237:FC3237,FI3237:FQ3237)</f>
        <v>0</v>
      </c>
      <c r="C3237" s="98" t="str">
        <f>IF(COUNT(R3237:FC3237,FI3237:FQ3237)&gt;0,COUNT(R3237:FC3237,FI3237:FQ3237),"")</f>
        <v/>
      </c>
      <c r="D3237" s="98" t="str">
        <f>IF(COUNT(X3237:BN3237,BP3237:BX3237,BZ3237:CF3237,CH3237:FC3237,FI3237:FQ3237)&gt;0,COUNT(X3237:BN3237,BP3237:BX3237,BZ3237:CF3237,CH3237:FC3237,FI3237:FQ3237),"")</f>
        <v/>
      </c>
      <c r="E3237" s="98" t="str">
        <f>IF(H3237=1,COUNT(R3237:FC3237,FI3237:FQ3237),"")</f>
        <v/>
      </c>
      <c r="F3237" s="98" t="str">
        <f>IF(H3237=1,COUNT(X3237:BN3237,BP3237:BX3237,BZ3237:CF3237,CH3237:FC3237,FI3237:FQ3237),"")</f>
        <v/>
      </c>
      <c r="G3237" s="98" t="str">
        <f>IF($B3237&gt;=1,$M3237,"")</f>
        <v/>
      </c>
      <c r="H3237" s="199" t="str">
        <f>IF(AND(M3237&gt;0,M3237&lt;=STATS!$C$22),1,"")</f>
        <v/>
      </c>
      <c r="J3237" s="34">
        <v>3236</v>
      </c>
      <c r="R3237" s="17"/>
      <c r="U3237" s="17"/>
      <c r="FD3237" s="195"/>
      <c r="FE3237" s="195"/>
      <c r="FF3237" s="195"/>
      <c r="FG3237" s="195"/>
      <c r="FH3237" s="195"/>
    </row>
    <row r="3238" spans="2:164" x14ac:dyDescent="0.2">
      <c r="B3238" s="98">
        <f>COUNT(R3238:FC3238,FI3238:FQ3238)</f>
        <v>0</v>
      </c>
      <c r="C3238" s="98" t="str">
        <f>IF(COUNT(R3238:FC3238,FI3238:FQ3238)&gt;0,COUNT(R3238:FC3238,FI3238:FQ3238),"")</f>
        <v/>
      </c>
      <c r="D3238" s="98" t="str">
        <f>IF(COUNT(X3238:BN3238,BP3238:BX3238,BZ3238:CF3238,CH3238:FC3238,FI3238:FQ3238)&gt;0,COUNT(X3238:BN3238,BP3238:BX3238,BZ3238:CF3238,CH3238:FC3238,FI3238:FQ3238),"")</f>
        <v/>
      </c>
      <c r="E3238" s="98" t="str">
        <f>IF(H3238=1,COUNT(R3238:FC3238,FI3238:FQ3238),"")</f>
        <v/>
      </c>
      <c r="F3238" s="98" t="str">
        <f>IF(H3238=1,COUNT(X3238:BN3238,BP3238:BX3238,BZ3238:CF3238,CH3238:FC3238,FI3238:FQ3238),"")</f>
        <v/>
      </c>
      <c r="G3238" s="98" t="str">
        <f>IF($B3238&gt;=1,$M3238,"")</f>
        <v/>
      </c>
      <c r="H3238" s="199" t="str">
        <f>IF(AND(M3238&gt;0,M3238&lt;=STATS!$C$22),1,"")</f>
        <v/>
      </c>
      <c r="J3238" s="34">
        <v>3237</v>
      </c>
      <c r="R3238" s="17"/>
      <c r="U3238" s="17"/>
      <c r="FD3238" s="195"/>
      <c r="FE3238" s="195"/>
      <c r="FF3238" s="195"/>
      <c r="FG3238" s="195"/>
      <c r="FH3238" s="195"/>
    </row>
    <row r="3239" spans="2:164" x14ac:dyDescent="0.2">
      <c r="B3239" s="98">
        <f>COUNT(R3239:FC3239,FI3239:FQ3239)</f>
        <v>0</v>
      </c>
      <c r="C3239" s="98" t="str">
        <f>IF(COUNT(R3239:FC3239,FI3239:FQ3239)&gt;0,COUNT(R3239:FC3239,FI3239:FQ3239),"")</f>
        <v/>
      </c>
      <c r="D3239" s="98" t="str">
        <f>IF(COUNT(X3239:BN3239,BP3239:BX3239,BZ3239:CF3239,CH3239:FC3239,FI3239:FQ3239)&gt;0,COUNT(X3239:BN3239,BP3239:BX3239,BZ3239:CF3239,CH3239:FC3239,FI3239:FQ3239),"")</f>
        <v/>
      </c>
      <c r="E3239" s="98" t="str">
        <f>IF(H3239=1,COUNT(R3239:FC3239,FI3239:FQ3239),"")</f>
        <v/>
      </c>
      <c r="F3239" s="98" t="str">
        <f>IF(H3239=1,COUNT(X3239:BN3239,BP3239:BX3239,BZ3239:CF3239,CH3239:FC3239,FI3239:FQ3239),"")</f>
        <v/>
      </c>
      <c r="G3239" s="98" t="str">
        <f>IF($B3239&gt;=1,$M3239,"")</f>
        <v/>
      </c>
      <c r="H3239" s="199" t="str">
        <f>IF(AND(M3239&gt;0,M3239&lt;=STATS!$C$22),1,"")</f>
        <v/>
      </c>
      <c r="J3239" s="34">
        <v>3238</v>
      </c>
      <c r="R3239" s="17"/>
      <c r="U3239" s="17"/>
      <c r="FD3239" s="195"/>
      <c r="FE3239" s="195"/>
      <c r="FF3239" s="195"/>
      <c r="FG3239" s="195"/>
      <c r="FH3239" s="195"/>
    </row>
    <row r="3240" spans="2:164" x14ac:dyDescent="0.2">
      <c r="B3240" s="98">
        <f>COUNT(R3240:FC3240,FI3240:FQ3240)</f>
        <v>0</v>
      </c>
      <c r="C3240" s="98" t="str">
        <f>IF(COUNT(R3240:FC3240,FI3240:FQ3240)&gt;0,COUNT(R3240:FC3240,FI3240:FQ3240),"")</f>
        <v/>
      </c>
      <c r="D3240" s="98" t="str">
        <f>IF(COUNT(X3240:BN3240,BP3240:BX3240,BZ3240:CF3240,CH3240:FC3240,FI3240:FQ3240)&gt;0,COUNT(X3240:BN3240,BP3240:BX3240,BZ3240:CF3240,CH3240:FC3240,FI3240:FQ3240),"")</f>
        <v/>
      </c>
      <c r="E3240" s="98" t="str">
        <f>IF(H3240=1,COUNT(R3240:FC3240,FI3240:FQ3240),"")</f>
        <v/>
      </c>
      <c r="F3240" s="98" t="str">
        <f>IF(H3240=1,COUNT(X3240:BN3240,BP3240:BX3240,BZ3240:CF3240,CH3240:FC3240,FI3240:FQ3240),"")</f>
        <v/>
      </c>
      <c r="G3240" s="98" t="str">
        <f>IF($B3240&gt;=1,$M3240,"")</f>
        <v/>
      </c>
      <c r="H3240" s="199" t="str">
        <f>IF(AND(M3240&gt;0,M3240&lt;=STATS!$C$22),1,"")</f>
        <v/>
      </c>
      <c r="J3240" s="34">
        <v>3239</v>
      </c>
      <c r="R3240" s="17"/>
      <c r="U3240" s="17"/>
      <c r="FD3240" s="195"/>
      <c r="FE3240" s="195"/>
      <c r="FF3240" s="195"/>
      <c r="FG3240" s="195"/>
      <c r="FH3240" s="195"/>
    </row>
    <row r="3241" spans="2:164" x14ac:dyDescent="0.2">
      <c r="B3241" s="98">
        <f>COUNT(R3241:FC3241,FI3241:FQ3241)</f>
        <v>0</v>
      </c>
      <c r="C3241" s="98" t="str">
        <f>IF(COUNT(R3241:FC3241,FI3241:FQ3241)&gt;0,COUNT(R3241:FC3241,FI3241:FQ3241),"")</f>
        <v/>
      </c>
      <c r="D3241" s="98" t="str">
        <f>IF(COUNT(X3241:BN3241,BP3241:BX3241,BZ3241:CF3241,CH3241:FC3241,FI3241:FQ3241)&gt;0,COUNT(X3241:BN3241,BP3241:BX3241,BZ3241:CF3241,CH3241:FC3241,FI3241:FQ3241),"")</f>
        <v/>
      </c>
      <c r="E3241" s="98" t="str">
        <f>IF(H3241=1,COUNT(R3241:FC3241,FI3241:FQ3241),"")</f>
        <v/>
      </c>
      <c r="F3241" s="98" t="str">
        <f>IF(H3241=1,COUNT(X3241:BN3241,BP3241:BX3241,BZ3241:CF3241,CH3241:FC3241,FI3241:FQ3241),"")</f>
        <v/>
      </c>
      <c r="G3241" s="98" t="str">
        <f>IF($B3241&gt;=1,$M3241,"")</f>
        <v/>
      </c>
      <c r="H3241" s="199" t="str">
        <f>IF(AND(M3241&gt;0,M3241&lt;=STATS!$C$22),1,"")</f>
        <v/>
      </c>
      <c r="J3241" s="34">
        <v>3240</v>
      </c>
      <c r="R3241" s="17"/>
      <c r="U3241" s="17"/>
      <c r="FD3241" s="195"/>
      <c r="FE3241" s="195"/>
      <c r="FF3241" s="195"/>
      <c r="FG3241" s="195"/>
      <c r="FH3241" s="195"/>
    </row>
    <row r="3242" spans="2:164" x14ac:dyDescent="0.2">
      <c r="B3242" s="98">
        <f>COUNT(R3242:FC3242,FI3242:FQ3242)</f>
        <v>0</v>
      </c>
      <c r="C3242" s="98" t="str">
        <f>IF(COUNT(R3242:FC3242,FI3242:FQ3242)&gt;0,COUNT(R3242:FC3242,FI3242:FQ3242),"")</f>
        <v/>
      </c>
      <c r="D3242" s="98" t="str">
        <f>IF(COUNT(X3242:BN3242,BP3242:BX3242,BZ3242:CF3242,CH3242:FC3242,FI3242:FQ3242)&gt;0,COUNT(X3242:BN3242,BP3242:BX3242,BZ3242:CF3242,CH3242:FC3242,FI3242:FQ3242),"")</f>
        <v/>
      </c>
      <c r="E3242" s="98" t="str">
        <f>IF(H3242=1,COUNT(R3242:FC3242,FI3242:FQ3242),"")</f>
        <v/>
      </c>
      <c r="F3242" s="98" t="str">
        <f>IF(H3242=1,COUNT(X3242:BN3242,BP3242:BX3242,BZ3242:CF3242,CH3242:FC3242,FI3242:FQ3242),"")</f>
        <v/>
      </c>
      <c r="G3242" s="98" t="str">
        <f>IF($B3242&gt;=1,$M3242,"")</f>
        <v/>
      </c>
      <c r="H3242" s="199" t="str">
        <f>IF(AND(M3242&gt;0,M3242&lt;=STATS!$C$22),1,"")</f>
        <v/>
      </c>
      <c r="J3242" s="34">
        <v>3241</v>
      </c>
      <c r="R3242" s="17"/>
      <c r="U3242" s="17"/>
      <c r="FD3242" s="195"/>
      <c r="FE3242" s="195"/>
      <c r="FF3242" s="195"/>
      <c r="FG3242" s="195"/>
      <c r="FH3242" s="195"/>
    </row>
    <row r="3243" spans="2:164" x14ac:dyDescent="0.2">
      <c r="B3243" s="98">
        <f>COUNT(R3243:FC3243,FI3243:FQ3243)</f>
        <v>0</v>
      </c>
      <c r="C3243" s="98" t="str">
        <f>IF(COUNT(R3243:FC3243,FI3243:FQ3243)&gt;0,COUNT(R3243:FC3243,FI3243:FQ3243),"")</f>
        <v/>
      </c>
      <c r="D3243" s="98" t="str">
        <f>IF(COUNT(X3243:BN3243,BP3243:BX3243,BZ3243:CF3243,CH3243:FC3243,FI3243:FQ3243)&gt;0,COUNT(X3243:BN3243,BP3243:BX3243,BZ3243:CF3243,CH3243:FC3243,FI3243:FQ3243),"")</f>
        <v/>
      </c>
      <c r="E3243" s="98" t="str">
        <f>IF(H3243=1,COUNT(R3243:FC3243,FI3243:FQ3243),"")</f>
        <v/>
      </c>
      <c r="F3243" s="98" t="str">
        <f>IF(H3243=1,COUNT(X3243:BN3243,BP3243:BX3243,BZ3243:CF3243,CH3243:FC3243,FI3243:FQ3243),"")</f>
        <v/>
      </c>
      <c r="G3243" s="98" t="str">
        <f>IF($B3243&gt;=1,$M3243,"")</f>
        <v/>
      </c>
      <c r="H3243" s="199" t="str">
        <f>IF(AND(M3243&gt;0,M3243&lt;=STATS!$C$22),1,"")</f>
        <v/>
      </c>
      <c r="J3243" s="34">
        <v>3242</v>
      </c>
      <c r="R3243" s="17"/>
      <c r="U3243" s="17"/>
      <c r="FD3243" s="195"/>
      <c r="FE3243" s="195"/>
      <c r="FF3243" s="195"/>
      <c r="FG3243" s="195"/>
      <c r="FH3243" s="195"/>
    </row>
    <row r="3244" spans="2:164" x14ac:dyDescent="0.2">
      <c r="B3244" s="98">
        <f>COUNT(R3244:FC3244,FI3244:FQ3244)</f>
        <v>0</v>
      </c>
      <c r="C3244" s="98" t="str">
        <f>IF(COUNT(R3244:FC3244,FI3244:FQ3244)&gt;0,COUNT(R3244:FC3244,FI3244:FQ3244),"")</f>
        <v/>
      </c>
      <c r="D3244" s="98" t="str">
        <f>IF(COUNT(X3244:BN3244,BP3244:BX3244,BZ3244:CF3244,CH3244:FC3244,FI3244:FQ3244)&gt;0,COUNT(X3244:BN3244,BP3244:BX3244,BZ3244:CF3244,CH3244:FC3244,FI3244:FQ3244),"")</f>
        <v/>
      </c>
      <c r="E3244" s="98" t="str">
        <f>IF(H3244=1,COUNT(R3244:FC3244,FI3244:FQ3244),"")</f>
        <v/>
      </c>
      <c r="F3244" s="98" t="str">
        <f>IF(H3244=1,COUNT(X3244:BN3244,BP3244:BX3244,BZ3244:CF3244,CH3244:FC3244,FI3244:FQ3244),"")</f>
        <v/>
      </c>
      <c r="G3244" s="98" t="str">
        <f>IF($B3244&gt;=1,$M3244,"")</f>
        <v/>
      </c>
      <c r="H3244" s="199" t="str">
        <f>IF(AND(M3244&gt;0,M3244&lt;=STATS!$C$22),1,"")</f>
        <v/>
      </c>
      <c r="J3244" s="34">
        <v>3243</v>
      </c>
      <c r="R3244" s="17"/>
      <c r="U3244" s="17"/>
      <c r="FD3244" s="195"/>
      <c r="FE3244" s="195"/>
      <c r="FF3244" s="195"/>
      <c r="FG3244" s="195"/>
      <c r="FH3244" s="195"/>
    </row>
    <row r="3245" spans="2:164" x14ac:dyDescent="0.2">
      <c r="B3245" s="98">
        <f>COUNT(R3245:FC3245,FI3245:FQ3245)</f>
        <v>0</v>
      </c>
      <c r="C3245" s="98" t="str">
        <f>IF(COUNT(R3245:FC3245,FI3245:FQ3245)&gt;0,COUNT(R3245:FC3245,FI3245:FQ3245),"")</f>
        <v/>
      </c>
      <c r="D3245" s="98" t="str">
        <f>IF(COUNT(X3245:BN3245,BP3245:BX3245,BZ3245:CF3245,CH3245:FC3245,FI3245:FQ3245)&gt;0,COUNT(X3245:BN3245,BP3245:BX3245,BZ3245:CF3245,CH3245:FC3245,FI3245:FQ3245),"")</f>
        <v/>
      </c>
      <c r="E3245" s="98" t="str">
        <f>IF(H3245=1,COUNT(R3245:FC3245,FI3245:FQ3245),"")</f>
        <v/>
      </c>
      <c r="F3245" s="98" t="str">
        <f>IF(H3245=1,COUNT(X3245:BN3245,BP3245:BX3245,BZ3245:CF3245,CH3245:FC3245,FI3245:FQ3245),"")</f>
        <v/>
      </c>
      <c r="G3245" s="98" t="str">
        <f>IF($B3245&gt;=1,$M3245,"")</f>
        <v/>
      </c>
      <c r="H3245" s="199" t="str">
        <f>IF(AND(M3245&gt;0,M3245&lt;=STATS!$C$22),1,"")</f>
        <v/>
      </c>
      <c r="J3245" s="34">
        <v>3244</v>
      </c>
      <c r="R3245" s="17"/>
      <c r="U3245" s="17"/>
      <c r="FD3245" s="195"/>
      <c r="FE3245" s="195"/>
      <c r="FF3245" s="195"/>
      <c r="FG3245" s="195"/>
      <c r="FH3245" s="195"/>
    </row>
    <row r="3246" spans="2:164" x14ac:dyDescent="0.2">
      <c r="B3246" s="98">
        <f>COUNT(R3246:FC3246,FI3246:FQ3246)</f>
        <v>0</v>
      </c>
      <c r="C3246" s="98" t="str">
        <f>IF(COUNT(R3246:FC3246,FI3246:FQ3246)&gt;0,COUNT(R3246:FC3246,FI3246:FQ3246),"")</f>
        <v/>
      </c>
      <c r="D3246" s="98" t="str">
        <f>IF(COUNT(X3246:BN3246,BP3246:BX3246,BZ3246:CF3246,CH3246:FC3246,FI3246:FQ3246)&gt;0,COUNT(X3246:BN3246,BP3246:BX3246,BZ3246:CF3246,CH3246:FC3246,FI3246:FQ3246),"")</f>
        <v/>
      </c>
      <c r="E3246" s="98" t="str">
        <f>IF(H3246=1,COUNT(R3246:FC3246,FI3246:FQ3246),"")</f>
        <v/>
      </c>
      <c r="F3246" s="98" t="str">
        <f>IF(H3246=1,COUNT(X3246:BN3246,BP3246:BX3246,BZ3246:CF3246,CH3246:FC3246,FI3246:FQ3246),"")</f>
        <v/>
      </c>
      <c r="G3246" s="98" t="str">
        <f>IF($B3246&gt;=1,$M3246,"")</f>
        <v/>
      </c>
      <c r="H3246" s="199" t="str">
        <f>IF(AND(M3246&gt;0,M3246&lt;=STATS!$C$22),1,"")</f>
        <v/>
      </c>
      <c r="J3246" s="34">
        <v>3245</v>
      </c>
      <c r="R3246" s="17"/>
      <c r="U3246" s="17"/>
      <c r="FD3246" s="195"/>
      <c r="FE3246" s="195"/>
      <c r="FF3246" s="195"/>
      <c r="FG3246" s="195"/>
      <c r="FH3246" s="195"/>
    </row>
    <row r="3247" spans="2:164" x14ac:dyDescent="0.2">
      <c r="B3247" s="98">
        <f>COUNT(R3247:FC3247,FI3247:FQ3247)</f>
        <v>0</v>
      </c>
      <c r="C3247" s="98" t="str">
        <f>IF(COUNT(R3247:FC3247,FI3247:FQ3247)&gt;0,COUNT(R3247:FC3247,FI3247:FQ3247),"")</f>
        <v/>
      </c>
      <c r="D3247" s="98" t="str">
        <f>IF(COUNT(X3247:BN3247,BP3247:BX3247,BZ3247:CF3247,CH3247:FC3247,FI3247:FQ3247)&gt;0,COUNT(X3247:BN3247,BP3247:BX3247,BZ3247:CF3247,CH3247:FC3247,FI3247:FQ3247),"")</f>
        <v/>
      </c>
      <c r="E3247" s="98" t="str">
        <f>IF(H3247=1,COUNT(R3247:FC3247,FI3247:FQ3247),"")</f>
        <v/>
      </c>
      <c r="F3247" s="98" t="str">
        <f>IF(H3247=1,COUNT(X3247:BN3247,BP3247:BX3247,BZ3247:CF3247,CH3247:FC3247,FI3247:FQ3247),"")</f>
        <v/>
      </c>
      <c r="G3247" s="98" t="str">
        <f>IF($B3247&gt;=1,$M3247,"")</f>
        <v/>
      </c>
      <c r="H3247" s="199" t="str">
        <f>IF(AND(M3247&gt;0,M3247&lt;=STATS!$C$22),1,"")</f>
        <v/>
      </c>
      <c r="J3247" s="34">
        <v>3246</v>
      </c>
      <c r="R3247" s="17"/>
      <c r="U3247" s="17"/>
      <c r="FD3247" s="195"/>
      <c r="FE3247" s="195"/>
      <c r="FF3247" s="195"/>
      <c r="FG3247" s="195"/>
      <c r="FH3247" s="195"/>
    </row>
    <row r="3248" spans="2:164" x14ac:dyDescent="0.2">
      <c r="B3248" s="98">
        <f>COUNT(R3248:FC3248,FI3248:FQ3248)</f>
        <v>0</v>
      </c>
      <c r="C3248" s="98" t="str">
        <f>IF(COUNT(R3248:FC3248,FI3248:FQ3248)&gt;0,COUNT(R3248:FC3248,FI3248:FQ3248),"")</f>
        <v/>
      </c>
      <c r="D3248" s="98" t="str">
        <f>IF(COUNT(X3248:BN3248,BP3248:BX3248,BZ3248:CF3248,CH3248:FC3248,FI3248:FQ3248)&gt;0,COUNT(X3248:BN3248,BP3248:BX3248,BZ3248:CF3248,CH3248:FC3248,FI3248:FQ3248),"")</f>
        <v/>
      </c>
      <c r="E3248" s="98" t="str">
        <f>IF(H3248=1,COUNT(R3248:FC3248,FI3248:FQ3248),"")</f>
        <v/>
      </c>
      <c r="F3248" s="98" t="str">
        <f>IF(H3248=1,COUNT(X3248:BN3248,BP3248:BX3248,BZ3248:CF3248,CH3248:FC3248,FI3248:FQ3248),"")</f>
        <v/>
      </c>
      <c r="G3248" s="98" t="str">
        <f>IF($B3248&gt;=1,$M3248,"")</f>
        <v/>
      </c>
      <c r="H3248" s="199" t="str">
        <f>IF(AND(M3248&gt;0,M3248&lt;=STATS!$C$22),1,"")</f>
        <v/>
      </c>
      <c r="J3248" s="34">
        <v>3247</v>
      </c>
      <c r="R3248" s="17"/>
      <c r="U3248" s="17"/>
      <c r="FD3248" s="195"/>
      <c r="FE3248" s="195"/>
      <c r="FF3248" s="195"/>
      <c r="FG3248" s="195"/>
      <c r="FH3248" s="195"/>
    </row>
    <row r="3249" spans="2:164" x14ac:dyDescent="0.2">
      <c r="B3249" s="98">
        <f>COUNT(R3249:FC3249,FI3249:FQ3249)</f>
        <v>0</v>
      </c>
      <c r="C3249" s="98" t="str">
        <f>IF(COUNT(R3249:FC3249,FI3249:FQ3249)&gt;0,COUNT(R3249:FC3249,FI3249:FQ3249),"")</f>
        <v/>
      </c>
      <c r="D3249" s="98" t="str">
        <f>IF(COUNT(X3249:BN3249,BP3249:BX3249,BZ3249:CF3249,CH3249:FC3249,FI3249:FQ3249)&gt;0,COUNT(X3249:BN3249,BP3249:BX3249,BZ3249:CF3249,CH3249:FC3249,FI3249:FQ3249),"")</f>
        <v/>
      </c>
      <c r="E3249" s="98" t="str">
        <f>IF(H3249=1,COUNT(R3249:FC3249,FI3249:FQ3249),"")</f>
        <v/>
      </c>
      <c r="F3249" s="98" t="str">
        <f>IF(H3249=1,COUNT(X3249:BN3249,BP3249:BX3249,BZ3249:CF3249,CH3249:FC3249,FI3249:FQ3249),"")</f>
        <v/>
      </c>
      <c r="G3249" s="98" t="str">
        <f>IF($B3249&gt;=1,$M3249,"")</f>
        <v/>
      </c>
      <c r="H3249" s="199" t="str">
        <f>IF(AND(M3249&gt;0,M3249&lt;=STATS!$C$22),1,"")</f>
        <v/>
      </c>
      <c r="J3249" s="34">
        <v>3248</v>
      </c>
      <c r="R3249" s="17"/>
      <c r="U3249" s="17"/>
      <c r="FD3249" s="195"/>
      <c r="FE3249" s="195"/>
      <c r="FF3249" s="195"/>
      <c r="FG3249" s="195"/>
      <c r="FH3249" s="195"/>
    </row>
    <row r="3250" spans="2:164" x14ac:dyDescent="0.2">
      <c r="B3250" s="98">
        <f>COUNT(R3250:FC3250,FI3250:FQ3250)</f>
        <v>0</v>
      </c>
      <c r="C3250" s="98" t="str">
        <f>IF(COUNT(R3250:FC3250,FI3250:FQ3250)&gt;0,COUNT(R3250:FC3250,FI3250:FQ3250),"")</f>
        <v/>
      </c>
      <c r="D3250" s="98" t="str">
        <f>IF(COUNT(X3250:BN3250,BP3250:BX3250,BZ3250:CF3250,CH3250:FC3250,FI3250:FQ3250)&gt;0,COUNT(X3250:BN3250,BP3250:BX3250,BZ3250:CF3250,CH3250:FC3250,FI3250:FQ3250),"")</f>
        <v/>
      </c>
      <c r="E3250" s="98" t="str">
        <f>IF(H3250=1,COUNT(R3250:FC3250,FI3250:FQ3250),"")</f>
        <v/>
      </c>
      <c r="F3250" s="98" t="str">
        <f>IF(H3250=1,COUNT(X3250:BN3250,BP3250:BX3250,BZ3250:CF3250,CH3250:FC3250,FI3250:FQ3250),"")</f>
        <v/>
      </c>
      <c r="G3250" s="98" t="str">
        <f>IF($B3250&gt;=1,$M3250,"")</f>
        <v/>
      </c>
      <c r="H3250" s="199" t="str">
        <f>IF(AND(M3250&gt;0,M3250&lt;=STATS!$C$22),1,"")</f>
        <v/>
      </c>
      <c r="J3250" s="34">
        <v>3249</v>
      </c>
      <c r="R3250" s="17"/>
      <c r="U3250" s="17"/>
      <c r="FD3250" s="195"/>
      <c r="FE3250" s="195"/>
      <c r="FF3250" s="195"/>
      <c r="FG3250" s="195"/>
      <c r="FH3250" s="195"/>
    </row>
    <row r="3251" spans="2:164" x14ac:dyDescent="0.2">
      <c r="B3251" s="98">
        <f>COUNT(R3251:FC3251,FI3251:FQ3251)</f>
        <v>0</v>
      </c>
      <c r="C3251" s="98" t="str">
        <f>IF(COUNT(R3251:FC3251,FI3251:FQ3251)&gt;0,COUNT(R3251:FC3251,FI3251:FQ3251),"")</f>
        <v/>
      </c>
      <c r="D3251" s="98" t="str">
        <f>IF(COUNT(X3251:BN3251,BP3251:BX3251,BZ3251:CF3251,CH3251:FC3251,FI3251:FQ3251)&gt;0,COUNT(X3251:BN3251,BP3251:BX3251,BZ3251:CF3251,CH3251:FC3251,FI3251:FQ3251),"")</f>
        <v/>
      </c>
      <c r="E3251" s="98" t="str">
        <f>IF(H3251=1,COUNT(R3251:FC3251,FI3251:FQ3251),"")</f>
        <v/>
      </c>
      <c r="F3251" s="98" t="str">
        <f>IF(H3251=1,COUNT(X3251:BN3251,BP3251:BX3251,BZ3251:CF3251,CH3251:FC3251,FI3251:FQ3251),"")</f>
        <v/>
      </c>
      <c r="G3251" s="98" t="str">
        <f>IF($B3251&gt;=1,$M3251,"")</f>
        <v/>
      </c>
      <c r="H3251" s="199" t="str">
        <f>IF(AND(M3251&gt;0,M3251&lt;=STATS!$C$22),1,"")</f>
        <v/>
      </c>
      <c r="J3251" s="34">
        <v>3250</v>
      </c>
      <c r="R3251" s="17"/>
      <c r="U3251" s="17"/>
      <c r="FD3251" s="195"/>
      <c r="FE3251" s="195"/>
      <c r="FF3251" s="195"/>
      <c r="FG3251" s="195"/>
      <c r="FH3251" s="195"/>
    </row>
    <row r="3252" spans="2:164" x14ac:dyDescent="0.2">
      <c r="B3252" s="98">
        <f>COUNT(R3252:FC3252,FI3252:FQ3252)</f>
        <v>0</v>
      </c>
      <c r="C3252" s="98" t="str">
        <f>IF(COUNT(R3252:FC3252,FI3252:FQ3252)&gt;0,COUNT(R3252:FC3252,FI3252:FQ3252),"")</f>
        <v/>
      </c>
      <c r="D3252" s="98" t="str">
        <f>IF(COUNT(X3252:BN3252,BP3252:BX3252,BZ3252:CF3252,CH3252:FC3252,FI3252:FQ3252)&gt;0,COUNT(X3252:BN3252,BP3252:BX3252,BZ3252:CF3252,CH3252:FC3252,FI3252:FQ3252),"")</f>
        <v/>
      </c>
      <c r="E3252" s="98" t="str">
        <f>IF(H3252=1,COUNT(R3252:FC3252,FI3252:FQ3252),"")</f>
        <v/>
      </c>
      <c r="F3252" s="98" t="str">
        <f>IF(H3252=1,COUNT(X3252:BN3252,BP3252:BX3252,BZ3252:CF3252,CH3252:FC3252,FI3252:FQ3252),"")</f>
        <v/>
      </c>
      <c r="G3252" s="98" t="str">
        <f>IF($B3252&gt;=1,$M3252,"")</f>
        <v/>
      </c>
      <c r="H3252" s="199" t="str">
        <f>IF(AND(M3252&gt;0,M3252&lt;=STATS!$C$22),1,"")</f>
        <v/>
      </c>
      <c r="J3252" s="34">
        <v>3251</v>
      </c>
      <c r="R3252" s="17"/>
      <c r="U3252" s="17"/>
      <c r="FD3252" s="195"/>
      <c r="FE3252" s="195"/>
      <c r="FF3252" s="195"/>
      <c r="FG3252" s="195"/>
      <c r="FH3252" s="195"/>
    </row>
    <row r="3253" spans="2:164" x14ac:dyDescent="0.2">
      <c r="B3253" s="98">
        <f>COUNT(R3253:FC3253,FI3253:FQ3253)</f>
        <v>0</v>
      </c>
      <c r="C3253" s="98" t="str">
        <f>IF(COUNT(R3253:FC3253,FI3253:FQ3253)&gt;0,COUNT(R3253:FC3253,FI3253:FQ3253),"")</f>
        <v/>
      </c>
      <c r="D3253" s="98" t="str">
        <f>IF(COUNT(X3253:BN3253,BP3253:BX3253,BZ3253:CF3253,CH3253:FC3253,FI3253:FQ3253)&gt;0,COUNT(X3253:BN3253,BP3253:BX3253,BZ3253:CF3253,CH3253:FC3253,FI3253:FQ3253),"")</f>
        <v/>
      </c>
      <c r="E3253" s="98" t="str">
        <f>IF(H3253=1,COUNT(R3253:FC3253,FI3253:FQ3253),"")</f>
        <v/>
      </c>
      <c r="F3253" s="98" t="str">
        <f>IF(H3253=1,COUNT(X3253:BN3253,BP3253:BX3253,BZ3253:CF3253,CH3253:FC3253,FI3253:FQ3253),"")</f>
        <v/>
      </c>
      <c r="G3253" s="98" t="str">
        <f>IF($B3253&gt;=1,$M3253,"")</f>
        <v/>
      </c>
      <c r="H3253" s="199" t="str">
        <f>IF(AND(M3253&gt;0,M3253&lt;=STATS!$C$22),1,"")</f>
        <v/>
      </c>
      <c r="J3253" s="34">
        <v>3252</v>
      </c>
      <c r="R3253" s="17"/>
      <c r="U3253" s="17"/>
      <c r="FD3253" s="195"/>
      <c r="FE3253" s="195"/>
      <c r="FF3253" s="195"/>
      <c r="FG3253" s="195"/>
      <c r="FH3253" s="195"/>
    </row>
    <row r="3254" spans="2:164" x14ac:dyDescent="0.2">
      <c r="B3254" s="98">
        <f>COUNT(R3254:FC3254,FI3254:FQ3254)</f>
        <v>0</v>
      </c>
      <c r="C3254" s="98" t="str">
        <f>IF(COUNT(R3254:FC3254,FI3254:FQ3254)&gt;0,COUNT(R3254:FC3254,FI3254:FQ3254),"")</f>
        <v/>
      </c>
      <c r="D3254" s="98" t="str">
        <f>IF(COUNT(X3254:BN3254,BP3254:BX3254,BZ3254:CF3254,CH3254:FC3254,FI3254:FQ3254)&gt;0,COUNT(X3254:BN3254,BP3254:BX3254,BZ3254:CF3254,CH3254:FC3254,FI3254:FQ3254),"")</f>
        <v/>
      </c>
      <c r="E3254" s="98" t="str">
        <f>IF(H3254=1,COUNT(R3254:FC3254,FI3254:FQ3254),"")</f>
        <v/>
      </c>
      <c r="F3254" s="98" t="str">
        <f>IF(H3254=1,COUNT(X3254:BN3254,BP3254:BX3254,BZ3254:CF3254,CH3254:FC3254,FI3254:FQ3254),"")</f>
        <v/>
      </c>
      <c r="G3254" s="98" t="str">
        <f>IF($B3254&gt;=1,$M3254,"")</f>
        <v/>
      </c>
      <c r="H3254" s="199" t="str">
        <f>IF(AND(M3254&gt;0,M3254&lt;=STATS!$C$22),1,"")</f>
        <v/>
      </c>
      <c r="J3254" s="34">
        <v>3253</v>
      </c>
      <c r="R3254" s="17"/>
      <c r="U3254" s="17"/>
      <c r="FD3254" s="195"/>
      <c r="FE3254" s="195"/>
      <c r="FF3254" s="195"/>
      <c r="FG3254" s="195"/>
      <c r="FH3254" s="195"/>
    </row>
    <row r="3255" spans="2:164" x14ac:dyDescent="0.2">
      <c r="B3255" s="98">
        <f>COUNT(R3255:FC3255,FI3255:FQ3255)</f>
        <v>0</v>
      </c>
      <c r="C3255" s="98" t="str">
        <f>IF(COUNT(R3255:FC3255,FI3255:FQ3255)&gt;0,COUNT(R3255:FC3255,FI3255:FQ3255),"")</f>
        <v/>
      </c>
      <c r="D3255" s="98" t="str">
        <f>IF(COUNT(X3255:BN3255,BP3255:BX3255,BZ3255:CF3255,CH3255:FC3255,FI3255:FQ3255)&gt;0,COUNT(X3255:BN3255,BP3255:BX3255,BZ3255:CF3255,CH3255:FC3255,FI3255:FQ3255),"")</f>
        <v/>
      </c>
      <c r="E3255" s="98" t="str">
        <f>IF(H3255=1,COUNT(R3255:FC3255,FI3255:FQ3255),"")</f>
        <v/>
      </c>
      <c r="F3255" s="98" t="str">
        <f>IF(H3255=1,COUNT(X3255:BN3255,BP3255:BX3255,BZ3255:CF3255,CH3255:FC3255,FI3255:FQ3255),"")</f>
        <v/>
      </c>
      <c r="G3255" s="98" t="str">
        <f>IF($B3255&gt;=1,$M3255,"")</f>
        <v/>
      </c>
      <c r="H3255" s="199" t="str">
        <f>IF(AND(M3255&gt;0,M3255&lt;=STATS!$C$22),1,"")</f>
        <v/>
      </c>
      <c r="J3255" s="34">
        <v>3254</v>
      </c>
      <c r="R3255" s="17"/>
      <c r="U3255" s="17"/>
      <c r="FD3255" s="195"/>
      <c r="FE3255" s="195"/>
      <c r="FF3255" s="195"/>
      <c r="FG3255" s="195"/>
      <c r="FH3255" s="195"/>
    </row>
    <row r="3256" spans="2:164" x14ac:dyDescent="0.2">
      <c r="B3256" s="98">
        <f>COUNT(R3256:FC3256,FI3256:FQ3256)</f>
        <v>0</v>
      </c>
      <c r="C3256" s="98" t="str">
        <f>IF(COUNT(R3256:FC3256,FI3256:FQ3256)&gt;0,COUNT(R3256:FC3256,FI3256:FQ3256),"")</f>
        <v/>
      </c>
      <c r="D3256" s="98" t="str">
        <f>IF(COUNT(X3256:BN3256,BP3256:BX3256,BZ3256:CF3256,CH3256:FC3256,FI3256:FQ3256)&gt;0,COUNT(X3256:BN3256,BP3256:BX3256,BZ3256:CF3256,CH3256:FC3256,FI3256:FQ3256),"")</f>
        <v/>
      </c>
      <c r="E3256" s="98" t="str">
        <f>IF(H3256=1,COUNT(R3256:FC3256,FI3256:FQ3256),"")</f>
        <v/>
      </c>
      <c r="F3256" s="98" t="str">
        <f>IF(H3256=1,COUNT(X3256:BN3256,BP3256:BX3256,BZ3256:CF3256,CH3256:FC3256,FI3256:FQ3256),"")</f>
        <v/>
      </c>
      <c r="G3256" s="98" t="str">
        <f>IF($B3256&gt;=1,$M3256,"")</f>
        <v/>
      </c>
      <c r="H3256" s="199" t="str">
        <f>IF(AND(M3256&gt;0,M3256&lt;=STATS!$C$22),1,"")</f>
        <v/>
      </c>
      <c r="J3256" s="34">
        <v>3255</v>
      </c>
      <c r="R3256" s="17"/>
      <c r="U3256" s="17"/>
      <c r="FD3256" s="195"/>
      <c r="FE3256" s="195"/>
      <c r="FF3256" s="195"/>
      <c r="FG3256" s="195"/>
      <c r="FH3256" s="195"/>
    </row>
    <row r="3257" spans="2:164" x14ac:dyDescent="0.2">
      <c r="B3257" s="98">
        <f>COUNT(R3257:FC3257,FI3257:FQ3257)</f>
        <v>0</v>
      </c>
      <c r="C3257" s="98" t="str">
        <f>IF(COUNT(R3257:FC3257,FI3257:FQ3257)&gt;0,COUNT(R3257:FC3257,FI3257:FQ3257),"")</f>
        <v/>
      </c>
      <c r="D3257" s="98" t="str">
        <f>IF(COUNT(X3257:BN3257,BP3257:BX3257,BZ3257:CF3257,CH3257:FC3257,FI3257:FQ3257)&gt;0,COUNT(X3257:BN3257,BP3257:BX3257,BZ3257:CF3257,CH3257:FC3257,FI3257:FQ3257),"")</f>
        <v/>
      </c>
      <c r="E3257" s="98" t="str">
        <f>IF(H3257=1,COUNT(R3257:FC3257,FI3257:FQ3257),"")</f>
        <v/>
      </c>
      <c r="F3257" s="98" t="str">
        <f>IF(H3257=1,COUNT(X3257:BN3257,BP3257:BX3257,BZ3257:CF3257,CH3257:FC3257,FI3257:FQ3257),"")</f>
        <v/>
      </c>
      <c r="G3257" s="98" t="str">
        <f>IF($B3257&gt;=1,$M3257,"")</f>
        <v/>
      </c>
      <c r="H3257" s="199" t="str">
        <f>IF(AND(M3257&gt;0,M3257&lt;=STATS!$C$22),1,"")</f>
        <v/>
      </c>
      <c r="J3257" s="34">
        <v>3256</v>
      </c>
      <c r="R3257" s="17"/>
      <c r="U3257" s="17"/>
      <c r="FD3257" s="195"/>
      <c r="FE3257" s="195"/>
      <c r="FF3257" s="195"/>
      <c r="FG3257" s="195"/>
      <c r="FH3257" s="195"/>
    </row>
    <row r="3258" spans="2:164" x14ac:dyDescent="0.2">
      <c r="B3258" s="98">
        <f>COUNT(R3258:FC3258,FI3258:FQ3258)</f>
        <v>0</v>
      </c>
      <c r="C3258" s="98" t="str">
        <f>IF(COUNT(R3258:FC3258,FI3258:FQ3258)&gt;0,COUNT(R3258:FC3258,FI3258:FQ3258),"")</f>
        <v/>
      </c>
      <c r="D3258" s="98" t="str">
        <f>IF(COUNT(X3258:BN3258,BP3258:BX3258,BZ3258:CF3258,CH3258:FC3258,FI3258:FQ3258)&gt;0,COUNT(X3258:BN3258,BP3258:BX3258,BZ3258:CF3258,CH3258:FC3258,FI3258:FQ3258),"")</f>
        <v/>
      </c>
      <c r="E3258" s="98" t="str">
        <f>IF(H3258=1,COUNT(R3258:FC3258,FI3258:FQ3258),"")</f>
        <v/>
      </c>
      <c r="F3258" s="98" t="str">
        <f>IF(H3258=1,COUNT(X3258:BN3258,BP3258:BX3258,BZ3258:CF3258,CH3258:FC3258,FI3258:FQ3258),"")</f>
        <v/>
      </c>
      <c r="G3258" s="98" t="str">
        <f>IF($B3258&gt;=1,$M3258,"")</f>
        <v/>
      </c>
      <c r="H3258" s="199" t="str">
        <f>IF(AND(M3258&gt;0,M3258&lt;=STATS!$C$22),1,"")</f>
        <v/>
      </c>
      <c r="J3258" s="34">
        <v>3257</v>
      </c>
      <c r="R3258" s="17"/>
      <c r="U3258" s="17"/>
      <c r="FD3258" s="195"/>
      <c r="FE3258" s="195"/>
      <c r="FF3258" s="195"/>
      <c r="FG3258" s="195"/>
      <c r="FH3258" s="195"/>
    </row>
    <row r="3259" spans="2:164" x14ac:dyDescent="0.2">
      <c r="B3259" s="98">
        <f>COUNT(R3259:FC3259,FI3259:FQ3259)</f>
        <v>0</v>
      </c>
      <c r="C3259" s="98" t="str">
        <f>IF(COUNT(R3259:FC3259,FI3259:FQ3259)&gt;0,COUNT(R3259:FC3259,FI3259:FQ3259),"")</f>
        <v/>
      </c>
      <c r="D3259" s="98" t="str">
        <f>IF(COUNT(X3259:BN3259,BP3259:BX3259,BZ3259:CF3259,CH3259:FC3259,FI3259:FQ3259)&gt;0,COUNT(X3259:BN3259,BP3259:BX3259,BZ3259:CF3259,CH3259:FC3259,FI3259:FQ3259),"")</f>
        <v/>
      </c>
      <c r="E3259" s="98" t="str">
        <f>IF(H3259=1,COUNT(R3259:FC3259,FI3259:FQ3259),"")</f>
        <v/>
      </c>
      <c r="F3259" s="98" t="str">
        <f>IF(H3259=1,COUNT(X3259:BN3259,BP3259:BX3259,BZ3259:CF3259,CH3259:FC3259,FI3259:FQ3259),"")</f>
        <v/>
      </c>
      <c r="G3259" s="98" t="str">
        <f>IF($B3259&gt;=1,$M3259,"")</f>
        <v/>
      </c>
      <c r="H3259" s="199" t="str">
        <f>IF(AND(M3259&gt;0,M3259&lt;=STATS!$C$22),1,"")</f>
        <v/>
      </c>
      <c r="J3259" s="34">
        <v>3258</v>
      </c>
      <c r="R3259" s="17"/>
      <c r="U3259" s="17"/>
      <c r="FD3259" s="195"/>
      <c r="FE3259" s="195"/>
      <c r="FF3259" s="195"/>
      <c r="FG3259" s="195"/>
      <c r="FH3259" s="195"/>
    </row>
    <row r="3260" spans="2:164" x14ac:dyDescent="0.2">
      <c r="B3260" s="98">
        <f>COUNT(R3260:FC3260,FI3260:FQ3260)</f>
        <v>0</v>
      </c>
      <c r="C3260" s="98" t="str">
        <f>IF(COUNT(R3260:FC3260,FI3260:FQ3260)&gt;0,COUNT(R3260:FC3260,FI3260:FQ3260),"")</f>
        <v/>
      </c>
      <c r="D3260" s="98" t="str">
        <f>IF(COUNT(X3260:BN3260,BP3260:BX3260,BZ3260:CF3260,CH3260:FC3260,FI3260:FQ3260)&gt;0,COUNT(X3260:BN3260,BP3260:BX3260,BZ3260:CF3260,CH3260:FC3260,FI3260:FQ3260),"")</f>
        <v/>
      </c>
      <c r="E3260" s="98" t="str">
        <f>IF(H3260=1,COUNT(R3260:FC3260,FI3260:FQ3260),"")</f>
        <v/>
      </c>
      <c r="F3260" s="98" t="str">
        <f>IF(H3260=1,COUNT(X3260:BN3260,BP3260:BX3260,BZ3260:CF3260,CH3260:FC3260,FI3260:FQ3260),"")</f>
        <v/>
      </c>
      <c r="G3260" s="98" t="str">
        <f>IF($B3260&gt;=1,$M3260,"")</f>
        <v/>
      </c>
      <c r="H3260" s="199" t="str">
        <f>IF(AND(M3260&gt;0,M3260&lt;=STATS!$C$22),1,"")</f>
        <v/>
      </c>
      <c r="J3260" s="34">
        <v>3259</v>
      </c>
      <c r="R3260" s="17"/>
      <c r="U3260" s="17"/>
      <c r="FD3260" s="195"/>
      <c r="FE3260" s="195"/>
      <c r="FF3260" s="195"/>
      <c r="FG3260" s="195"/>
      <c r="FH3260" s="195"/>
    </row>
    <row r="3261" spans="2:164" x14ac:dyDescent="0.2">
      <c r="B3261" s="98">
        <f>COUNT(R3261:FC3261,FI3261:FQ3261)</f>
        <v>0</v>
      </c>
      <c r="C3261" s="98" t="str">
        <f>IF(COUNT(R3261:FC3261,FI3261:FQ3261)&gt;0,COUNT(R3261:FC3261,FI3261:FQ3261),"")</f>
        <v/>
      </c>
      <c r="D3261" s="98" t="str">
        <f>IF(COUNT(X3261:BN3261,BP3261:BX3261,BZ3261:CF3261,CH3261:FC3261,FI3261:FQ3261)&gt;0,COUNT(X3261:BN3261,BP3261:BX3261,BZ3261:CF3261,CH3261:FC3261,FI3261:FQ3261),"")</f>
        <v/>
      </c>
      <c r="E3261" s="98" t="str">
        <f>IF(H3261=1,COUNT(R3261:FC3261,FI3261:FQ3261),"")</f>
        <v/>
      </c>
      <c r="F3261" s="98" t="str">
        <f>IF(H3261=1,COUNT(X3261:BN3261,BP3261:BX3261,BZ3261:CF3261,CH3261:FC3261,FI3261:FQ3261),"")</f>
        <v/>
      </c>
      <c r="G3261" s="98" t="str">
        <f>IF($B3261&gt;=1,$M3261,"")</f>
        <v/>
      </c>
      <c r="H3261" s="199" t="str">
        <f>IF(AND(M3261&gt;0,M3261&lt;=STATS!$C$22),1,"")</f>
        <v/>
      </c>
      <c r="J3261" s="34">
        <v>3260</v>
      </c>
      <c r="R3261" s="17"/>
      <c r="U3261" s="17"/>
      <c r="FD3261" s="195"/>
      <c r="FE3261" s="195"/>
      <c r="FF3261" s="195"/>
      <c r="FG3261" s="195"/>
      <c r="FH3261" s="195"/>
    </row>
    <row r="3262" spans="2:164" x14ac:dyDescent="0.2">
      <c r="B3262" s="98">
        <f>COUNT(R3262:FC3262,FI3262:FQ3262)</f>
        <v>0</v>
      </c>
      <c r="C3262" s="98" t="str">
        <f>IF(COUNT(R3262:FC3262,FI3262:FQ3262)&gt;0,COUNT(R3262:FC3262,FI3262:FQ3262),"")</f>
        <v/>
      </c>
      <c r="D3262" s="98" t="str">
        <f>IF(COUNT(X3262:BN3262,BP3262:BX3262,BZ3262:CF3262,CH3262:FC3262,FI3262:FQ3262)&gt;0,COUNT(X3262:BN3262,BP3262:BX3262,BZ3262:CF3262,CH3262:FC3262,FI3262:FQ3262),"")</f>
        <v/>
      </c>
      <c r="E3262" s="98" t="str">
        <f>IF(H3262=1,COUNT(R3262:FC3262,FI3262:FQ3262),"")</f>
        <v/>
      </c>
      <c r="F3262" s="98" t="str">
        <f>IF(H3262=1,COUNT(X3262:BN3262,BP3262:BX3262,BZ3262:CF3262,CH3262:FC3262,FI3262:FQ3262),"")</f>
        <v/>
      </c>
      <c r="G3262" s="98" t="str">
        <f>IF($B3262&gt;=1,$M3262,"")</f>
        <v/>
      </c>
      <c r="H3262" s="199" t="str">
        <f>IF(AND(M3262&gt;0,M3262&lt;=STATS!$C$22),1,"")</f>
        <v/>
      </c>
      <c r="J3262" s="34">
        <v>3261</v>
      </c>
      <c r="R3262" s="17"/>
      <c r="U3262" s="17"/>
      <c r="FD3262" s="195"/>
      <c r="FE3262" s="195"/>
      <c r="FF3262" s="195"/>
      <c r="FG3262" s="195"/>
      <c r="FH3262" s="195"/>
    </row>
    <row r="3263" spans="2:164" x14ac:dyDescent="0.2">
      <c r="B3263" s="98">
        <f>COUNT(R3263:FC3263,FI3263:FQ3263)</f>
        <v>0</v>
      </c>
      <c r="C3263" s="98" t="str">
        <f>IF(COUNT(R3263:FC3263,FI3263:FQ3263)&gt;0,COUNT(R3263:FC3263,FI3263:FQ3263),"")</f>
        <v/>
      </c>
      <c r="D3263" s="98" t="str">
        <f>IF(COUNT(X3263:BN3263,BP3263:BX3263,BZ3263:CF3263,CH3263:FC3263,FI3263:FQ3263)&gt;0,COUNT(X3263:BN3263,BP3263:BX3263,BZ3263:CF3263,CH3263:FC3263,FI3263:FQ3263),"")</f>
        <v/>
      </c>
      <c r="E3263" s="98" t="str">
        <f>IF(H3263=1,COUNT(R3263:FC3263,FI3263:FQ3263),"")</f>
        <v/>
      </c>
      <c r="F3263" s="98" t="str">
        <f>IF(H3263=1,COUNT(X3263:BN3263,BP3263:BX3263,BZ3263:CF3263,CH3263:FC3263,FI3263:FQ3263),"")</f>
        <v/>
      </c>
      <c r="G3263" s="98" t="str">
        <f>IF($B3263&gt;=1,$M3263,"")</f>
        <v/>
      </c>
      <c r="H3263" s="199" t="str">
        <f>IF(AND(M3263&gt;0,M3263&lt;=STATS!$C$22),1,"")</f>
        <v/>
      </c>
      <c r="J3263" s="34">
        <v>3262</v>
      </c>
      <c r="R3263" s="17"/>
      <c r="U3263" s="17"/>
      <c r="FD3263" s="195"/>
      <c r="FE3263" s="195"/>
      <c r="FF3263" s="195"/>
      <c r="FG3263" s="195"/>
      <c r="FH3263" s="195"/>
    </row>
    <row r="3264" spans="2:164" x14ac:dyDescent="0.2">
      <c r="B3264" s="98">
        <f>COUNT(R3264:FC3264,FI3264:FQ3264)</f>
        <v>0</v>
      </c>
      <c r="C3264" s="98" t="str">
        <f>IF(COUNT(R3264:FC3264,FI3264:FQ3264)&gt;0,COUNT(R3264:FC3264,FI3264:FQ3264),"")</f>
        <v/>
      </c>
      <c r="D3264" s="98" t="str">
        <f>IF(COUNT(X3264:BN3264,BP3264:BX3264,BZ3264:CF3264,CH3264:FC3264,FI3264:FQ3264)&gt;0,COUNT(X3264:BN3264,BP3264:BX3264,BZ3264:CF3264,CH3264:FC3264,FI3264:FQ3264),"")</f>
        <v/>
      </c>
      <c r="E3264" s="98" t="str">
        <f>IF(H3264=1,COUNT(R3264:FC3264,FI3264:FQ3264),"")</f>
        <v/>
      </c>
      <c r="F3264" s="98" t="str">
        <f>IF(H3264=1,COUNT(X3264:BN3264,BP3264:BX3264,BZ3264:CF3264,CH3264:FC3264,FI3264:FQ3264),"")</f>
        <v/>
      </c>
      <c r="G3264" s="98" t="str">
        <f>IF($B3264&gt;=1,$M3264,"")</f>
        <v/>
      </c>
      <c r="H3264" s="199" t="str">
        <f>IF(AND(M3264&gt;0,M3264&lt;=STATS!$C$22),1,"")</f>
        <v/>
      </c>
      <c r="J3264" s="34">
        <v>3263</v>
      </c>
      <c r="R3264" s="17"/>
      <c r="U3264" s="17"/>
      <c r="FD3264" s="195"/>
      <c r="FE3264" s="195"/>
      <c r="FF3264" s="195"/>
      <c r="FG3264" s="195"/>
      <c r="FH3264" s="195"/>
    </row>
    <row r="3265" spans="2:164" x14ac:dyDescent="0.2">
      <c r="B3265" s="98">
        <f>COUNT(R3265:FC3265,FI3265:FQ3265)</f>
        <v>0</v>
      </c>
      <c r="C3265" s="98" t="str">
        <f>IF(COUNT(R3265:FC3265,FI3265:FQ3265)&gt;0,COUNT(R3265:FC3265,FI3265:FQ3265),"")</f>
        <v/>
      </c>
      <c r="D3265" s="98" t="str">
        <f>IF(COUNT(X3265:BN3265,BP3265:BX3265,BZ3265:CF3265,CH3265:FC3265,FI3265:FQ3265)&gt;0,COUNT(X3265:BN3265,BP3265:BX3265,BZ3265:CF3265,CH3265:FC3265,FI3265:FQ3265),"")</f>
        <v/>
      </c>
      <c r="E3265" s="98" t="str">
        <f>IF(H3265=1,COUNT(R3265:FC3265,FI3265:FQ3265),"")</f>
        <v/>
      </c>
      <c r="F3265" s="98" t="str">
        <f>IF(H3265=1,COUNT(X3265:BN3265,BP3265:BX3265,BZ3265:CF3265,CH3265:FC3265,FI3265:FQ3265),"")</f>
        <v/>
      </c>
      <c r="G3265" s="98" t="str">
        <f>IF($B3265&gt;=1,$M3265,"")</f>
        <v/>
      </c>
      <c r="H3265" s="199" t="str">
        <f>IF(AND(M3265&gt;0,M3265&lt;=STATS!$C$22),1,"")</f>
        <v/>
      </c>
      <c r="J3265" s="34">
        <v>3264</v>
      </c>
      <c r="R3265" s="17"/>
      <c r="U3265" s="17"/>
      <c r="FD3265" s="195"/>
      <c r="FE3265" s="195"/>
      <c r="FF3265" s="195"/>
      <c r="FG3265" s="195"/>
      <c r="FH3265" s="195"/>
    </row>
    <row r="3266" spans="2:164" x14ac:dyDescent="0.2">
      <c r="B3266" s="98">
        <f>COUNT(R3266:FC3266,FI3266:FQ3266)</f>
        <v>0</v>
      </c>
      <c r="C3266" s="98" t="str">
        <f>IF(COUNT(R3266:FC3266,FI3266:FQ3266)&gt;0,COUNT(R3266:FC3266,FI3266:FQ3266),"")</f>
        <v/>
      </c>
      <c r="D3266" s="98" t="str">
        <f>IF(COUNT(X3266:BN3266,BP3266:BX3266,BZ3266:CF3266,CH3266:FC3266,FI3266:FQ3266)&gt;0,COUNT(X3266:BN3266,BP3266:BX3266,BZ3266:CF3266,CH3266:FC3266,FI3266:FQ3266),"")</f>
        <v/>
      </c>
      <c r="E3266" s="98" t="str">
        <f>IF(H3266=1,COUNT(R3266:FC3266,FI3266:FQ3266),"")</f>
        <v/>
      </c>
      <c r="F3266" s="98" t="str">
        <f>IF(H3266=1,COUNT(X3266:BN3266,BP3266:BX3266,BZ3266:CF3266,CH3266:FC3266,FI3266:FQ3266),"")</f>
        <v/>
      </c>
      <c r="G3266" s="98" t="str">
        <f>IF($B3266&gt;=1,$M3266,"")</f>
        <v/>
      </c>
      <c r="H3266" s="199" t="str">
        <f>IF(AND(M3266&gt;0,M3266&lt;=STATS!$C$22),1,"")</f>
        <v/>
      </c>
      <c r="J3266" s="34">
        <v>3265</v>
      </c>
      <c r="R3266" s="17"/>
      <c r="U3266" s="17"/>
      <c r="FD3266" s="195"/>
      <c r="FE3266" s="195"/>
      <c r="FF3266" s="195"/>
      <c r="FG3266" s="195"/>
      <c r="FH3266" s="195"/>
    </row>
    <row r="3267" spans="2:164" x14ac:dyDescent="0.2">
      <c r="B3267" s="98">
        <f>COUNT(R3267:FC3267,FI3267:FQ3267)</f>
        <v>0</v>
      </c>
      <c r="C3267" s="98" t="str">
        <f>IF(COUNT(R3267:FC3267,FI3267:FQ3267)&gt;0,COUNT(R3267:FC3267,FI3267:FQ3267),"")</f>
        <v/>
      </c>
      <c r="D3267" s="98" t="str">
        <f>IF(COUNT(X3267:BN3267,BP3267:BX3267,BZ3267:CF3267,CH3267:FC3267,FI3267:FQ3267)&gt;0,COUNT(X3267:BN3267,BP3267:BX3267,BZ3267:CF3267,CH3267:FC3267,FI3267:FQ3267),"")</f>
        <v/>
      </c>
      <c r="E3267" s="98" t="str">
        <f>IF(H3267=1,COUNT(R3267:FC3267,FI3267:FQ3267),"")</f>
        <v/>
      </c>
      <c r="F3267" s="98" t="str">
        <f>IF(H3267=1,COUNT(X3267:BN3267,BP3267:BX3267,BZ3267:CF3267,CH3267:FC3267,FI3267:FQ3267),"")</f>
        <v/>
      </c>
      <c r="G3267" s="98" t="str">
        <f>IF($B3267&gt;=1,$M3267,"")</f>
        <v/>
      </c>
      <c r="H3267" s="199" t="str">
        <f>IF(AND(M3267&gt;0,M3267&lt;=STATS!$C$22),1,"")</f>
        <v/>
      </c>
      <c r="J3267" s="34">
        <v>3266</v>
      </c>
      <c r="R3267" s="17"/>
      <c r="U3267" s="17"/>
      <c r="FD3267" s="195"/>
      <c r="FE3267" s="195"/>
      <c r="FF3267" s="195"/>
      <c r="FG3267" s="195"/>
      <c r="FH3267" s="195"/>
    </row>
    <row r="3268" spans="2:164" x14ac:dyDescent="0.2">
      <c r="B3268" s="98">
        <f>COUNT(R3268:FC3268,FI3268:FQ3268)</f>
        <v>0</v>
      </c>
      <c r="C3268" s="98" t="str">
        <f>IF(COUNT(R3268:FC3268,FI3268:FQ3268)&gt;0,COUNT(R3268:FC3268,FI3268:FQ3268),"")</f>
        <v/>
      </c>
      <c r="D3268" s="98" t="str">
        <f>IF(COUNT(X3268:BN3268,BP3268:BX3268,BZ3268:CF3268,CH3268:FC3268,FI3268:FQ3268)&gt;0,COUNT(X3268:BN3268,BP3268:BX3268,BZ3268:CF3268,CH3268:FC3268,FI3268:FQ3268),"")</f>
        <v/>
      </c>
      <c r="E3268" s="98" t="str">
        <f>IF(H3268=1,COUNT(R3268:FC3268,FI3268:FQ3268),"")</f>
        <v/>
      </c>
      <c r="F3268" s="98" t="str">
        <f>IF(H3268=1,COUNT(X3268:BN3268,BP3268:BX3268,BZ3268:CF3268,CH3268:FC3268,FI3268:FQ3268),"")</f>
        <v/>
      </c>
      <c r="G3268" s="98" t="str">
        <f>IF($B3268&gt;=1,$M3268,"")</f>
        <v/>
      </c>
      <c r="H3268" s="199" t="str">
        <f>IF(AND(M3268&gt;0,M3268&lt;=STATS!$C$22),1,"")</f>
        <v/>
      </c>
      <c r="J3268" s="34">
        <v>3267</v>
      </c>
      <c r="R3268" s="17"/>
      <c r="U3268" s="17"/>
      <c r="FD3268" s="195"/>
      <c r="FE3268" s="195"/>
      <c r="FF3268" s="195"/>
      <c r="FG3268" s="195"/>
      <c r="FH3268" s="195"/>
    </row>
    <row r="3269" spans="2:164" x14ac:dyDescent="0.2">
      <c r="B3269" s="98">
        <f>COUNT(R3269:FC3269,FI3269:FQ3269)</f>
        <v>0</v>
      </c>
      <c r="C3269" s="98" t="str">
        <f>IF(COUNT(R3269:FC3269,FI3269:FQ3269)&gt;0,COUNT(R3269:FC3269,FI3269:FQ3269),"")</f>
        <v/>
      </c>
      <c r="D3269" s="98" t="str">
        <f>IF(COUNT(X3269:BN3269,BP3269:BX3269,BZ3269:CF3269,CH3269:FC3269,FI3269:FQ3269)&gt;0,COUNT(X3269:BN3269,BP3269:BX3269,BZ3269:CF3269,CH3269:FC3269,FI3269:FQ3269),"")</f>
        <v/>
      </c>
      <c r="E3269" s="98" t="str">
        <f>IF(H3269=1,COUNT(R3269:FC3269,FI3269:FQ3269),"")</f>
        <v/>
      </c>
      <c r="F3269" s="98" t="str">
        <f>IF(H3269=1,COUNT(X3269:BN3269,BP3269:BX3269,BZ3269:CF3269,CH3269:FC3269,FI3269:FQ3269),"")</f>
        <v/>
      </c>
      <c r="G3269" s="98" t="str">
        <f>IF($B3269&gt;=1,$M3269,"")</f>
        <v/>
      </c>
      <c r="H3269" s="199" t="str">
        <f>IF(AND(M3269&gt;0,M3269&lt;=STATS!$C$22),1,"")</f>
        <v/>
      </c>
      <c r="J3269" s="34">
        <v>3268</v>
      </c>
      <c r="R3269" s="17"/>
      <c r="U3269" s="17"/>
      <c r="FD3269" s="195"/>
      <c r="FE3269" s="195"/>
      <c r="FF3269" s="195"/>
      <c r="FG3269" s="195"/>
      <c r="FH3269" s="195"/>
    </row>
    <row r="3270" spans="2:164" x14ac:dyDescent="0.2">
      <c r="B3270" s="98">
        <f>COUNT(R3270:FC3270,FI3270:FQ3270)</f>
        <v>0</v>
      </c>
      <c r="C3270" s="98" t="str">
        <f>IF(COUNT(R3270:FC3270,FI3270:FQ3270)&gt;0,COUNT(R3270:FC3270,FI3270:FQ3270),"")</f>
        <v/>
      </c>
      <c r="D3270" s="98" t="str">
        <f>IF(COUNT(X3270:BN3270,BP3270:BX3270,BZ3270:CF3270,CH3270:FC3270,FI3270:FQ3270)&gt;0,COUNT(X3270:BN3270,BP3270:BX3270,BZ3270:CF3270,CH3270:FC3270,FI3270:FQ3270),"")</f>
        <v/>
      </c>
      <c r="E3270" s="98" t="str">
        <f>IF(H3270=1,COUNT(R3270:FC3270,FI3270:FQ3270),"")</f>
        <v/>
      </c>
      <c r="F3270" s="98" t="str">
        <f>IF(H3270=1,COUNT(X3270:BN3270,BP3270:BX3270,BZ3270:CF3270,CH3270:FC3270,FI3270:FQ3270),"")</f>
        <v/>
      </c>
      <c r="G3270" s="98" t="str">
        <f>IF($B3270&gt;=1,$M3270,"")</f>
        <v/>
      </c>
      <c r="H3270" s="199" t="str">
        <f>IF(AND(M3270&gt;0,M3270&lt;=STATS!$C$22),1,"")</f>
        <v/>
      </c>
      <c r="J3270" s="34">
        <v>3269</v>
      </c>
      <c r="R3270" s="17"/>
      <c r="U3270" s="17"/>
      <c r="FD3270" s="195"/>
      <c r="FE3270" s="195"/>
      <c r="FF3270" s="195"/>
      <c r="FG3270" s="195"/>
      <c r="FH3270" s="195"/>
    </row>
    <row r="3271" spans="2:164" x14ac:dyDescent="0.2">
      <c r="B3271" s="98">
        <f>COUNT(R3271:FC3271,FI3271:FQ3271)</f>
        <v>0</v>
      </c>
      <c r="C3271" s="98" t="str">
        <f>IF(COUNT(R3271:FC3271,FI3271:FQ3271)&gt;0,COUNT(R3271:FC3271,FI3271:FQ3271),"")</f>
        <v/>
      </c>
      <c r="D3271" s="98" t="str">
        <f>IF(COUNT(X3271:BN3271,BP3271:BX3271,BZ3271:CF3271,CH3271:FC3271,FI3271:FQ3271)&gt;0,COUNT(X3271:BN3271,BP3271:BX3271,BZ3271:CF3271,CH3271:FC3271,FI3271:FQ3271),"")</f>
        <v/>
      </c>
      <c r="E3271" s="98" t="str">
        <f>IF(H3271=1,COUNT(R3271:FC3271,FI3271:FQ3271),"")</f>
        <v/>
      </c>
      <c r="F3271" s="98" t="str">
        <f>IF(H3271=1,COUNT(X3271:BN3271,BP3271:BX3271,BZ3271:CF3271,CH3271:FC3271,FI3271:FQ3271),"")</f>
        <v/>
      </c>
      <c r="G3271" s="98" t="str">
        <f>IF($B3271&gt;=1,$M3271,"")</f>
        <v/>
      </c>
      <c r="H3271" s="199" t="str">
        <f>IF(AND(M3271&gt;0,M3271&lt;=STATS!$C$22),1,"")</f>
        <v/>
      </c>
      <c r="J3271" s="34">
        <v>3270</v>
      </c>
      <c r="R3271" s="17"/>
      <c r="U3271" s="17"/>
      <c r="FD3271" s="195"/>
      <c r="FE3271" s="195"/>
      <c r="FF3271" s="195"/>
      <c r="FG3271" s="195"/>
      <c r="FH3271" s="195"/>
    </row>
    <row r="3272" spans="2:164" x14ac:dyDescent="0.2">
      <c r="B3272" s="98">
        <f>COUNT(R3272:FC3272,FI3272:FQ3272)</f>
        <v>0</v>
      </c>
      <c r="C3272" s="98" t="str">
        <f>IF(COUNT(R3272:FC3272,FI3272:FQ3272)&gt;0,COUNT(R3272:FC3272,FI3272:FQ3272),"")</f>
        <v/>
      </c>
      <c r="D3272" s="98" t="str">
        <f>IF(COUNT(X3272:BN3272,BP3272:BX3272,BZ3272:CF3272,CH3272:FC3272,FI3272:FQ3272)&gt;0,COUNT(X3272:BN3272,BP3272:BX3272,BZ3272:CF3272,CH3272:FC3272,FI3272:FQ3272),"")</f>
        <v/>
      </c>
      <c r="E3272" s="98" t="str">
        <f>IF(H3272=1,COUNT(R3272:FC3272,FI3272:FQ3272),"")</f>
        <v/>
      </c>
      <c r="F3272" s="98" t="str">
        <f>IF(H3272=1,COUNT(X3272:BN3272,BP3272:BX3272,BZ3272:CF3272,CH3272:FC3272,FI3272:FQ3272),"")</f>
        <v/>
      </c>
      <c r="G3272" s="98" t="str">
        <f>IF($B3272&gt;=1,$M3272,"")</f>
        <v/>
      </c>
      <c r="H3272" s="199" t="str">
        <f>IF(AND(M3272&gt;0,M3272&lt;=STATS!$C$22),1,"")</f>
        <v/>
      </c>
      <c r="J3272" s="34">
        <v>3271</v>
      </c>
      <c r="R3272" s="17"/>
      <c r="U3272" s="17"/>
      <c r="FD3272" s="195"/>
      <c r="FE3272" s="195"/>
      <c r="FF3272" s="195"/>
      <c r="FG3272" s="195"/>
      <c r="FH3272" s="195"/>
    </row>
    <row r="3273" spans="2:164" x14ac:dyDescent="0.2">
      <c r="B3273" s="98">
        <f>COUNT(R3273:FC3273,FI3273:FQ3273)</f>
        <v>0</v>
      </c>
      <c r="C3273" s="98" t="str">
        <f>IF(COUNT(R3273:FC3273,FI3273:FQ3273)&gt;0,COUNT(R3273:FC3273,FI3273:FQ3273),"")</f>
        <v/>
      </c>
      <c r="D3273" s="98" t="str">
        <f>IF(COUNT(X3273:BN3273,BP3273:BX3273,BZ3273:CF3273,CH3273:FC3273,FI3273:FQ3273)&gt;0,COUNT(X3273:BN3273,BP3273:BX3273,BZ3273:CF3273,CH3273:FC3273,FI3273:FQ3273),"")</f>
        <v/>
      </c>
      <c r="E3273" s="98" t="str">
        <f>IF(H3273=1,COUNT(R3273:FC3273,FI3273:FQ3273),"")</f>
        <v/>
      </c>
      <c r="F3273" s="98" t="str">
        <f>IF(H3273=1,COUNT(X3273:BN3273,BP3273:BX3273,BZ3273:CF3273,CH3273:FC3273,FI3273:FQ3273),"")</f>
        <v/>
      </c>
      <c r="G3273" s="98" t="str">
        <f>IF($B3273&gt;=1,$M3273,"")</f>
        <v/>
      </c>
      <c r="H3273" s="199" t="str">
        <f>IF(AND(M3273&gt;0,M3273&lt;=STATS!$C$22),1,"")</f>
        <v/>
      </c>
      <c r="J3273" s="34">
        <v>3272</v>
      </c>
      <c r="R3273" s="17"/>
      <c r="U3273" s="17"/>
      <c r="FD3273" s="195"/>
      <c r="FE3273" s="195"/>
      <c r="FF3273" s="195"/>
      <c r="FG3273" s="195"/>
      <c r="FH3273" s="195"/>
    </row>
    <row r="3274" spans="2:164" x14ac:dyDescent="0.2">
      <c r="B3274" s="98">
        <f>COUNT(R3274:FC3274,FI3274:FQ3274)</f>
        <v>0</v>
      </c>
      <c r="C3274" s="98" t="str">
        <f>IF(COUNT(R3274:FC3274,FI3274:FQ3274)&gt;0,COUNT(R3274:FC3274,FI3274:FQ3274),"")</f>
        <v/>
      </c>
      <c r="D3274" s="98" t="str">
        <f>IF(COUNT(X3274:BN3274,BP3274:BX3274,BZ3274:CF3274,CH3274:FC3274,FI3274:FQ3274)&gt;0,COUNT(X3274:BN3274,BP3274:BX3274,BZ3274:CF3274,CH3274:FC3274,FI3274:FQ3274),"")</f>
        <v/>
      </c>
      <c r="E3274" s="98" t="str">
        <f>IF(H3274=1,COUNT(R3274:FC3274,FI3274:FQ3274),"")</f>
        <v/>
      </c>
      <c r="F3274" s="98" t="str">
        <f>IF(H3274=1,COUNT(X3274:BN3274,BP3274:BX3274,BZ3274:CF3274,CH3274:FC3274,FI3274:FQ3274),"")</f>
        <v/>
      </c>
      <c r="G3274" s="98" t="str">
        <f>IF($B3274&gt;=1,$M3274,"")</f>
        <v/>
      </c>
      <c r="H3274" s="199" t="str">
        <f>IF(AND(M3274&gt;0,M3274&lt;=STATS!$C$22),1,"")</f>
        <v/>
      </c>
      <c r="J3274" s="34">
        <v>3273</v>
      </c>
      <c r="R3274" s="17"/>
      <c r="U3274" s="17"/>
      <c r="FD3274" s="195"/>
      <c r="FE3274" s="195"/>
      <c r="FF3274" s="195"/>
      <c r="FG3274" s="195"/>
      <c r="FH3274" s="195"/>
    </row>
    <row r="3275" spans="2:164" x14ac:dyDescent="0.2">
      <c r="B3275" s="98">
        <f>COUNT(R3275:FC3275,FI3275:FQ3275)</f>
        <v>0</v>
      </c>
      <c r="C3275" s="98" t="str">
        <f>IF(COUNT(R3275:FC3275,FI3275:FQ3275)&gt;0,COUNT(R3275:FC3275,FI3275:FQ3275),"")</f>
        <v/>
      </c>
      <c r="D3275" s="98" t="str">
        <f>IF(COUNT(X3275:BN3275,BP3275:BX3275,BZ3275:CF3275,CH3275:FC3275,FI3275:FQ3275)&gt;0,COUNT(X3275:BN3275,BP3275:BX3275,BZ3275:CF3275,CH3275:FC3275,FI3275:FQ3275),"")</f>
        <v/>
      </c>
      <c r="E3275" s="98" t="str">
        <f>IF(H3275=1,COUNT(R3275:FC3275,FI3275:FQ3275),"")</f>
        <v/>
      </c>
      <c r="F3275" s="98" t="str">
        <f>IF(H3275=1,COUNT(X3275:BN3275,BP3275:BX3275,BZ3275:CF3275,CH3275:FC3275,FI3275:FQ3275),"")</f>
        <v/>
      </c>
      <c r="G3275" s="98" t="str">
        <f>IF($B3275&gt;=1,$M3275,"")</f>
        <v/>
      </c>
      <c r="H3275" s="199" t="str">
        <f>IF(AND(M3275&gt;0,M3275&lt;=STATS!$C$22),1,"")</f>
        <v/>
      </c>
      <c r="J3275" s="34">
        <v>3274</v>
      </c>
      <c r="R3275" s="17"/>
      <c r="U3275" s="17"/>
      <c r="FD3275" s="195"/>
      <c r="FE3275" s="195"/>
      <c r="FF3275" s="195"/>
      <c r="FG3275" s="195"/>
      <c r="FH3275" s="195"/>
    </row>
    <row r="3276" spans="2:164" x14ac:dyDescent="0.2">
      <c r="B3276" s="98">
        <f>COUNT(R3276:FC3276,FI3276:FQ3276)</f>
        <v>0</v>
      </c>
      <c r="C3276" s="98" t="str">
        <f>IF(COUNT(R3276:FC3276,FI3276:FQ3276)&gt;0,COUNT(R3276:FC3276,FI3276:FQ3276),"")</f>
        <v/>
      </c>
      <c r="D3276" s="98" t="str">
        <f>IF(COUNT(X3276:BN3276,BP3276:BX3276,BZ3276:CF3276,CH3276:FC3276,FI3276:FQ3276)&gt;0,COUNT(X3276:BN3276,BP3276:BX3276,BZ3276:CF3276,CH3276:FC3276,FI3276:FQ3276),"")</f>
        <v/>
      </c>
      <c r="E3276" s="98" t="str">
        <f>IF(H3276=1,COUNT(R3276:FC3276,FI3276:FQ3276),"")</f>
        <v/>
      </c>
      <c r="F3276" s="98" t="str">
        <f>IF(H3276=1,COUNT(X3276:BN3276,BP3276:BX3276,BZ3276:CF3276,CH3276:FC3276,FI3276:FQ3276),"")</f>
        <v/>
      </c>
      <c r="G3276" s="98" t="str">
        <f>IF($B3276&gt;=1,$M3276,"")</f>
        <v/>
      </c>
      <c r="H3276" s="199" t="str">
        <f>IF(AND(M3276&gt;0,M3276&lt;=STATS!$C$22),1,"")</f>
        <v/>
      </c>
      <c r="J3276" s="34">
        <v>3275</v>
      </c>
      <c r="R3276" s="17"/>
      <c r="U3276" s="17"/>
      <c r="FD3276" s="195"/>
      <c r="FE3276" s="195"/>
      <c r="FF3276" s="195"/>
      <c r="FG3276" s="195"/>
      <c r="FH3276" s="195"/>
    </row>
    <row r="3277" spans="2:164" x14ac:dyDescent="0.2">
      <c r="B3277" s="98">
        <f>COUNT(R3277:FC3277,FI3277:FQ3277)</f>
        <v>0</v>
      </c>
      <c r="C3277" s="98" t="str">
        <f>IF(COUNT(R3277:FC3277,FI3277:FQ3277)&gt;0,COUNT(R3277:FC3277,FI3277:FQ3277),"")</f>
        <v/>
      </c>
      <c r="D3277" s="98" t="str">
        <f>IF(COUNT(X3277:BN3277,BP3277:BX3277,BZ3277:CF3277,CH3277:FC3277,FI3277:FQ3277)&gt;0,COUNT(X3277:BN3277,BP3277:BX3277,BZ3277:CF3277,CH3277:FC3277,FI3277:FQ3277),"")</f>
        <v/>
      </c>
      <c r="E3277" s="98" t="str">
        <f>IF(H3277=1,COUNT(R3277:FC3277,FI3277:FQ3277),"")</f>
        <v/>
      </c>
      <c r="F3277" s="98" t="str">
        <f>IF(H3277=1,COUNT(X3277:BN3277,BP3277:BX3277,BZ3277:CF3277,CH3277:FC3277,FI3277:FQ3277),"")</f>
        <v/>
      </c>
      <c r="G3277" s="98" t="str">
        <f>IF($B3277&gt;=1,$M3277,"")</f>
        <v/>
      </c>
      <c r="H3277" s="199" t="str">
        <f>IF(AND(M3277&gt;0,M3277&lt;=STATS!$C$22),1,"")</f>
        <v/>
      </c>
      <c r="J3277" s="34">
        <v>3276</v>
      </c>
      <c r="R3277" s="17"/>
      <c r="U3277" s="17"/>
      <c r="FD3277" s="195"/>
      <c r="FE3277" s="195"/>
      <c r="FF3277" s="195"/>
      <c r="FG3277" s="195"/>
      <c r="FH3277" s="195"/>
    </row>
    <row r="3278" spans="2:164" x14ac:dyDescent="0.2">
      <c r="B3278" s="98">
        <f>COUNT(R3278:FC3278,FI3278:FQ3278)</f>
        <v>0</v>
      </c>
      <c r="C3278" s="98" t="str">
        <f>IF(COUNT(R3278:FC3278,FI3278:FQ3278)&gt;0,COUNT(R3278:FC3278,FI3278:FQ3278),"")</f>
        <v/>
      </c>
      <c r="D3278" s="98" t="str">
        <f>IF(COUNT(X3278:BN3278,BP3278:BX3278,BZ3278:CF3278,CH3278:FC3278,FI3278:FQ3278)&gt;0,COUNT(X3278:BN3278,BP3278:BX3278,BZ3278:CF3278,CH3278:FC3278,FI3278:FQ3278),"")</f>
        <v/>
      </c>
      <c r="E3278" s="98" t="str">
        <f>IF(H3278=1,COUNT(R3278:FC3278,FI3278:FQ3278),"")</f>
        <v/>
      </c>
      <c r="F3278" s="98" t="str">
        <f>IF(H3278=1,COUNT(X3278:BN3278,BP3278:BX3278,BZ3278:CF3278,CH3278:FC3278,FI3278:FQ3278),"")</f>
        <v/>
      </c>
      <c r="G3278" s="98" t="str">
        <f>IF($B3278&gt;=1,$M3278,"")</f>
        <v/>
      </c>
      <c r="H3278" s="199" t="str">
        <f>IF(AND(M3278&gt;0,M3278&lt;=STATS!$C$22),1,"")</f>
        <v/>
      </c>
      <c r="J3278" s="34">
        <v>3277</v>
      </c>
      <c r="R3278" s="17"/>
      <c r="U3278" s="17"/>
      <c r="FD3278" s="195"/>
      <c r="FE3278" s="195"/>
      <c r="FF3278" s="195"/>
      <c r="FG3278" s="195"/>
      <c r="FH3278" s="195"/>
    </row>
    <row r="3279" spans="2:164" x14ac:dyDescent="0.2">
      <c r="B3279" s="98">
        <f>COUNT(R3279:FC3279,FI3279:FQ3279)</f>
        <v>0</v>
      </c>
      <c r="C3279" s="98" t="str">
        <f>IF(COUNT(R3279:FC3279,FI3279:FQ3279)&gt;0,COUNT(R3279:FC3279,FI3279:FQ3279),"")</f>
        <v/>
      </c>
      <c r="D3279" s="98" t="str">
        <f>IF(COUNT(X3279:BN3279,BP3279:BX3279,BZ3279:CF3279,CH3279:FC3279,FI3279:FQ3279)&gt;0,COUNT(X3279:BN3279,BP3279:BX3279,BZ3279:CF3279,CH3279:FC3279,FI3279:FQ3279),"")</f>
        <v/>
      </c>
      <c r="E3279" s="98" t="str">
        <f>IF(H3279=1,COUNT(R3279:FC3279,FI3279:FQ3279),"")</f>
        <v/>
      </c>
      <c r="F3279" s="98" t="str">
        <f>IF(H3279=1,COUNT(X3279:BN3279,BP3279:BX3279,BZ3279:CF3279,CH3279:FC3279,FI3279:FQ3279),"")</f>
        <v/>
      </c>
      <c r="G3279" s="98" t="str">
        <f>IF($B3279&gt;=1,$M3279,"")</f>
        <v/>
      </c>
      <c r="H3279" s="199" t="str">
        <f>IF(AND(M3279&gt;0,M3279&lt;=STATS!$C$22),1,"")</f>
        <v/>
      </c>
      <c r="J3279" s="34">
        <v>3278</v>
      </c>
      <c r="R3279" s="17"/>
      <c r="U3279" s="17"/>
      <c r="FD3279" s="195"/>
      <c r="FE3279" s="195"/>
      <c r="FF3279" s="195"/>
      <c r="FG3279" s="195"/>
      <c r="FH3279" s="195"/>
    </row>
    <row r="3280" spans="2:164" x14ac:dyDescent="0.2">
      <c r="B3280" s="98">
        <f>COUNT(R3280:FC3280,FI3280:FQ3280)</f>
        <v>0</v>
      </c>
      <c r="C3280" s="98" t="str">
        <f>IF(COUNT(R3280:FC3280,FI3280:FQ3280)&gt;0,COUNT(R3280:FC3280,FI3280:FQ3280),"")</f>
        <v/>
      </c>
      <c r="D3280" s="98" t="str">
        <f>IF(COUNT(X3280:BN3280,BP3280:BX3280,BZ3280:CF3280,CH3280:FC3280,FI3280:FQ3280)&gt;0,COUNT(X3280:BN3280,BP3280:BX3280,BZ3280:CF3280,CH3280:FC3280,FI3280:FQ3280),"")</f>
        <v/>
      </c>
      <c r="E3280" s="98" t="str">
        <f>IF(H3280=1,COUNT(R3280:FC3280,FI3280:FQ3280),"")</f>
        <v/>
      </c>
      <c r="F3280" s="98" t="str">
        <f>IF(H3280=1,COUNT(X3280:BN3280,BP3280:BX3280,BZ3280:CF3280,CH3280:FC3280,FI3280:FQ3280),"")</f>
        <v/>
      </c>
      <c r="G3280" s="98" t="str">
        <f>IF($B3280&gt;=1,$M3280,"")</f>
        <v/>
      </c>
      <c r="H3280" s="199" t="str">
        <f>IF(AND(M3280&gt;0,M3280&lt;=STATS!$C$22),1,"")</f>
        <v/>
      </c>
      <c r="J3280" s="34">
        <v>3279</v>
      </c>
      <c r="R3280" s="17"/>
      <c r="U3280" s="17"/>
      <c r="FD3280" s="195"/>
      <c r="FE3280" s="195"/>
      <c r="FF3280" s="195"/>
      <c r="FG3280" s="195"/>
      <c r="FH3280" s="195"/>
    </row>
    <row r="3281" spans="2:164" x14ac:dyDescent="0.2">
      <c r="B3281" s="98">
        <f>COUNT(R3281:FC3281,FI3281:FQ3281)</f>
        <v>0</v>
      </c>
      <c r="C3281" s="98" t="str">
        <f>IF(COUNT(R3281:FC3281,FI3281:FQ3281)&gt;0,COUNT(R3281:FC3281,FI3281:FQ3281),"")</f>
        <v/>
      </c>
      <c r="D3281" s="98" t="str">
        <f>IF(COUNT(X3281:BN3281,BP3281:BX3281,BZ3281:CF3281,CH3281:FC3281,FI3281:FQ3281)&gt;0,COUNT(X3281:BN3281,BP3281:BX3281,BZ3281:CF3281,CH3281:FC3281,FI3281:FQ3281),"")</f>
        <v/>
      </c>
      <c r="E3281" s="98" t="str">
        <f>IF(H3281=1,COUNT(R3281:FC3281,FI3281:FQ3281),"")</f>
        <v/>
      </c>
      <c r="F3281" s="98" t="str">
        <f>IF(H3281=1,COUNT(X3281:BN3281,BP3281:BX3281,BZ3281:CF3281,CH3281:FC3281,FI3281:FQ3281),"")</f>
        <v/>
      </c>
      <c r="G3281" s="98" t="str">
        <f>IF($B3281&gt;=1,$M3281,"")</f>
        <v/>
      </c>
      <c r="H3281" s="199" t="str">
        <f>IF(AND(M3281&gt;0,M3281&lt;=STATS!$C$22),1,"")</f>
        <v/>
      </c>
      <c r="J3281" s="34">
        <v>3280</v>
      </c>
      <c r="R3281" s="17"/>
      <c r="U3281" s="17"/>
      <c r="FD3281" s="195"/>
      <c r="FE3281" s="195"/>
      <c r="FF3281" s="195"/>
      <c r="FG3281" s="195"/>
      <c r="FH3281" s="195"/>
    </row>
    <row r="3282" spans="2:164" x14ac:dyDescent="0.2">
      <c r="B3282" s="98">
        <f>COUNT(R3282:FC3282,FI3282:FQ3282)</f>
        <v>0</v>
      </c>
      <c r="C3282" s="98" t="str">
        <f>IF(COUNT(R3282:FC3282,FI3282:FQ3282)&gt;0,COUNT(R3282:FC3282,FI3282:FQ3282),"")</f>
        <v/>
      </c>
      <c r="D3282" s="98" t="str">
        <f>IF(COUNT(X3282:BN3282,BP3282:BX3282,BZ3282:CF3282,CH3282:FC3282,FI3282:FQ3282)&gt;0,COUNT(X3282:BN3282,BP3282:BX3282,BZ3282:CF3282,CH3282:FC3282,FI3282:FQ3282),"")</f>
        <v/>
      </c>
      <c r="E3282" s="98" t="str">
        <f>IF(H3282=1,COUNT(R3282:FC3282,FI3282:FQ3282),"")</f>
        <v/>
      </c>
      <c r="F3282" s="98" t="str">
        <f>IF(H3282=1,COUNT(X3282:BN3282,BP3282:BX3282,BZ3282:CF3282,CH3282:FC3282,FI3282:FQ3282),"")</f>
        <v/>
      </c>
      <c r="G3282" s="98" t="str">
        <f>IF($B3282&gt;=1,$M3282,"")</f>
        <v/>
      </c>
      <c r="H3282" s="199" t="str">
        <f>IF(AND(M3282&gt;0,M3282&lt;=STATS!$C$22),1,"")</f>
        <v/>
      </c>
      <c r="J3282" s="34">
        <v>3281</v>
      </c>
      <c r="R3282" s="17"/>
      <c r="U3282" s="17"/>
      <c r="FD3282" s="195"/>
      <c r="FE3282" s="195"/>
      <c r="FF3282" s="195"/>
      <c r="FG3282" s="195"/>
      <c r="FH3282" s="195"/>
    </row>
    <row r="3283" spans="2:164" x14ac:dyDescent="0.2">
      <c r="B3283" s="98">
        <f>COUNT(R3283:FC3283,FI3283:FQ3283)</f>
        <v>0</v>
      </c>
      <c r="C3283" s="98" t="str">
        <f>IF(COUNT(R3283:FC3283,FI3283:FQ3283)&gt;0,COUNT(R3283:FC3283,FI3283:FQ3283),"")</f>
        <v/>
      </c>
      <c r="D3283" s="98" t="str">
        <f>IF(COUNT(X3283:BN3283,BP3283:BX3283,BZ3283:CF3283,CH3283:FC3283,FI3283:FQ3283)&gt;0,COUNT(X3283:BN3283,BP3283:BX3283,BZ3283:CF3283,CH3283:FC3283,FI3283:FQ3283),"")</f>
        <v/>
      </c>
      <c r="E3283" s="98" t="str">
        <f>IF(H3283=1,COUNT(R3283:FC3283,FI3283:FQ3283),"")</f>
        <v/>
      </c>
      <c r="F3283" s="98" t="str">
        <f>IF(H3283=1,COUNT(X3283:BN3283,BP3283:BX3283,BZ3283:CF3283,CH3283:FC3283,FI3283:FQ3283),"")</f>
        <v/>
      </c>
      <c r="G3283" s="98" t="str">
        <f>IF($B3283&gt;=1,$M3283,"")</f>
        <v/>
      </c>
      <c r="H3283" s="199" t="str">
        <f>IF(AND(M3283&gt;0,M3283&lt;=STATS!$C$22),1,"")</f>
        <v/>
      </c>
      <c r="J3283" s="34">
        <v>3282</v>
      </c>
      <c r="R3283" s="17"/>
      <c r="U3283" s="17"/>
      <c r="FD3283" s="195"/>
      <c r="FE3283" s="195"/>
      <c r="FF3283" s="195"/>
      <c r="FG3283" s="195"/>
      <c r="FH3283" s="195"/>
    </row>
    <row r="3284" spans="2:164" x14ac:dyDescent="0.2">
      <c r="B3284" s="98">
        <f>COUNT(R3284:FC3284,FI3284:FQ3284)</f>
        <v>0</v>
      </c>
      <c r="C3284" s="98" t="str">
        <f>IF(COUNT(R3284:FC3284,FI3284:FQ3284)&gt;0,COUNT(R3284:FC3284,FI3284:FQ3284),"")</f>
        <v/>
      </c>
      <c r="D3284" s="98" t="str">
        <f>IF(COUNT(X3284:BN3284,BP3284:BX3284,BZ3284:CF3284,CH3284:FC3284,FI3284:FQ3284)&gt;0,COUNT(X3284:BN3284,BP3284:BX3284,BZ3284:CF3284,CH3284:FC3284,FI3284:FQ3284),"")</f>
        <v/>
      </c>
      <c r="E3284" s="98" t="str">
        <f>IF(H3284=1,COUNT(R3284:FC3284,FI3284:FQ3284),"")</f>
        <v/>
      </c>
      <c r="F3284" s="98" t="str">
        <f>IF(H3284=1,COUNT(X3284:BN3284,BP3284:BX3284,BZ3284:CF3284,CH3284:FC3284,FI3284:FQ3284),"")</f>
        <v/>
      </c>
      <c r="G3284" s="98" t="str">
        <f>IF($B3284&gt;=1,$M3284,"")</f>
        <v/>
      </c>
      <c r="H3284" s="199" t="str">
        <f>IF(AND(M3284&gt;0,M3284&lt;=STATS!$C$22),1,"")</f>
        <v/>
      </c>
      <c r="J3284" s="34">
        <v>3283</v>
      </c>
      <c r="R3284" s="17"/>
      <c r="U3284" s="17"/>
      <c r="FD3284" s="195"/>
      <c r="FE3284" s="195"/>
      <c r="FF3284" s="195"/>
      <c r="FG3284" s="195"/>
      <c r="FH3284" s="195"/>
    </row>
    <row r="3285" spans="2:164" x14ac:dyDescent="0.2">
      <c r="B3285" s="98">
        <f>COUNT(R3285:FC3285,FI3285:FQ3285)</f>
        <v>0</v>
      </c>
      <c r="C3285" s="98" t="str">
        <f>IF(COUNT(R3285:FC3285,FI3285:FQ3285)&gt;0,COUNT(R3285:FC3285,FI3285:FQ3285),"")</f>
        <v/>
      </c>
      <c r="D3285" s="98" t="str">
        <f>IF(COUNT(X3285:BN3285,BP3285:BX3285,BZ3285:CF3285,CH3285:FC3285,FI3285:FQ3285)&gt;0,COUNT(X3285:BN3285,BP3285:BX3285,BZ3285:CF3285,CH3285:FC3285,FI3285:FQ3285),"")</f>
        <v/>
      </c>
      <c r="E3285" s="98" t="str">
        <f>IF(H3285=1,COUNT(R3285:FC3285,FI3285:FQ3285),"")</f>
        <v/>
      </c>
      <c r="F3285" s="98" t="str">
        <f>IF(H3285=1,COUNT(X3285:BN3285,BP3285:BX3285,BZ3285:CF3285,CH3285:FC3285,FI3285:FQ3285),"")</f>
        <v/>
      </c>
      <c r="G3285" s="98" t="str">
        <f>IF($B3285&gt;=1,$M3285,"")</f>
        <v/>
      </c>
      <c r="H3285" s="199" t="str">
        <f>IF(AND(M3285&gt;0,M3285&lt;=STATS!$C$22),1,"")</f>
        <v/>
      </c>
      <c r="J3285" s="34">
        <v>3284</v>
      </c>
      <c r="R3285" s="17"/>
      <c r="U3285" s="17"/>
      <c r="FD3285" s="195"/>
      <c r="FE3285" s="195"/>
      <c r="FF3285" s="195"/>
      <c r="FG3285" s="195"/>
      <c r="FH3285" s="195"/>
    </row>
    <row r="3286" spans="2:164" x14ac:dyDescent="0.2">
      <c r="B3286" s="98">
        <f>COUNT(R3286:FC3286,FI3286:FQ3286)</f>
        <v>0</v>
      </c>
      <c r="C3286" s="98" t="str">
        <f>IF(COUNT(R3286:FC3286,FI3286:FQ3286)&gt;0,COUNT(R3286:FC3286,FI3286:FQ3286),"")</f>
        <v/>
      </c>
      <c r="D3286" s="98" t="str">
        <f>IF(COUNT(X3286:BN3286,BP3286:BX3286,BZ3286:CF3286,CH3286:FC3286,FI3286:FQ3286)&gt;0,COUNT(X3286:BN3286,BP3286:BX3286,BZ3286:CF3286,CH3286:FC3286,FI3286:FQ3286),"")</f>
        <v/>
      </c>
      <c r="E3286" s="98" t="str">
        <f>IF(H3286=1,COUNT(R3286:FC3286,FI3286:FQ3286),"")</f>
        <v/>
      </c>
      <c r="F3286" s="98" t="str">
        <f>IF(H3286=1,COUNT(X3286:BN3286,BP3286:BX3286,BZ3286:CF3286,CH3286:FC3286,FI3286:FQ3286),"")</f>
        <v/>
      </c>
      <c r="G3286" s="98" t="str">
        <f>IF($B3286&gt;=1,$M3286,"")</f>
        <v/>
      </c>
      <c r="H3286" s="199" t="str">
        <f>IF(AND(M3286&gt;0,M3286&lt;=STATS!$C$22),1,"")</f>
        <v/>
      </c>
      <c r="J3286" s="34">
        <v>3285</v>
      </c>
      <c r="R3286" s="17"/>
      <c r="U3286" s="17"/>
      <c r="FD3286" s="195"/>
      <c r="FE3286" s="195"/>
      <c r="FF3286" s="195"/>
      <c r="FG3286" s="195"/>
      <c r="FH3286" s="195"/>
    </row>
    <row r="3287" spans="2:164" x14ac:dyDescent="0.2">
      <c r="B3287" s="98">
        <f>COUNT(R3287:FC3287,FI3287:FQ3287)</f>
        <v>0</v>
      </c>
      <c r="C3287" s="98" t="str">
        <f>IF(COUNT(R3287:FC3287,FI3287:FQ3287)&gt;0,COUNT(R3287:FC3287,FI3287:FQ3287),"")</f>
        <v/>
      </c>
      <c r="D3287" s="98" t="str">
        <f>IF(COUNT(X3287:BN3287,BP3287:BX3287,BZ3287:CF3287,CH3287:FC3287,FI3287:FQ3287)&gt;0,COUNT(X3287:BN3287,BP3287:BX3287,BZ3287:CF3287,CH3287:FC3287,FI3287:FQ3287),"")</f>
        <v/>
      </c>
      <c r="E3287" s="98" t="str">
        <f>IF(H3287=1,COUNT(R3287:FC3287,FI3287:FQ3287),"")</f>
        <v/>
      </c>
      <c r="F3287" s="98" t="str">
        <f>IF(H3287=1,COUNT(X3287:BN3287,BP3287:BX3287,BZ3287:CF3287,CH3287:FC3287,FI3287:FQ3287),"")</f>
        <v/>
      </c>
      <c r="G3287" s="98" t="str">
        <f>IF($B3287&gt;=1,$M3287,"")</f>
        <v/>
      </c>
      <c r="H3287" s="199" t="str">
        <f>IF(AND(M3287&gt;0,M3287&lt;=STATS!$C$22),1,"")</f>
        <v/>
      </c>
      <c r="J3287" s="34">
        <v>3286</v>
      </c>
      <c r="R3287" s="17"/>
      <c r="U3287" s="17"/>
      <c r="FD3287" s="195"/>
      <c r="FE3287" s="195"/>
      <c r="FF3287" s="195"/>
      <c r="FG3287" s="195"/>
      <c r="FH3287" s="195"/>
    </row>
    <row r="3288" spans="2:164" x14ac:dyDescent="0.2">
      <c r="B3288" s="98">
        <f>COUNT(R3288:FC3288,FI3288:FQ3288)</f>
        <v>0</v>
      </c>
      <c r="C3288" s="98" t="str">
        <f>IF(COUNT(R3288:FC3288,FI3288:FQ3288)&gt;0,COUNT(R3288:FC3288,FI3288:FQ3288),"")</f>
        <v/>
      </c>
      <c r="D3288" s="98" t="str">
        <f>IF(COUNT(X3288:BN3288,BP3288:BX3288,BZ3288:CF3288,CH3288:FC3288,FI3288:FQ3288)&gt;0,COUNT(X3288:BN3288,BP3288:BX3288,BZ3288:CF3288,CH3288:FC3288,FI3288:FQ3288),"")</f>
        <v/>
      </c>
      <c r="E3288" s="98" t="str">
        <f>IF(H3288=1,COUNT(R3288:FC3288,FI3288:FQ3288),"")</f>
        <v/>
      </c>
      <c r="F3288" s="98" t="str">
        <f>IF(H3288=1,COUNT(X3288:BN3288,BP3288:BX3288,BZ3288:CF3288,CH3288:FC3288,FI3288:FQ3288),"")</f>
        <v/>
      </c>
      <c r="G3288" s="98" t="str">
        <f>IF($B3288&gt;=1,$M3288,"")</f>
        <v/>
      </c>
      <c r="H3288" s="199" t="str">
        <f>IF(AND(M3288&gt;0,M3288&lt;=STATS!$C$22),1,"")</f>
        <v/>
      </c>
      <c r="J3288" s="34">
        <v>3287</v>
      </c>
      <c r="R3288" s="17"/>
      <c r="U3288" s="17"/>
      <c r="FD3288" s="195"/>
      <c r="FE3288" s="195"/>
      <c r="FF3288" s="195"/>
      <c r="FG3288" s="195"/>
      <c r="FH3288" s="195"/>
    </row>
    <row r="3289" spans="2:164" x14ac:dyDescent="0.2">
      <c r="B3289" s="98">
        <f>COUNT(R3289:FC3289,FI3289:FQ3289)</f>
        <v>0</v>
      </c>
      <c r="C3289" s="98" t="str">
        <f>IF(COUNT(R3289:FC3289,FI3289:FQ3289)&gt;0,COUNT(R3289:FC3289,FI3289:FQ3289),"")</f>
        <v/>
      </c>
      <c r="D3289" s="98" t="str">
        <f>IF(COUNT(X3289:BN3289,BP3289:BX3289,BZ3289:CF3289,CH3289:FC3289,FI3289:FQ3289)&gt;0,COUNT(X3289:BN3289,BP3289:BX3289,BZ3289:CF3289,CH3289:FC3289,FI3289:FQ3289),"")</f>
        <v/>
      </c>
      <c r="E3289" s="98" t="str">
        <f>IF(H3289=1,COUNT(R3289:FC3289,FI3289:FQ3289),"")</f>
        <v/>
      </c>
      <c r="F3289" s="98" t="str">
        <f>IF(H3289=1,COUNT(X3289:BN3289,BP3289:BX3289,BZ3289:CF3289,CH3289:FC3289,FI3289:FQ3289),"")</f>
        <v/>
      </c>
      <c r="G3289" s="98" t="str">
        <f>IF($B3289&gt;=1,$M3289,"")</f>
        <v/>
      </c>
      <c r="H3289" s="199" t="str">
        <f>IF(AND(M3289&gt;0,M3289&lt;=STATS!$C$22),1,"")</f>
        <v/>
      </c>
      <c r="J3289" s="34">
        <v>3288</v>
      </c>
      <c r="R3289" s="17"/>
      <c r="U3289" s="17"/>
      <c r="FD3289" s="195"/>
      <c r="FE3289" s="195"/>
      <c r="FF3289" s="195"/>
      <c r="FG3289" s="195"/>
      <c r="FH3289" s="195"/>
    </row>
    <row r="3290" spans="2:164" x14ac:dyDescent="0.2">
      <c r="B3290" s="98">
        <f>COUNT(R3290:FC3290,FI3290:FQ3290)</f>
        <v>0</v>
      </c>
      <c r="C3290" s="98" t="str">
        <f>IF(COUNT(R3290:FC3290,FI3290:FQ3290)&gt;0,COUNT(R3290:FC3290,FI3290:FQ3290),"")</f>
        <v/>
      </c>
      <c r="D3290" s="98" t="str">
        <f>IF(COUNT(X3290:BN3290,BP3290:BX3290,BZ3290:CF3290,CH3290:FC3290,FI3290:FQ3290)&gt;0,COUNT(X3290:BN3290,BP3290:BX3290,BZ3290:CF3290,CH3290:FC3290,FI3290:FQ3290),"")</f>
        <v/>
      </c>
      <c r="E3290" s="98" t="str">
        <f>IF(H3290=1,COUNT(R3290:FC3290,FI3290:FQ3290),"")</f>
        <v/>
      </c>
      <c r="F3290" s="98" t="str">
        <f>IF(H3290=1,COUNT(X3290:BN3290,BP3290:BX3290,BZ3290:CF3290,CH3290:FC3290,FI3290:FQ3290),"")</f>
        <v/>
      </c>
      <c r="G3290" s="98" t="str">
        <f>IF($B3290&gt;=1,$M3290,"")</f>
        <v/>
      </c>
      <c r="H3290" s="199" t="str">
        <f>IF(AND(M3290&gt;0,M3290&lt;=STATS!$C$22),1,"")</f>
        <v/>
      </c>
      <c r="J3290" s="34">
        <v>3289</v>
      </c>
      <c r="R3290" s="17"/>
      <c r="U3290" s="17"/>
      <c r="FD3290" s="195"/>
      <c r="FE3290" s="195"/>
      <c r="FF3290" s="195"/>
      <c r="FG3290" s="195"/>
      <c r="FH3290" s="195"/>
    </row>
    <row r="3291" spans="2:164" x14ac:dyDescent="0.2">
      <c r="B3291" s="98">
        <f>COUNT(R3291:FC3291,FI3291:FQ3291)</f>
        <v>0</v>
      </c>
      <c r="C3291" s="98" t="str">
        <f>IF(COUNT(R3291:FC3291,FI3291:FQ3291)&gt;0,COUNT(R3291:FC3291,FI3291:FQ3291),"")</f>
        <v/>
      </c>
      <c r="D3291" s="98" t="str">
        <f>IF(COUNT(X3291:BN3291,BP3291:BX3291,BZ3291:CF3291,CH3291:FC3291,FI3291:FQ3291)&gt;0,COUNT(X3291:BN3291,BP3291:BX3291,BZ3291:CF3291,CH3291:FC3291,FI3291:FQ3291),"")</f>
        <v/>
      </c>
      <c r="E3291" s="98" t="str">
        <f>IF(H3291=1,COUNT(R3291:FC3291,FI3291:FQ3291),"")</f>
        <v/>
      </c>
      <c r="F3291" s="98" t="str">
        <f>IF(H3291=1,COUNT(X3291:BN3291,BP3291:BX3291,BZ3291:CF3291,CH3291:FC3291,FI3291:FQ3291),"")</f>
        <v/>
      </c>
      <c r="G3291" s="98" t="str">
        <f>IF($B3291&gt;=1,$M3291,"")</f>
        <v/>
      </c>
      <c r="H3291" s="199" t="str">
        <f>IF(AND(M3291&gt;0,M3291&lt;=STATS!$C$22),1,"")</f>
        <v/>
      </c>
      <c r="J3291" s="34">
        <v>3290</v>
      </c>
      <c r="R3291" s="17"/>
      <c r="U3291" s="17"/>
      <c r="FD3291" s="195"/>
      <c r="FE3291" s="195"/>
      <c r="FF3291" s="195"/>
      <c r="FG3291" s="195"/>
      <c r="FH3291" s="195"/>
    </row>
    <row r="3292" spans="2:164" x14ac:dyDescent="0.2">
      <c r="B3292" s="98">
        <f>COUNT(R3292:FC3292,FI3292:FQ3292)</f>
        <v>0</v>
      </c>
      <c r="C3292" s="98" t="str">
        <f>IF(COUNT(R3292:FC3292,FI3292:FQ3292)&gt;0,COUNT(R3292:FC3292,FI3292:FQ3292),"")</f>
        <v/>
      </c>
      <c r="D3292" s="98" t="str">
        <f>IF(COUNT(X3292:BN3292,BP3292:BX3292,BZ3292:CF3292,CH3292:FC3292,FI3292:FQ3292)&gt;0,COUNT(X3292:BN3292,BP3292:BX3292,BZ3292:CF3292,CH3292:FC3292,FI3292:FQ3292),"")</f>
        <v/>
      </c>
      <c r="E3292" s="98" t="str">
        <f>IF(H3292=1,COUNT(R3292:FC3292,FI3292:FQ3292),"")</f>
        <v/>
      </c>
      <c r="F3292" s="98" t="str">
        <f>IF(H3292=1,COUNT(X3292:BN3292,BP3292:BX3292,BZ3292:CF3292,CH3292:FC3292,FI3292:FQ3292),"")</f>
        <v/>
      </c>
      <c r="G3292" s="98" t="str">
        <f>IF($B3292&gt;=1,$M3292,"")</f>
        <v/>
      </c>
      <c r="H3292" s="199" t="str">
        <f>IF(AND(M3292&gt;0,M3292&lt;=STATS!$C$22),1,"")</f>
        <v/>
      </c>
      <c r="J3292" s="34">
        <v>3291</v>
      </c>
      <c r="R3292" s="17"/>
      <c r="U3292" s="17"/>
      <c r="FD3292" s="195"/>
      <c r="FE3292" s="195"/>
      <c r="FF3292" s="195"/>
      <c r="FG3292" s="195"/>
      <c r="FH3292" s="195"/>
    </row>
    <row r="3293" spans="2:164" x14ac:dyDescent="0.2">
      <c r="B3293" s="98">
        <f>COUNT(R3293:FC3293,FI3293:FQ3293)</f>
        <v>0</v>
      </c>
      <c r="C3293" s="98" t="str">
        <f>IF(COUNT(R3293:FC3293,FI3293:FQ3293)&gt;0,COUNT(R3293:FC3293,FI3293:FQ3293),"")</f>
        <v/>
      </c>
      <c r="D3293" s="98" t="str">
        <f>IF(COUNT(X3293:BN3293,BP3293:BX3293,BZ3293:CF3293,CH3293:FC3293,FI3293:FQ3293)&gt;0,COUNT(X3293:BN3293,BP3293:BX3293,BZ3293:CF3293,CH3293:FC3293,FI3293:FQ3293),"")</f>
        <v/>
      </c>
      <c r="E3293" s="98" t="str">
        <f>IF(H3293=1,COUNT(R3293:FC3293,FI3293:FQ3293),"")</f>
        <v/>
      </c>
      <c r="F3293" s="98" t="str">
        <f>IF(H3293=1,COUNT(X3293:BN3293,BP3293:BX3293,BZ3293:CF3293,CH3293:FC3293,FI3293:FQ3293),"")</f>
        <v/>
      </c>
      <c r="G3293" s="98" t="str">
        <f>IF($B3293&gt;=1,$M3293,"")</f>
        <v/>
      </c>
      <c r="H3293" s="199" t="str">
        <f>IF(AND(M3293&gt;0,M3293&lt;=STATS!$C$22),1,"")</f>
        <v/>
      </c>
      <c r="J3293" s="34">
        <v>3292</v>
      </c>
      <c r="R3293" s="17"/>
      <c r="U3293" s="17"/>
      <c r="FD3293" s="195"/>
      <c r="FE3293" s="195"/>
      <c r="FF3293" s="195"/>
      <c r="FG3293" s="195"/>
      <c r="FH3293" s="195"/>
    </row>
    <row r="3294" spans="2:164" x14ac:dyDescent="0.2">
      <c r="B3294" s="98">
        <f>COUNT(R3294:FC3294,FI3294:FQ3294)</f>
        <v>0</v>
      </c>
      <c r="C3294" s="98" t="str">
        <f>IF(COUNT(R3294:FC3294,FI3294:FQ3294)&gt;0,COUNT(R3294:FC3294,FI3294:FQ3294),"")</f>
        <v/>
      </c>
      <c r="D3294" s="98" t="str">
        <f>IF(COUNT(X3294:BN3294,BP3294:BX3294,BZ3294:CF3294,CH3294:FC3294,FI3294:FQ3294)&gt;0,COUNT(X3294:BN3294,BP3294:BX3294,BZ3294:CF3294,CH3294:FC3294,FI3294:FQ3294),"")</f>
        <v/>
      </c>
      <c r="E3294" s="98" t="str">
        <f>IF(H3294=1,COUNT(R3294:FC3294,FI3294:FQ3294),"")</f>
        <v/>
      </c>
      <c r="F3294" s="98" t="str">
        <f>IF(H3294=1,COUNT(X3294:BN3294,BP3294:BX3294,BZ3294:CF3294,CH3294:FC3294,FI3294:FQ3294),"")</f>
        <v/>
      </c>
      <c r="G3294" s="98" t="str">
        <f>IF($B3294&gt;=1,$M3294,"")</f>
        <v/>
      </c>
      <c r="H3294" s="199" t="str">
        <f>IF(AND(M3294&gt;0,M3294&lt;=STATS!$C$22),1,"")</f>
        <v/>
      </c>
      <c r="J3294" s="34">
        <v>3293</v>
      </c>
      <c r="R3294" s="17"/>
      <c r="U3294" s="17"/>
      <c r="FD3294" s="195"/>
      <c r="FE3294" s="195"/>
      <c r="FF3294" s="195"/>
      <c r="FG3294" s="195"/>
      <c r="FH3294" s="195"/>
    </row>
    <row r="3295" spans="2:164" x14ac:dyDescent="0.2">
      <c r="B3295" s="98">
        <f>COUNT(R3295:FC3295,FI3295:FQ3295)</f>
        <v>0</v>
      </c>
      <c r="C3295" s="98" t="str">
        <f>IF(COUNT(R3295:FC3295,FI3295:FQ3295)&gt;0,COUNT(R3295:FC3295,FI3295:FQ3295),"")</f>
        <v/>
      </c>
      <c r="D3295" s="98" t="str">
        <f>IF(COUNT(X3295:BN3295,BP3295:BX3295,BZ3295:CF3295,CH3295:FC3295,FI3295:FQ3295)&gt;0,COUNT(X3295:BN3295,BP3295:BX3295,BZ3295:CF3295,CH3295:FC3295,FI3295:FQ3295),"")</f>
        <v/>
      </c>
      <c r="E3295" s="98" t="str">
        <f>IF(H3295=1,COUNT(R3295:FC3295,FI3295:FQ3295),"")</f>
        <v/>
      </c>
      <c r="F3295" s="98" t="str">
        <f>IF(H3295=1,COUNT(X3295:BN3295,BP3295:BX3295,BZ3295:CF3295,CH3295:FC3295,FI3295:FQ3295),"")</f>
        <v/>
      </c>
      <c r="G3295" s="98" t="str">
        <f>IF($B3295&gt;=1,$M3295,"")</f>
        <v/>
      </c>
      <c r="H3295" s="199" t="str">
        <f>IF(AND(M3295&gt;0,M3295&lt;=STATS!$C$22),1,"")</f>
        <v/>
      </c>
      <c r="J3295" s="34">
        <v>3294</v>
      </c>
      <c r="R3295" s="17"/>
      <c r="U3295" s="17"/>
      <c r="FD3295" s="195"/>
      <c r="FE3295" s="195"/>
      <c r="FF3295" s="195"/>
      <c r="FG3295" s="195"/>
      <c r="FH3295" s="195"/>
    </row>
    <row r="3296" spans="2:164" x14ac:dyDescent="0.2">
      <c r="B3296" s="98">
        <f>COUNT(R3296:FC3296,FI3296:FQ3296)</f>
        <v>0</v>
      </c>
      <c r="C3296" s="98" t="str">
        <f>IF(COUNT(R3296:FC3296,FI3296:FQ3296)&gt;0,COUNT(R3296:FC3296,FI3296:FQ3296),"")</f>
        <v/>
      </c>
      <c r="D3296" s="98" t="str">
        <f>IF(COUNT(X3296:BN3296,BP3296:BX3296,BZ3296:CF3296,CH3296:FC3296,FI3296:FQ3296)&gt;0,COUNT(X3296:BN3296,BP3296:BX3296,BZ3296:CF3296,CH3296:FC3296,FI3296:FQ3296),"")</f>
        <v/>
      </c>
      <c r="E3296" s="98" t="str">
        <f>IF(H3296=1,COUNT(R3296:FC3296,FI3296:FQ3296),"")</f>
        <v/>
      </c>
      <c r="F3296" s="98" t="str">
        <f>IF(H3296=1,COUNT(X3296:BN3296,BP3296:BX3296,BZ3296:CF3296,CH3296:FC3296,FI3296:FQ3296),"")</f>
        <v/>
      </c>
      <c r="G3296" s="98" t="str">
        <f>IF($B3296&gt;=1,$M3296,"")</f>
        <v/>
      </c>
      <c r="H3296" s="199" t="str">
        <f>IF(AND(M3296&gt;0,M3296&lt;=STATS!$C$22),1,"")</f>
        <v/>
      </c>
      <c r="J3296" s="34">
        <v>3295</v>
      </c>
      <c r="R3296" s="17"/>
      <c r="U3296" s="17"/>
      <c r="FD3296" s="195"/>
      <c r="FE3296" s="195"/>
      <c r="FF3296" s="195"/>
      <c r="FG3296" s="195"/>
      <c r="FH3296" s="195"/>
    </row>
    <row r="3297" spans="2:164" x14ac:dyDescent="0.2">
      <c r="B3297" s="98">
        <f>COUNT(R3297:FC3297,FI3297:FQ3297)</f>
        <v>0</v>
      </c>
      <c r="C3297" s="98" t="str">
        <f>IF(COUNT(R3297:FC3297,FI3297:FQ3297)&gt;0,COUNT(R3297:FC3297,FI3297:FQ3297),"")</f>
        <v/>
      </c>
      <c r="D3297" s="98" t="str">
        <f>IF(COUNT(X3297:BN3297,BP3297:BX3297,BZ3297:CF3297,CH3297:FC3297,FI3297:FQ3297)&gt;0,COUNT(X3297:BN3297,BP3297:BX3297,BZ3297:CF3297,CH3297:FC3297,FI3297:FQ3297),"")</f>
        <v/>
      </c>
      <c r="E3297" s="98" t="str">
        <f>IF(H3297=1,COUNT(R3297:FC3297,FI3297:FQ3297),"")</f>
        <v/>
      </c>
      <c r="F3297" s="98" t="str">
        <f>IF(H3297=1,COUNT(X3297:BN3297,BP3297:BX3297,BZ3297:CF3297,CH3297:FC3297,FI3297:FQ3297),"")</f>
        <v/>
      </c>
      <c r="G3297" s="98" t="str">
        <f>IF($B3297&gt;=1,$M3297,"")</f>
        <v/>
      </c>
      <c r="H3297" s="199" t="str">
        <f>IF(AND(M3297&gt;0,M3297&lt;=STATS!$C$22),1,"")</f>
        <v/>
      </c>
      <c r="J3297" s="34">
        <v>3296</v>
      </c>
      <c r="R3297" s="17"/>
      <c r="U3297" s="17"/>
      <c r="FD3297" s="195"/>
      <c r="FE3297" s="195"/>
      <c r="FF3297" s="195"/>
      <c r="FG3297" s="195"/>
      <c r="FH3297" s="195"/>
    </row>
    <row r="3298" spans="2:164" x14ac:dyDescent="0.2">
      <c r="B3298" s="98">
        <f>COUNT(R3298:FC3298,FI3298:FQ3298)</f>
        <v>0</v>
      </c>
      <c r="C3298" s="98" t="str">
        <f>IF(COUNT(R3298:FC3298,FI3298:FQ3298)&gt;0,COUNT(R3298:FC3298,FI3298:FQ3298),"")</f>
        <v/>
      </c>
      <c r="D3298" s="98" t="str">
        <f>IF(COUNT(X3298:BN3298,BP3298:BX3298,BZ3298:CF3298,CH3298:FC3298,FI3298:FQ3298)&gt;0,COUNT(X3298:BN3298,BP3298:BX3298,BZ3298:CF3298,CH3298:FC3298,FI3298:FQ3298),"")</f>
        <v/>
      </c>
      <c r="E3298" s="98" t="str">
        <f>IF(H3298=1,COUNT(R3298:FC3298,FI3298:FQ3298),"")</f>
        <v/>
      </c>
      <c r="F3298" s="98" t="str">
        <f>IF(H3298=1,COUNT(X3298:BN3298,BP3298:BX3298,BZ3298:CF3298,CH3298:FC3298,FI3298:FQ3298),"")</f>
        <v/>
      </c>
      <c r="G3298" s="98" t="str">
        <f>IF($B3298&gt;=1,$M3298,"")</f>
        <v/>
      </c>
      <c r="H3298" s="199" t="str">
        <f>IF(AND(M3298&gt;0,M3298&lt;=STATS!$C$22),1,"")</f>
        <v/>
      </c>
      <c r="J3298" s="34">
        <v>3297</v>
      </c>
      <c r="R3298" s="17"/>
      <c r="U3298" s="17"/>
      <c r="FD3298" s="195"/>
      <c r="FE3298" s="195"/>
      <c r="FF3298" s="195"/>
      <c r="FG3298" s="195"/>
      <c r="FH3298" s="195"/>
    </row>
    <row r="3299" spans="2:164" x14ac:dyDescent="0.2">
      <c r="B3299" s="98">
        <f>COUNT(R3299:FC3299,FI3299:FQ3299)</f>
        <v>0</v>
      </c>
      <c r="C3299" s="98" t="str">
        <f>IF(COUNT(R3299:FC3299,FI3299:FQ3299)&gt;0,COUNT(R3299:FC3299,FI3299:FQ3299),"")</f>
        <v/>
      </c>
      <c r="D3299" s="98" t="str">
        <f>IF(COUNT(X3299:BN3299,BP3299:BX3299,BZ3299:CF3299,CH3299:FC3299,FI3299:FQ3299)&gt;0,COUNT(X3299:BN3299,BP3299:BX3299,BZ3299:CF3299,CH3299:FC3299,FI3299:FQ3299),"")</f>
        <v/>
      </c>
      <c r="E3299" s="98" t="str">
        <f>IF(H3299=1,COUNT(R3299:FC3299,FI3299:FQ3299),"")</f>
        <v/>
      </c>
      <c r="F3299" s="98" t="str">
        <f>IF(H3299=1,COUNT(X3299:BN3299,BP3299:BX3299,BZ3299:CF3299,CH3299:FC3299,FI3299:FQ3299),"")</f>
        <v/>
      </c>
      <c r="G3299" s="98" t="str">
        <f>IF($B3299&gt;=1,$M3299,"")</f>
        <v/>
      </c>
      <c r="H3299" s="199" t="str">
        <f>IF(AND(M3299&gt;0,M3299&lt;=STATS!$C$22),1,"")</f>
        <v/>
      </c>
      <c r="J3299" s="34">
        <v>3298</v>
      </c>
      <c r="R3299" s="17"/>
      <c r="U3299" s="17"/>
      <c r="FD3299" s="195"/>
      <c r="FE3299" s="195"/>
      <c r="FF3299" s="195"/>
      <c r="FG3299" s="195"/>
      <c r="FH3299" s="195"/>
    </row>
    <row r="3300" spans="2:164" x14ac:dyDescent="0.2">
      <c r="B3300" s="98">
        <f>COUNT(R3300:FC3300,FI3300:FQ3300)</f>
        <v>0</v>
      </c>
      <c r="C3300" s="98" t="str">
        <f>IF(COUNT(R3300:FC3300,FI3300:FQ3300)&gt;0,COUNT(R3300:FC3300,FI3300:FQ3300),"")</f>
        <v/>
      </c>
      <c r="D3300" s="98" t="str">
        <f>IF(COUNT(X3300:BN3300,BP3300:BX3300,BZ3300:CF3300,CH3300:FC3300,FI3300:FQ3300)&gt;0,COUNT(X3300:BN3300,BP3300:BX3300,BZ3300:CF3300,CH3300:FC3300,FI3300:FQ3300),"")</f>
        <v/>
      </c>
      <c r="E3300" s="98" t="str">
        <f>IF(H3300=1,COUNT(R3300:FC3300,FI3300:FQ3300),"")</f>
        <v/>
      </c>
      <c r="F3300" s="98" t="str">
        <f>IF(H3300=1,COUNT(X3300:BN3300,BP3300:BX3300,BZ3300:CF3300,CH3300:FC3300,FI3300:FQ3300),"")</f>
        <v/>
      </c>
      <c r="G3300" s="98" t="str">
        <f>IF($B3300&gt;=1,$M3300,"")</f>
        <v/>
      </c>
      <c r="H3300" s="199" t="str">
        <f>IF(AND(M3300&gt;0,M3300&lt;=STATS!$C$22),1,"")</f>
        <v/>
      </c>
      <c r="J3300" s="34">
        <v>3299</v>
      </c>
      <c r="R3300" s="17"/>
      <c r="U3300" s="17"/>
      <c r="FD3300" s="195"/>
      <c r="FE3300" s="195"/>
      <c r="FF3300" s="195"/>
      <c r="FG3300" s="195"/>
      <c r="FH3300" s="195"/>
    </row>
    <row r="3301" spans="2:164" x14ac:dyDescent="0.2">
      <c r="B3301" s="98">
        <f>COUNT(R3301:FC3301,FI3301:FQ3301)</f>
        <v>0</v>
      </c>
      <c r="C3301" s="98" t="str">
        <f>IF(COUNT(R3301:FC3301,FI3301:FQ3301)&gt;0,COUNT(R3301:FC3301,FI3301:FQ3301),"")</f>
        <v/>
      </c>
      <c r="D3301" s="98" t="str">
        <f>IF(COUNT(X3301:BN3301,BP3301:BX3301,BZ3301:CF3301,CH3301:FC3301,FI3301:FQ3301)&gt;0,COUNT(X3301:BN3301,BP3301:BX3301,BZ3301:CF3301,CH3301:FC3301,FI3301:FQ3301),"")</f>
        <v/>
      </c>
      <c r="E3301" s="98" t="str">
        <f>IF(H3301=1,COUNT(R3301:FC3301,FI3301:FQ3301),"")</f>
        <v/>
      </c>
      <c r="F3301" s="98" t="str">
        <f>IF(H3301=1,COUNT(X3301:BN3301,BP3301:BX3301,BZ3301:CF3301,CH3301:FC3301,FI3301:FQ3301),"")</f>
        <v/>
      </c>
      <c r="G3301" s="98" t="str">
        <f>IF($B3301&gt;=1,$M3301,"")</f>
        <v/>
      </c>
      <c r="H3301" s="199" t="str">
        <f>IF(AND(M3301&gt;0,M3301&lt;=STATS!$C$22),1,"")</f>
        <v/>
      </c>
      <c r="J3301" s="34">
        <v>3300</v>
      </c>
      <c r="R3301" s="17"/>
      <c r="U3301" s="17"/>
      <c r="FD3301" s="195"/>
      <c r="FE3301" s="195"/>
      <c r="FF3301" s="195"/>
      <c r="FG3301" s="195"/>
      <c r="FH3301" s="195"/>
    </row>
    <row r="3302" spans="2:164" x14ac:dyDescent="0.2">
      <c r="B3302" s="98">
        <f>COUNT(R3302:FC3302,FI3302:FQ3302)</f>
        <v>0</v>
      </c>
      <c r="C3302" s="98" t="str">
        <f>IF(COUNT(R3302:FC3302,FI3302:FQ3302)&gt;0,COUNT(R3302:FC3302,FI3302:FQ3302),"")</f>
        <v/>
      </c>
      <c r="D3302" s="98" t="str">
        <f>IF(COUNT(X3302:BN3302,BP3302:BX3302,BZ3302:CF3302,CH3302:FC3302,FI3302:FQ3302)&gt;0,COUNT(X3302:BN3302,BP3302:BX3302,BZ3302:CF3302,CH3302:FC3302,FI3302:FQ3302),"")</f>
        <v/>
      </c>
      <c r="E3302" s="98" t="str">
        <f>IF(H3302=1,COUNT(R3302:FC3302,FI3302:FQ3302),"")</f>
        <v/>
      </c>
      <c r="F3302" s="98" t="str">
        <f>IF(H3302=1,COUNT(X3302:BN3302,BP3302:BX3302,BZ3302:CF3302,CH3302:FC3302,FI3302:FQ3302),"")</f>
        <v/>
      </c>
      <c r="G3302" s="98" t="str">
        <f>IF($B3302&gt;=1,$M3302,"")</f>
        <v/>
      </c>
      <c r="H3302" s="199" t="str">
        <f>IF(AND(M3302&gt;0,M3302&lt;=STATS!$C$22),1,"")</f>
        <v/>
      </c>
      <c r="J3302" s="34">
        <v>3301</v>
      </c>
      <c r="R3302" s="17"/>
      <c r="U3302" s="17"/>
      <c r="FD3302" s="195"/>
      <c r="FE3302" s="195"/>
      <c r="FF3302" s="195"/>
      <c r="FG3302" s="195"/>
      <c r="FH3302" s="195"/>
    </row>
    <row r="3303" spans="2:164" x14ac:dyDescent="0.2">
      <c r="B3303" s="98">
        <f>COUNT(R3303:FC3303,FI3303:FQ3303)</f>
        <v>0</v>
      </c>
      <c r="C3303" s="98" t="str">
        <f>IF(COUNT(R3303:FC3303,FI3303:FQ3303)&gt;0,COUNT(R3303:FC3303,FI3303:FQ3303),"")</f>
        <v/>
      </c>
      <c r="D3303" s="98" t="str">
        <f>IF(COUNT(X3303:BN3303,BP3303:BX3303,BZ3303:CF3303,CH3303:FC3303,FI3303:FQ3303)&gt;0,COUNT(X3303:BN3303,BP3303:BX3303,BZ3303:CF3303,CH3303:FC3303,FI3303:FQ3303),"")</f>
        <v/>
      </c>
      <c r="E3303" s="98" t="str">
        <f>IF(H3303=1,COUNT(R3303:FC3303,FI3303:FQ3303),"")</f>
        <v/>
      </c>
      <c r="F3303" s="98" t="str">
        <f>IF(H3303=1,COUNT(X3303:BN3303,BP3303:BX3303,BZ3303:CF3303,CH3303:FC3303,FI3303:FQ3303),"")</f>
        <v/>
      </c>
      <c r="G3303" s="98" t="str">
        <f>IF($B3303&gt;=1,$M3303,"")</f>
        <v/>
      </c>
      <c r="H3303" s="199" t="str">
        <f>IF(AND(M3303&gt;0,M3303&lt;=STATS!$C$22),1,"")</f>
        <v/>
      </c>
      <c r="J3303" s="34">
        <v>3302</v>
      </c>
      <c r="R3303" s="17"/>
      <c r="U3303" s="17"/>
      <c r="FD3303" s="195"/>
      <c r="FE3303" s="195"/>
      <c r="FF3303" s="195"/>
      <c r="FG3303" s="195"/>
      <c r="FH3303" s="195"/>
    </row>
    <row r="3304" spans="2:164" x14ac:dyDescent="0.2">
      <c r="B3304" s="98">
        <f>COUNT(R3304:FC3304,FI3304:FQ3304)</f>
        <v>0</v>
      </c>
      <c r="C3304" s="98" t="str">
        <f>IF(COUNT(R3304:FC3304,FI3304:FQ3304)&gt;0,COUNT(R3304:FC3304,FI3304:FQ3304),"")</f>
        <v/>
      </c>
      <c r="D3304" s="98" t="str">
        <f>IF(COUNT(X3304:BN3304,BP3304:BX3304,BZ3304:CF3304,CH3304:FC3304,FI3304:FQ3304)&gt;0,COUNT(X3304:BN3304,BP3304:BX3304,BZ3304:CF3304,CH3304:FC3304,FI3304:FQ3304),"")</f>
        <v/>
      </c>
      <c r="E3304" s="98" t="str">
        <f>IF(H3304=1,COUNT(R3304:FC3304,FI3304:FQ3304),"")</f>
        <v/>
      </c>
      <c r="F3304" s="98" t="str">
        <f>IF(H3304=1,COUNT(X3304:BN3304,BP3304:BX3304,BZ3304:CF3304,CH3304:FC3304,FI3304:FQ3304),"")</f>
        <v/>
      </c>
      <c r="G3304" s="98" t="str">
        <f>IF($B3304&gt;=1,$M3304,"")</f>
        <v/>
      </c>
      <c r="H3304" s="199" t="str">
        <f>IF(AND(M3304&gt;0,M3304&lt;=STATS!$C$22),1,"")</f>
        <v/>
      </c>
      <c r="J3304" s="34">
        <v>3303</v>
      </c>
      <c r="R3304" s="17"/>
      <c r="U3304" s="17"/>
      <c r="FD3304" s="195"/>
      <c r="FE3304" s="195"/>
      <c r="FF3304" s="195"/>
      <c r="FG3304" s="195"/>
      <c r="FH3304" s="195"/>
    </row>
    <row r="3305" spans="2:164" x14ac:dyDescent="0.2">
      <c r="B3305" s="98">
        <f>COUNT(R3305:FC3305,FI3305:FQ3305)</f>
        <v>0</v>
      </c>
      <c r="C3305" s="98" t="str">
        <f>IF(COUNT(R3305:FC3305,FI3305:FQ3305)&gt;0,COUNT(R3305:FC3305,FI3305:FQ3305),"")</f>
        <v/>
      </c>
      <c r="D3305" s="98" t="str">
        <f>IF(COUNT(X3305:BN3305,BP3305:BX3305,BZ3305:CF3305,CH3305:FC3305,FI3305:FQ3305)&gt;0,COUNT(X3305:BN3305,BP3305:BX3305,BZ3305:CF3305,CH3305:FC3305,FI3305:FQ3305),"")</f>
        <v/>
      </c>
      <c r="E3305" s="98" t="str">
        <f>IF(H3305=1,COUNT(R3305:FC3305,FI3305:FQ3305),"")</f>
        <v/>
      </c>
      <c r="F3305" s="98" t="str">
        <f>IF(H3305=1,COUNT(X3305:BN3305,BP3305:BX3305,BZ3305:CF3305,CH3305:FC3305,FI3305:FQ3305),"")</f>
        <v/>
      </c>
      <c r="G3305" s="98" t="str">
        <f>IF($B3305&gt;=1,$M3305,"")</f>
        <v/>
      </c>
      <c r="H3305" s="199" t="str">
        <f>IF(AND(M3305&gt;0,M3305&lt;=STATS!$C$22),1,"")</f>
        <v/>
      </c>
      <c r="J3305" s="34">
        <v>3304</v>
      </c>
      <c r="R3305" s="17"/>
      <c r="U3305" s="17"/>
      <c r="FD3305" s="195"/>
      <c r="FE3305" s="195"/>
      <c r="FF3305" s="195"/>
      <c r="FG3305" s="195"/>
      <c r="FH3305" s="195"/>
    </row>
    <row r="3306" spans="2:164" x14ac:dyDescent="0.2">
      <c r="B3306" s="98">
        <f>COUNT(R3306:FC3306,FI3306:FQ3306)</f>
        <v>0</v>
      </c>
      <c r="C3306" s="98" t="str">
        <f>IF(COUNT(R3306:FC3306,FI3306:FQ3306)&gt;0,COUNT(R3306:FC3306,FI3306:FQ3306),"")</f>
        <v/>
      </c>
      <c r="D3306" s="98" t="str">
        <f>IF(COUNT(X3306:BN3306,BP3306:BX3306,BZ3306:CF3306,CH3306:FC3306,FI3306:FQ3306)&gt;0,COUNT(X3306:BN3306,BP3306:BX3306,BZ3306:CF3306,CH3306:FC3306,FI3306:FQ3306),"")</f>
        <v/>
      </c>
      <c r="E3306" s="98" t="str">
        <f>IF(H3306=1,COUNT(R3306:FC3306,FI3306:FQ3306),"")</f>
        <v/>
      </c>
      <c r="F3306" s="98" t="str">
        <f>IF(H3306=1,COUNT(X3306:BN3306,BP3306:BX3306,BZ3306:CF3306,CH3306:FC3306,FI3306:FQ3306),"")</f>
        <v/>
      </c>
      <c r="G3306" s="98" t="str">
        <f>IF($B3306&gt;=1,$M3306,"")</f>
        <v/>
      </c>
      <c r="H3306" s="199" t="str">
        <f>IF(AND(M3306&gt;0,M3306&lt;=STATS!$C$22),1,"")</f>
        <v/>
      </c>
      <c r="J3306" s="34">
        <v>3305</v>
      </c>
      <c r="R3306" s="17"/>
      <c r="U3306" s="17"/>
      <c r="FD3306" s="195"/>
      <c r="FE3306" s="195"/>
      <c r="FF3306" s="195"/>
      <c r="FG3306" s="195"/>
      <c r="FH3306" s="195"/>
    </row>
    <row r="3307" spans="2:164" x14ac:dyDescent="0.2">
      <c r="B3307" s="98">
        <f>COUNT(R3307:FC3307,FI3307:FQ3307)</f>
        <v>0</v>
      </c>
      <c r="C3307" s="98" t="str">
        <f>IF(COUNT(R3307:FC3307,FI3307:FQ3307)&gt;0,COUNT(R3307:FC3307,FI3307:FQ3307),"")</f>
        <v/>
      </c>
      <c r="D3307" s="98" t="str">
        <f>IF(COUNT(X3307:BN3307,BP3307:BX3307,BZ3307:CF3307,CH3307:FC3307,FI3307:FQ3307)&gt;0,COUNT(X3307:BN3307,BP3307:BX3307,BZ3307:CF3307,CH3307:FC3307,FI3307:FQ3307),"")</f>
        <v/>
      </c>
      <c r="E3307" s="98" t="str">
        <f>IF(H3307=1,COUNT(R3307:FC3307,FI3307:FQ3307),"")</f>
        <v/>
      </c>
      <c r="F3307" s="98" t="str">
        <f>IF(H3307=1,COUNT(X3307:BN3307,BP3307:BX3307,BZ3307:CF3307,CH3307:FC3307,FI3307:FQ3307),"")</f>
        <v/>
      </c>
      <c r="G3307" s="98" t="str">
        <f>IF($B3307&gt;=1,$M3307,"")</f>
        <v/>
      </c>
      <c r="H3307" s="199" t="str">
        <f>IF(AND(M3307&gt;0,M3307&lt;=STATS!$C$22),1,"")</f>
        <v/>
      </c>
      <c r="J3307" s="34">
        <v>3306</v>
      </c>
      <c r="R3307" s="17"/>
      <c r="U3307" s="17"/>
      <c r="FD3307" s="195"/>
      <c r="FE3307" s="195"/>
      <c r="FF3307" s="195"/>
      <c r="FG3307" s="195"/>
      <c r="FH3307" s="195"/>
    </row>
    <row r="3308" spans="2:164" x14ac:dyDescent="0.2">
      <c r="B3308" s="98">
        <f>COUNT(R3308:FC3308,FI3308:FQ3308)</f>
        <v>0</v>
      </c>
      <c r="C3308" s="98" t="str">
        <f>IF(COUNT(R3308:FC3308,FI3308:FQ3308)&gt;0,COUNT(R3308:FC3308,FI3308:FQ3308),"")</f>
        <v/>
      </c>
      <c r="D3308" s="98" t="str">
        <f>IF(COUNT(X3308:BN3308,BP3308:BX3308,BZ3308:CF3308,CH3308:FC3308,FI3308:FQ3308)&gt;0,COUNT(X3308:BN3308,BP3308:BX3308,BZ3308:CF3308,CH3308:FC3308,FI3308:FQ3308),"")</f>
        <v/>
      </c>
      <c r="E3308" s="98" t="str">
        <f>IF(H3308=1,COUNT(R3308:FC3308,FI3308:FQ3308),"")</f>
        <v/>
      </c>
      <c r="F3308" s="98" t="str">
        <f>IF(H3308=1,COUNT(X3308:BN3308,BP3308:BX3308,BZ3308:CF3308,CH3308:FC3308,FI3308:FQ3308),"")</f>
        <v/>
      </c>
      <c r="G3308" s="98" t="str">
        <f>IF($B3308&gt;=1,$M3308,"")</f>
        <v/>
      </c>
      <c r="H3308" s="199" t="str">
        <f>IF(AND(M3308&gt;0,M3308&lt;=STATS!$C$22),1,"")</f>
        <v/>
      </c>
      <c r="J3308" s="34">
        <v>3307</v>
      </c>
      <c r="R3308" s="17"/>
      <c r="U3308" s="17"/>
      <c r="FD3308" s="195"/>
      <c r="FE3308" s="195"/>
      <c r="FF3308" s="195"/>
      <c r="FG3308" s="195"/>
      <c r="FH3308" s="195"/>
    </row>
    <row r="3309" spans="2:164" x14ac:dyDescent="0.2">
      <c r="B3309" s="98">
        <f>COUNT(R3309:FC3309,FI3309:FQ3309)</f>
        <v>0</v>
      </c>
      <c r="C3309" s="98" t="str">
        <f>IF(COUNT(R3309:FC3309,FI3309:FQ3309)&gt;0,COUNT(R3309:FC3309,FI3309:FQ3309),"")</f>
        <v/>
      </c>
      <c r="D3309" s="98" t="str">
        <f>IF(COUNT(X3309:BN3309,BP3309:BX3309,BZ3309:CF3309,CH3309:FC3309,FI3309:FQ3309)&gt;0,COUNT(X3309:BN3309,BP3309:BX3309,BZ3309:CF3309,CH3309:FC3309,FI3309:FQ3309),"")</f>
        <v/>
      </c>
      <c r="E3309" s="98" t="str">
        <f>IF(H3309=1,COUNT(R3309:FC3309,FI3309:FQ3309),"")</f>
        <v/>
      </c>
      <c r="F3309" s="98" t="str">
        <f>IF(H3309=1,COUNT(X3309:BN3309,BP3309:BX3309,BZ3309:CF3309,CH3309:FC3309,FI3309:FQ3309),"")</f>
        <v/>
      </c>
      <c r="G3309" s="98" t="str">
        <f>IF($B3309&gt;=1,$M3309,"")</f>
        <v/>
      </c>
      <c r="H3309" s="199" t="str">
        <f>IF(AND(M3309&gt;0,M3309&lt;=STATS!$C$22),1,"")</f>
        <v/>
      </c>
      <c r="J3309" s="34">
        <v>3308</v>
      </c>
      <c r="R3309" s="17"/>
      <c r="U3309" s="17"/>
      <c r="FD3309" s="195"/>
      <c r="FE3309" s="195"/>
      <c r="FF3309" s="195"/>
      <c r="FG3309" s="195"/>
      <c r="FH3309" s="195"/>
    </row>
    <row r="3310" spans="2:164" x14ac:dyDescent="0.2">
      <c r="B3310" s="98">
        <f>COUNT(R3310:FC3310,FI3310:FQ3310)</f>
        <v>0</v>
      </c>
      <c r="C3310" s="98" t="str">
        <f>IF(COUNT(R3310:FC3310,FI3310:FQ3310)&gt;0,COUNT(R3310:FC3310,FI3310:FQ3310),"")</f>
        <v/>
      </c>
      <c r="D3310" s="98" t="str">
        <f>IF(COUNT(X3310:BN3310,BP3310:BX3310,BZ3310:CF3310,CH3310:FC3310,FI3310:FQ3310)&gt;0,COUNT(X3310:BN3310,BP3310:BX3310,BZ3310:CF3310,CH3310:FC3310,FI3310:FQ3310),"")</f>
        <v/>
      </c>
      <c r="E3310" s="98" t="str">
        <f>IF(H3310=1,COUNT(R3310:FC3310,FI3310:FQ3310),"")</f>
        <v/>
      </c>
      <c r="F3310" s="98" t="str">
        <f>IF(H3310=1,COUNT(X3310:BN3310,BP3310:BX3310,BZ3310:CF3310,CH3310:FC3310,FI3310:FQ3310),"")</f>
        <v/>
      </c>
      <c r="G3310" s="98" t="str">
        <f>IF($B3310&gt;=1,$M3310,"")</f>
        <v/>
      </c>
      <c r="H3310" s="199" t="str">
        <f>IF(AND(M3310&gt;0,M3310&lt;=STATS!$C$22),1,"")</f>
        <v/>
      </c>
      <c r="J3310" s="34">
        <v>3309</v>
      </c>
      <c r="R3310" s="17"/>
      <c r="U3310" s="17"/>
      <c r="FD3310" s="195"/>
      <c r="FE3310" s="195"/>
      <c r="FF3310" s="195"/>
      <c r="FG3310" s="195"/>
      <c r="FH3310" s="195"/>
    </row>
    <row r="3311" spans="2:164" x14ac:dyDescent="0.2">
      <c r="B3311" s="98">
        <f>COUNT(R3311:FC3311,FI3311:FQ3311)</f>
        <v>0</v>
      </c>
      <c r="C3311" s="98" t="str">
        <f>IF(COUNT(R3311:FC3311,FI3311:FQ3311)&gt;0,COUNT(R3311:FC3311,FI3311:FQ3311),"")</f>
        <v/>
      </c>
      <c r="D3311" s="98" t="str">
        <f>IF(COUNT(X3311:BN3311,BP3311:BX3311,BZ3311:CF3311,CH3311:FC3311,FI3311:FQ3311)&gt;0,COUNT(X3311:BN3311,BP3311:BX3311,BZ3311:CF3311,CH3311:FC3311,FI3311:FQ3311),"")</f>
        <v/>
      </c>
      <c r="E3311" s="98" t="str">
        <f>IF(H3311=1,COUNT(R3311:FC3311,FI3311:FQ3311),"")</f>
        <v/>
      </c>
      <c r="F3311" s="98" t="str">
        <f>IF(H3311=1,COUNT(X3311:BN3311,BP3311:BX3311,BZ3311:CF3311,CH3311:FC3311,FI3311:FQ3311),"")</f>
        <v/>
      </c>
      <c r="G3311" s="98" t="str">
        <f>IF($B3311&gt;=1,$M3311,"")</f>
        <v/>
      </c>
      <c r="H3311" s="199" t="str">
        <f>IF(AND(M3311&gt;0,M3311&lt;=STATS!$C$22),1,"")</f>
        <v/>
      </c>
      <c r="J3311" s="34">
        <v>3310</v>
      </c>
      <c r="R3311" s="17"/>
      <c r="U3311" s="17"/>
      <c r="FD3311" s="195"/>
      <c r="FE3311" s="195"/>
      <c r="FF3311" s="195"/>
      <c r="FG3311" s="195"/>
      <c r="FH3311" s="195"/>
    </row>
    <row r="3312" spans="2:164" x14ac:dyDescent="0.2">
      <c r="B3312" s="98">
        <f>COUNT(R3312:FC3312,FI3312:FQ3312)</f>
        <v>0</v>
      </c>
      <c r="C3312" s="98" t="str">
        <f>IF(COUNT(R3312:FC3312,FI3312:FQ3312)&gt;0,COUNT(R3312:FC3312,FI3312:FQ3312),"")</f>
        <v/>
      </c>
      <c r="D3312" s="98" t="str">
        <f>IF(COUNT(X3312:BN3312,BP3312:BX3312,BZ3312:CF3312,CH3312:FC3312,FI3312:FQ3312)&gt;0,COUNT(X3312:BN3312,BP3312:BX3312,BZ3312:CF3312,CH3312:FC3312,FI3312:FQ3312),"")</f>
        <v/>
      </c>
      <c r="E3312" s="98" t="str">
        <f>IF(H3312=1,COUNT(R3312:FC3312,FI3312:FQ3312),"")</f>
        <v/>
      </c>
      <c r="F3312" s="98" t="str">
        <f>IF(H3312=1,COUNT(X3312:BN3312,BP3312:BX3312,BZ3312:CF3312,CH3312:FC3312,FI3312:FQ3312),"")</f>
        <v/>
      </c>
      <c r="G3312" s="98" t="str">
        <f>IF($B3312&gt;=1,$M3312,"")</f>
        <v/>
      </c>
      <c r="H3312" s="199" t="str">
        <f>IF(AND(M3312&gt;0,M3312&lt;=STATS!$C$22),1,"")</f>
        <v/>
      </c>
      <c r="J3312" s="34">
        <v>3311</v>
      </c>
      <c r="R3312" s="17"/>
      <c r="U3312" s="17"/>
      <c r="FD3312" s="195"/>
      <c r="FE3312" s="195"/>
      <c r="FF3312" s="195"/>
      <c r="FG3312" s="195"/>
      <c r="FH3312" s="195"/>
    </row>
    <row r="3313" spans="2:164" x14ac:dyDescent="0.2">
      <c r="B3313" s="98">
        <f>COUNT(R3313:FC3313,FI3313:FQ3313)</f>
        <v>0</v>
      </c>
      <c r="C3313" s="98" t="str">
        <f>IF(COUNT(R3313:FC3313,FI3313:FQ3313)&gt;0,COUNT(R3313:FC3313,FI3313:FQ3313),"")</f>
        <v/>
      </c>
      <c r="D3313" s="98" t="str">
        <f>IF(COUNT(X3313:BN3313,BP3313:BX3313,BZ3313:CF3313,CH3313:FC3313,FI3313:FQ3313)&gt;0,COUNT(X3313:BN3313,BP3313:BX3313,BZ3313:CF3313,CH3313:FC3313,FI3313:FQ3313),"")</f>
        <v/>
      </c>
      <c r="E3313" s="98" t="str">
        <f>IF(H3313=1,COUNT(R3313:FC3313,FI3313:FQ3313),"")</f>
        <v/>
      </c>
      <c r="F3313" s="98" t="str">
        <f>IF(H3313=1,COUNT(X3313:BN3313,BP3313:BX3313,BZ3313:CF3313,CH3313:FC3313,FI3313:FQ3313),"")</f>
        <v/>
      </c>
      <c r="G3313" s="98" t="str">
        <f>IF($B3313&gt;=1,$M3313,"")</f>
        <v/>
      </c>
      <c r="H3313" s="199" t="str">
        <f>IF(AND(M3313&gt;0,M3313&lt;=STATS!$C$22),1,"")</f>
        <v/>
      </c>
      <c r="J3313" s="34">
        <v>3312</v>
      </c>
      <c r="R3313" s="17"/>
      <c r="U3313" s="17"/>
      <c r="FD3313" s="195"/>
      <c r="FE3313" s="195"/>
      <c r="FF3313" s="195"/>
      <c r="FG3313" s="195"/>
      <c r="FH3313" s="195"/>
    </row>
    <row r="3314" spans="2:164" x14ac:dyDescent="0.2">
      <c r="B3314" s="98">
        <f>COUNT(R3314:FC3314,FI3314:FQ3314)</f>
        <v>0</v>
      </c>
      <c r="C3314" s="98" t="str">
        <f>IF(COUNT(R3314:FC3314,FI3314:FQ3314)&gt;0,COUNT(R3314:FC3314,FI3314:FQ3314),"")</f>
        <v/>
      </c>
      <c r="D3314" s="98" t="str">
        <f>IF(COUNT(X3314:BN3314,BP3314:BX3314,BZ3314:CF3314,CH3314:FC3314,FI3314:FQ3314)&gt;0,COUNT(X3314:BN3314,BP3314:BX3314,BZ3314:CF3314,CH3314:FC3314,FI3314:FQ3314),"")</f>
        <v/>
      </c>
      <c r="E3314" s="98" t="str">
        <f>IF(H3314=1,COUNT(R3314:FC3314,FI3314:FQ3314),"")</f>
        <v/>
      </c>
      <c r="F3314" s="98" t="str">
        <f>IF(H3314=1,COUNT(X3314:BN3314,BP3314:BX3314,BZ3314:CF3314,CH3314:FC3314,FI3314:FQ3314),"")</f>
        <v/>
      </c>
      <c r="G3314" s="98" t="str">
        <f>IF($B3314&gt;=1,$M3314,"")</f>
        <v/>
      </c>
      <c r="H3314" s="199" t="str">
        <f>IF(AND(M3314&gt;0,M3314&lt;=STATS!$C$22),1,"")</f>
        <v/>
      </c>
      <c r="J3314" s="34">
        <v>3313</v>
      </c>
      <c r="R3314" s="17"/>
      <c r="U3314" s="17"/>
      <c r="FD3314" s="195"/>
      <c r="FE3314" s="195"/>
      <c r="FF3314" s="195"/>
      <c r="FG3314" s="195"/>
      <c r="FH3314" s="195"/>
    </row>
    <row r="3315" spans="2:164" x14ac:dyDescent="0.2">
      <c r="B3315" s="98">
        <f>COUNT(R3315:FC3315,FI3315:FQ3315)</f>
        <v>0</v>
      </c>
      <c r="C3315" s="98" t="str">
        <f>IF(COUNT(R3315:FC3315,FI3315:FQ3315)&gt;0,COUNT(R3315:FC3315,FI3315:FQ3315),"")</f>
        <v/>
      </c>
      <c r="D3315" s="98" t="str">
        <f>IF(COUNT(X3315:BN3315,BP3315:BX3315,BZ3315:CF3315,CH3315:FC3315,FI3315:FQ3315)&gt;0,COUNT(X3315:BN3315,BP3315:BX3315,BZ3315:CF3315,CH3315:FC3315,FI3315:FQ3315),"")</f>
        <v/>
      </c>
      <c r="E3315" s="98" t="str">
        <f>IF(H3315=1,COUNT(R3315:FC3315,FI3315:FQ3315),"")</f>
        <v/>
      </c>
      <c r="F3315" s="98" t="str">
        <f>IF(H3315=1,COUNT(X3315:BN3315,BP3315:BX3315,BZ3315:CF3315,CH3315:FC3315,FI3315:FQ3315),"")</f>
        <v/>
      </c>
      <c r="G3315" s="98" t="str">
        <f>IF($B3315&gt;=1,$M3315,"")</f>
        <v/>
      </c>
      <c r="H3315" s="199" t="str">
        <f>IF(AND(M3315&gt;0,M3315&lt;=STATS!$C$22),1,"")</f>
        <v/>
      </c>
      <c r="J3315" s="34">
        <v>3314</v>
      </c>
      <c r="R3315" s="17"/>
      <c r="U3315" s="17"/>
      <c r="FD3315" s="195"/>
      <c r="FE3315" s="195"/>
      <c r="FF3315" s="195"/>
      <c r="FG3315" s="195"/>
      <c r="FH3315" s="195"/>
    </row>
    <row r="3316" spans="2:164" x14ac:dyDescent="0.2">
      <c r="B3316" s="98">
        <f>COUNT(R3316:FC3316,FI3316:FQ3316)</f>
        <v>0</v>
      </c>
      <c r="C3316" s="98" t="str">
        <f>IF(COUNT(R3316:FC3316,FI3316:FQ3316)&gt;0,COUNT(R3316:FC3316,FI3316:FQ3316),"")</f>
        <v/>
      </c>
      <c r="D3316" s="98" t="str">
        <f>IF(COUNT(X3316:BN3316,BP3316:BX3316,BZ3316:CF3316,CH3316:FC3316,FI3316:FQ3316)&gt;0,COUNT(X3316:BN3316,BP3316:BX3316,BZ3316:CF3316,CH3316:FC3316,FI3316:FQ3316),"")</f>
        <v/>
      </c>
      <c r="E3316" s="98" t="str">
        <f>IF(H3316=1,COUNT(R3316:FC3316,FI3316:FQ3316),"")</f>
        <v/>
      </c>
      <c r="F3316" s="98" t="str">
        <f>IF(H3316=1,COUNT(X3316:BN3316,BP3316:BX3316,BZ3316:CF3316,CH3316:FC3316,FI3316:FQ3316),"")</f>
        <v/>
      </c>
      <c r="G3316" s="98" t="str">
        <f>IF($B3316&gt;=1,$M3316,"")</f>
        <v/>
      </c>
      <c r="H3316" s="199" t="str">
        <f>IF(AND(M3316&gt;0,M3316&lt;=STATS!$C$22),1,"")</f>
        <v/>
      </c>
      <c r="J3316" s="34">
        <v>3315</v>
      </c>
      <c r="R3316" s="17"/>
      <c r="U3316" s="17"/>
      <c r="FD3316" s="195"/>
      <c r="FE3316" s="195"/>
      <c r="FF3316" s="195"/>
      <c r="FG3316" s="195"/>
      <c r="FH3316" s="195"/>
    </row>
    <row r="3317" spans="2:164" x14ac:dyDescent="0.2">
      <c r="B3317" s="98">
        <f>COUNT(R3317:FC3317,FI3317:FQ3317)</f>
        <v>0</v>
      </c>
      <c r="C3317" s="98" t="str">
        <f>IF(COUNT(R3317:FC3317,FI3317:FQ3317)&gt;0,COUNT(R3317:FC3317,FI3317:FQ3317),"")</f>
        <v/>
      </c>
      <c r="D3317" s="98" t="str">
        <f>IF(COUNT(X3317:BN3317,BP3317:BX3317,BZ3317:CF3317,CH3317:FC3317,FI3317:FQ3317)&gt;0,COUNT(X3317:BN3317,BP3317:BX3317,BZ3317:CF3317,CH3317:FC3317,FI3317:FQ3317),"")</f>
        <v/>
      </c>
      <c r="E3317" s="98" t="str">
        <f>IF(H3317=1,COUNT(R3317:FC3317,FI3317:FQ3317),"")</f>
        <v/>
      </c>
      <c r="F3317" s="98" t="str">
        <f>IF(H3317=1,COUNT(X3317:BN3317,BP3317:BX3317,BZ3317:CF3317,CH3317:FC3317,FI3317:FQ3317),"")</f>
        <v/>
      </c>
      <c r="G3317" s="98" t="str">
        <f>IF($B3317&gt;=1,$M3317,"")</f>
        <v/>
      </c>
      <c r="H3317" s="199" t="str">
        <f>IF(AND(M3317&gt;0,M3317&lt;=STATS!$C$22),1,"")</f>
        <v/>
      </c>
      <c r="J3317" s="34">
        <v>3316</v>
      </c>
      <c r="R3317" s="17"/>
      <c r="U3317" s="17"/>
      <c r="FD3317" s="195"/>
      <c r="FE3317" s="195"/>
      <c r="FF3317" s="195"/>
      <c r="FG3317" s="195"/>
      <c r="FH3317" s="195"/>
    </row>
    <row r="3318" spans="2:164" x14ac:dyDescent="0.2">
      <c r="B3318" s="98">
        <f>COUNT(R3318:FC3318,FI3318:FQ3318)</f>
        <v>0</v>
      </c>
      <c r="C3318" s="98" t="str">
        <f>IF(COUNT(R3318:FC3318,FI3318:FQ3318)&gt;0,COUNT(R3318:FC3318,FI3318:FQ3318),"")</f>
        <v/>
      </c>
      <c r="D3318" s="98" t="str">
        <f>IF(COUNT(X3318:BN3318,BP3318:BX3318,BZ3318:CF3318,CH3318:FC3318,FI3318:FQ3318)&gt;0,COUNT(X3318:BN3318,BP3318:BX3318,BZ3318:CF3318,CH3318:FC3318,FI3318:FQ3318),"")</f>
        <v/>
      </c>
      <c r="E3318" s="98" t="str">
        <f>IF(H3318=1,COUNT(R3318:FC3318,FI3318:FQ3318),"")</f>
        <v/>
      </c>
      <c r="F3318" s="98" t="str">
        <f>IF(H3318=1,COUNT(X3318:BN3318,BP3318:BX3318,BZ3318:CF3318,CH3318:FC3318,FI3318:FQ3318),"")</f>
        <v/>
      </c>
      <c r="G3318" s="98" t="str">
        <f>IF($B3318&gt;=1,$M3318,"")</f>
        <v/>
      </c>
      <c r="H3318" s="199" t="str">
        <f>IF(AND(M3318&gt;0,M3318&lt;=STATS!$C$22),1,"")</f>
        <v/>
      </c>
      <c r="J3318" s="34">
        <v>3317</v>
      </c>
      <c r="R3318" s="17"/>
      <c r="U3318" s="17"/>
      <c r="FD3318" s="195"/>
      <c r="FE3318" s="195"/>
      <c r="FF3318" s="195"/>
      <c r="FG3318" s="195"/>
      <c r="FH3318" s="195"/>
    </row>
    <row r="3319" spans="2:164" x14ac:dyDescent="0.2">
      <c r="B3319" s="98">
        <f>COUNT(R3319:FC3319,FI3319:FQ3319)</f>
        <v>0</v>
      </c>
      <c r="C3319" s="98" t="str">
        <f>IF(COUNT(R3319:FC3319,FI3319:FQ3319)&gt;0,COUNT(R3319:FC3319,FI3319:FQ3319),"")</f>
        <v/>
      </c>
      <c r="D3319" s="98" t="str">
        <f>IF(COUNT(X3319:BN3319,BP3319:BX3319,BZ3319:CF3319,CH3319:FC3319,FI3319:FQ3319)&gt;0,COUNT(X3319:BN3319,BP3319:BX3319,BZ3319:CF3319,CH3319:FC3319,FI3319:FQ3319),"")</f>
        <v/>
      </c>
      <c r="E3319" s="98" t="str">
        <f>IF(H3319=1,COUNT(R3319:FC3319,FI3319:FQ3319),"")</f>
        <v/>
      </c>
      <c r="F3319" s="98" t="str">
        <f>IF(H3319=1,COUNT(X3319:BN3319,BP3319:BX3319,BZ3319:CF3319,CH3319:FC3319,FI3319:FQ3319),"")</f>
        <v/>
      </c>
      <c r="G3319" s="98" t="str">
        <f>IF($B3319&gt;=1,$M3319,"")</f>
        <v/>
      </c>
      <c r="H3319" s="199" t="str">
        <f>IF(AND(M3319&gt;0,M3319&lt;=STATS!$C$22),1,"")</f>
        <v/>
      </c>
      <c r="J3319" s="34">
        <v>3318</v>
      </c>
      <c r="R3319" s="17"/>
      <c r="U3319" s="17"/>
      <c r="FD3319" s="195"/>
      <c r="FE3319" s="195"/>
      <c r="FF3319" s="195"/>
      <c r="FG3319" s="195"/>
      <c r="FH3319" s="195"/>
    </row>
    <row r="3320" spans="2:164" x14ac:dyDescent="0.2">
      <c r="B3320" s="98">
        <f>COUNT(R3320:FC3320,FI3320:FQ3320)</f>
        <v>0</v>
      </c>
      <c r="C3320" s="98" t="str">
        <f>IF(COUNT(R3320:FC3320,FI3320:FQ3320)&gt;0,COUNT(R3320:FC3320,FI3320:FQ3320),"")</f>
        <v/>
      </c>
      <c r="D3320" s="98" t="str">
        <f>IF(COUNT(X3320:BN3320,BP3320:BX3320,BZ3320:CF3320,CH3320:FC3320,FI3320:FQ3320)&gt;0,COUNT(X3320:BN3320,BP3320:BX3320,BZ3320:CF3320,CH3320:FC3320,FI3320:FQ3320),"")</f>
        <v/>
      </c>
      <c r="E3320" s="98" t="str">
        <f>IF(H3320=1,COUNT(R3320:FC3320,FI3320:FQ3320),"")</f>
        <v/>
      </c>
      <c r="F3320" s="98" t="str">
        <f>IF(H3320=1,COUNT(X3320:BN3320,BP3320:BX3320,BZ3320:CF3320,CH3320:FC3320,FI3320:FQ3320),"")</f>
        <v/>
      </c>
      <c r="G3320" s="98" t="str">
        <f>IF($B3320&gt;=1,$M3320,"")</f>
        <v/>
      </c>
      <c r="H3320" s="199" t="str">
        <f>IF(AND(M3320&gt;0,M3320&lt;=STATS!$C$22),1,"")</f>
        <v/>
      </c>
      <c r="J3320" s="34">
        <v>3319</v>
      </c>
      <c r="R3320" s="17"/>
      <c r="U3320" s="17"/>
      <c r="FD3320" s="195"/>
      <c r="FE3320" s="195"/>
      <c r="FF3320" s="195"/>
      <c r="FG3320" s="195"/>
      <c r="FH3320" s="195"/>
    </row>
    <row r="3321" spans="2:164" x14ac:dyDescent="0.2">
      <c r="B3321" s="98">
        <f>COUNT(R3321:FC3321,FI3321:FQ3321)</f>
        <v>0</v>
      </c>
      <c r="C3321" s="98" t="str">
        <f>IF(COUNT(R3321:FC3321,FI3321:FQ3321)&gt;0,COUNT(R3321:FC3321,FI3321:FQ3321),"")</f>
        <v/>
      </c>
      <c r="D3321" s="98" t="str">
        <f>IF(COUNT(X3321:BN3321,BP3321:BX3321,BZ3321:CF3321,CH3321:FC3321,FI3321:FQ3321)&gt;0,COUNT(X3321:BN3321,BP3321:BX3321,BZ3321:CF3321,CH3321:FC3321,FI3321:FQ3321),"")</f>
        <v/>
      </c>
      <c r="E3321" s="98" t="str">
        <f>IF(H3321=1,COUNT(R3321:FC3321,FI3321:FQ3321),"")</f>
        <v/>
      </c>
      <c r="F3321" s="98" t="str">
        <f>IF(H3321=1,COUNT(X3321:BN3321,BP3321:BX3321,BZ3321:CF3321,CH3321:FC3321,FI3321:FQ3321),"")</f>
        <v/>
      </c>
      <c r="G3321" s="98" t="str">
        <f>IF($B3321&gt;=1,$M3321,"")</f>
        <v/>
      </c>
      <c r="H3321" s="199" t="str">
        <f>IF(AND(M3321&gt;0,M3321&lt;=STATS!$C$22),1,"")</f>
        <v/>
      </c>
      <c r="J3321" s="34">
        <v>3320</v>
      </c>
      <c r="R3321" s="17"/>
      <c r="U3321" s="17"/>
      <c r="FD3321" s="195"/>
      <c r="FE3321" s="195"/>
      <c r="FF3321" s="195"/>
      <c r="FG3321" s="195"/>
      <c r="FH3321" s="195"/>
    </row>
    <row r="3322" spans="2:164" x14ac:dyDescent="0.2">
      <c r="B3322" s="98">
        <f>COUNT(R3322:FC3322,FI3322:FQ3322)</f>
        <v>0</v>
      </c>
      <c r="C3322" s="98" t="str">
        <f>IF(COUNT(R3322:FC3322,FI3322:FQ3322)&gt;0,COUNT(R3322:FC3322,FI3322:FQ3322),"")</f>
        <v/>
      </c>
      <c r="D3322" s="98" t="str">
        <f>IF(COUNT(X3322:BN3322,BP3322:BX3322,BZ3322:CF3322,CH3322:FC3322,FI3322:FQ3322)&gt;0,COUNT(X3322:BN3322,BP3322:BX3322,BZ3322:CF3322,CH3322:FC3322,FI3322:FQ3322),"")</f>
        <v/>
      </c>
      <c r="E3322" s="98" t="str">
        <f>IF(H3322=1,COUNT(R3322:FC3322,FI3322:FQ3322),"")</f>
        <v/>
      </c>
      <c r="F3322" s="98" t="str">
        <f>IF(H3322=1,COUNT(X3322:BN3322,BP3322:BX3322,BZ3322:CF3322,CH3322:FC3322,FI3322:FQ3322),"")</f>
        <v/>
      </c>
      <c r="G3322" s="98" t="str">
        <f>IF($B3322&gt;=1,$M3322,"")</f>
        <v/>
      </c>
      <c r="H3322" s="199" t="str">
        <f>IF(AND(M3322&gt;0,M3322&lt;=STATS!$C$22),1,"")</f>
        <v/>
      </c>
      <c r="J3322" s="34">
        <v>3321</v>
      </c>
      <c r="R3322" s="17"/>
      <c r="U3322" s="17"/>
      <c r="FD3322" s="195"/>
      <c r="FE3322" s="195"/>
      <c r="FF3322" s="195"/>
      <c r="FG3322" s="195"/>
      <c r="FH3322" s="195"/>
    </row>
    <row r="3323" spans="2:164" x14ac:dyDescent="0.2">
      <c r="B3323" s="98">
        <f>COUNT(R3323:FC3323,FI3323:FQ3323)</f>
        <v>0</v>
      </c>
      <c r="C3323" s="98" t="str">
        <f>IF(COUNT(R3323:FC3323,FI3323:FQ3323)&gt;0,COUNT(R3323:FC3323,FI3323:FQ3323),"")</f>
        <v/>
      </c>
      <c r="D3323" s="98" t="str">
        <f>IF(COUNT(X3323:BN3323,BP3323:BX3323,BZ3323:CF3323,CH3323:FC3323,FI3323:FQ3323)&gt;0,COUNT(X3323:BN3323,BP3323:BX3323,BZ3323:CF3323,CH3323:FC3323,FI3323:FQ3323),"")</f>
        <v/>
      </c>
      <c r="E3323" s="98" t="str">
        <f>IF(H3323=1,COUNT(R3323:FC3323,FI3323:FQ3323),"")</f>
        <v/>
      </c>
      <c r="F3323" s="98" t="str">
        <f>IF(H3323=1,COUNT(X3323:BN3323,BP3323:BX3323,BZ3323:CF3323,CH3323:FC3323,FI3323:FQ3323),"")</f>
        <v/>
      </c>
      <c r="G3323" s="98" t="str">
        <f>IF($B3323&gt;=1,$M3323,"")</f>
        <v/>
      </c>
      <c r="H3323" s="199" t="str">
        <f>IF(AND(M3323&gt;0,M3323&lt;=STATS!$C$22),1,"")</f>
        <v/>
      </c>
      <c r="J3323" s="34">
        <v>3322</v>
      </c>
      <c r="R3323" s="17"/>
      <c r="U3323" s="17"/>
      <c r="FD3323" s="195"/>
      <c r="FE3323" s="195"/>
      <c r="FF3323" s="195"/>
      <c r="FG3323" s="195"/>
      <c r="FH3323" s="195"/>
    </row>
    <row r="3324" spans="2:164" x14ac:dyDescent="0.2">
      <c r="B3324" s="98">
        <f>COUNT(R3324:FC3324,FI3324:FQ3324)</f>
        <v>0</v>
      </c>
      <c r="C3324" s="98" t="str">
        <f>IF(COUNT(R3324:FC3324,FI3324:FQ3324)&gt;0,COUNT(R3324:FC3324,FI3324:FQ3324),"")</f>
        <v/>
      </c>
      <c r="D3324" s="98" t="str">
        <f>IF(COUNT(X3324:BN3324,BP3324:BX3324,BZ3324:CF3324,CH3324:FC3324,FI3324:FQ3324)&gt;0,COUNT(X3324:BN3324,BP3324:BX3324,BZ3324:CF3324,CH3324:FC3324,FI3324:FQ3324),"")</f>
        <v/>
      </c>
      <c r="E3324" s="98" t="str">
        <f>IF(H3324=1,COUNT(R3324:FC3324,FI3324:FQ3324),"")</f>
        <v/>
      </c>
      <c r="F3324" s="98" t="str">
        <f>IF(H3324=1,COUNT(X3324:BN3324,BP3324:BX3324,BZ3324:CF3324,CH3324:FC3324,FI3324:FQ3324),"")</f>
        <v/>
      </c>
      <c r="G3324" s="98" t="str">
        <f>IF($B3324&gt;=1,$M3324,"")</f>
        <v/>
      </c>
      <c r="H3324" s="199" t="str">
        <f>IF(AND(M3324&gt;0,M3324&lt;=STATS!$C$22),1,"")</f>
        <v/>
      </c>
      <c r="J3324" s="34">
        <v>3323</v>
      </c>
      <c r="R3324" s="17"/>
      <c r="U3324" s="17"/>
      <c r="FD3324" s="195"/>
      <c r="FE3324" s="195"/>
      <c r="FF3324" s="195"/>
      <c r="FG3324" s="195"/>
      <c r="FH3324" s="195"/>
    </row>
    <row r="3325" spans="2:164" x14ac:dyDescent="0.2">
      <c r="B3325" s="98">
        <f>COUNT(R3325:FC3325,FI3325:FQ3325)</f>
        <v>0</v>
      </c>
      <c r="C3325" s="98" t="str">
        <f>IF(COUNT(R3325:FC3325,FI3325:FQ3325)&gt;0,COUNT(R3325:FC3325,FI3325:FQ3325),"")</f>
        <v/>
      </c>
      <c r="D3325" s="98" t="str">
        <f>IF(COUNT(X3325:BN3325,BP3325:BX3325,BZ3325:CF3325,CH3325:FC3325,FI3325:FQ3325)&gt;0,COUNT(X3325:BN3325,BP3325:BX3325,BZ3325:CF3325,CH3325:FC3325,FI3325:FQ3325),"")</f>
        <v/>
      </c>
      <c r="E3325" s="98" t="str">
        <f>IF(H3325=1,COUNT(R3325:FC3325,FI3325:FQ3325),"")</f>
        <v/>
      </c>
      <c r="F3325" s="98" t="str">
        <f>IF(H3325=1,COUNT(X3325:BN3325,BP3325:BX3325,BZ3325:CF3325,CH3325:FC3325,FI3325:FQ3325),"")</f>
        <v/>
      </c>
      <c r="G3325" s="98" t="str">
        <f>IF($B3325&gt;=1,$M3325,"")</f>
        <v/>
      </c>
      <c r="H3325" s="199" t="str">
        <f>IF(AND(M3325&gt;0,M3325&lt;=STATS!$C$22),1,"")</f>
        <v/>
      </c>
      <c r="J3325" s="34">
        <v>3324</v>
      </c>
      <c r="R3325" s="17"/>
      <c r="U3325" s="17"/>
      <c r="FD3325" s="195"/>
      <c r="FE3325" s="195"/>
      <c r="FF3325" s="195"/>
      <c r="FG3325" s="195"/>
      <c r="FH3325" s="195"/>
    </row>
    <row r="3326" spans="2:164" x14ac:dyDescent="0.2">
      <c r="B3326" s="98">
        <f>COUNT(R3326:FC3326,FI3326:FQ3326)</f>
        <v>0</v>
      </c>
      <c r="C3326" s="98" t="str">
        <f>IF(COUNT(R3326:FC3326,FI3326:FQ3326)&gt;0,COUNT(R3326:FC3326,FI3326:FQ3326),"")</f>
        <v/>
      </c>
      <c r="D3326" s="98" t="str">
        <f>IF(COUNT(X3326:BN3326,BP3326:BX3326,BZ3326:CF3326,CH3326:FC3326,FI3326:FQ3326)&gt;0,COUNT(X3326:BN3326,BP3326:BX3326,BZ3326:CF3326,CH3326:FC3326,FI3326:FQ3326),"")</f>
        <v/>
      </c>
      <c r="E3326" s="98" t="str">
        <f>IF(H3326=1,COUNT(R3326:FC3326,FI3326:FQ3326),"")</f>
        <v/>
      </c>
      <c r="F3326" s="98" t="str">
        <f>IF(H3326=1,COUNT(X3326:BN3326,BP3326:BX3326,BZ3326:CF3326,CH3326:FC3326,FI3326:FQ3326),"")</f>
        <v/>
      </c>
      <c r="G3326" s="98" t="str">
        <f>IF($B3326&gt;=1,$M3326,"")</f>
        <v/>
      </c>
      <c r="H3326" s="199" t="str">
        <f>IF(AND(M3326&gt;0,M3326&lt;=STATS!$C$22),1,"")</f>
        <v/>
      </c>
      <c r="J3326" s="34">
        <v>3325</v>
      </c>
      <c r="R3326" s="17"/>
      <c r="U3326" s="17"/>
      <c r="FD3326" s="195"/>
      <c r="FE3326" s="195"/>
      <c r="FF3326" s="195"/>
      <c r="FG3326" s="195"/>
      <c r="FH3326" s="195"/>
    </row>
    <row r="3327" spans="2:164" x14ac:dyDescent="0.2">
      <c r="B3327" s="98">
        <f>COUNT(R3327:FC3327,FI3327:FQ3327)</f>
        <v>0</v>
      </c>
      <c r="C3327" s="98" t="str">
        <f>IF(COUNT(R3327:FC3327,FI3327:FQ3327)&gt;0,COUNT(R3327:FC3327,FI3327:FQ3327),"")</f>
        <v/>
      </c>
      <c r="D3327" s="98" t="str">
        <f>IF(COUNT(X3327:BN3327,BP3327:BX3327,BZ3327:CF3327,CH3327:FC3327,FI3327:FQ3327)&gt;0,COUNT(X3327:BN3327,BP3327:BX3327,BZ3327:CF3327,CH3327:FC3327,FI3327:FQ3327),"")</f>
        <v/>
      </c>
      <c r="E3327" s="98" t="str">
        <f>IF(H3327=1,COUNT(R3327:FC3327,FI3327:FQ3327),"")</f>
        <v/>
      </c>
      <c r="F3327" s="98" t="str">
        <f>IF(H3327=1,COUNT(X3327:BN3327,BP3327:BX3327,BZ3327:CF3327,CH3327:FC3327,FI3327:FQ3327),"")</f>
        <v/>
      </c>
      <c r="G3327" s="98" t="str">
        <f>IF($B3327&gt;=1,$M3327,"")</f>
        <v/>
      </c>
      <c r="H3327" s="199" t="str">
        <f>IF(AND(M3327&gt;0,M3327&lt;=STATS!$C$22),1,"")</f>
        <v/>
      </c>
      <c r="J3327" s="34">
        <v>3326</v>
      </c>
      <c r="R3327" s="17"/>
      <c r="U3327" s="17"/>
      <c r="FD3327" s="195"/>
      <c r="FE3327" s="195"/>
      <c r="FF3327" s="195"/>
      <c r="FG3327" s="195"/>
      <c r="FH3327" s="195"/>
    </row>
    <row r="3328" spans="2:164" x14ac:dyDescent="0.2">
      <c r="B3328" s="98">
        <f>COUNT(R3328:FC3328,FI3328:FQ3328)</f>
        <v>0</v>
      </c>
      <c r="C3328" s="98" t="str">
        <f>IF(COUNT(R3328:FC3328,FI3328:FQ3328)&gt;0,COUNT(R3328:FC3328,FI3328:FQ3328),"")</f>
        <v/>
      </c>
      <c r="D3328" s="98" t="str">
        <f>IF(COUNT(X3328:BN3328,BP3328:BX3328,BZ3328:CF3328,CH3328:FC3328,FI3328:FQ3328)&gt;0,COUNT(X3328:BN3328,BP3328:BX3328,BZ3328:CF3328,CH3328:FC3328,FI3328:FQ3328),"")</f>
        <v/>
      </c>
      <c r="E3328" s="98" t="str">
        <f>IF(H3328=1,COUNT(R3328:FC3328,FI3328:FQ3328),"")</f>
        <v/>
      </c>
      <c r="F3328" s="98" t="str">
        <f>IF(H3328=1,COUNT(X3328:BN3328,BP3328:BX3328,BZ3328:CF3328,CH3328:FC3328,FI3328:FQ3328),"")</f>
        <v/>
      </c>
      <c r="G3328" s="98" t="str">
        <f>IF($B3328&gt;=1,$M3328,"")</f>
        <v/>
      </c>
      <c r="H3328" s="199" t="str">
        <f>IF(AND(M3328&gt;0,M3328&lt;=STATS!$C$22),1,"")</f>
        <v/>
      </c>
      <c r="J3328" s="34">
        <v>3327</v>
      </c>
      <c r="R3328" s="17"/>
      <c r="U3328" s="17"/>
      <c r="FD3328" s="195"/>
      <c r="FE3328" s="195"/>
      <c r="FF3328" s="195"/>
      <c r="FG3328" s="195"/>
      <c r="FH3328" s="195"/>
    </row>
    <row r="3329" spans="2:164" x14ac:dyDescent="0.2">
      <c r="B3329" s="98">
        <f>COUNT(R3329:FC3329,FI3329:FQ3329)</f>
        <v>0</v>
      </c>
      <c r="C3329" s="98" t="str">
        <f>IF(COUNT(R3329:FC3329,FI3329:FQ3329)&gt;0,COUNT(R3329:FC3329,FI3329:FQ3329),"")</f>
        <v/>
      </c>
      <c r="D3329" s="98" t="str">
        <f>IF(COUNT(X3329:BN3329,BP3329:BX3329,BZ3329:CF3329,CH3329:FC3329,FI3329:FQ3329)&gt;0,COUNT(X3329:BN3329,BP3329:BX3329,BZ3329:CF3329,CH3329:FC3329,FI3329:FQ3329),"")</f>
        <v/>
      </c>
      <c r="E3329" s="98" t="str">
        <f>IF(H3329=1,COUNT(R3329:FC3329,FI3329:FQ3329),"")</f>
        <v/>
      </c>
      <c r="F3329" s="98" t="str">
        <f>IF(H3329=1,COUNT(X3329:BN3329,BP3329:BX3329,BZ3329:CF3329,CH3329:FC3329,FI3329:FQ3329),"")</f>
        <v/>
      </c>
      <c r="G3329" s="98" t="str">
        <f>IF($B3329&gt;=1,$M3329,"")</f>
        <v/>
      </c>
      <c r="H3329" s="199" t="str">
        <f>IF(AND(M3329&gt;0,M3329&lt;=STATS!$C$22),1,"")</f>
        <v/>
      </c>
      <c r="J3329" s="34">
        <v>3328</v>
      </c>
      <c r="R3329" s="17"/>
      <c r="U3329" s="17"/>
      <c r="FD3329" s="195"/>
      <c r="FE3329" s="195"/>
      <c r="FF3329" s="195"/>
      <c r="FG3329" s="195"/>
      <c r="FH3329" s="195"/>
    </row>
    <row r="3330" spans="2:164" x14ac:dyDescent="0.2">
      <c r="B3330" s="98">
        <f>COUNT(R3330:FC3330,FI3330:FQ3330)</f>
        <v>0</v>
      </c>
      <c r="C3330" s="98" t="str">
        <f>IF(COUNT(R3330:FC3330,FI3330:FQ3330)&gt;0,COUNT(R3330:FC3330,FI3330:FQ3330),"")</f>
        <v/>
      </c>
      <c r="D3330" s="98" t="str">
        <f>IF(COUNT(X3330:BN3330,BP3330:BX3330,BZ3330:CF3330,CH3330:FC3330,FI3330:FQ3330)&gt;0,COUNT(X3330:BN3330,BP3330:BX3330,BZ3330:CF3330,CH3330:FC3330,FI3330:FQ3330),"")</f>
        <v/>
      </c>
      <c r="E3330" s="98" t="str">
        <f>IF(H3330=1,COUNT(R3330:FC3330,FI3330:FQ3330),"")</f>
        <v/>
      </c>
      <c r="F3330" s="98" t="str">
        <f>IF(H3330=1,COUNT(X3330:BN3330,BP3330:BX3330,BZ3330:CF3330,CH3330:FC3330,FI3330:FQ3330),"")</f>
        <v/>
      </c>
      <c r="G3330" s="98" t="str">
        <f>IF($B3330&gt;=1,$M3330,"")</f>
        <v/>
      </c>
      <c r="H3330" s="199" t="str">
        <f>IF(AND(M3330&gt;0,M3330&lt;=STATS!$C$22),1,"")</f>
        <v/>
      </c>
      <c r="J3330" s="34">
        <v>3329</v>
      </c>
      <c r="R3330" s="17"/>
      <c r="U3330" s="17"/>
      <c r="FD3330" s="195"/>
      <c r="FE3330" s="195"/>
      <c r="FF3330" s="195"/>
      <c r="FG3330" s="195"/>
      <c r="FH3330" s="195"/>
    </row>
    <row r="3331" spans="2:164" x14ac:dyDescent="0.2">
      <c r="B3331" s="98">
        <f>COUNT(R3331:FC3331,FI3331:FQ3331)</f>
        <v>0</v>
      </c>
      <c r="C3331" s="98" t="str">
        <f>IF(COUNT(R3331:FC3331,FI3331:FQ3331)&gt;0,COUNT(R3331:FC3331,FI3331:FQ3331),"")</f>
        <v/>
      </c>
      <c r="D3331" s="98" t="str">
        <f>IF(COUNT(X3331:BN3331,BP3331:BX3331,BZ3331:CF3331,CH3331:FC3331,FI3331:FQ3331)&gt;0,COUNT(X3331:BN3331,BP3331:BX3331,BZ3331:CF3331,CH3331:FC3331,FI3331:FQ3331),"")</f>
        <v/>
      </c>
      <c r="E3331" s="98" t="str">
        <f>IF(H3331=1,COUNT(R3331:FC3331,FI3331:FQ3331),"")</f>
        <v/>
      </c>
      <c r="F3331" s="98" t="str">
        <f>IF(H3331=1,COUNT(X3331:BN3331,BP3331:BX3331,BZ3331:CF3331,CH3331:FC3331,FI3331:FQ3331),"")</f>
        <v/>
      </c>
      <c r="G3331" s="98" t="str">
        <f>IF($B3331&gt;=1,$M3331,"")</f>
        <v/>
      </c>
      <c r="H3331" s="199" t="str">
        <f>IF(AND(M3331&gt;0,M3331&lt;=STATS!$C$22),1,"")</f>
        <v/>
      </c>
      <c r="J3331" s="34">
        <v>3330</v>
      </c>
      <c r="R3331" s="17"/>
      <c r="U3331" s="17"/>
      <c r="FD3331" s="195"/>
      <c r="FE3331" s="195"/>
      <c r="FF3331" s="195"/>
      <c r="FG3331" s="195"/>
      <c r="FH3331" s="195"/>
    </row>
    <row r="3332" spans="2:164" x14ac:dyDescent="0.2">
      <c r="B3332" s="98">
        <f>COUNT(R3332:FC3332,FI3332:FQ3332)</f>
        <v>0</v>
      </c>
      <c r="C3332" s="98" t="str">
        <f>IF(COUNT(R3332:FC3332,FI3332:FQ3332)&gt;0,COUNT(R3332:FC3332,FI3332:FQ3332),"")</f>
        <v/>
      </c>
      <c r="D3332" s="98" t="str">
        <f>IF(COUNT(X3332:BN3332,BP3332:BX3332,BZ3332:CF3332,CH3332:FC3332,FI3332:FQ3332)&gt;0,COUNT(X3332:BN3332,BP3332:BX3332,BZ3332:CF3332,CH3332:FC3332,FI3332:FQ3332),"")</f>
        <v/>
      </c>
      <c r="E3332" s="98" t="str">
        <f>IF(H3332=1,COUNT(R3332:FC3332,FI3332:FQ3332),"")</f>
        <v/>
      </c>
      <c r="F3332" s="98" t="str">
        <f>IF(H3332=1,COUNT(X3332:BN3332,BP3332:BX3332,BZ3332:CF3332,CH3332:FC3332,FI3332:FQ3332),"")</f>
        <v/>
      </c>
      <c r="G3332" s="98" t="str">
        <f>IF($B3332&gt;=1,$M3332,"")</f>
        <v/>
      </c>
      <c r="H3332" s="199" t="str">
        <f>IF(AND(M3332&gt;0,M3332&lt;=STATS!$C$22),1,"")</f>
        <v/>
      </c>
      <c r="J3332" s="34">
        <v>3331</v>
      </c>
      <c r="R3332" s="17"/>
      <c r="U3332" s="17"/>
      <c r="FD3332" s="195"/>
      <c r="FE3332" s="195"/>
      <c r="FF3332" s="195"/>
      <c r="FG3332" s="195"/>
      <c r="FH3332" s="195"/>
    </row>
    <row r="3333" spans="2:164" x14ac:dyDescent="0.2">
      <c r="B3333" s="98">
        <f>COUNT(R3333:FC3333,FI3333:FQ3333)</f>
        <v>0</v>
      </c>
      <c r="C3333" s="98" t="str">
        <f>IF(COUNT(R3333:FC3333,FI3333:FQ3333)&gt;0,COUNT(R3333:FC3333,FI3333:FQ3333),"")</f>
        <v/>
      </c>
      <c r="D3333" s="98" t="str">
        <f>IF(COUNT(X3333:BN3333,BP3333:BX3333,BZ3333:CF3333,CH3333:FC3333,FI3333:FQ3333)&gt;0,COUNT(X3333:BN3333,BP3333:BX3333,BZ3333:CF3333,CH3333:FC3333,FI3333:FQ3333),"")</f>
        <v/>
      </c>
      <c r="E3333" s="98" t="str">
        <f>IF(H3333=1,COUNT(R3333:FC3333,FI3333:FQ3333),"")</f>
        <v/>
      </c>
      <c r="F3333" s="98" t="str">
        <f>IF(H3333=1,COUNT(X3333:BN3333,BP3333:BX3333,BZ3333:CF3333,CH3333:FC3333,FI3333:FQ3333),"")</f>
        <v/>
      </c>
      <c r="G3333" s="98" t="str">
        <f>IF($B3333&gt;=1,$M3333,"")</f>
        <v/>
      </c>
      <c r="H3333" s="199" t="str">
        <f>IF(AND(M3333&gt;0,M3333&lt;=STATS!$C$22),1,"")</f>
        <v/>
      </c>
      <c r="J3333" s="34">
        <v>3332</v>
      </c>
      <c r="R3333" s="17"/>
      <c r="U3333" s="17"/>
      <c r="FD3333" s="195"/>
      <c r="FE3333" s="195"/>
      <c r="FF3333" s="195"/>
      <c r="FG3333" s="195"/>
      <c r="FH3333" s="195"/>
    </row>
    <row r="3334" spans="2:164" x14ac:dyDescent="0.2">
      <c r="B3334" s="98">
        <f>COUNT(R3334:FC3334,FI3334:FQ3334)</f>
        <v>0</v>
      </c>
      <c r="C3334" s="98" t="str">
        <f>IF(COUNT(R3334:FC3334,FI3334:FQ3334)&gt;0,COUNT(R3334:FC3334,FI3334:FQ3334),"")</f>
        <v/>
      </c>
      <c r="D3334" s="98" t="str">
        <f>IF(COUNT(X3334:BN3334,BP3334:BX3334,BZ3334:CF3334,CH3334:FC3334,FI3334:FQ3334)&gt;0,COUNT(X3334:BN3334,BP3334:BX3334,BZ3334:CF3334,CH3334:FC3334,FI3334:FQ3334),"")</f>
        <v/>
      </c>
      <c r="E3334" s="98" t="str">
        <f>IF(H3334=1,COUNT(R3334:FC3334,FI3334:FQ3334),"")</f>
        <v/>
      </c>
      <c r="F3334" s="98" t="str">
        <f>IF(H3334=1,COUNT(X3334:BN3334,BP3334:BX3334,BZ3334:CF3334,CH3334:FC3334,FI3334:FQ3334),"")</f>
        <v/>
      </c>
      <c r="G3334" s="98" t="str">
        <f>IF($B3334&gt;=1,$M3334,"")</f>
        <v/>
      </c>
      <c r="H3334" s="199" t="str">
        <f>IF(AND(M3334&gt;0,M3334&lt;=STATS!$C$22),1,"")</f>
        <v/>
      </c>
      <c r="J3334" s="34">
        <v>3333</v>
      </c>
      <c r="R3334" s="17"/>
      <c r="U3334" s="17"/>
      <c r="FD3334" s="195"/>
      <c r="FE3334" s="195"/>
      <c r="FF3334" s="195"/>
      <c r="FG3334" s="195"/>
      <c r="FH3334" s="195"/>
    </row>
    <row r="3335" spans="2:164" x14ac:dyDescent="0.2">
      <c r="B3335" s="98">
        <f>COUNT(R3335:FC3335,FI3335:FQ3335)</f>
        <v>0</v>
      </c>
      <c r="C3335" s="98" t="str">
        <f>IF(COUNT(R3335:FC3335,FI3335:FQ3335)&gt;0,COUNT(R3335:FC3335,FI3335:FQ3335),"")</f>
        <v/>
      </c>
      <c r="D3335" s="98" t="str">
        <f>IF(COUNT(X3335:BN3335,BP3335:BX3335,BZ3335:CF3335,CH3335:FC3335,FI3335:FQ3335)&gt;0,COUNT(X3335:BN3335,BP3335:BX3335,BZ3335:CF3335,CH3335:FC3335,FI3335:FQ3335),"")</f>
        <v/>
      </c>
      <c r="E3335" s="98" t="str">
        <f>IF(H3335=1,COUNT(R3335:FC3335,FI3335:FQ3335),"")</f>
        <v/>
      </c>
      <c r="F3335" s="98" t="str">
        <f>IF(H3335=1,COUNT(X3335:BN3335,BP3335:BX3335,BZ3335:CF3335,CH3335:FC3335,FI3335:FQ3335),"")</f>
        <v/>
      </c>
      <c r="G3335" s="98" t="str">
        <f>IF($B3335&gt;=1,$M3335,"")</f>
        <v/>
      </c>
      <c r="H3335" s="199" t="str">
        <f>IF(AND(M3335&gt;0,M3335&lt;=STATS!$C$22),1,"")</f>
        <v/>
      </c>
      <c r="J3335" s="34">
        <v>3334</v>
      </c>
      <c r="R3335" s="17"/>
      <c r="U3335" s="17"/>
      <c r="FD3335" s="195"/>
      <c r="FE3335" s="195"/>
      <c r="FF3335" s="195"/>
      <c r="FG3335" s="195"/>
      <c r="FH3335" s="195"/>
    </row>
    <row r="3336" spans="2:164" x14ac:dyDescent="0.2">
      <c r="B3336" s="98">
        <f>COUNT(R3336:FC3336,FI3336:FQ3336)</f>
        <v>0</v>
      </c>
      <c r="C3336" s="98" t="str">
        <f>IF(COUNT(R3336:FC3336,FI3336:FQ3336)&gt;0,COUNT(R3336:FC3336,FI3336:FQ3336),"")</f>
        <v/>
      </c>
      <c r="D3336" s="98" t="str">
        <f>IF(COUNT(X3336:BN3336,BP3336:BX3336,BZ3336:CF3336,CH3336:FC3336,FI3336:FQ3336)&gt;0,COUNT(X3336:BN3336,BP3336:BX3336,BZ3336:CF3336,CH3336:FC3336,FI3336:FQ3336),"")</f>
        <v/>
      </c>
      <c r="E3336" s="98" t="str">
        <f>IF(H3336=1,COUNT(R3336:FC3336,FI3336:FQ3336),"")</f>
        <v/>
      </c>
      <c r="F3336" s="98" t="str">
        <f>IF(H3336=1,COUNT(X3336:BN3336,BP3336:BX3336,BZ3336:CF3336,CH3336:FC3336,FI3336:FQ3336),"")</f>
        <v/>
      </c>
      <c r="G3336" s="98" t="str">
        <f>IF($B3336&gt;=1,$M3336,"")</f>
        <v/>
      </c>
      <c r="H3336" s="199" t="str">
        <f>IF(AND(M3336&gt;0,M3336&lt;=STATS!$C$22),1,"")</f>
        <v/>
      </c>
      <c r="J3336" s="34">
        <v>3335</v>
      </c>
      <c r="R3336" s="17"/>
      <c r="U3336" s="17"/>
      <c r="FD3336" s="195"/>
      <c r="FE3336" s="195"/>
      <c r="FF3336" s="195"/>
      <c r="FG3336" s="195"/>
      <c r="FH3336" s="195"/>
    </row>
    <row r="3337" spans="2:164" x14ac:dyDescent="0.2">
      <c r="B3337" s="98">
        <f>COUNT(R3337:FC3337,FI3337:FQ3337)</f>
        <v>0</v>
      </c>
      <c r="C3337" s="98" t="str">
        <f>IF(COUNT(R3337:FC3337,FI3337:FQ3337)&gt;0,COUNT(R3337:FC3337,FI3337:FQ3337),"")</f>
        <v/>
      </c>
      <c r="D3337" s="98" t="str">
        <f>IF(COUNT(X3337:BN3337,BP3337:BX3337,BZ3337:CF3337,CH3337:FC3337,FI3337:FQ3337)&gt;0,COUNT(X3337:BN3337,BP3337:BX3337,BZ3337:CF3337,CH3337:FC3337,FI3337:FQ3337),"")</f>
        <v/>
      </c>
      <c r="E3337" s="98" t="str">
        <f>IF(H3337=1,COUNT(R3337:FC3337,FI3337:FQ3337),"")</f>
        <v/>
      </c>
      <c r="F3337" s="98" t="str">
        <f>IF(H3337=1,COUNT(X3337:BN3337,BP3337:BX3337,BZ3337:CF3337,CH3337:FC3337,FI3337:FQ3337),"")</f>
        <v/>
      </c>
      <c r="G3337" s="98" t="str">
        <f>IF($B3337&gt;=1,$M3337,"")</f>
        <v/>
      </c>
      <c r="H3337" s="199" t="str">
        <f>IF(AND(M3337&gt;0,M3337&lt;=STATS!$C$22),1,"")</f>
        <v/>
      </c>
      <c r="J3337" s="34">
        <v>3336</v>
      </c>
      <c r="R3337" s="17"/>
      <c r="U3337" s="17"/>
      <c r="FD3337" s="195"/>
      <c r="FE3337" s="195"/>
      <c r="FF3337" s="195"/>
      <c r="FG3337" s="195"/>
      <c r="FH3337" s="195"/>
    </row>
    <row r="3338" spans="2:164" x14ac:dyDescent="0.2">
      <c r="B3338" s="98">
        <f>COUNT(R3338:FC3338,FI3338:FQ3338)</f>
        <v>0</v>
      </c>
      <c r="C3338" s="98" t="str">
        <f>IF(COUNT(R3338:FC3338,FI3338:FQ3338)&gt;0,COUNT(R3338:FC3338,FI3338:FQ3338),"")</f>
        <v/>
      </c>
      <c r="D3338" s="98" t="str">
        <f>IF(COUNT(X3338:BN3338,BP3338:BX3338,BZ3338:CF3338,CH3338:FC3338,FI3338:FQ3338)&gt;0,COUNT(X3338:BN3338,BP3338:BX3338,BZ3338:CF3338,CH3338:FC3338,FI3338:FQ3338),"")</f>
        <v/>
      </c>
      <c r="E3338" s="98" t="str">
        <f>IF(H3338=1,COUNT(R3338:FC3338,FI3338:FQ3338),"")</f>
        <v/>
      </c>
      <c r="F3338" s="98" t="str">
        <f>IF(H3338=1,COUNT(X3338:BN3338,BP3338:BX3338,BZ3338:CF3338,CH3338:FC3338,FI3338:FQ3338),"")</f>
        <v/>
      </c>
      <c r="G3338" s="98" t="str">
        <f>IF($B3338&gt;=1,$M3338,"")</f>
        <v/>
      </c>
      <c r="H3338" s="199" t="str">
        <f>IF(AND(M3338&gt;0,M3338&lt;=STATS!$C$22),1,"")</f>
        <v/>
      </c>
      <c r="J3338" s="34">
        <v>3337</v>
      </c>
      <c r="R3338" s="17"/>
      <c r="U3338" s="17"/>
      <c r="FD3338" s="195"/>
      <c r="FE3338" s="195"/>
      <c r="FF3338" s="195"/>
      <c r="FG3338" s="195"/>
      <c r="FH3338" s="195"/>
    </row>
    <row r="3339" spans="2:164" x14ac:dyDescent="0.2">
      <c r="B3339" s="98">
        <f>COUNT(R3339:FC3339,FI3339:FQ3339)</f>
        <v>0</v>
      </c>
      <c r="C3339" s="98" t="str">
        <f>IF(COUNT(R3339:FC3339,FI3339:FQ3339)&gt;0,COUNT(R3339:FC3339,FI3339:FQ3339),"")</f>
        <v/>
      </c>
      <c r="D3339" s="98" t="str">
        <f>IF(COUNT(X3339:BN3339,BP3339:BX3339,BZ3339:CF3339,CH3339:FC3339,FI3339:FQ3339)&gt;0,COUNT(X3339:BN3339,BP3339:BX3339,BZ3339:CF3339,CH3339:FC3339,FI3339:FQ3339),"")</f>
        <v/>
      </c>
      <c r="E3339" s="98" t="str">
        <f>IF(H3339=1,COUNT(R3339:FC3339,FI3339:FQ3339),"")</f>
        <v/>
      </c>
      <c r="F3339" s="98" t="str">
        <f>IF(H3339=1,COUNT(X3339:BN3339,BP3339:BX3339,BZ3339:CF3339,CH3339:FC3339,FI3339:FQ3339),"")</f>
        <v/>
      </c>
      <c r="G3339" s="98" t="str">
        <f>IF($B3339&gt;=1,$M3339,"")</f>
        <v/>
      </c>
      <c r="H3339" s="199" t="str">
        <f>IF(AND(M3339&gt;0,M3339&lt;=STATS!$C$22),1,"")</f>
        <v/>
      </c>
      <c r="J3339" s="34">
        <v>3338</v>
      </c>
      <c r="R3339" s="17"/>
      <c r="U3339" s="17"/>
      <c r="FD3339" s="195"/>
      <c r="FE3339" s="195"/>
      <c r="FF3339" s="195"/>
      <c r="FG3339" s="195"/>
      <c r="FH3339" s="195"/>
    </row>
    <row r="3340" spans="2:164" x14ac:dyDescent="0.2">
      <c r="B3340" s="98">
        <f>COUNT(R3340:FC3340,FI3340:FQ3340)</f>
        <v>0</v>
      </c>
      <c r="C3340" s="98" t="str">
        <f>IF(COUNT(R3340:FC3340,FI3340:FQ3340)&gt;0,COUNT(R3340:FC3340,FI3340:FQ3340),"")</f>
        <v/>
      </c>
      <c r="D3340" s="98" t="str">
        <f>IF(COUNT(X3340:BN3340,BP3340:BX3340,BZ3340:CF3340,CH3340:FC3340,FI3340:FQ3340)&gt;0,COUNT(X3340:BN3340,BP3340:BX3340,BZ3340:CF3340,CH3340:FC3340,FI3340:FQ3340),"")</f>
        <v/>
      </c>
      <c r="E3340" s="98" t="str">
        <f>IF(H3340=1,COUNT(R3340:FC3340,FI3340:FQ3340),"")</f>
        <v/>
      </c>
      <c r="F3340" s="98" t="str">
        <f>IF(H3340=1,COUNT(X3340:BN3340,BP3340:BX3340,BZ3340:CF3340,CH3340:FC3340,FI3340:FQ3340),"")</f>
        <v/>
      </c>
      <c r="G3340" s="98" t="str">
        <f>IF($B3340&gt;=1,$M3340,"")</f>
        <v/>
      </c>
      <c r="H3340" s="199" t="str">
        <f>IF(AND(M3340&gt;0,M3340&lt;=STATS!$C$22),1,"")</f>
        <v/>
      </c>
      <c r="J3340" s="34">
        <v>3339</v>
      </c>
      <c r="R3340" s="17"/>
      <c r="U3340" s="17"/>
      <c r="FD3340" s="195"/>
      <c r="FE3340" s="195"/>
      <c r="FF3340" s="195"/>
      <c r="FG3340" s="195"/>
      <c r="FH3340" s="195"/>
    </row>
    <row r="3341" spans="2:164" x14ac:dyDescent="0.2">
      <c r="B3341" s="98">
        <f>COUNT(R3341:FC3341,FI3341:FQ3341)</f>
        <v>0</v>
      </c>
      <c r="C3341" s="98" t="str">
        <f>IF(COUNT(R3341:FC3341,FI3341:FQ3341)&gt;0,COUNT(R3341:FC3341,FI3341:FQ3341),"")</f>
        <v/>
      </c>
      <c r="D3341" s="98" t="str">
        <f>IF(COUNT(X3341:BN3341,BP3341:BX3341,BZ3341:CF3341,CH3341:FC3341,FI3341:FQ3341)&gt;0,COUNT(X3341:BN3341,BP3341:BX3341,BZ3341:CF3341,CH3341:FC3341,FI3341:FQ3341),"")</f>
        <v/>
      </c>
      <c r="E3341" s="98" t="str">
        <f>IF(H3341=1,COUNT(R3341:FC3341,FI3341:FQ3341),"")</f>
        <v/>
      </c>
      <c r="F3341" s="98" t="str">
        <f>IF(H3341=1,COUNT(X3341:BN3341,BP3341:BX3341,BZ3341:CF3341,CH3341:FC3341,FI3341:FQ3341),"")</f>
        <v/>
      </c>
      <c r="G3341" s="98" t="str">
        <f>IF($B3341&gt;=1,$M3341,"")</f>
        <v/>
      </c>
      <c r="H3341" s="199" t="str">
        <f>IF(AND(M3341&gt;0,M3341&lt;=STATS!$C$22),1,"")</f>
        <v/>
      </c>
      <c r="J3341" s="34">
        <v>3340</v>
      </c>
      <c r="R3341" s="17"/>
      <c r="U3341" s="17"/>
      <c r="FD3341" s="195"/>
      <c r="FE3341" s="195"/>
      <c r="FF3341" s="195"/>
      <c r="FG3341" s="195"/>
      <c r="FH3341" s="195"/>
    </row>
    <row r="3342" spans="2:164" x14ac:dyDescent="0.2">
      <c r="B3342" s="98">
        <f>COUNT(R3342:FC3342,FI3342:FQ3342)</f>
        <v>0</v>
      </c>
      <c r="C3342" s="98" t="str">
        <f>IF(COUNT(R3342:FC3342,FI3342:FQ3342)&gt;0,COUNT(R3342:FC3342,FI3342:FQ3342),"")</f>
        <v/>
      </c>
      <c r="D3342" s="98" t="str">
        <f>IF(COUNT(X3342:BN3342,BP3342:BX3342,BZ3342:CF3342,CH3342:FC3342,FI3342:FQ3342)&gt;0,COUNT(X3342:BN3342,BP3342:BX3342,BZ3342:CF3342,CH3342:FC3342,FI3342:FQ3342),"")</f>
        <v/>
      </c>
      <c r="E3342" s="98" t="str">
        <f>IF(H3342=1,COUNT(R3342:FC3342,FI3342:FQ3342),"")</f>
        <v/>
      </c>
      <c r="F3342" s="98" t="str">
        <f>IF(H3342=1,COUNT(X3342:BN3342,BP3342:BX3342,BZ3342:CF3342,CH3342:FC3342,FI3342:FQ3342),"")</f>
        <v/>
      </c>
      <c r="G3342" s="98" t="str">
        <f>IF($B3342&gt;=1,$M3342,"")</f>
        <v/>
      </c>
      <c r="H3342" s="199" t="str">
        <f>IF(AND(M3342&gt;0,M3342&lt;=STATS!$C$22),1,"")</f>
        <v/>
      </c>
      <c r="J3342" s="34">
        <v>3341</v>
      </c>
      <c r="R3342" s="17"/>
      <c r="U3342" s="17"/>
      <c r="FD3342" s="195"/>
      <c r="FE3342" s="195"/>
      <c r="FF3342" s="195"/>
      <c r="FG3342" s="195"/>
      <c r="FH3342" s="195"/>
    </row>
    <row r="3343" spans="2:164" x14ac:dyDescent="0.2">
      <c r="B3343" s="98">
        <f>COUNT(R3343:FC3343,FI3343:FQ3343)</f>
        <v>0</v>
      </c>
      <c r="C3343" s="98" t="str">
        <f>IF(COUNT(R3343:FC3343,FI3343:FQ3343)&gt;0,COUNT(R3343:FC3343,FI3343:FQ3343),"")</f>
        <v/>
      </c>
      <c r="D3343" s="98" t="str">
        <f>IF(COUNT(X3343:BN3343,BP3343:BX3343,BZ3343:CF3343,CH3343:FC3343,FI3343:FQ3343)&gt;0,COUNT(X3343:BN3343,BP3343:BX3343,BZ3343:CF3343,CH3343:FC3343,FI3343:FQ3343),"")</f>
        <v/>
      </c>
      <c r="E3343" s="98" t="str">
        <f>IF(H3343=1,COUNT(R3343:FC3343,FI3343:FQ3343),"")</f>
        <v/>
      </c>
      <c r="F3343" s="98" t="str">
        <f>IF(H3343=1,COUNT(X3343:BN3343,BP3343:BX3343,BZ3343:CF3343,CH3343:FC3343,FI3343:FQ3343),"")</f>
        <v/>
      </c>
      <c r="G3343" s="98" t="str">
        <f>IF($B3343&gt;=1,$M3343,"")</f>
        <v/>
      </c>
      <c r="H3343" s="199" t="str">
        <f>IF(AND(M3343&gt;0,M3343&lt;=STATS!$C$22),1,"")</f>
        <v/>
      </c>
      <c r="J3343" s="34">
        <v>3342</v>
      </c>
      <c r="R3343" s="17"/>
      <c r="U3343" s="17"/>
      <c r="FD3343" s="195"/>
      <c r="FE3343" s="195"/>
      <c r="FF3343" s="195"/>
      <c r="FG3343" s="195"/>
      <c r="FH3343" s="195"/>
    </row>
    <row r="3344" spans="2:164" x14ac:dyDescent="0.2">
      <c r="B3344" s="98">
        <f>COUNT(R3344:FC3344,FI3344:FQ3344)</f>
        <v>0</v>
      </c>
      <c r="C3344" s="98" t="str">
        <f>IF(COUNT(R3344:FC3344,FI3344:FQ3344)&gt;0,COUNT(R3344:FC3344,FI3344:FQ3344),"")</f>
        <v/>
      </c>
      <c r="D3344" s="98" t="str">
        <f>IF(COUNT(X3344:BN3344,BP3344:BX3344,BZ3344:CF3344,CH3344:FC3344,FI3344:FQ3344)&gt;0,COUNT(X3344:BN3344,BP3344:BX3344,BZ3344:CF3344,CH3344:FC3344,FI3344:FQ3344),"")</f>
        <v/>
      </c>
      <c r="E3344" s="98" t="str">
        <f>IF(H3344=1,COUNT(R3344:FC3344,FI3344:FQ3344),"")</f>
        <v/>
      </c>
      <c r="F3344" s="98" t="str">
        <f>IF(H3344=1,COUNT(X3344:BN3344,BP3344:BX3344,BZ3344:CF3344,CH3344:FC3344,FI3344:FQ3344),"")</f>
        <v/>
      </c>
      <c r="G3344" s="98" t="str">
        <f>IF($B3344&gt;=1,$M3344,"")</f>
        <v/>
      </c>
      <c r="H3344" s="199" t="str">
        <f>IF(AND(M3344&gt;0,M3344&lt;=STATS!$C$22),1,"")</f>
        <v/>
      </c>
      <c r="J3344" s="34">
        <v>3343</v>
      </c>
      <c r="R3344" s="17"/>
      <c r="U3344" s="17"/>
      <c r="FD3344" s="195"/>
      <c r="FE3344" s="195"/>
      <c r="FF3344" s="195"/>
      <c r="FG3344" s="195"/>
      <c r="FH3344" s="195"/>
    </row>
    <row r="3345" spans="2:164" x14ac:dyDescent="0.2">
      <c r="B3345" s="98">
        <f>COUNT(R3345:FC3345,FI3345:FQ3345)</f>
        <v>0</v>
      </c>
      <c r="C3345" s="98" t="str">
        <f>IF(COUNT(R3345:FC3345,FI3345:FQ3345)&gt;0,COUNT(R3345:FC3345,FI3345:FQ3345),"")</f>
        <v/>
      </c>
      <c r="D3345" s="98" t="str">
        <f>IF(COUNT(X3345:BN3345,BP3345:BX3345,BZ3345:CF3345,CH3345:FC3345,FI3345:FQ3345)&gt;0,COUNT(X3345:BN3345,BP3345:BX3345,BZ3345:CF3345,CH3345:FC3345,FI3345:FQ3345),"")</f>
        <v/>
      </c>
      <c r="E3345" s="98" t="str">
        <f>IF(H3345=1,COUNT(R3345:FC3345,FI3345:FQ3345),"")</f>
        <v/>
      </c>
      <c r="F3345" s="98" t="str">
        <f>IF(H3345=1,COUNT(X3345:BN3345,BP3345:BX3345,BZ3345:CF3345,CH3345:FC3345,FI3345:FQ3345),"")</f>
        <v/>
      </c>
      <c r="G3345" s="98" t="str">
        <f>IF($B3345&gt;=1,$M3345,"")</f>
        <v/>
      </c>
      <c r="H3345" s="199" t="str">
        <f>IF(AND(M3345&gt;0,M3345&lt;=STATS!$C$22),1,"")</f>
        <v/>
      </c>
      <c r="J3345" s="34">
        <v>3344</v>
      </c>
      <c r="R3345" s="17"/>
      <c r="U3345" s="17"/>
      <c r="FD3345" s="195"/>
      <c r="FE3345" s="195"/>
      <c r="FF3345" s="195"/>
      <c r="FG3345" s="195"/>
      <c r="FH3345" s="195"/>
    </row>
    <row r="3346" spans="2:164" x14ac:dyDescent="0.2">
      <c r="B3346" s="98">
        <f>COUNT(R3346:FC3346,FI3346:FQ3346)</f>
        <v>0</v>
      </c>
      <c r="C3346" s="98" t="str">
        <f>IF(COUNT(R3346:FC3346,FI3346:FQ3346)&gt;0,COUNT(R3346:FC3346,FI3346:FQ3346),"")</f>
        <v/>
      </c>
      <c r="D3346" s="98" t="str">
        <f>IF(COUNT(X3346:BN3346,BP3346:BX3346,BZ3346:CF3346,CH3346:FC3346,FI3346:FQ3346)&gt;0,COUNT(X3346:BN3346,BP3346:BX3346,BZ3346:CF3346,CH3346:FC3346,FI3346:FQ3346),"")</f>
        <v/>
      </c>
      <c r="E3346" s="98" t="str">
        <f>IF(H3346=1,COUNT(R3346:FC3346,FI3346:FQ3346),"")</f>
        <v/>
      </c>
      <c r="F3346" s="98" t="str">
        <f>IF(H3346=1,COUNT(X3346:BN3346,BP3346:BX3346,BZ3346:CF3346,CH3346:FC3346,FI3346:FQ3346),"")</f>
        <v/>
      </c>
      <c r="G3346" s="98" t="str">
        <f>IF($B3346&gt;=1,$M3346,"")</f>
        <v/>
      </c>
      <c r="H3346" s="199" t="str">
        <f>IF(AND(M3346&gt;0,M3346&lt;=STATS!$C$22),1,"")</f>
        <v/>
      </c>
      <c r="J3346" s="34">
        <v>3345</v>
      </c>
      <c r="R3346" s="17"/>
      <c r="U3346" s="17"/>
      <c r="FD3346" s="195"/>
      <c r="FE3346" s="195"/>
      <c r="FF3346" s="195"/>
      <c r="FG3346" s="195"/>
      <c r="FH3346" s="195"/>
    </row>
    <row r="3347" spans="2:164" x14ac:dyDescent="0.2">
      <c r="B3347" s="98">
        <f>COUNT(R3347:FC3347,FI3347:FQ3347)</f>
        <v>0</v>
      </c>
      <c r="C3347" s="98" t="str">
        <f>IF(COUNT(R3347:FC3347,FI3347:FQ3347)&gt;0,COUNT(R3347:FC3347,FI3347:FQ3347),"")</f>
        <v/>
      </c>
      <c r="D3347" s="98" t="str">
        <f>IF(COUNT(X3347:BN3347,BP3347:BX3347,BZ3347:CF3347,CH3347:FC3347,FI3347:FQ3347)&gt;0,COUNT(X3347:BN3347,BP3347:BX3347,BZ3347:CF3347,CH3347:FC3347,FI3347:FQ3347),"")</f>
        <v/>
      </c>
      <c r="E3347" s="98" t="str">
        <f>IF(H3347=1,COUNT(R3347:FC3347,FI3347:FQ3347),"")</f>
        <v/>
      </c>
      <c r="F3347" s="98" t="str">
        <f>IF(H3347=1,COUNT(X3347:BN3347,BP3347:BX3347,BZ3347:CF3347,CH3347:FC3347,FI3347:FQ3347),"")</f>
        <v/>
      </c>
      <c r="G3347" s="98" t="str">
        <f>IF($B3347&gt;=1,$M3347,"")</f>
        <v/>
      </c>
      <c r="H3347" s="199" t="str">
        <f>IF(AND(M3347&gt;0,M3347&lt;=STATS!$C$22),1,"")</f>
        <v/>
      </c>
      <c r="J3347" s="34">
        <v>3346</v>
      </c>
      <c r="R3347" s="17"/>
      <c r="U3347" s="17"/>
      <c r="FD3347" s="195"/>
      <c r="FE3347" s="195"/>
      <c r="FF3347" s="195"/>
      <c r="FG3347" s="195"/>
      <c r="FH3347" s="195"/>
    </row>
    <row r="3348" spans="2:164" x14ac:dyDescent="0.2">
      <c r="B3348" s="98">
        <f>COUNT(R3348:FC3348,FI3348:FQ3348)</f>
        <v>0</v>
      </c>
      <c r="C3348" s="98" t="str">
        <f>IF(COUNT(R3348:FC3348,FI3348:FQ3348)&gt;0,COUNT(R3348:FC3348,FI3348:FQ3348),"")</f>
        <v/>
      </c>
      <c r="D3348" s="98" t="str">
        <f>IF(COUNT(X3348:BN3348,BP3348:BX3348,BZ3348:CF3348,CH3348:FC3348,FI3348:FQ3348)&gt;0,COUNT(X3348:BN3348,BP3348:BX3348,BZ3348:CF3348,CH3348:FC3348,FI3348:FQ3348),"")</f>
        <v/>
      </c>
      <c r="E3348" s="98" t="str">
        <f>IF(H3348=1,COUNT(R3348:FC3348,FI3348:FQ3348),"")</f>
        <v/>
      </c>
      <c r="F3348" s="98" t="str">
        <f>IF(H3348=1,COUNT(X3348:BN3348,BP3348:BX3348,BZ3348:CF3348,CH3348:FC3348,FI3348:FQ3348),"")</f>
        <v/>
      </c>
      <c r="G3348" s="98" t="str">
        <f>IF($B3348&gt;=1,$M3348,"")</f>
        <v/>
      </c>
      <c r="H3348" s="199" t="str">
        <f>IF(AND(M3348&gt;0,M3348&lt;=STATS!$C$22),1,"")</f>
        <v/>
      </c>
      <c r="J3348" s="34">
        <v>3347</v>
      </c>
      <c r="R3348" s="17"/>
      <c r="U3348" s="17"/>
      <c r="FD3348" s="195"/>
      <c r="FE3348" s="195"/>
      <c r="FF3348" s="195"/>
      <c r="FG3348" s="195"/>
      <c r="FH3348" s="195"/>
    </row>
    <row r="3349" spans="2:164" x14ac:dyDescent="0.2">
      <c r="B3349" s="98">
        <f>COUNT(R3349:FC3349,FI3349:FQ3349)</f>
        <v>0</v>
      </c>
      <c r="C3349" s="98" t="str">
        <f>IF(COUNT(R3349:FC3349,FI3349:FQ3349)&gt;0,COUNT(R3349:FC3349,FI3349:FQ3349),"")</f>
        <v/>
      </c>
      <c r="D3349" s="98" t="str">
        <f>IF(COUNT(X3349:BN3349,BP3349:BX3349,BZ3349:CF3349,CH3349:FC3349,FI3349:FQ3349)&gt;0,COUNT(X3349:BN3349,BP3349:BX3349,BZ3349:CF3349,CH3349:FC3349,FI3349:FQ3349),"")</f>
        <v/>
      </c>
      <c r="E3349" s="98" t="str">
        <f>IF(H3349=1,COUNT(R3349:FC3349,FI3349:FQ3349),"")</f>
        <v/>
      </c>
      <c r="F3349" s="98" t="str">
        <f>IF(H3349=1,COUNT(X3349:BN3349,BP3349:BX3349,BZ3349:CF3349,CH3349:FC3349,FI3349:FQ3349),"")</f>
        <v/>
      </c>
      <c r="G3349" s="98" t="str">
        <f>IF($B3349&gt;=1,$M3349,"")</f>
        <v/>
      </c>
      <c r="H3349" s="199" t="str">
        <f>IF(AND(M3349&gt;0,M3349&lt;=STATS!$C$22),1,"")</f>
        <v/>
      </c>
      <c r="J3349" s="34">
        <v>3348</v>
      </c>
      <c r="R3349" s="17"/>
      <c r="U3349" s="17"/>
      <c r="FD3349" s="195"/>
      <c r="FE3349" s="195"/>
      <c r="FF3349" s="195"/>
      <c r="FG3349" s="195"/>
      <c r="FH3349" s="195"/>
    </row>
    <row r="3350" spans="2:164" x14ac:dyDescent="0.2">
      <c r="B3350" s="98">
        <f>COUNT(R3350:FC3350,FI3350:FQ3350)</f>
        <v>0</v>
      </c>
      <c r="C3350" s="98" t="str">
        <f>IF(COUNT(R3350:FC3350,FI3350:FQ3350)&gt;0,COUNT(R3350:FC3350,FI3350:FQ3350),"")</f>
        <v/>
      </c>
      <c r="D3350" s="98" t="str">
        <f>IF(COUNT(X3350:BN3350,BP3350:BX3350,BZ3350:CF3350,CH3350:FC3350,FI3350:FQ3350)&gt;0,COUNT(X3350:BN3350,BP3350:BX3350,BZ3350:CF3350,CH3350:FC3350,FI3350:FQ3350),"")</f>
        <v/>
      </c>
      <c r="E3350" s="98" t="str">
        <f>IF(H3350=1,COUNT(R3350:FC3350,FI3350:FQ3350),"")</f>
        <v/>
      </c>
      <c r="F3350" s="98" t="str">
        <f>IF(H3350=1,COUNT(X3350:BN3350,BP3350:BX3350,BZ3350:CF3350,CH3350:FC3350,FI3350:FQ3350),"")</f>
        <v/>
      </c>
      <c r="G3350" s="98" t="str">
        <f>IF($B3350&gt;=1,$M3350,"")</f>
        <v/>
      </c>
      <c r="H3350" s="199" t="str">
        <f>IF(AND(M3350&gt;0,M3350&lt;=STATS!$C$22),1,"")</f>
        <v/>
      </c>
      <c r="J3350" s="34">
        <v>3349</v>
      </c>
      <c r="R3350" s="17"/>
      <c r="U3350" s="17"/>
      <c r="FD3350" s="195"/>
      <c r="FE3350" s="195"/>
      <c r="FF3350" s="195"/>
      <c r="FG3350" s="195"/>
      <c r="FH3350" s="195"/>
    </row>
    <row r="3351" spans="2:164" x14ac:dyDescent="0.2">
      <c r="B3351" s="98">
        <f>COUNT(R3351:FC3351,FI3351:FQ3351)</f>
        <v>0</v>
      </c>
      <c r="C3351" s="98" t="str">
        <f>IF(COUNT(R3351:FC3351,FI3351:FQ3351)&gt;0,COUNT(R3351:FC3351,FI3351:FQ3351),"")</f>
        <v/>
      </c>
      <c r="D3351" s="98" t="str">
        <f>IF(COUNT(X3351:BN3351,BP3351:BX3351,BZ3351:CF3351,CH3351:FC3351,FI3351:FQ3351)&gt;0,COUNT(X3351:BN3351,BP3351:BX3351,BZ3351:CF3351,CH3351:FC3351,FI3351:FQ3351),"")</f>
        <v/>
      </c>
      <c r="E3351" s="98" t="str">
        <f>IF(H3351=1,COUNT(R3351:FC3351,FI3351:FQ3351),"")</f>
        <v/>
      </c>
      <c r="F3351" s="98" t="str">
        <f>IF(H3351=1,COUNT(X3351:BN3351,BP3351:BX3351,BZ3351:CF3351,CH3351:FC3351,FI3351:FQ3351),"")</f>
        <v/>
      </c>
      <c r="G3351" s="98" t="str">
        <f>IF($B3351&gt;=1,$M3351,"")</f>
        <v/>
      </c>
      <c r="H3351" s="199" t="str">
        <f>IF(AND(M3351&gt;0,M3351&lt;=STATS!$C$22),1,"")</f>
        <v/>
      </c>
      <c r="J3351" s="34">
        <v>3350</v>
      </c>
      <c r="R3351" s="17"/>
      <c r="U3351" s="17"/>
      <c r="FD3351" s="195"/>
      <c r="FE3351" s="195"/>
      <c r="FF3351" s="195"/>
      <c r="FG3351" s="195"/>
      <c r="FH3351" s="195"/>
    </row>
    <row r="3352" spans="2:164" x14ac:dyDescent="0.2">
      <c r="B3352" s="98">
        <f>COUNT(R3352:FC3352,FI3352:FQ3352)</f>
        <v>0</v>
      </c>
      <c r="C3352" s="98" t="str">
        <f>IF(COUNT(R3352:FC3352,FI3352:FQ3352)&gt;0,COUNT(R3352:FC3352,FI3352:FQ3352),"")</f>
        <v/>
      </c>
      <c r="D3352" s="98" t="str">
        <f>IF(COUNT(X3352:BN3352,BP3352:BX3352,BZ3352:CF3352,CH3352:FC3352,FI3352:FQ3352)&gt;0,COUNT(X3352:BN3352,BP3352:BX3352,BZ3352:CF3352,CH3352:FC3352,FI3352:FQ3352),"")</f>
        <v/>
      </c>
      <c r="E3352" s="98" t="str">
        <f>IF(H3352=1,COUNT(R3352:FC3352,FI3352:FQ3352),"")</f>
        <v/>
      </c>
      <c r="F3352" s="98" t="str">
        <f>IF(H3352=1,COUNT(X3352:BN3352,BP3352:BX3352,BZ3352:CF3352,CH3352:FC3352,FI3352:FQ3352),"")</f>
        <v/>
      </c>
      <c r="G3352" s="98" t="str">
        <f>IF($B3352&gt;=1,$M3352,"")</f>
        <v/>
      </c>
      <c r="H3352" s="199" t="str">
        <f>IF(AND(M3352&gt;0,M3352&lt;=STATS!$C$22),1,"")</f>
        <v/>
      </c>
      <c r="J3352" s="34">
        <v>3351</v>
      </c>
      <c r="R3352" s="17"/>
      <c r="U3352" s="17"/>
      <c r="FD3352" s="195"/>
      <c r="FE3352" s="195"/>
      <c r="FF3352" s="195"/>
      <c r="FG3352" s="195"/>
      <c r="FH3352" s="195"/>
    </row>
    <row r="3353" spans="2:164" x14ac:dyDescent="0.2">
      <c r="B3353" s="98">
        <f>COUNT(R3353:FC3353,FI3353:FQ3353)</f>
        <v>0</v>
      </c>
      <c r="C3353" s="98" t="str">
        <f>IF(COUNT(R3353:FC3353,FI3353:FQ3353)&gt;0,COUNT(R3353:FC3353,FI3353:FQ3353),"")</f>
        <v/>
      </c>
      <c r="D3353" s="98" t="str">
        <f>IF(COUNT(X3353:BN3353,BP3353:BX3353,BZ3353:CF3353,CH3353:FC3353,FI3353:FQ3353)&gt;0,COUNT(X3353:BN3353,BP3353:BX3353,BZ3353:CF3353,CH3353:FC3353,FI3353:FQ3353),"")</f>
        <v/>
      </c>
      <c r="E3353" s="98" t="str">
        <f>IF(H3353=1,COUNT(R3353:FC3353,FI3353:FQ3353),"")</f>
        <v/>
      </c>
      <c r="F3353" s="98" t="str">
        <f>IF(H3353=1,COUNT(X3353:BN3353,BP3353:BX3353,BZ3353:CF3353,CH3353:FC3353,FI3353:FQ3353),"")</f>
        <v/>
      </c>
      <c r="G3353" s="98" t="str">
        <f>IF($B3353&gt;=1,$M3353,"")</f>
        <v/>
      </c>
      <c r="H3353" s="199" t="str">
        <f>IF(AND(M3353&gt;0,M3353&lt;=STATS!$C$22),1,"")</f>
        <v/>
      </c>
      <c r="J3353" s="34">
        <v>3352</v>
      </c>
      <c r="R3353" s="17"/>
      <c r="U3353" s="17"/>
      <c r="FD3353" s="195"/>
      <c r="FE3353" s="195"/>
      <c r="FF3353" s="195"/>
      <c r="FG3353" s="195"/>
      <c r="FH3353" s="195"/>
    </row>
    <row r="3354" spans="2:164" x14ac:dyDescent="0.2">
      <c r="B3354" s="98">
        <f>COUNT(R3354:FC3354,FI3354:FQ3354)</f>
        <v>0</v>
      </c>
      <c r="C3354" s="98" t="str">
        <f>IF(COUNT(R3354:FC3354,FI3354:FQ3354)&gt;0,COUNT(R3354:FC3354,FI3354:FQ3354),"")</f>
        <v/>
      </c>
      <c r="D3354" s="98" t="str">
        <f>IF(COUNT(X3354:BN3354,BP3354:BX3354,BZ3354:CF3354,CH3354:FC3354,FI3354:FQ3354)&gt;0,COUNT(X3354:BN3354,BP3354:BX3354,BZ3354:CF3354,CH3354:FC3354,FI3354:FQ3354),"")</f>
        <v/>
      </c>
      <c r="E3354" s="98" t="str">
        <f>IF(H3354=1,COUNT(R3354:FC3354,FI3354:FQ3354),"")</f>
        <v/>
      </c>
      <c r="F3354" s="98" t="str">
        <f>IF(H3354=1,COUNT(X3354:BN3354,BP3354:BX3354,BZ3354:CF3354,CH3354:FC3354,FI3354:FQ3354),"")</f>
        <v/>
      </c>
      <c r="G3354" s="98" t="str">
        <f>IF($B3354&gt;=1,$M3354,"")</f>
        <v/>
      </c>
      <c r="H3354" s="199" t="str">
        <f>IF(AND(M3354&gt;0,M3354&lt;=STATS!$C$22),1,"")</f>
        <v/>
      </c>
      <c r="J3354" s="34">
        <v>3353</v>
      </c>
      <c r="R3354" s="17"/>
      <c r="U3354" s="17"/>
      <c r="FD3354" s="195"/>
      <c r="FE3354" s="195"/>
      <c r="FF3354" s="195"/>
      <c r="FG3354" s="195"/>
      <c r="FH3354" s="195"/>
    </row>
    <row r="3355" spans="2:164" x14ac:dyDescent="0.2">
      <c r="B3355" s="98">
        <f>COUNT(R3355:FC3355,FI3355:FQ3355)</f>
        <v>0</v>
      </c>
      <c r="C3355" s="98" t="str">
        <f>IF(COUNT(R3355:FC3355,FI3355:FQ3355)&gt;0,COUNT(R3355:FC3355,FI3355:FQ3355),"")</f>
        <v/>
      </c>
      <c r="D3355" s="98" t="str">
        <f>IF(COUNT(X3355:BN3355,BP3355:BX3355,BZ3355:CF3355,CH3355:FC3355,FI3355:FQ3355)&gt;0,COUNT(X3355:BN3355,BP3355:BX3355,BZ3355:CF3355,CH3355:FC3355,FI3355:FQ3355),"")</f>
        <v/>
      </c>
      <c r="E3355" s="98" t="str">
        <f>IF(H3355=1,COUNT(R3355:FC3355,FI3355:FQ3355),"")</f>
        <v/>
      </c>
      <c r="F3355" s="98" t="str">
        <f>IF(H3355=1,COUNT(X3355:BN3355,BP3355:BX3355,BZ3355:CF3355,CH3355:FC3355,FI3355:FQ3355),"")</f>
        <v/>
      </c>
      <c r="G3355" s="98" t="str">
        <f>IF($B3355&gt;=1,$M3355,"")</f>
        <v/>
      </c>
      <c r="H3355" s="199" t="str">
        <f>IF(AND(M3355&gt;0,M3355&lt;=STATS!$C$22),1,"")</f>
        <v/>
      </c>
      <c r="J3355" s="34">
        <v>3354</v>
      </c>
      <c r="R3355" s="17"/>
      <c r="U3355" s="17"/>
      <c r="FD3355" s="195"/>
      <c r="FE3355" s="195"/>
      <c r="FF3355" s="195"/>
      <c r="FG3355" s="195"/>
      <c r="FH3355" s="195"/>
    </row>
    <row r="3356" spans="2:164" x14ac:dyDescent="0.2">
      <c r="B3356" s="98">
        <f>COUNT(R3356:FC3356,FI3356:FQ3356)</f>
        <v>0</v>
      </c>
      <c r="C3356" s="98" t="str">
        <f>IF(COUNT(R3356:FC3356,FI3356:FQ3356)&gt;0,COUNT(R3356:FC3356,FI3356:FQ3356),"")</f>
        <v/>
      </c>
      <c r="D3356" s="98" t="str">
        <f>IF(COUNT(X3356:BN3356,BP3356:BX3356,BZ3356:CF3356,CH3356:FC3356,FI3356:FQ3356)&gt;0,COUNT(X3356:BN3356,BP3356:BX3356,BZ3356:CF3356,CH3356:FC3356,FI3356:FQ3356),"")</f>
        <v/>
      </c>
      <c r="E3356" s="98" t="str">
        <f>IF(H3356=1,COUNT(R3356:FC3356,FI3356:FQ3356),"")</f>
        <v/>
      </c>
      <c r="F3356" s="98" t="str">
        <f>IF(H3356=1,COUNT(X3356:BN3356,BP3356:BX3356,BZ3356:CF3356,CH3356:FC3356,FI3356:FQ3356),"")</f>
        <v/>
      </c>
      <c r="G3356" s="98" t="str">
        <f>IF($B3356&gt;=1,$M3356,"")</f>
        <v/>
      </c>
      <c r="H3356" s="199" t="str">
        <f>IF(AND(M3356&gt;0,M3356&lt;=STATS!$C$22),1,"")</f>
        <v/>
      </c>
      <c r="J3356" s="34">
        <v>3355</v>
      </c>
      <c r="R3356" s="17"/>
      <c r="U3356" s="17"/>
      <c r="FD3356" s="195"/>
      <c r="FE3356" s="195"/>
      <c r="FF3356" s="195"/>
      <c r="FG3356" s="195"/>
      <c r="FH3356" s="195"/>
    </row>
    <row r="3357" spans="2:164" x14ac:dyDescent="0.2">
      <c r="B3357" s="98">
        <f>COUNT(R3357:FC3357,FI3357:FQ3357)</f>
        <v>0</v>
      </c>
      <c r="C3357" s="98" t="str">
        <f>IF(COUNT(R3357:FC3357,FI3357:FQ3357)&gt;0,COUNT(R3357:FC3357,FI3357:FQ3357),"")</f>
        <v/>
      </c>
      <c r="D3357" s="98" t="str">
        <f>IF(COUNT(X3357:BN3357,BP3357:BX3357,BZ3357:CF3357,CH3357:FC3357,FI3357:FQ3357)&gt;0,COUNT(X3357:BN3357,BP3357:BX3357,BZ3357:CF3357,CH3357:FC3357,FI3357:FQ3357),"")</f>
        <v/>
      </c>
      <c r="E3357" s="98" t="str">
        <f>IF(H3357=1,COUNT(R3357:FC3357,FI3357:FQ3357),"")</f>
        <v/>
      </c>
      <c r="F3357" s="98" t="str">
        <f>IF(H3357=1,COUNT(X3357:BN3357,BP3357:BX3357,BZ3357:CF3357,CH3357:FC3357,FI3357:FQ3357),"")</f>
        <v/>
      </c>
      <c r="G3357" s="98" t="str">
        <f>IF($B3357&gt;=1,$M3357,"")</f>
        <v/>
      </c>
      <c r="H3357" s="199" t="str">
        <f>IF(AND(M3357&gt;0,M3357&lt;=STATS!$C$22),1,"")</f>
        <v/>
      </c>
      <c r="J3357" s="34">
        <v>3356</v>
      </c>
      <c r="R3357" s="17"/>
      <c r="U3357" s="17"/>
      <c r="FD3357" s="195"/>
      <c r="FE3357" s="195"/>
      <c r="FF3357" s="195"/>
      <c r="FG3357" s="195"/>
      <c r="FH3357" s="195"/>
    </row>
    <row r="3358" spans="2:164" x14ac:dyDescent="0.2">
      <c r="B3358" s="98">
        <f>COUNT(R3358:FC3358,FI3358:FQ3358)</f>
        <v>0</v>
      </c>
      <c r="C3358" s="98" t="str">
        <f>IF(COUNT(R3358:FC3358,FI3358:FQ3358)&gt;0,COUNT(R3358:FC3358,FI3358:FQ3358),"")</f>
        <v/>
      </c>
      <c r="D3358" s="98" t="str">
        <f>IF(COUNT(X3358:BN3358,BP3358:BX3358,BZ3358:CF3358,CH3358:FC3358,FI3358:FQ3358)&gt;0,COUNT(X3358:BN3358,BP3358:BX3358,BZ3358:CF3358,CH3358:FC3358,FI3358:FQ3358),"")</f>
        <v/>
      </c>
      <c r="E3358" s="98" t="str">
        <f>IF(H3358=1,COUNT(R3358:FC3358,FI3358:FQ3358),"")</f>
        <v/>
      </c>
      <c r="F3358" s="98" t="str">
        <f>IF(H3358=1,COUNT(X3358:BN3358,BP3358:BX3358,BZ3358:CF3358,CH3358:FC3358,FI3358:FQ3358),"")</f>
        <v/>
      </c>
      <c r="G3358" s="98" t="str">
        <f>IF($B3358&gt;=1,$M3358,"")</f>
        <v/>
      </c>
      <c r="H3358" s="199" t="str">
        <f>IF(AND(M3358&gt;0,M3358&lt;=STATS!$C$22),1,"")</f>
        <v/>
      </c>
      <c r="J3358" s="34">
        <v>3357</v>
      </c>
      <c r="R3358" s="17"/>
      <c r="U3358" s="17"/>
      <c r="FD3358" s="195"/>
      <c r="FE3358" s="195"/>
      <c r="FF3358" s="195"/>
      <c r="FG3358" s="195"/>
      <c r="FH3358" s="195"/>
    </row>
    <row r="3359" spans="2:164" x14ac:dyDescent="0.2">
      <c r="B3359" s="98">
        <f>COUNT(R3359:FC3359,FI3359:FQ3359)</f>
        <v>0</v>
      </c>
      <c r="C3359" s="98" t="str">
        <f>IF(COUNT(R3359:FC3359,FI3359:FQ3359)&gt;0,COUNT(R3359:FC3359,FI3359:FQ3359),"")</f>
        <v/>
      </c>
      <c r="D3359" s="98" t="str">
        <f>IF(COUNT(X3359:BN3359,BP3359:BX3359,BZ3359:CF3359,CH3359:FC3359,FI3359:FQ3359)&gt;0,COUNT(X3359:BN3359,BP3359:BX3359,BZ3359:CF3359,CH3359:FC3359,FI3359:FQ3359),"")</f>
        <v/>
      </c>
      <c r="E3359" s="98" t="str">
        <f>IF(H3359=1,COUNT(R3359:FC3359,FI3359:FQ3359),"")</f>
        <v/>
      </c>
      <c r="F3359" s="98" t="str">
        <f>IF(H3359=1,COUNT(X3359:BN3359,BP3359:BX3359,BZ3359:CF3359,CH3359:FC3359,FI3359:FQ3359),"")</f>
        <v/>
      </c>
      <c r="G3359" s="98" t="str">
        <f>IF($B3359&gt;=1,$M3359,"")</f>
        <v/>
      </c>
      <c r="H3359" s="199" t="str">
        <f>IF(AND(M3359&gt;0,M3359&lt;=STATS!$C$22),1,"")</f>
        <v/>
      </c>
      <c r="J3359" s="34">
        <v>3358</v>
      </c>
      <c r="R3359" s="17"/>
      <c r="U3359" s="17"/>
      <c r="FD3359" s="195"/>
      <c r="FE3359" s="195"/>
      <c r="FF3359" s="195"/>
      <c r="FG3359" s="195"/>
      <c r="FH3359" s="195"/>
    </row>
    <row r="3360" spans="2:164" x14ac:dyDescent="0.2">
      <c r="B3360" s="98">
        <f>COUNT(R3360:FC3360,FI3360:FQ3360)</f>
        <v>0</v>
      </c>
      <c r="C3360" s="98" t="str">
        <f>IF(COUNT(R3360:FC3360,FI3360:FQ3360)&gt;0,COUNT(R3360:FC3360,FI3360:FQ3360),"")</f>
        <v/>
      </c>
      <c r="D3360" s="98" t="str">
        <f>IF(COUNT(X3360:BN3360,BP3360:BX3360,BZ3360:CF3360,CH3360:FC3360,FI3360:FQ3360)&gt;0,COUNT(X3360:BN3360,BP3360:BX3360,BZ3360:CF3360,CH3360:FC3360,FI3360:FQ3360),"")</f>
        <v/>
      </c>
      <c r="E3360" s="98" t="str">
        <f>IF(H3360=1,COUNT(R3360:FC3360,FI3360:FQ3360),"")</f>
        <v/>
      </c>
      <c r="F3360" s="98" t="str">
        <f>IF(H3360=1,COUNT(X3360:BN3360,BP3360:BX3360,BZ3360:CF3360,CH3360:FC3360,FI3360:FQ3360),"")</f>
        <v/>
      </c>
      <c r="G3360" s="98" t="str">
        <f>IF($B3360&gt;=1,$M3360,"")</f>
        <v/>
      </c>
      <c r="H3360" s="199" t="str">
        <f>IF(AND(M3360&gt;0,M3360&lt;=STATS!$C$22),1,"")</f>
        <v/>
      </c>
      <c r="J3360" s="34">
        <v>3359</v>
      </c>
      <c r="R3360" s="17"/>
      <c r="U3360" s="17"/>
      <c r="FD3360" s="195"/>
      <c r="FE3360" s="195"/>
      <c r="FF3360" s="195"/>
      <c r="FG3360" s="195"/>
      <c r="FH3360" s="195"/>
    </row>
    <row r="3361" spans="2:164" x14ac:dyDescent="0.2">
      <c r="B3361" s="98">
        <f>COUNT(R3361:FC3361,FI3361:FQ3361)</f>
        <v>0</v>
      </c>
      <c r="C3361" s="98" t="str">
        <f>IF(COUNT(R3361:FC3361,FI3361:FQ3361)&gt;0,COUNT(R3361:FC3361,FI3361:FQ3361),"")</f>
        <v/>
      </c>
      <c r="D3361" s="98" t="str">
        <f>IF(COUNT(X3361:BN3361,BP3361:BX3361,BZ3361:CF3361,CH3361:FC3361,FI3361:FQ3361)&gt;0,COUNT(X3361:BN3361,BP3361:BX3361,BZ3361:CF3361,CH3361:FC3361,FI3361:FQ3361),"")</f>
        <v/>
      </c>
      <c r="E3361" s="98" t="str">
        <f>IF(H3361=1,COUNT(R3361:FC3361,FI3361:FQ3361),"")</f>
        <v/>
      </c>
      <c r="F3361" s="98" t="str">
        <f>IF(H3361=1,COUNT(X3361:BN3361,BP3361:BX3361,BZ3361:CF3361,CH3361:FC3361,FI3361:FQ3361),"")</f>
        <v/>
      </c>
      <c r="G3361" s="98" t="str">
        <f>IF($B3361&gt;=1,$M3361,"")</f>
        <v/>
      </c>
      <c r="H3361" s="199" t="str">
        <f>IF(AND(M3361&gt;0,M3361&lt;=STATS!$C$22),1,"")</f>
        <v/>
      </c>
      <c r="J3361" s="34">
        <v>3360</v>
      </c>
      <c r="R3361" s="17"/>
      <c r="U3361" s="17"/>
      <c r="FD3361" s="195"/>
      <c r="FE3361" s="195"/>
      <c r="FF3361" s="195"/>
      <c r="FG3361" s="195"/>
      <c r="FH3361" s="195"/>
    </row>
    <row r="3362" spans="2:164" x14ac:dyDescent="0.2">
      <c r="B3362" s="98">
        <f>COUNT(R3362:FC3362,FI3362:FQ3362)</f>
        <v>0</v>
      </c>
      <c r="C3362" s="98" t="str">
        <f>IF(COUNT(R3362:FC3362,FI3362:FQ3362)&gt;0,COUNT(R3362:FC3362,FI3362:FQ3362),"")</f>
        <v/>
      </c>
      <c r="D3362" s="98" t="str">
        <f>IF(COUNT(X3362:BN3362,BP3362:BX3362,BZ3362:CF3362,CH3362:FC3362,FI3362:FQ3362)&gt;0,COUNT(X3362:BN3362,BP3362:BX3362,BZ3362:CF3362,CH3362:FC3362,FI3362:FQ3362),"")</f>
        <v/>
      </c>
      <c r="E3362" s="98" t="str">
        <f>IF(H3362=1,COUNT(R3362:FC3362,FI3362:FQ3362),"")</f>
        <v/>
      </c>
      <c r="F3362" s="98" t="str">
        <f>IF(H3362=1,COUNT(X3362:BN3362,BP3362:BX3362,BZ3362:CF3362,CH3362:FC3362,FI3362:FQ3362),"")</f>
        <v/>
      </c>
      <c r="G3362" s="98" t="str">
        <f>IF($B3362&gt;=1,$M3362,"")</f>
        <v/>
      </c>
      <c r="H3362" s="199" t="str">
        <f>IF(AND(M3362&gt;0,M3362&lt;=STATS!$C$22),1,"")</f>
        <v/>
      </c>
      <c r="J3362" s="34">
        <v>3361</v>
      </c>
      <c r="R3362" s="17"/>
      <c r="U3362" s="17"/>
      <c r="FD3362" s="195"/>
      <c r="FE3362" s="195"/>
      <c r="FF3362" s="195"/>
      <c r="FG3362" s="195"/>
      <c r="FH3362" s="195"/>
    </row>
    <row r="3363" spans="2:164" x14ac:dyDescent="0.2">
      <c r="B3363" s="98">
        <f>COUNT(R3363:FC3363,FI3363:FQ3363)</f>
        <v>0</v>
      </c>
      <c r="C3363" s="98" t="str">
        <f>IF(COUNT(R3363:FC3363,FI3363:FQ3363)&gt;0,COUNT(R3363:FC3363,FI3363:FQ3363),"")</f>
        <v/>
      </c>
      <c r="D3363" s="98" t="str">
        <f>IF(COUNT(X3363:BN3363,BP3363:BX3363,BZ3363:CF3363,CH3363:FC3363,FI3363:FQ3363)&gt;0,COUNT(X3363:BN3363,BP3363:BX3363,BZ3363:CF3363,CH3363:FC3363,FI3363:FQ3363),"")</f>
        <v/>
      </c>
      <c r="E3363" s="98" t="str">
        <f>IF(H3363=1,COUNT(R3363:FC3363,FI3363:FQ3363),"")</f>
        <v/>
      </c>
      <c r="F3363" s="98" t="str">
        <f>IF(H3363=1,COUNT(X3363:BN3363,BP3363:BX3363,BZ3363:CF3363,CH3363:FC3363,FI3363:FQ3363),"")</f>
        <v/>
      </c>
      <c r="G3363" s="98" t="str">
        <f>IF($B3363&gt;=1,$M3363,"")</f>
        <v/>
      </c>
      <c r="H3363" s="199" t="str">
        <f>IF(AND(M3363&gt;0,M3363&lt;=STATS!$C$22),1,"")</f>
        <v/>
      </c>
      <c r="J3363" s="34">
        <v>3362</v>
      </c>
      <c r="R3363" s="17"/>
      <c r="U3363" s="17"/>
      <c r="FD3363" s="195"/>
      <c r="FE3363" s="195"/>
      <c r="FF3363" s="195"/>
      <c r="FG3363" s="195"/>
      <c r="FH3363" s="195"/>
    </row>
    <row r="3364" spans="2:164" x14ac:dyDescent="0.2">
      <c r="B3364" s="98">
        <f>COUNT(R3364:FC3364,FI3364:FQ3364)</f>
        <v>0</v>
      </c>
      <c r="C3364" s="98" t="str">
        <f>IF(COUNT(R3364:FC3364,FI3364:FQ3364)&gt;0,COUNT(R3364:FC3364,FI3364:FQ3364),"")</f>
        <v/>
      </c>
      <c r="D3364" s="98" t="str">
        <f>IF(COUNT(X3364:BN3364,BP3364:BX3364,BZ3364:CF3364,CH3364:FC3364,FI3364:FQ3364)&gt;0,COUNT(X3364:BN3364,BP3364:BX3364,BZ3364:CF3364,CH3364:FC3364,FI3364:FQ3364),"")</f>
        <v/>
      </c>
      <c r="E3364" s="98" t="str">
        <f>IF(H3364=1,COUNT(R3364:FC3364,FI3364:FQ3364),"")</f>
        <v/>
      </c>
      <c r="F3364" s="98" t="str">
        <f>IF(H3364=1,COUNT(X3364:BN3364,BP3364:BX3364,BZ3364:CF3364,CH3364:FC3364,FI3364:FQ3364),"")</f>
        <v/>
      </c>
      <c r="G3364" s="98" t="str">
        <f>IF($B3364&gt;=1,$M3364,"")</f>
        <v/>
      </c>
      <c r="H3364" s="199" t="str">
        <f>IF(AND(M3364&gt;0,M3364&lt;=STATS!$C$22),1,"")</f>
        <v/>
      </c>
      <c r="J3364" s="34">
        <v>3363</v>
      </c>
      <c r="R3364" s="17"/>
      <c r="U3364" s="17"/>
      <c r="FD3364" s="195"/>
      <c r="FE3364" s="195"/>
      <c r="FF3364" s="195"/>
      <c r="FG3364" s="195"/>
      <c r="FH3364" s="195"/>
    </row>
    <row r="3365" spans="2:164" x14ac:dyDescent="0.2">
      <c r="B3365" s="98">
        <f>COUNT(R3365:FC3365,FI3365:FQ3365)</f>
        <v>0</v>
      </c>
      <c r="C3365" s="98" t="str">
        <f>IF(COUNT(R3365:FC3365,FI3365:FQ3365)&gt;0,COUNT(R3365:FC3365,FI3365:FQ3365),"")</f>
        <v/>
      </c>
      <c r="D3365" s="98" t="str">
        <f>IF(COUNT(X3365:BN3365,BP3365:BX3365,BZ3365:CF3365,CH3365:FC3365,FI3365:FQ3365)&gt;0,COUNT(X3365:BN3365,BP3365:BX3365,BZ3365:CF3365,CH3365:FC3365,FI3365:FQ3365),"")</f>
        <v/>
      </c>
      <c r="E3365" s="98" t="str">
        <f>IF(H3365=1,COUNT(R3365:FC3365,FI3365:FQ3365),"")</f>
        <v/>
      </c>
      <c r="F3365" s="98" t="str">
        <f>IF(H3365=1,COUNT(X3365:BN3365,BP3365:BX3365,BZ3365:CF3365,CH3365:FC3365,FI3365:FQ3365),"")</f>
        <v/>
      </c>
      <c r="G3365" s="98" t="str">
        <f>IF($B3365&gt;=1,$M3365,"")</f>
        <v/>
      </c>
      <c r="H3365" s="199" t="str">
        <f>IF(AND(M3365&gt;0,M3365&lt;=STATS!$C$22),1,"")</f>
        <v/>
      </c>
      <c r="J3365" s="34">
        <v>3364</v>
      </c>
      <c r="R3365" s="17"/>
      <c r="U3365" s="17"/>
      <c r="FD3365" s="195"/>
      <c r="FE3365" s="195"/>
      <c r="FF3365" s="195"/>
      <c r="FG3365" s="195"/>
      <c r="FH3365" s="195"/>
    </row>
    <row r="3366" spans="2:164" x14ac:dyDescent="0.2">
      <c r="B3366" s="98">
        <f>COUNT(R3366:FC3366,FI3366:FQ3366)</f>
        <v>0</v>
      </c>
      <c r="C3366" s="98" t="str">
        <f>IF(COUNT(R3366:FC3366,FI3366:FQ3366)&gt;0,COUNT(R3366:FC3366,FI3366:FQ3366),"")</f>
        <v/>
      </c>
      <c r="D3366" s="98" t="str">
        <f>IF(COUNT(X3366:BN3366,BP3366:BX3366,BZ3366:CF3366,CH3366:FC3366,FI3366:FQ3366)&gt;0,COUNT(X3366:BN3366,BP3366:BX3366,BZ3366:CF3366,CH3366:FC3366,FI3366:FQ3366),"")</f>
        <v/>
      </c>
      <c r="E3366" s="98" t="str">
        <f>IF(H3366=1,COUNT(R3366:FC3366,FI3366:FQ3366),"")</f>
        <v/>
      </c>
      <c r="F3366" s="98" t="str">
        <f>IF(H3366=1,COUNT(X3366:BN3366,BP3366:BX3366,BZ3366:CF3366,CH3366:FC3366,FI3366:FQ3366),"")</f>
        <v/>
      </c>
      <c r="G3366" s="98" t="str">
        <f>IF($B3366&gt;=1,$M3366,"")</f>
        <v/>
      </c>
      <c r="H3366" s="199" t="str">
        <f>IF(AND(M3366&gt;0,M3366&lt;=STATS!$C$22),1,"")</f>
        <v/>
      </c>
      <c r="J3366" s="34">
        <v>3365</v>
      </c>
      <c r="R3366" s="17"/>
      <c r="U3366" s="17"/>
      <c r="FD3366" s="195"/>
      <c r="FE3366" s="195"/>
      <c r="FF3366" s="195"/>
      <c r="FG3366" s="195"/>
      <c r="FH3366" s="195"/>
    </row>
    <row r="3367" spans="2:164" x14ac:dyDescent="0.2">
      <c r="B3367" s="98">
        <f>COUNT(R3367:FC3367,FI3367:FQ3367)</f>
        <v>0</v>
      </c>
      <c r="C3367" s="98" t="str">
        <f>IF(COUNT(R3367:FC3367,FI3367:FQ3367)&gt;0,COUNT(R3367:FC3367,FI3367:FQ3367),"")</f>
        <v/>
      </c>
      <c r="D3367" s="98" t="str">
        <f>IF(COUNT(X3367:BN3367,BP3367:BX3367,BZ3367:CF3367,CH3367:FC3367,FI3367:FQ3367)&gt;0,COUNT(X3367:BN3367,BP3367:BX3367,BZ3367:CF3367,CH3367:FC3367,FI3367:FQ3367),"")</f>
        <v/>
      </c>
      <c r="E3367" s="98" t="str">
        <f>IF(H3367=1,COUNT(R3367:FC3367,FI3367:FQ3367),"")</f>
        <v/>
      </c>
      <c r="F3367" s="98" t="str">
        <f>IF(H3367=1,COUNT(X3367:BN3367,BP3367:BX3367,BZ3367:CF3367,CH3367:FC3367,FI3367:FQ3367),"")</f>
        <v/>
      </c>
      <c r="G3367" s="98" t="str">
        <f>IF($B3367&gt;=1,$M3367,"")</f>
        <v/>
      </c>
      <c r="H3367" s="199" t="str">
        <f>IF(AND(M3367&gt;0,M3367&lt;=STATS!$C$22),1,"")</f>
        <v/>
      </c>
      <c r="J3367" s="34">
        <v>3366</v>
      </c>
      <c r="R3367" s="17"/>
      <c r="U3367" s="17"/>
      <c r="FD3367" s="195"/>
      <c r="FE3367" s="195"/>
      <c r="FF3367" s="195"/>
      <c r="FG3367" s="195"/>
      <c r="FH3367" s="195"/>
    </row>
    <row r="3368" spans="2:164" x14ac:dyDescent="0.2">
      <c r="B3368" s="98">
        <f>COUNT(R3368:FC3368,FI3368:FQ3368)</f>
        <v>0</v>
      </c>
      <c r="C3368" s="98" t="str">
        <f>IF(COUNT(R3368:FC3368,FI3368:FQ3368)&gt;0,COUNT(R3368:FC3368,FI3368:FQ3368),"")</f>
        <v/>
      </c>
      <c r="D3368" s="98" t="str">
        <f>IF(COUNT(X3368:BN3368,BP3368:BX3368,BZ3368:CF3368,CH3368:FC3368,FI3368:FQ3368)&gt;0,COUNT(X3368:BN3368,BP3368:BX3368,BZ3368:CF3368,CH3368:FC3368,FI3368:FQ3368),"")</f>
        <v/>
      </c>
      <c r="E3368" s="98" t="str">
        <f>IF(H3368=1,COUNT(R3368:FC3368,FI3368:FQ3368),"")</f>
        <v/>
      </c>
      <c r="F3368" s="98" t="str">
        <f>IF(H3368=1,COUNT(X3368:BN3368,BP3368:BX3368,BZ3368:CF3368,CH3368:FC3368,FI3368:FQ3368),"")</f>
        <v/>
      </c>
      <c r="G3368" s="98" t="str">
        <f>IF($B3368&gt;=1,$M3368,"")</f>
        <v/>
      </c>
      <c r="H3368" s="199" t="str">
        <f>IF(AND(M3368&gt;0,M3368&lt;=STATS!$C$22),1,"")</f>
        <v/>
      </c>
      <c r="J3368" s="34">
        <v>3367</v>
      </c>
      <c r="R3368" s="17"/>
      <c r="U3368" s="17"/>
      <c r="FD3368" s="195"/>
      <c r="FE3368" s="195"/>
      <c r="FF3368" s="195"/>
      <c r="FG3368" s="195"/>
      <c r="FH3368" s="195"/>
    </row>
    <row r="3369" spans="2:164" x14ac:dyDescent="0.2">
      <c r="B3369" s="98">
        <f>COUNT(R3369:FC3369,FI3369:FQ3369)</f>
        <v>0</v>
      </c>
      <c r="C3369" s="98" t="str">
        <f>IF(COUNT(R3369:FC3369,FI3369:FQ3369)&gt;0,COUNT(R3369:FC3369,FI3369:FQ3369),"")</f>
        <v/>
      </c>
      <c r="D3369" s="98" t="str">
        <f>IF(COUNT(X3369:BN3369,BP3369:BX3369,BZ3369:CF3369,CH3369:FC3369,FI3369:FQ3369)&gt;0,COUNT(X3369:BN3369,BP3369:BX3369,BZ3369:CF3369,CH3369:FC3369,FI3369:FQ3369),"")</f>
        <v/>
      </c>
      <c r="E3369" s="98" t="str">
        <f>IF(H3369=1,COUNT(R3369:FC3369,FI3369:FQ3369),"")</f>
        <v/>
      </c>
      <c r="F3369" s="98" t="str">
        <f>IF(H3369=1,COUNT(X3369:BN3369,BP3369:BX3369,BZ3369:CF3369,CH3369:FC3369,FI3369:FQ3369),"")</f>
        <v/>
      </c>
      <c r="G3369" s="98" t="str">
        <f>IF($B3369&gt;=1,$M3369,"")</f>
        <v/>
      </c>
      <c r="H3369" s="199" t="str">
        <f>IF(AND(M3369&gt;0,M3369&lt;=STATS!$C$22),1,"")</f>
        <v/>
      </c>
      <c r="J3369" s="34">
        <v>3368</v>
      </c>
      <c r="R3369" s="17"/>
      <c r="U3369" s="17"/>
      <c r="FD3369" s="195"/>
      <c r="FE3369" s="195"/>
      <c r="FF3369" s="195"/>
      <c r="FG3369" s="195"/>
      <c r="FH3369" s="195"/>
    </row>
    <row r="3370" spans="2:164" x14ac:dyDescent="0.2">
      <c r="B3370" s="98">
        <f>COUNT(R3370:FC3370,FI3370:FQ3370)</f>
        <v>0</v>
      </c>
      <c r="C3370" s="98" t="str">
        <f>IF(COUNT(R3370:FC3370,FI3370:FQ3370)&gt;0,COUNT(R3370:FC3370,FI3370:FQ3370),"")</f>
        <v/>
      </c>
      <c r="D3370" s="98" t="str">
        <f>IF(COUNT(X3370:BN3370,BP3370:BX3370,BZ3370:CF3370,CH3370:FC3370,FI3370:FQ3370)&gt;0,COUNT(X3370:BN3370,BP3370:BX3370,BZ3370:CF3370,CH3370:FC3370,FI3370:FQ3370),"")</f>
        <v/>
      </c>
      <c r="E3370" s="98" t="str">
        <f>IF(H3370=1,COUNT(R3370:FC3370,FI3370:FQ3370),"")</f>
        <v/>
      </c>
      <c r="F3370" s="98" t="str">
        <f>IF(H3370=1,COUNT(X3370:BN3370,BP3370:BX3370,BZ3370:CF3370,CH3370:FC3370,FI3370:FQ3370),"")</f>
        <v/>
      </c>
      <c r="G3370" s="98" t="str">
        <f>IF($B3370&gt;=1,$M3370,"")</f>
        <v/>
      </c>
      <c r="H3370" s="199" t="str">
        <f>IF(AND(M3370&gt;0,M3370&lt;=STATS!$C$22),1,"")</f>
        <v/>
      </c>
      <c r="J3370" s="34">
        <v>3369</v>
      </c>
      <c r="R3370" s="17"/>
      <c r="U3370" s="17"/>
      <c r="FD3370" s="195"/>
      <c r="FE3370" s="195"/>
      <c r="FF3370" s="195"/>
      <c r="FG3370" s="195"/>
      <c r="FH3370" s="195"/>
    </row>
    <row r="3371" spans="2:164" x14ac:dyDescent="0.2">
      <c r="B3371" s="98">
        <f>COUNT(R3371:FC3371,FI3371:FQ3371)</f>
        <v>0</v>
      </c>
      <c r="C3371" s="98" t="str">
        <f>IF(COUNT(R3371:FC3371,FI3371:FQ3371)&gt;0,COUNT(R3371:FC3371,FI3371:FQ3371),"")</f>
        <v/>
      </c>
      <c r="D3371" s="98" t="str">
        <f>IF(COUNT(X3371:BN3371,BP3371:BX3371,BZ3371:CF3371,CH3371:FC3371,FI3371:FQ3371)&gt;0,COUNT(X3371:BN3371,BP3371:BX3371,BZ3371:CF3371,CH3371:FC3371,FI3371:FQ3371),"")</f>
        <v/>
      </c>
      <c r="E3371" s="98" t="str">
        <f>IF(H3371=1,COUNT(R3371:FC3371,FI3371:FQ3371),"")</f>
        <v/>
      </c>
      <c r="F3371" s="98" t="str">
        <f>IF(H3371=1,COUNT(X3371:BN3371,BP3371:BX3371,BZ3371:CF3371,CH3371:FC3371,FI3371:FQ3371),"")</f>
        <v/>
      </c>
      <c r="G3371" s="98" t="str">
        <f>IF($B3371&gt;=1,$M3371,"")</f>
        <v/>
      </c>
      <c r="H3371" s="199" t="str">
        <f>IF(AND(M3371&gt;0,M3371&lt;=STATS!$C$22),1,"")</f>
        <v/>
      </c>
      <c r="J3371" s="34">
        <v>3370</v>
      </c>
      <c r="R3371" s="17"/>
      <c r="U3371" s="17"/>
      <c r="FD3371" s="195"/>
      <c r="FE3371" s="195"/>
      <c r="FF3371" s="195"/>
      <c r="FG3371" s="195"/>
      <c r="FH3371" s="195"/>
    </row>
    <row r="3372" spans="2:164" x14ac:dyDescent="0.2">
      <c r="B3372" s="98">
        <f>COUNT(R3372:FC3372,FI3372:FQ3372)</f>
        <v>0</v>
      </c>
      <c r="C3372" s="98" t="str">
        <f>IF(COUNT(R3372:FC3372,FI3372:FQ3372)&gt;0,COUNT(R3372:FC3372,FI3372:FQ3372),"")</f>
        <v/>
      </c>
      <c r="D3372" s="98" t="str">
        <f>IF(COUNT(X3372:BN3372,BP3372:BX3372,BZ3372:CF3372,CH3372:FC3372,FI3372:FQ3372)&gt;0,COUNT(X3372:BN3372,BP3372:BX3372,BZ3372:CF3372,CH3372:FC3372,FI3372:FQ3372),"")</f>
        <v/>
      </c>
      <c r="E3372" s="98" t="str">
        <f>IF(H3372=1,COUNT(R3372:FC3372,FI3372:FQ3372),"")</f>
        <v/>
      </c>
      <c r="F3372" s="98" t="str">
        <f>IF(H3372=1,COUNT(X3372:BN3372,BP3372:BX3372,BZ3372:CF3372,CH3372:FC3372,FI3372:FQ3372),"")</f>
        <v/>
      </c>
      <c r="G3372" s="98" t="str">
        <f>IF($B3372&gt;=1,$M3372,"")</f>
        <v/>
      </c>
      <c r="H3372" s="199" t="str">
        <f>IF(AND(M3372&gt;0,M3372&lt;=STATS!$C$22),1,"")</f>
        <v/>
      </c>
      <c r="J3372" s="34">
        <v>3371</v>
      </c>
      <c r="R3372" s="17"/>
      <c r="U3372" s="17"/>
      <c r="FD3372" s="195"/>
      <c r="FE3372" s="195"/>
      <c r="FF3372" s="195"/>
      <c r="FG3372" s="195"/>
      <c r="FH3372" s="195"/>
    </row>
    <row r="3373" spans="2:164" x14ac:dyDescent="0.2">
      <c r="B3373" s="98">
        <f>COUNT(R3373:FC3373,FI3373:FQ3373)</f>
        <v>0</v>
      </c>
      <c r="C3373" s="98" t="str">
        <f>IF(COUNT(R3373:FC3373,FI3373:FQ3373)&gt;0,COUNT(R3373:FC3373,FI3373:FQ3373),"")</f>
        <v/>
      </c>
      <c r="D3373" s="98" t="str">
        <f>IF(COUNT(X3373:BN3373,BP3373:BX3373,BZ3373:CF3373,CH3373:FC3373,FI3373:FQ3373)&gt;0,COUNT(X3373:BN3373,BP3373:BX3373,BZ3373:CF3373,CH3373:FC3373,FI3373:FQ3373),"")</f>
        <v/>
      </c>
      <c r="E3373" s="98" t="str">
        <f>IF(H3373=1,COUNT(R3373:FC3373,FI3373:FQ3373),"")</f>
        <v/>
      </c>
      <c r="F3373" s="98" t="str">
        <f>IF(H3373=1,COUNT(X3373:BN3373,BP3373:BX3373,BZ3373:CF3373,CH3373:FC3373,FI3373:FQ3373),"")</f>
        <v/>
      </c>
      <c r="G3373" s="98" t="str">
        <f>IF($B3373&gt;=1,$M3373,"")</f>
        <v/>
      </c>
      <c r="H3373" s="199" t="str">
        <f>IF(AND(M3373&gt;0,M3373&lt;=STATS!$C$22),1,"")</f>
        <v/>
      </c>
      <c r="J3373" s="34">
        <v>3372</v>
      </c>
      <c r="R3373" s="17"/>
      <c r="U3373" s="17"/>
      <c r="FD3373" s="195"/>
      <c r="FE3373" s="195"/>
      <c r="FF3373" s="195"/>
      <c r="FG3373" s="195"/>
      <c r="FH3373" s="195"/>
    </row>
    <row r="3374" spans="2:164" x14ac:dyDescent="0.2">
      <c r="B3374" s="98">
        <f>COUNT(R3374:FC3374,FI3374:FQ3374)</f>
        <v>0</v>
      </c>
      <c r="C3374" s="98" t="str">
        <f>IF(COUNT(R3374:FC3374,FI3374:FQ3374)&gt;0,COUNT(R3374:FC3374,FI3374:FQ3374),"")</f>
        <v/>
      </c>
      <c r="D3374" s="98" t="str">
        <f>IF(COUNT(X3374:BN3374,BP3374:BX3374,BZ3374:CF3374,CH3374:FC3374,FI3374:FQ3374)&gt;0,COUNT(X3374:BN3374,BP3374:BX3374,BZ3374:CF3374,CH3374:FC3374,FI3374:FQ3374),"")</f>
        <v/>
      </c>
      <c r="E3374" s="98" t="str">
        <f>IF(H3374=1,COUNT(R3374:FC3374,FI3374:FQ3374),"")</f>
        <v/>
      </c>
      <c r="F3374" s="98" t="str">
        <f>IF(H3374=1,COUNT(X3374:BN3374,BP3374:BX3374,BZ3374:CF3374,CH3374:FC3374,FI3374:FQ3374),"")</f>
        <v/>
      </c>
      <c r="G3374" s="98" t="str">
        <f>IF($B3374&gt;=1,$M3374,"")</f>
        <v/>
      </c>
      <c r="H3374" s="199" t="str">
        <f>IF(AND(M3374&gt;0,M3374&lt;=STATS!$C$22),1,"")</f>
        <v/>
      </c>
      <c r="J3374" s="34">
        <v>3373</v>
      </c>
      <c r="R3374" s="17"/>
      <c r="U3374" s="17"/>
      <c r="FD3374" s="195"/>
      <c r="FE3374" s="195"/>
      <c r="FF3374" s="195"/>
      <c r="FG3374" s="195"/>
      <c r="FH3374" s="195"/>
    </row>
    <row r="3375" spans="2:164" x14ac:dyDescent="0.2">
      <c r="B3375" s="98">
        <f>COUNT(R3375:FC3375,FI3375:FQ3375)</f>
        <v>0</v>
      </c>
      <c r="C3375" s="98" t="str">
        <f>IF(COUNT(R3375:FC3375,FI3375:FQ3375)&gt;0,COUNT(R3375:FC3375,FI3375:FQ3375),"")</f>
        <v/>
      </c>
      <c r="D3375" s="98" t="str">
        <f>IF(COUNT(X3375:BN3375,BP3375:BX3375,BZ3375:CF3375,CH3375:FC3375,FI3375:FQ3375)&gt;0,COUNT(X3375:BN3375,BP3375:BX3375,BZ3375:CF3375,CH3375:FC3375,FI3375:FQ3375),"")</f>
        <v/>
      </c>
      <c r="E3375" s="98" t="str">
        <f>IF(H3375=1,COUNT(R3375:FC3375,FI3375:FQ3375),"")</f>
        <v/>
      </c>
      <c r="F3375" s="98" t="str">
        <f>IF(H3375=1,COUNT(X3375:BN3375,BP3375:BX3375,BZ3375:CF3375,CH3375:FC3375,FI3375:FQ3375),"")</f>
        <v/>
      </c>
      <c r="G3375" s="98" t="str">
        <f>IF($B3375&gt;=1,$M3375,"")</f>
        <v/>
      </c>
      <c r="H3375" s="199" t="str">
        <f>IF(AND(M3375&gt;0,M3375&lt;=STATS!$C$22),1,"")</f>
        <v/>
      </c>
      <c r="J3375" s="34">
        <v>3374</v>
      </c>
      <c r="R3375" s="17"/>
      <c r="U3375" s="17"/>
      <c r="FD3375" s="195"/>
      <c r="FE3375" s="195"/>
      <c r="FF3375" s="195"/>
      <c r="FG3375" s="195"/>
      <c r="FH3375" s="195"/>
    </row>
    <row r="3376" spans="2:164" x14ac:dyDescent="0.2">
      <c r="B3376" s="98">
        <f>COUNT(R3376:FC3376,FI3376:FQ3376)</f>
        <v>0</v>
      </c>
      <c r="C3376" s="98" t="str">
        <f>IF(COUNT(R3376:FC3376,FI3376:FQ3376)&gt;0,COUNT(R3376:FC3376,FI3376:FQ3376),"")</f>
        <v/>
      </c>
      <c r="D3376" s="98" t="str">
        <f>IF(COUNT(X3376:BN3376,BP3376:BX3376,BZ3376:CF3376,CH3376:FC3376,FI3376:FQ3376)&gt;0,COUNT(X3376:BN3376,BP3376:BX3376,BZ3376:CF3376,CH3376:FC3376,FI3376:FQ3376),"")</f>
        <v/>
      </c>
      <c r="E3376" s="98" t="str">
        <f>IF(H3376=1,COUNT(R3376:FC3376,FI3376:FQ3376),"")</f>
        <v/>
      </c>
      <c r="F3376" s="98" t="str">
        <f>IF(H3376=1,COUNT(X3376:BN3376,BP3376:BX3376,BZ3376:CF3376,CH3376:FC3376,FI3376:FQ3376),"")</f>
        <v/>
      </c>
      <c r="G3376" s="98" t="str">
        <f>IF($B3376&gt;=1,$M3376,"")</f>
        <v/>
      </c>
      <c r="H3376" s="199" t="str">
        <f>IF(AND(M3376&gt;0,M3376&lt;=STATS!$C$22),1,"")</f>
        <v/>
      </c>
      <c r="J3376" s="34">
        <v>3375</v>
      </c>
      <c r="R3376" s="17"/>
      <c r="U3376" s="17"/>
      <c r="FD3376" s="195"/>
      <c r="FE3376" s="195"/>
      <c r="FF3376" s="195"/>
      <c r="FG3376" s="195"/>
      <c r="FH3376" s="195"/>
    </row>
    <row r="3377" spans="2:164" x14ac:dyDescent="0.2">
      <c r="B3377" s="98">
        <f>COUNT(R3377:FC3377,FI3377:FQ3377)</f>
        <v>0</v>
      </c>
      <c r="C3377" s="98" t="str">
        <f>IF(COUNT(R3377:FC3377,FI3377:FQ3377)&gt;0,COUNT(R3377:FC3377,FI3377:FQ3377),"")</f>
        <v/>
      </c>
      <c r="D3377" s="98" t="str">
        <f>IF(COUNT(X3377:BN3377,BP3377:BX3377,BZ3377:CF3377,CH3377:FC3377,FI3377:FQ3377)&gt;0,COUNT(X3377:BN3377,BP3377:BX3377,BZ3377:CF3377,CH3377:FC3377,FI3377:FQ3377),"")</f>
        <v/>
      </c>
      <c r="E3377" s="98" t="str">
        <f>IF(H3377=1,COUNT(R3377:FC3377,FI3377:FQ3377),"")</f>
        <v/>
      </c>
      <c r="F3377" s="98" t="str">
        <f>IF(H3377=1,COUNT(X3377:BN3377,BP3377:BX3377,BZ3377:CF3377,CH3377:FC3377,FI3377:FQ3377),"")</f>
        <v/>
      </c>
      <c r="G3377" s="98" t="str">
        <f>IF($B3377&gt;=1,$M3377,"")</f>
        <v/>
      </c>
      <c r="H3377" s="199" t="str">
        <f>IF(AND(M3377&gt;0,M3377&lt;=STATS!$C$22),1,"")</f>
        <v/>
      </c>
      <c r="J3377" s="34">
        <v>3376</v>
      </c>
      <c r="R3377" s="17"/>
      <c r="U3377" s="17"/>
      <c r="FD3377" s="195"/>
      <c r="FE3377" s="195"/>
      <c r="FF3377" s="195"/>
      <c r="FG3377" s="195"/>
      <c r="FH3377" s="195"/>
    </row>
    <row r="3378" spans="2:164" x14ac:dyDescent="0.2">
      <c r="B3378" s="98">
        <f>COUNT(R3378:FC3378,FI3378:FQ3378)</f>
        <v>0</v>
      </c>
      <c r="C3378" s="98" t="str">
        <f>IF(COUNT(R3378:FC3378,FI3378:FQ3378)&gt;0,COUNT(R3378:FC3378,FI3378:FQ3378),"")</f>
        <v/>
      </c>
      <c r="D3378" s="98" t="str">
        <f>IF(COUNT(X3378:BN3378,BP3378:BX3378,BZ3378:CF3378,CH3378:FC3378,FI3378:FQ3378)&gt;0,COUNT(X3378:BN3378,BP3378:BX3378,BZ3378:CF3378,CH3378:FC3378,FI3378:FQ3378),"")</f>
        <v/>
      </c>
      <c r="E3378" s="98" t="str">
        <f>IF(H3378=1,COUNT(R3378:FC3378,FI3378:FQ3378),"")</f>
        <v/>
      </c>
      <c r="F3378" s="98" t="str">
        <f>IF(H3378=1,COUNT(X3378:BN3378,BP3378:BX3378,BZ3378:CF3378,CH3378:FC3378,FI3378:FQ3378),"")</f>
        <v/>
      </c>
      <c r="G3378" s="98" t="str">
        <f>IF($B3378&gt;=1,$M3378,"")</f>
        <v/>
      </c>
      <c r="H3378" s="199" t="str">
        <f>IF(AND(M3378&gt;0,M3378&lt;=STATS!$C$22),1,"")</f>
        <v/>
      </c>
      <c r="J3378" s="34">
        <v>3377</v>
      </c>
      <c r="R3378" s="17"/>
      <c r="U3378" s="17"/>
      <c r="FD3378" s="195"/>
      <c r="FE3378" s="195"/>
      <c r="FF3378" s="195"/>
      <c r="FG3378" s="195"/>
      <c r="FH3378" s="195"/>
    </row>
    <row r="3379" spans="2:164" x14ac:dyDescent="0.2">
      <c r="B3379" s="98">
        <f>COUNT(R3379:FC3379,FI3379:FQ3379)</f>
        <v>0</v>
      </c>
      <c r="C3379" s="98" t="str">
        <f>IF(COUNT(R3379:FC3379,FI3379:FQ3379)&gt;0,COUNT(R3379:FC3379,FI3379:FQ3379),"")</f>
        <v/>
      </c>
      <c r="D3379" s="98" t="str">
        <f>IF(COUNT(X3379:BN3379,BP3379:BX3379,BZ3379:CF3379,CH3379:FC3379,FI3379:FQ3379)&gt;0,COUNT(X3379:BN3379,BP3379:BX3379,BZ3379:CF3379,CH3379:FC3379,FI3379:FQ3379),"")</f>
        <v/>
      </c>
      <c r="E3379" s="98" t="str">
        <f>IF(H3379=1,COUNT(R3379:FC3379,FI3379:FQ3379),"")</f>
        <v/>
      </c>
      <c r="F3379" s="98" t="str">
        <f>IF(H3379=1,COUNT(X3379:BN3379,BP3379:BX3379,BZ3379:CF3379,CH3379:FC3379,FI3379:FQ3379),"")</f>
        <v/>
      </c>
      <c r="G3379" s="98" t="str">
        <f>IF($B3379&gt;=1,$M3379,"")</f>
        <v/>
      </c>
      <c r="H3379" s="199" t="str">
        <f>IF(AND(M3379&gt;0,M3379&lt;=STATS!$C$22),1,"")</f>
        <v/>
      </c>
      <c r="J3379" s="34">
        <v>3378</v>
      </c>
      <c r="R3379" s="17"/>
      <c r="U3379" s="17"/>
      <c r="FD3379" s="195"/>
      <c r="FE3379" s="195"/>
      <c r="FF3379" s="195"/>
      <c r="FG3379" s="195"/>
      <c r="FH3379" s="195"/>
    </row>
    <row r="3380" spans="2:164" x14ac:dyDescent="0.2">
      <c r="B3380" s="98">
        <f>COUNT(R3380:FC3380,FI3380:FQ3380)</f>
        <v>0</v>
      </c>
      <c r="C3380" s="98" t="str">
        <f>IF(COUNT(R3380:FC3380,FI3380:FQ3380)&gt;0,COUNT(R3380:FC3380,FI3380:FQ3380),"")</f>
        <v/>
      </c>
      <c r="D3380" s="98" t="str">
        <f>IF(COUNT(X3380:BN3380,BP3380:BX3380,BZ3380:CF3380,CH3380:FC3380,FI3380:FQ3380)&gt;0,COUNT(X3380:BN3380,BP3380:BX3380,BZ3380:CF3380,CH3380:FC3380,FI3380:FQ3380),"")</f>
        <v/>
      </c>
      <c r="E3380" s="98" t="str">
        <f>IF(H3380=1,COUNT(R3380:FC3380,FI3380:FQ3380),"")</f>
        <v/>
      </c>
      <c r="F3380" s="98" t="str">
        <f>IF(H3380=1,COUNT(X3380:BN3380,BP3380:BX3380,BZ3380:CF3380,CH3380:FC3380,FI3380:FQ3380),"")</f>
        <v/>
      </c>
      <c r="G3380" s="98" t="str">
        <f>IF($B3380&gt;=1,$M3380,"")</f>
        <v/>
      </c>
      <c r="H3380" s="199" t="str">
        <f>IF(AND(M3380&gt;0,M3380&lt;=STATS!$C$22),1,"")</f>
        <v/>
      </c>
      <c r="J3380" s="34">
        <v>3379</v>
      </c>
      <c r="R3380" s="17"/>
      <c r="U3380" s="17"/>
      <c r="FD3380" s="195"/>
      <c r="FE3380" s="195"/>
      <c r="FF3380" s="195"/>
      <c r="FG3380" s="195"/>
      <c r="FH3380" s="195"/>
    </row>
    <row r="3381" spans="2:164" x14ac:dyDescent="0.2">
      <c r="B3381" s="98">
        <f>COUNT(R3381:FC3381,FI3381:FQ3381)</f>
        <v>0</v>
      </c>
      <c r="C3381" s="98" t="str">
        <f>IF(COUNT(R3381:FC3381,FI3381:FQ3381)&gt;0,COUNT(R3381:FC3381,FI3381:FQ3381),"")</f>
        <v/>
      </c>
      <c r="D3381" s="98" t="str">
        <f>IF(COUNT(X3381:BN3381,BP3381:BX3381,BZ3381:CF3381,CH3381:FC3381,FI3381:FQ3381)&gt;0,COUNT(X3381:BN3381,BP3381:BX3381,BZ3381:CF3381,CH3381:FC3381,FI3381:FQ3381),"")</f>
        <v/>
      </c>
      <c r="E3381" s="98" t="str">
        <f>IF(H3381=1,COUNT(R3381:FC3381,FI3381:FQ3381),"")</f>
        <v/>
      </c>
      <c r="F3381" s="98" t="str">
        <f>IF(H3381=1,COUNT(X3381:BN3381,BP3381:BX3381,BZ3381:CF3381,CH3381:FC3381,FI3381:FQ3381),"")</f>
        <v/>
      </c>
      <c r="G3381" s="98" t="str">
        <f>IF($B3381&gt;=1,$M3381,"")</f>
        <v/>
      </c>
      <c r="H3381" s="199" t="str">
        <f>IF(AND(M3381&gt;0,M3381&lt;=STATS!$C$22),1,"")</f>
        <v/>
      </c>
      <c r="J3381" s="34">
        <v>3380</v>
      </c>
      <c r="R3381" s="17"/>
      <c r="U3381" s="17"/>
      <c r="FD3381" s="195"/>
      <c r="FE3381" s="195"/>
      <c r="FF3381" s="195"/>
      <c r="FG3381" s="195"/>
      <c r="FH3381" s="195"/>
    </row>
    <row r="3382" spans="2:164" x14ac:dyDescent="0.2">
      <c r="B3382" s="98">
        <f>COUNT(R3382:FC3382,FI3382:FQ3382)</f>
        <v>0</v>
      </c>
      <c r="C3382" s="98" t="str">
        <f>IF(COUNT(R3382:FC3382,FI3382:FQ3382)&gt;0,COUNT(R3382:FC3382,FI3382:FQ3382),"")</f>
        <v/>
      </c>
      <c r="D3382" s="98" t="str">
        <f>IF(COUNT(X3382:BN3382,BP3382:BX3382,BZ3382:CF3382,CH3382:FC3382,FI3382:FQ3382)&gt;0,COUNT(X3382:BN3382,BP3382:BX3382,BZ3382:CF3382,CH3382:FC3382,FI3382:FQ3382),"")</f>
        <v/>
      </c>
      <c r="E3382" s="98" t="str">
        <f>IF(H3382=1,COUNT(R3382:FC3382,FI3382:FQ3382),"")</f>
        <v/>
      </c>
      <c r="F3382" s="98" t="str">
        <f>IF(H3382=1,COUNT(X3382:BN3382,BP3382:BX3382,BZ3382:CF3382,CH3382:FC3382,FI3382:FQ3382),"")</f>
        <v/>
      </c>
      <c r="G3382" s="98" t="str">
        <f>IF($B3382&gt;=1,$M3382,"")</f>
        <v/>
      </c>
      <c r="H3382" s="199" t="str">
        <f>IF(AND(M3382&gt;0,M3382&lt;=STATS!$C$22),1,"")</f>
        <v/>
      </c>
      <c r="J3382" s="34">
        <v>3381</v>
      </c>
      <c r="R3382" s="17"/>
      <c r="U3382" s="17"/>
      <c r="FD3382" s="195"/>
      <c r="FE3382" s="195"/>
      <c r="FF3382" s="195"/>
      <c r="FG3382" s="195"/>
      <c r="FH3382" s="195"/>
    </row>
    <row r="3383" spans="2:164" x14ac:dyDescent="0.2">
      <c r="B3383" s="98">
        <f>COUNT(R3383:FC3383,FI3383:FQ3383)</f>
        <v>0</v>
      </c>
      <c r="C3383" s="98" t="str">
        <f>IF(COUNT(R3383:FC3383,FI3383:FQ3383)&gt;0,COUNT(R3383:FC3383,FI3383:FQ3383),"")</f>
        <v/>
      </c>
      <c r="D3383" s="98" t="str">
        <f>IF(COUNT(X3383:BN3383,BP3383:BX3383,BZ3383:CF3383,CH3383:FC3383,FI3383:FQ3383)&gt;0,COUNT(X3383:BN3383,BP3383:BX3383,BZ3383:CF3383,CH3383:FC3383,FI3383:FQ3383),"")</f>
        <v/>
      </c>
      <c r="E3383" s="98" t="str">
        <f>IF(H3383=1,COUNT(R3383:FC3383,FI3383:FQ3383),"")</f>
        <v/>
      </c>
      <c r="F3383" s="98" t="str">
        <f>IF(H3383=1,COUNT(X3383:BN3383,BP3383:BX3383,BZ3383:CF3383,CH3383:FC3383,FI3383:FQ3383),"")</f>
        <v/>
      </c>
      <c r="G3383" s="98" t="str">
        <f>IF($B3383&gt;=1,$M3383,"")</f>
        <v/>
      </c>
      <c r="H3383" s="199" t="str">
        <f>IF(AND(M3383&gt;0,M3383&lt;=STATS!$C$22),1,"")</f>
        <v/>
      </c>
      <c r="J3383" s="34">
        <v>3382</v>
      </c>
      <c r="R3383" s="17"/>
      <c r="U3383" s="17"/>
      <c r="FD3383" s="195"/>
      <c r="FE3383" s="195"/>
      <c r="FF3383" s="195"/>
      <c r="FG3383" s="195"/>
      <c r="FH3383" s="195"/>
    </row>
    <row r="3384" spans="2:164" x14ac:dyDescent="0.2">
      <c r="B3384" s="98">
        <f>COUNT(R3384:FC3384,FI3384:FQ3384)</f>
        <v>0</v>
      </c>
      <c r="C3384" s="98" t="str">
        <f>IF(COUNT(R3384:FC3384,FI3384:FQ3384)&gt;0,COUNT(R3384:FC3384,FI3384:FQ3384),"")</f>
        <v/>
      </c>
      <c r="D3384" s="98" t="str">
        <f>IF(COUNT(X3384:BN3384,BP3384:BX3384,BZ3384:CF3384,CH3384:FC3384,FI3384:FQ3384)&gt;0,COUNT(X3384:BN3384,BP3384:BX3384,BZ3384:CF3384,CH3384:FC3384,FI3384:FQ3384),"")</f>
        <v/>
      </c>
      <c r="E3384" s="98" t="str">
        <f>IF(H3384=1,COUNT(R3384:FC3384,FI3384:FQ3384),"")</f>
        <v/>
      </c>
      <c r="F3384" s="98" t="str">
        <f>IF(H3384=1,COUNT(X3384:BN3384,BP3384:BX3384,BZ3384:CF3384,CH3384:FC3384,FI3384:FQ3384),"")</f>
        <v/>
      </c>
      <c r="G3384" s="98" t="str">
        <f>IF($B3384&gt;=1,$M3384,"")</f>
        <v/>
      </c>
      <c r="H3384" s="199" t="str">
        <f>IF(AND(M3384&gt;0,M3384&lt;=STATS!$C$22),1,"")</f>
        <v/>
      </c>
      <c r="J3384" s="34">
        <v>3383</v>
      </c>
      <c r="R3384" s="17"/>
      <c r="U3384" s="17"/>
      <c r="FD3384" s="195"/>
      <c r="FE3384" s="195"/>
      <c r="FF3384" s="195"/>
      <c r="FG3384" s="195"/>
      <c r="FH3384" s="195"/>
    </row>
    <row r="3385" spans="2:164" x14ac:dyDescent="0.2">
      <c r="B3385" s="98">
        <f>COUNT(R3385:FC3385,FI3385:FQ3385)</f>
        <v>0</v>
      </c>
      <c r="C3385" s="98" t="str">
        <f>IF(COUNT(R3385:FC3385,FI3385:FQ3385)&gt;0,COUNT(R3385:FC3385,FI3385:FQ3385),"")</f>
        <v/>
      </c>
      <c r="D3385" s="98" t="str">
        <f>IF(COUNT(X3385:BN3385,BP3385:BX3385,BZ3385:CF3385,CH3385:FC3385,FI3385:FQ3385)&gt;0,COUNT(X3385:BN3385,BP3385:BX3385,BZ3385:CF3385,CH3385:FC3385,FI3385:FQ3385),"")</f>
        <v/>
      </c>
      <c r="E3385" s="98" t="str">
        <f>IF(H3385=1,COUNT(R3385:FC3385,FI3385:FQ3385),"")</f>
        <v/>
      </c>
      <c r="F3385" s="98" t="str">
        <f>IF(H3385=1,COUNT(X3385:BN3385,BP3385:BX3385,BZ3385:CF3385,CH3385:FC3385,FI3385:FQ3385),"")</f>
        <v/>
      </c>
      <c r="G3385" s="98" t="str">
        <f>IF($B3385&gt;=1,$M3385,"")</f>
        <v/>
      </c>
      <c r="H3385" s="199" t="str">
        <f>IF(AND(M3385&gt;0,M3385&lt;=STATS!$C$22),1,"")</f>
        <v/>
      </c>
      <c r="J3385" s="34">
        <v>3384</v>
      </c>
      <c r="R3385" s="17"/>
      <c r="U3385" s="17"/>
      <c r="FD3385" s="195"/>
      <c r="FE3385" s="195"/>
      <c r="FF3385" s="195"/>
      <c r="FG3385" s="195"/>
      <c r="FH3385" s="195"/>
    </row>
    <row r="3386" spans="2:164" x14ac:dyDescent="0.2">
      <c r="B3386" s="98">
        <f>COUNT(R3386:FC3386,FI3386:FQ3386)</f>
        <v>0</v>
      </c>
      <c r="C3386" s="98" t="str">
        <f>IF(COUNT(R3386:FC3386,FI3386:FQ3386)&gt;0,COUNT(R3386:FC3386,FI3386:FQ3386),"")</f>
        <v/>
      </c>
      <c r="D3386" s="98" t="str">
        <f>IF(COUNT(X3386:BN3386,BP3386:BX3386,BZ3386:CF3386,CH3386:FC3386,FI3386:FQ3386)&gt;0,COUNT(X3386:BN3386,BP3386:BX3386,BZ3386:CF3386,CH3386:FC3386,FI3386:FQ3386),"")</f>
        <v/>
      </c>
      <c r="E3386" s="98" t="str">
        <f>IF(H3386=1,COUNT(R3386:FC3386,FI3386:FQ3386),"")</f>
        <v/>
      </c>
      <c r="F3386" s="98" t="str">
        <f>IF(H3386=1,COUNT(X3386:BN3386,BP3386:BX3386,BZ3386:CF3386,CH3386:FC3386,FI3386:FQ3386),"")</f>
        <v/>
      </c>
      <c r="G3386" s="98" t="str">
        <f>IF($B3386&gt;=1,$M3386,"")</f>
        <v/>
      </c>
      <c r="H3386" s="199" t="str">
        <f>IF(AND(M3386&gt;0,M3386&lt;=STATS!$C$22),1,"")</f>
        <v/>
      </c>
      <c r="J3386" s="34">
        <v>3385</v>
      </c>
      <c r="R3386" s="17"/>
      <c r="U3386" s="17"/>
      <c r="FD3386" s="195"/>
      <c r="FE3386" s="195"/>
      <c r="FF3386" s="195"/>
      <c r="FG3386" s="195"/>
      <c r="FH3386" s="195"/>
    </row>
    <row r="3387" spans="2:164" x14ac:dyDescent="0.2">
      <c r="B3387" s="98">
        <f>COUNT(R3387:FC3387,FI3387:FQ3387)</f>
        <v>0</v>
      </c>
      <c r="C3387" s="98" t="str">
        <f>IF(COUNT(R3387:FC3387,FI3387:FQ3387)&gt;0,COUNT(R3387:FC3387,FI3387:FQ3387),"")</f>
        <v/>
      </c>
      <c r="D3387" s="98" t="str">
        <f>IF(COUNT(X3387:BN3387,BP3387:BX3387,BZ3387:CF3387,CH3387:FC3387,FI3387:FQ3387)&gt;0,COUNT(X3387:BN3387,BP3387:BX3387,BZ3387:CF3387,CH3387:FC3387,FI3387:FQ3387),"")</f>
        <v/>
      </c>
      <c r="E3387" s="98" t="str">
        <f>IF(H3387=1,COUNT(R3387:FC3387,FI3387:FQ3387),"")</f>
        <v/>
      </c>
      <c r="F3387" s="98" t="str">
        <f>IF(H3387=1,COUNT(X3387:BN3387,BP3387:BX3387,BZ3387:CF3387,CH3387:FC3387,FI3387:FQ3387),"")</f>
        <v/>
      </c>
      <c r="G3387" s="98" t="str">
        <f>IF($B3387&gt;=1,$M3387,"")</f>
        <v/>
      </c>
      <c r="H3387" s="199" t="str">
        <f>IF(AND(M3387&gt;0,M3387&lt;=STATS!$C$22),1,"")</f>
        <v/>
      </c>
      <c r="J3387" s="34">
        <v>3386</v>
      </c>
      <c r="R3387" s="17"/>
      <c r="U3387" s="17"/>
      <c r="FD3387" s="195"/>
      <c r="FE3387" s="195"/>
      <c r="FF3387" s="195"/>
      <c r="FG3387" s="195"/>
      <c r="FH3387" s="195"/>
    </row>
    <row r="3388" spans="2:164" x14ac:dyDescent="0.2">
      <c r="B3388" s="98">
        <f>COUNT(R3388:FC3388,FI3388:FQ3388)</f>
        <v>0</v>
      </c>
      <c r="C3388" s="98" t="str">
        <f>IF(COUNT(R3388:FC3388,FI3388:FQ3388)&gt;0,COUNT(R3388:FC3388,FI3388:FQ3388),"")</f>
        <v/>
      </c>
      <c r="D3388" s="98" t="str">
        <f>IF(COUNT(X3388:BN3388,BP3388:BX3388,BZ3388:CF3388,CH3388:FC3388,FI3388:FQ3388)&gt;0,COUNT(X3388:BN3388,BP3388:BX3388,BZ3388:CF3388,CH3388:FC3388,FI3388:FQ3388),"")</f>
        <v/>
      </c>
      <c r="E3388" s="98" t="str">
        <f>IF(H3388=1,COUNT(R3388:FC3388,FI3388:FQ3388),"")</f>
        <v/>
      </c>
      <c r="F3388" s="98" t="str">
        <f>IF(H3388=1,COUNT(X3388:BN3388,BP3388:BX3388,BZ3388:CF3388,CH3388:FC3388,FI3388:FQ3388),"")</f>
        <v/>
      </c>
      <c r="G3388" s="98" t="str">
        <f>IF($B3388&gt;=1,$M3388,"")</f>
        <v/>
      </c>
      <c r="H3388" s="199" t="str">
        <f>IF(AND(M3388&gt;0,M3388&lt;=STATS!$C$22),1,"")</f>
        <v/>
      </c>
      <c r="J3388" s="34">
        <v>3387</v>
      </c>
      <c r="R3388" s="17"/>
      <c r="U3388" s="17"/>
      <c r="FD3388" s="195"/>
      <c r="FE3388" s="195"/>
      <c r="FF3388" s="195"/>
      <c r="FG3388" s="195"/>
      <c r="FH3388" s="195"/>
    </row>
    <row r="3389" spans="2:164" x14ac:dyDescent="0.2">
      <c r="B3389" s="98">
        <f>COUNT(R3389:FC3389,FI3389:FQ3389)</f>
        <v>0</v>
      </c>
      <c r="C3389" s="98" t="str">
        <f>IF(COUNT(R3389:FC3389,FI3389:FQ3389)&gt;0,COUNT(R3389:FC3389,FI3389:FQ3389),"")</f>
        <v/>
      </c>
      <c r="D3389" s="98" t="str">
        <f>IF(COUNT(X3389:BN3389,BP3389:BX3389,BZ3389:CF3389,CH3389:FC3389,FI3389:FQ3389)&gt;0,COUNT(X3389:BN3389,BP3389:BX3389,BZ3389:CF3389,CH3389:FC3389,FI3389:FQ3389),"")</f>
        <v/>
      </c>
      <c r="E3389" s="98" t="str">
        <f>IF(H3389=1,COUNT(R3389:FC3389,FI3389:FQ3389),"")</f>
        <v/>
      </c>
      <c r="F3389" s="98" t="str">
        <f>IF(H3389=1,COUNT(X3389:BN3389,BP3389:BX3389,BZ3389:CF3389,CH3389:FC3389,FI3389:FQ3389),"")</f>
        <v/>
      </c>
      <c r="G3389" s="98" t="str">
        <f>IF($B3389&gt;=1,$M3389,"")</f>
        <v/>
      </c>
      <c r="H3389" s="199" t="str">
        <f>IF(AND(M3389&gt;0,M3389&lt;=STATS!$C$22),1,"")</f>
        <v/>
      </c>
      <c r="J3389" s="34">
        <v>3388</v>
      </c>
      <c r="R3389" s="17"/>
      <c r="U3389" s="17"/>
      <c r="FD3389" s="195"/>
      <c r="FE3389" s="195"/>
      <c r="FF3389" s="195"/>
      <c r="FG3389" s="195"/>
      <c r="FH3389" s="195"/>
    </row>
    <row r="3390" spans="2:164" x14ac:dyDescent="0.2">
      <c r="B3390" s="98">
        <f>COUNT(R3390:FC3390,FI3390:FQ3390)</f>
        <v>0</v>
      </c>
      <c r="C3390" s="98" t="str">
        <f>IF(COUNT(R3390:FC3390,FI3390:FQ3390)&gt;0,COUNT(R3390:FC3390,FI3390:FQ3390),"")</f>
        <v/>
      </c>
      <c r="D3390" s="98" t="str">
        <f>IF(COUNT(X3390:BN3390,BP3390:BX3390,BZ3390:CF3390,CH3390:FC3390,FI3390:FQ3390)&gt;0,COUNT(X3390:BN3390,BP3390:BX3390,BZ3390:CF3390,CH3390:FC3390,FI3390:FQ3390),"")</f>
        <v/>
      </c>
      <c r="E3390" s="98" t="str">
        <f>IF(H3390=1,COUNT(R3390:FC3390,FI3390:FQ3390),"")</f>
        <v/>
      </c>
      <c r="F3390" s="98" t="str">
        <f>IF(H3390=1,COUNT(X3390:BN3390,BP3390:BX3390,BZ3390:CF3390,CH3390:FC3390,FI3390:FQ3390),"")</f>
        <v/>
      </c>
      <c r="G3390" s="98" t="str">
        <f>IF($B3390&gt;=1,$M3390,"")</f>
        <v/>
      </c>
      <c r="H3390" s="199" t="str">
        <f>IF(AND(M3390&gt;0,M3390&lt;=STATS!$C$22),1,"")</f>
        <v/>
      </c>
      <c r="J3390" s="34">
        <v>3389</v>
      </c>
      <c r="R3390" s="17"/>
      <c r="U3390" s="17"/>
      <c r="FD3390" s="195"/>
      <c r="FE3390" s="195"/>
      <c r="FF3390" s="195"/>
      <c r="FG3390" s="195"/>
      <c r="FH3390" s="195"/>
    </row>
    <row r="3391" spans="2:164" x14ac:dyDescent="0.2">
      <c r="B3391" s="98">
        <f>COUNT(R3391:FC3391,FI3391:FQ3391)</f>
        <v>0</v>
      </c>
      <c r="C3391" s="98" t="str">
        <f>IF(COUNT(R3391:FC3391,FI3391:FQ3391)&gt;0,COUNT(R3391:FC3391,FI3391:FQ3391),"")</f>
        <v/>
      </c>
      <c r="D3391" s="98" t="str">
        <f>IF(COUNT(X3391:BN3391,BP3391:BX3391,BZ3391:CF3391,CH3391:FC3391,FI3391:FQ3391)&gt;0,COUNT(X3391:BN3391,BP3391:BX3391,BZ3391:CF3391,CH3391:FC3391,FI3391:FQ3391),"")</f>
        <v/>
      </c>
      <c r="E3391" s="98" t="str">
        <f>IF(H3391=1,COUNT(R3391:FC3391,FI3391:FQ3391),"")</f>
        <v/>
      </c>
      <c r="F3391" s="98" t="str">
        <f>IF(H3391=1,COUNT(X3391:BN3391,BP3391:BX3391,BZ3391:CF3391,CH3391:FC3391,FI3391:FQ3391),"")</f>
        <v/>
      </c>
      <c r="G3391" s="98" t="str">
        <f>IF($B3391&gt;=1,$M3391,"")</f>
        <v/>
      </c>
      <c r="H3391" s="199" t="str">
        <f>IF(AND(M3391&gt;0,M3391&lt;=STATS!$C$22),1,"")</f>
        <v/>
      </c>
      <c r="J3391" s="34">
        <v>3390</v>
      </c>
      <c r="R3391" s="17"/>
      <c r="U3391" s="17"/>
      <c r="FD3391" s="195"/>
      <c r="FE3391" s="195"/>
      <c r="FF3391" s="195"/>
      <c r="FG3391" s="195"/>
      <c r="FH3391" s="195"/>
    </row>
    <row r="3392" spans="2:164" x14ac:dyDescent="0.2">
      <c r="B3392" s="98">
        <f>COUNT(R3392:FC3392,FI3392:FQ3392)</f>
        <v>0</v>
      </c>
      <c r="C3392" s="98" t="str">
        <f>IF(COUNT(R3392:FC3392,FI3392:FQ3392)&gt;0,COUNT(R3392:FC3392,FI3392:FQ3392),"")</f>
        <v/>
      </c>
      <c r="D3392" s="98" t="str">
        <f>IF(COUNT(X3392:BN3392,BP3392:BX3392,BZ3392:CF3392,CH3392:FC3392,FI3392:FQ3392)&gt;0,COUNT(X3392:BN3392,BP3392:BX3392,BZ3392:CF3392,CH3392:FC3392,FI3392:FQ3392),"")</f>
        <v/>
      </c>
      <c r="E3392" s="98" t="str">
        <f>IF(H3392=1,COUNT(R3392:FC3392,FI3392:FQ3392),"")</f>
        <v/>
      </c>
      <c r="F3392" s="98" t="str">
        <f>IF(H3392=1,COUNT(X3392:BN3392,BP3392:BX3392,BZ3392:CF3392,CH3392:FC3392,FI3392:FQ3392),"")</f>
        <v/>
      </c>
      <c r="G3392" s="98" t="str">
        <f>IF($B3392&gt;=1,$M3392,"")</f>
        <v/>
      </c>
      <c r="H3392" s="199" t="str">
        <f>IF(AND(M3392&gt;0,M3392&lt;=STATS!$C$22),1,"")</f>
        <v/>
      </c>
      <c r="J3392" s="34">
        <v>3391</v>
      </c>
      <c r="R3392" s="17"/>
      <c r="U3392" s="17"/>
      <c r="FD3392" s="195"/>
      <c r="FE3392" s="195"/>
      <c r="FF3392" s="195"/>
      <c r="FG3392" s="195"/>
      <c r="FH3392" s="195"/>
    </row>
    <row r="3393" spans="2:164" x14ac:dyDescent="0.2">
      <c r="B3393" s="98">
        <f>COUNT(R3393:FC3393,FI3393:FQ3393)</f>
        <v>0</v>
      </c>
      <c r="C3393" s="98" t="str">
        <f>IF(COUNT(R3393:FC3393,FI3393:FQ3393)&gt;0,COUNT(R3393:FC3393,FI3393:FQ3393),"")</f>
        <v/>
      </c>
      <c r="D3393" s="98" t="str">
        <f>IF(COUNT(X3393:BN3393,BP3393:BX3393,BZ3393:CF3393,CH3393:FC3393,FI3393:FQ3393)&gt;0,COUNT(X3393:BN3393,BP3393:BX3393,BZ3393:CF3393,CH3393:FC3393,FI3393:FQ3393),"")</f>
        <v/>
      </c>
      <c r="E3393" s="98" t="str">
        <f>IF(H3393=1,COUNT(R3393:FC3393,FI3393:FQ3393),"")</f>
        <v/>
      </c>
      <c r="F3393" s="98" t="str">
        <f>IF(H3393=1,COUNT(X3393:BN3393,BP3393:BX3393,BZ3393:CF3393,CH3393:FC3393,FI3393:FQ3393),"")</f>
        <v/>
      </c>
      <c r="G3393" s="98" t="str">
        <f>IF($B3393&gt;=1,$M3393,"")</f>
        <v/>
      </c>
      <c r="H3393" s="199" t="str">
        <f>IF(AND(M3393&gt;0,M3393&lt;=STATS!$C$22),1,"")</f>
        <v/>
      </c>
      <c r="J3393" s="34">
        <v>3392</v>
      </c>
      <c r="R3393" s="17"/>
      <c r="U3393" s="17"/>
      <c r="FD3393" s="195"/>
      <c r="FE3393" s="195"/>
      <c r="FF3393" s="195"/>
      <c r="FG3393" s="195"/>
      <c r="FH3393" s="195"/>
    </row>
    <row r="3394" spans="2:164" x14ac:dyDescent="0.2">
      <c r="B3394" s="98">
        <f>COUNT(R3394:FC3394,FI3394:FQ3394)</f>
        <v>0</v>
      </c>
      <c r="C3394" s="98" t="str">
        <f>IF(COUNT(R3394:FC3394,FI3394:FQ3394)&gt;0,COUNT(R3394:FC3394,FI3394:FQ3394),"")</f>
        <v/>
      </c>
      <c r="D3394" s="98" t="str">
        <f>IF(COUNT(X3394:BN3394,BP3394:BX3394,BZ3394:CF3394,CH3394:FC3394,FI3394:FQ3394)&gt;0,COUNT(X3394:BN3394,BP3394:BX3394,BZ3394:CF3394,CH3394:FC3394,FI3394:FQ3394),"")</f>
        <v/>
      </c>
      <c r="E3394" s="98" t="str">
        <f>IF(H3394=1,COUNT(R3394:FC3394,FI3394:FQ3394),"")</f>
        <v/>
      </c>
      <c r="F3394" s="98" t="str">
        <f>IF(H3394=1,COUNT(X3394:BN3394,BP3394:BX3394,BZ3394:CF3394,CH3394:FC3394,FI3394:FQ3394),"")</f>
        <v/>
      </c>
      <c r="G3394" s="98" t="str">
        <f>IF($B3394&gt;=1,$M3394,"")</f>
        <v/>
      </c>
      <c r="H3394" s="199" t="str">
        <f>IF(AND(M3394&gt;0,M3394&lt;=STATS!$C$22),1,"")</f>
        <v/>
      </c>
      <c r="J3394" s="34">
        <v>3393</v>
      </c>
      <c r="R3394" s="17"/>
      <c r="U3394" s="17"/>
      <c r="FD3394" s="195"/>
      <c r="FE3394" s="195"/>
      <c r="FF3394" s="195"/>
      <c r="FG3394" s="195"/>
      <c r="FH3394" s="195"/>
    </row>
    <row r="3395" spans="2:164" x14ac:dyDescent="0.2">
      <c r="B3395" s="98">
        <f>COUNT(R3395:FC3395,FI3395:FQ3395)</f>
        <v>0</v>
      </c>
      <c r="C3395" s="98" t="str">
        <f>IF(COUNT(R3395:FC3395,FI3395:FQ3395)&gt;0,COUNT(R3395:FC3395,FI3395:FQ3395),"")</f>
        <v/>
      </c>
      <c r="D3395" s="98" t="str">
        <f>IF(COUNT(X3395:BN3395,BP3395:BX3395,BZ3395:CF3395,CH3395:FC3395,FI3395:FQ3395)&gt;0,COUNT(X3395:BN3395,BP3395:BX3395,BZ3395:CF3395,CH3395:FC3395,FI3395:FQ3395),"")</f>
        <v/>
      </c>
      <c r="E3395" s="98" t="str">
        <f>IF(H3395=1,COUNT(R3395:FC3395,FI3395:FQ3395),"")</f>
        <v/>
      </c>
      <c r="F3395" s="98" t="str">
        <f>IF(H3395=1,COUNT(X3395:BN3395,BP3395:BX3395,BZ3395:CF3395,CH3395:FC3395,FI3395:FQ3395),"")</f>
        <v/>
      </c>
      <c r="G3395" s="98" t="str">
        <f>IF($B3395&gt;=1,$M3395,"")</f>
        <v/>
      </c>
      <c r="H3395" s="199" t="str">
        <f>IF(AND(M3395&gt;0,M3395&lt;=STATS!$C$22),1,"")</f>
        <v/>
      </c>
      <c r="J3395" s="34">
        <v>3394</v>
      </c>
      <c r="R3395" s="17"/>
      <c r="U3395" s="17"/>
      <c r="FD3395" s="195"/>
      <c r="FE3395" s="195"/>
      <c r="FF3395" s="195"/>
      <c r="FG3395" s="195"/>
      <c r="FH3395" s="195"/>
    </row>
    <row r="3396" spans="2:164" x14ac:dyDescent="0.2">
      <c r="B3396" s="98">
        <f>COUNT(R3396:FC3396,FI3396:FQ3396)</f>
        <v>0</v>
      </c>
      <c r="C3396" s="98" t="str">
        <f>IF(COUNT(R3396:FC3396,FI3396:FQ3396)&gt;0,COUNT(R3396:FC3396,FI3396:FQ3396),"")</f>
        <v/>
      </c>
      <c r="D3396" s="98" t="str">
        <f>IF(COUNT(X3396:BN3396,BP3396:BX3396,BZ3396:CF3396,CH3396:FC3396,FI3396:FQ3396)&gt;0,COUNT(X3396:BN3396,BP3396:BX3396,BZ3396:CF3396,CH3396:FC3396,FI3396:FQ3396),"")</f>
        <v/>
      </c>
      <c r="E3396" s="98" t="str">
        <f>IF(H3396=1,COUNT(R3396:FC3396,FI3396:FQ3396),"")</f>
        <v/>
      </c>
      <c r="F3396" s="98" t="str">
        <f>IF(H3396=1,COUNT(X3396:BN3396,BP3396:BX3396,BZ3396:CF3396,CH3396:FC3396,FI3396:FQ3396),"")</f>
        <v/>
      </c>
      <c r="G3396" s="98" t="str">
        <f>IF($B3396&gt;=1,$M3396,"")</f>
        <v/>
      </c>
      <c r="H3396" s="199" t="str">
        <f>IF(AND(M3396&gt;0,M3396&lt;=STATS!$C$22),1,"")</f>
        <v/>
      </c>
      <c r="J3396" s="34">
        <v>3395</v>
      </c>
      <c r="R3396" s="17"/>
      <c r="U3396" s="17"/>
      <c r="FD3396" s="195"/>
      <c r="FE3396" s="195"/>
      <c r="FF3396" s="195"/>
      <c r="FG3396" s="195"/>
      <c r="FH3396" s="195"/>
    </row>
    <row r="3397" spans="2:164" x14ac:dyDescent="0.2">
      <c r="B3397" s="98">
        <f>COUNT(R3397:FC3397,FI3397:FQ3397)</f>
        <v>0</v>
      </c>
      <c r="C3397" s="98" t="str">
        <f>IF(COUNT(R3397:FC3397,FI3397:FQ3397)&gt;0,COUNT(R3397:FC3397,FI3397:FQ3397),"")</f>
        <v/>
      </c>
      <c r="D3397" s="98" t="str">
        <f>IF(COUNT(X3397:BN3397,BP3397:BX3397,BZ3397:CF3397,CH3397:FC3397,FI3397:FQ3397)&gt;0,COUNT(X3397:BN3397,BP3397:BX3397,BZ3397:CF3397,CH3397:FC3397,FI3397:FQ3397),"")</f>
        <v/>
      </c>
      <c r="E3397" s="98" t="str">
        <f>IF(H3397=1,COUNT(R3397:FC3397,FI3397:FQ3397),"")</f>
        <v/>
      </c>
      <c r="F3397" s="98" t="str">
        <f>IF(H3397=1,COUNT(X3397:BN3397,BP3397:BX3397,BZ3397:CF3397,CH3397:FC3397,FI3397:FQ3397),"")</f>
        <v/>
      </c>
      <c r="G3397" s="98" t="str">
        <f>IF($B3397&gt;=1,$M3397,"")</f>
        <v/>
      </c>
      <c r="H3397" s="199" t="str">
        <f>IF(AND(M3397&gt;0,M3397&lt;=STATS!$C$22),1,"")</f>
        <v/>
      </c>
      <c r="J3397" s="34">
        <v>3396</v>
      </c>
      <c r="R3397" s="17"/>
      <c r="U3397" s="17"/>
      <c r="FD3397" s="195"/>
      <c r="FE3397" s="195"/>
      <c r="FF3397" s="195"/>
      <c r="FG3397" s="195"/>
      <c r="FH3397" s="195"/>
    </row>
    <row r="3398" spans="2:164" x14ac:dyDescent="0.2">
      <c r="B3398" s="98">
        <f>COUNT(R3398:FC3398,FI3398:FQ3398)</f>
        <v>0</v>
      </c>
      <c r="C3398" s="98" t="str">
        <f>IF(COUNT(R3398:FC3398,FI3398:FQ3398)&gt;0,COUNT(R3398:FC3398,FI3398:FQ3398),"")</f>
        <v/>
      </c>
      <c r="D3398" s="98" t="str">
        <f>IF(COUNT(X3398:BN3398,BP3398:BX3398,BZ3398:CF3398,CH3398:FC3398,FI3398:FQ3398)&gt;0,COUNT(X3398:BN3398,BP3398:BX3398,BZ3398:CF3398,CH3398:FC3398,FI3398:FQ3398),"")</f>
        <v/>
      </c>
      <c r="E3398" s="98" t="str">
        <f>IF(H3398=1,COUNT(R3398:FC3398,FI3398:FQ3398),"")</f>
        <v/>
      </c>
      <c r="F3398" s="98" t="str">
        <f>IF(H3398=1,COUNT(X3398:BN3398,BP3398:BX3398,BZ3398:CF3398,CH3398:FC3398,FI3398:FQ3398),"")</f>
        <v/>
      </c>
      <c r="G3398" s="98" t="str">
        <f>IF($B3398&gt;=1,$M3398,"")</f>
        <v/>
      </c>
      <c r="H3398" s="199" t="str">
        <f>IF(AND(M3398&gt;0,M3398&lt;=STATS!$C$22),1,"")</f>
        <v/>
      </c>
      <c r="J3398" s="34">
        <v>3397</v>
      </c>
      <c r="R3398" s="17"/>
      <c r="U3398" s="17"/>
      <c r="FD3398" s="195"/>
      <c r="FE3398" s="195"/>
      <c r="FF3398" s="195"/>
      <c r="FG3398" s="195"/>
      <c r="FH3398" s="195"/>
    </row>
    <row r="3399" spans="2:164" x14ac:dyDescent="0.2">
      <c r="B3399" s="98">
        <f>COUNT(R3399:FC3399,FI3399:FQ3399)</f>
        <v>0</v>
      </c>
      <c r="C3399" s="98" t="str">
        <f>IF(COUNT(R3399:FC3399,FI3399:FQ3399)&gt;0,COUNT(R3399:FC3399,FI3399:FQ3399),"")</f>
        <v/>
      </c>
      <c r="D3399" s="98" t="str">
        <f>IF(COUNT(X3399:BN3399,BP3399:BX3399,BZ3399:CF3399,CH3399:FC3399,FI3399:FQ3399)&gt;0,COUNT(X3399:BN3399,BP3399:BX3399,BZ3399:CF3399,CH3399:FC3399,FI3399:FQ3399),"")</f>
        <v/>
      </c>
      <c r="E3399" s="98" t="str">
        <f>IF(H3399=1,COUNT(R3399:FC3399,FI3399:FQ3399),"")</f>
        <v/>
      </c>
      <c r="F3399" s="98" t="str">
        <f>IF(H3399=1,COUNT(X3399:BN3399,BP3399:BX3399,BZ3399:CF3399,CH3399:FC3399,FI3399:FQ3399),"")</f>
        <v/>
      </c>
      <c r="G3399" s="98" t="str">
        <f>IF($B3399&gt;=1,$M3399,"")</f>
        <v/>
      </c>
      <c r="H3399" s="199" t="str">
        <f>IF(AND(M3399&gt;0,M3399&lt;=STATS!$C$22),1,"")</f>
        <v/>
      </c>
      <c r="J3399" s="34">
        <v>3398</v>
      </c>
      <c r="R3399" s="17"/>
      <c r="U3399" s="17"/>
      <c r="FD3399" s="195"/>
      <c r="FE3399" s="195"/>
      <c r="FF3399" s="195"/>
      <c r="FG3399" s="195"/>
      <c r="FH3399" s="195"/>
    </row>
    <row r="3400" spans="2:164" x14ac:dyDescent="0.2">
      <c r="B3400" s="98">
        <f>COUNT(R3400:FC3400,FI3400:FQ3400)</f>
        <v>0</v>
      </c>
      <c r="C3400" s="98" t="str">
        <f>IF(COUNT(R3400:FC3400,FI3400:FQ3400)&gt;0,COUNT(R3400:FC3400,FI3400:FQ3400),"")</f>
        <v/>
      </c>
      <c r="D3400" s="98" t="str">
        <f>IF(COUNT(X3400:BN3400,BP3400:BX3400,BZ3400:CF3400,CH3400:FC3400,FI3400:FQ3400)&gt;0,COUNT(X3400:BN3400,BP3400:BX3400,BZ3400:CF3400,CH3400:FC3400,FI3400:FQ3400),"")</f>
        <v/>
      </c>
      <c r="E3400" s="98" t="str">
        <f>IF(H3400=1,COUNT(R3400:FC3400,FI3400:FQ3400),"")</f>
        <v/>
      </c>
      <c r="F3400" s="98" t="str">
        <f>IF(H3400=1,COUNT(X3400:BN3400,BP3400:BX3400,BZ3400:CF3400,CH3400:FC3400,FI3400:FQ3400),"")</f>
        <v/>
      </c>
      <c r="G3400" s="98" t="str">
        <f>IF($B3400&gt;=1,$M3400,"")</f>
        <v/>
      </c>
      <c r="H3400" s="199" t="str">
        <f>IF(AND(M3400&gt;0,M3400&lt;=STATS!$C$22),1,"")</f>
        <v/>
      </c>
      <c r="J3400" s="34">
        <v>3399</v>
      </c>
      <c r="R3400" s="17"/>
      <c r="U3400" s="17"/>
      <c r="FD3400" s="195"/>
      <c r="FE3400" s="195"/>
      <c r="FF3400" s="195"/>
      <c r="FG3400" s="195"/>
      <c r="FH3400" s="195"/>
    </row>
    <row r="3401" spans="2:164" x14ac:dyDescent="0.2">
      <c r="B3401" s="98">
        <f>COUNT(R3401:FC3401,FI3401:FQ3401)</f>
        <v>0</v>
      </c>
      <c r="C3401" s="98" t="str">
        <f>IF(COUNT(R3401:FC3401,FI3401:FQ3401)&gt;0,COUNT(R3401:FC3401,FI3401:FQ3401),"")</f>
        <v/>
      </c>
      <c r="D3401" s="98" t="str">
        <f>IF(COUNT(X3401:BN3401,BP3401:BX3401,BZ3401:CF3401,CH3401:FC3401,FI3401:FQ3401)&gt;0,COUNT(X3401:BN3401,BP3401:BX3401,BZ3401:CF3401,CH3401:FC3401,FI3401:FQ3401),"")</f>
        <v/>
      </c>
      <c r="E3401" s="98" t="str">
        <f>IF(H3401=1,COUNT(R3401:FC3401,FI3401:FQ3401),"")</f>
        <v/>
      </c>
      <c r="F3401" s="98" t="str">
        <f>IF(H3401=1,COUNT(X3401:BN3401,BP3401:BX3401,BZ3401:CF3401,CH3401:FC3401,FI3401:FQ3401),"")</f>
        <v/>
      </c>
      <c r="G3401" s="98" t="str">
        <f>IF($B3401&gt;=1,$M3401,"")</f>
        <v/>
      </c>
      <c r="H3401" s="199" t="str">
        <f>IF(AND(M3401&gt;0,M3401&lt;=STATS!$C$22),1,"")</f>
        <v/>
      </c>
      <c r="J3401" s="34">
        <v>3400</v>
      </c>
      <c r="R3401" s="17"/>
      <c r="U3401" s="17"/>
      <c r="FD3401" s="195"/>
      <c r="FE3401" s="195"/>
      <c r="FF3401" s="195"/>
      <c r="FG3401" s="195"/>
      <c r="FH3401" s="195"/>
    </row>
    <row r="3402" spans="2:164" x14ac:dyDescent="0.2">
      <c r="B3402" s="98">
        <f>COUNT(R3402:FC3402,FI3402:FQ3402)</f>
        <v>0</v>
      </c>
      <c r="C3402" s="98" t="str">
        <f>IF(COUNT(R3402:FC3402,FI3402:FQ3402)&gt;0,COUNT(R3402:FC3402,FI3402:FQ3402),"")</f>
        <v/>
      </c>
      <c r="D3402" s="98" t="str">
        <f>IF(COUNT(X3402:BN3402,BP3402:BX3402,BZ3402:CF3402,CH3402:FC3402,FI3402:FQ3402)&gt;0,COUNT(X3402:BN3402,BP3402:BX3402,BZ3402:CF3402,CH3402:FC3402,FI3402:FQ3402),"")</f>
        <v/>
      </c>
      <c r="E3402" s="98" t="str">
        <f>IF(H3402=1,COUNT(R3402:FC3402,FI3402:FQ3402),"")</f>
        <v/>
      </c>
      <c r="F3402" s="98" t="str">
        <f>IF(H3402=1,COUNT(X3402:BN3402,BP3402:BX3402,BZ3402:CF3402,CH3402:FC3402,FI3402:FQ3402),"")</f>
        <v/>
      </c>
      <c r="G3402" s="98" t="str">
        <f>IF($B3402&gt;=1,$M3402,"")</f>
        <v/>
      </c>
      <c r="H3402" s="199" t="str">
        <f>IF(AND(M3402&gt;0,M3402&lt;=STATS!$C$22),1,"")</f>
        <v/>
      </c>
      <c r="J3402" s="34">
        <v>3401</v>
      </c>
      <c r="R3402" s="17"/>
      <c r="U3402" s="17"/>
      <c r="FD3402" s="195"/>
      <c r="FE3402" s="195"/>
      <c r="FF3402" s="195"/>
      <c r="FG3402" s="195"/>
      <c r="FH3402" s="195"/>
    </row>
    <row r="3403" spans="2:164" x14ac:dyDescent="0.2">
      <c r="B3403" s="98">
        <f>COUNT(R3403:FC3403,FI3403:FQ3403)</f>
        <v>0</v>
      </c>
      <c r="C3403" s="98" t="str">
        <f>IF(COUNT(R3403:FC3403,FI3403:FQ3403)&gt;0,COUNT(R3403:FC3403,FI3403:FQ3403),"")</f>
        <v/>
      </c>
      <c r="D3403" s="98" t="str">
        <f>IF(COUNT(X3403:BN3403,BP3403:BX3403,BZ3403:CF3403,CH3403:FC3403,FI3403:FQ3403)&gt;0,COUNT(X3403:BN3403,BP3403:BX3403,BZ3403:CF3403,CH3403:FC3403,FI3403:FQ3403),"")</f>
        <v/>
      </c>
      <c r="E3403" s="98" t="str">
        <f>IF(H3403=1,COUNT(R3403:FC3403,FI3403:FQ3403),"")</f>
        <v/>
      </c>
      <c r="F3403" s="98" t="str">
        <f>IF(H3403=1,COUNT(X3403:BN3403,BP3403:BX3403,BZ3403:CF3403,CH3403:FC3403,FI3403:FQ3403),"")</f>
        <v/>
      </c>
      <c r="G3403" s="98" t="str">
        <f>IF($B3403&gt;=1,$M3403,"")</f>
        <v/>
      </c>
      <c r="H3403" s="199" t="str">
        <f>IF(AND(M3403&gt;0,M3403&lt;=STATS!$C$22),1,"")</f>
        <v/>
      </c>
      <c r="J3403" s="34">
        <v>3402</v>
      </c>
      <c r="R3403" s="17"/>
      <c r="U3403" s="17"/>
      <c r="FD3403" s="195"/>
      <c r="FE3403" s="195"/>
      <c r="FF3403" s="195"/>
      <c r="FG3403" s="195"/>
      <c r="FH3403" s="195"/>
    </row>
    <row r="3404" spans="2:164" x14ac:dyDescent="0.2">
      <c r="B3404" s="98">
        <f>COUNT(R3404:FC3404,FI3404:FQ3404)</f>
        <v>0</v>
      </c>
      <c r="C3404" s="98" t="str">
        <f>IF(COUNT(R3404:FC3404,FI3404:FQ3404)&gt;0,COUNT(R3404:FC3404,FI3404:FQ3404),"")</f>
        <v/>
      </c>
      <c r="D3404" s="98" t="str">
        <f>IF(COUNT(X3404:BN3404,BP3404:BX3404,BZ3404:CF3404,CH3404:FC3404,FI3404:FQ3404)&gt;0,COUNT(X3404:BN3404,BP3404:BX3404,BZ3404:CF3404,CH3404:FC3404,FI3404:FQ3404),"")</f>
        <v/>
      </c>
      <c r="E3404" s="98" t="str">
        <f>IF(H3404=1,COUNT(R3404:FC3404,FI3404:FQ3404),"")</f>
        <v/>
      </c>
      <c r="F3404" s="98" t="str">
        <f>IF(H3404=1,COUNT(X3404:BN3404,BP3404:BX3404,BZ3404:CF3404,CH3404:FC3404,FI3404:FQ3404),"")</f>
        <v/>
      </c>
      <c r="G3404" s="98" t="str">
        <f>IF($B3404&gt;=1,$M3404,"")</f>
        <v/>
      </c>
      <c r="H3404" s="199" t="str">
        <f>IF(AND(M3404&gt;0,M3404&lt;=STATS!$C$22),1,"")</f>
        <v/>
      </c>
      <c r="J3404" s="34">
        <v>3403</v>
      </c>
      <c r="R3404" s="17"/>
      <c r="U3404" s="17"/>
      <c r="FD3404" s="195"/>
      <c r="FE3404" s="195"/>
      <c r="FF3404" s="195"/>
      <c r="FG3404" s="195"/>
      <c r="FH3404" s="195"/>
    </row>
    <row r="3405" spans="2:164" x14ac:dyDescent="0.2">
      <c r="B3405" s="98">
        <f>COUNT(R3405:FC3405,FI3405:FQ3405)</f>
        <v>0</v>
      </c>
      <c r="C3405" s="98" t="str">
        <f>IF(COUNT(R3405:FC3405,FI3405:FQ3405)&gt;0,COUNT(R3405:FC3405,FI3405:FQ3405),"")</f>
        <v/>
      </c>
      <c r="D3405" s="98" t="str">
        <f>IF(COUNT(X3405:BN3405,BP3405:BX3405,BZ3405:CF3405,CH3405:FC3405,FI3405:FQ3405)&gt;0,COUNT(X3405:BN3405,BP3405:BX3405,BZ3405:CF3405,CH3405:FC3405,FI3405:FQ3405),"")</f>
        <v/>
      </c>
      <c r="E3405" s="98" t="str">
        <f>IF(H3405=1,COUNT(R3405:FC3405,FI3405:FQ3405),"")</f>
        <v/>
      </c>
      <c r="F3405" s="98" t="str">
        <f>IF(H3405=1,COUNT(X3405:BN3405,BP3405:BX3405,BZ3405:CF3405,CH3405:FC3405,FI3405:FQ3405),"")</f>
        <v/>
      </c>
      <c r="G3405" s="98" t="str">
        <f>IF($B3405&gt;=1,$M3405,"")</f>
        <v/>
      </c>
      <c r="H3405" s="199" t="str">
        <f>IF(AND(M3405&gt;0,M3405&lt;=STATS!$C$22),1,"")</f>
        <v/>
      </c>
      <c r="J3405" s="34">
        <v>3404</v>
      </c>
      <c r="R3405" s="17"/>
      <c r="U3405" s="17"/>
      <c r="FD3405" s="195"/>
      <c r="FE3405" s="195"/>
      <c r="FF3405" s="195"/>
      <c r="FG3405" s="195"/>
      <c r="FH3405" s="195"/>
    </row>
    <row r="3406" spans="2:164" x14ac:dyDescent="0.2">
      <c r="B3406" s="98">
        <f>COUNT(R3406:FC3406,FI3406:FQ3406)</f>
        <v>0</v>
      </c>
      <c r="C3406" s="98" t="str">
        <f>IF(COUNT(R3406:FC3406,FI3406:FQ3406)&gt;0,COUNT(R3406:FC3406,FI3406:FQ3406),"")</f>
        <v/>
      </c>
      <c r="D3406" s="98" t="str">
        <f>IF(COUNT(X3406:BN3406,BP3406:BX3406,BZ3406:CF3406,CH3406:FC3406,FI3406:FQ3406)&gt;0,COUNT(X3406:BN3406,BP3406:BX3406,BZ3406:CF3406,CH3406:FC3406,FI3406:FQ3406),"")</f>
        <v/>
      </c>
      <c r="E3406" s="98" t="str">
        <f>IF(H3406=1,COUNT(R3406:FC3406,FI3406:FQ3406),"")</f>
        <v/>
      </c>
      <c r="F3406" s="98" t="str">
        <f>IF(H3406=1,COUNT(X3406:BN3406,BP3406:BX3406,BZ3406:CF3406,CH3406:FC3406,FI3406:FQ3406),"")</f>
        <v/>
      </c>
      <c r="G3406" s="98" t="str">
        <f>IF($B3406&gt;=1,$M3406,"")</f>
        <v/>
      </c>
      <c r="H3406" s="199" t="str">
        <f>IF(AND(M3406&gt;0,M3406&lt;=STATS!$C$22),1,"")</f>
        <v/>
      </c>
      <c r="J3406" s="34">
        <v>3405</v>
      </c>
      <c r="R3406" s="17"/>
      <c r="U3406" s="17"/>
      <c r="FD3406" s="195"/>
      <c r="FE3406" s="195"/>
      <c r="FF3406" s="195"/>
      <c r="FG3406" s="195"/>
      <c r="FH3406" s="195"/>
    </row>
    <row r="3407" spans="2:164" x14ac:dyDescent="0.2">
      <c r="B3407" s="98">
        <f>COUNT(R3407:FC3407,FI3407:FQ3407)</f>
        <v>0</v>
      </c>
      <c r="C3407" s="98" t="str">
        <f>IF(COUNT(R3407:FC3407,FI3407:FQ3407)&gt;0,COUNT(R3407:FC3407,FI3407:FQ3407),"")</f>
        <v/>
      </c>
      <c r="D3407" s="98" t="str">
        <f>IF(COUNT(X3407:BN3407,BP3407:BX3407,BZ3407:CF3407,CH3407:FC3407,FI3407:FQ3407)&gt;0,COUNT(X3407:BN3407,BP3407:BX3407,BZ3407:CF3407,CH3407:FC3407,FI3407:FQ3407),"")</f>
        <v/>
      </c>
      <c r="E3407" s="98" t="str">
        <f>IF(H3407=1,COUNT(R3407:FC3407,FI3407:FQ3407),"")</f>
        <v/>
      </c>
      <c r="F3407" s="98" t="str">
        <f>IF(H3407=1,COUNT(X3407:BN3407,BP3407:BX3407,BZ3407:CF3407,CH3407:FC3407,FI3407:FQ3407),"")</f>
        <v/>
      </c>
      <c r="G3407" s="98" t="str">
        <f>IF($B3407&gt;=1,$M3407,"")</f>
        <v/>
      </c>
      <c r="H3407" s="199" t="str">
        <f>IF(AND(M3407&gt;0,M3407&lt;=STATS!$C$22),1,"")</f>
        <v/>
      </c>
      <c r="J3407" s="34">
        <v>3406</v>
      </c>
      <c r="R3407" s="17"/>
      <c r="U3407" s="17"/>
      <c r="FD3407" s="195"/>
      <c r="FE3407" s="195"/>
      <c r="FF3407" s="195"/>
      <c r="FG3407" s="195"/>
      <c r="FH3407" s="195"/>
    </row>
    <row r="3408" spans="2:164" x14ac:dyDescent="0.2">
      <c r="B3408" s="98">
        <f>COUNT(R3408:FC3408,FI3408:FQ3408)</f>
        <v>0</v>
      </c>
      <c r="C3408" s="98" t="str">
        <f>IF(COUNT(R3408:FC3408,FI3408:FQ3408)&gt;0,COUNT(R3408:FC3408,FI3408:FQ3408),"")</f>
        <v/>
      </c>
      <c r="D3408" s="98" t="str">
        <f>IF(COUNT(X3408:BN3408,BP3408:BX3408,BZ3408:CF3408,CH3408:FC3408,FI3408:FQ3408)&gt;0,COUNT(X3408:BN3408,BP3408:BX3408,BZ3408:CF3408,CH3408:FC3408,FI3408:FQ3408),"")</f>
        <v/>
      </c>
      <c r="E3408" s="98" t="str">
        <f>IF(H3408=1,COUNT(R3408:FC3408,FI3408:FQ3408),"")</f>
        <v/>
      </c>
      <c r="F3408" s="98" t="str">
        <f>IF(H3408=1,COUNT(X3408:BN3408,BP3408:BX3408,BZ3408:CF3408,CH3408:FC3408,FI3408:FQ3408),"")</f>
        <v/>
      </c>
      <c r="G3408" s="98" t="str">
        <f>IF($B3408&gt;=1,$M3408,"")</f>
        <v/>
      </c>
      <c r="H3408" s="199" t="str">
        <f>IF(AND(M3408&gt;0,M3408&lt;=STATS!$C$22),1,"")</f>
        <v/>
      </c>
      <c r="J3408" s="34">
        <v>3407</v>
      </c>
      <c r="R3408" s="17"/>
      <c r="U3408" s="17"/>
      <c r="FD3408" s="195"/>
      <c r="FE3408" s="195"/>
      <c r="FF3408" s="195"/>
      <c r="FG3408" s="195"/>
      <c r="FH3408" s="195"/>
    </row>
    <row r="3409" spans="2:164" x14ac:dyDescent="0.2">
      <c r="B3409" s="98">
        <f>COUNT(R3409:FC3409,FI3409:FQ3409)</f>
        <v>0</v>
      </c>
      <c r="C3409" s="98" t="str">
        <f>IF(COUNT(R3409:FC3409,FI3409:FQ3409)&gt;0,COUNT(R3409:FC3409,FI3409:FQ3409),"")</f>
        <v/>
      </c>
      <c r="D3409" s="98" t="str">
        <f>IF(COUNT(X3409:BN3409,BP3409:BX3409,BZ3409:CF3409,CH3409:FC3409,FI3409:FQ3409)&gt;0,COUNT(X3409:BN3409,BP3409:BX3409,BZ3409:CF3409,CH3409:FC3409,FI3409:FQ3409),"")</f>
        <v/>
      </c>
      <c r="E3409" s="98" t="str">
        <f>IF(H3409=1,COUNT(R3409:FC3409,FI3409:FQ3409),"")</f>
        <v/>
      </c>
      <c r="F3409" s="98" t="str">
        <f>IF(H3409=1,COUNT(X3409:BN3409,BP3409:BX3409,BZ3409:CF3409,CH3409:FC3409,FI3409:FQ3409),"")</f>
        <v/>
      </c>
      <c r="G3409" s="98" t="str">
        <f>IF($B3409&gt;=1,$M3409,"")</f>
        <v/>
      </c>
      <c r="H3409" s="199" t="str">
        <f>IF(AND(M3409&gt;0,M3409&lt;=STATS!$C$22),1,"")</f>
        <v/>
      </c>
      <c r="J3409" s="34">
        <v>3408</v>
      </c>
      <c r="R3409" s="17"/>
      <c r="U3409" s="17"/>
      <c r="FD3409" s="195"/>
      <c r="FE3409" s="195"/>
      <c r="FF3409" s="195"/>
      <c r="FG3409" s="195"/>
      <c r="FH3409" s="195"/>
    </row>
    <row r="3410" spans="2:164" x14ac:dyDescent="0.2">
      <c r="B3410" s="98">
        <f>COUNT(R3410:FC3410,FI3410:FQ3410)</f>
        <v>0</v>
      </c>
      <c r="C3410" s="98" t="str">
        <f>IF(COUNT(R3410:FC3410,FI3410:FQ3410)&gt;0,COUNT(R3410:FC3410,FI3410:FQ3410),"")</f>
        <v/>
      </c>
      <c r="D3410" s="98" t="str">
        <f>IF(COUNT(X3410:BN3410,BP3410:BX3410,BZ3410:CF3410,CH3410:FC3410,FI3410:FQ3410)&gt;0,COUNT(X3410:BN3410,BP3410:BX3410,BZ3410:CF3410,CH3410:FC3410,FI3410:FQ3410),"")</f>
        <v/>
      </c>
      <c r="E3410" s="98" t="str">
        <f>IF(H3410=1,COUNT(R3410:FC3410,FI3410:FQ3410),"")</f>
        <v/>
      </c>
      <c r="F3410" s="98" t="str">
        <f>IF(H3410=1,COUNT(X3410:BN3410,BP3410:BX3410,BZ3410:CF3410,CH3410:FC3410,FI3410:FQ3410),"")</f>
        <v/>
      </c>
      <c r="G3410" s="98" t="str">
        <f>IF($B3410&gt;=1,$M3410,"")</f>
        <v/>
      </c>
      <c r="H3410" s="199" t="str">
        <f>IF(AND(M3410&gt;0,M3410&lt;=STATS!$C$22),1,"")</f>
        <v/>
      </c>
      <c r="J3410" s="34">
        <v>3409</v>
      </c>
      <c r="R3410" s="17"/>
      <c r="U3410" s="17"/>
      <c r="FD3410" s="195"/>
      <c r="FE3410" s="195"/>
      <c r="FF3410" s="195"/>
      <c r="FG3410" s="195"/>
      <c r="FH3410" s="195"/>
    </row>
    <row r="3411" spans="2:164" x14ac:dyDescent="0.2">
      <c r="B3411" s="98">
        <f>COUNT(R3411:FC3411,FI3411:FQ3411)</f>
        <v>0</v>
      </c>
      <c r="C3411" s="98" t="str">
        <f>IF(COUNT(R3411:FC3411,FI3411:FQ3411)&gt;0,COUNT(R3411:FC3411,FI3411:FQ3411),"")</f>
        <v/>
      </c>
      <c r="D3411" s="98" t="str">
        <f>IF(COUNT(X3411:BN3411,BP3411:BX3411,BZ3411:CF3411,CH3411:FC3411,FI3411:FQ3411)&gt;0,COUNT(X3411:BN3411,BP3411:BX3411,BZ3411:CF3411,CH3411:FC3411,FI3411:FQ3411),"")</f>
        <v/>
      </c>
      <c r="E3411" s="98" t="str">
        <f>IF(H3411=1,COUNT(R3411:FC3411,FI3411:FQ3411),"")</f>
        <v/>
      </c>
      <c r="F3411" s="98" t="str">
        <f>IF(H3411=1,COUNT(X3411:BN3411,BP3411:BX3411,BZ3411:CF3411,CH3411:FC3411,FI3411:FQ3411),"")</f>
        <v/>
      </c>
      <c r="G3411" s="98" t="str">
        <f>IF($B3411&gt;=1,$M3411,"")</f>
        <v/>
      </c>
      <c r="H3411" s="199" t="str">
        <f>IF(AND(M3411&gt;0,M3411&lt;=STATS!$C$22),1,"")</f>
        <v/>
      </c>
      <c r="J3411" s="34">
        <v>3410</v>
      </c>
      <c r="R3411" s="17"/>
      <c r="U3411" s="17"/>
      <c r="FD3411" s="195"/>
      <c r="FE3411" s="195"/>
      <c r="FF3411" s="195"/>
      <c r="FG3411" s="195"/>
      <c r="FH3411" s="195"/>
    </row>
    <row r="3412" spans="2:164" x14ac:dyDescent="0.2">
      <c r="B3412" s="98">
        <f>COUNT(R3412:FC3412,FI3412:FQ3412)</f>
        <v>0</v>
      </c>
      <c r="C3412" s="98" t="str">
        <f>IF(COUNT(R3412:FC3412,FI3412:FQ3412)&gt;0,COUNT(R3412:FC3412,FI3412:FQ3412),"")</f>
        <v/>
      </c>
      <c r="D3412" s="98" t="str">
        <f>IF(COUNT(X3412:BN3412,BP3412:BX3412,BZ3412:CF3412,CH3412:FC3412,FI3412:FQ3412)&gt;0,COUNT(X3412:BN3412,BP3412:BX3412,BZ3412:CF3412,CH3412:FC3412,FI3412:FQ3412),"")</f>
        <v/>
      </c>
      <c r="E3412" s="98" t="str">
        <f>IF(H3412=1,COUNT(R3412:FC3412,FI3412:FQ3412),"")</f>
        <v/>
      </c>
      <c r="F3412" s="98" t="str">
        <f>IF(H3412=1,COUNT(X3412:BN3412,BP3412:BX3412,BZ3412:CF3412,CH3412:FC3412,FI3412:FQ3412),"")</f>
        <v/>
      </c>
      <c r="G3412" s="98" t="str">
        <f>IF($B3412&gt;=1,$M3412,"")</f>
        <v/>
      </c>
      <c r="H3412" s="199" t="str">
        <f>IF(AND(M3412&gt;0,M3412&lt;=STATS!$C$22),1,"")</f>
        <v/>
      </c>
      <c r="J3412" s="34">
        <v>3411</v>
      </c>
      <c r="R3412" s="17"/>
      <c r="U3412" s="17"/>
      <c r="FD3412" s="195"/>
      <c r="FE3412" s="195"/>
      <c r="FF3412" s="195"/>
      <c r="FG3412" s="195"/>
      <c r="FH3412" s="195"/>
    </row>
    <row r="3413" spans="2:164" x14ac:dyDescent="0.2">
      <c r="B3413" s="98">
        <f>COUNT(R3413:FC3413,FI3413:FQ3413)</f>
        <v>0</v>
      </c>
      <c r="C3413" s="98" t="str">
        <f>IF(COUNT(R3413:FC3413,FI3413:FQ3413)&gt;0,COUNT(R3413:FC3413,FI3413:FQ3413),"")</f>
        <v/>
      </c>
      <c r="D3413" s="98" t="str">
        <f>IF(COUNT(X3413:BN3413,BP3413:BX3413,BZ3413:CF3413,CH3413:FC3413,FI3413:FQ3413)&gt;0,COUNT(X3413:BN3413,BP3413:BX3413,BZ3413:CF3413,CH3413:FC3413,FI3413:FQ3413),"")</f>
        <v/>
      </c>
      <c r="E3413" s="98" t="str">
        <f>IF(H3413=1,COUNT(R3413:FC3413,FI3413:FQ3413),"")</f>
        <v/>
      </c>
      <c r="F3413" s="98" t="str">
        <f>IF(H3413=1,COUNT(X3413:BN3413,BP3413:BX3413,BZ3413:CF3413,CH3413:FC3413,FI3413:FQ3413),"")</f>
        <v/>
      </c>
      <c r="G3413" s="98" t="str">
        <f>IF($B3413&gt;=1,$M3413,"")</f>
        <v/>
      </c>
      <c r="H3413" s="199" t="str">
        <f>IF(AND(M3413&gt;0,M3413&lt;=STATS!$C$22),1,"")</f>
        <v/>
      </c>
      <c r="J3413" s="34">
        <v>3412</v>
      </c>
      <c r="R3413" s="17"/>
      <c r="U3413" s="17"/>
      <c r="FD3413" s="195"/>
      <c r="FE3413" s="195"/>
      <c r="FF3413" s="195"/>
      <c r="FG3413" s="195"/>
      <c r="FH3413" s="195"/>
    </row>
    <row r="3414" spans="2:164" x14ac:dyDescent="0.2">
      <c r="B3414" s="98">
        <f>COUNT(R3414:FC3414,FI3414:FQ3414)</f>
        <v>0</v>
      </c>
      <c r="C3414" s="98" t="str">
        <f>IF(COUNT(R3414:FC3414,FI3414:FQ3414)&gt;0,COUNT(R3414:FC3414,FI3414:FQ3414),"")</f>
        <v/>
      </c>
      <c r="D3414" s="98" t="str">
        <f>IF(COUNT(X3414:BN3414,BP3414:BX3414,BZ3414:CF3414,CH3414:FC3414,FI3414:FQ3414)&gt;0,COUNT(X3414:BN3414,BP3414:BX3414,BZ3414:CF3414,CH3414:FC3414,FI3414:FQ3414),"")</f>
        <v/>
      </c>
      <c r="E3414" s="98" t="str">
        <f>IF(H3414=1,COUNT(R3414:FC3414,FI3414:FQ3414),"")</f>
        <v/>
      </c>
      <c r="F3414" s="98" t="str">
        <f>IF(H3414=1,COUNT(X3414:BN3414,BP3414:BX3414,BZ3414:CF3414,CH3414:FC3414,FI3414:FQ3414),"")</f>
        <v/>
      </c>
      <c r="G3414" s="98" t="str">
        <f>IF($B3414&gt;=1,$M3414,"")</f>
        <v/>
      </c>
      <c r="H3414" s="199" t="str">
        <f>IF(AND(M3414&gt;0,M3414&lt;=STATS!$C$22),1,"")</f>
        <v/>
      </c>
      <c r="J3414" s="34">
        <v>3413</v>
      </c>
      <c r="R3414" s="17"/>
      <c r="U3414" s="17"/>
      <c r="FD3414" s="195"/>
      <c r="FE3414" s="195"/>
      <c r="FF3414" s="195"/>
      <c r="FG3414" s="195"/>
      <c r="FH3414" s="195"/>
    </row>
    <row r="3415" spans="2:164" x14ac:dyDescent="0.2">
      <c r="B3415" s="98">
        <f>COUNT(R3415:FC3415,FI3415:FQ3415)</f>
        <v>0</v>
      </c>
      <c r="C3415" s="98" t="str">
        <f>IF(COUNT(R3415:FC3415,FI3415:FQ3415)&gt;0,COUNT(R3415:FC3415,FI3415:FQ3415),"")</f>
        <v/>
      </c>
      <c r="D3415" s="98" t="str">
        <f>IF(COUNT(X3415:BN3415,BP3415:BX3415,BZ3415:CF3415,CH3415:FC3415,FI3415:FQ3415)&gt;0,COUNT(X3415:BN3415,BP3415:BX3415,BZ3415:CF3415,CH3415:FC3415,FI3415:FQ3415),"")</f>
        <v/>
      </c>
      <c r="E3415" s="98" t="str">
        <f>IF(H3415=1,COUNT(R3415:FC3415,FI3415:FQ3415),"")</f>
        <v/>
      </c>
      <c r="F3415" s="98" t="str">
        <f>IF(H3415=1,COUNT(X3415:BN3415,BP3415:BX3415,BZ3415:CF3415,CH3415:FC3415,FI3415:FQ3415),"")</f>
        <v/>
      </c>
      <c r="G3415" s="98" t="str">
        <f>IF($B3415&gt;=1,$M3415,"")</f>
        <v/>
      </c>
      <c r="H3415" s="199" t="str">
        <f>IF(AND(M3415&gt;0,M3415&lt;=STATS!$C$22),1,"")</f>
        <v/>
      </c>
      <c r="J3415" s="34">
        <v>3414</v>
      </c>
      <c r="R3415" s="17"/>
      <c r="U3415" s="17"/>
      <c r="FD3415" s="195"/>
      <c r="FE3415" s="195"/>
      <c r="FF3415" s="195"/>
      <c r="FG3415" s="195"/>
      <c r="FH3415" s="195"/>
    </row>
    <row r="3416" spans="2:164" x14ac:dyDescent="0.2">
      <c r="B3416" s="98">
        <f>COUNT(R3416:FC3416,FI3416:FQ3416)</f>
        <v>0</v>
      </c>
      <c r="C3416" s="98" t="str">
        <f>IF(COUNT(R3416:FC3416,FI3416:FQ3416)&gt;0,COUNT(R3416:FC3416,FI3416:FQ3416),"")</f>
        <v/>
      </c>
      <c r="D3416" s="98" t="str">
        <f>IF(COUNT(X3416:BN3416,BP3416:BX3416,BZ3416:CF3416,CH3416:FC3416,FI3416:FQ3416)&gt;0,COUNT(X3416:BN3416,BP3416:BX3416,BZ3416:CF3416,CH3416:FC3416,FI3416:FQ3416),"")</f>
        <v/>
      </c>
      <c r="E3416" s="98" t="str">
        <f>IF(H3416=1,COUNT(R3416:FC3416,FI3416:FQ3416),"")</f>
        <v/>
      </c>
      <c r="F3416" s="98" t="str">
        <f>IF(H3416=1,COUNT(X3416:BN3416,BP3416:BX3416,BZ3416:CF3416,CH3416:FC3416,FI3416:FQ3416),"")</f>
        <v/>
      </c>
      <c r="G3416" s="98" t="str">
        <f>IF($B3416&gt;=1,$M3416,"")</f>
        <v/>
      </c>
      <c r="H3416" s="199" t="str">
        <f>IF(AND(M3416&gt;0,M3416&lt;=STATS!$C$22),1,"")</f>
        <v/>
      </c>
      <c r="J3416" s="34">
        <v>3415</v>
      </c>
      <c r="R3416" s="17"/>
      <c r="U3416" s="17"/>
      <c r="FD3416" s="195"/>
      <c r="FE3416" s="195"/>
      <c r="FF3416" s="195"/>
      <c r="FG3416" s="195"/>
      <c r="FH3416" s="195"/>
    </row>
    <row r="3417" spans="2:164" x14ac:dyDescent="0.2">
      <c r="B3417" s="98">
        <f>COUNT(R3417:FC3417,FI3417:FQ3417)</f>
        <v>0</v>
      </c>
      <c r="C3417" s="98" t="str">
        <f>IF(COUNT(R3417:FC3417,FI3417:FQ3417)&gt;0,COUNT(R3417:FC3417,FI3417:FQ3417),"")</f>
        <v/>
      </c>
      <c r="D3417" s="98" t="str">
        <f>IF(COUNT(X3417:BN3417,BP3417:BX3417,BZ3417:CF3417,CH3417:FC3417,FI3417:FQ3417)&gt;0,COUNT(X3417:BN3417,BP3417:BX3417,BZ3417:CF3417,CH3417:FC3417,FI3417:FQ3417),"")</f>
        <v/>
      </c>
      <c r="E3417" s="98" t="str">
        <f>IF(H3417=1,COUNT(R3417:FC3417,FI3417:FQ3417),"")</f>
        <v/>
      </c>
      <c r="F3417" s="98" t="str">
        <f>IF(H3417=1,COUNT(X3417:BN3417,BP3417:BX3417,BZ3417:CF3417,CH3417:FC3417,FI3417:FQ3417),"")</f>
        <v/>
      </c>
      <c r="G3417" s="98" t="str">
        <f>IF($B3417&gt;=1,$M3417,"")</f>
        <v/>
      </c>
      <c r="H3417" s="199" t="str">
        <f>IF(AND(M3417&gt;0,M3417&lt;=STATS!$C$22),1,"")</f>
        <v/>
      </c>
      <c r="J3417" s="34">
        <v>3416</v>
      </c>
      <c r="R3417" s="17"/>
      <c r="U3417" s="17"/>
      <c r="FD3417" s="195"/>
      <c r="FE3417" s="195"/>
      <c r="FF3417" s="195"/>
      <c r="FG3417" s="195"/>
      <c r="FH3417" s="195"/>
    </row>
    <row r="3418" spans="2:164" x14ac:dyDescent="0.2">
      <c r="B3418" s="98">
        <f>COUNT(R3418:FC3418,FI3418:FQ3418)</f>
        <v>0</v>
      </c>
      <c r="C3418" s="98" t="str">
        <f>IF(COUNT(R3418:FC3418,FI3418:FQ3418)&gt;0,COUNT(R3418:FC3418,FI3418:FQ3418),"")</f>
        <v/>
      </c>
      <c r="D3418" s="98" t="str">
        <f>IF(COUNT(X3418:BN3418,BP3418:BX3418,BZ3418:CF3418,CH3418:FC3418,FI3418:FQ3418)&gt;0,COUNT(X3418:BN3418,BP3418:BX3418,BZ3418:CF3418,CH3418:FC3418,FI3418:FQ3418),"")</f>
        <v/>
      </c>
      <c r="E3418" s="98" t="str">
        <f>IF(H3418=1,COUNT(R3418:FC3418,FI3418:FQ3418),"")</f>
        <v/>
      </c>
      <c r="F3418" s="98" t="str">
        <f>IF(H3418=1,COUNT(X3418:BN3418,BP3418:BX3418,BZ3418:CF3418,CH3418:FC3418,FI3418:FQ3418),"")</f>
        <v/>
      </c>
      <c r="G3418" s="98" t="str">
        <f>IF($B3418&gt;=1,$M3418,"")</f>
        <v/>
      </c>
      <c r="H3418" s="199" t="str">
        <f>IF(AND(M3418&gt;0,M3418&lt;=STATS!$C$22),1,"")</f>
        <v/>
      </c>
      <c r="J3418" s="34">
        <v>3417</v>
      </c>
      <c r="R3418" s="17"/>
      <c r="U3418" s="17"/>
      <c r="FD3418" s="195"/>
      <c r="FE3418" s="195"/>
      <c r="FF3418" s="195"/>
      <c r="FG3418" s="195"/>
      <c r="FH3418" s="195"/>
    </row>
    <row r="3419" spans="2:164" x14ac:dyDescent="0.2">
      <c r="B3419" s="98">
        <f>COUNT(R3419:FC3419,FI3419:FQ3419)</f>
        <v>0</v>
      </c>
      <c r="C3419" s="98" t="str">
        <f>IF(COUNT(R3419:FC3419,FI3419:FQ3419)&gt;0,COUNT(R3419:FC3419,FI3419:FQ3419),"")</f>
        <v/>
      </c>
      <c r="D3419" s="98" t="str">
        <f>IF(COUNT(X3419:BN3419,BP3419:BX3419,BZ3419:CF3419,CH3419:FC3419,FI3419:FQ3419)&gt;0,COUNT(X3419:BN3419,BP3419:BX3419,BZ3419:CF3419,CH3419:FC3419,FI3419:FQ3419),"")</f>
        <v/>
      </c>
      <c r="E3419" s="98" t="str">
        <f>IF(H3419=1,COUNT(R3419:FC3419,FI3419:FQ3419),"")</f>
        <v/>
      </c>
      <c r="F3419" s="98" t="str">
        <f>IF(H3419=1,COUNT(X3419:BN3419,BP3419:BX3419,BZ3419:CF3419,CH3419:FC3419,FI3419:FQ3419),"")</f>
        <v/>
      </c>
      <c r="G3419" s="98" t="str">
        <f>IF($B3419&gt;=1,$M3419,"")</f>
        <v/>
      </c>
      <c r="H3419" s="199" t="str">
        <f>IF(AND(M3419&gt;0,M3419&lt;=STATS!$C$22),1,"")</f>
        <v/>
      </c>
      <c r="J3419" s="34">
        <v>3418</v>
      </c>
      <c r="R3419" s="17"/>
      <c r="U3419" s="17"/>
      <c r="FD3419" s="195"/>
      <c r="FE3419" s="195"/>
      <c r="FF3419" s="195"/>
      <c r="FG3419" s="195"/>
      <c r="FH3419" s="195"/>
    </row>
    <row r="3420" spans="2:164" x14ac:dyDescent="0.2">
      <c r="B3420" s="98">
        <f>COUNT(R3420:FC3420,FI3420:FQ3420)</f>
        <v>0</v>
      </c>
      <c r="C3420" s="98" t="str">
        <f>IF(COUNT(R3420:FC3420,FI3420:FQ3420)&gt;0,COUNT(R3420:FC3420,FI3420:FQ3420),"")</f>
        <v/>
      </c>
      <c r="D3420" s="98" t="str">
        <f>IF(COUNT(X3420:BN3420,BP3420:BX3420,BZ3420:CF3420,CH3420:FC3420,FI3420:FQ3420)&gt;0,COUNT(X3420:BN3420,BP3420:BX3420,BZ3420:CF3420,CH3420:FC3420,FI3420:FQ3420),"")</f>
        <v/>
      </c>
      <c r="E3420" s="98" t="str">
        <f>IF(H3420=1,COUNT(R3420:FC3420,FI3420:FQ3420),"")</f>
        <v/>
      </c>
      <c r="F3420" s="98" t="str">
        <f>IF(H3420=1,COUNT(X3420:BN3420,BP3420:BX3420,BZ3420:CF3420,CH3420:FC3420,FI3420:FQ3420),"")</f>
        <v/>
      </c>
      <c r="G3420" s="98" t="str">
        <f>IF($B3420&gt;=1,$M3420,"")</f>
        <v/>
      </c>
      <c r="H3420" s="199" t="str">
        <f>IF(AND(M3420&gt;0,M3420&lt;=STATS!$C$22),1,"")</f>
        <v/>
      </c>
      <c r="J3420" s="34">
        <v>3419</v>
      </c>
      <c r="R3420" s="17"/>
      <c r="U3420" s="17"/>
      <c r="FD3420" s="195"/>
      <c r="FE3420" s="195"/>
      <c r="FF3420" s="195"/>
      <c r="FG3420" s="195"/>
      <c r="FH3420" s="195"/>
    </row>
    <row r="3421" spans="2:164" x14ac:dyDescent="0.2">
      <c r="B3421" s="98">
        <f>COUNT(R3421:FC3421,FI3421:FQ3421)</f>
        <v>0</v>
      </c>
      <c r="C3421" s="98" t="str">
        <f>IF(COUNT(R3421:FC3421,FI3421:FQ3421)&gt;0,COUNT(R3421:FC3421,FI3421:FQ3421),"")</f>
        <v/>
      </c>
      <c r="D3421" s="98" t="str">
        <f>IF(COUNT(X3421:BN3421,BP3421:BX3421,BZ3421:CF3421,CH3421:FC3421,FI3421:FQ3421)&gt;0,COUNT(X3421:BN3421,BP3421:BX3421,BZ3421:CF3421,CH3421:FC3421,FI3421:FQ3421),"")</f>
        <v/>
      </c>
      <c r="E3421" s="98" t="str">
        <f>IF(H3421=1,COUNT(R3421:FC3421,FI3421:FQ3421),"")</f>
        <v/>
      </c>
      <c r="F3421" s="98" t="str">
        <f>IF(H3421=1,COUNT(X3421:BN3421,BP3421:BX3421,BZ3421:CF3421,CH3421:FC3421,FI3421:FQ3421),"")</f>
        <v/>
      </c>
      <c r="G3421" s="98" t="str">
        <f>IF($B3421&gt;=1,$M3421,"")</f>
        <v/>
      </c>
      <c r="H3421" s="199" t="str">
        <f>IF(AND(M3421&gt;0,M3421&lt;=STATS!$C$22),1,"")</f>
        <v/>
      </c>
      <c r="J3421" s="34">
        <v>3420</v>
      </c>
      <c r="R3421" s="17"/>
      <c r="U3421" s="17"/>
      <c r="FD3421" s="195"/>
      <c r="FE3421" s="195"/>
      <c r="FF3421" s="195"/>
      <c r="FG3421" s="195"/>
      <c r="FH3421" s="195"/>
    </row>
    <row r="3422" spans="2:164" x14ac:dyDescent="0.2">
      <c r="B3422" s="98">
        <f>COUNT(R3422:FC3422,FI3422:FQ3422)</f>
        <v>0</v>
      </c>
      <c r="C3422" s="98" t="str">
        <f>IF(COUNT(R3422:FC3422,FI3422:FQ3422)&gt;0,COUNT(R3422:FC3422,FI3422:FQ3422),"")</f>
        <v/>
      </c>
      <c r="D3422" s="98" t="str">
        <f>IF(COUNT(X3422:BN3422,BP3422:BX3422,BZ3422:CF3422,CH3422:FC3422,FI3422:FQ3422)&gt;0,COUNT(X3422:BN3422,BP3422:BX3422,BZ3422:CF3422,CH3422:FC3422,FI3422:FQ3422),"")</f>
        <v/>
      </c>
      <c r="E3422" s="98" t="str">
        <f>IF(H3422=1,COUNT(R3422:FC3422,FI3422:FQ3422),"")</f>
        <v/>
      </c>
      <c r="F3422" s="98" t="str">
        <f>IF(H3422=1,COUNT(X3422:BN3422,BP3422:BX3422,BZ3422:CF3422,CH3422:FC3422,FI3422:FQ3422),"")</f>
        <v/>
      </c>
      <c r="G3422" s="98" t="str">
        <f>IF($B3422&gt;=1,$M3422,"")</f>
        <v/>
      </c>
      <c r="H3422" s="199" t="str">
        <f>IF(AND(M3422&gt;0,M3422&lt;=STATS!$C$22),1,"")</f>
        <v/>
      </c>
      <c r="J3422" s="34">
        <v>3421</v>
      </c>
      <c r="R3422" s="17"/>
      <c r="U3422" s="17"/>
      <c r="FD3422" s="195"/>
      <c r="FE3422" s="195"/>
      <c r="FF3422" s="195"/>
      <c r="FG3422" s="195"/>
      <c r="FH3422" s="195"/>
    </row>
    <row r="3423" spans="2:164" x14ac:dyDescent="0.2">
      <c r="B3423" s="98">
        <f>COUNT(R3423:FC3423,FI3423:FQ3423)</f>
        <v>0</v>
      </c>
      <c r="C3423" s="98" t="str">
        <f>IF(COUNT(R3423:FC3423,FI3423:FQ3423)&gt;0,COUNT(R3423:FC3423,FI3423:FQ3423),"")</f>
        <v/>
      </c>
      <c r="D3423" s="98" t="str">
        <f>IF(COUNT(X3423:BN3423,BP3423:BX3423,BZ3423:CF3423,CH3423:FC3423,FI3423:FQ3423)&gt;0,COUNT(X3423:BN3423,BP3423:BX3423,BZ3423:CF3423,CH3423:FC3423,FI3423:FQ3423),"")</f>
        <v/>
      </c>
      <c r="E3423" s="98" t="str">
        <f>IF(H3423=1,COUNT(R3423:FC3423,FI3423:FQ3423),"")</f>
        <v/>
      </c>
      <c r="F3423" s="98" t="str">
        <f>IF(H3423=1,COUNT(X3423:BN3423,BP3423:BX3423,BZ3423:CF3423,CH3423:FC3423,FI3423:FQ3423),"")</f>
        <v/>
      </c>
      <c r="G3423" s="98" t="str">
        <f>IF($B3423&gt;=1,$M3423,"")</f>
        <v/>
      </c>
      <c r="H3423" s="199" t="str">
        <f>IF(AND(M3423&gt;0,M3423&lt;=STATS!$C$22),1,"")</f>
        <v/>
      </c>
      <c r="J3423" s="34">
        <v>3422</v>
      </c>
      <c r="R3423" s="17"/>
      <c r="U3423" s="17"/>
      <c r="FD3423" s="195"/>
      <c r="FE3423" s="195"/>
      <c r="FF3423" s="195"/>
      <c r="FG3423" s="195"/>
      <c r="FH3423" s="195"/>
    </row>
    <row r="3424" spans="2:164" x14ac:dyDescent="0.2">
      <c r="B3424" s="98">
        <f>COUNT(R3424:FC3424,FI3424:FQ3424)</f>
        <v>0</v>
      </c>
      <c r="C3424" s="98" t="str">
        <f>IF(COUNT(R3424:FC3424,FI3424:FQ3424)&gt;0,COUNT(R3424:FC3424,FI3424:FQ3424),"")</f>
        <v/>
      </c>
      <c r="D3424" s="98" t="str">
        <f>IF(COUNT(X3424:BN3424,BP3424:BX3424,BZ3424:CF3424,CH3424:FC3424,FI3424:FQ3424)&gt;0,COUNT(X3424:BN3424,BP3424:BX3424,BZ3424:CF3424,CH3424:FC3424,FI3424:FQ3424),"")</f>
        <v/>
      </c>
      <c r="E3424" s="98" t="str">
        <f>IF(H3424=1,COUNT(R3424:FC3424,FI3424:FQ3424),"")</f>
        <v/>
      </c>
      <c r="F3424" s="98" t="str">
        <f>IF(H3424=1,COUNT(X3424:BN3424,BP3424:BX3424,BZ3424:CF3424,CH3424:FC3424,FI3424:FQ3424),"")</f>
        <v/>
      </c>
      <c r="G3424" s="98" t="str">
        <f>IF($B3424&gt;=1,$M3424,"")</f>
        <v/>
      </c>
      <c r="H3424" s="199" t="str">
        <f>IF(AND(M3424&gt;0,M3424&lt;=STATS!$C$22),1,"")</f>
        <v/>
      </c>
      <c r="J3424" s="34">
        <v>3423</v>
      </c>
      <c r="R3424" s="17"/>
      <c r="U3424" s="17"/>
      <c r="FD3424" s="195"/>
      <c r="FE3424" s="195"/>
      <c r="FF3424" s="195"/>
      <c r="FG3424" s="195"/>
      <c r="FH3424" s="195"/>
    </row>
    <row r="3425" spans="2:164" x14ac:dyDescent="0.2">
      <c r="B3425" s="98">
        <f>COUNT(R3425:FC3425,FI3425:FQ3425)</f>
        <v>0</v>
      </c>
      <c r="C3425" s="98" t="str">
        <f>IF(COUNT(R3425:FC3425,FI3425:FQ3425)&gt;0,COUNT(R3425:FC3425,FI3425:FQ3425),"")</f>
        <v/>
      </c>
      <c r="D3425" s="98" t="str">
        <f>IF(COUNT(X3425:BN3425,BP3425:BX3425,BZ3425:CF3425,CH3425:FC3425,FI3425:FQ3425)&gt;0,COUNT(X3425:BN3425,BP3425:BX3425,BZ3425:CF3425,CH3425:FC3425,FI3425:FQ3425),"")</f>
        <v/>
      </c>
      <c r="E3425" s="98" t="str">
        <f>IF(H3425=1,COUNT(R3425:FC3425,FI3425:FQ3425),"")</f>
        <v/>
      </c>
      <c r="F3425" s="98" t="str">
        <f>IF(H3425=1,COUNT(X3425:BN3425,BP3425:BX3425,BZ3425:CF3425,CH3425:FC3425,FI3425:FQ3425),"")</f>
        <v/>
      </c>
      <c r="G3425" s="98" t="str">
        <f>IF($B3425&gt;=1,$M3425,"")</f>
        <v/>
      </c>
      <c r="H3425" s="199" t="str">
        <f>IF(AND(M3425&gt;0,M3425&lt;=STATS!$C$22),1,"")</f>
        <v/>
      </c>
      <c r="J3425" s="34">
        <v>3424</v>
      </c>
      <c r="R3425" s="17"/>
      <c r="U3425" s="17"/>
      <c r="FD3425" s="195"/>
      <c r="FE3425" s="195"/>
      <c r="FF3425" s="195"/>
      <c r="FG3425" s="195"/>
      <c r="FH3425" s="195"/>
    </row>
    <row r="3426" spans="2:164" x14ac:dyDescent="0.2">
      <c r="B3426" s="98">
        <f>COUNT(R3426:FC3426,FI3426:FQ3426)</f>
        <v>0</v>
      </c>
      <c r="C3426" s="98" t="str">
        <f>IF(COUNT(R3426:FC3426,FI3426:FQ3426)&gt;0,COUNT(R3426:FC3426,FI3426:FQ3426),"")</f>
        <v/>
      </c>
      <c r="D3426" s="98" t="str">
        <f>IF(COUNT(X3426:BN3426,BP3426:BX3426,BZ3426:CF3426,CH3426:FC3426,FI3426:FQ3426)&gt;0,COUNT(X3426:BN3426,BP3426:BX3426,BZ3426:CF3426,CH3426:FC3426,FI3426:FQ3426),"")</f>
        <v/>
      </c>
      <c r="E3426" s="98" t="str">
        <f>IF(H3426=1,COUNT(R3426:FC3426,FI3426:FQ3426),"")</f>
        <v/>
      </c>
      <c r="F3426" s="98" t="str">
        <f>IF(H3426=1,COUNT(X3426:BN3426,BP3426:BX3426,BZ3426:CF3426,CH3426:FC3426,FI3426:FQ3426),"")</f>
        <v/>
      </c>
      <c r="G3426" s="98" t="str">
        <f>IF($B3426&gt;=1,$M3426,"")</f>
        <v/>
      </c>
      <c r="H3426" s="199" t="str">
        <f>IF(AND(M3426&gt;0,M3426&lt;=STATS!$C$22),1,"")</f>
        <v/>
      </c>
      <c r="J3426" s="34">
        <v>3425</v>
      </c>
      <c r="R3426" s="17"/>
      <c r="U3426" s="17"/>
      <c r="FD3426" s="195"/>
      <c r="FE3426" s="195"/>
      <c r="FF3426" s="195"/>
      <c r="FG3426" s="195"/>
      <c r="FH3426" s="195"/>
    </row>
    <row r="3427" spans="2:164" x14ac:dyDescent="0.2">
      <c r="B3427" s="98">
        <f>COUNT(R3427:FC3427,FI3427:FQ3427)</f>
        <v>0</v>
      </c>
      <c r="C3427" s="98" t="str">
        <f>IF(COUNT(R3427:FC3427,FI3427:FQ3427)&gt;0,COUNT(R3427:FC3427,FI3427:FQ3427),"")</f>
        <v/>
      </c>
      <c r="D3427" s="98" t="str">
        <f>IF(COUNT(X3427:BN3427,BP3427:BX3427,BZ3427:CF3427,CH3427:FC3427,FI3427:FQ3427)&gt;0,COUNT(X3427:BN3427,BP3427:BX3427,BZ3427:CF3427,CH3427:FC3427,FI3427:FQ3427),"")</f>
        <v/>
      </c>
      <c r="E3427" s="98" t="str">
        <f>IF(H3427=1,COUNT(R3427:FC3427,FI3427:FQ3427),"")</f>
        <v/>
      </c>
      <c r="F3427" s="98" t="str">
        <f>IF(H3427=1,COUNT(X3427:BN3427,BP3427:BX3427,BZ3427:CF3427,CH3427:FC3427,FI3427:FQ3427),"")</f>
        <v/>
      </c>
      <c r="G3427" s="98" t="str">
        <f>IF($B3427&gt;=1,$M3427,"")</f>
        <v/>
      </c>
      <c r="H3427" s="199" t="str">
        <f>IF(AND(M3427&gt;0,M3427&lt;=STATS!$C$22),1,"")</f>
        <v/>
      </c>
      <c r="J3427" s="34">
        <v>3426</v>
      </c>
      <c r="R3427" s="17"/>
      <c r="U3427" s="17"/>
      <c r="FD3427" s="195"/>
      <c r="FE3427" s="195"/>
      <c r="FF3427" s="195"/>
      <c r="FG3427" s="195"/>
      <c r="FH3427" s="195"/>
    </row>
    <row r="3428" spans="2:164" x14ac:dyDescent="0.2">
      <c r="B3428" s="98">
        <f>COUNT(R3428:FC3428,FI3428:FQ3428)</f>
        <v>0</v>
      </c>
      <c r="C3428" s="98" t="str">
        <f>IF(COUNT(R3428:FC3428,FI3428:FQ3428)&gt;0,COUNT(R3428:FC3428,FI3428:FQ3428),"")</f>
        <v/>
      </c>
      <c r="D3428" s="98" t="str">
        <f>IF(COUNT(X3428:BN3428,BP3428:BX3428,BZ3428:CF3428,CH3428:FC3428,FI3428:FQ3428)&gt;0,COUNT(X3428:BN3428,BP3428:BX3428,BZ3428:CF3428,CH3428:FC3428,FI3428:FQ3428),"")</f>
        <v/>
      </c>
      <c r="E3428" s="98" t="str">
        <f>IF(H3428=1,COUNT(R3428:FC3428,FI3428:FQ3428),"")</f>
        <v/>
      </c>
      <c r="F3428" s="98" t="str">
        <f>IF(H3428=1,COUNT(X3428:BN3428,BP3428:BX3428,BZ3428:CF3428,CH3428:FC3428,FI3428:FQ3428),"")</f>
        <v/>
      </c>
      <c r="G3428" s="98" t="str">
        <f>IF($B3428&gt;=1,$M3428,"")</f>
        <v/>
      </c>
      <c r="H3428" s="199" t="str">
        <f>IF(AND(M3428&gt;0,M3428&lt;=STATS!$C$22),1,"")</f>
        <v/>
      </c>
      <c r="J3428" s="34">
        <v>3427</v>
      </c>
      <c r="R3428" s="17"/>
      <c r="U3428" s="17"/>
      <c r="FD3428" s="195"/>
      <c r="FE3428" s="195"/>
      <c r="FF3428" s="195"/>
      <c r="FG3428" s="195"/>
      <c r="FH3428" s="195"/>
    </row>
    <row r="3429" spans="2:164" x14ac:dyDescent="0.2">
      <c r="B3429" s="98">
        <f>COUNT(R3429:FC3429,FI3429:FQ3429)</f>
        <v>0</v>
      </c>
      <c r="C3429" s="98" t="str">
        <f>IF(COUNT(R3429:FC3429,FI3429:FQ3429)&gt;0,COUNT(R3429:FC3429,FI3429:FQ3429),"")</f>
        <v/>
      </c>
      <c r="D3429" s="98" t="str">
        <f>IF(COUNT(X3429:BN3429,BP3429:BX3429,BZ3429:CF3429,CH3429:FC3429,FI3429:FQ3429)&gt;0,COUNT(X3429:BN3429,BP3429:BX3429,BZ3429:CF3429,CH3429:FC3429,FI3429:FQ3429),"")</f>
        <v/>
      </c>
      <c r="E3429" s="98" t="str">
        <f>IF(H3429=1,COUNT(R3429:FC3429,FI3429:FQ3429),"")</f>
        <v/>
      </c>
      <c r="F3429" s="98" t="str">
        <f>IF(H3429=1,COUNT(X3429:BN3429,BP3429:BX3429,BZ3429:CF3429,CH3429:FC3429,FI3429:FQ3429),"")</f>
        <v/>
      </c>
      <c r="G3429" s="98" t="str">
        <f>IF($B3429&gt;=1,$M3429,"")</f>
        <v/>
      </c>
      <c r="H3429" s="199" t="str">
        <f>IF(AND(M3429&gt;0,M3429&lt;=STATS!$C$22),1,"")</f>
        <v/>
      </c>
      <c r="J3429" s="34">
        <v>3428</v>
      </c>
      <c r="R3429" s="17"/>
      <c r="U3429" s="17"/>
      <c r="FD3429" s="195"/>
      <c r="FE3429" s="195"/>
      <c r="FF3429" s="195"/>
      <c r="FG3429" s="195"/>
      <c r="FH3429" s="195"/>
    </row>
    <row r="3430" spans="2:164" x14ac:dyDescent="0.2">
      <c r="B3430" s="98">
        <f>COUNT(R3430:FC3430,FI3430:FQ3430)</f>
        <v>0</v>
      </c>
      <c r="C3430" s="98" t="str">
        <f>IF(COUNT(R3430:FC3430,FI3430:FQ3430)&gt;0,COUNT(R3430:FC3430,FI3430:FQ3430),"")</f>
        <v/>
      </c>
      <c r="D3430" s="98" t="str">
        <f>IF(COUNT(X3430:BN3430,BP3430:BX3430,BZ3430:CF3430,CH3430:FC3430,FI3430:FQ3430)&gt;0,COUNT(X3430:BN3430,BP3430:BX3430,BZ3430:CF3430,CH3430:FC3430,FI3430:FQ3430),"")</f>
        <v/>
      </c>
      <c r="E3430" s="98" t="str">
        <f>IF(H3430=1,COUNT(R3430:FC3430,FI3430:FQ3430),"")</f>
        <v/>
      </c>
      <c r="F3430" s="98" t="str">
        <f>IF(H3430=1,COUNT(X3430:BN3430,BP3430:BX3430,BZ3430:CF3430,CH3430:FC3430,FI3430:FQ3430),"")</f>
        <v/>
      </c>
      <c r="G3430" s="98" t="str">
        <f>IF($B3430&gt;=1,$M3430,"")</f>
        <v/>
      </c>
      <c r="H3430" s="199" t="str">
        <f>IF(AND(M3430&gt;0,M3430&lt;=STATS!$C$22),1,"")</f>
        <v/>
      </c>
      <c r="J3430" s="34">
        <v>3429</v>
      </c>
      <c r="R3430" s="17"/>
      <c r="U3430" s="17"/>
      <c r="FD3430" s="195"/>
      <c r="FE3430" s="195"/>
      <c r="FF3430" s="195"/>
      <c r="FG3430" s="195"/>
      <c r="FH3430" s="195"/>
    </row>
    <row r="3431" spans="2:164" x14ac:dyDescent="0.2">
      <c r="B3431" s="98">
        <f>COUNT(R3431:FC3431,FI3431:FQ3431)</f>
        <v>0</v>
      </c>
      <c r="C3431" s="98" t="str">
        <f>IF(COUNT(R3431:FC3431,FI3431:FQ3431)&gt;0,COUNT(R3431:FC3431,FI3431:FQ3431),"")</f>
        <v/>
      </c>
      <c r="D3431" s="98" t="str">
        <f>IF(COUNT(X3431:BN3431,BP3431:BX3431,BZ3431:CF3431,CH3431:FC3431,FI3431:FQ3431)&gt;0,COUNT(X3431:BN3431,BP3431:BX3431,BZ3431:CF3431,CH3431:FC3431,FI3431:FQ3431),"")</f>
        <v/>
      </c>
      <c r="E3431" s="98" t="str">
        <f>IF(H3431=1,COUNT(R3431:FC3431,FI3431:FQ3431),"")</f>
        <v/>
      </c>
      <c r="F3431" s="98" t="str">
        <f>IF(H3431=1,COUNT(X3431:BN3431,BP3431:BX3431,BZ3431:CF3431,CH3431:FC3431,FI3431:FQ3431),"")</f>
        <v/>
      </c>
      <c r="G3431" s="98" t="str">
        <f>IF($B3431&gt;=1,$M3431,"")</f>
        <v/>
      </c>
      <c r="H3431" s="199" t="str">
        <f>IF(AND(M3431&gt;0,M3431&lt;=STATS!$C$22),1,"")</f>
        <v/>
      </c>
      <c r="J3431" s="34">
        <v>3430</v>
      </c>
      <c r="R3431" s="17"/>
      <c r="U3431" s="17"/>
      <c r="FD3431" s="195"/>
      <c r="FE3431" s="195"/>
      <c r="FF3431" s="195"/>
      <c r="FG3431" s="195"/>
      <c r="FH3431" s="195"/>
    </row>
    <row r="3432" spans="2:164" x14ac:dyDescent="0.2">
      <c r="B3432" s="98">
        <f>COUNT(R3432:FC3432,FI3432:FQ3432)</f>
        <v>0</v>
      </c>
      <c r="C3432" s="98" t="str">
        <f>IF(COUNT(R3432:FC3432,FI3432:FQ3432)&gt;0,COUNT(R3432:FC3432,FI3432:FQ3432),"")</f>
        <v/>
      </c>
      <c r="D3432" s="98" t="str">
        <f>IF(COUNT(X3432:BN3432,BP3432:BX3432,BZ3432:CF3432,CH3432:FC3432,FI3432:FQ3432)&gt;0,COUNT(X3432:BN3432,BP3432:BX3432,BZ3432:CF3432,CH3432:FC3432,FI3432:FQ3432),"")</f>
        <v/>
      </c>
      <c r="E3432" s="98" t="str">
        <f>IF(H3432=1,COUNT(R3432:FC3432,FI3432:FQ3432),"")</f>
        <v/>
      </c>
      <c r="F3432" s="98" t="str">
        <f>IF(H3432=1,COUNT(X3432:BN3432,BP3432:BX3432,BZ3432:CF3432,CH3432:FC3432,FI3432:FQ3432),"")</f>
        <v/>
      </c>
      <c r="G3432" s="98" t="str">
        <f>IF($B3432&gt;=1,$M3432,"")</f>
        <v/>
      </c>
      <c r="H3432" s="199" t="str">
        <f>IF(AND(M3432&gt;0,M3432&lt;=STATS!$C$22),1,"")</f>
        <v/>
      </c>
      <c r="J3432" s="34">
        <v>3431</v>
      </c>
      <c r="R3432" s="17"/>
      <c r="U3432" s="17"/>
      <c r="FD3432" s="195"/>
      <c r="FE3432" s="195"/>
      <c r="FF3432" s="195"/>
      <c r="FG3432" s="195"/>
      <c r="FH3432" s="195"/>
    </row>
    <row r="3433" spans="2:164" x14ac:dyDescent="0.2">
      <c r="B3433" s="98">
        <f>COUNT(R3433:FC3433,FI3433:FQ3433)</f>
        <v>0</v>
      </c>
      <c r="C3433" s="98" t="str">
        <f>IF(COUNT(R3433:FC3433,FI3433:FQ3433)&gt;0,COUNT(R3433:FC3433,FI3433:FQ3433),"")</f>
        <v/>
      </c>
      <c r="D3433" s="98" t="str">
        <f>IF(COUNT(X3433:BN3433,BP3433:BX3433,BZ3433:CF3433,CH3433:FC3433,FI3433:FQ3433)&gt;0,COUNT(X3433:BN3433,BP3433:BX3433,BZ3433:CF3433,CH3433:FC3433,FI3433:FQ3433),"")</f>
        <v/>
      </c>
      <c r="E3433" s="98" t="str">
        <f>IF(H3433=1,COUNT(R3433:FC3433,FI3433:FQ3433),"")</f>
        <v/>
      </c>
      <c r="F3433" s="98" t="str">
        <f>IF(H3433=1,COUNT(X3433:BN3433,BP3433:BX3433,BZ3433:CF3433,CH3433:FC3433,FI3433:FQ3433),"")</f>
        <v/>
      </c>
      <c r="G3433" s="98" t="str">
        <f>IF($B3433&gt;=1,$M3433,"")</f>
        <v/>
      </c>
      <c r="H3433" s="199" t="str">
        <f>IF(AND(M3433&gt;0,M3433&lt;=STATS!$C$22),1,"")</f>
        <v/>
      </c>
      <c r="J3433" s="34">
        <v>3432</v>
      </c>
      <c r="R3433" s="17"/>
      <c r="U3433" s="17"/>
      <c r="FD3433" s="195"/>
      <c r="FE3433" s="195"/>
      <c r="FF3433" s="195"/>
      <c r="FG3433" s="195"/>
      <c r="FH3433" s="195"/>
    </row>
    <row r="3434" spans="2:164" x14ac:dyDescent="0.2">
      <c r="B3434" s="98">
        <f>COUNT(R3434:FC3434,FI3434:FQ3434)</f>
        <v>0</v>
      </c>
      <c r="C3434" s="98" t="str">
        <f>IF(COUNT(R3434:FC3434,FI3434:FQ3434)&gt;0,COUNT(R3434:FC3434,FI3434:FQ3434),"")</f>
        <v/>
      </c>
      <c r="D3434" s="98" t="str">
        <f>IF(COUNT(X3434:BN3434,BP3434:BX3434,BZ3434:CF3434,CH3434:FC3434,FI3434:FQ3434)&gt;0,COUNT(X3434:BN3434,BP3434:BX3434,BZ3434:CF3434,CH3434:FC3434,FI3434:FQ3434),"")</f>
        <v/>
      </c>
      <c r="E3434" s="98" t="str">
        <f>IF(H3434=1,COUNT(R3434:FC3434,FI3434:FQ3434),"")</f>
        <v/>
      </c>
      <c r="F3434" s="98" t="str">
        <f>IF(H3434=1,COUNT(X3434:BN3434,BP3434:BX3434,BZ3434:CF3434,CH3434:FC3434,FI3434:FQ3434),"")</f>
        <v/>
      </c>
      <c r="G3434" s="98" t="str">
        <f>IF($B3434&gt;=1,$M3434,"")</f>
        <v/>
      </c>
      <c r="H3434" s="199" t="str">
        <f>IF(AND(M3434&gt;0,M3434&lt;=STATS!$C$22),1,"")</f>
        <v/>
      </c>
      <c r="J3434" s="34">
        <v>3433</v>
      </c>
      <c r="R3434" s="17"/>
      <c r="U3434" s="17"/>
      <c r="FD3434" s="195"/>
      <c r="FE3434" s="195"/>
      <c r="FF3434" s="195"/>
      <c r="FG3434" s="195"/>
      <c r="FH3434" s="195"/>
    </row>
    <row r="3435" spans="2:164" x14ac:dyDescent="0.2">
      <c r="B3435" s="98">
        <f>COUNT(R3435:FC3435,FI3435:FQ3435)</f>
        <v>0</v>
      </c>
      <c r="C3435" s="98" t="str">
        <f>IF(COUNT(R3435:FC3435,FI3435:FQ3435)&gt;0,COUNT(R3435:FC3435,FI3435:FQ3435),"")</f>
        <v/>
      </c>
      <c r="D3435" s="98" t="str">
        <f>IF(COUNT(X3435:BN3435,BP3435:BX3435,BZ3435:CF3435,CH3435:FC3435,FI3435:FQ3435)&gt;0,COUNT(X3435:BN3435,BP3435:BX3435,BZ3435:CF3435,CH3435:FC3435,FI3435:FQ3435),"")</f>
        <v/>
      </c>
      <c r="E3435" s="98" t="str">
        <f>IF(H3435=1,COUNT(R3435:FC3435,FI3435:FQ3435),"")</f>
        <v/>
      </c>
      <c r="F3435" s="98" t="str">
        <f>IF(H3435=1,COUNT(X3435:BN3435,BP3435:BX3435,BZ3435:CF3435,CH3435:FC3435,FI3435:FQ3435),"")</f>
        <v/>
      </c>
      <c r="G3435" s="98" t="str">
        <f>IF($B3435&gt;=1,$M3435,"")</f>
        <v/>
      </c>
      <c r="H3435" s="199" t="str">
        <f>IF(AND(M3435&gt;0,M3435&lt;=STATS!$C$22),1,"")</f>
        <v/>
      </c>
      <c r="J3435" s="34">
        <v>3434</v>
      </c>
      <c r="R3435" s="17"/>
      <c r="U3435" s="17"/>
      <c r="FD3435" s="195"/>
      <c r="FE3435" s="195"/>
      <c r="FF3435" s="195"/>
      <c r="FG3435" s="195"/>
      <c r="FH3435" s="195"/>
    </row>
    <row r="3436" spans="2:164" x14ac:dyDescent="0.2">
      <c r="B3436" s="98">
        <f>COUNT(R3436:FC3436,FI3436:FQ3436)</f>
        <v>0</v>
      </c>
      <c r="C3436" s="98" t="str">
        <f>IF(COUNT(R3436:FC3436,FI3436:FQ3436)&gt;0,COUNT(R3436:FC3436,FI3436:FQ3436),"")</f>
        <v/>
      </c>
      <c r="D3436" s="98" t="str">
        <f>IF(COUNT(X3436:BN3436,BP3436:BX3436,BZ3436:CF3436,CH3436:FC3436,FI3436:FQ3436)&gt;0,COUNT(X3436:BN3436,BP3436:BX3436,BZ3436:CF3436,CH3436:FC3436,FI3436:FQ3436),"")</f>
        <v/>
      </c>
      <c r="E3436" s="98" t="str">
        <f>IF(H3436=1,COUNT(R3436:FC3436,FI3436:FQ3436),"")</f>
        <v/>
      </c>
      <c r="F3436" s="98" t="str">
        <f>IF(H3436=1,COUNT(X3436:BN3436,BP3436:BX3436,BZ3436:CF3436,CH3436:FC3436,FI3436:FQ3436),"")</f>
        <v/>
      </c>
      <c r="G3436" s="98" t="str">
        <f>IF($B3436&gt;=1,$M3436,"")</f>
        <v/>
      </c>
      <c r="H3436" s="199" t="str">
        <f>IF(AND(M3436&gt;0,M3436&lt;=STATS!$C$22),1,"")</f>
        <v/>
      </c>
      <c r="J3436" s="34">
        <v>3435</v>
      </c>
      <c r="R3436" s="17"/>
      <c r="U3436" s="17"/>
      <c r="FD3436" s="195"/>
      <c r="FE3436" s="195"/>
      <c r="FF3436" s="195"/>
      <c r="FG3436" s="195"/>
      <c r="FH3436" s="195"/>
    </row>
    <row r="3437" spans="2:164" x14ac:dyDescent="0.2">
      <c r="B3437" s="98">
        <f>COUNT(R3437:FC3437,FI3437:FQ3437)</f>
        <v>0</v>
      </c>
      <c r="C3437" s="98" t="str">
        <f>IF(COUNT(R3437:FC3437,FI3437:FQ3437)&gt;0,COUNT(R3437:FC3437,FI3437:FQ3437),"")</f>
        <v/>
      </c>
      <c r="D3437" s="98" t="str">
        <f>IF(COUNT(X3437:BN3437,BP3437:BX3437,BZ3437:CF3437,CH3437:FC3437,FI3437:FQ3437)&gt;0,COUNT(X3437:BN3437,BP3437:BX3437,BZ3437:CF3437,CH3437:FC3437,FI3437:FQ3437),"")</f>
        <v/>
      </c>
      <c r="E3437" s="98" t="str">
        <f>IF(H3437=1,COUNT(R3437:FC3437,FI3437:FQ3437),"")</f>
        <v/>
      </c>
      <c r="F3437" s="98" t="str">
        <f>IF(H3437=1,COUNT(X3437:BN3437,BP3437:BX3437,BZ3437:CF3437,CH3437:FC3437,FI3437:FQ3437),"")</f>
        <v/>
      </c>
      <c r="G3437" s="98" t="str">
        <f>IF($B3437&gt;=1,$M3437,"")</f>
        <v/>
      </c>
      <c r="H3437" s="199" t="str">
        <f>IF(AND(M3437&gt;0,M3437&lt;=STATS!$C$22),1,"")</f>
        <v/>
      </c>
      <c r="J3437" s="34">
        <v>3436</v>
      </c>
      <c r="R3437" s="17"/>
      <c r="U3437" s="17"/>
      <c r="FD3437" s="195"/>
      <c r="FE3437" s="195"/>
      <c r="FF3437" s="195"/>
      <c r="FG3437" s="195"/>
      <c r="FH3437" s="195"/>
    </row>
    <row r="3438" spans="2:164" x14ac:dyDescent="0.2">
      <c r="B3438" s="98">
        <f>COUNT(R3438:FC3438,FI3438:FQ3438)</f>
        <v>0</v>
      </c>
      <c r="C3438" s="98" t="str">
        <f>IF(COUNT(R3438:FC3438,FI3438:FQ3438)&gt;0,COUNT(R3438:FC3438,FI3438:FQ3438),"")</f>
        <v/>
      </c>
      <c r="D3438" s="98" t="str">
        <f>IF(COUNT(X3438:BN3438,BP3438:BX3438,BZ3438:CF3438,CH3438:FC3438,FI3438:FQ3438)&gt;0,COUNT(X3438:BN3438,BP3438:BX3438,BZ3438:CF3438,CH3438:FC3438,FI3438:FQ3438),"")</f>
        <v/>
      </c>
      <c r="E3438" s="98" t="str">
        <f>IF(H3438=1,COUNT(R3438:FC3438,FI3438:FQ3438),"")</f>
        <v/>
      </c>
      <c r="F3438" s="98" t="str">
        <f>IF(H3438=1,COUNT(X3438:BN3438,BP3438:BX3438,BZ3438:CF3438,CH3438:FC3438,FI3438:FQ3438),"")</f>
        <v/>
      </c>
      <c r="G3438" s="98" t="str">
        <f>IF($B3438&gt;=1,$M3438,"")</f>
        <v/>
      </c>
      <c r="H3438" s="199" t="str">
        <f>IF(AND(M3438&gt;0,M3438&lt;=STATS!$C$22),1,"")</f>
        <v/>
      </c>
      <c r="J3438" s="34">
        <v>3437</v>
      </c>
      <c r="R3438" s="17"/>
      <c r="U3438" s="17"/>
      <c r="FD3438" s="195"/>
      <c r="FE3438" s="195"/>
      <c r="FF3438" s="195"/>
      <c r="FG3438" s="195"/>
      <c r="FH3438" s="195"/>
    </row>
    <row r="3439" spans="2:164" x14ac:dyDescent="0.2">
      <c r="B3439" s="98">
        <f>COUNT(R3439:FC3439,FI3439:FQ3439)</f>
        <v>0</v>
      </c>
      <c r="C3439" s="98" t="str">
        <f>IF(COUNT(R3439:FC3439,FI3439:FQ3439)&gt;0,COUNT(R3439:FC3439,FI3439:FQ3439),"")</f>
        <v/>
      </c>
      <c r="D3439" s="98" t="str">
        <f>IF(COUNT(X3439:BN3439,BP3439:BX3439,BZ3439:CF3439,CH3439:FC3439,FI3439:FQ3439)&gt;0,COUNT(X3439:BN3439,BP3439:BX3439,BZ3439:CF3439,CH3439:FC3439,FI3439:FQ3439),"")</f>
        <v/>
      </c>
      <c r="E3439" s="98" t="str">
        <f>IF(H3439=1,COUNT(R3439:FC3439,FI3439:FQ3439),"")</f>
        <v/>
      </c>
      <c r="F3439" s="98" t="str">
        <f>IF(H3439=1,COUNT(X3439:BN3439,BP3439:BX3439,BZ3439:CF3439,CH3439:FC3439,FI3439:FQ3439),"")</f>
        <v/>
      </c>
      <c r="G3439" s="98" t="str">
        <f>IF($B3439&gt;=1,$M3439,"")</f>
        <v/>
      </c>
      <c r="H3439" s="199" t="str">
        <f>IF(AND(M3439&gt;0,M3439&lt;=STATS!$C$22),1,"")</f>
        <v/>
      </c>
      <c r="J3439" s="34">
        <v>3438</v>
      </c>
      <c r="R3439" s="17"/>
      <c r="U3439" s="17"/>
      <c r="FD3439" s="195"/>
      <c r="FE3439" s="195"/>
      <c r="FF3439" s="195"/>
      <c r="FG3439" s="195"/>
      <c r="FH3439" s="195"/>
    </row>
    <row r="3440" spans="2:164" x14ac:dyDescent="0.2">
      <c r="B3440" s="98">
        <f>COUNT(R3440:FC3440,FI3440:FQ3440)</f>
        <v>0</v>
      </c>
      <c r="C3440" s="98" t="str">
        <f>IF(COUNT(R3440:FC3440,FI3440:FQ3440)&gt;0,COUNT(R3440:FC3440,FI3440:FQ3440),"")</f>
        <v/>
      </c>
      <c r="D3440" s="98" t="str">
        <f>IF(COUNT(X3440:BN3440,BP3440:BX3440,BZ3440:CF3440,CH3440:FC3440,FI3440:FQ3440)&gt;0,COUNT(X3440:BN3440,BP3440:BX3440,BZ3440:CF3440,CH3440:FC3440,FI3440:FQ3440),"")</f>
        <v/>
      </c>
      <c r="E3440" s="98" t="str">
        <f>IF(H3440=1,COUNT(R3440:FC3440,FI3440:FQ3440),"")</f>
        <v/>
      </c>
      <c r="F3440" s="98" t="str">
        <f>IF(H3440=1,COUNT(X3440:BN3440,BP3440:BX3440,BZ3440:CF3440,CH3440:FC3440,FI3440:FQ3440),"")</f>
        <v/>
      </c>
      <c r="G3440" s="98" t="str">
        <f>IF($B3440&gt;=1,$M3440,"")</f>
        <v/>
      </c>
      <c r="H3440" s="199" t="str">
        <f>IF(AND(M3440&gt;0,M3440&lt;=STATS!$C$22),1,"")</f>
        <v/>
      </c>
      <c r="J3440" s="34">
        <v>3439</v>
      </c>
      <c r="R3440" s="17"/>
      <c r="U3440" s="17"/>
      <c r="FD3440" s="195"/>
      <c r="FE3440" s="195"/>
      <c r="FF3440" s="195"/>
      <c r="FG3440" s="195"/>
      <c r="FH3440" s="195"/>
    </row>
    <row r="3441" spans="2:164" x14ac:dyDescent="0.2">
      <c r="B3441" s="98">
        <f>COUNT(R3441:FC3441,FI3441:FQ3441)</f>
        <v>0</v>
      </c>
      <c r="C3441" s="98" t="str">
        <f>IF(COUNT(R3441:FC3441,FI3441:FQ3441)&gt;0,COUNT(R3441:FC3441,FI3441:FQ3441),"")</f>
        <v/>
      </c>
      <c r="D3441" s="98" t="str">
        <f>IF(COUNT(X3441:BN3441,BP3441:BX3441,BZ3441:CF3441,CH3441:FC3441,FI3441:FQ3441)&gt;0,COUNT(X3441:BN3441,BP3441:BX3441,BZ3441:CF3441,CH3441:FC3441,FI3441:FQ3441),"")</f>
        <v/>
      </c>
      <c r="E3441" s="98" t="str">
        <f>IF(H3441=1,COUNT(R3441:FC3441,FI3441:FQ3441),"")</f>
        <v/>
      </c>
      <c r="F3441" s="98" t="str">
        <f>IF(H3441=1,COUNT(X3441:BN3441,BP3441:BX3441,BZ3441:CF3441,CH3441:FC3441,FI3441:FQ3441),"")</f>
        <v/>
      </c>
      <c r="G3441" s="98" t="str">
        <f>IF($B3441&gt;=1,$M3441,"")</f>
        <v/>
      </c>
      <c r="H3441" s="199" t="str">
        <f>IF(AND(M3441&gt;0,M3441&lt;=STATS!$C$22),1,"")</f>
        <v/>
      </c>
      <c r="J3441" s="34">
        <v>3440</v>
      </c>
      <c r="R3441" s="17"/>
      <c r="U3441" s="17"/>
      <c r="FD3441" s="195"/>
      <c r="FE3441" s="195"/>
      <c r="FF3441" s="195"/>
      <c r="FG3441" s="195"/>
      <c r="FH3441" s="195"/>
    </row>
    <row r="3442" spans="2:164" x14ac:dyDescent="0.2">
      <c r="B3442" s="98">
        <f>COUNT(R3442:FC3442,FI3442:FQ3442)</f>
        <v>0</v>
      </c>
      <c r="C3442" s="98" t="str">
        <f>IF(COUNT(R3442:FC3442,FI3442:FQ3442)&gt;0,COUNT(R3442:FC3442,FI3442:FQ3442),"")</f>
        <v/>
      </c>
      <c r="D3442" s="98" t="str">
        <f>IF(COUNT(X3442:BN3442,BP3442:BX3442,BZ3442:CF3442,CH3442:FC3442,FI3442:FQ3442)&gt;0,COUNT(X3442:BN3442,BP3442:BX3442,BZ3442:CF3442,CH3442:FC3442,FI3442:FQ3442),"")</f>
        <v/>
      </c>
      <c r="E3442" s="98" t="str">
        <f>IF(H3442=1,COUNT(R3442:FC3442,FI3442:FQ3442),"")</f>
        <v/>
      </c>
      <c r="F3442" s="98" t="str">
        <f>IF(H3442=1,COUNT(X3442:BN3442,BP3442:BX3442,BZ3442:CF3442,CH3442:FC3442,FI3442:FQ3442),"")</f>
        <v/>
      </c>
      <c r="G3442" s="98" t="str">
        <f>IF($B3442&gt;=1,$M3442,"")</f>
        <v/>
      </c>
      <c r="H3442" s="199" t="str">
        <f>IF(AND(M3442&gt;0,M3442&lt;=STATS!$C$22),1,"")</f>
        <v/>
      </c>
      <c r="J3442" s="34">
        <v>3441</v>
      </c>
      <c r="R3442" s="17"/>
      <c r="U3442" s="17"/>
      <c r="FD3442" s="195"/>
      <c r="FE3442" s="195"/>
      <c r="FF3442" s="195"/>
      <c r="FG3442" s="195"/>
      <c r="FH3442" s="195"/>
    </row>
    <row r="3443" spans="2:164" x14ac:dyDescent="0.2">
      <c r="B3443" s="98">
        <f>COUNT(R3443:FC3443,FI3443:FQ3443)</f>
        <v>0</v>
      </c>
      <c r="C3443" s="98" t="str">
        <f>IF(COUNT(R3443:FC3443,FI3443:FQ3443)&gt;0,COUNT(R3443:FC3443,FI3443:FQ3443),"")</f>
        <v/>
      </c>
      <c r="D3443" s="98" t="str">
        <f>IF(COUNT(X3443:BN3443,BP3443:BX3443,BZ3443:CF3443,CH3443:FC3443,FI3443:FQ3443)&gt;0,COUNT(X3443:BN3443,BP3443:BX3443,BZ3443:CF3443,CH3443:FC3443,FI3443:FQ3443),"")</f>
        <v/>
      </c>
      <c r="E3443" s="98" t="str">
        <f>IF(H3443=1,COUNT(R3443:FC3443,FI3443:FQ3443),"")</f>
        <v/>
      </c>
      <c r="F3443" s="98" t="str">
        <f>IF(H3443=1,COUNT(X3443:BN3443,BP3443:BX3443,BZ3443:CF3443,CH3443:FC3443,FI3443:FQ3443),"")</f>
        <v/>
      </c>
      <c r="G3443" s="98" t="str">
        <f>IF($B3443&gt;=1,$M3443,"")</f>
        <v/>
      </c>
      <c r="H3443" s="199" t="str">
        <f>IF(AND(M3443&gt;0,M3443&lt;=STATS!$C$22),1,"")</f>
        <v/>
      </c>
      <c r="J3443" s="34">
        <v>3442</v>
      </c>
      <c r="R3443" s="17"/>
      <c r="U3443" s="17"/>
      <c r="FD3443" s="195"/>
      <c r="FE3443" s="195"/>
      <c r="FF3443" s="195"/>
      <c r="FG3443" s="195"/>
      <c r="FH3443" s="195"/>
    </row>
    <row r="3444" spans="2:164" x14ac:dyDescent="0.2">
      <c r="B3444" s="98">
        <f>COUNT(R3444:FC3444,FI3444:FQ3444)</f>
        <v>0</v>
      </c>
      <c r="C3444" s="98" t="str">
        <f>IF(COUNT(R3444:FC3444,FI3444:FQ3444)&gt;0,COUNT(R3444:FC3444,FI3444:FQ3444),"")</f>
        <v/>
      </c>
      <c r="D3444" s="98" t="str">
        <f>IF(COUNT(X3444:BN3444,BP3444:BX3444,BZ3444:CF3444,CH3444:FC3444,FI3444:FQ3444)&gt;0,COUNT(X3444:BN3444,BP3444:BX3444,BZ3444:CF3444,CH3444:FC3444,FI3444:FQ3444),"")</f>
        <v/>
      </c>
      <c r="E3444" s="98" t="str">
        <f>IF(H3444=1,COUNT(R3444:FC3444,FI3444:FQ3444),"")</f>
        <v/>
      </c>
      <c r="F3444" s="98" t="str">
        <f>IF(H3444=1,COUNT(X3444:BN3444,BP3444:BX3444,BZ3444:CF3444,CH3444:FC3444,FI3444:FQ3444),"")</f>
        <v/>
      </c>
      <c r="G3444" s="98" t="str">
        <f>IF($B3444&gt;=1,$M3444,"")</f>
        <v/>
      </c>
      <c r="H3444" s="199" t="str">
        <f>IF(AND(M3444&gt;0,M3444&lt;=STATS!$C$22),1,"")</f>
        <v/>
      </c>
      <c r="J3444" s="34">
        <v>3443</v>
      </c>
      <c r="R3444" s="17"/>
      <c r="U3444" s="17"/>
      <c r="FD3444" s="195"/>
      <c r="FE3444" s="195"/>
      <c r="FF3444" s="195"/>
      <c r="FG3444" s="195"/>
      <c r="FH3444" s="195"/>
    </row>
    <row r="3445" spans="2:164" x14ac:dyDescent="0.2">
      <c r="B3445" s="98">
        <f>COUNT(R3445:FC3445,FI3445:FQ3445)</f>
        <v>0</v>
      </c>
      <c r="C3445" s="98" t="str">
        <f>IF(COUNT(R3445:FC3445,FI3445:FQ3445)&gt;0,COUNT(R3445:FC3445,FI3445:FQ3445),"")</f>
        <v/>
      </c>
      <c r="D3445" s="98" t="str">
        <f>IF(COUNT(X3445:BN3445,BP3445:BX3445,BZ3445:CF3445,CH3445:FC3445,FI3445:FQ3445)&gt;0,COUNT(X3445:BN3445,BP3445:BX3445,BZ3445:CF3445,CH3445:FC3445,FI3445:FQ3445),"")</f>
        <v/>
      </c>
      <c r="E3445" s="98" t="str">
        <f>IF(H3445=1,COUNT(R3445:FC3445,FI3445:FQ3445),"")</f>
        <v/>
      </c>
      <c r="F3445" s="98" t="str">
        <f>IF(H3445=1,COUNT(X3445:BN3445,BP3445:BX3445,BZ3445:CF3445,CH3445:FC3445,FI3445:FQ3445),"")</f>
        <v/>
      </c>
      <c r="G3445" s="98" t="str">
        <f>IF($B3445&gt;=1,$M3445,"")</f>
        <v/>
      </c>
      <c r="H3445" s="199" t="str">
        <f>IF(AND(M3445&gt;0,M3445&lt;=STATS!$C$22),1,"")</f>
        <v/>
      </c>
      <c r="J3445" s="34">
        <v>3444</v>
      </c>
      <c r="R3445" s="17"/>
      <c r="U3445" s="17"/>
      <c r="FD3445" s="195"/>
      <c r="FE3445" s="195"/>
      <c r="FF3445" s="195"/>
      <c r="FG3445" s="195"/>
      <c r="FH3445" s="195"/>
    </row>
    <row r="3446" spans="2:164" x14ac:dyDescent="0.2">
      <c r="B3446" s="98">
        <f>COUNT(R3446:FC3446,FI3446:FQ3446)</f>
        <v>0</v>
      </c>
      <c r="C3446" s="98" t="str">
        <f>IF(COUNT(R3446:FC3446,FI3446:FQ3446)&gt;0,COUNT(R3446:FC3446,FI3446:FQ3446),"")</f>
        <v/>
      </c>
      <c r="D3446" s="98" t="str">
        <f>IF(COUNT(X3446:BN3446,BP3446:BX3446,BZ3446:CF3446,CH3446:FC3446,FI3446:FQ3446)&gt;0,COUNT(X3446:BN3446,BP3446:BX3446,BZ3446:CF3446,CH3446:FC3446,FI3446:FQ3446),"")</f>
        <v/>
      </c>
      <c r="E3446" s="98" t="str">
        <f>IF(H3446=1,COUNT(R3446:FC3446,FI3446:FQ3446),"")</f>
        <v/>
      </c>
      <c r="F3446" s="98" t="str">
        <f>IF(H3446=1,COUNT(X3446:BN3446,BP3446:BX3446,BZ3446:CF3446,CH3446:FC3446,FI3446:FQ3446),"")</f>
        <v/>
      </c>
      <c r="G3446" s="98" t="str">
        <f>IF($B3446&gt;=1,$M3446,"")</f>
        <v/>
      </c>
      <c r="H3446" s="199" t="str">
        <f>IF(AND(M3446&gt;0,M3446&lt;=STATS!$C$22),1,"")</f>
        <v/>
      </c>
      <c r="J3446" s="34">
        <v>3445</v>
      </c>
      <c r="R3446" s="17"/>
      <c r="U3446" s="17"/>
      <c r="FD3446" s="195"/>
      <c r="FE3446" s="195"/>
      <c r="FF3446" s="195"/>
      <c r="FG3446" s="195"/>
      <c r="FH3446" s="195"/>
    </row>
    <row r="3447" spans="2:164" x14ac:dyDescent="0.2">
      <c r="B3447" s="98">
        <f>COUNT(R3447:FC3447,FI3447:FQ3447)</f>
        <v>0</v>
      </c>
      <c r="C3447" s="98" t="str">
        <f>IF(COUNT(R3447:FC3447,FI3447:FQ3447)&gt;0,COUNT(R3447:FC3447,FI3447:FQ3447),"")</f>
        <v/>
      </c>
      <c r="D3447" s="98" t="str">
        <f>IF(COUNT(X3447:BN3447,BP3447:BX3447,BZ3447:CF3447,CH3447:FC3447,FI3447:FQ3447)&gt;0,COUNT(X3447:BN3447,BP3447:BX3447,BZ3447:CF3447,CH3447:FC3447,FI3447:FQ3447),"")</f>
        <v/>
      </c>
      <c r="E3447" s="98" t="str">
        <f>IF(H3447=1,COUNT(R3447:FC3447,FI3447:FQ3447),"")</f>
        <v/>
      </c>
      <c r="F3447" s="98" t="str">
        <f>IF(H3447=1,COUNT(X3447:BN3447,BP3447:BX3447,BZ3447:CF3447,CH3447:FC3447,FI3447:FQ3447),"")</f>
        <v/>
      </c>
      <c r="G3447" s="98" t="str">
        <f>IF($B3447&gt;=1,$M3447,"")</f>
        <v/>
      </c>
      <c r="H3447" s="199" t="str">
        <f>IF(AND(M3447&gt;0,M3447&lt;=STATS!$C$22),1,"")</f>
        <v/>
      </c>
      <c r="J3447" s="34">
        <v>3446</v>
      </c>
      <c r="R3447" s="17"/>
      <c r="U3447" s="17"/>
      <c r="FD3447" s="195"/>
      <c r="FE3447" s="195"/>
      <c r="FF3447" s="195"/>
      <c r="FG3447" s="195"/>
      <c r="FH3447" s="195"/>
    </row>
    <row r="3448" spans="2:164" x14ac:dyDescent="0.2">
      <c r="B3448" s="98">
        <f>COUNT(R3448:FC3448,FI3448:FQ3448)</f>
        <v>0</v>
      </c>
      <c r="C3448" s="98" t="str">
        <f>IF(COUNT(R3448:FC3448,FI3448:FQ3448)&gt;0,COUNT(R3448:FC3448,FI3448:FQ3448),"")</f>
        <v/>
      </c>
      <c r="D3448" s="98" t="str">
        <f>IF(COUNT(X3448:BN3448,BP3448:BX3448,BZ3448:CF3448,CH3448:FC3448,FI3448:FQ3448)&gt;0,COUNT(X3448:BN3448,BP3448:BX3448,BZ3448:CF3448,CH3448:FC3448,FI3448:FQ3448),"")</f>
        <v/>
      </c>
      <c r="E3448" s="98" t="str">
        <f>IF(H3448=1,COUNT(R3448:FC3448,FI3448:FQ3448),"")</f>
        <v/>
      </c>
      <c r="F3448" s="98" t="str">
        <f>IF(H3448=1,COUNT(X3448:BN3448,BP3448:BX3448,BZ3448:CF3448,CH3448:FC3448,FI3448:FQ3448),"")</f>
        <v/>
      </c>
      <c r="G3448" s="98" t="str">
        <f>IF($B3448&gt;=1,$M3448,"")</f>
        <v/>
      </c>
      <c r="H3448" s="199" t="str">
        <f>IF(AND(M3448&gt;0,M3448&lt;=STATS!$C$22),1,"")</f>
        <v/>
      </c>
      <c r="J3448" s="34">
        <v>3447</v>
      </c>
      <c r="R3448" s="17"/>
      <c r="U3448" s="17"/>
      <c r="FD3448" s="195"/>
      <c r="FE3448" s="195"/>
      <c r="FF3448" s="195"/>
      <c r="FG3448" s="195"/>
      <c r="FH3448" s="195"/>
    </row>
    <row r="3449" spans="2:164" x14ac:dyDescent="0.2">
      <c r="B3449" s="98">
        <f>COUNT(R3449:FC3449,FI3449:FQ3449)</f>
        <v>0</v>
      </c>
      <c r="C3449" s="98" t="str">
        <f>IF(COUNT(R3449:FC3449,FI3449:FQ3449)&gt;0,COUNT(R3449:FC3449,FI3449:FQ3449),"")</f>
        <v/>
      </c>
      <c r="D3449" s="98" t="str">
        <f>IF(COUNT(X3449:BN3449,BP3449:BX3449,BZ3449:CF3449,CH3449:FC3449,FI3449:FQ3449)&gt;0,COUNT(X3449:BN3449,BP3449:BX3449,BZ3449:CF3449,CH3449:FC3449,FI3449:FQ3449),"")</f>
        <v/>
      </c>
      <c r="E3449" s="98" t="str">
        <f>IF(H3449=1,COUNT(R3449:FC3449,FI3449:FQ3449),"")</f>
        <v/>
      </c>
      <c r="F3449" s="98" t="str">
        <f>IF(H3449=1,COUNT(X3449:BN3449,BP3449:BX3449,BZ3449:CF3449,CH3449:FC3449,FI3449:FQ3449),"")</f>
        <v/>
      </c>
      <c r="G3449" s="98" t="str">
        <f>IF($B3449&gt;=1,$M3449,"")</f>
        <v/>
      </c>
      <c r="H3449" s="199" t="str">
        <f>IF(AND(M3449&gt;0,M3449&lt;=STATS!$C$22),1,"")</f>
        <v/>
      </c>
      <c r="J3449" s="34">
        <v>3448</v>
      </c>
      <c r="R3449" s="17"/>
      <c r="U3449" s="17"/>
      <c r="FD3449" s="195"/>
      <c r="FE3449" s="195"/>
      <c r="FF3449" s="195"/>
      <c r="FG3449" s="195"/>
      <c r="FH3449" s="195"/>
    </row>
    <row r="3450" spans="2:164" x14ac:dyDescent="0.2">
      <c r="B3450" s="98">
        <f>COUNT(R3450:FC3450,FI3450:FQ3450)</f>
        <v>0</v>
      </c>
      <c r="C3450" s="98" t="str">
        <f>IF(COUNT(R3450:FC3450,FI3450:FQ3450)&gt;0,COUNT(R3450:FC3450,FI3450:FQ3450),"")</f>
        <v/>
      </c>
      <c r="D3450" s="98" t="str">
        <f>IF(COUNT(X3450:BN3450,BP3450:BX3450,BZ3450:CF3450,CH3450:FC3450,FI3450:FQ3450)&gt;0,COUNT(X3450:BN3450,BP3450:BX3450,BZ3450:CF3450,CH3450:FC3450,FI3450:FQ3450),"")</f>
        <v/>
      </c>
      <c r="E3450" s="98" t="str">
        <f>IF(H3450=1,COUNT(R3450:FC3450,FI3450:FQ3450),"")</f>
        <v/>
      </c>
      <c r="F3450" s="98" t="str">
        <f>IF(H3450=1,COUNT(X3450:BN3450,BP3450:BX3450,BZ3450:CF3450,CH3450:FC3450,FI3450:FQ3450),"")</f>
        <v/>
      </c>
      <c r="G3450" s="98" t="str">
        <f>IF($B3450&gt;=1,$M3450,"")</f>
        <v/>
      </c>
      <c r="H3450" s="199" t="str">
        <f>IF(AND(M3450&gt;0,M3450&lt;=STATS!$C$22),1,"")</f>
        <v/>
      </c>
      <c r="J3450" s="34">
        <v>3449</v>
      </c>
      <c r="R3450" s="17"/>
      <c r="U3450" s="17"/>
      <c r="FD3450" s="195"/>
      <c r="FE3450" s="195"/>
      <c r="FF3450" s="195"/>
      <c r="FG3450" s="195"/>
      <c r="FH3450" s="195"/>
    </row>
    <row r="3451" spans="2:164" x14ac:dyDescent="0.2">
      <c r="B3451" s="98">
        <f>COUNT(R3451:FC3451,FI3451:FQ3451)</f>
        <v>0</v>
      </c>
      <c r="C3451" s="98" t="str">
        <f>IF(COUNT(R3451:FC3451,FI3451:FQ3451)&gt;0,COUNT(R3451:FC3451,FI3451:FQ3451),"")</f>
        <v/>
      </c>
      <c r="D3451" s="98" t="str">
        <f>IF(COUNT(X3451:BN3451,BP3451:BX3451,BZ3451:CF3451,CH3451:FC3451,FI3451:FQ3451)&gt;0,COUNT(X3451:BN3451,BP3451:BX3451,BZ3451:CF3451,CH3451:FC3451,FI3451:FQ3451),"")</f>
        <v/>
      </c>
      <c r="E3451" s="98" t="str">
        <f>IF(H3451=1,COUNT(R3451:FC3451,FI3451:FQ3451),"")</f>
        <v/>
      </c>
      <c r="F3451" s="98" t="str">
        <f>IF(H3451=1,COUNT(X3451:BN3451,BP3451:BX3451,BZ3451:CF3451,CH3451:FC3451,FI3451:FQ3451),"")</f>
        <v/>
      </c>
      <c r="G3451" s="98" t="str">
        <f>IF($B3451&gt;=1,$M3451,"")</f>
        <v/>
      </c>
      <c r="H3451" s="199" t="str">
        <f>IF(AND(M3451&gt;0,M3451&lt;=STATS!$C$22),1,"")</f>
        <v/>
      </c>
      <c r="J3451" s="34">
        <v>3450</v>
      </c>
      <c r="R3451" s="17"/>
      <c r="U3451" s="17"/>
      <c r="FD3451" s="195"/>
      <c r="FE3451" s="195"/>
      <c r="FF3451" s="195"/>
      <c r="FG3451" s="195"/>
      <c r="FH3451" s="195"/>
    </row>
    <row r="3452" spans="2:164" x14ac:dyDescent="0.2">
      <c r="B3452" s="98">
        <f>COUNT(R3452:FC3452,FI3452:FQ3452)</f>
        <v>0</v>
      </c>
      <c r="C3452" s="98" t="str">
        <f>IF(COUNT(R3452:FC3452,FI3452:FQ3452)&gt;0,COUNT(R3452:FC3452,FI3452:FQ3452),"")</f>
        <v/>
      </c>
      <c r="D3452" s="98" t="str">
        <f>IF(COUNT(X3452:BN3452,BP3452:BX3452,BZ3452:CF3452,CH3452:FC3452,FI3452:FQ3452)&gt;0,COUNT(X3452:BN3452,BP3452:BX3452,BZ3452:CF3452,CH3452:FC3452,FI3452:FQ3452),"")</f>
        <v/>
      </c>
      <c r="E3452" s="98" t="str">
        <f>IF(H3452=1,COUNT(R3452:FC3452,FI3452:FQ3452),"")</f>
        <v/>
      </c>
      <c r="F3452" s="98" t="str">
        <f>IF(H3452=1,COUNT(X3452:BN3452,BP3452:BX3452,BZ3452:CF3452,CH3452:FC3452,FI3452:FQ3452),"")</f>
        <v/>
      </c>
      <c r="G3452" s="98" t="str">
        <f>IF($B3452&gt;=1,$M3452,"")</f>
        <v/>
      </c>
      <c r="H3452" s="199" t="str">
        <f>IF(AND(M3452&gt;0,M3452&lt;=STATS!$C$22),1,"")</f>
        <v/>
      </c>
      <c r="J3452" s="34">
        <v>3451</v>
      </c>
      <c r="R3452" s="17"/>
      <c r="U3452" s="17"/>
      <c r="FD3452" s="195"/>
      <c r="FE3452" s="195"/>
      <c r="FF3452" s="195"/>
      <c r="FG3452" s="195"/>
      <c r="FH3452" s="195"/>
    </row>
    <row r="3453" spans="2:164" x14ac:dyDescent="0.2">
      <c r="B3453" s="98">
        <f>COUNT(R3453:FC3453,FI3453:FQ3453)</f>
        <v>0</v>
      </c>
      <c r="C3453" s="98" t="str">
        <f>IF(COUNT(R3453:FC3453,FI3453:FQ3453)&gt;0,COUNT(R3453:FC3453,FI3453:FQ3453),"")</f>
        <v/>
      </c>
      <c r="D3453" s="98" t="str">
        <f>IF(COUNT(X3453:BN3453,BP3453:BX3453,BZ3453:CF3453,CH3453:FC3453,FI3453:FQ3453)&gt;0,COUNT(X3453:BN3453,BP3453:BX3453,BZ3453:CF3453,CH3453:FC3453,FI3453:FQ3453),"")</f>
        <v/>
      </c>
      <c r="E3453" s="98" t="str">
        <f>IF(H3453=1,COUNT(R3453:FC3453,FI3453:FQ3453),"")</f>
        <v/>
      </c>
      <c r="F3453" s="98" t="str">
        <f>IF(H3453=1,COUNT(X3453:BN3453,BP3453:BX3453,BZ3453:CF3453,CH3453:FC3453,FI3453:FQ3453),"")</f>
        <v/>
      </c>
      <c r="G3453" s="98" t="str">
        <f>IF($B3453&gt;=1,$M3453,"")</f>
        <v/>
      </c>
      <c r="H3453" s="199" t="str">
        <f>IF(AND(M3453&gt;0,M3453&lt;=STATS!$C$22),1,"")</f>
        <v/>
      </c>
      <c r="J3453" s="34">
        <v>3452</v>
      </c>
      <c r="R3453" s="17"/>
      <c r="U3453" s="17"/>
      <c r="FD3453" s="195"/>
      <c r="FE3453" s="195"/>
      <c r="FF3453" s="195"/>
      <c r="FG3453" s="195"/>
      <c r="FH3453" s="195"/>
    </row>
    <row r="3454" spans="2:164" x14ac:dyDescent="0.2">
      <c r="B3454" s="98">
        <f>COUNT(R3454:FC3454,FI3454:FQ3454)</f>
        <v>0</v>
      </c>
      <c r="C3454" s="98" t="str">
        <f>IF(COUNT(R3454:FC3454,FI3454:FQ3454)&gt;0,COUNT(R3454:FC3454,FI3454:FQ3454),"")</f>
        <v/>
      </c>
      <c r="D3454" s="98" t="str">
        <f>IF(COUNT(X3454:BN3454,BP3454:BX3454,BZ3454:CF3454,CH3454:FC3454,FI3454:FQ3454)&gt;0,COUNT(X3454:BN3454,BP3454:BX3454,BZ3454:CF3454,CH3454:FC3454,FI3454:FQ3454),"")</f>
        <v/>
      </c>
      <c r="E3454" s="98" t="str">
        <f>IF(H3454=1,COUNT(R3454:FC3454,FI3454:FQ3454),"")</f>
        <v/>
      </c>
      <c r="F3454" s="98" t="str">
        <f>IF(H3454=1,COUNT(X3454:BN3454,BP3454:BX3454,BZ3454:CF3454,CH3454:FC3454,FI3454:FQ3454),"")</f>
        <v/>
      </c>
      <c r="G3454" s="98" t="str">
        <f>IF($B3454&gt;=1,$M3454,"")</f>
        <v/>
      </c>
      <c r="H3454" s="199" t="str">
        <f>IF(AND(M3454&gt;0,M3454&lt;=STATS!$C$22),1,"")</f>
        <v/>
      </c>
      <c r="J3454" s="34">
        <v>3453</v>
      </c>
      <c r="R3454" s="17"/>
      <c r="U3454" s="17"/>
      <c r="FD3454" s="195"/>
      <c r="FE3454" s="195"/>
      <c r="FF3454" s="195"/>
      <c r="FG3454" s="195"/>
      <c r="FH3454" s="195"/>
    </row>
    <row r="3455" spans="2:164" x14ac:dyDescent="0.2">
      <c r="B3455" s="98">
        <f>COUNT(R3455:FC3455,FI3455:FQ3455)</f>
        <v>0</v>
      </c>
      <c r="C3455" s="98" t="str">
        <f>IF(COUNT(R3455:FC3455,FI3455:FQ3455)&gt;0,COUNT(R3455:FC3455,FI3455:FQ3455),"")</f>
        <v/>
      </c>
      <c r="D3455" s="98" t="str">
        <f>IF(COUNT(X3455:BN3455,BP3455:BX3455,BZ3455:CF3455,CH3455:FC3455,FI3455:FQ3455)&gt;0,COUNT(X3455:BN3455,BP3455:BX3455,BZ3455:CF3455,CH3455:FC3455,FI3455:FQ3455),"")</f>
        <v/>
      </c>
      <c r="E3455" s="98" t="str">
        <f>IF(H3455=1,COUNT(R3455:FC3455,FI3455:FQ3455),"")</f>
        <v/>
      </c>
      <c r="F3455" s="98" t="str">
        <f>IF(H3455=1,COUNT(X3455:BN3455,BP3455:BX3455,BZ3455:CF3455,CH3455:FC3455,FI3455:FQ3455),"")</f>
        <v/>
      </c>
      <c r="G3455" s="98" t="str">
        <f>IF($B3455&gt;=1,$M3455,"")</f>
        <v/>
      </c>
      <c r="H3455" s="199" t="str">
        <f>IF(AND(M3455&gt;0,M3455&lt;=STATS!$C$22),1,"")</f>
        <v/>
      </c>
      <c r="J3455" s="34">
        <v>3454</v>
      </c>
      <c r="R3455" s="17"/>
      <c r="U3455" s="17"/>
      <c r="FD3455" s="195"/>
      <c r="FE3455" s="195"/>
      <c r="FF3455" s="195"/>
      <c r="FG3455" s="195"/>
      <c r="FH3455" s="195"/>
    </row>
    <row r="3456" spans="2:164" x14ac:dyDescent="0.2">
      <c r="B3456" s="98">
        <f>COUNT(R3456:FC3456,FI3456:FQ3456)</f>
        <v>0</v>
      </c>
      <c r="C3456" s="98" t="str">
        <f>IF(COUNT(R3456:FC3456,FI3456:FQ3456)&gt;0,COUNT(R3456:FC3456,FI3456:FQ3456),"")</f>
        <v/>
      </c>
      <c r="D3456" s="98" t="str">
        <f>IF(COUNT(X3456:BN3456,BP3456:BX3456,BZ3456:CF3456,CH3456:FC3456,FI3456:FQ3456)&gt;0,COUNT(X3456:BN3456,BP3456:BX3456,BZ3456:CF3456,CH3456:FC3456,FI3456:FQ3456),"")</f>
        <v/>
      </c>
      <c r="E3456" s="98" t="str">
        <f>IF(H3456=1,COUNT(R3456:FC3456,FI3456:FQ3456),"")</f>
        <v/>
      </c>
      <c r="F3456" s="98" t="str">
        <f>IF(H3456=1,COUNT(X3456:BN3456,BP3456:BX3456,BZ3456:CF3456,CH3456:FC3456,FI3456:FQ3456),"")</f>
        <v/>
      </c>
      <c r="G3456" s="98" t="str">
        <f>IF($B3456&gt;=1,$M3456,"")</f>
        <v/>
      </c>
      <c r="H3456" s="199" t="str">
        <f>IF(AND(M3456&gt;0,M3456&lt;=STATS!$C$22),1,"")</f>
        <v/>
      </c>
      <c r="J3456" s="34">
        <v>3455</v>
      </c>
      <c r="R3456" s="17"/>
      <c r="U3456" s="17"/>
      <c r="FD3456" s="195"/>
      <c r="FE3456" s="195"/>
      <c r="FF3456" s="195"/>
      <c r="FG3456" s="195"/>
      <c r="FH3456" s="195"/>
    </row>
    <row r="3457" spans="2:164" x14ac:dyDescent="0.2">
      <c r="B3457" s="98">
        <f>COUNT(R3457:FC3457,FI3457:FQ3457)</f>
        <v>0</v>
      </c>
      <c r="C3457" s="98" t="str">
        <f>IF(COUNT(R3457:FC3457,FI3457:FQ3457)&gt;0,COUNT(R3457:FC3457,FI3457:FQ3457),"")</f>
        <v/>
      </c>
      <c r="D3457" s="98" t="str">
        <f>IF(COUNT(X3457:BN3457,BP3457:BX3457,BZ3457:CF3457,CH3457:FC3457,FI3457:FQ3457)&gt;0,COUNT(X3457:BN3457,BP3457:BX3457,BZ3457:CF3457,CH3457:FC3457,FI3457:FQ3457),"")</f>
        <v/>
      </c>
      <c r="E3457" s="98" t="str">
        <f>IF(H3457=1,COUNT(R3457:FC3457,FI3457:FQ3457),"")</f>
        <v/>
      </c>
      <c r="F3457" s="98" t="str">
        <f>IF(H3457=1,COUNT(X3457:BN3457,BP3457:BX3457,BZ3457:CF3457,CH3457:FC3457,FI3457:FQ3457),"")</f>
        <v/>
      </c>
      <c r="G3457" s="98" t="str">
        <f>IF($B3457&gt;=1,$M3457,"")</f>
        <v/>
      </c>
      <c r="H3457" s="199" t="str">
        <f>IF(AND(M3457&gt;0,M3457&lt;=STATS!$C$22),1,"")</f>
        <v/>
      </c>
      <c r="J3457" s="34">
        <v>3456</v>
      </c>
      <c r="R3457" s="17"/>
      <c r="U3457" s="17"/>
      <c r="FD3457" s="195"/>
      <c r="FE3457" s="195"/>
      <c r="FF3457" s="195"/>
      <c r="FG3457" s="195"/>
      <c r="FH3457" s="195"/>
    </row>
    <row r="3458" spans="2:164" x14ac:dyDescent="0.2">
      <c r="B3458" s="98">
        <f>COUNT(R3458:FC3458,FI3458:FQ3458)</f>
        <v>0</v>
      </c>
      <c r="C3458" s="98" t="str">
        <f>IF(COUNT(R3458:FC3458,FI3458:FQ3458)&gt;0,COUNT(R3458:FC3458,FI3458:FQ3458),"")</f>
        <v/>
      </c>
      <c r="D3458" s="98" t="str">
        <f>IF(COUNT(X3458:BN3458,BP3458:BX3458,BZ3458:CF3458,CH3458:FC3458,FI3458:FQ3458)&gt;0,COUNT(X3458:BN3458,BP3458:BX3458,BZ3458:CF3458,CH3458:FC3458,FI3458:FQ3458),"")</f>
        <v/>
      </c>
      <c r="E3458" s="98" t="str">
        <f>IF(H3458=1,COUNT(R3458:FC3458,FI3458:FQ3458),"")</f>
        <v/>
      </c>
      <c r="F3458" s="98" t="str">
        <f>IF(H3458=1,COUNT(X3458:BN3458,BP3458:BX3458,BZ3458:CF3458,CH3458:FC3458,FI3458:FQ3458),"")</f>
        <v/>
      </c>
      <c r="G3458" s="98" t="str">
        <f>IF($B3458&gt;=1,$M3458,"")</f>
        <v/>
      </c>
      <c r="H3458" s="199" t="str">
        <f>IF(AND(M3458&gt;0,M3458&lt;=STATS!$C$22),1,"")</f>
        <v/>
      </c>
      <c r="J3458" s="34">
        <v>3457</v>
      </c>
      <c r="R3458" s="17"/>
      <c r="U3458" s="17"/>
      <c r="FD3458" s="195"/>
      <c r="FE3458" s="195"/>
      <c r="FF3458" s="195"/>
      <c r="FG3458" s="195"/>
      <c r="FH3458" s="195"/>
    </row>
    <row r="3459" spans="2:164" x14ac:dyDescent="0.2">
      <c r="B3459" s="98">
        <f>COUNT(R3459:FC3459,FI3459:FQ3459)</f>
        <v>0</v>
      </c>
      <c r="C3459" s="98" t="str">
        <f>IF(COUNT(R3459:FC3459,FI3459:FQ3459)&gt;0,COUNT(R3459:FC3459,FI3459:FQ3459),"")</f>
        <v/>
      </c>
      <c r="D3459" s="98" t="str">
        <f>IF(COUNT(X3459:BN3459,BP3459:BX3459,BZ3459:CF3459,CH3459:FC3459,FI3459:FQ3459)&gt;0,COUNT(X3459:BN3459,BP3459:BX3459,BZ3459:CF3459,CH3459:FC3459,FI3459:FQ3459),"")</f>
        <v/>
      </c>
      <c r="E3459" s="98" t="str">
        <f>IF(H3459=1,COUNT(R3459:FC3459,FI3459:FQ3459),"")</f>
        <v/>
      </c>
      <c r="F3459" s="98" t="str">
        <f>IF(H3459=1,COUNT(X3459:BN3459,BP3459:BX3459,BZ3459:CF3459,CH3459:FC3459,FI3459:FQ3459),"")</f>
        <v/>
      </c>
      <c r="G3459" s="98" t="str">
        <f>IF($B3459&gt;=1,$M3459,"")</f>
        <v/>
      </c>
      <c r="H3459" s="199" t="str">
        <f>IF(AND(M3459&gt;0,M3459&lt;=STATS!$C$22),1,"")</f>
        <v/>
      </c>
      <c r="J3459" s="34">
        <v>3458</v>
      </c>
      <c r="R3459" s="17"/>
      <c r="U3459" s="17"/>
      <c r="FD3459" s="195"/>
      <c r="FE3459" s="195"/>
      <c r="FF3459" s="195"/>
      <c r="FG3459" s="195"/>
      <c r="FH3459" s="195"/>
    </row>
    <row r="3460" spans="2:164" x14ac:dyDescent="0.2">
      <c r="B3460" s="98">
        <f>COUNT(R3460:FC3460,FI3460:FQ3460)</f>
        <v>0</v>
      </c>
      <c r="C3460" s="98" t="str">
        <f>IF(COUNT(R3460:FC3460,FI3460:FQ3460)&gt;0,COUNT(R3460:FC3460,FI3460:FQ3460),"")</f>
        <v/>
      </c>
      <c r="D3460" s="98" t="str">
        <f>IF(COUNT(X3460:BN3460,BP3460:BX3460,BZ3460:CF3460,CH3460:FC3460,FI3460:FQ3460)&gt;0,COUNT(X3460:BN3460,BP3460:BX3460,BZ3460:CF3460,CH3460:FC3460,FI3460:FQ3460),"")</f>
        <v/>
      </c>
      <c r="E3460" s="98" t="str">
        <f>IF(H3460=1,COUNT(R3460:FC3460,FI3460:FQ3460),"")</f>
        <v/>
      </c>
      <c r="F3460" s="98" t="str">
        <f>IF(H3460=1,COUNT(X3460:BN3460,BP3460:BX3460,BZ3460:CF3460,CH3460:FC3460,FI3460:FQ3460),"")</f>
        <v/>
      </c>
      <c r="G3460" s="98" t="str">
        <f>IF($B3460&gt;=1,$M3460,"")</f>
        <v/>
      </c>
      <c r="H3460" s="199" t="str">
        <f>IF(AND(M3460&gt;0,M3460&lt;=STATS!$C$22),1,"")</f>
        <v/>
      </c>
      <c r="J3460" s="34">
        <v>3459</v>
      </c>
      <c r="R3460" s="17"/>
      <c r="U3460" s="17"/>
      <c r="FD3460" s="195"/>
      <c r="FE3460" s="195"/>
      <c r="FF3460" s="195"/>
      <c r="FG3460" s="195"/>
      <c r="FH3460" s="195"/>
    </row>
    <row r="3461" spans="2:164" x14ac:dyDescent="0.2">
      <c r="B3461" s="98">
        <f>COUNT(R3461:FC3461,FI3461:FQ3461)</f>
        <v>0</v>
      </c>
      <c r="C3461" s="98" t="str">
        <f>IF(COUNT(R3461:FC3461,FI3461:FQ3461)&gt;0,COUNT(R3461:FC3461,FI3461:FQ3461),"")</f>
        <v/>
      </c>
      <c r="D3461" s="98" t="str">
        <f>IF(COUNT(X3461:BN3461,BP3461:BX3461,BZ3461:CF3461,CH3461:FC3461,FI3461:FQ3461)&gt;0,COUNT(X3461:BN3461,BP3461:BX3461,BZ3461:CF3461,CH3461:FC3461,FI3461:FQ3461),"")</f>
        <v/>
      </c>
      <c r="E3461" s="98" t="str">
        <f>IF(H3461=1,COUNT(R3461:FC3461,FI3461:FQ3461),"")</f>
        <v/>
      </c>
      <c r="F3461" s="98" t="str">
        <f>IF(H3461=1,COUNT(X3461:BN3461,BP3461:BX3461,BZ3461:CF3461,CH3461:FC3461,FI3461:FQ3461),"")</f>
        <v/>
      </c>
      <c r="G3461" s="98" t="str">
        <f>IF($B3461&gt;=1,$M3461,"")</f>
        <v/>
      </c>
      <c r="H3461" s="199" t="str">
        <f>IF(AND(M3461&gt;0,M3461&lt;=STATS!$C$22),1,"")</f>
        <v/>
      </c>
      <c r="J3461" s="34">
        <v>3460</v>
      </c>
      <c r="R3461" s="17"/>
      <c r="U3461" s="17"/>
      <c r="FD3461" s="195"/>
      <c r="FE3461" s="195"/>
      <c r="FF3461" s="195"/>
      <c r="FG3461" s="195"/>
      <c r="FH3461" s="195"/>
    </row>
    <row r="3462" spans="2:164" x14ac:dyDescent="0.2">
      <c r="B3462" s="98">
        <f>COUNT(R3462:FC3462,FI3462:FQ3462)</f>
        <v>0</v>
      </c>
      <c r="C3462" s="98" t="str">
        <f>IF(COUNT(R3462:FC3462,FI3462:FQ3462)&gt;0,COUNT(R3462:FC3462,FI3462:FQ3462),"")</f>
        <v/>
      </c>
      <c r="D3462" s="98" t="str">
        <f>IF(COUNT(X3462:BN3462,BP3462:BX3462,BZ3462:CF3462,CH3462:FC3462,FI3462:FQ3462)&gt;0,COUNT(X3462:BN3462,BP3462:BX3462,BZ3462:CF3462,CH3462:FC3462,FI3462:FQ3462),"")</f>
        <v/>
      </c>
      <c r="E3462" s="98" t="str">
        <f>IF(H3462=1,COUNT(R3462:FC3462,FI3462:FQ3462),"")</f>
        <v/>
      </c>
      <c r="F3462" s="98" t="str">
        <f>IF(H3462=1,COUNT(X3462:BN3462,BP3462:BX3462,BZ3462:CF3462,CH3462:FC3462,FI3462:FQ3462),"")</f>
        <v/>
      </c>
      <c r="G3462" s="98" t="str">
        <f>IF($B3462&gt;=1,$M3462,"")</f>
        <v/>
      </c>
      <c r="H3462" s="199" t="str">
        <f>IF(AND(M3462&gt;0,M3462&lt;=STATS!$C$22),1,"")</f>
        <v/>
      </c>
      <c r="J3462" s="34">
        <v>3461</v>
      </c>
      <c r="R3462" s="17"/>
      <c r="U3462" s="17"/>
      <c r="FD3462" s="195"/>
      <c r="FE3462" s="195"/>
      <c r="FF3462" s="195"/>
      <c r="FG3462" s="195"/>
      <c r="FH3462" s="195"/>
    </row>
    <row r="3463" spans="2:164" x14ac:dyDescent="0.2">
      <c r="B3463" s="98">
        <f>COUNT(R3463:FC3463,FI3463:FQ3463)</f>
        <v>0</v>
      </c>
      <c r="C3463" s="98" t="str">
        <f>IF(COUNT(R3463:FC3463,FI3463:FQ3463)&gt;0,COUNT(R3463:FC3463,FI3463:FQ3463),"")</f>
        <v/>
      </c>
      <c r="D3463" s="98" t="str">
        <f>IF(COUNT(X3463:BN3463,BP3463:BX3463,BZ3463:CF3463,CH3463:FC3463,FI3463:FQ3463)&gt;0,COUNT(X3463:BN3463,BP3463:BX3463,BZ3463:CF3463,CH3463:FC3463,FI3463:FQ3463),"")</f>
        <v/>
      </c>
      <c r="E3463" s="98" t="str">
        <f>IF(H3463=1,COUNT(R3463:FC3463,FI3463:FQ3463),"")</f>
        <v/>
      </c>
      <c r="F3463" s="98" t="str">
        <f>IF(H3463=1,COUNT(X3463:BN3463,BP3463:BX3463,BZ3463:CF3463,CH3463:FC3463,FI3463:FQ3463),"")</f>
        <v/>
      </c>
      <c r="G3463" s="98" t="str">
        <f>IF($B3463&gt;=1,$M3463,"")</f>
        <v/>
      </c>
      <c r="H3463" s="199" t="str">
        <f>IF(AND(M3463&gt;0,M3463&lt;=STATS!$C$22),1,"")</f>
        <v/>
      </c>
      <c r="J3463" s="34">
        <v>3462</v>
      </c>
      <c r="R3463" s="17"/>
      <c r="U3463" s="17"/>
      <c r="FD3463" s="195"/>
      <c r="FE3463" s="195"/>
      <c r="FF3463" s="195"/>
      <c r="FG3463" s="195"/>
      <c r="FH3463" s="195"/>
    </row>
    <row r="3464" spans="2:164" x14ac:dyDescent="0.2">
      <c r="B3464" s="98">
        <f>COUNT(R3464:FC3464,FI3464:FQ3464)</f>
        <v>0</v>
      </c>
      <c r="C3464" s="98" t="str">
        <f>IF(COUNT(R3464:FC3464,FI3464:FQ3464)&gt;0,COUNT(R3464:FC3464,FI3464:FQ3464),"")</f>
        <v/>
      </c>
      <c r="D3464" s="98" t="str">
        <f>IF(COUNT(X3464:BN3464,BP3464:BX3464,BZ3464:CF3464,CH3464:FC3464,FI3464:FQ3464)&gt;0,COUNT(X3464:BN3464,BP3464:BX3464,BZ3464:CF3464,CH3464:FC3464,FI3464:FQ3464),"")</f>
        <v/>
      </c>
      <c r="E3464" s="98" t="str">
        <f>IF(H3464=1,COUNT(R3464:FC3464,FI3464:FQ3464),"")</f>
        <v/>
      </c>
      <c r="F3464" s="98" t="str">
        <f>IF(H3464=1,COUNT(X3464:BN3464,BP3464:BX3464,BZ3464:CF3464,CH3464:FC3464,FI3464:FQ3464),"")</f>
        <v/>
      </c>
      <c r="G3464" s="98" t="str">
        <f>IF($B3464&gt;=1,$M3464,"")</f>
        <v/>
      </c>
      <c r="H3464" s="199" t="str">
        <f>IF(AND(M3464&gt;0,M3464&lt;=STATS!$C$22),1,"")</f>
        <v/>
      </c>
      <c r="J3464" s="34">
        <v>3463</v>
      </c>
      <c r="R3464" s="17"/>
      <c r="U3464" s="17"/>
      <c r="FD3464" s="195"/>
      <c r="FE3464" s="195"/>
      <c r="FF3464" s="195"/>
      <c r="FG3464" s="195"/>
      <c r="FH3464" s="195"/>
    </row>
    <row r="3465" spans="2:164" x14ac:dyDescent="0.2">
      <c r="B3465" s="98">
        <f>COUNT(R3465:FC3465,FI3465:FQ3465)</f>
        <v>0</v>
      </c>
      <c r="C3465" s="98" t="str">
        <f>IF(COUNT(R3465:FC3465,FI3465:FQ3465)&gt;0,COUNT(R3465:FC3465,FI3465:FQ3465),"")</f>
        <v/>
      </c>
      <c r="D3465" s="98" t="str">
        <f>IF(COUNT(X3465:BN3465,BP3465:BX3465,BZ3465:CF3465,CH3465:FC3465,FI3465:FQ3465)&gt;0,COUNT(X3465:BN3465,BP3465:BX3465,BZ3465:CF3465,CH3465:FC3465,FI3465:FQ3465),"")</f>
        <v/>
      </c>
      <c r="E3465" s="98" t="str">
        <f>IF(H3465=1,COUNT(R3465:FC3465,FI3465:FQ3465),"")</f>
        <v/>
      </c>
      <c r="F3465" s="98" t="str">
        <f>IF(H3465=1,COUNT(X3465:BN3465,BP3465:BX3465,BZ3465:CF3465,CH3465:FC3465,FI3465:FQ3465),"")</f>
        <v/>
      </c>
      <c r="G3465" s="98" t="str">
        <f>IF($B3465&gt;=1,$M3465,"")</f>
        <v/>
      </c>
      <c r="H3465" s="199" t="str">
        <f>IF(AND(M3465&gt;0,M3465&lt;=STATS!$C$22),1,"")</f>
        <v/>
      </c>
      <c r="J3465" s="34">
        <v>3464</v>
      </c>
      <c r="R3465" s="17"/>
      <c r="U3465" s="17"/>
      <c r="FD3465" s="195"/>
      <c r="FE3465" s="195"/>
      <c r="FF3465" s="195"/>
      <c r="FG3465" s="195"/>
      <c r="FH3465" s="195"/>
    </row>
    <row r="3466" spans="2:164" x14ac:dyDescent="0.2">
      <c r="B3466" s="98">
        <f>COUNT(R3466:FC3466,FI3466:FQ3466)</f>
        <v>0</v>
      </c>
      <c r="C3466" s="98" t="str">
        <f>IF(COUNT(R3466:FC3466,FI3466:FQ3466)&gt;0,COUNT(R3466:FC3466,FI3466:FQ3466),"")</f>
        <v/>
      </c>
      <c r="D3466" s="98" t="str">
        <f>IF(COUNT(X3466:BN3466,BP3466:BX3466,BZ3466:CF3466,CH3466:FC3466,FI3466:FQ3466)&gt;0,COUNT(X3466:BN3466,BP3466:BX3466,BZ3466:CF3466,CH3466:FC3466,FI3466:FQ3466),"")</f>
        <v/>
      </c>
      <c r="E3466" s="98" t="str">
        <f>IF(H3466=1,COUNT(R3466:FC3466,FI3466:FQ3466),"")</f>
        <v/>
      </c>
      <c r="F3466" s="98" t="str">
        <f>IF(H3466=1,COUNT(X3466:BN3466,BP3466:BX3466,BZ3466:CF3466,CH3466:FC3466,FI3466:FQ3466),"")</f>
        <v/>
      </c>
      <c r="G3466" s="98" t="str">
        <f>IF($B3466&gt;=1,$M3466,"")</f>
        <v/>
      </c>
      <c r="H3466" s="199" t="str">
        <f>IF(AND(M3466&gt;0,M3466&lt;=STATS!$C$22),1,"")</f>
        <v/>
      </c>
      <c r="J3466" s="34">
        <v>3465</v>
      </c>
      <c r="R3466" s="17"/>
      <c r="U3466" s="17"/>
      <c r="FD3466" s="195"/>
      <c r="FE3466" s="195"/>
      <c r="FF3466" s="195"/>
      <c r="FG3466" s="195"/>
      <c r="FH3466" s="195"/>
    </row>
    <row r="3467" spans="2:164" x14ac:dyDescent="0.2">
      <c r="B3467" s="98">
        <f>COUNT(R3467:FC3467,FI3467:FQ3467)</f>
        <v>0</v>
      </c>
      <c r="C3467" s="98" t="str">
        <f>IF(COUNT(R3467:FC3467,FI3467:FQ3467)&gt;0,COUNT(R3467:FC3467,FI3467:FQ3467),"")</f>
        <v/>
      </c>
      <c r="D3467" s="98" t="str">
        <f>IF(COUNT(X3467:BN3467,BP3467:BX3467,BZ3467:CF3467,CH3467:FC3467,FI3467:FQ3467)&gt;0,COUNT(X3467:BN3467,BP3467:BX3467,BZ3467:CF3467,CH3467:FC3467,FI3467:FQ3467),"")</f>
        <v/>
      </c>
      <c r="E3467" s="98" t="str">
        <f>IF(H3467=1,COUNT(R3467:FC3467,FI3467:FQ3467),"")</f>
        <v/>
      </c>
      <c r="F3467" s="98" t="str">
        <f>IF(H3467=1,COUNT(X3467:BN3467,BP3467:BX3467,BZ3467:CF3467,CH3467:FC3467,FI3467:FQ3467),"")</f>
        <v/>
      </c>
      <c r="G3467" s="98" t="str">
        <f>IF($B3467&gt;=1,$M3467,"")</f>
        <v/>
      </c>
      <c r="H3467" s="199" t="str">
        <f>IF(AND(M3467&gt;0,M3467&lt;=STATS!$C$22),1,"")</f>
        <v/>
      </c>
      <c r="J3467" s="34">
        <v>3466</v>
      </c>
      <c r="R3467" s="17"/>
      <c r="U3467" s="17"/>
      <c r="FD3467" s="195"/>
      <c r="FE3467" s="195"/>
      <c r="FF3467" s="195"/>
      <c r="FG3467" s="195"/>
      <c r="FH3467" s="195"/>
    </row>
    <row r="3468" spans="2:164" x14ac:dyDescent="0.2">
      <c r="B3468" s="98">
        <f>COUNT(R3468:FC3468,FI3468:FQ3468)</f>
        <v>0</v>
      </c>
      <c r="C3468" s="98" t="str">
        <f>IF(COUNT(R3468:FC3468,FI3468:FQ3468)&gt;0,COUNT(R3468:FC3468,FI3468:FQ3468),"")</f>
        <v/>
      </c>
      <c r="D3468" s="98" t="str">
        <f>IF(COUNT(X3468:BN3468,BP3468:BX3468,BZ3468:CF3468,CH3468:FC3468,FI3468:FQ3468)&gt;0,COUNT(X3468:BN3468,BP3468:BX3468,BZ3468:CF3468,CH3468:FC3468,FI3468:FQ3468),"")</f>
        <v/>
      </c>
      <c r="E3468" s="98" t="str">
        <f>IF(H3468=1,COUNT(R3468:FC3468,FI3468:FQ3468),"")</f>
        <v/>
      </c>
      <c r="F3468" s="98" t="str">
        <f>IF(H3468=1,COUNT(X3468:BN3468,BP3468:BX3468,BZ3468:CF3468,CH3468:FC3468,FI3468:FQ3468),"")</f>
        <v/>
      </c>
      <c r="G3468" s="98" t="str">
        <f>IF($B3468&gt;=1,$M3468,"")</f>
        <v/>
      </c>
      <c r="H3468" s="199" t="str">
        <f>IF(AND(M3468&gt;0,M3468&lt;=STATS!$C$22),1,"")</f>
        <v/>
      </c>
      <c r="J3468" s="34">
        <v>3467</v>
      </c>
      <c r="R3468" s="17"/>
      <c r="U3468" s="17"/>
      <c r="FD3468" s="195"/>
      <c r="FE3468" s="195"/>
      <c r="FF3468" s="195"/>
      <c r="FG3468" s="195"/>
      <c r="FH3468" s="195"/>
    </row>
    <row r="3469" spans="2:164" x14ac:dyDescent="0.2">
      <c r="B3469" s="98">
        <f>COUNT(R3469:FC3469,FI3469:FQ3469)</f>
        <v>0</v>
      </c>
      <c r="C3469" s="98" t="str">
        <f>IF(COUNT(R3469:FC3469,FI3469:FQ3469)&gt;0,COUNT(R3469:FC3469,FI3469:FQ3469),"")</f>
        <v/>
      </c>
      <c r="D3469" s="98" t="str">
        <f>IF(COUNT(X3469:BN3469,BP3469:BX3469,BZ3469:CF3469,CH3469:FC3469,FI3469:FQ3469)&gt;0,COUNT(X3469:BN3469,BP3469:BX3469,BZ3469:CF3469,CH3469:FC3469,FI3469:FQ3469),"")</f>
        <v/>
      </c>
      <c r="E3469" s="98" t="str">
        <f>IF(H3469=1,COUNT(R3469:FC3469,FI3469:FQ3469),"")</f>
        <v/>
      </c>
      <c r="F3469" s="98" t="str">
        <f>IF(H3469=1,COUNT(X3469:BN3469,BP3469:BX3469,BZ3469:CF3469,CH3469:FC3469,FI3469:FQ3469),"")</f>
        <v/>
      </c>
      <c r="G3469" s="98" t="str">
        <f>IF($B3469&gt;=1,$M3469,"")</f>
        <v/>
      </c>
      <c r="H3469" s="199" t="str">
        <f>IF(AND(M3469&gt;0,M3469&lt;=STATS!$C$22),1,"")</f>
        <v/>
      </c>
      <c r="J3469" s="34">
        <v>3468</v>
      </c>
      <c r="R3469" s="17"/>
      <c r="U3469" s="17"/>
      <c r="FD3469" s="195"/>
      <c r="FE3469" s="195"/>
      <c r="FF3469" s="195"/>
      <c r="FG3469" s="195"/>
      <c r="FH3469" s="195"/>
    </row>
    <row r="3470" spans="2:164" x14ac:dyDescent="0.2">
      <c r="B3470" s="98">
        <f>COUNT(R3470:FC3470,FI3470:FQ3470)</f>
        <v>0</v>
      </c>
      <c r="C3470" s="98" t="str">
        <f>IF(COUNT(R3470:FC3470,FI3470:FQ3470)&gt;0,COUNT(R3470:FC3470,FI3470:FQ3470),"")</f>
        <v/>
      </c>
      <c r="D3470" s="98" t="str">
        <f>IF(COUNT(X3470:BN3470,BP3470:BX3470,BZ3470:CF3470,CH3470:FC3470,FI3470:FQ3470)&gt;0,COUNT(X3470:BN3470,BP3470:BX3470,BZ3470:CF3470,CH3470:FC3470,FI3470:FQ3470),"")</f>
        <v/>
      </c>
      <c r="E3470" s="98" t="str">
        <f>IF(H3470=1,COUNT(R3470:FC3470,FI3470:FQ3470),"")</f>
        <v/>
      </c>
      <c r="F3470" s="98" t="str">
        <f>IF(H3470=1,COUNT(X3470:BN3470,BP3470:BX3470,BZ3470:CF3470,CH3470:FC3470,FI3470:FQ3470),"")</f>
        <v/>
      </c>
      <c r="G3470" s="98" t="str">
        <f>IF($B3470&gt;=1,$M3470,"")</f>
        <v/>
      </c>
      <c r="H3470" s="199" t="str">
        <f>IF(AND(M3470&gt;0,M3470&lt;=STATS!$C$22),1,"")</f>
        <v/>
      </c>
      <c r="J3470" s="34">
        <v>3469</v>
      </c>
      <c r="R3470" s="17"/>
      <c r="U3470" s="17"/>
      <c r="FD3470" s="195"/>
      <c r="FE3470" s="195"/>
      <c r="FF3470" s="195"/>
      <c r="FG3470" s="195"/>
      <c r="FH3470" s="195"/>
    </row>
    <row r="3471" spans="2:164" x14ac:dyDescent="0.2">
      <c r="B3471" s="98">
        <f>COUNT(R3471:FC3471,FI3471:FQ3471)</f>
        <v>0</v>
      </c>
      <c r="C3471" s="98" t="str">
        <f>IF(COUNT(R3471:FC3471,FI3471:FQ3471)&gt;0,COUNT(R3471:FC3471,FI3471:FQ3471),"")</f>
        <v/>
      </c>
      <c r="D3471" s="98" t="str">
        <f>IF(COUNT(X3471:BN3471,BP3471:BX3471,BZ3471:CF3471,CH3471:FC3471,FI3471:FQ3471)&gt;0,COUNT(X3471:BN3471,BP3471:BX3471,BZ3471:CF3471,CH3471:FC3471,FI3471:FQ3471),"")</f>
        <v/>
      </c>
      <c r="E3471" s="98" t="str">
        <f>IF(H3471=1,COUNT(R3471:FC3471,FI3471:FQ3471),"")</f>
        <v/>
      </c>
      <c r="F3471" s="98" t="str">
        <f>IF(H3471=1,COUNT(X3471:BN3471,BP3471:BX3471,BZ3471:CF3471,CH3471:FC3471,FI3471:FQ3471),"")</f>
        <v/>
      </c>
      <c r="G3471" s="98" t="str">
        <f>IF($B3471&gt;=1,$M3471,"")</f>
        <v/>
      </c>
      <c r="H3471" s="199" t="str">
        <f>IF(AND(M3471&gt;0,M3471&lt;=STATS!$C$22),1,"")</f>
        <v/>
      </c>
      <c r="J3471" s="34">
        <v>3470</v>
      </c>
      <c r="R3471" s="17"/>
      <c r="U3471" s="17"/>
      <c r="FD3471" s="195"/>
      <c r="FE3471" s="195"/>
      <c r="FF3471" s="195"/>
      <c r="FG3471" s="195"/>
      <c r="FH3471" s="195"/>
    </row>
    <row r="3472" spans="2:164" x14ac:dyDescent="0.2">
      <c r="B3472" s="98">
        <f>COUNT(R3472:FC3472,FI3472:FQ3472)</f>
        <v>0</v>
      </c>
      <c r="C3472" s="98" t="str">
        <f>IF(COUNT(R3472:FC3472,FI3472:FQ3472)&gt;0,COUNT(R3472:FC3472,FI3472:FQ3472),"")</f>
        <v/>
      </c>
      <c r="D3472" s="98" t="str">
        <f>IF(COUNT(X3472:BN3472,BP3472:BX3472,BZ3472:CF3472,CH3472:FC3472,FI3472:FQ3472)&gt;0,COUNT(X3472:BN3472,BP3472:BX3472,BZ3472:CF3472,CH3472:FC3472,FI3472:FQ3472),"")</f>
        <v/>
      </c>
      <c r="E3472" s="98" t="str">
        <f>IF(H3472=1,COUNT(R3472:FC3472,FI3472:FQ3472),"")</f>
        <v/>
      </c>
      <c r="F3472" s="98" t="str">
        <f>IF(H3472=1,COUNT(X3472:BN3472,BP3472:BX3472,BZ3472:CF3472,CH3472:FC3472,FI3472:FQ3472),"")</f>
        <v/>
      </c>
      <c r="G3472" s="98" t="str">
        <f>IF($B3472&gt;=1,$M3472,"")</f>
        <v/>
      </c>
      <c r="H3472" s="199" t="str">
        <f>IF(AND(M3472&gt;0,M3472&lt;=STATS!$C$22),1,"")</f>
        <v/>
      </c>
      <c r="J3472" s="34">
        <v>3471</v>
      </c>
      <c r="R3472" s="17"/>
      <c r="U3472" s="17"/>
      <c r="FD3472" s="195"/>
      <c r="FE3472" s="195"/>
      <c r="FF3472" s="195"/>
      <c r="FG3472" s="195"/>
      <c r="FH3472" s="195"/>
    </row>
    <row r="3473" spans="2:164" x14ac:dyDescent="0.2">
      <c r="B3473" s="98">
        <f>COUNT(R3473:FC3473,FI3473:FQ3473)</f>
        <v>0</v>
      </c>
      <c r="C3473" s="98" t="str">
        <f>IF(COUNT(R3473:FC3473,FI3473:FQ3473)&gt;0,COUNT(R3473:FC3473,FI3473:FQ3473),"")</f>
        <v/>
      </c>
      <c r="D3473" s="98" t="str">
        <f>IF(COUNT(X3473:BN3473,BP3473:BX3473,BZ3473:CF3473,CH3473:FC3473,FI3473:FQ3473)&gt;0,COUNT(X3473:BN3473,BP3473:BX3473,BZ3473:CF3473,CH3473:FC3473,FI3473:FQ3473),"")</f>
        <v/>
      </c>
      <c r="E3473" s="98" t="str">
        <f>IF(H3473=1,COUNT(R3473:FC3473,FI3473:FQ3473),"")</f>
        <v/>
      </c>
      <c r="F3473" s="98" t="str">
        <f>IF(H3473=1,COUNT(X3473:BN3473,BP3473:BX3473,BZ3473:CF3473,CH3473:FC3473,FI3473:FQ3473),"")</f>
        <v/>
      </c>
      <c r="G3473" s="98" t="str">
        <f>IF($B3473&gt;=1,$M3473,"")</f>
        <v/>
      </c>
      <c r="H3473" s="199" t="str">
        <f>IF(AND(M3473&gt;0,M3473&lt;=STATS!$C$22),1,"")</f>
        <v/>
      </c>
      <c r="J3473" s="34">
        <v>3472</v>
      </c>
      <c r="R3473" s="17"/>
      <c r="U3473" s="17"/>
      <c r="FD3473" s="195"/>
      <c r="FE3473" s="195"/>
      <c r="FF3473" s="195"/>
      <c r="FG3473" s="195"/>
      <c r="FH3473" s="195"/>
    </row>
    <row r="3474" spans="2:164" x14ac:dyDescent="0.2">
      <c r="B3474" s="98">
        <f>COUNT(R3474:FC3474,FI3474:FQ3474)</f>
        <v>0</v>
      </c>
      <c r="C3474" s="98" t="str">
        <f>IF(COUNT(R3474:FC3474,FI3474:FQ3474)&gt;0,COUNT(R3474:FC3474,FI3474:FQ3474),"")</f>
        <v/>
      </c>
      <c r="D3474" s="98" t="str">
        <f>IF(COUNT(X3474:BN3474,BP3474:BX3474,BZ3474:CF3474,CH3474:FC3474,FI3474:FQ3474)&gt;0,COUNT(X3474:BN3474,BP3474:BX3474,BZ3474:CF3474,CH3474:FC3474,FI3474:FQ3474),"")</f>
        <v/>
      </c>
      <c r="E3474" s="98" t="str">
        <f>IF(H3474=1,COUNT(R3474:FC3474,FI3474:FQ3474),"")</f>
        <v/>
      </c>
      <c r="F3474" s="98" t="str">
        <f>IF(H3474=1,COUNT(X3474:BN3474,BP3474:BX3474,BZ3474:CF3474,CH3474:FC3474,FI3474:FQ3474),"")</f>
        <v/>
      </c>
      <c r="G3474" s="98" t="str">
        <f>IF($B3474&gt;=1,$M3474,"")</f>
        <v/>
      </c>
      <c r="H3474" s="199" t="str">
        <f>IF(AND(M3474&gt;0,M3474&lt;=STATS!$C$22),1,"")</f>
        <v/>
      </c>
      <c r="J3474" s="34">
        <v>3473</v>
      </c>
      <c r="R3474" s="17"/>
      <c r="U3474" s="17"/>
      <c r="FD3474" s="195"/>
      <c r="FE3474" s="195"/>
      <c r="FF3474" s="195"/>
      <c r="FG3474" s="195"/>
      <c r="FH3474" s="195"/>
    </row>
    <row r="3475" spans="2:164" x14ac:dyDescent="0.2">
      <c r="B3475" s="98">
        <f>COUNT(R3475:FC3475,FI3475:FQ3475)</f>
        <v>0</v>
      </c>
      <c r="C3475" s="98" t="str">
        <f>IF(COUNT(R3475:FC3475,FI3475:FQ3475)&gt;0,COUNT(R3475:FC3475,FI3475:FQ3475),"")</f>
        <v/>
      </c>
      <c r="D3475" s="98" t="str">
        <f>IF(COUNT(X3475:BN3475,BP3475:BX3475,BZ3475:CF3475,CH3475:FC3475,FI3475:FQ3475)&gt;0,COUNT(X3475:BN3475,BP3475:BX3475,BZ3475:CF3475,CH3475:FC3475,FI3475:FQ3475),"")</f>
        <v/>
      </c>
      <c r="E3475" s="98" t="str">
        <f>IF(H3475=1,COUNT(R3475:FC3475,FI3475:FQ3475),"")</f>
        <v/>
      </c>
      <c r="F3475" s="98" t="str">
        <f>IF(H3475=1,COUNT(X3475:BN3475,BP3475:BX3475,BZ3475:CF3475,CH3475:FC3475,FI3475:FQ3475),"")</f>
        <v/>
      </c>
      <c r="G3475" s="98" t="str">
        <f>IF($B3475&gt;=1,$M3475,"")</f>
        <v/>
      </c>
      <c r="H3475" s="199" t="str">
        <f>IF(AND(M3475&gt;0,M3475&lt;=STATS!$C$22),1,"")</f>
        <v/>
      </c>
      <c r="J3475" s="34">
        <v>3474</v>
      </c>
      <c r="R3475" s="17"/>
      <c r="U3475" s="17"/>
      <c r="FD3475" s="195"/>
      <c r="FE3475" s="195"/>
      <c r="FF3475" s="195"/>
      <c r="FG3475" s="195"/>
      <c r="FH3475" s="195"/>
    </row>
    <row r="3476" spans="2:164" x14ac:dyDescent="0.2">
      <c r="B3476" s="98">
        <f>COUNT(R3476:FC3476,FI3476:FQ3476)</f>
        <v>0</v>
      </c>
      <c r="C3476" s="98" t="str">
        <f>IF(COUNT(R3476:FC3476,FI3476:FQ3476)&gt;0,COUNT(R3476:FC3476,FI3476:FQ3476),"")</f>
        <v/>
      </c>
      <c r="D3476" s="98" t="str">
        <f>IF(COUNT(X3476:BN3476,BP3476:BX3476,BZ3476:CF3476,CH3476:FC3476,FI3476:FQ3476)&gt;0,COUNT(X3476:BN3476,BP3476:BX3476,BZ3476:CF3476,CH3476:FC3476,FI3476:FQ3476),"")</f>
        <v/>
      </c>
      <c r="E3476" s="98" t="str">
        <f>IF(H3476=1,COUNT(R3476:FC3476,FI3476:FQ3476),"")</f>
        <v/>
      </c>
      <c r="F3476" s="98" t="str">
        <f>IF(H3476=1,COUNT(X3476:BN3476,BP3476:BX3476,BZ3476:CF3476,CH3476:FC3476,FI3476:FQ3476),"")</f>
        <v/>
      </c>
      <c r="G3476" s="98" t="str">
        <f>IF($B3476&gt;=1,$M3476,"")</f>
        <v/>
      </c>
      <c r="H3476" s="199" t="str">
        <f>IF(AND(M3476&gt;0,M3476&lt;=STATS!$C$22),1,"")</f>
        <v/>
      </c>
      <c r="J3476" s="34">
        <v>3475</v>
      </c>
      <c r="R3476" s="17"/>
      <c r="U3476" s="17"/>
      <c r="FD3476" s="195"/>
      <c r="FE3476" s="195"/>
      <c r="FF3476" s="195"/>
      <c r="FG3476" s="195"/>
      <c r="FH3476" s="195"/>
    </row>
    <row r="3477" spans="2:164" x14ac:dyDescent="0.2">
      <c r="B3477" s="98">
        <f>COUNT(R3477:FC3477,FI3477:FQ3477)</f>
        <v>0</v>
      </c>
      <c r="C3477" s="98" t="str">
        <f>IF(COUNT(R3477:FC3477,FI3477:FQ3477)&gt;0,COUNT(R3477:FC3477,FI3477:FQ3477),"")</f>
        <v/>
      </c>
      <c r="D3477" s="98" t="str">
        <f>IF(COUNT(X3477:BN3477,BP3477:BX3477,BZ3477:CF3477,CH3477:FC3477,FI3477:FQ3477)&gt;0,COUNT(X3477:BN3477,BP3477:BX3477,BZ3477:CF3477,CH3477:FC3477,FI3477:FQ3477),"")</f>
        <v/>
      </c>
      <c r="E3477" s="98" t="str">
        <f>IF(H3477=1,COUNT(R3477:FC3477,FI3477:FQ3477),"")</f>
        <v/>
      </c>
      <c r="F3477" s="98" t="str">
        <f>IF(H3477=1,COUNT(X3477:BN3477,BP3477:BX3477,BZ3477:CF3477,CH3477:FC3477,FI3477:FQ3477),"")</f>
        <v/>
      </c>
      <c r="G3477" s="98" t="str">
        <f>IF($B3477&gt;=1,$M3477,"")</f>
        <v/>
      </c>
      <c r="H3477" s="199" t="str">
        <f>IF(AND(M3477&gt;0,M3477&lt;=STATS!$C$22),1,"")</f>
        <v/>
      </c>
      <c r="J3477" s="34">
        <v>3476</v>
      </c>
      <c r="R3477" s="17"/>
      <c r="U3477" s="17"/>
      <c r="FD3477" s="195"/>
      <c r="FE3477" s="195"/>
      <c r="FF3477" s="195"/>
      <c r="FG3477" s="195"/>
      <c r="FH3477" s="195"/>
    </row>
    <row r="3478" spans="2:164" x14ac:dyDescent="0.2">
      <c r="B3478" s="98">
        <f>COUNT(R3478:FC3478,FI3478:FQ3478)</f>
        <v>0</v>
      </c>
      <c r="C3478" s="98" t="str">
        <f>IF(COUNT(R3478:FC3478,FI3478:FQ3478)&gt;0,COUNT(R3478:FC3478,FI3478:FQ3478),"")</f>
        <v/>
      </c>
      <c r="D3478" s="98" t="str">
        <f>IF(COUNT(X3478:BN3478,BP3478:BX3478,BZ3478:CF3478,CH3478:FC3478,FI3478:FQ3478)&gt;0,COUNT(X3478:BN3478,BP3478:BX3478,BZ3478:CF3478,CH3478:FC3478,FI3478:FQ3478),"")</f>
        <v/>
      </c>
      <c r="E3478" s="98" t="str">
        <f>IF(H3478=1,COUNT(R3478:FC3478,FI3478:FQ3478),"")</f>
        <v/>
      </c>
      <c r="F3478" s="98" t="str">
        <f>IF(H3478=1,COUNT(X3478:BN3478,BP3478:BX3478,BZ3478:CF3478,CH3478:FC3478,FI3478:FQ3478),"")</f>
        <v/>
      </c>
      <c r="G3478" s="98" t="str">
        <f>IF($B3478&gt;=1,$M3478,"")</f>
        <v/>
      </c>
      <c r="H3478" s="199" t="str">
        <f>IF(AND(M3478&gt;0,M3478&lt;=STATS!$C$22),1,"")</f>
        <v/>
      </c>
      <c r="J3478" s="34">
        <v>3477</v>
      </c>
      <c r="R3478" s="17"/>
      <c r="U3478" s="17"/>
      <c r="FD3478" s="195"/>
      <c r="FE3478" s="195"/>
      <c r="FF3478" s="195"/>
      <c r="FG3478" s="195"/>
      <c r="FH3478" s="195"/>
    </row>
    <row r="3479" spans="2:164" x14ac:dyDescent="0.2">
      <c r="B3479" s="98">
        <f>COUNT(R3479:FC3479,FI3479:FQ3479)</f>
        <v>0</v>
      </c>
      <c r="C3479" s="98" t="str">
        <f>IF(COUNT(R3479:FC3479,FI3479:FQ3479)&gt;0,COUNT(R3479:FC3479,FI3479:FQ3479),"")</f>
        <v/>
      </c>
      <c r="D3479" s="98" t="str">
        <f>IF(COUNT(X3479:BN3479,BP3479:BX3479,BZ3479:CF3479,CH3479:FC3479,FI3479:FQ3479)&gt;0,COUNT(X3479:BN3479,BP3479:BX3479,BZ3479:CF3479,CH3479:FC3479,FI3479:FQ3479),"")</f>
        <v/>
      </c>
      <c r="E3479" s="98" t="str">
        <f>IF(H3479=1,COUNT(R3479:FC3479,FI3479:FQ3479),"")</f>
        <v/>
      </c>
      <c r="F3479" s="98" t="str">
        <f>IF(H3479=1,COUNT(X3479:BN3479,BP3479:BX3479,BZ3479:CF3479,CH3479:FC3479,FI3479:FQ3479),"")</f>
        <v/>
      </c>
      <c r="G3479" s="98" t="str">
        <f>IF($B3479&gt;=1,$M3479,"")</f>
        <v/>
      </c>
      <c r="H3479" s="199" t="str">
        <f>IF(AND(M3479&gt;0,M3479&lt;=STATS!$C$22),1,"")</f>
        <v/>
      </c>
      <c r="J3479" s="34">
        <v>3478</v>
      </c>
      <c r="R3479" s="17"/>
      <c r="U3479" s="17"/>
      <c r="FD3479" s="195"/>
      <c r="FE3479" s="195"/>
      <c r="FF3479" s="195"/>
      <c r="FG3479" s="195"/>
      <c r="FH3479" s="195"/>
    </row>
    <row r="3480" spans="2:164" x14ac:dyDescent="0.2">
      <c r="B3480" s="98">
        <f>COUNT(R3480:FC3480,FI3480:FQ3480)</f>
        <v>0</v>
      </c>
      <c r="C3480" s="98" t="str">
        <f>IF(COUNT(R3480:FC3480,FI3480:FQ3480)&gt;0,COUNT(R3480:FC3480,FI3480:FQ3480),"")</f>
        <v/>
      </c>
      <c r="D3480" s="98" t="str">
        <f>IF(COUNT(X3480:BN3480,BP3480:BX3480,BZ3480:CF3480,CH3480:FC3480,FI3480:FQ3480)&gt;0,COUNT(X3480:BN3480,BP3480:BX3480,BZ3480:CF3480,CH3480:FC3480,FI3480:FQ3480),"")</f>
        <v/>
      </c>
      <c r="E3480" s="98" t="str">
        <f>IF(H3480=1,COUNT(R3480:FC3480,FI3480:FQ3480),"")</f>
        <v/>
      </c>
      <c r="F3480" s="98" t="str">
        <f>IF(H3480=1,COUNT(X3480:BN3480,BP3480:BX3480,BZ3480:CF3480,CH3480:FC3480,FI3480:FQ3480),"")</f>
        <v/>
      </c>
      <c r="G3480" s="98" t="str">
        <f>IF($B3480&gt;=1,$M3480,"")</f>
        <v/>
      </c>
      <c r="H3480" s="199" t="str">
        <f>IF(AND(M3480&gt;0,M3480&lt;=STATS!$C$22),1,"")</f>
        <v/>
      </c>
      <c r="J3480" s="34">
        <v>3479</v>
      </c>
      <c r="R3480" s="17"/>
      <c r="U3480" s="17"/>
      <c r="FD3480" s="195"/>
      <c r="FE3480" s="195"/>
      <c r="FF3480" s="195"/>
      <c r="FG3480" s="195"/>
      <c r="FH3480" s="195"/>
    </row>
    <row r="3481" spans="2:164" x14ac:dyDescent="0.2">
      <c r="B3481" s="98">
        <f>COUNT(R3481:FC3481,FI3481:FQ3481)</f>
        <v>0</v>
      </c>
      <c r="C3481" s="98" t="str">
        <f>IF(COUNT(R3481:FC3481,FI3481:FQ3481)&gt;0,COUNT(R3481:FC3481,FI3481:FQ3481),"")</f>
        <v/>
      </c>
      <c r="D3481" s="98" t="str">
        <f>IF(COUNT(X3481:BN3481,BP3481:BX3481,BZ3481:CF3481,CH3481:FC3481,FI3481:FQ3481)&gt;0,COUNT(X3481:BN3481,BP3481:BX3481,BZ3481:CF3481,CH3481:FC3481,FI3481:FQ3481),"")</f>
        <v/>
      </c>
      <c r="E3481" s="98" t="str">
        <f>IF(H3481=1,COUNT(R3481:FC3481,FI3481:FQ3481),"")</f>
        <v/>
      </c>
      <c r="F3481" s="98" t="str">
        <f>IF(H3481=1,COUNT(X3481:BN3481,BP3481:BX3481,BZ3481:CF3481,CH3481:FC3481,FI3481:FQ3481),"")</f>
        <v/>
      </c>
      <c r="G3481" s="98" t="str">
        <f>IF($B3481&gt;=1,$M3481,"")</f>
        <v/>
      </c>
      <c r="H3481" s="199" t="str">
        <f>IF(AND(M3481&gt;0,M3481&lt;=STATS!$C$22),1,"")</f>
        <v/>
      </c>
      <c r="J3481" s="34">
        <v>3480</v>
      </c>
      <c r="R3481" s="17"/>
      <c r="U3481" s="17"/>
      <c r="FD3481" s="195"/>
      <c r="FE3481" s="195"/>
      <c r="FF3481" s="195"/>
      <c r="FG3481" s="195"/>
      <c r="FH3481" s="195"/>
    </row>
    <row r="3482" spans="2:164" x14ac:dyDescent="0.2">
      <c r="B3482" s="98">
        <f>COUNT(R3482:FC3482,FI3482:FQ3482)</f>
        <v>0</v>
      </c>
      <c r="C3482" s="98" t="str">
        <f>IF(COUNT(R3482:FC3482,FI3482:FQ3482)&gt;0,COUNT(R3482:FC3482,FI3482:FQ3482),"")</f>
        <v/>
      </c>
      <c r="D3482" s="98" t="str">
        <f>IF(COUNT(X3482:BN3482,BP3482:BX3482,BZ3482:CF3482,CH3482:FC3482,FI3482:FQ3482)&gt;0,COUNT(X3482:BN3482,BP3482:BX3482,BZ3482:CF3482,CH3482:FC3482,FI3482:FQ3482),"")</f>
        <v/>
      </c>
      <c r="E3482" s="98" t="str">
        <f>IF(H3482=1,COUNT(R3482:FC3482,FI3482:FQ3482),"")</f>
        <v/>
      </c>
      <c r="F3482" s="98" t="str">
        <f>IF(H3482=1,COUNT(X3482:BN3482,BP3482:BX3482,BZ3482:CF3482,CH3482:FC3482,FI3482:FQ3482),"")</f>
        <v/>
      </c>
      <c r="G3482" s="98" t="str">
        <f>IF($B3482&gt;=1,$M3482,"")</f>
        <v/>
      </c>
      <c r="H3482" s="199" t="str">
        <f>IF(AND(M3482&gt;0,M3482&lt;=STATS!$C$22),1,"")</f>
        <v/>
      </c>
      <c r="J3482" s="34">
        <v>3481</v>
      </c>
      <c r="R3482" s="17"/>
      <c r="U3482" s="17"/>
      <c r="FD3482" s="195"/>
      <c r="FE3482" s="195"/>
      <c r="FF3482" s="195"/>
      <c r="FG3482" s="195"/>
      <c r="FH3482" s="195"/>
    </row>
    <row r="3483" spans="2:164" x14ac:dyDescent="0.2">
      <c r="B3483" s="98">
        <f>COUNT(R3483:FC3483,FI3483:FQ3483)</f>
        <v>0</v>
      </c>
      <c r="C3483" s="98" t="str">
        <f>IF(COUNT(R3483:FC3483,FI3483:FQ3483)&gt;0,COUNT(R3483:FC3483,FI3483:FQ3483),"")</f>
        <v/>
      </c>
      <c r="D3483" s="98" t="str">
        <f>IF(COUNT(X3483:BN3483,BP3483:BX3483,BZ3483:CF3483,CH3483:FC3483,FI3483:FQ3483)&gt;0,COUNT(X3483:BN3483,BP3483:BX3483,BZ3483:CF3483,CH3483:FC3483,FI3483:FQ3483),"")</f>
        <v/>
      </c>
      <c r="E3483" s="98" t="str">
        <f>IF(H3483=1,COUNT(R3483:FC3483,FI3483:FQ3483),"")</f>
        <v/>
      </c>
      <c r="F3483" s="98" t="str">
        <f>IF(H3483=1,COUNT(X3483:BN3483,BP3483:BX3483,BZ3483:CF3483,CH3483:FC3483,FI3483:FQ3483),"")</f>
        <v/>
      </c>
      <c r="G3483" s="98" t="str">
        <f>IF($B3483&gt;=1,$M3483,"")</f>
        <v/>
      </c>
      <c r="H3483" s="199" t="str">
        <f>IF(AND(M3483&gt;0,M3483&lt;=STATS!$C$22),1,"")</f>
        <v/>
      </c>
      <c r="J3483" s="34">
        <v>3482</v>
      </c>
      <c r="R3483" s="17"/>
      <c r="U3483" s="17"/>
      <c r="FD3483" s="195"/>
      <c r="FE3483" s="195"/>
      <c r="FF3483" s="195"/>
      <c r="FG3483" s="195"/>
      <c r="FH3483" s="195"/>
    </row>
    <row r="3484" spans="2:164" x14ac:dyDescent="0.2">
      <c r="B3484" s="98">
        <f>COUNT(R3484:FC3484,FI3484:FQ3484)</f>
        <v>0</v>
      </c>
      <c r="C3484" s="98" t="str">
        <f>IF(COUNT(R3484:FC3484,FI3484:FQ3484)&gt;0,COUNT(R3484:FC3484,FI3484:FQ3484),"")</f>
        <v/>
      </c>
      <c r="D3484" s="98" t="str">
        <f>IF(COUNT(X3484:BN3484,BP3484:BX3484,BZ3484:CF3484,CH3484:FC3484,FI3484:FQ3484)&gt;0,COUNT(X3484:BN3484,BP3484:BX3484,BZ3484:CF3484,CH3484:FC3484,FI3484:FQ3484),"")</f>
        <v/>
      </c>
      <c r="E3484" s="98" t="str">
        <f>IF(H3484=1,COUNT(R3484:FC3484,FI3484:FQ3484),"")</f>
        <v/>
      </c>
      <c r="F3484" s="98" t="str">
        <f>IF(H3484=1,COUNT(X3484:BN3484,BP3484:BX3484,BZ3484:CF3484,CH3484:FC3484,FI3484:FQ3484),"")</f>
        <v/>
      </c>
      <c r="G3484" s="98" t="str">
        <f>IF($B3484&gt;=1,$M3484,"")</f>
        <v/>
      </c>
      <c r="H3484" s="199" t="str">
        <f>IF(AND(M3484&gt;0,M3484&lt;=STATS!$C$22),1,"")</f>
        <v/>
      </c>
      <c r="J3484" s="34">
        <v>3483</v>
      </c>
      <c r="R3484" s="17"/>
      <c r="U3484" s="17"/>
      <c r="FD3484" s="195"/>
      <c r="FE3484" s="195"/>
      <c r="FF3484" s="195"/>
      <c r="FG3484" s="195"/>
      <c r="FH3484" s="195"/>
    </row>
    <row r="3485" spans="2:164" x14ac:dyDescent="0.2">
      <c r="B3485" s="98">
        <f>COUNT(R3485:FC3485,FI3485:FQ3485)</f>
        <v>0</v>
      </c>
      <c r="C3485" s="98" t="str">
        <f>IF(COUNT(R3485:FC3485,FI3485:FQ3485)&gt;0,COUNT(R3485:FC3485,FI3485:FQ3485),"")</f>
        <v/>
      </c>
      <c r="D3485" s="98" t="str">
        <f>IF(COUNT(X3485:BN3485,BP3485:BX3485,BZ3485:CF3485,CH3485:FC3485,FI3485:FQ3485)&gt;0,COUNT(X3485:BN3485,BP3485:BX3485,BZ3485:CF3485,CH3485:FC3485,FI3485:FQ3485),"")</f>
        <v/>
      </c>
      <c r="E3485" s="98" t="str">
        <f>IF(H3485=1,COUNT(R3485:FC3485,FI3485:FQ3485),"")</f>
        <v/>
      </c>
      <c r="F3485" s="98" t="str">
        <f>IF(H3485=1,COUNT(X3485:BN3485,BP3485:BX3485,BZ3485:CF3485,CH3485:FC3485,FI3485:FQ3485),"")</f>
        <v/>
      </c>
      <c r="G3485" s="98" t="str">
        <f>IF($B3485&gt;=1,$M3485,"")</f>
        <v/>
      </c>
      <c r="H3485" s="199" t="str">
        <f>IF(AND(M3485&gt;0,M3485&lt;=STATS!$C$22),1,"")</f>
        <v/>
      </c>
      <c r="J3485" s="34">
        <v>3484</v>
      </c>
      <c r="R3485" s="17"/>
      <c r="U3485" s="17"/>
      <c r="FD3485" s="195"/>
      <c r="FE3485" s="195"/>
      <c r="FF3485" s="195"/>
      <c r="FG3485" s="195"/>
      <c r="FH3485" s="195"/>
    </row>
    <row r="3486" spans="2:164" x14ac:dyDescent="0.2">
      <c r="B3486" s="98">
        <f>COUNT(R3486:FC3486,FI3486:FQ3486)</f>
        <v>0</v>
      </c>
      <c r="C3486" s="98" t="str">
        <f>IF(COUNT(R3486:FC3486,FI3486:FQ3486)&gt;0,COUNT(R3486:FC3486,FI3486:FQ3486),"")</f>
        <v/>
      </c>
      <c r="D3486" s="98" t="str">
        <f>IF(COUNT(X3486:BN3486,BP3486:BX3486,BZ3486:CF3486,CH3486:FC3486,FI3486:FQ3486)&gt;0,COUNT(X3486:BN3486,BP3486:BX3486,BZ3486:CF3486,CH3486:FC3486,FI3486:FQ3486),"")</f>
        <v/>
      </c>
      <c r="E3486" s="98" t="str">
        <f>IF(H3486=1,COUNT(R3486:FC3486,FI3486:FQ3486),"")</f>
        <v/>
      </c>
      <c r="F3486" s="98" t="str">
        <f>IF(H3486=1,COUNT(X3486:BN3486,BP3486:BX3486,BZ3486:CF3486,CH3486:FC3486,FI3486:FQ3486),"")</f>
        <v/>
      </c>
      <c r="G3486" s="98" t="str">
        <f>IF($B3486&gt;=1,$M3486,"")</f>
        <v/>
      </c>
      <c r="H3486" s="199" t="str">
        <f>IF(AND(M3486&gt;0,M3486&lt;=STATS!$C$22),1,"")</f>
        <v/>
      </c>
      <c r="J3486" s="34">
        <v>3485</v>
      </c>
      <c r="R3486" s="17"/>
      <c r="U3486" s="17"/>
      <c r="FD3486" s="195"/>
      <c r="FE3486" s="195"/>
      <c r="FF3486" s="195"/>
      <c r="FG3486" s="195"/>
      <c r="FH3486" s="195"/>
    </row>
    <row r="3487" spans="2:164" x14ac:dyDescent="0.2">
      <c r="B3487" s="98">
        <f>COUNT(R3487:FC3487,FI3487:FQ3487)</f>
        <v>0</v>
      </c>
      <c r="C3487" s="98" t="str">
        <f>IF(COUNT(R3487:FC3487,FI3487:FQ3487)&gt;0,COUNT(R3487:FC3487,FI3487:FQ3487),"")</f>
        <v/>
      </c>
      <c r="D3487" s="98" t="str">
        <f>IF(COUNT(X3487:BN3487,BP3487:BX3487,BZ3487:CF3487,CH3487:FC3487,FI3487:FQ3487)&gt;0,COUNT(X3487:BN3487,BP3487:BX3487,BZ3487:CF3487,CH3487:FC3487,FI3487:FQ3487),"")</f>
        <v/>
      </c>
      <c r="E3487" s="98" t="str">
        <f>IF(H3487=1,COUNT(R3487:FC3487,FI3487:FQ3487),"")</f>
        <v/>
      </c>
      <c r="F3487" s="98" t="str">
        <f>IF(H3487=1,COUNT(X3487:BN3487,BP3487:BX3487,BZ3487:CF3487,CH3487:FC3487,FI3487:FQ3487),"")</f>
        <v/>
      </c>
      <c r="G3487" s="98" t="str">
        <f>IF($B3487&gt;=1,$M3487,"")</f>
        <v/>
      </c>
      <c r="H3487" s="199" t="str">
        <f>IF(AND(M3487&gt;0,M3487&lt;=STATS!$C$22),1,"")</f>
        <v/>
      </c>
      <c r="J3487" s="34">
        <v>3486</v>
      </c>
      <c r="R3487" s="17"/>
      <c r="U3487" s="17"/>
      <c r="FD3487" s="195"/>
      <c r="FE3487" s="195"/>
      <c r="FF3487" s="195"/>
      <c r="FG3487" s="195"/>
      <c r="FH3487" s="195"/>
    </row>
    <row r="3488" spans="2:164" x14ac:dyDescent="0.2">
      <c r="B3488" s="98">
        <f>COUNT(R3488:FC3488,FI3488:FQ3488)</f>
        <v>0</v>
      </c>
      <c r="C3488" s="98" t="str">
        <f>IF(COUNT(R3488:FC3488,FI3488:FQ3488)&gt;0,COUNT(R3488:FC3488,FI3488:FQ3488),"")</f>
        <v/>
      </c>
      <c r="D3488" s="98" t="str">
        <f>IF(COUNT(X3488:BN3488,BP3488:BX3488,BZ3488:CF3488,CH3488:FC3488,FI3488:FQ3488)&gt;0,COUNT(X3488:BN3488,BP3488:BX3488,BZ3488:CF3488,CH3488:FC3488,FI3488:FQ3488),"")</f>
        <v/>
      </c>
      <c r="E3488" s="98" t="str">
        <f>IF(H3488=1,COUNT(R3488:FC3488,FI3488:FQ3488),"")</f>
        <v/>
      </c>
      <c r="F3488" s="98" t="str">
        <f>IF(H3488=1,COUNT(X3488:BN3488,BP3488:BX3488,BZ3488:CF3488,CH3488:FC3488,FI3488:FQ3488),"")</f>
        <v/>
      </c>
      <c r="G3488" s="98" t="str">
        <f>IF($B3488&gt;=1,$M3488,"")</f>
        <v/>
      </c>
      <c r="H3488" s="199" t="str">
        <f>IF(AND(M3488&gt;0,M3488&lt;=STATS!$C$22),1,"")</f>
        <v/>
      </c>
      <c r="J3488" s="34">
        <v>3487</v>
      </c>
      <c r="R3488" s="17"/>
      <c r="U3488" s="17"/>
      <c r="FD3488" s="195"/>
      <c r="FE3488" s="195"/>
      <c r="FF3488" s="195"/>
      <c r="FG3488" s="195"/>
      <c r="FH3488" s="195"/>
    </row>
    <row r="3489" spans="2:164" x14ac:dyDescent="0.2">
      <c r="B3489" s="98">
        <f>COUNT(R3489:FC3489,FI3489:FQ3489)</f>
        <v>0</v>
      </c>
      <c r="C3489" s="98" t="str">
        <f>IF(COUNT(R3489:FC3489,FI3489:FQ3489)&gt;0,COUNT(R3489:FC3489,FI3489:FQ3489),"")</f>
        <v/>
      </c>
      <c r="D3489" s="98" t="str">
        <f>IF(COUNT(X3489:BN3489,BP3489:BX3489,BZ3489:CF3489,CH3489:FC3489,FI3489:FQ3489)&gt;0,COUNT(X3489:BN3489,BP3489:BX3489,BZ3489:CF3489,CH3489:FC3489,FI3489:FQ3489),"")</f>
        <v/>
      </c>
      <c r="E3489" s="98" t="str">
        <f>IF(H3489=1,COUNT(R3489:FC3489,FI3489:FQ3489),"")</f>
        <v/>
      </c>
      <c r="F3489" s="98" t="str">
        <f>IF(H3489=1,COUNT(X3489:BN3489,BP3489:BX3489,BZ3489:CF3489,CH3489:FC3489,FI3489:FQ3489),"")</f>
        <v/>
      </c>
      <c r="G3489" s="98" t="str">
        <f>IF($B3489&gt;=1,$M3489,"")</f>
        <v/>
      </c>
      <c r="H3489" s="199" t="str">
        <f>IF(AND(M3489&gt;0,M3489&lt;=STATS!$C$22),1,"")</f>
        <v/>
      </c>
      <c r="J3489" s="34">
        <v>3488</v>
      </c>
      <c r="R3489" s="17"/>
      <c r="U3489" s="17"/>
      <c r="FD3489" s="195"/>
      <c r="FE3489" s="195"/>
      <c r="FF3489" s="195"/>
      <c r="FG3489" s="195"/>
      <c r="FH3489" s="195"/>
    </row>
    <row r="3490" spans="2:164" x14ac:dyDescent="0.2">
      <c r="B3490" s="98">
        <f>COUNT(R3490:FC3490,FI3490:FQ3490)</f>
        <v>0</v>
      </c>
      <c r="C3490" s="98" t="str">
        <f>IF(COUNT(R3490:FC3490,FI3490:FQ3490)&gt;0,COUNT(R3490:FC3490,FI3490:FQ3490),"")</f>
        <v/>
      </c>
      <c r="D3490" s="98" t="str">
        <f>IF(COUNT(X3490:BN3490,BP3490:BX3490,BZ3490:CF3490,CH3490:FC3490,FI3490:FQ3490)&gt;0,COUNT(X3490:BN3490,BP3490:BX3490,BZ3490:CF3490,CH3490:FC3490,FI3490:FQ3490),"")</f>
        <v/>
      </c>
      <c r="E3490" s="98" t="str">
        <f>IF(H3490=1,COUNT(R3490:FC3490,FI3490:FQ3490),"")</f>
        <v/>
      </c>
      <c r="F3490" s="98" t="str">
        <f>IF(H3490=1,COUNT(X3490:BN3490,BP3490:BX3490,BZ3490:CF3490,CH3490:FC3490,FI3490:FQ3490),"")</f>
        <v/>
      </c>
      <c r="G3490" s="98" t="str">
        <f>IF($B3490&gt;=1,$M3490,"")</f>
        <v/>
      </c>
      <c r="H3490" s="199" t="str">
        <f>IF(AND(M3490&gt;0,M3490&lt;=STATS!$C$22),1,"")</f>
        <v/>
      </c>
      <c r="J3490" s="34">
        <v>3489</v>
      </c>
      <c r="R3490" s="17"/>
      <c r="U3490" s="17"/>
      <c r="FD3490" s="195"/>
      <c r="FE3490" s="195"/>
      <c r="FF3490" s="195"/>
      <c r="FG3490" s="195"/>
      <c r="FH3490" s="195"/>
    </row>
    <row r="3491" spans="2:164" x14ac:dyDescent="0.2">
      <c r="B3491" s="98">
        <f>COUNT(R3491:FC3491,FI3491:FQ3491)</f>
        <v>0</v>
      </c>
      <c r="C3491" s="98" t="str">
        <f>IF(COUNT(R3491:FC3491,FI3491:FQ3491)&gt;0,COUNT(R3491:FC3491,FI3491:FQ3491),"")</f>
        <v/>
      </c>
      <c r="D3491" s="98" t="str">
        <f>IF(COUNT(X3491:BN3491,BP3491:BX3491,BZ3491:CF3491,CH3491:FC3491,FI3491:FQ3491)&gt;0,COUNT(X3491:BN3491,BP3491:BX3491,BZ3491:CF3491,CH3491:FC3491,FI3491:FQ3491),"")</f>
        <v/>
      </c>
      <c r="E3491" s="98" t="str">
        <f>IF(H3491=1,COUNT(R3491:FC3491,FI3491:FQ3491),"")</f>
        <v/>
      </c>
      <c r="F3491" s="98" t="str">
        <f>IF(H3491=1,COUNT(X3491:BN3491,BP3491:BX3491,BZ3491:CF3491,CH3491:FC3491,FI3491:FQ3491),"")</f>
        <v/>
      </c>
      <c r="G3491" s="98" t="str">
        <f>IF($B3491&gt;=1,$M3491,"")</f>
        <v/>
      </c>
      <c r="H3491" s="199" t="str">
        <f>IF(AND(M3491&gt;0,M3491&lt;=STATS!$C$22),1,"")</f>
        <v/>
      </c>
      <c r="J3491" s="34">
        <v>3490</v>
      </c>
      <c r="R3491" s="17"/>
      <c r="U3491" s="17"/>
      <c r="FD3491" s="195"/>
      <c r="FE3491" s="195"/>
      <c r="FF3491" s="195"/>
      <c r="FG3491" s="195"/>
      <c r="FH3491" s="195"/>
    </row>
    <row r="3492" spans="2:164" x14ac:dyDescent="0.2">
      <c r="B3492" s="98">
        <f>COUNT(R3492:FC3492,FI3492:FQ3492)</f>
        <v>0</v>
      </c>
      <c r="C3492" s="98" t="str">
        <f>IF(COUNT(R3492:FC3492,FI3492:FQ3492)&gt;0,COUNT(R3492:FC3492,FI3492:FQ3492),"")</f>
        <v/>
      </c>
      <c r="D3492" s="98" t="str">
        <f>IF(COUNT(X3492:BN3492,BP3492:BX3492,BZ3492:CF3492,CH3492:FC3492,FI3492:FQ3492)&gt;0,COUNT(X3492:BN3492,BP3492:BX3492,BZ3492:CF3492,CH3492:FC3492,FI3492:FQ3492),"")</f>
        <v/>
      </c>
      <c r="E3492" s="98" t="str">
        <f>IF(H3492=1,COUNT(R3492:FC3492,FI3492:FQ3492),"")</f>
        <v/>
      </c>
      <c r="F3492" s="98" t="str">
        <f>IF(H3492=1,COUNT(X3492:BN3492,BP3492:BX3492,BZ3492:CF3492,CH3492:FC3492,FI3492:FQ3492),"")</f>
        <v/>
      </c>
      <c r="G3492" s="98" t="str">
        <f>IF($B3492&gt;=1,$M3492,"")</f>
        <v/>
      </c>
      <c r="H3492" s="199" t="str">
        <f>IF(AND(M3492&gt;0,M3492&lt;=STATS!$C$22),1,"")</f>
        <v/>
      </c>
      <c r="J3492" s="34">
        <v>3491</v>
      </c>
      <c r="R3492" s="17"/>
      <c r="U3492" s="17"/>
      <c r="FD3492" s="195"/>
      <c r="FE3492" s="195"/>
      <c r="FF3492" s="195"/>
      <c r="FG3492" s="195"/>
      <c r="FH3492" s="195"/>
    </row>
    <row r="3493" spans="2:164" x14ac:dyDescent="0.2">
      <c r="B3493" s="98">
        <f>COUNT(R3493:FC3493,FI3493:FQ3493)</f>
        <v>0</v>
      </c>
      <c r="C3493" s="98" t="str">
        <f>IF(COUNT(R3493:FC3493,FI3493:FQ3493)&gt;0,COUNT(R3493:FC3493,FI3493:FQ3493),"")</f>
        <v/>
      </c>
      <c r="D3493" s="98" t="str">
        <f>IF(COUNT(X3493:BN3493,BP3493:BX3493,BZ3493:CF3493,CH3493:FC3493,FI3493:FQ3493)&gt;0,COUNT(X3493:BN3493,BP3493:BX3493,BZ3493:CF3493,CH3493:FC3493,FI3493:FQ3493),"")</f>
        <v/>
      </c>
      <c r="E3493" s="98" t="str">
        <f>IF(H3493=1,COUNT(R3493:FC3493,FI3493:FQ3493),"")</f>
        <v/>
      </c>
      <c r="F3493" s="98" t="str">
        <f>IF(H3493=1,COUNT(X3493:BN3493,BP3493:BX3493,BZ3493:CF3493,CH3493:FC3493,FI3493:FQ3493),"")</f>
        <v/>
      </c>
      <c r="G3493" s="98" t="str">
        <f>IF($B3493&gt;=1,$M3493,"")</f>
        <v/>
      </c>
      <c r="H3493" s="199" t="str">
        <f>IF(AND(M3493&gt;0,M3493&lt;=STATS!$C$22),1,"")</f>
        <v/>
      </c>
      <c r="J3493" s="34">
        <v>3492</v>
      </c>
      <c r="R3493" s="17"/>
      <c r="U3493" s="17"/>
      <c r="FD3493" s="195"/>
      <c r="FE3493" s="195"/>
      <c r="FF3493" s="195"/>
      <c r="FG3493" s="195"/>
      <c r="FH3493" s="195"/>
    </row>
    <row r="3494" spans="2:164" x14ac:dyDescent="0.2">
      <c r="B3494" s="98">
        <f>COUNT(R3494:FC3494,FI3494:FQ3494)</f>
        <v>0</v>
      </c>
      <c r="C3494" s="98" t="str">
        <f>IF(COUNT(R3494:FC3494,FI3494:FQ3494)&gt;0,COUNT(R3494:FC3494,FI3494:FQ3494),"")</f>
        <v/>
      </c>
      <c r="D3494" s="98" t="str">
        <f>IF(COUNT(X3494:BN3494,BP3494:BX3494,BZ3494:CF3494,CH3494:FC3494,FI3494:FQ3494)&gt;0,COUNT(X3494:BN3494,BP3494:BX3494,BZ3494:CF3494,CH3494:FC3494,FI3494:FQ3494),"")</f>
        <v/>
      </c>
      <c r="E3494" s="98" t="str">
        <f>IF(H3494=1,COUNT(R3494:FC3494,FI3494:FQ3494),"")</f>
        <v/>
      </c>
      <c r="F3494" s="98" t="str">
        <f>IF(H3494=1,COUNT(X3494:BN3494,BP3494:BX3494,BZ3494:CF3494,CH3494:FC3494,FI3494:FQ3494),"")</f>
        <v/>
      </c>
      <c r="G3494" s="98" t="str">
        <f>IF($B3494&gt;=1,$M3494,"")</f>
        <v/>
      </c>
      <c r="H3494" s="199" t="str">
        <f>IF(AND(M3494&gt;0,M3494&lt;=STATS!$C$22),1,"")</f>
        <v/>
      </c>
      <c r="J3494" s="34">
        <v>3493</v>
      </c>
      <c r="R3494" s="17"/>
      <c r="U3494" s="17"/>
      <c r="FD3494" s="195"/>
      <c r="FE3494" s="195"/>
      <c r="FF3494" s="195"/>
      <c r="FG3494" s="195"/>
      <c r="FH3494" s="195"/>
    </row>
    <row r="3495" spans="2:164" x14ac:dyDescent="0.2">
      <c r="B3495" s="98">
        <f>COUNT(R3495:FC3495,FI3495:FQ3495)</f>
        <v>0</v>
      </c>
      <c r="C3495" s="98" t="str">
        <f>IF(COUNT(R3495:FC3495,FI3495:FQ3495)&gt;0,COUNT(R3495:FC3495,FI3495:FQ3495),"")</f>
        <v/>
      </c>
      <c r="D3495" s="98" t="str">
        <f>IF(COUNT(X3495:BN3495,BP3495:BX3495,BZ3495:CF3495,CH3495:FC3495,FI3495:FQ3495)&gt;0,COUNT(X3495:BN3495,BP3495:BX3495,BZ3495:CF3495,CH3495:FC3495,FI3495:FQ3495),"")</f>
        <v/>
      </c>
      <c r="E3495" s="98" t="str">
        <f>IF(H3495=1,COUNT(R3495:FC3495,FI3495:FQ3495),"")</f>
        <v/>
      </c>
      <c r="F3495" s="98" t="str">
        <f>IF(H3495=1,COUNT(X3495:BN3495,BP3495:BX3495,BZ3495:CF3495,CH3495:FC3495,FI3495:FQ3495),"")</f>
        <v/>
      </c>
      <c r="G3495" s="98" t="str">
        <f>IF($B3495&gt;=1,$M3495,"")</f>
        <v/>
      </c>
      <c r="H3495" s="199" t="str">
        <f>IF(AND(M3495&gt;0,M3495&lt;=STATS!$C$22),1,"")</f>
        <v/>
      </c>
      <c r="J3495" s="34">
        <v>3494</v>
      </c>
      <c r="R3495" s="17"/>
      <c r="U3495" s="17"/>
      <c r="FD3495" s="195"/>
      <c r="FE3495" s="195"/>
      <c r="FF3495" s="195"/>
      <c r="FG3495" s="195"/>
      <c r="FH3495" s="195"/>
    </row>
    <row r="3496" spans="2:164" x14ac:dyDescent="0.2">
      <c r="B3496" s="98">
        <f>COUNT(R3496:FC3496,FI3496:FQ3496)</f>
        <v>0</v>
      </c>
      <c r="C3496" s="98" t="str">
        <f>IF(COUNT(R3496:FC3496,FI3496:FQ3496)&gt;0,COUNT(R3496:FC3496,FI3496:FQ3496),"")</f>
        <v/>
      </c>
      <c r="D3496" s="98" t="str">
        <f>IF(COUNT(X3496:BN3496,BP3496:BX3496,BZ3496:CF3496,CH3496:FC3496,FI3496:FQ3496)&gt;0,COUNT(X3496:BN3496,BP3496:BX3496,BZ3496:CF3496,CH3496:FC3496,FI3496:FQ3496),"")</f>
        <v/>
      </c>
      <c r="E3496" s="98" t="str">
        <f>IF(H3496=1,COUNT(R3496:FC3496,FI3496:FQ3496),"")</f>
        <v/>
      </c>
      <c r="F3496" s="98" t="str">
        <f>IF(H3496=1,COUNT(X3496:BN3496,BP3496:BX3496,BZ3496:CF3496,CH3496:FC3496,FI3496:FQ3496),"")</f>
        <v/>
      </c>
      <c r="G3496" s="98" t="str">
        <f>IF($B3496&gt;=1,$M3496,"")</f>
        <v/>
      </c>
      <c r="H3496" s="199" t="str">
        <f>IF(AND(M3496&gt;0,M3496&lt;=STATS!$C$22),1,"")</f>
        <v/>
      </c>
      <c r="J3496" s="34">
        <v>3495</v>
      </c>
      <c r="R3496" s="17"/>
      <c r="U3496" s="17"/>
      <c r="FD3496" s="195"/>
      <c r="FE3496" s="195"/>
      <c r="FF3496" s="195"/>
      <c r="FG3496" s="195"/>
      <c r="FH3496" s="195"/>
    </row>
    <row r="3497" spans="2:164" x14ac:dyDescent="0.2">
      <c r="B3497" s="98">
        <f>COUNT(R3497:FC3497,FI3497:FQ3497)</f>
        <v>0</v>
      </c>
      <c r="C3497" s="98" t="str">
        <f>IF(COUNT(R3497:FC3497,FI3497:FQ3497)&gt;0,COUNT(R3497:FC3497,FI3497:FQ3497),"")</f>
        <v/>
      </c>
      <c r="D3497" s="98" t="str">
        <f>IF(COUNT(X3497:BN3497,BP3497:BX3497,BZ3497:CF3497,CH3497:FC3497,FI3497:FQ3497)&gt;0,COUNT(X3497:BN3497,BP3497:BX3497,BZ3497:CF3497,CH3497:FC3497,FI3497:FQ3497),"")</f>
        <v/>
      </c>
      <c r="E3497" s="98" t="str">
        <f>IF(H3497=1,COUNT(R3497:FC3497,FI3497:FQ3497),"")</f>
        <v/>
      </c>
      <c r="F3497" s="98" t="str">
        <f>IF(H3497=1,COUNT(X3497:BN3497,BP3497:BX3497,BZ3497:CF3497,CH3497:FC3497,FI3497:FQ3497),"")</f>
        <v/>
      </c>
      <c r="G3497" s="98" t="str">
        <f>IF($B3497&gt;=1,$M3497,"")</f>
        <v/>
      </c>
      <c r="H3497" s="199" t="str">
        <f>IF(AND(M3497&gt;0,M3497&lt;=STATS!$C$22),1,"")</f>
        <v/>
      </c>
      <c r="J3497" s="34">
        <v>3496</v>
      </c>
      <c r="R3497" s="17"/>
      <c r="U3497" s="17"/>
      <c r="FD3497" s="195"/>
      <c r="FE3497" s="195"/>
      <c r="FF3497" s="195"/>
      <c r="FG3497" s="195"/>
      <c r="FH3497" s="195"/>
    </row>
    <row r="3498" spans="2:164" x14ac:dyDescent="0.2">
      <c r="B3498" s="98">
        <f>COUNT(R3498:FC3498,FI3498:FQ3498)</f>
        <v>0</v>
      </c>
      <c r="C3498" s="98" t="str">
        <f>IF(COUNT(R3498:FC3498,FI3498:FQ3498)&gt;0,COUNT(R3498:FC3498,FI3498:FQ3498),"")</f>
        <v/>
      </c>
      <c r="D3498" s="98" t="str">
        <f>IF(COUNT(X3498:BN3498,BP3498:BX3498,BZ3498:CF3498,CH3498:FC3498,FI3498:FQ3498)&gt;0,COUNT(X3498:BN3498,BP3498:BX3498,BZ3498:CF3498,CH3498:FC3498,FI3498:FQ3498),"")</f>
        <v/>
      </c>
      <c r="E3498" s="98" t="str">
        <f>IF(H3498=1,COUNT(R3498:FC3498,FI3498:FQ3498),"")</f>
        <v/>
      </c>
      <c r="F3498" s="98" t="str">
        <f>IF(H3498=1,COUNT(X3498:BN3498,BP3498:BX3498,BZ3498:CF3498,CH3498:FC3498,FI3498:FQ3498),"")</f>
        <v/>
      </c>
      <c r="G3498" s="98" t="str">
        <f>IF($B3498&gt;=1,$M3498,"")</f>
        <v/>
      </c>
      <c r="H3498" s="199" t="str">
        <f>IF(AND(M3498&gt;0,M3498&lt;=STATS!$C$22),1,"")</f>
        <v/>
      </c>
      <c r="J3498" s="34">
        <v>3497</v>
      </c>
      <c r="R3498" s="17"/>
      <c r="U3498" s="17"/>
      <c r="FD3498" s="195"/>
      <c r="FE3498" s="195"/>
      <c r="FF3498" s="195"/>
      <c r="FG3498" s="195"/>
      <c r="FH3498" s="195"/>
    </row>
    <row r="3499" spans="2:164" x14ac:dyDescent="0.2">
      <c r="B3499" s="98">
        <f>COUNT(R3499:FC3499,FI3499:FQ3499)</f>
        <v>0</v>
      </c>
      <c r="C3499" s="98" t="str">
        <f>IF(COUNT(R3499:FC3499,FI3499:FQ3499)&gt;0,COUNT(R3499:FC3499,FI3499:FQ3499),"")</f>
        <v/>
      </c>
      <c r="D3499" s="98" t="str">
        <f>IF(COUNT(X3499:BN3499,BP3499:BX3499,BZ3499:CF3499,CH3499:FC3499,FI3499:FQ3499)&gt;0,COUNT(X3499:BN3499,BP3499:BX3499,BZ3499:CF3499,CH3499:FC3499,FI3499:FQ3499),"")</f>
        <v/>
      </c>
      <c r="E3499" s="98" t="str">
        <f>IF(H3499=1,COUNT(R3499:FC3499,FI3499:FQ3499),"")</f>
        <v/>
      </c>
      <c r="F3499" s="98" t="str">
        <f>IF(H3499=1,COUNT(X3499:BN3499,BP3499:BX3499,BZ3499:CF3499,CH3499:FC3499,FI3499:FQ3499),"")</f>
        <v/>
      </c>
      <c r="G3499" s="98" t="str">
        <f>IF($B3499&gt;=1,$M3499,"")</f>
        <v/>
      </c>
      <c r="H3499" s="199" t="str">
        <f>IF(AND(M3499&gt;0,M3499&lt;=STATS!$C$22),1,"")</f>
        <v/>
      </c>
      <c r="J3499" s="34">
        <v>3498</v>
      </c>
      <c r="R3499" s="17"/>
      <c r="U3499" s="17"/>
      <c r="FD3499" s="195"/>
      <c r="FE3499" s="195"/>
      <c r="FF3499" s="195"/>
      <c r="FG3499" s="195"/>
      <c r="FH3499" s="195"/>
    </row>
    <row r="3500" spans="2:164" x14ac:dyDescent="0.2">
      <c r="B3500" s="98">
        <f>COUNT(R3500:FC3500,FI3500:FQ3500)</f>
        <v>0</v>
      </c>
      <c r="C3500" s="98" t="str">
        <f>IF(COUNT(R3500:FC3500,FI3500:FQ3500)&gt;0,COUNT(R3500:FC3500,FI3500:FQ3500),"")</f>
        <v/>
      </c>
      <c r="D3500" s="98" t="str">
        <f>IF(COUNT(X3500:BN3500,BP3500:BX3500,BZ3500:CF3500,CH3500:FC3500,FI3500:FQ3500)&gt;0,COUNT(X3500:BN3500,BP3500:BX3500,BZ3500:CF3500,CH3500:FC3500,FI3500:FQ3500),"")</f>
        <v/>
      </c>
      <c r="E3500" s="98" t="str">
        <f>IF(H3500=1,COUNT(R3500:FC3500,FI3500:FQ3500),"")</f>
        <v/>
      </c>
      <c r="F3500" s="98" t="str">
        <f>IF(H3500=1,COUNT(X3500:BN3500,BP3500:BX3500,BZ3500:CF3500,CH3500:FC3500,FI3500:FQ3500),"")</f>
        <v/>
      </c>
      <c r="G3500" s="98" t="str">
        <f>IF($B3500&gt;=1,$M3500,"")</f>
        <v/>
      </c>
      <c r="H3500" s="199" t="str">
        <f>IF(AND(M3500&gt;0,M3500&lt;=STATS!$C$22),1,"")</f>
        <v/>
      </c>
      <c r="J3500" s="34">
        <v>3499</v>
      </c>
      <c r="R3500" s="17"/>
      <c r="U3500" s="17"/>
      <c r="FD3500" s="195"/>
      <c r="FE3500" s="195"/>
      <c r="FF3500" s="195"/>
      <c r="FG3500" s="195"/>
      <c r="FH3500" s="195"/>
    </row>
    <row r="3501" spans="2:164" x14ac:dyDescent="0.2">
      <c r="B3501" s="98">
        <f>COUNT(R3501:FC3501,FI3501:FQ3501)</f>
        <v>0</v>
      </c>
      <c r="C3501" s="98" t="str">
        <f>IF(COUNT(R3501:FC3501,FI3501:FQ3501)&gt;0,COUNT(R3501:FC3501,FI3501:FQ3501),"")</f>
        <v/>
      </c>
      <c r="D3501" s="98" t="str">
        <f>IF(COUNT(X3501:BN3501,BP3501:BX3501,BZ3501:CF3501,CH3501:FC3501,FI3501:FQ3501)&gt;0,COUNT(X3501:BN3501,BP3501:BX3501,BZ3501:CF3501,CH3501:FC3501,FI3501:FQ3501),"")</f>
        <v/>
      </c>
      <c r="E3501" s="98" t="str">
        <f>IF(H3501=1,COUNT(R3501:FC3501,FI3501:FQ3501),"")</f>
        <v/>
      </c>
      <c r="F3501" s="98" t="str">
        <f>IF(H3501=1,COUNT(X3501:BN3501,BP3501:BX3501,BZ3501:CF3501,CH3501:FC3501,FI3501:FQ3501),"")</f>
        <v/>
      </c>
      <c r="G3501" s="98" t="str">
        <f>IF($B3501&gt;=1,$M3501,"")</f>
        <v/>
      </c>
      <c r="H3501" s="199" t="str">
        <f>IF(AND(M3501&gt;0,M3501&lt;=STATS!$C$22),1,"")</f>
        <v/>
      </c>
      <c r="J3501" s="34">
        <v>3500</v>
      </c>
      <c r="R3501" s="17"/>
      <c r="U3501" s="17"/>
      <c r="FD3501" s="195"/>
      <c r="FE3501" s="195"/>
      <c r="FF3501" s="195"/>
      <c r="FG3501" s="195"/>
      <c r="FH3501" s="195"/>
    </row>
    <row r="3502" spans="2:164" x14ac:dyDescent="0.2">
      <c r="B3502" s="98">
        <f>COUNT(R3502:FC3502,FI3502:FQ3502)</f>
        <v>0</v>
      </c>
      <c r="C3502" s="98" t="str">
        <f>IF(COUNT(R3502:FC3502,FI3502:FQ3502)&gt;0,COUNT(R3502:FC3502,FI3502:FQ3502),"")</f>
        <v/>
      </c>
      <c r="D3502" s="98" t="str">
        <f>IF(COUNT(X3502:BN3502,BP3502:BX3502,BZ3502:CF3502,CH3502:FC3502,FI3502:FQ3502)&gt;0,COUNT(X3502:BN3502,BP3502:BX3502,BZ3502:CF3502,CH3502:FC3502,FI3502:FQ3502),"")</f>
        <v/>
      </c>
      <c r="E3502" s="98" t="str">
        <f>IF(H3502=1,COUNT(R3502:FC3502,FI3502:FQ3502),"")</f>
        <v/>
      </c>
      <c r="F3502" s="98" t="str">
        <f>IF(H3502=1,COUNT(X3502:BN3502,BP3502:BX3502,BZ3502:CF3502,CH3502:FC3502,FI3502:FQ3502),"")</f>
        <v/>
      </c>
      <c r="G3502" s="98" t="str">
        <f>IF($B3502&gt;=1,$M3502,"")</f>
        <v/>
      </c>
      <c r="H3502" s="199" t="str">
        <f>IF(AND(M3502&gt;0,M3502&lt;=STATS!$C$22),1,"")</f>
        <v/>
      </c>
      <c r="J3502" s="34">
        <v>3501</v>
      </c>
      <c r="R3502" s="17"/>
      <c r="U3502" s="17"/>
      <c r="FD3502" s="195"/>
      <c r="FE3502" s="195"/>
      <c r="FF3502" s="195"/>
      <c r="FG3502" s="195"/>
      <c r="FH3502" s="195"/>
    </row>
    <row r="3503" spans="2:164" x14ac:dyDescent="0.2">
      <c r="B3503" s="98">
        <f>COUNT(R3503:FC3503,FI3503:FQ3503)</f>
        <v>0</v>
      </c>
      <c r="C3503" s="98" t="str">
        <f>IF(COUNT(R3503:FC3503,FI3503:FQ3503)&gt;0,COUNT(R3503:FC3503,FI3503:FQ3503),"")</f>
        <v/>
      </c>
      <c r="D3503" s="98" t="str">
        <f>IF(COUNT(X3503:BN3503,BP3503:BX3503,BZ3503:CF3503,CH3503:FC3503,FI3503:FQ3503)&gt;0,COUNT(X3503:BN3503,BP3503:BX3503,BZ3503:CF3503,CH3503:FC3503,FI3503:FQ3503),"")</f>
        <v/>
      </c>
      <c r="E3503" s="98" t="str">
        <f>IF(H3503=1,COUNT(R3503:FC3503,FI3503:FQ3503),"")</f>
        <v/>
      </c>
      <c r="F3503" s="98" t="str">
        <f>IF(H3503=1,COUNT(X3503:BN3503,BP3503:BX3503,BZ3503:CF3503,CH3503:FC3503,FI3503:FQ3503),"")</f>
        <v/>
      </c>
      <c r="G3503" s="98" t="str">
        <f>IF($B3503&gt;=1,$M3503,"")</f>
        <v/>
      </c>
      <c r="H3503" s="199" t="str">
        <f>IF(AND(M3503&gt;0,M3503&lt;=STATS!$C$22),1,"")</f>
        <v/>
      </c>
      <c r="J3503" s="34">
        <v>3502</v>
      </c>
      <c r="R3503" s="17"/>
      <c r="U3503" s="17"/>
      <c r="FD3503" s="195"/>
      <c r="FE3503" s="195"/>
      <c r="FF3503" s="195"/>
      <c r="FG3503" s="195"/>
      <c r="FH3503" s="195"/>
    </row>
    <row r="3504" spans="2:164" x14ac:dyDescent="0.2">
      <c r="B3504" s="98">
        <f>COUNT(R3504:FC3504,FI3504:FQ3504)</f>
        <v>0</v>
      </c>
      <c r="C3504" s="98" t="str">
        <f>IF(COUNT(R3504:FC3504,FI3504:FQ3504)&gt;0,COUNT(R3504:FC3504,FI3504:FQ3504),"")</f>
        <v/>
      </c>
      <c r="D3504" s="98" t="str">
        <f>IF(COUNT(X3504:BN3504,BP3504:BX3504,BZ3504:CF3504,CH3504:FC3504,FI3504:FQ3504)&gt;0,COUNT(X3504:BN3504,BP3504:BX3504,BZ3504:CF3504,CH3504:FC3504,FI3504:FQ3504),"")</f>
        <v/>
      </c>
      <c r="E3504" s="98" t="str">
        <f>IF(H3504=1,COUNT(R3504:FC3504,FI3504:FQ3504),"")</f>
        <v/>
      </c>
      <c r="F3504" s="98" t="str">
        <f>IF(H3504=1,COUNT(X3504:BN3504,BP3504:BX3504,BZ3504:CF3504,CH3504:FC3504,FI3504:FQ3504),"")</f>
        <v/>
      </c>
      <c r="G3504" s="98" t="str">
        <f>IF($B3504&gt;=1,$M3504,"")</f>
        <v/>
      </c>
      <c r="H3504" s="199" t="str">
        <f>IF(AND(M3504&gt;0,M3504&lt;=STATS!$C$22),1,"")</f>
        <v/>
      </c>
      <c r="J3504" s="34">
        <v>3503</v>
      </c>
      <c r="R3504" s="17"/>
      <c r="U3504" s="17"/>
      <c r="FD3504" s="195"/>
      <c r="FE3504" s="195"/>
      <c r="FF3504" s="195"/>
      <c r="FG3504" s="195"/>
      <c r="FH3504" s="195"/>
    </row>
    <row r="3505" spans="2:164" x14ac:dyDescent="0.2">
      <c r="B3505" s="98">
        <f>COUNT(R3505:FC3505,FI3505:FQ3505)</f>
        <v>0</v>
      </c>
      <c r="C3505" s="98" t="str">
        <f>IF(COUNT(R3505:FC3505,FI3505:FQ3505)&gt;0,COUNT(R3505:FC3505,FI3505:FQ3505),"")</f>
        <v/>
      </c>
      <c r="D3505" s="98" t="str">
        <f>IF(COUNT(X3505:BN3505,BP3505:BX3505,BZ3505:CF3505,CH3505:FC3505,FI3505:FQ3505)&gt;0,COUNT(X3505:BN3505,BP3505:BX3505,BZ3505:CF3505,CH3505:FC3505,FI3505:FQ3505),"")</f>
        <v/>
      </c>
      <c r="E3505" s="98" t="str">
        <f>IF(H3505=1,COUNT(R3505:FC3505,FI3505:FQ3505),"")</f>
        <v/>
      </c>
      <c r="F3505" s="98" t="str">
        <f>IF(H3505=1,COUNT(X3505:BN3505,BP3505:BX3505,BZ3505:CF3505,CH3505:FC3505,FI3505:FQ3505),"")</f>
        <v/>
      </c>
      <c r="G3505" s="98" t="str">
        <f>IF($B3505&gt;=1,$M3505,"")</f>
        <v/>
      </c>
      <c r="H3505" s="199" t="str">
        <f>IF(AND(M3505&gt;0,M3505&lt;=STATS!$C$22),1,"")</f>
        <v/>
      </c>
      <c r="J3505" s="34">
        <v>3504</v>
      </c>
      <c r="R3505" s="17"/>
      <c r="U3505" s="17"/>
      <c r="FD3505" s="195"/>
      <c r="FE3505" s="195"/>
      <c r="FF3505" s="195"/>
      <c r="FG3505" s="195"/>
      <c r="FH3505" s="195"/>
    </row>
    <row r="3506" spans="2:164" x14ac:dyDescent="0.2">
      <c r="B3506" s="98">
        <f>COUNT(R3506:FC3506,FI3506:FQ3506)</f>
        <v>0</v>
      </c>
      <c r="C3506" s="98" t="str">
        <f>IF(COUNT(R3506:FC3506,FI3506:FQ3506)&gt;0,COUNT(R3506:FC3506,FI3506:FQ3506),"")</f>
        <v/>
      </c>
      <c r="D3506" s="98" t="str">
        <f>IF(COUNT(X3506:BN3506,BP3506:BX3506,BZ3506:CF3506,CH3506:FC3506,FI3506:FQ3506)&gt;0,COUNT(X3506:BN3506,BP3506:BX3506,BZ3506:CF3506,CH3506:FC3506,FI3506:FQ3506),"")</f>
        <v/>
      </c>
      <c r="E3506" s="98" t="str">
        <f>IF(H3506=1,COUNT(R3506:FC3506,FI3506:FQ3506),"")</f>
        <v/>
      </c>
      <c r="F3506" s="98" t="str">
        <f>IF(H3506=1,COUNT(X3506:BN3506,BP3506:BX3506,BZ3506:CF3506,CH3506:FC3506,FI3506:FQ3506),"")</f>
        <v/>
      </c>
      <c r="G3506" s="98" t="str">
        <f>IF($B3506&gt;=1,$M3506,"")</f>
        <v/>
      </c>
      <c r="H3506" s="199" t="str">
        <f>IF(AND(M3506&gt;0,M3506&lt;=STATS!$C$22),1,"")</f>
        <v/>
      </c>
      <c r="J3506" s="34">
        <v>3505</v>
      </c>
      <c r="R3506" s="17"/>
      <c r="U3506" s="17"/>
      <c r="FD3506" s="195"/>
      <c r="FE3506" s="195"/>
      <c r="FF3506" s="195"/>
      <c r="FG3506" s="195"/>
      <c r="FH3506" s="195"/>
    </row>
    <row r="3507" spans="2:164" x14ac:dyDescent="0.2">
      <c r="B3507" s="98">
        <f>COUNT(R3507:FC3507,FI3507:FQ3507)</f>
        <v>0</v>
      </c>
      <c r="C3507" s="98" t="str">
        <f>IF(COUNT(R3507:FC3507,FI3507:FQ3507)&gt;0,COUNT(R3507:FC3507,FI3507:FQ3507),"")</f>
        <v/>
      </c>
      <c r="D3507" s="98" t="str">
        <f>IF(COUNT(X3507:BN3507,BP3507:BX3507,BZ3507:CF3507,CH3507:FC3507,FI3507:FQ3507)&gt;0,COUNT(X3507:BN3507,BP3507:BX3507,BZ3507:CF3507,CH3507:FC3507,FI3507:FQ3507),"")</f>
        <v/>
      </c>
      <c r="E3507" s="98" t="str">
        <f>IF(H3507=1,COUNT(R3507:FC3507,FI3507:FQ3507),"")</f>
        <v/>
      </c>
      <c r="F3507" s="98" t="str">
        <f>IF(H3507=1,COUNT(X3507:BN3507,BP3507:BX3507,BZ3507:CF3507,CH3507:FC3507,FI3507:FQ3507),"")</f>
        <v/>
      </c>
      <c r="G3507" s="98" t="str">
        <f>IF($B3507&gt;=1,$M3507,"")</f>
        <v/>
      </c>
      <c r="H3507" s="199" t="str">
        <f>IF(AND(M3507&gt;0,M3507&lt;=STATS!$C$22),1,"")</f>
        <v/>
      </c>
      <c r="J3507" s="34">
        <v>3506</v>
      </c>
      <c r="R3507" s="17"/>
      <c r="U3507" s="17"/>
      <c r="FD3507" s="195"/>
      <c r="FE3507" s="195"/>
      <c r="FF3507" s="195"/>
      <c r="FG3507" s="195"/>
      <c r="FH3507" s="195"/>
    </row>
    <row r="3508" spans="2:164" x14ac:dyDescent="0.2">
      <c r="B3508" s="98">
        <f>COUNT(R3508:FC3508,FI3508:FQ3508)</f>
        <v>0</v>
      </c>
      <c r="C3508" s="98" t="str">
        <f>IF(COUNT(R3508:FC3508,FI3508:FQ3508)&gt;0,COUNT(R3508:FC3508,FI3508:FQ3508),"")</f>
        <v/>
      </c>
      <c r="D3508" s="98" t="str">
        <f>IF(COUNT(X3508:BN3508,BP3508:BX3508,BZ3508:CF3508,CH3508:FC3508,FI3508:FQ3508)&gt;0,COUNT(X3508:BN3508,BP3508:BX3508,BZ3508:CF3508,CH3508:FC3508,FI3508:FQ3508),"")</f>
        <v/>
      </c>
      <c r="E3508" s="98" t="str">
        <f>IF(H3508=1,COUNT(R3508:FC3508,FI3508:FQ3508),"")</f>
        <v/>
      </c>
      <c r="F3508" s="98" t="str">
        <f>IF(H3508=1,COUNT(X3508:BN3508,BP3508:BX3508,BZ3508:CF3508,CH3508:FC3508,FI3508:FQ3508),"")</f>
        <v/>
      </c>
      <c r="G3508" s="98" t="str">
        <f>IF($B3508&gt;=1,$M3508,"")</f>
        <v/>
      </c>
      <c r="H3508" s="199" t="str">
        <f>IF(AND(M3508&gt;0,M3508&lt;=STATS!$C$22),1,"")</f>
        <v/>
      </c>
      <c r="J3508" s="34">
        <v>3507</v>
      </c>
      <c r="R3508" s="17"/>
      <c r="U3508" s="17"/>
      <c r="FD3508" s="195"/>
      <c r="FE3508" s="195"/>
      <c r="FF3508" s="195"/>
      <c r="FG3508" s="195"/>
      <c r="FH3508" s="195"/>
    </row>
    <row r="3509" spans="2:164" x14ac:dyDescent="0.2">
      <c r="B3509" s="98">
        <f>COUNT(R3509:FC3509,FI3509:FQ3509)</f>
        <v>0</v>
      </c>
      <c r="C3509" s="98" t="str">
        <f>IF(COUNT(R3509:FC3509,FI3509:FQ3509)&gt;0,COUNT(R3509:FC3509,FI3509:FQ3509),"")</f>
        <v/>
      </c>
      <c r="D3509" s="98" t="str">
        <f>IF(COUNT(X3509:BN3509,BP3509:BX3509,BZ3509:CF3509,CH3509:FC3509,FI3509:FQ3509)&gt;0,COUNT(X3509:BN3509,BP3509:BX3509,BZ3509:CF3509,CH3509:FC3509,FI3509:FQ3509),"")</f>
        <v/>
      </c>
      <c r="E3509" s="98" t="str">
        <f>IF(H3509=1,COUNT(R3509:FC3509,FI3509:FQ3509),"")</f>
        <v/>
      </c>
      <c r="F3509" s="98" t="str">
        <f>IF(H3509=1,COUNT(X3509:BN3509,BP3509:BX3509,BZ3509:CF3509,CH3509:FC3509,FI3509:FQ3509),"")</f>
        <v/>
      </c>
      <c r="G3509" s="98" t="str">
        <f>IF($B3509&gt;=1,$M3509,"")</f>
        <v/>
      </c>
      <c r="H3509" s="199" t="str">
        <f>IF(AND(M3509&gt;0,M3509&lt;=STATS!$C$22),1,"")</f>
        <v/>
      </c>
      <c r="J3509" s="34">
        <v>3508</v>
      </c>
      <c r="R3509" s="17"/>
      <c r="U3509" s="17"/>
      <c r="FD3509" s="195"/>
      <c r="FE3509" s="195"/>
      <c r="FF3509" s="195"/>
      <c r="FG3509" s="195"/>
      <c r="FH3509" s="195"/>
    </row>
    <row r="3510" spans="2:164" x14ac:dyDescent="0.2">
      <c r="B3510" s="98">
        <f>COUNT(R3510:FC3510,FI3510:FQ3510)</f>
        <v>0</v>
      </c>
      <c r="C3510" s="98" t="str">
        <f>IF(COUNT(R3510:FC3510,FI3510:FQ3510)&gt;0,COUNT(R3510:FC3510,FI3510:FQ3510),"")</f>
        <v/>
      </c>
      <c r="D3510" s="98" t="str">
        <f>IF(COUNT(X3510:BN3510,BP3510:BX3510,BZ3510:CF3510,CH3510:FC3510,FI3510:FQ3510)&gt;0,COUNT(X3510:BN3510,BP3510:BX3510,BZ3510:CF3510,CH3510:FC3510,FI3510:FQ3510),"")</f>
        <v/>
      </c>
      <c r="E3510" s="98" t="str">
        <f>IF(H3510=1,COUNT(R3510:FC3510,FI3510:FQ3510),"")</f>
        <v/>
      </c>
      <c r="F3510" s="98" t="str">
        <f>IF(H3510=1,COUNT(X3510:BN3510,BP3510:BX3510,BZ3510:CF3510,CH3510:FC3510,FI3510:FQ3510),"")</f>
        <v/>
      </c>
      <c r="G3510" s="98" t="str">
        <f>IF($B3510&gt;=1,$M3510,"")</f>
        <v/>
      </c>
      <c r="H3510" s="199" t="str">
        <f>IF(AND(M3510&gt;0,M3510&lt;=STATS!$C$22),1,"")</f>
        <v/>
      </c>
      <c r="J3510" s="34">
        <v>3509</v>
      </c>
      <c r="R3510" s="17"/>
      <c r="U3510" s="17"/>
      <c r="FD3510" s="195"/>
      <c r="FE3510" s="195"/>
      <c r="FF3510" s="195"/>
      <c r="FG3510" s="195"/>
      <c r="FH3510" s="195"/>
    </row>
    <row r="3511" spans="2:164" x14ac:dyDescent="0.2">
      <c r="B3511" s="98">
        <f>COUNT(R3511:FC3511,FI3511:FQ3511)</f>
        <v>0</v>
      </c>
      <c r="C3511" s="98" t="str">
        <f>IF(COUNT(R3511:FC3511,FI3511:FQ3511)&gt;0,COUNT(R3511:FC3511,FI3511:FQ3511),"")</f>
        <v/>
      </c>
      <c r="D3511" s="98" t="str">
        <f>IF(COUNT(X3511:BN3511,BP3511:BX3511,BZ3511:CF3511,CH3511:FC3511,FI3511:FQ3511)&gt;0,COUNT(X3511:BN3511,BP3511:BX3511,BZ3511:CF3511,CH3511:FC3511,FI3511:FQ3511),"")</f>
        <v/>
      </c>
      <c r="E3511" s="98" t="str">
        <f>IF(H3511=1,COUNT(R3511:FC3511,FI3511:FQ3511),"")</f>
        <v/>
      </c>
      <c r="F3511" s="98" t="str">
        <f>IF(H3511=1,COUNT(X3511:BN3511,BP3511:BX3511,BZ3511:CF3511,CH3511:FC3511,FI3511:FQ3511),"")</f>
        <v/>
      </c>
      <c r="G3511" s="98" t="str">
        <f>IF($B3511&gt;=1,$M3511,"")</f>
        <v/>
      </c>
      <c r="H3511" s="199" t="str">
        <f>IF(AND(M3511&gt;0,M3511&lt;=STATS!$C$22),1,"")</f>
        <v/>
      </c>
      <c r="J3511" s="34">
        <v>3510</v>
      </c>
      <c r="R3511" s="17"/>
      <c r="U3511" s="17"/>
      <c r="FD3511" s="195"/>
      <c r="FE3511" s="195"/>
      <c r="FF3511" s="195"/>
      <c r="FG3511" s="195"/>
      <c r="FH3511" s="195"/>
    </row>
    <row r="3512" spans="2:164" x14ac:dyDescent="0.2">
      <c r="B3512" s="98">
        <f>COUNT(R3512:FC3512,FI3512:FQ3512)</f>
        <v>0</v>
      </c>
      <c r="C3512" s="98" t="str">
        <f>IF(COUNT(R3512:FC3512,FI3512:FQ3512)&gt;0,COUNT(R3512:FC3512,FI3512:FQ3512),"")</f>
        <v/>
      </c>
      <c r="D3512" s="98" t="str">
        <f>IF(COUNT(X3512:BN3512,BP3512:BX3512,BZ3512:CF3512,CH3512:FC3512,FI3512:FQ3512)&gt;0,COUNT(X3512:BN3512,BP3512:BX3512,BZ3512:CF3512,CH3512:FC3512,FI3512:FQ3512),"")</f>
        <v/>
      </c>
      <c r="E3512" s="98" t="str">
        <f>IF(H3512=1,COUNT(R3512:FC3512,FI3512:FQ3512),"")</f>
        <v/>
      </c>
      <c r="F3512" s="98" t="str">
        <f>IF(H3512=1,COUNT(X3512:BN3512,BP3512:BX3512,BZ3512:CF3512,CH3512:FC3512,FI3512:FQ3512),"")</f>
        <v/>
      </c>
      <c r="G3512" s="98" t="str">
        <f>IF($B3512&gt;=1,$M3512,"")</f>
        <v/>
      </c>
      <c r="H3512" s="199" t="str">
        <f>IF(AND(M3512&gt;0,M3512&lt;=STATS!$C$22),1,"")</f>
        <v/>
      </c>
      <c r="J3512" s="34">
        <v>3511</v>
      </c>
      <c r="R3512" s="17"/>
      <c r="U3512" s="17"/>
      <c r="FD3512" s="195"/>
      <c r="FE3512" s="195"/>
      <c r="FF3512" s="195"/>
      <c r="FG3512" s="195"/>
      <c r="FH3512" s="195"/>
    </row>
    <row r="3513" spans="2:164" x14ac:dyDescent="0.2">
      <c r="B3513" s="98">
        <f>COUNT(R3513:FC3513,FI3513:FQ3513)</f>
        <v>0</v>
      </c>
      <c r="C3513" s="98" t="str">
        <f>IF(COUNT(R3513:FC3513,FI3513:FQ3513)&gt;0,COUNT(R3513:FC3513,FI3513:FQ3513),"")</f>
        <v/>
      </c>
      <c r="D3513" s="98" t="str">
        <f>IF(COUNT(X3513:BN3513,BP3513:BX3513,BZ3513:CF3513,CH3513:FC3513,FI3513:FQ3513)&gt;0,COUNT(X3513:BN3513,BP3513:BX3513,BZ3513:CF3513,CH3513:FC3513,FI3513:FQ3513),"")</f>
        <v/>
      </c>
      <c r="E3513" s="98" t="str">
        <f>IF(H3513=1,COUNT(R3513:FC3513,FI3513:FQ3513),"")</f>
        <v/>
      </c>
      <c r="F3513" s="98" t="str">
        <f>IF(H3513=1,COUNT(X3513:BN3513,BP3513:BX3513,BZ3513:CF3513,CH3513:FC3513,FI3513:FQ3513),"")</f>
        <v/>
      </c>
      <c r="G3513" s="98" t="str">
        <f>IF($B3513&gt;=1,$M3513,"")</f>
        <v/>
      </c>
      <c r="H3513" s="199" t="str">
        <f>IF(AND(M3513&gt;0,M3513&lt;=STATS!$C$22),1,"")</f>
        <v/>
      </c>
      <c r="J3513" s="34">
        <v>3512</v>
      </c>
      <c r="R3513" s="17"/>
      <c r="U3513" s="17"/>
      <c r="FD3513" s="195"/>
      <c r="FE3513" s="195"/>
      <c r="FF3513" s="195"/>
      <c r="FG3513" s="195"/>
      <c r="FH3513" s="195"/>
    </row>
    <row r="3514" spans="2:164" x14ac:dyDescent="0.2">
      <c r="B3514" s="98">
        <f>COUNT(R3514:FC3514,FI3514:FQ3514)</f>
        <v>0</v>
      </c>
      <c r="C3514" s="98" t="str">
        <f>IF(COUNT(R3514:FC3514,FI3514:FQ3514)&gt;0,COUNT(R3514:FC3514,FI3514:FQ3514),"")</f>
        <v/>
      </c>
      <c r="D3514" s="98" t="str">
        <f>IF(COUNT(X3514:BN3514,BP3514:BX3514,BZ3514:CF3514,CH3514:FC3514,FI3514:FQ3514)&gt;0,COUNT(X3514:BN3514,BP3514:BX3514,BZ3514:CF3514,CH3514:FC3514,FI3514:FQ3514),"")</f>
        <v/>
      </c>
      <c r="E3514" s="98" t="str">
        <f>IF(H3514=1,COUNT(R3514:FC3514,FI3514:FQ3514),"")</f>
        <v/>
      </c>
      <c r="F3514" s="98" t="str">
        <f>IF(H3514=1,COUNT(X3514:BN3514,BP3514:BX3514,BZ3514:CF3514,CH3514:FC3514,FI3514:FQ3514),"")</f>
        <v/>
      </c>
      <c r="G3514" s="98" t="str">
        <f>IF($B3514&gt;=1,$M3514,"")</f>
        <v/>
      </c>
      <c r="H3514" s="199" t="str">
        <f>IF(AND(M3514&gt;0,M3514&lt;=STATS!$C$22),1,"")</f>
        <v/>
      </c>
      <c r="J3514" s="34">
        <v>3513</v>
      </c>
      <c r="R3514" s="17"/>
      <c r="U3514" s="17"/>
      <c r="FD3514" s="195"/>
      <c r="FE3514" s="195"/>
      <c r="FF3514" s="195"/>
      <c r="FG3514" s="195"/>
      <c r="FH3514" s="195"/>
    </row>
    <row r="3515" spans="2:164" x14ac:dyDescent="0.2">
      <c r="B3515" s="98">
        <f>COUNT(R3515:FC3515,FI3515:FQ3515)</f>
        <v>0</v>
      </c>
      <c r="C3515" s="98" t="str">
        <f>IF(COUNT(R3515:FC3515,FI3515:FQ3515)&gt;0,COUNT(R3515:FC3515,FI3515:FQ3515),"")</f>
        <v/>
      </c>
      <c r="D3515" s="98" t="str">
        <f>IF(COUNT(X3515:BN3515,BP3515:BX3515,BZ3515:CF3515,CH3515:FC3515,FI3515:FQ3515)&gt;0,COUNT(X3515:BN3515,BP3515:BX3515,BZ3515:CF3515,CH3515:FC3515,FI3515:FQ3515),"")</f>
        <v/>
      </c>
      <c r="E3515" s="98" t="str">
        <f>IF(H3515=1,COUNT(R3515:FC3515,FI3515:FQ3515),"")</f>
        <v/>
      </c>
      <c r="F3515" s="98" t="str">
        <f>IF(H3515=1,COUNT(X3515:BN3515,BP3515:BX3515,BZ3515:CF3515,CH3515:FC3515,FI3515:FQ3515),"")</f>
        <v/>
      </c>
      <c r="G3515" s="98" t="str">
        <f>IF($B3515&gt;=1,$M3515,"")</f>
        <v/>
      </c>
      <c r="H3515" s="199" t="str">
        <f>IF(AND(M3515&gt;0,M3515&lt;=STATS!$C$22),1,"")</f>
        <v/>
      </c>
      <c r="J3515" s="34">
        <v>3514</v>
      </c>
      <c r="R3515" s="17"/>
      <c r="U3515" s="17"/>
      <c r="FD3515" s="195"/>
      <c r="FE3515" s="195"/>
      <c r="FF3515" s="195"/>
      <c r="FG3515" s="195"/>
      <c r="FH3515" s="195"/>
    </row>
    <row r="3516" spans="2:164" x14ac:dyDescent="0.2">
      <c r="B3516" s="98">
        <f>COUNT(R3516:FC3516,FI3516:FQ3516)</f>
        <v>0</v>
      </c>
      <c r="C3516" s="98" t="str">
        <f>IF(COUNT(R3516:FC3516,FI3516:FQ3516)&gt;0,COUNT(R3516:FC3516,FI3516:FQ3516),"")</f>
        <v/>
      </c>
      <c r="D3516" s="98" t="str">
        <f>IF(COUNT(X3516:BN3516,BP3516:BX3516,BZ3516:CF3516,CH3516:FC3516,FI3516:FQ3516)&gt;0,COUNT(X3516:BN3516,BP3516:BX3516,BZ3516:CF3516,CH3516:FC3516,FI3516:FQ3516),"")</f>
        <v/>
      </c>
      <c r="E3516" s="98" t="str">
        <f>IF(H3516=1,COUNT(R3516:FC3516,FI3516:FQ3516),"")</f>
        <v/>
      </c>
      <c r="F3516" s="98" t="str">
        <f>IF(H3516=1,COUNT(X3516:BN3516,BP3516:BX3516,BZ3516:CF3516,CH3516:FC3516,FI3516:FQ3516),"")</f>
        <v/>
      </c>
      <c r="G3516" s="98" t="str">
        <f>IF($B3516&gt;=1,$M3516,"")</f>
        <v/>
      </c>
      <c r="H3516" s="199" t="str">
        <f>IF(AND(M3516&gt;0,M3516&lt;=STATS!$C$22),1,"")</f>
        <v/>
      </c>
      <c r="J3516" s="34">
        <v>3515</v>
      </c>
      <c r="R3516" s="17"/>
      <c r="U3516" s="17"/>
      <c r="FD3516" s="195"/>
      <c r="FE3516" s="195"/>
      <c r="FF3516" s="195"/>
      <c r="FG3516" s="195"/>
      <c r="FH3516" s="195"/>
    </row>
    <row r="3517" spans="2:164" x14ac:dyDescent="0.2">
      <c r="B3517" s="98">
        <f>COUNT(R3517:FC3517,FI3517:FQ3517)</f>
        <v>0</v>
      </c>
      <c r="C3517" s="98" t="str">
        <f>IF(COUNT(R3517:FC3517,FI3517:FQ3517)&gt;0,COUNT(R3517:FC3517,FI3517:FQ3517),"")</f>
        <v/>
      </c>
      <c r="D3517" s="98" t="str">
        <f>IF(COUNT(X3517:BN3517,BP3517:BX3517,BZ3517:CF3517,CH3517:FC3517,FI3517:FQ3517)&gt;0,COUNT(X3517:BN3517,BP3517:BX3517,BZ3517:CF3517,CH3517:FC3517,FI3517:FQ3517),"")</f>
        <v/>
      </c>
      <c r="E3517" s="98" t="str">
        <f>IF(H3517=1,COUNT(R3517:FC3517,FI3517:FQ3517),"")</f>
        <v/>
      </c>
      <c r="F3517" s="98" t="str">
        <f>IF(H3517=1,COUNT(X3517:BN3517,BP3517:BX3517,BZ3517:CF3517,CH3517:FC3517,FI3517:FQ3517),"")</f>
        <v/>
      </c>
      <c r="G3517" s="98" t="str">
        <f>IF($B3517&gt;=1,$M3517,"")</f>
        <v/>
      </c>
      <c r="H3517" s="199" t="str">
        <f>IF(AND(M3517&gt;0,M3517&lt;=STATS!$C$22),1,"")</f>
        <v/>
      </c>
      <c r="J3517" s="34">
        <v>3516</v>
      </c>
      <c r="R3517" s="17"/>
      <c r="U3517" s="17"/>
      <c r="FD3517" s="195"/>
      <c r="FE3517" s="195"/>
      <c r="FF3517" s="195"/>
      <c r="FG3517" s="195"/>
      <c r="FH3517" s="195"/>
    </row>
    <row r="3518" spans="2:164" x14ac:dyDescent="0.2">
      <c r="B3518" s="98">
        <f>COUNT(R3518:FC3518,FI3518:FQ3518)</f>
        <v>0</v>
      </c>
      <c r="C3518" s="98" t="str">
        <f>IF(COUNT(R3518:FC3518,FI3518:FQ3518)&gt;0,COUNT(R3518:FC3518,FI3518:FQ3518),"")</f>
        <v/>
      </c>
      <c r="D3518" s="98" t="str">
        <f>IF(COUNT(X3518:BN3518,BP3518:BX3518,BZ3518:CF3518,CH3518:FC3518,FI3518:FQ3518)&gt;0,COUNT(X3518:BN3518,BP3518:BX3518,BZ3518:CF3518,CH3518:FC3518,FI3518:FQ3518),"")</f>
        <v/>
      </c>
      <c r="E3518" s="98" t="str">
        <f>IF(H3518=1,COUNT(R3518:FC3518,FI3518:FQ3518),"")</f>
        <v/>
      </c>
      <c r="F3518" s="98" t="str">
        <f>IF(H3518=1,COUNT(X3518:BN3518,BP3518:BX3518,BZ3518:CF3518,CH3518:FC3518,FI3518:FQ3518),"")</f>
        <v/>
      </c>
      <c r="G3518" s="98" t="str">
        <f>IF($B3518&gt;=1,$M3518,"")</f>
        <v/>
      </c>
      <c r="H3518" s="199" t="str">
        <f>IF(AND(M3518&gt;0,M3518&lt;=STATS!$C$22),1,"")</f>
        <v/>
      </c>
      <c r="J3518" s="34">
        <v>3517</v>
      </c>
      <c r="R3518" s="17"/>
      <c r="U3518" s="17"/>
      <c r="FD3518" s="195"/>
      <c r="FE3518" s="195"/>
      <c r="FF3518" s="195"/>
      <c r="FG3518" s="195"/>
      <c r="FH3518" s="195"/>
    </row>
    <row r="3519" spans="2:164" x14ac:dyDescent="0.2">
      <c r="B3519" s="98">
        <f>COUNT(R3519:FC3519,FI3519:FQ3519)</f>
        <v>0</v>
      </c>
      <c r="C3519" s="98" t="str">
        <f>IF(COUNT(R3519:FC3519,FI3519:FQ3519)&gt;0,COUNT(R3519:FC3519,FI3519:FQ3519),"")</f>
        <v/>
      </c>
      <c r="D3519" s="98" t="str">
        <f>IF(COUNT(X3519:BN3519,BP3519:BX3519,BZ3519:CF3519,CH3519:FC3519,FI3519:FQ3519)&gt;0,COUNT(X3519:BN3519,BP3519:BX3519,BZ3519:CF3519,CH3519:FC3519,FI3519:FQ3519),"")</f>
        <v/>
      </c>
      <c r="E3519" s="98" t="str">
        <f>IF(H3519=1,COUNT(R3519:FC3519,FI3519:FQ3519),"")</f>
        <v/>
      </c>
      <c r="F3519" s="98" t="str">
        <f>IF(H3519=1,COUNT(X3519:BN3519,BP3519:BX3519,BZ3519:CF3519,CH3519:FC3519,FI3519:FQ3519),"")</f>
        <v/>
      </c>
      <c r="G3519" s="98" t="str">
        <f>IF($B3519&gt;=1,$M3519,"")</f>
        <v/>
      </c>
      <c r="H3519" s="199" t="str">
        <f>IF(AND(M3519&gt;0,M3519&lt;=STATS!$C$22),1,"")</f>
        <v/>
      </c>
      <c r="J3519" s="34">
        <v>3518</v>
      </c>
      <c r="R3519" s="17"/>
      <c r="U3519" s="17"/>
      <c r="FD3519" s="195"/>
      <c r="FE3519" s="195"/>
      <c r="FF3519" s="195"/>
      <c r="FG3519" s="195"/>
      <c r="FH3519" s="195"/>
    </row>
    <row r="3520" spans="2:164" x14ac:dyDescent="0.2">
      <c r="B3520" s="98">
        <f>COUNT(R3520:FC3520,FI3520:FQ3520)</f>
        <v>0</v>
      </c>
      <c r="C3520" s="98" t="str">
        <f>IF(COUNT(R3520:FC3520,FI3520:FQ3520)&gt;0,COUNT(R3520:FC3520,FI3520:FQ3520),"")</f>
        <v/>
      </c>
      <c r="D3520" s="98" t="str">
        <f>IF(COUNT(X3520:BN3520,BP3520:BX3520,BZ3520:CF3520,CH3520:FC3520,FI3520:FQ3520)&gt;0,COUNT(X3520:BN3520,BP3520:BX3520,BZ3520:CF3520,CH3520:FC3520,FI3520:FQ3520),"")</f>
        <v/>
      </c>
      <c r="E3520" s="98" t="str">
        <f>IF(H3520=1,COUNT(R3520:FC3520,FI3520:FQ3520),"")</f>
        <v/>
      </c>
      <c r="F3520" s="98" t="str">
        <f>IF(H3520=1,COUNT(X3520:BN3520,BP3520:BX3520,BZ3520:CF3520,CH3520:FC3520,FI3520:FQ3520),"")</f>
        <v/>
      </c>
      <c r="G3520" s="98" t="str">
        <f>IF($B3520&gt;=1,$M3520,"")</f>
        <v/>
      </c>
      <c r="H3520" s="199" t="str">
        <f>IF(AND(M3520&gt;0,M3520&lt;=STATS!$C$22),1,"")</f>
        <v/>
      </c>
      <c r="J3520" s="34">
        <v>3519</v>
      </c>
      <c r="R3520" s="17"/>
      <c r="U3520" s="17"/>
      <c r="FD3520" s="195"/>
      <c r="FE3520" s="195"/>
      <c r="FF3520" s="195"/>
      <c r="FG3520" s="195"/>
      <c r="FH3520" s="195"/>
    </row>
    <row r="3521" spans="2:164" x14ac:dyDescent="0.2">
      <c r="B3521" s="98">
        <f>COUNT(R3521:FC3521,FI3521:FQ3521)</f>
        <v>0</v>
      </c>
      <c r="C3521" s="98" t="str">
        <f>IF(COUNT(R3521:FC3521,FI3521:FQ3521)&gt;0,COUNT(R3521:FC3521,FI3521:FQ3521),"")</f>
        <v/>
      </c>
      <c r="D3521" s="98" t="str">
        <f>IF(COUNT(X3521:BN3521,BP3521:BX3521,BZ3521:CF3521,CH3521:FC3521,FI3521:FQ3521)&gt;0,COUNT(X3521:BN3521,BP3521:BX3521,BZ3521:CF3521,CH3521:FC3521,FI3521:FQ3521),"")</f>
        <v/>
      </c>
      <c r="E3521" s="98" t="str">
        <f>IF(H3521=1,COUNT(R3521:FC3521,FI3521:FQ3521),"")</f>
        <v/>
      </c>
      <c r="F3521" s="98" t="str">
        <f>IF(H3521=1,COUNT(X3521:BN3521,BP3521:BX3521,BZ3521:CF3521,CH3521:FC3521,FI3521:FQ3521),"")</f>
        <v/>
      </c>
      <c r="G3521" s="98" t="str">
        <f>IF($B3521&gt;=1,$M3521,"")</f>
        <v/>
      </c>
      <c r="H3521" s="199" t="str">
        <f>IF(AND(M3521&gt;0,M3521&lt;=STATS!$C$22),1,"")</f>
        <v/>
      </c>
      <c r="J3521" s="34">
        <v>3520</v>
      </c>
      <c r="R3521" s="17"/>
      <c r="U3521" s="17"/>
      <c r="FD3521" s="195"/>
      <c r="FE3521" s="195"/>
      <c r="FF3521" s="195"/>
      <c r="FG3521" s="195"/>
      <c r="FH3521" s="195"/>
    </row>
    <row r="3522" spans="2:164" x14ac:dyDescent="0.2">
      <c r="B3522" s="98">
        <f>COUNT(R3522:FC3522,FI3522:FQ3522)</f>
        <v>0</v>
      </c>
      <c r="C3522" s="98" t="str">
        <f>IF(COUNT(R3522:FC3522,FI3522:FQ3522)&gt;0,COUNT(R3522:FC3522,FI3522:FQ3522),"")</f>
        <v/>
      </c>
      <c r="D3522" s="98" t="str">
        <f>IF(COUNT(X3522:BN3522,BP3522:BX3522,BZ3522:CF3522,CH3522:FC3522,FI3522:FQ3522)&gt;0,COUNT(X3522:BN3522,BP3522:BX3522,BZ3522:CF3522,CH3522:FC3522,FI3522:FQ3522),"")</f>
        <v/>
      </c>
      <c r="E3522" s="98" t="str">
        <f>IF(H3522=1,COUNT(R3522:FC3522,FI3522:FQ3522),"")</f>
        <v/>
      </c>
      <c r="F3522" s="98" t="str">
        <f>IF(H3522=1,COUNT(X3522:BN3522,BP3522:BX3522,BZ3522:CF3522,CH3522:FC3522,FI3522:FQ3522),"")</f>
        <v/>
      </c>
      <c r="G3522" s="98" t="str">
        <f>IF($B3522&gt;=1,$M3522,"")</f>
        <v/>
      </c>
      <c r="H3522" s="199" t="str">
        <f>IF(AND(M3522&gt;0,M3522&lt;=STATS!$C$22),1,"")</f>
        <v/>
      </c>
      <c r="J3522" s="34">
        <v>3521</v>
      </c>
      <c r="R3522" s="17"/>
      <c r="U3522" s="17"/>
      <c r="FD3522" s="195"/>
      <c r="FE3522" s="195"/>
      <c r="FF3522" s="195"/>
      <c r="FG3522" s="195"/>
      <c r="FH3522" s="195"/>
    </row>
    <row r="3523" spans="2:164" x14ac:dyDescent="0.2">
      <c r="B3523" s="98">
        <f>COUNT(R3523:FC3523,FI3523:FQ3523)</f>
        <v>0</v>
      </c>
      <c r="C3523" s="98" t="str">
        <f>IF(COUNT(R3523:FC3523,FI3523:FQ3523)&gt;0,COUNT(R3523:FC3523,FI3523:FQ3523),"")</f>
        <v/>
      </c>
      <c r="D3523" s="98" t="str">
        <f>IF(COUNT(X3523:BN3523,BP3523:BX3523,BZ3523:CF3523,CH3523:FC3523,FI3523:FQ3523)&gt;0,COUNT(X3523:BN3523,BP3523:BX3523,BZ3523:CF3523,CH3523:FC3523,FI3523:FQ3523),"")</f>
        <v/>
      </c>
      <c r="E3523" s="98" t="str">
        <f>IF(H3523=1,COUNT(R3523:FC3523,FI3523:FQ3523),"")</f>
        <v/>
      </c>
      <c r="F3523" s="98" t="str">
        <f>IF(H3523=1,COUNT(X3523:BN3523,BP3523:BX3523,BZ3523:CF3523,CH3523:FC3523,FI3523:FQ3523),"")</f>
        <v/>
      </c>
      <c r="G3523" s="98" t="str">
        <f>IF($B3523&gt;=1,$M3523,"")</f>
        <v/>
      </c>
      <c r="H3523" s="199" t="str">
        <f>IF(AND(M3523&gt;0,M3523&lt;=STATS!$C$22),1,"")</f>
        <v/>
      </c>
      <c r="J3523" s="34">
        <v>3522</v>
      </c>
      <c r="R3523" s="17"/>
      <c r="U3523" s="17"/>
      <c r="FD3523" s="195"/>
      <c r="FE3523" s="195"/>
      <c r="FF3523" s="195"/>
      <c r="FG3523" s="195"/>
      <c r="FH3523" s="195"/>
    </row>
    <row r="3524" spans="2:164" x14ac:dyDescent="0.2">
      <c r="B3524" s="98">
        <f>COUNT(R3524:FC3524,FI3524:FQ3524)</f>
        <v>0</v>
      </c>
      <c r="C3524" s="98" t="str">
        <f>IF(COUNT(R3524:FC3524,FI3524:FQ3524)&gt;0,COUNT(R3524:FC3524,FI3524:FQ3524),"")</f>
        <v/>
      </c>
      <c r="D3524" s="98" t="str">
        <f>IF(COUNT(X3524:BN3524,BP3524:BX3524,BZ3524:CF3524,CH3524:FC3524,FI3524:FQ3524)&gt;0,COUNT(X3524:BN3524,BP3524:BX3524,BZ3524:CF3524,CH3524:FC3524,FI3524:FQ3524),"")</f>
        <v/>
      </c>
      <c r="E3524" s="98" t="str">
        <f>IF(H3524=1,COUNT(R3524:FC3524,FI3524:FQ3524),"")</f>
        <v/>
      </c>
      <c r="F3524" s="98" t="str">
        <f>IF(H3524=1,COUNT(X3524:BN3524,BP3524:BX3524,BZ3524:CF3524,CH3524:FC3524,FI3524:FQ3524),"")</f>
        <v/>
      </c>
      <c r="G3524" s="98" t="str">
        <f>IF($B3524&gt;=1,$M3524,"")</f>
        <v/>
      </c>
      <c r="H3524" s="199" t="str">
        <f>IF(AND(M3524&gt;0,M3524&lt;=STATS!$C$22),1,"")</f>
        <v/>
      </c>
      <c r="J3524" s="34">
        <v>3523</v>
      </c>
      <c r="R3524" s="17"/>
      <c r="U3524" s="17"/>
      <c r="FD3524" s="195"/>
      <c r="FE3524" s="195"/>
      <c r="FF3524" s="195"/>
      <c r="FG3524" s="195"/>
      <c r="FH3524" s="195"/>
    </row>
    <row r="3525" spans="2:164" x14ac:dyDescent="0.2">
      <c r="B3525" s="98">
        <f>COUNT(R3525:FC3525,FI3525:FQ3525)</f>
        <v>0</v>
      </c>
      <c r="C3525" s="98" t="str">
        <f>IF(COUNT(R3525:FC3525,FI3525:FQ3525)&gt;0,COUNT(R3525:FC3525,FI3525:FQ3525),"")</f>
        <v/>
      </c>
      <c r="D3525" s="98" t="str">
        <f>IF(COUNT(X3525:BN3525,BP3525:BX3525,BZ3525:CF3525,CH3525:FC3525,FI3525:FQ3525)&gt;0,COUNT(X3525:BN3525,BP3525:BX3525,BZ3525:CF3525,CH3525:FC3525,FI3525:FQ3525),"")</f>
        <v/>
      </c>
      <c r="E3525" s="98" t="str">
        <f>IF(H3525=1,COUNT(R3525:FC3525,FI3525:FQ3525),"")</f>
        <v/>
      </c>
      <c r="F3525" s="98" t="str">
        <f>IF(H3525=1,COUNT(X3525:BN3525,BP3525:BX3525,BZ3525:CF3525,CH3525:FC3525,FI3525:FQ3525),"")</f>
        <v/>
      </c>
      <c r="G3525" s="98" t="str">
        <f>IF($B3525&gt;=1,$M3525,"")</f>
        <v/>
      </c>
      <c r="H3525" s="199" t="str">
        <f>IF(AND(M3525&gt;0,M3525&lt;=STATS!$C$22),1,"")</f>
        <v/>
      </c>
      <c r="J3525" s="34">
        <v>3524</v>
      </c>
      <c r="R3525" s="17"/>
      <c r="U3525" s="17"/>
      <c r="FD3525" s="195"/>
      <c r="FE3525" s="195"/>
      <c r="FF3525" s="195"/>
      <c r="FG3525" s="195"/>
      <c r="FH3525" s="195"/>
    </row>
    <row r="3526" spans="2:164" x14ac:dyDescent="0.2">
      <c r="B3526" s="98">
        <f>COUNT(R3526:FC3526,FI3526:FQ3526)</f>
        <v>0</v>
      </c>
      <c r="C3526" s="98" t="str">
        <f>IF(COUNT(R3526:FC3526,FI3526:FQ3526)&gt;0,COUNT(R3526:FC3526,FI3526:FQ3526),"")</f>
        <v/>
      </c>
      <c r="D3526" s="98" t="str">
        <f>IF(COUNT(X3526:BN3526,BP3526:BX3526,BZ3526:CF3526,CH3526:FC3526,FI3526:FQ3526)&gt;0,COUNT(X3526:BN3526,BP3526:BX3526,BZ3526:CF3526,CH3526:FC3526,FI3526:FQ3526),"")</f>
        <v/>
      </c>
      <c r="E3526" s="98" t="str">
        <f>IF(H3526=1,COUNT(R3526:FC3526,FI3526:FQ3526),"")</f>
        <v/>
      </c>
      <c r="F3526" s="98" t="str">
        <f>IF(H3526=1,COUNT(X3526:BN3526,BP3526:BX3526,BZ3526:CF3526,CH3526:FC3526,FI3526:FQ3526),"")</f>
        <v/>
      </c>
      <c r="G3526" s="98" t="str">
        <f>IF($B3526&gt;=1,$M3526,"")</f>
        <v/>
      </c>
      <c r="H3526" s="199" t="str">
        <f>IF(AND(M3526&gt;0,M3526&lt;=STATS!$C$22),1,"")</f>
        <v/>
      </c>
      <c r="J3526" s="34">
        <v>3525</v>
      </c>
      <c r="R3526" s="17"/>
      <c r="U3526" s="17"/>
      <c r="FD3526" s="195"/>
      <c r="FE3526" s="195"/>
      <c r="FF3526" s="195"/>
      <c r="FG3526" s="195"/>
      <c r="FH3526" s="195"/>
    </row>
    <row r="3527" spans="2:164" x14ac:dyDescent="0.2">
      <c r="B3527" s="98">
        <f>COUNT(R3527:FC3527,FI3527:FQ3527)</f>
        <v>0</v>
      </c>
      <c r="C3527" s="98" t="str">
        <f>IF(COUNT(R3527:FC3527,FI3527:FQ3527)&gt;0,COUNT(R3527:FC3527,FI3527:FQ3527),"")</f>
        <v/>
      </c>
      <c r="D3527" s="98" t="str">
        <f>IF(COUNT(X3527:BN3527,BP3527:BX3527,BZ3527:CF3527,CH3527:FC3527,FI3527:FQ3527)&gt;0,COUNT(X3527:BN3527,BP3527:BX3527,BZ3527:CF3527,CH3527:FC3527,FI3527:FQ3527),"")</f>
        <v/>
      </c>
      <c r="E3527" s="98" t="str">
        <f>IF(H3527=1,COUNT(R3527:FC3527,FI3527:FQ3527),"")</f>
        <v/>
      </c>
      <c r="F3527" s="98" t="str">
        <f>IF(H3527=1,COUNT(X3527:BN3527,BP3527:BX3527,BZ3527:CF3527,CH3527:FC3527,FI3527:FQ3527),"")</f>
        <v/>
      </c>
      <c r="G3527" s="98" t="str">
        <f>IF($B3527&gt;=1,$M3527,"")</f>
        <v/>
      </c>
      <c r="H3527" s="199" t="str">
        <f>IF(AND(M3527&gt;0,M3527&lt;=STATS!$C$22),1,"")</f>
        <v/>
      </c>
      <c r="J3527" s="34">
        <v>3526</v>
      </c>
      <c r="R3527" s="17"/>
      <c r="U3527" s="17"/>
      <c r="FD3527" s="195"/>
      <c r="FE3527" s="195"/>
      <c r="FF3527" s="195"/>
      <c r="FG3527" s="195"/>
      <c r="FH3527" s="195"/>
    </row>
    <row r="3528" spans="2:164" x14ac:dyDescent="0.2">
      <c r="B3528" s="98">
        <f>COUNT(R3528:FC3528,FI3528:FQ3528)</f>
        <v>0</v>
      </c>
      <c r="C3528" s="98" t="str">
        <f>IF(COUNT(R3528:FC3528,FI3528:FQ3528)&gt;0,COUNT(R3528:FC3528,FI3528:FQ3528),"")</f>
        <v/>
      </c>
      <c r="D3528" s="98" t="str">
        <f>IF(COUNT(X3528:BN3528,BP3528:BX3528,BZ3528:CF3528,CH3528:FC3528,FI3528:FQ3528)&gt;0,COUNT(X3528:BN3528,BP3528:BX3528,BZ3528:CF3528,CH3528:FC3528,FI3528:FQ3528),"")</f>
        <v/>
      </c>
      <c r="E3528" s="98" t="str">
        <f>IF(H3528=1,COUNT(R3528:FC3528,FI3528:FQ3528),"")</f>
        <v/>
      </c>
      <c r="F3528" s="98" t="str">
        <f>IF(H3528=1,COUNT(X3528:BN3528,BP3528:BX3528,BZ3528:CF3528,CH3528:FC3528,FI3528:FQ3528),"")</f>
        <v/>
      </c>
      <c r="G3528" s="98" t="str">
        <f>IF($B3528&gt;=1,$M3528,"")</f>
        <v/>
      </c>
      <c r="H3528" s="199" t="str">
        <f>IF(AND(M3528&gt;0,M3528&lt;=STATS!$C$22),1,"")</f>
        <v/>
      </c>
      <c r="J3528" s="34">
        <v>3527</v>
      </c>
      <c r="R3528" s="17"/>
      <c r="U3528" s="17"/>
      <c r="FD3528" s="195"/>
      <c r="FE3528" s="195"/>
      <c r="FF3528" s="195"/>
      <c r="FG3528" s="195"/>
      <c r="FH3528" s="195"/>
    </row>
    <row r="3529" spans="2:164" x14ac:dyDescent="0.2">
      <c r="B3529" s="98">
        <f>COUNT(R3529:FC3529,FI3529:FQ3529)</f>
        <v>0</v>
      </c>
      <c r="C3529" s="98" t="str">
        <f>IF(COUNT(R3529:FC3529,FI3529:FQ3529)&gt;0,COUNT(R3529:FC3529,FI3529:FQ3529),"")</f>
        <v/>
      </c>
      <c r="D3529" s="98" t="str">
        <f>IF(COUNT(X3529:BN3529,BP3529:BX3529,BZ3529:CF3529,CH3529:FC3529,FI3529:FQ3529)&gt;0,COUNT(X3529:BN3529,BP3529:BX3529,BZ3529:CF3529,CH3529:FC3529,FI3529:FQ3529),"")</f>
        <v/>
      </c>
      <c r="E3529" s="98" t="str">
        <f>IF(H3529=1,COUNT(R3529:FC3529,FI3529:FQ3529),"")</f>
        <v/>
      </c>
      <c r="F3529" s="98" t="str">
        <f>IF(H3529=1,COUNT(X3529:BN3529,BP3529:BX3529,BZ3529:CF3529,CH3529:FC3529,FI3529:FQ3529),"")</f>
        <v/>
      </c>
      <c r="G3529" s="98" t="str">
        <f>IF($B3529&gt;=1,$M3529,"")</f>
        <v/>
      </c>
      <c r="H3529" s="199" t="str">
        <f>IF(AND(M3529&gt;0,M3529&lt;=STATS!$C$22),1,"")</f>
        <v/>
      </c>
      <c r="J3529" s="34">
        <v>3528</v>
      </c>
      <c r="R3529" s="17"/>
      <c r="U3529" s="17"/>
      <c r="FD3529" s="195"/>
      <c r="FE3529" s="195"/>
      <c r="FF3529" s="195"/>
      <c r="FG3529" s="195"/>
      <c r="FH3529" s="195"/>
    </row>
    <row r="3530" spans="2:164" x14ac:dyDescent="0.2">
      <c r="B3530" s="98">
        <f>COUNT(R3530:FC3530,FI3530:FQ3530)</f>
        <v>0</v>
      </c>
      <c r="C3530" s="98" t="str">
        <f>IF(COUNT(R3530:FC3530,FI3530:FQ3530)&gt;0,COUNT(R3530:FC3530,FI3530:FQ3530),"")</f>
        <v/>
      </c>
      <c r="D3530" s="98" t="str">
        <f>IF(COUNT(X3530:BN3530,BP3530:BX3530,BZ3530:CF3530,CH3530:FC3530,FI3530:FQ3530)&gt;0,COUNT(X3530:BN3530,BP3530:BX3530,BZ3530:CF3530,CH3530:FC3530,FI3530:FQ3530),"")</f>
        <v/>
      </c>
      <c r="E3530" s="98" t="str">
        <f>IF(H3530=1,COUNT(R3530:FC3530,FI3530:FQ3530),"")</f>
        <v/>
      </c>
      <c r="F3530" s="98" t="str">
        <f>IF(H3530=1,COUNT(X3530:BN3530,BP3530:BX3530,BZ3530:CF3530,CH3530:FC3530,FI3530:FQ3530),"")</f>
        <v/>
      </c>
      <c r="G3530" s="98" t="str">
        <f>IF($B3530&gt;=1,$M3530,"")</f>
        <v/>
      </c>
      <c r="H3530" s="199" t="str">
        <f>IF(AND(M3530&gt;0,M3530&lt;=STATS!$C$22),1,"")</f>
        <v/>
      </c>
      <c r="J3530" s="34">
        <v>3529</v>
      </c>
      <c r="R3530" s="17"/>
      <c r="U3530" s="17"/>
      <c r="FD3530" s="195"/>
      <c r="FE3530" s="195"/>
      <c r="FF3530" s="195"/>
      <c r="FG3530" s="195"/>
      <c r="FH3530" s="195"/>
    </row>
    <row r="3531" spans="2:164" x14ac:dyDescent="0.2">
      <c r="B3531" s="98">
        <f>COUNT(R3531:FC3531,FI3531:FQ3531)</f>
        <v>0</v>
      </c>
      <c r="C3531" s="98" t="str">
        <f>IF(COUNT(R3531:FC3531,FI3531:FQ3531)&gt;0,COUNT(R3531:FC3531,FI3531:FQ3531),"")</f>
        <v/>
      </c>
      <c r="D3531" s="98" t="str">
        <f>IF(COUNT(X3531:BN3531,BP3531:BX3531,BZ3531:CF3531,CH3531:FC3531,FI3531:FQ3531)&gt;0,COUNT(X3531:BN3531,BP3531:BX3531,BZ3531:CF3531,CH3531:FC3531,FI3531:FQ3531),"")</f>
        <v/>
      </c>
      <c r="E3531" s="98" t="str">
        <f>IF(H3531=1,COUNT(R3531:FC3531,FI3531:FQ3531),"")</f>
        <v/>
      </c>
      <c r="F3531" s="98" t="str">
        <f>IF(H3531=1,COUNT(X3531:BN3531,BP3531:BX3531,BZ3531:CF3531,CH3531:FC3531,FI3531:FQ3531),"")</f>
        <v/>
      </c>
      <c r="G3531" s="98" t="str">
        <f>IF($B3531&gt;=1,$M3531,"")</f>
        <v/>
      </c>
      <c r="H3531" s="199" t="str">
        <f>IF(AND(M3531&gt;0,M3531&lt;=STATS!$C$22),1,"")</f>
        <v/>
      </c>
      <c r="J3531" s="34">
        <v>3530</v>
      </c>
      <c r="R3531" s="17"/>
      <c r="U3531" s="17"/>
      <c r="FD3531" s="195"/>
      <c r="FE3531" s="195"/>
      <c r="FF3531" s="195"/>
      <c r="FG3531" s="195"/>
      <c r="FH3531" s="195"/>
    </row>
    <row r="3532" spans="2:164" x14ac:dyDescent="0.2">
      <c r="B3532" s="98">
        <f>COUNT(R3532:FC3532,FI3532:FQ3532)</f>
        <v>0</v>
      </c>
      <c r="C3532" s="98" t="str">
        <f>IF(COUNT(R3532:FC3532,FI3532:FQ3532)&gt;0,COUNT(R3532:FC3532,FI3532:FQ3532),"")</f>
        <v/>
      </c>
      <c r="D3532" s="98" t="str">
        <f>IF(COUNT(X3532:BN3532,BP3532:BX3532,BZ3532:CF3532,CH3532:FC3532,FI3532:FQ3532)&gt;0,COUNT(X3532:BN3532,BP3532:BX3532,BZ3532:CF3532,CH3532:FC3532,FI3532:FQ3532),"")</f>
        <v/>
      </c>
      <c r="E3532" s="98" t="str">
        <f>IF(H3532=1,COUNT(R3532:FC3532,FI3532:FQ3532),"")</f>
        <v/>
      </c>
      <c r="F3532" s="98" t="str">
        <f>IF(H3532=1,COUNT(X3532:BN3532,BP3532:BX3532,BZ3532:CF3532,CH3532:FC3532,FI3532:FQ3532),"")</f>
        <v/>
      </c>
      <c r="G3532" s="98" t="str">
        <f>IF($B3532&gt;=1,$M3532,"")</f>
        <v/>
      </c>
      <c r="H3532" s="199" t="str">
        <f>IF(AND(M3532&gt;0,M3532&lt;=STATS!$C$22),1,"")</f>
        <v/>
      </c>
      <c r="J3532" s="34">
        <v>3531</v>
      </c>
      <c r="R3532" s="17"/>
      <c r="U3532" s="17"/>
      <c r="FD3532" s="195"/>
      <c r="FE3532" s="195"/>
      <c r="FF3532" s="195"/>
      <c r="FG3532" s="195"/>
      <c r="FH3532" s="195"/>
    </row>
    <row r="3533" spans="2:164" x14ac:dyDescent="0.2">
      <c r="B3533" s="98">
        <f>COUNT(R3533:FC3533,FI3533:FQ3533)</f>
        <v>0</v>
      </c>
      <c r="C3533" s="98" t="str">
        <f>IF(COUNT(R3533:FC3533,FI3533:FQ3533)&gt;0,COUNT(R3533:FC3533,FI3533:FQ3533),"")</f>
        <v/>
      </c>
      <c r="D3533" s="98" t="str">
        <f>IF(COUNT(X3533:BN3533,BP3533:BX3533,BZ3533:CF3533,CH3533:FC3533,FI3533:FQ3533)&gt;0,COUNT(X3533:BN3533,BP3533:BX3533,BZ3533:CF3533,CH3533:FC3533,FI3533:FQ3533),"")</f>
        <v/>
      </c>
      <c r="E3533" s="98" t="str">
        <f>IF(H3533=1,COUNT(R3533:FC3533,FI3533:FQ3533),"")</f>
        <v/>
      </c>
      <c r="F3533" s="98" t="str">
        <f>IF(H3533=1,COUNT(X3533:BN3533,BP3533:BX3533,BZ3533:CF3533,CH3533:FC3533,FI3533:FQ3533),"")</f>
        <v/>
      </c>
      <c r="G3533" s="98" t="str">
        <f>IF($B3533&gt;=1,$M3533,"")</f>
        <v/>
      </c>
      <c r="H3533" s="199" t="str">
        <f>IF(AND(M3533&gt;0,M3533&lt;=STATS!$C$22),1,"")</f>
        <v/>
      </c>
      <c r="J3533" s="34">
        <v>3532</v>
      </c>
      <c r="R3533" s="17"/>
      <c r="U3533" s="17"/>
      <c r="FD3533" s="195"/>
      <c r="FE3533" s="195"/>
      <c r="FF3533" s="195"/>
      <c r="FG3533" s="195"/>
      <c r="FH3533" s="195"/>
    </row>
    <row r="3534" spans="2:164" x14ac:dyDescent="0.2">
      <c r="B3534" s="98">
        <f>COUNT(R3534:FC3534,FI3534:FQ3534)</f>
        <v>0</v>
      </c>
      <c r="C3534" s="98" t="str">
        <f>IF(COUNT(R3534:FC3534,FI3534:FQ3534)&gt;0,COUNT(R3534:FC3534,FI3534:FQ3534),"")</f>
        <v/>
      </c>
      <c r="D3534" s="98" t="str">
        <f>IF(COUNT(X3534:BN3534,BP3534:BX3534,BZ3534:CF3534,CH3534:FC3534,FI3534:FQ3534)&gt;0,COUNT(X3534:BN3534,BP3534:BX3534,BZ3534:CF3534,CH3534:FC3534,FI3534:FQ3534),"")</f>
        <v/>
      </c>
      <c r="E3534" s="98" t="str">
        <f>IF(H3534=1,COUNT(R3534:FC3534,FI3534:FQ3534),"")</f>
        <v/>
      </c>
      <c r="F3534" s="98" t="str">
        <f>IF(H3534=1,COUNT(X3534:BN3534,BP3534:BX3534,BZ3534:CF3534,CH3534:FC3534,FI3534:FQ3534),"")</f>
        <v/>
      </c>
      <c r="G3534" s="98" t="str">
        <f>IF($B3534&gt;=1,$M3534,"")</f>
        <v/>
      </c>
      <c r="H3534" s="199" t="str">
        <f>IF(AND(M3534&gt;0,M3534&lt;=STATS!$C$22),1,"")</f>
        <v/>
      </c>
      <c r="J3534" s="34">
        <v>3533</v>
      </c>
      <c r="R3534" s="17"/>
      <c r="U3534" s="17"/>
      <c r="FD3534" s="195"/>
      <c r="FE3534" s="195"/>
      <c r="FF3534" s="195"/>
      <c r="FG3534" s="195"/>
      <c r="FH3534" s="195"/>
    </row>
    <row r="3535" spans="2:164" x14ac:dyDescent="0.2">
      <c r="B3535" s="98">
        <f>COUNT(R3535:FC3535,FI3535:FQ3535)</f>
        <v>0</v>
      </c>
      <c r="C3535" s="98" t="str">
        <f>IF(COUNT(R3535:FC3535,FI3535:FQ3535)&gt;0,COUNT(R3535:FC3535,FI3535:FQ3535),"")</f>
        <v/>
      </c>
      <c r="D3535" s="98" t="str">
        <f>IF(COUNT(X3535:BN3535,BP3535:BX3535,BZ3535:CF3535,CH3535:FC3535,FI3535:FQ3535)&gt;0,COUNT(X3535:BN3535,BP3535:BX3535,BZ3535:CF3535,CH3535:FC3535,FI3535:FQ3535),"")</f>
        <v/>
      </c>
      <c r="E3535" s="98" t="str">
        <f>IF(H3535=1,COUNT(R3535:FC3535,FI3535:FQ3535),"")</f>
        <v/>
      </c>
      <c r="F3535" s="98" t="str">
        <f>IF(H3535=1,COUNT(X3535:BN3535,BP3535:BX3535,BZ3535:CF3535,CH3535:FC3535,FI3535:FQ3535),"")</f>
        <v/>
      </c>
      <c r="G3535" s="98" t="str">
        <f>IF($B3535&gt;=1,$M3535,"")</f>
        <v/>
      </c>
      <c r="H3535" s="199" t="str">
        <f>IF(AND(M3535&gt;0,M3535&lt;=STATS!$C$22),1,"")</f>
        <v/>
      </c>
      <c r="J3535" s="34">
        <v>3534</v>
      </c>
      <c r="R3535" s="17"/>
      <c r="U3535" s="17"/>
      <c r="FD3535" s="195"/>
      <c r="FE3535" s="195"/>
      <c r="FF3535" s="195"/>
      <c r="FG3535" s="195"/>
      <c r="FH3535" s="195"/>
    </row>
    <row r="3536" spans="2:164" x14ac:dyDescent="0.2">
      <c r="B3536" s="98">
        <f>COUNT(R3536:FC3536,FI3536:FQ3536)</f>
        <v>0</v>
      </c>
      <c r="C3536" s="98" t="str">
        <f>IF(COUNT(R3536:FC3536,FI3536:FQ3536)&gt;0,COUNT(R3536:FC3536,FI3536:FQ3536),"")</f>
        <v/>
      </c>
      <c r="D3536" s="98" t="str">
        <f>IF(COUNT(X3536:BN3536,BP3536:BX3536,BZ3536:CF3536,CH3536:FC3536,FI3536:FQ3536)&gt;0,COUNT(X3536:BN3536,BP3536:BX3536,BZ3536:CF3536,CH3536:FC3536,FI3536:FQ3536),"")</f>
        <v/>
      </c>
      <c r="E3536" s="98" t="str">
        <f>IF(H3536=1,COUNT(R3536:FC3536,FI3536:FQ3536),"")</f>
        <v/>
      </c>
      <c r="F3536" s="98" t="str">
        <f>IF(H3536=1,COUNT(X3536:BN3536,BP3536:BX3536,BZ3536:CF3536,CH3536:FC3536,FI3536:FQ3536),"")</f>
        <v/>
      </c>
      <c r="G3536" s="98" t="str">
        <f>IF($B3536&gt;=1,$M3536,"")</f>
        <v/>
      </c>
      <c r="H3536" s="199" t="str">
        <f>IF(AND(M3536&gt;0,M3536&lt;=STATS!$C$22),1,"")</f>
        <v/>
      </c>
      <c r="J3536" s="34">
        <v>3535</v>
      </c>
      <c r="R3536" s="17"/>
      <c r="U3536" s="17"/>
      <c r="FD3536" s="195"/>
      <c r="FE3536" s="195"/>
      <c r="FF3536" s="195"/>
      <c r="FG3536" s="195"/>
      <c r="FH3536" s="195"/>
    </row>
    <row r="3537" spans="2:164" x14ac:dyDescent="0.2">
      <c r="B3537" s="98">
        <f>COUNT(R3537:FC3537,FI3537:FQ3537)</f>
        <v>0</v>
      </c>
      <c r="C3537" s="98" t="str">
        <f>IF(COUNT(R3537:FC3537,FI3537:FQ3537)&gt;0,COUNT(R3537:FC3537,FI3537:FQ3537),"")</f>
        <v/>
      </c>
      <c r="D3537" s="98" t="str">
        <f>IF(COUNT(X3537:BN3537,BP3537:BX3537,BZ3537:CF3537,CH3537:FC3537,FI3537:FQ3537)&gt;0,COUNT(X3537:BN3537,BP3537:BX3537,BZ3537:CF3537,CH3537:FC3537,FI3537:FQ3537),"")</f>
        <v/>
      </c>
      <c r="E3537" s="98" t="str">
        <f>IF(H3537=1,COUNT(R3537:FC3537,FI3537:FQ3537),"")</f>
        <v/>
      </c>
      <c r="F3537" s="98" t="str">
        <f>IF(H3537=1,COUNT(X3537:BN3537,BP3537:BX3537,BZ3537:CF3537,CH3537:FC3537,FI3537:FQ3537),"")</f>
        <v/>
      </c>
      <c r="G3537" s="98" t="str">
        <f>IF($B3537&gt;=1,$M3537,"")</f>
        <v/>
      </c>
      <c r="H3537" s="199" t="str">
        <f>IF(AND(M3537&gt;0,M3537&lt;=STATS!$C$22),1,"")</f>
        <v/>
      </c>
      <c r="J3537" s="34">
        <v>3536</v>
      </c>
      <c r="R3537" s="17"/>
      <c r="U3537" s="17"/>
      <c r="FD3537" s="195"/>
      <c r="FE3537" s="195"/>
      <c r="FF3537" s="195"/>
      <c r="FG3537" s="195"/>
      <c r="FH3537" s="195"/>
    </row>
    <row r="3538" spans="2:164" x14ac:dyDescent="0.2">
      <c r="B3538" s="98">
        <f>COUNT(R3538:FC3538,FI3538:FQ3538)</f>
        <v>0</v>
      </c>
      <c r="C3538" s="98" t="str">
        <f>IF(COUNT(R3538:FC3538,FI3538:FQ3538)&gt;0,COUNT(R3538:FC3538,FI3538:FQ3538),"")</f>
        <v/>
      </c>
      <c r="D3538" s="98" t="str">
        <f>IF(COUNT(X3538:BN3538,BP3538:BX3538,BZ3538:CF3538,CH3538:FC3538,FI3538:FQ3538)&gt;0,COUNT(X3538:BN3538,BP3538:BX3538,BZ3538:CF3538,CH3538:FC3538,FI3538:FQ3538),"")</f>
        <v/>
      </c>
      <c r="E3538" s="98" t="str">
        <f>IF(H3538=1,COUNT(R3538:FC3538,FI3538:FQ3538),"")</f>
        <v/>
      </c>
      <c r="F3538" s="98" t="str">
        <f>IF(H3538=1,COUNT(X3538:BN3538,BP3538:BX3538,BZ3538:CF3538,CH3538:FC3538,FI3538:FQ3538),"")</f>
        <v/>
      </c>
      <c r="G3538" s="98" t="str">
        <f>IF($B3538&gt;=1,$M3538,"")</f>
        <v/>
      </c>
      <c r="H3538" s="199" t="str">
        <f>IF(AND(M3538&gt;0,M3538&lt;=STATS!$C$22),1,"")</f>
        <v/>
      </c>
      <c r="J3538" s="34">
        <v>3537</v>
      </c>
      <c r="R3538" s="17"/>
      <c r="U3538" s="17"/>
      <c r="FD3538" s="195"/>
      <c r="FE3538" s="195"/>
      <c r="FF3538" s="195"/>
      <c r="FG3538" s="195"/>
      <c r="FH3538" s="195"/>
    </row>
    <row r="3539" spans="2:164" x14ac:dyDescent="0.2">
      <c r="B3539" s="98">
        <f>COUNT(R3539:FC3539,FI3539:FQ3539)</f>
        <v>0</v>
      </c>
      <c r="C3539" s="98" t="str">
        <f>IF(COUNT(R3539:FC3539,FI3539:FQ3539)&gt;0,COUNT(R3539:FC3539,FI3539:FQ3539),"")</f>
        <v/>
      </c>
      <c r="D3539" s="98" t="str">
        <f>IF(COUNT(X3539:BN3539,BP3539:BX3539,BZ3539:CF3539,CH3539:FC3539,FI3539:FQ3539)&gt;0,COUNT(X3539:BN3539,BP3539:BX3539,BZ3539:CF3539,CH3539:FC3539,FI3539:FQ3539),"")</f>
        <v/>
      </c>
      <c r="E3539" s="98" t="str">
        <f>IF(H3539=1,COUNT(R3539:FC3539,FI3539:FQ3539),"")</f>
        <v/>
      </c>
      <c r="F3539" s="98" t="str">
        <f>IF(H3539=1,COUNT(X3539:BN3539,BP3539:BX3539,BZ3539:CF3539,CH3539:FC3539,FI3539:FQ3539),"")</f>
        <v/>
      </c>
      <c r="G3539" s="98" t="str">
        <f>IF($B3539&gt;=1,$M3539,"")</f>
        <v/>
      </c>
      <c r="H3539" s="199" t="str">
        <f>IF(AND(M3539&gt;0,M3539&lt;=STATS!$C$22),1,"")</f>
        <v/>
      </c>
      <c r="J3539" s="34">
        <v>3538</v>
      </c>
      <c r="R3539" s="17"/>
      <c r="U3539" s="17"/>
      <c r="FD3539" s="195"/>
      <c r="FE3539" s="195"/>
      <c r="FF3539" s="195"/>
      <c r="FG3539" s="195"/>
      <c r="FH3539" s="195"/>
    </row>
    <row r="3540" spans="2:164" x14ac:dyDescent="0.2">
      <c r="B3540" s="98">
        <f>COUNT(R3540:FC3540,FI3540:FQ3540)</f>
        <v>0</v>
      </c>
      <c r="C3540" s="98" t="str">
        <f>IF(COUNT(R3540:FC3540,FI3540:FQ3540)&gt;0,COUNT(R3540:FC3540,FI3540:FQ3540),"")</f>
        <v/>
      </c>
      <c r="D3540" s="98" t="str">
        <f>IF(COUNT(X3540:BN3540,BP3540:BX3540,BZ3540:CF3540,CH3540:FC3540,FI3540:FQ3540)&gt;0,COUNT(X3540:BN3540,BP3540:BX3540,BZ3540:CF3540,CH3540:FC3540,FI3540:FQ3540),"")</f>
        <v/>
      </c>
      <c r="E3540" s="98" t="str">
        <f>IF(H3540=1,COUNT(R3540:FC3540,FI3540:FQ3540),"")</f>
        <v/>
      </c>
      <c r="F3540" s="98" t="str">
        <f>IF(H3540=1,COUNT(X3540:BN3540,BP3540:BX3540,BZ3540:CF3540,CH3540:FC3540,FI3540:FQ3540),"")</f>
        <v/>
      </c>
      <c r="G3540" s="98" t="str">
        <f>IF($B3540&gt;=1,$M3540,"")</f>
        <v/>
      </c>
      <c r="H3540" s="199" t="str">
        <f>IF(AND(M3540&gt;0,M3540&lt;=STATS!$C$22),1,"")</f>
        <v/>
      </c>
      <c r="J3540" s="34">
        <v>3539</v>
      </c>
      <c r="R3540" s="17"/>
      <c r="U3540" s="17"/>
      <c r="FD3540" s="195"/>
      <c r="FE3540" s="195"/>
      <c r="FF3540" s="195"/>
      <c r="FG3540" s="195"/>
      <c r="FH3540" s="195"/>
    </row>
    <row r="3541" spans="2:164" x14ac:dyDescent="0.2">
      <c r="B3541" s="98">
        <f>COUNT(R3541:FC3541,FI3541:FQ3541)</f>
        <v>0</v>
      </c>
      <c r="C3541" s="98" t="str">
        <f>IF(COUNT(R3541:FC3541,FI3541:FQ3541)&gt;0,COUNT(R3541:FC3541,FI3541:FQ3541),"")</f>
        <v/>
      </c>
      <c r="D3541" s="98" t="str">
        <f>IF(COUNT(X3541:BN3541,BP3541:BX3541,BZ3541:CF3541,CH3541:FC3541,FI3541:FQ3541)&gt;0,COUNT(X3541:BN3541,BP3541:BX3541,BZ3541:CF3541,CH3541:FC3541,FI3541:FQ3541),"")</f>
        <v/>
      </c>
      <c r="E3541" s="98" t="str">
        <f>IF(H3541=1,COUNT(R3541:FC3541,FI3541:FQ3541),"")</f>
        <v/>
      </c>
      <c r="F3541" s="98" t="str">
        <f>IF(H3541=1,COUNT(X3541:BN3541,BP3541:BX3541,BZ3541:CF3541,CH3541:FC3541,FI3541:FQ3541),"")</f>
        <v/>
      </c>
      <c r="G3541" s="98" t="str">
        <f>IF($B3541&gt;=1,$M3541,"")</f>
        <v/>
      </c>
      <c r="H3541" s="199" t="str">
        <f>IF(AND(M3541&gt;0,M3541&lt;=STATS!$C$22),1,"")</f>
        <v/>
      </c>
      <c r="J3541" s="34">
        <v>3540</v>
      </c>
      <c r="R3541" s="17"/>
      <c r="U3541" s="17"/>
      <c r="FD3541" s="195"/>
      <c r="FE3541" s="195"/>
      <c r="FF3541" s="195"/>
      <c r="FG3541" s="195"/>
      <c r="FH3541" s="195"/>
    </row>
    <row r="3542" spans="2:164" x14ac:dyDescent="0.2">
      <c r="B3542" s="98">
        <f>COUNT(R3542:FC3542,FI3542:FQ3542)</f>
        <v>0</v>
      </c>
      <c r="C3542" s="98" t="str">
        <f>IF(COUNT(R3542:FC3542,FI3542:FQ3542)&gt;0,COUNT(R3542:FC3542,FI3542:FQ3542),"")</f>
        <v/>
      </c>
      <c r="D3542" s="98" t="str">
        <f>IF(COUNT(X3542:BN3542,BP3542:BX3542,BZ3542:CF3542,CH3542:FC3542,FI3542:FQ3542)&gt;0,COUNT(X3542:BN3542,BP3542:BX3542,BZ3542:CF3542,CH3542:FC3542,FI3542:FQ3542),"")</f>
        <v/>
      </c>
      <c r="E3542" s="98" t="str">
        <f>IF(H3542=1,COUNT(R3542:FC3542,FI3542:FQ3542),"")</f>
        <v/>
      </c>
      <c r="F3542" s="98" t="str">
        <f>IF(H3542=1,COUNT(X3542:BN3542,BP3542:BX3542,BZ3542:CF3542,CH3542:FC3542,FI3542:FQ3542),"")</f>
        <v/>
      </c>
      <c r="G3542" s="98" t="str">
        <f>IF($B3542&gt;=1,$M3542,"")</f>
        <v/>
      </c>
      <c r="H3542" s="199" t="str">
        <f>IF(AND(M3542&gt;0,M3542&lt;=STATS!$C$22),1,"")</f>
        <v/>
      </c>
      <c r="J3542" s="34">
        <v>3541</v>
      </c>
      <c r="R3542" s="17"/>
      <c r="U3542" s="17"/>
      <c r="FD3542" s="195"/>
      <c r="FE3542" s="195"/>
      <c r="FF3542" s="195"/>
      <c r="FG3542" s="195"/>
      <c r="FH3542" s="195"/>
    </row>
    <row r="3543" spans="2:164" x14ac:dyDescent="0.2">
      <c r="B3543" s="98">
        <f>COUNT(R3543:FC3543,FI3543:FQ3543)</f>
        <v>0</v>
      </c>
      <c r="C3543" s="98" t="str">
        <f>IF(COUNT(R3543:FC3543,FI3543:FQ3543)&gt;0,COUNT(R3543:FC3543,FI3543:FQ3543),"")</f>
        <v/>
      </c>
      <c r="D3543" s="98" t="str">
        <f>IF(COUNT(X3543:BN3543,BP3543:BX3543,BZ3543:CF3543,CH3543:FC3543,FI3543:FQ3543)&gt;0,COUNT(X3543:BN3543,BP3543:BX3543,BZ3543:CF3543,CH3543:FC3543,FI3543:FQ3543),"")</f>
        <v/>
      </c>
      <c r="E3543" s="98" t="str">
        <f>IF(H3543=1,COUNT(R3543:FC3543,FI3543:FQ3543),"")</f>
        <v/>
      </c>
      <c r="F3543" s="98" t="str">
        <f>IF(H3543=1,COUNT(X3543:BN3543,BP3543:BX3543,BZ3543:CF3543,CH3543:FC3543,FI3543:FQ3543),"")</f>
        <v/>
      </c>
      <c r="G3543" s="98" t="str">
        <f>IF($B3543&gt;=1,$M3543,"")</f>
        <v/>
      </c>
      <c r="H3543" s="199" t="str">
        <f>IF(AND(M3543&gt;0,M3543&lt;=STATS!$C$22),1,"")</f>
        <v/>
      </c>
      <c r="J3543" s="34">
        <v>3542</v>
      </c>
      <c r="R3543" s="17"/>
      <c r="U3543" s="17"/>
      <c r="FD3543" s="195"/>
      <c r="FE3543" s="195"/>
      <c r="FF3543" s="195"/>
      <c r="FG3543" s="195"/>
      <c r="FH3543" s="195"/>
    </row>
    <row r="3544" spans="2:164" x14ac:dyDescent="0.2">
      <c r="B3544" s="98">
        <f>COUNT(R3544:FC3544,FI3544:FQ3544)</f>
        <v>0</v>
      </c>
      <c r="C3544" s="98" t="str">
        <f>IF(COUNT(R3544:FC3544,FI3544:FQ3544)&gt;0,COUNT(R3544:FC3544,FI3544:FQ3544),"")</f>
        <v/>
      </c>
      <c r="D3544" s="98" t="str">
        <f>IF(COUNT(X3544:BN3544,BP3544:BX3544,BZ3544:CF3544,CH3544:FC3544,FI3544:FQ3544)&gt;0,COUNT(X3544:BN3544,BP3544:BX3544,BZ3544:CF3544,CH3544:FC3544,FI3544:FQ3544),"")</f>
        <v/>
      </c>
      <c r="E3544" s="98" t="str">
        <f>IF(H3544=1,COUNT(R3544:FC3544,FI3544:FQ3544),"")</f>
        <v/>
      </c>
      <c r="F3544" s="98" t="str">
        <f>IF(H3544=1,COUNT(X3544:BN3544,BP3544:BX3544,BZ3544:CF3544,CH3544:FC3544,FI3544:FQ3544),"")</f>
        <v/>
      </c>
      <c r="G3544" s="98" t="str">
        <f>IF($B3544&gt;=1,$M3544,"")</f>
        <v/>
      </c>
      <c r="H3544" s="199" t="str">
        <f>IF(AND(M3544&gt;0,M3544&lt;=STATS!$C$22),1,"")</f>
        <v/>
      </c>
      <c r="J3544" s="34">
        <v>3543</v>
      </c>
      <c r="R3544" s="17"/>
      <c r="U3544" s="17"/>
      <c r="FD3544" s="195"/>
      <c r="FE3544" s="195"/>
      <c r="FF3544" s="195"/>
      <c r="FG3544" s="195"/>
      <c r="FH3544" s="195"/>
    </row>
    <row r="3545" spans="2:164" x14ac:dyDescent="0.2">
      <c r="B3545" s="98">
        <f>COUNT(R3545:FC3545,FI3545:FQ3545)</f>
        <v>0</v>
      </c>
      <c r="C3545" s="98" t="str">
        <f>IF(COUNT(R3545:FC3545,FI3545:FQ3545)&gt;0,COUNT(R3545:FC3545,FI3545:FQ3545),"")</f>
        <v/>
      </c>
      <c r="D3545" s="98" t="str">
        <f>IF(COUNT(X3545:BN3545,BP3545:BX3545,BZ3545:CF3545,CH3545:FC3545,FI3545:FQ3545)&gt;0,COUNT(X3545:BN3545,BP3545:BX3545,BZ3545:CF3545,CH3545:FC3545,FI3545:FQ3545),"")</f>
        <v/>
      </c>
      <c r="E3545" s="98" t="str">
        <f>IF(H3545=1,COUNT(R3545:FC3545,FI3545:FQ3545),"")</f>
        <v/>
      </c>
      <c r="F3545" s="98" t="str">
        <f>IF(H3545=1,COUNT(X3545:BN3545,BP3545:BX3545,BZ3545:CF3545,CH3545:FC3545,FI3545:FQ3545),"")</f>
        <v/>
      </c>
      <c r="G3545" s="98" t="str">
        <f>IF($B3545&gt;=1,$M3545,"")</f>
        <v/>
      </c>
      <c r="H3545" s="199" t="str">
        <f>IF(AND(M3545&gt;0,M3545&lt;=STATS!$C$22),1,"")</f>
        <v/>
      </c>
      <c r="J3545" s="34">
        <v>3544</v>
      </c>
      <c r="R3545" s="17"/>
      <c r="U3545" s="17"/>
      <c r="FD3545" s="195"/>
      <c r="FE3545" s="195"/>
      <c r="FF3545" s="195"/>
      <c r="FG3545" s="195"/>
      <c r="FH3545" s="195"/>
    </row>
    <row r="3546" spans="2:164" x14ac:dyDescent="0.2">
      <c r="B3546" s="98">
        <f>COUNT(R3546:FC3546,FI3546:FQ3546)</f>
        <v>0</v>
      </c>
      <c r="C3546" s="98" t="str">
        <f>IF(COUNT(R3546:FC3546,FI3546:FQ3546)&gt;0,COUNT(R3546:FC3546,FI3546:FQ3546),"")</f>
        <v/>
      </c>
      <c r="D3546" s="98" t="str">
        <f>IF(COUNT(X3546:BN3546,BP3546:BX3546,BZ3546:CF3546,CH3546:FC3546,FI3546:FQ3546)&gt;0,COUNT(X3546:BN3546,BP3546:BX3546,BZ3546:CF3546,CH3546:FC3546,FI3546:FQ3546),"")</f>
        <v/>
      </c>
      <c r="E3546" s="98" t="str">
        <f>IF(H3546=1,COUNT(R3546:FC3546,FI3546:FQ3546),"")</f>
        <v/>
      </c>
      <c r="F3546" s="98" t="str">
        <f>IF(H3546=1,COUNT(X3546:BN3546,BP3546:BX3546,BZ3546:CF3546,CH3546:FC3546,FI3546:FQ3546),"")</f>
        <v/>
      </c>
      <c r="G3546" s="98" t="str">
        <f>IF($B3546&gt;=1,$M3546,"")</f>
        <v/>
      </c>
      <c r="H3546" s="199" t="str">
        <f>IF(AND(M3546&gt;0,M3546&lt;=STATS!$C$22),1,"")</f>
        <v/>
      </c>
      <c r="J3546" s="34">
        <v>3545</v>
      </c>
      <c r="R3546" s="17"/>
      <c r="U3546" s="17"/>
      <c r="FD3546" s="195"/>
      <c r="FE3546" s="195"/>
      <c r="FF3546" s="195"/>
      <c r="FG3546" s="195"/>
      <c r="FH3546" s="195"/>
    </row>
    <row r="3547" spans="2:164" x14ac:dyDescent="0.2">
      <c r="B3547" s="98">
        <f>COUNT(R3547:FC3547,FI3547:FQ3547)</f>
        <v>0</v>
      </c>
      <c r="C3547" s="98" t="str">
        <f>IF(COUNT(R3547:FC3547,FI3547:FQ3547)&gt;0,COUNT(R3547:FC3547,FI3547:FQ3547),"")</f>
        <v/>
      </c>
      <c r="D3547" s="98" t="str">
        <f>IF(COUNT(X3547:BN3547,BP3547:BX3547,BZ3547:CF3547,CH3547:FC3547,FI3547:FQ3547)&gt;0,COUNT(X3547:BN3547,BP3547:BX3547,BZ3547:CF3547,CH3547:FC3547,FI3547:FQ3547),"")</f>
        <v/>
      </c>
      <c r="E3547" s="98" t="str">
        <f>IF(H3547=1,COUNT(R3547:FC3547,FI3547:FQ3547),"")</f>
        <v/>
      </c>
      <c r="F3547" s="98" t="str">
        <f>IF(H3547=1,COUNT(X3547:BN3547,BP3547:BX3547,BZ3547:CF3547,CH3547:FC3547,FI3547:FQ3547),"")</f>
        <v/>
      </c>
      <c r="G3547" s="98" t="str">
        <f>IF($B3547&gt;=1,$M3547,"")</f>
        <v/>
      </c>
      <c r="H3547" s="199" t="str">
        <f>IF(AND(M3547&gt;0,M3547&lt;=STATS!$C$22),1,"")</f>
        <v/>
      </c>
      <c r="J3547" s="34">
        <v>3546</v>
      </c>
      <c r="R3547" s="17"/>
      <c r="U3547" s="17"/>
      <c r="FD3547" s="195"/>
      <c r="FE3547" s="195"/>
      <c r="FF3547" s="195"/>
      <c r="FG3547" s="195"/>
      <c r="FH3547" s="195"/>
    </row>
    <row r="3548" spans="2:164" x14ac:dyDescent="0.2">
      <c r="B3548" s="98">
        <f>COUNT(R3548:FC3548,FI3548:FQ3548)</f>
        <v>0</v>
      </c>
      <c r="C3548" s="98" t="str">
        <f>IF(COUNT(R3548:FC3548,FI3548:FQ3548)&gt;0,COUNT(R3548:FC3548,FI3548:FQ3548),"")</f>
        <v/>
      </c>
      <c r="D3548" s="98" t="str">
        <f>IF(COUNT(X3548:BN3548,BP3548:BX3548,BZ3548:CF3548,CH3548:FC3548,FI3548:FQ3548)&gt;0,COUNT(X3548:BN3548,BP3548:BX3548,BZ3548:CF3548,CH3548:FC3548,FI3548:FQ3548),"")</f>
        <v/>
      </c>
      <c r="E3548" s="98" t="str">
        <f>IF(H3548=1,COUNT(R3548:FC3548,FI3548:FQ3548),"")</f>
        <v/>
      </c>
      <c r="F3548" s="98" t="str">
        <f>IF(H3548=1,COUNT(X3548:BN3548,BP3548:BX3548,BZ3548:CF3548,CH3548:FC3548,FI3548:FQ3548),"")</f>
        <v/>
      </c>
      <c r="G3548" s="98" t="str">
        <f>IF($B3548&gt;=1,$M3548,"")</f>
        <v/>
      </c>
      <c r="H3548" s="199" t="str">
        <f>IF(AND(M3548&gt;0,M3548&lt;=STATS!$C$22),1,"")</f>
        <v/>
      </c>
      <c r="J3548" s="34">
        <v>3547</v>
      </c>
      <c r="R3548" s="17"/>
      <c r="U3548" s="17"/>
      <c r="FD3548" s="195"/>
      <c r="FE3548" s="195"/>
      <c r="FF3548" s="195"/>
      <c r="FG3548" s="195"/>
      <c r="FH3548" s="195"/>
    </row>
    <row r="3549" spans="2:164" x14ac:dyDescent="0.2">
      <c r="B3549" s="98">
        <f>COUNT(R3549:FC3549,FI3549:FQ3549)</f>
        <v>0</v>
      </c>
      <c r="C3549" s="98" t="str">
        <f>IF(COUNT(R3549:FC3549,FI3549:FQ3549)&gt;0,COUNT(R3549:FC3549,FI3549:FQ3549),"")</f>
        <v/>
      </c>
      <c r="D3549" s="98" t="str">
        <f>IF(COUNT(X3549:BN3549,BP3549:BX3549,BZ3549:CF3549,CH3549:FC3549,FI3549:FQ3549)&gt;0,COUNT(X3549:BN3549,BP3549:BX3549,BZ3549:CF3549,CH3549:FC3549,FI3549:FQ3549),"")</f>
        <v/>
      </c>
      <c r="E3549" s="98" t="str">
        <f>IF(H3549=1,COUNT(R3549:FC3549,FI3549:FQ3549),"")</f>
        <v/>
      </c>
      <c r="F3549" s="98" t="str">
        <f>IF(H3549=1,COUNT(X3549:BN3549,BP3549:BX3549,BZ3549:CF3549,CH3549:FC3549,FI3549:FQ3549),"")</f>
        <v/>
      </c>
      <c r="G3549" s="98" t="str">
        <f>IF($B3549&gt;=1,$M3549,"")</f>
        <v/>
      </c>
      <c r="H3549" s="199" t="str">
        <f>IF(AND(M3549&gt;0,M3549&lt;=STATS!$C$22),1,"")</f>
        <v/>
      </c>
      <c r="J3549" s="34">
        <v>3548</v>
      </c>
      <c r="R3549" s="17"/>
      <c r="U3549" s="17"/>
      <c r="FD3549" s="195"/>
      <c r="FE3549" s="195"/>
      <c r="FF3549" s="195"/>
      <c r="FG3549" s="195"/>
      <c r="FH3549" s="195"/>
    </row>
    <row r="3550" spans="2:164" x14ac:dyDescent="0.2">
      <c r="B3550" s="98">
        <f>COUNT(R3550:FC3550,FI3550:FQ3550)</f>
        <v>0</v>
      </c>
      <c r="C3550" s="98" t="str">
        <f>IF(COUNT(R3550:FC3550,FI3550:FQ3550)&gt;0,COUNT(R3550:FC3550,FI3550:FQ3550),"")</f>
        <v/>
      </c>
      <c r="D3550" s="98" t="str">
        <f>IF(COUNT(X3550:BN3550,BP3550:BX3550,BZ3550:CF3550,CH3550:FC3550,FI3550:FQ3550)&gt;0,COUNT(X3550:BN3550,BP3550:BX3550,BZ3550:CF3550,CH3550:FC3550,FI3550:FQ3550),"")</f>
        <v/>
      </c>
      <c r="E3550" s="98" t="str">
        <f>IF(H3550=1,COUNT(R3550:FC3550,FI3550:FQ3550),"")</f>
        <v/>
      </c>
      <c r="F3550" s="98" t="str">
        <f>IF(H3550=1,COUNT(X3550:BN3550,BP3550:BX3550,BZ3550:CF3550,CH3550:FC3550,FI3550:FQ3550),"")</f>
        <v/>
      </c>
      <c r="G3550" s="98" t="str">
        <f>IF($B3550&gt;=1,$M3550,"")</f>
        <v/>
      </c>
      <c r="H3550" s="199" t="str">
        <f>IF(AND(M3550&gt;0,M3550&lt;=STATS!$C$22),1,"")</f>
        <v/>
      </c>
      <c r="J3550" s="34">
        <v>3549</v>
      </c>
      <c r="R3550" s="17"/>
      <c r="U3550" s="17"/>
      <c r="FD3550" s="195"/>
      <c r="FE3550" s="195"/>
      <c r="FF3550" s="195"/>
      <c r="FG3550" s="195"/>
      <c r="FH3550" s="195"/>
    </row>
    <row r="3551" spans="2:164" x14ac:dyDescent="0.2">
      <c r="B3551" s="98">
        <f>COUNT(R3551:FC3551,FI3551:FQ3551)</f>
        <v>0</v>
      </c>
      <c r="C3551" s="98" t="str">
        <f>IF(COUNT(R3551:FC3551,FI3551:FQ3551)&gt;0,COUNT(R3551:FC3551,FI3551:FQ3551),"")</f>
        <v/>
      </c>
      <c r="D3551" s="98" t="str">
        <f>IF(COUNT(X3551:BN3551,BP3551:BX3551,BZ3551:CF3551,CH3551:FC3551,FI3551:FQ3551)&gt;0,COUNT(X3551:BN3551,BP3551:BX3551,BZ3551:CF3551,CH3551:FC3551,FI3551:FQ3551),"")</f>
        <v/>
      </c>
      <c r="E3551" s="98" t="str">
        <f>IF(H3551=1,COUNT(R3551:FC3551,FI3551:FQ3551),"")</f>
        <v/>
      </c>
      <c r="F3551" s="98" t="str">
        <f>IF(H3551=1,COUNT(X3551:BN3551,BP3551:BX3551,BZ3551:CF3551,CH3551:FC3551,FI3551:FQ3551),"")</f>
        <v/>
      </c>
      <c r="G3551" s="98" t="str">
        <f>IF($B3551&gt;=1,$M3551,"")</f>
        <v/>
      </c>
      <c r="H3551" s="199" t="str">
        <f>IF(AND(M3551&gt;0,M3551&lt;=STATS!$C$22),1,"")</f>
        <v/>
      </c>
      <c r="J3551" s="34">
        <v>3550</v>
      </c>
      <c r="R3551" s="17"/>
      <c r="U3551" s="17"/>
      <c r="FD3551" s="195"/>
      <c r="FE3551" s="195"/>
      <c r="FF3551" s="195"/>
      <c r="FG3551" s="195"/>
      <c r="FH3551" s="195"/>
    </row>
    <row r="3552" spans="2:164" x14ac:dyDescent="0.2">
      <c r="B3552" s="98">
        <f>COUNT(R3552:FC3552,FI3552:FQ3552)</f>
        <v>0</v>
      </c>
      <c r="C3552" s="98" t="str">
        <f>IF(COUNT(R3552:FC3552,FI3552:FQ3552)&gt;0,COUNT(R3552:FC3552,FI3552:FQ3552),"")</f>
        <v/>
      </c>
      <c r="D3552" s="98" t="str">
        <f>IF(COUNT(X3552:BN3552,BP3552:BX3552,BZ3552:CF3552,CH3552:FC3552,FI3552:FQ3552)&gt;0,COUNT(X3552:BN3552,BP3552:BX3552,BZ3552:CF3552,CH3552:FC3552,FI3552:FQ3552),"")</f>
        <v/>
      </c>
      <c r="E3552" s="98" t="str">
        <f>IF(H3552=1,COUNT(R3552:FC3552,FI3552:FQ3552),"")</f>
        <v/>
      </c>
      <c r="F3552" s="98" t="str">
        <f>IF(H3552=1,COUNT(X3552:BN3552,BP3552:BX3552,BZ3552:CF3552,CH3552:FC3552,FI3552:FQ3552),"")</f>
        <v/>
      </c>
      <c r="G3552" s="98" t="str">
        <f>IF($B3552&gt;=1,$M3552,"")</f>
        <v/>
      </c>
      <c r="H3552" s="199" t="str">
        <f>IF(AND(M3552&gt;0,M3552&lt;=STATS!$C$22),1,"")</f>
        <v/>
      </c>
      <c r="J3552" s="34">
        <v>3551</v>
      </c>
      <c r="R3552" s="17"/>
      <c r="U3552" s="17"/>
      <c r="FD3552" s="195"/>
      <c r="FE3552" s="195"/>
      <c r="FF3552" s="195"/>
      <c r="FG3552" s="195"/>
      <c r="FH3552" s="195"/>
    </row>
    <row r="3553" spans="2:164" x14ac:dyDescent="0.2">
      <c r="B3553" s="98">
        <f>COUNT(R3553:FC3553,FI3553:FQ3553)</f>
        <v>0</v>
      </c>
      <c r="C3553" s="98" t="str">
        <f>IF(COUNT(R3553:FC3553,FI3553:FQ3553)&gt;0,COUNT(R3553:FC3553,FI3553:FQ3553),"")</f>
        <v/>
      </c>
      <c r="D3553" s="98" t="str">
        <f>IF(COUNT(X3553:BN3553,BP3553:BX3553,BZ3553:CF3553,CH3553:FC3553,FI3553:FQ3553)&gt;0,COUNT(X3553:BN3553,BP3553:BX3553,BZ3553:CF3553,CH3553:FC3553,FI3553:FQ3553),"")</f>
        <v/>
      </c>
      <c r="E3553" s="98" t="str">
        <f>IF(H3553=1,COUNT(R3553:FC3553,FI3553:FQ3553),"")</f>
        <v/>
      </c>
      <c r="F3553" s="98" t="str">
        <f>IF(H3553=1,COUNT(X3553:BN3553,BP3553:BX3553,BZ3553:CF3553,CH3553:FC3553,FI3553:FQ3553),"")</f>
        <v/>
      </c>
      <c r="G3553" s="98" t="str">
        <f>IF($B3553&gt;=1,$M3553,"")</f>
        <v/>
      </c>
      <c r="H3553" s="199" t="str">
        <f>IF(AND(M3553&gt;0,M3553&lt;=STATS!$C$22),1,"")</f>
        <v/>
      </c>
      <c r="J3553" s="34">
        <v>3552</v>
      </c>
      <c r="R3553" s="17"/>
      <c r="U3553" s="17"/>
      <c r="FD3553" s="195"/>
      <c r="FE3553" s="195"/>
      <c r="FF3553" s="195"/>
      <c r="FG3553" s="195"/>
      <c r="FH3553" s="195"/>
    </row>
    <row r="3554" spans="2:164" x14ac:dyDescent="0.2">
      <c r="B3554" s="98">
        <f>COUNT(R3554:FC3554,FI3554:FQ3554)</f>
        <v>0</v>
      </c>
      <c r="C3554" s="98" t="str">
        <f>IF(COUNT(R3554:FC3554,FI3554:FQ3554)&gt;0,COUNT(R3554:FC3554,FI3554:FQ3554),"")</f>
        <v/>
      </c>
      <c r="D3554" s="98" t="str">
        <f>IF(COUNT(X3554:BN3554,BP3554:BX3554,BZ3554:CF3554,CH3554:FC3554,FI3554:FQ3554)&gt;0,COUNT(X3554:BN3554,BP3554:BX3554,BZ3554:CF3554,CH3554:FC3554,FI3554:FQ3554),"")</f>
        <v/>
      </c>
      <c r="E3554" s="98" t="str">
        <f>IF(H3554=1,COUNT(R3554:FC3554,FI3554:FQ3554),"")</f>
        <v/>
      </c>
      <c r="F3554" s="98" t="str">
        <f>IF(H3554=1,COUNT(X3554:BN3554,BP3554:BX3554,BZ3554:CF3554,CH3554:FC3554,FI3554:FQ3554),"")</f>
        <v/>
      </c>
      <c r="G3554" s="98" t="str">
        <f>IF($B3554&gt;=1,$M3554,"")</f>
        <v/>
      </c>
      <c r="H3554" s="199" t="str">
        <f>IF(AND(M3554&gt;0,M3554&lt;=STATS!$C$22),1,"")</f>
        <v/>
      </c>
      <c r="J3554" s="34">
        <v>3553</v>
      </c>
      <c r="R3554" s="17"/>
      <c r="U3554" s="17"/>
      <c r="FD3554" s="195"/>
      <c r="FE3554" s="195"/>
      <c r="FF3554" s="195"/>
      <c r="FG3554" s="195"/>
      <c r="FH3554" s="195"/>
    </row>
    <row r="3555" spans="2:164" x14ac:dyDescent="0.2">
      <c r="B3555" s="98">
        <f>COUNT(R3555:FC3555,FI3555:FQ3555)</f>
        <v>0</v>
      </c>
      <c r="C3555" s="98" t="str">
        <f>IF(COUNT(R3555:FC3555,FI3555:FQ3555)&gt;0,COUNT(R3555:FC3555,FI3555:FQ3555),"")</f>
        <v/>
      </c>
      <c r="D3555" s="98" t="str">
        <f>IF(COUNT(X3555:BN3555,BP3555:BX3555,BZ3555:CF3555,CH3555:FC3555,FI3555:FQ3555)&gt;0,COUNT(X3555:BN3555,BP3555:BX3555,BZ3555:CF3555,CH3555:FC3555,FI3555:FQ3555),"")</f>
        <v/>
      </c>
      <c r="E3555" s="98" t="str">
        <f>IF(H3555=1,COUNT(R3555:FC3555,FI3555:FQ3555),"")</f>
        <v/>
      </c>
      <c r="F3555" s="98" t="str">
        <f>IF(H3555=1,COUNT(X3555:BN3555,BP3555:BX3555,BZ3555:CF3555,CH3555:FC3555,FI3555:FQ3555),"")</f>
        <v/>
      </c>
      <c r="G3555" s="98" t="str">
        <f>IF($B3555&gt;=1,$M3555,"")</f>
        <v/>
      </c>
      <c r="H3555" s="199" t="str">
        <f>IF(AND(M3555&gt;0,M3555&lt;=STATS!$C$22),1,"")</f>
        <v/>
      </c>
      <c r="J3555" s="34">
        <v>3554</v>
      </c>
      <c r="R3555" s="17"/>
      <c r="U3555" s="17"/>
      <c r="FD3555" s="195"/>
      <c r="FE3555" s="195"/>
      <c r="FF3555" s="195"/>
      <c r="FG3555" s="195"/>
      <c r="FH3555" s="195"/>
    </row>
    <row r="3556" spans="2:164" x14ac:dyDescent="0.2">
      <c r="B3556" s="98">
        <f>COUNT(R3556:FC3556,FI3556:FQ3556)</f>
        <v>0</v>
      </c>
      <c r="C3556" s="98" t="str">
        <f>IF(COUNT(R3556:FC3556,FI3556:FQ3556)&gt;0,COUNT(R3556:FC3556,FI3556:FQ3556),"")</f>
        <v/>
      </c>
      <c r="D3556" s="98" t="str">
        <f>IF(COUNT(X3556:BN3556,BP3556:BX3556,BZ3556:CF3556,CH3556:FC3556,FI3556:FQ3556)&gt;0,COUNT(X3556:BN3556,BP3556:BX3556,BZ3556:CF3556,CH3556:FC3556,FI3556:FQ3556),"")</f>
        <v/>
      </c>
      <c r="E3556" s="98" t="str">
        <f>IF(H3556=1,COUNT(R3556:FC3556,FI3556:FQ3556),"")</f>
        <v/>
      </c>
      <c r="F3556" s="98" t="str">
        <f>IF(H3556=1,COUNT(X3556:BN3556,BP3556:BX3556,BZ3556:CF3556,CH3556:FC3556,FI3556:FQ3556),"")</f>
        <v/>
      </c>
      <c r="G3556" s="98" t="str">
        <f>IF($B3556&gt;=1,$M3556,"")</f>
        <v/>
      </c>
      <c r="H3556" s="199" t="str">
        <f>IF(AND(M3556&gt;0,M3556&lt;=STATS!$C$22),1,"")</f>
        <v/>
      </c>
      <c r="J3556" s="34">
        <v>3555</v>
      </c>
      <c r="R3556" s="17"/>
      <c r="U3556" s="17"/>
      <c r="FD3556" s="195"/>
      <c r="FE3556" s="195"/>
      <c r="FF3556" s="195"/>
      <c r="FG3556" s="195"/>
      <c r="FH3556" s="195"/>
    </row>
    <row r="3557" spans="2:164" x14ac:dyDescent="0.2">
      <c r="B3557" s="98">
        <f>COUNT(R3557:FC3557,FI3557:FQ3557)</f>
        <v>0</v>
      </c>
      <c r="C3557" s="98" t="str">
        <f>IF(COUNT(R3557:FC3557,FI3557:FQ3557)&gt;0,COUNT(R3557:FC3557,FI3557:FQ3557),"")</f>
        <v/>
      </c>
      <c r="D3557" s="98" t="str">
        <f>IF(COUNT(X3557:BN3557,BP3557:BX3557,BZ3557:CF3557,CH3557:FC3557,FI3557:FQ3557)&gt;0,COUNT(X3557:BN3557,BP3557:BX3557,BZ3557:CF3557,CH3557:FC3557,FI3557:FQ3557),"")</f>
        <v/>
      </c>
      <c r="E3557" s="98" t="str">
        <f>IF(H3557=1,COUNT(R3557:FC3557,FI3557:FQ3557),"")</f>
        <v/>
      </c>
      <c r="F3557" s="98" t="str">
        <f>IF(H3557=1,COUNT(X3557:BN3557,BP3557:BX3557,BZ3557:CF3557,CH3557:FC3557,FI3557:FQ3557),"")</f>
        <v/>
      </c>
      <c r="G3557" s="98" t="str">
        <f>IF($B3557&gt;=1,$M3557,"")</f>
        <v/>
      </c>
      <c r="H3557" s="199" t="str">
        <f>IF(AND(M3557&gt;0,M3557&lt;=STATS!$C$22),1,"")</f>
        <v/>
      </c>
      <c r="J3557" s="34">
        <v>3556</v>
      </c>
      <c r="R3557" s="17"/>
      <c r="U3557" s="17"/>
      <c r="FD3557" s="195"/>
      <c r="FE3557" s="195"/>
      <c r="FF3557" s="195"/>
      <c r="FG3557" s="195"/>
      <c r="FH3557" s="195"/>
    </row>
    <row r="3558" spans="2:164" x14ac:dyDescent="0.2">
      <c r="B3558" s="98">
        <f>COUNT(R3558:FC3558,FI3558:FQ3558)</f>
        <v>0</v>
      </c>
      <c r="C3558" s="98" t="str">
        <f>IF(COUNT(R3558:FC3558,FI3558:FQ3558)&gt;0,COUNT(R3558:FC3558,FI3558:FQ3558),"")</f>
        <v/>
      </c>
      <c r="D3558" s="98" t="str">
        <f>IF(COUNT(X3558:BN3558,BP3558:BX3558,BZ3558:CF3558,CH3558:FC3558,FI3558:FQ3558)&gt;0,COUNT(X3558:BN3558,BP3558:BX3558,BZ3558:CF3558,CH3558:FC3558,FI3558:FQ3558),"")</f>
        <v/>
      </c>
      <c r="E3558" s="98" t="str">
        <f>IF(H3558=1,COUNT(R3558:FC3558,FI3558:FQ3558),"")</f>
        <v/>
      </c>
      <c r="F3558" s="98" t="str">
        <f>IF(H3558=1,COUNT(X3558:BN3558,BP3558:BX3558,BZ3558:CF3558,CH3558:FC3558,FI3558:FQ3558),"")</f>
        <v/>
      </c>
      <c r="G3558" s="98" t="str">
        <f>IF($B3558&gt;=1,$M3558,"")</f>
        <v/>
      </c>
      <c r="H3558" s="199" t="str">
        <f>IF(AND(M3558&gt;0,M3558&lt;=STATS!$C$22),1,"")</f>
        <v/>
      </c>
      <c r="J3558" s="34">
        <v>3557</v>
      </c>
      <c r="R3558" s="17"/>
      <c r="U3558" s="17"/>
      <c r="FD3558" s="195"/>
      <c r="FE3558" s="195"/>
      <c r="FF3558" s="195"/>
      <c r="FG3558" s="195"/>
      <c r="FH3558" s="195"/>
    </row>
    <row r="3559" spans="2:164" x14ac:dyDescent="0.2">
      <c r="B3559" s="98">
        <f>COUNT(R3559:FC3559,FI3559:FQ3559)</f>
        <v>0</v>
      </c>
      <c r="C3559" s="98" t="str">
        <f>IF(COUNT(R3559:FC3559,FI3559:FQ3559)&gt;0,COUNT(R3559:FC3559,FI3559:FQ3559),"")</f>
        <v/>
      </c>
      <c r="D3559" s="98" t="str">
        <f>IF(COUNT(X3559:BN3559,BP3559:BX3559,BZ3559:CF3559,CH3559:FC3559,FI3559:FQ3559)&gt;0,COUNT(X3559:BN3559,BP3559:BX3559,BZ3559:CF3559,CH3559:FC3559,FI3559:FQ3559),"")</f>
        <v/>
      </c>
      <c r="E3559" s="98" t="str">
        <f>IF(H3559=1,COUNT(R3559:FC3559,FI3559:FQ3559),"")</f>
        <v/>
      </c>
      <c r="F3559" s="98" t="str">
        <f>IF(H3559=1,COUNT(X3559:BN3559,BP3559:BX3559,BZ3559:CF3559,CH3559:FC3559,FI3559:FQ3559),"")</f>
        <v/>
      </c>
      <c r="G3559" s="98" t="str">
        <f>IF($B3559&gt;=1,$M3559,"")</f>
        <v/>
      </c>
      <c r="H3559" s="199" t="str">
        <f>IF(AND(M3559&gt;0,M3559&lt;=STATS!$C$22),1,"")</f>
        <v/>
      </c>
      <c r="J3559" s="34">
        <v>3558</v>
      </c>
      <c r="R3559" s="17"/>
      <c r="U3559" s="17"/>
      <c r="FD3559" s="195"/>
      <c r="FE3559" s="195"/>
      <c r="FF3559" s="195"/>
      <c r="FG3559" s="195"/>
      <c r="FH3559" s="195"/>
    </row>
    <row r="3560" spans="2:164" x14ac:dyDescent="0.2">
      <c r="B3560" s="98">
        <f>COUNT(R3560:FC3560,FI3560:FQ3560)</f>
        <v>0</v>
      </c>
      <c r="C3560" s="98" t="str">
        <f>IF(COUNT(R3560:FC3560,FI3560:FQ3560)&gt;0,COUNT(R3560:FC3560,FI3560:FQ3560),"")</f>
        <v/>
      </c>
      <c r="D3560" s="98" t="str">
        <f>IF(COUNT(X3560:BN3560,BP3560:BX3560,BZ3560:CF3560,CH3560:FC3560,FI3560:FQ3560)&gt;0,COUNT(X3560:BN3560,BP3560:BX3560,BZ3560:CF3560,CH3560:FC3560,FI3560:FQ3560),"")</f>
        <v/>
      </c>
      <c r="E3560" s="98" t="str">
        <f>IF(H3560=1,COUNT(R3560:FC3560,FI3560:FQ3560),"")</f>
        <v/>
      </c>
      <c r="F3560" s="98" t="str">
        <f>IF(H3560=1,COUNT(X3560:BN3560,BP3560:BX3560,BZ3560:CF3560,CH3560:FC3560,FI3560:FQ3560),"")</f>
        <v/>
      </c>
      <c r="G3560" s="98" t="str">
        <f>IF($B3560&gt;=1,$M3560,"")</f>
        <v/>
      </c>
      <c r="H3560" s="199" t="str">
        <f>IF(AND(M3560&gt;0,M3560&lt;=STATS!$C$22),1,"")</f>
        <v/>
      </c>
      <c r="J3560" s="34">
        <v>3559</v>
      </c>
      <c r="R3560" s="17"/>
      <c r="U3560" s="17"/>
      <c r="FD3560" s="195"/>
      <c r="FE3560" s="195"/>
      <c r="FF3560" s="195"/>
      <c r="FG3560" s="195"/>
      <c r="FH3560" s="195"/>
    </row>
    <row r="3561" spans="2:164" x14ac:dyDescent="0.2">
      <c r="B3561" s="98">
        <f>COUNT(R3561:FC3561,FI3561:FQ3561)</f>
        <v>0</v>
      </c>
      <c r="C3561" s="98" t="str">
        <f>IF(COUNT(R3561:FC3561,FI3561:FQ3561)&gt;0,COUNT(R3561:FC3561,FI3561:FQ3561),"")</f>
        <v/>
      </c>
      <c r="D3561" s="98" t="str">
        <f>IF(COUNT(X3561:BN3561,BP3561:BX3561,BZ3561:CF3561,CH3561:FC3561,FI3561:FQ3561)&gt;0,COUNT(X3561:BN3561,BP3561:BX3561,BZ3561:CF3561,CH3561:FC3561,FI3561:FQ3561),"")</f>
        <v/>
      </c>
      <c r="E3561" s="98" t="str">
        <f>IF(H3561=1,COUNT(R3561:FC3561,FI3561:FQ3561),"")</f>
        <v/>
      </c>
      <c r="F3561" s="98" t="str">
        <f>IF(H3561=1,COUNT(X3561:BN3561,BP3561:BX3561,BZ3561:CF3561,CH3561:FC3561,FI3561:FQ3561),"")</f>
        <v/>
      </c>
      <c r="G3561" s="98" t="str">
        <f>IF($B3561&gt;=1,$M3561,"")</f>
        <v/>
      </c>
      <c r="H3561" s="199" t="str">
        <f>IF(AND(M3561&gt;0,M3561&lt;=STATS!$C$22),1,"")</f>
        <v/>
      </c>
      <c r="J3561" s="34">
        <v>3560</v>
      </c>
      <c r="R3561" s="17"/>
      <c r="U3561" s="17"/>
      <c r="FD3561" s="195"/>
      <c r="FE3561" s="195"/>
      <c r="FF3561" s="195"/>
      <c r="FG3561" s="195"/>
      <c r="FH3561" s="195"/>
    </row>
    <row r="3562" spans="2:164" x14ac:dyDescent="0.2">
      <c r="B3562" s="98">
        <f>COUNT(R3562:FC3562,FI3562:FQ3562)</f>
        <v>0</v>
      </c>
      <c r="C3562" s="98" t="str">
        <f>IF(COUNT(R3562:FC3562,FI3562:FQ3562)&gt;0,COUNT(R3562:FC3562,FI3562:FQ3562),"")</f>
        <v/>
      </c>
      <c r="D3562" s="98" t="str">
        <f>IF(COUNT(X3562:BN3562,BP3562:BX3562,BZ3562:CF3562,CH3562:FC3562,FI3562:FQ3562)&gt;0,COUNT(X3562:BN3562,BP3562:BX3562,BZ3562:CF3562,CH3562:FC3562,FI3562:FQ3562),"")</f>
        <v/>
      </c>
      <c r="E3562" s="98" t="str">
        <f>IF(H3562=1,COUNT(R3562:FC3562,FI3562:FQ3562),"")</f>
        <v/>
      </c>
      <c r="F3562" s="98" t="str">
        <f>IF(H3562=1,COUNT(X3562:BN3562,BP3562:BX3562,BZ3562:CF3562,CH3562:FC3562,FI3562:FQ3562),"")</f>
        <v/>
      </c>
      <c r="G3562" s="98" t="str">
        <f>IF($B3562&gt;=1,$M3562,"")</f>
        <v/>
      </c>
      <c r="H3562" s="199" t="str">
        <f>IF(AND(M3562&gt;0,M3562&lt;=STATS!$C$22),1,"")</f>
        <v/>
      </c>
      <c r="J3562" s="34">
        <v>3561</v>
      </c>
      <c r="R3562" s="17"/>
      <c r="U3562" s="17"/>
      <c r="FD3562" s="195"/>
      <c r="FE3562" s="195"/>
      <c r="FF3562" s="195"/>
      <c r="FG3562" s="195"/>
      <c r="FH3562" s="195"/>
    </row>
    <row r="3563" spans="2:164" x14ac:dyDescent="0.2">
      <c r="B3563" s="98">
        <f>COUNT(R3563:FC3563,FI3563:FQ3563)</f>
        <v>0</v>
      </c>
      <c r="C3563" s="98" t="str">
        <f>IF(COUNT(R3563:FC3563,FI3563:FQ3563)&gt;0,COUNT(R3563:FC3563,FI3563:FQ3563),"")</f>
        <v/>
      </c>
      <c r="D3563" s="98" t="str">
        <f>IF(COUNT(X3563:BN3563,BP3563:BX3563,BZ3563:CF3563,CH3563:FC3563,FI3563:FQ3563)&gt;0,COUNT(X3563:BN3563,BP3563:BX3563,BZ3563:CF3563,CH3563:FC3563,FI3563:FQ3563),"")</f>
        <v/>
      </c>
      <c r="E3563" s="98" t="str">
        <f>IF(H3563=1,COUNT(R3563:FC3563,FI3563:FQ3563),"")</f>
        <v/>
      </c>
      <c r="F3563" s="98" t="str">
        <f>IF(H3563=1,COUNT(X3563:BN3563,BP3563:BX3563,BZ3563:CF3563,CH3563:FC3563,FI3563:FQ3563),"")</f>
        <v/>
      </c>
      <c r="G3563" s="98" t="str">
        <f>IF($B3563&gt;=1,$M3563,"")</f>
        <v/>
      </c>
      <c r="H3563" s="199" t="str">
        <f>IF(AND(M3563&gt;0,M3563&lt;=STATS!$C$22),1,"")</f>
        <v/>
      </c>
      <c r="J3563" s="34">
        <v>3562</v>
      </c>
      <c r="R3563" s="17"/>
      <c r="U3563" s="17"/>
      <c r="FD3563" s="195"/>
      <c r="FE3563" s="195"/>
      <c r="FF3563" s="195"/>
      <c r="FG3563" s="195"/>
      <c r="FH3563" s="195"/>
    </row>
    <row r="3564" spans="2:164" x14ac:dyDescent="0.2">
      <c r="B3564" s="98">
        <f>COUNT(R3564:FC3564,FI3564:FQ3564)</f>
        <v>0</v>
      </c>
      <c r="C3564" s="98" t="str">
        <f>IF(COUNT(R3564:FC3564,FI3564:FQ3564)&gt;0,COUNT(R3564:FC3564,FI3564:FQ3564),"")</f>
        <v/>
      </c>
      <c r="D3564" s="98" t="str">
        <f>IF(COUNT(X3564:BN3564,BP3564:BX3564,BZ3564:CF3564,CH3564:FC3564,FI3564:FQ3564)&gt;0,COUNT(X3564:BN3564,BP3564:BX3564,BZ3564:CF3564,CH3564:FC3564,FI3564:FQ3564),"")</f>
        <v/>
      </c>
      <c r="E3564" s="98" t="str">
        <f>IF(H3564=1,COUNT(R3564:FC3564,FI3564:FQ3564),"")</f>
        <v/>
      </c>
      <c r="F3564" s="98" t="str">
        <f>IF(H3564=1,COUNT(X3564:BN3564,BP3564:BX3564,BZ3564:CF3564,CH3564:FC3564,FI3564:FQ3564),"")</f>
        <v/>
      </c>
      <c r="G3564" s="98" t="str">
        <f>IF($B3564&gt;=1,$M3564,"")</f>
        <v/>
      </c>
      <c r="H3564" s="199" t="str">
        <f>IF(AND(M3564&gt;0,M3564&lt;=STATS!$C$22),1,"")</f>
        <v/>
      </c>
      <c r="J3564" s="34">
        <v>3563</v>
      </c>
      <c r="R3564" s="17"/>
      <c r="U3564" s="17"/>
      <c r="FD3564" s="195"/>
      <c r="FE3564" s="195"/>
      <c r="FF3564" s="195"/>
      <c r="FG3564" s="195"/>
      <c r="FH3564" s="195"/>
    </row>
    <row r="3565" spans="2:164" x14ac:dyDescent="0.2">
      <c r="B3565" s="98">
        <f>COUNT(R3565:FC3565,FI3565:FQ3565)</f>
        <v>0</v>
      </c>
      <c r="C3565" s="98" t="str">
        <f>IF(COUNT(R3565:FC3565,FI3565:FQ3565)&gt;0,COUNT(R3565:FC3565,FI3565:FQ3565),"")</f>
        <v/>
      </c>
      <c r="D3565" s="98" t="str">
        <f>IF(COUNT(X3565:BN3565,BP3565:BX3565,BZ3565:CF3565,CH3565:FC3565,FI3565:FQ3565)&gt;0,COUNT(X3565:BN3565,BP3565:BX3565,BZ3565:CF3565,CH3565:FC3565,FI3565:FQ3565),"")</f>
        <v/>
      </c>
      <c r="E3565" s="98" t="str">
        <f>IF(H3565=1,COUNT(R3565:FC3565,FI3565:FQ3565),"")</f>
        <v/>
      </c>
      <c r="F3565" s="98" t="str">
        <f>IF(H3565=1,COUNT(X3565:BN3565,BP3565:BX3565,BZ3565:CF3565,CH3565:FC3565,FI3565:FQ3565),"")</f>
        <v/>
      </c>
      <c r="G3565" s="98" t="str">
        <f>IF($B3565&gt;=1,$M3565,"")</f>
        <v/>
      </c>
      <c r="H3565" s="199" t="str">
        <f>IF(AND(M3565&gt;0,M3565&lt;=STATS!$C$22),1,"")</f>
        <v/>
      </c>
      <c r="J3565" s="34">
        <v>3564</v>
      </c>
      <c r="R3565" s="17"/>
      <c r="U3565" s="17"/>
      <c r="FD3565" s="195"/>
      <c r="FE3565" s="195"/>
      <c r="FF3565" s="195"/>
      <c r="FG3565" s="195"/>
      <c r="FH3565" s="195"/>
    </row>
    <row r="3566" spans="2:164" x14ac:dyDescent="0.2">
      <c r="B3566" s="98">
        <f>COUNT(R3566:FC3566,FI3566:FQ3566)</f>
        <v>0</v>
      </c>
      <c r="C3566" s="98" t="str">
        <f>IF(COUNT(R3566:FC3566,FI3566:FQ3566)&gt;0,COUNT(R3566:FC3566,FI3566:FQ3566),"")</f>
        <v/>
      </c>
      <c r="D3566" s="98" t="str">
        <f>IF(COUNT(X3566:BN3566,BP3566:BX3566,BZ3566:CF3566,CH3566:FC3566,FI3566:FQ3566)&gt;0,COUNT(X3566:BN3566,BP3566:BX3566,BZ3566:CF3566,CH3566:FC3566,FI3566:FQ3566),"")</f>
        <v/>
      </c>
      <c r="E3566" s="98" t="str">
        <f>IF(H3566=1,COUNT(R3566:FC3566,FI3566:FQ3566),"")</f>
        <v/>
      </c>
      <c r="F3566" s="98" t="str">
        <f>IF(H3566=1,COUNT(X3566:BN3566,BP3566:BX3566,BZ3566:CF3566,CH3566:FC3566,FI3566:FQ3566),"")</f>
        <v/>
      </c>
      <c r="G3566" s="98" t="str">
        <f>IF($B3566&gt;=1,$M3566,"")</f>
        <v/>
      </c>
      <c r="H3566" s="199" t="str">
        <f>IF(AND(M3566&gt;0,M3566&lt;=STATS!$C$22),1,"")</f>
        <v/>
      </c>
      <c r="J3566" s="34">
        <v>3565</v>
      </c>
      <c r="R3566" s="17"/>
      <c r="U3566" s="17"/>
      <c r="FD3566" s="195"/>
      <c r="FE3566" s="195"/>
      <c r="FF3566" s="195"/>
      <c r="FG3566" s="195"/>
      <c r="FH3566" s="195"/>
    </row>
    <row r="3567" spans="2:164" x14ac:dyDescent="0.2">
      <c r="B3567" s="98">
        <f>COUNT(R3567:FC3567,FI3567:FQ3567)</f>
        <v>0</v>
      </c>
      <c r="C3567" s="98" t="str">
        <f>IF(COUNT(R3567:FC3567,FI3567:FQ3567)&gt;0,COUNT(R3567:FC3567,FI3567:FQ3567),"")</f>
        <v/>
      </c>
      <c r="D3567" s="98" t="str">
        <f>IF(COUNT(X3567:BN3567,BP3567:BX3567,BZ3567:CF3567,CH3567:FC3567,FI3567:FQ3567)&gt;0,COUNT(X3567:BN3567,BP3567:BX3567,BZ3567:CF3567,CH3567:FC3567,FI3567:FQ3567),"")</f>
        <v/>
      </c>
      <c r="E3567" s="98" t="str">
        <f>IF(H3567=1,COUNT(R3567:FC3567,FI3567:FQ3567),"")</f>
        <v/>
      </c>
      <c r="F3567" s="98" t="str">
        <f>IF(H3567=1,COUNT(X3567:BN3567,BP3567:BX3567,BZ3567:CF3567,CH3567:FC3567,FI3567:FQ3567),"")</f>
        <v/>
      </c>
      <c r="G3567" s="98" t="str">
        <f>IF($B3567&gt;=1,$M3567,"")</f>
        <v/>
      </c>
      <c r="H3567" s="199" t="str">
        <f>IF(AND(M3567&gt;0,M3567&lt;=STATS!$C$22),1,"")</f>
        <v/>
      </c>
      <c r="J3567" s="34">
        <v>3566</v>
      </c>
      <c r="R3567" s="17"/>
      <c r="U3567" s="17"/>
      <c r="FD3567" s="195"/>
      <c r="FE3567" s="195"/>
      <c r="FF3567" s="195"/>
      <c r="FG3567" s="195"/>
      <c r="FH3567" s="195"/>
    </row>
    <row r="3568" spans="2:164" x14ac:dyDescent="0.2">
      <c r="B3568" s="98">
        <f>COUNT(R3568:FC3568,FI3568:FQ3568)</f>
        <v>0</v>
      </c>
      <c r="C3568" s="98" t="str">
        <f>IF(COUNT(R3568:FC3568,FI3568:FQ3568)&gt;0,COUNT(R3568:FC3568,FI3568:FQ3568),"")</f>
        <v/>
      </c>
      <c r="D3568" s="98" t="str">
        <f>IF(COUNT(X3568:BN3568,BP3568:BX3568,BZ3568:CF3568,CH3568:FC3568,FI3568:FQ3568)&gt;0,COUNT(X3568:BN3568,BP3568:BX3568,BZ3568:CF3568,CH3568:FC3568,FI3568:FQ3568),"")</f>
        <v/>
      </c>
      <c r="E3568" s="98" t="str">
        <f>IF(H3568=1,COUNT(R3568:FC3568,FI3568:FQ3568),"")</f>
        <v/>
      </c>
      <c r="F3568" s="98" t="str">
        <f>IF(H3568=1,COUNT(X3568:BN3568,BP3568:BX3568,BZ3568:CF3568,CH3568:FC3568,FI3568:FQ3568),"")</f>
        <v/>
      </c>
      <c r="G3568" s="98" t="str">
        <f>IF($B3568&gt;=1,$M3568,"")</f>
        <v/>
      </c>
      <c r="H3568" s="199" t="str">
        <f>IF(AND(M3568&gt;0,M3568&lt;=STATS!$C$22),1,"")</f>
        <v/>
      </c>
      <c r="J3568" s="34">
        <v>3567</v>
      </c>
      <c r="R3568" s="17"/>
      <c r="U3568" s="17"/>
      <c r="FD3568" s="195"/>
      <c r="FE3568" s="195"/>
      <c r="FF3568" s="195"/>
      <c r="FG3568" s="195"/>
      <c r="FH3568" s="195"/>
    </row>
    <row r="3569" spans="2:164" x14ac:dyDescent="0.2">
      <c r="B3569" s="98">
        <f>COUNT(R3569:FC3569,FI3569:FQ3569)</f>
        <v>0</v>
      </c>
      <c r="C3569" s="98" t="str">
        <f>IF(COUNT(R3569:FC3569,FI3569:FQ3569)&gt;0,COUNT(R3569:FC3569,FI3569:FQ3569),"")</f>
        <v/>
      </c>
      <c r="D3569" s="98" t="str">
        <f>IF(COUNT(X3569:BN3569,BP3569:BX3569,BZ3569:CF3569,CH3569:FC3569,FI3569:FQ3569)&gt;0,COUNT(X3569:BN3569,BP3569:BX3569,BZ3569:CF3569,CH3569:FC3569,FI3569:FQ3569),"")</f>
        <v/>
      </c>
      <c r="E3569" s="98" t="str">
        <f>IF(H3569=1,COUNT(R3569:FC3569,FI3569:FQ3569),"")</f>
        <v/>
      </c>
      <c r="F3569" s="98" t="str">
        <f>IF(H3569=1,COUNT(X3569:BN3569,BP3569:BX3569,BZ3569:CF3569,CH3569:FC3569,FI3569:FQ3569),"")</f>
        <v/>
      </c>
      <c r="G3569" s="98" t="str">
        <f>IF($B3569&gt;=1,$M3569,"")</f>
        <v/>
      </c>
      <c r="H3569" s="199" t="str">
        <f>IF(AND(M3569&gt;0,M3569&lt;=STATS!$C$22),1,"")</f>
        <v/>
      </c>
      <c r="J3569" s="34">
        <v>3568</v>
      </c>
      <c r="R3569" s="17"/>
      <c r="U3569" s="17"/>
      <c r="FD3569" s="195"/>
      <c r="FE3569" s="195"/>
      <c r="FF3569" s="195"/>
      <c r="FG3569" s="195"/>
      <c r="FH3569" s="195"/>
    </row>
    <row r="3570" spans="2:164" x14ac:dyDescent="0.2">
      <c r="B3570" s="98">
        <f>COUNT(R3570:FC3570,FI3570:FQ3570)</f>
        <v>0</v>
      </c>
      <c r="C3570" s="98" t="str">
        <f>IF(COUNT(R3570:FC3570,FI3570:FQ3570)&gt;0,COUNT(R3570:FC3570,FI3570:FQ3570),"")</f>
        <v/>
      </c>
      <c r="D3570" s="98" t="str">
        <f>IF(COUNT(X3570:BN3570,BP3570:BX3570,BZ3570:CF3570,CH3570:FC3570,FI3570:FQ3570)&gt;0,COUNT(X3570:BN3570,BP3570:BX3570,BZ3570:CF3570,CH3570:FC3570,FI3570:FQ3570),"")</f>
        <v/>
      </c>
      <c r="E3570" s="98" t="str">
        <f>IF(H3570=1,COUNT(R3570:FC3570,FI3570:FQ3570),"")</f>
        <v/>
      </c>
      <c r="F3570" s="98" t="str">
        <f>IF(H3570=1,COUNT(X3570:BN3570,BP3570:BX3570,BZ3570:CF3570,CH3570:FC3570,FI3570:FQ3570),"")</f>
        <v/>
      </c>
      <c r="G3570" s="98" t="str">
        <f>IF($B3570&gt;=1,$M3570,"")</f>
        <v/>
      </c>
      <c r="H3570" s="199" t="str">
        <f>IF(AND(M3570&gt;0,M3570&lt;=STATS!$C$22),1,"")</f>
        <v/>
      </c>
      <c r="J3570" s="34">
        <v>3569</v>
      </c>
      <c r="R3570" s="17"/>
      <c r="U3570" s="17"/>
      <c r="FD3570" s="195"/>
      <c r="FE3570" s="195"/>
      <c r="FF3570" s="195"/>
      <c r="FG3570" s="195"/>
      <c r="FH3570" s="195"/>
    </row>
    <row r="3571" spans="2:164" x14ac:dyDescent="0.2">
      <c r="B3571" s="98">
        <f>COUNT(R3571:FC3571,FI3571:FQ3571)</f>
        <v>0</v>
      </c>
      <c r="C3571" s="98" t="str">
        <f>IF(COUNT(R3571:FC3571,FI3571:FQ3571)&gt;0,COUNT(R3571:FC3571,FI3571:FQ3571),"")</f>
        <v/>
      </c>
      <c r="D3571" s="98" t="str">
        <f>IF(COUNT(X3571:BN3571,BP3571:BX3571,BZ3571:CF3571,CH3571:FC3571,FI3571:FQ3571)&gt;0,COUNT(X3571:BN3571,BP3571:BX3571,BZ3571:CF3571,CH3571:FC3571,FI3571:FQ3571),"")</f>
        <v/>
      </c>
      <c r="E3571" s="98" t="str">
        <f>IF(H3571=1,COUNT(R3571:FC3571,FI3571:FQ3571),"")</f>
        <v/>
      </c>
      <c r="F3571" s="98" t="str">
        <f>IF(H3571=1,COUNT(X3571:BN3571,BP3571:BX3571,BZ3571:CF3571,CH3571:FC3571,FI3571:FQ3571),"")</f>
        <v/>
      </c>
      <c r="G3571" s="98" t="str">
        <f>IF($B3571&gt;=1,$M3571,"")</f>
        <v/>
      </c>
      <c r="H3571" s="199" t="str">
        <f>IF(AND(M3571&gt;0,M3571&lt;=STATS!$C$22),1,"")</f>
        <v/>
      </c>
      <c r="J3571" s="34">
        <v>3570</v>
      </c>
      <c r="R3571" s="17"/>
      <c r="U3571" s="17"/>
      <c r="FD3571" s="195"/>
      <c r="FE3571" s="195"/>
      <c r="FF3571" s="195"/>
      <c r="FG3571" s="195"/>
      <c r="FH3571" s="195"/>
    </row>
    <row r="3572" spans="2:164" x14ac:dyDescent="0.2">
      <c r="B3572" s="98">
        <f>COUNT(R3572:FC3572,FI3572:FQ3572)</f>
        <v>0</v>
      </c>
      <c r="C3572" s="98" t="str">
        <f>IF(COUNT(R3572:FC3572,FI3572:FQ3572)&gt;0,COUNT(R3572:FC3572,FI3572:FQ3572),"")</f>
        <v/>
      </c>
      <c r="D3572" s="98" t="str">
        <f>IF(COUNT(X3572:BN3572,BP3572:BX3572,BZ3572:CF3572,CH3572:FC3572,FI3572:FQ3572)&gt;0,COUNT(X3572:BN3572,BP3572:BX3572,BZ3572:CF3572,CH3572:FC3572,FI3572:FQ3572),"")</f>
        <v/>
      </c>
      <c r="E3572" s="98" t="str">
        <f>IF(H3572=1,COUNT(R3572:FC3572,FI3572:FQ3572),"")</f>
        <v/>
      </c>
      <c r="F3572" s="98" t="str">
        <f>IF(H3572=1,COUNT(X3572:BN3572,BP3572:BX3572,BZ3572:CF3572,CH3572:FC3572,FI3572:FQ3572),"")</f>
        <v/>
      </c>
      <c r="G3572" s="98" t="str">
        <f>IF($B3572&gt;=1,$M3572,"")</f>
        <v/>
      </c>
      <c r="H3572" s="199" t="str">
        <f>IF(AND(M3572&gt;0,M3572&lt;=STATS!$C$22),1,"")</f>
        <v/>
      </c>
      <c r="J3572" s="34">
        <v>3571</v>
      </c>
      <c r="R3572" s="17"/>
      <c r="U3572" s="17"/>
      <c r="FD3572" s="195"/>
      <c r="FE3572" s="195"/>
      <c r="FF3572" s="195"/>
      <c r="FG3572" s="195"/>
      <c r="FH3572" s="195"/>
    </row>
    <row r="3573" spans="2:164" x14ac:dyDescent="0.2">
      <c r="B3573" s="98">
        <f>COUNT(R3573:FC3573,FI3573:FQ3573)</f>
        <v>0</v>
      </c>
      <c r="C3573" s="98" t="str">
        <f>IF(COUNT(R3573:FC3573,FI3573:FQ3573)&gt;0,COUNT(R3573:FC3573,FI3573:FQ3573),"")</f>
        <v/>
      </c>
      <c r="D3573" s="98" t="str">
        <f>IF(COUNT(X3573:BN3573,BP3573:BX3573,BZ3573:CF3573,CH3573:FC3573,FI3573:FQ3573)&gt;0,COUNT(X3573:BN3573,BP3573:BX3573,BZ3573:CF3573,CH3573:FC3573,FI3573:FQ3573),"")</f>
        <v/>
      </c>
      <c r="E3573" s="98" t="str">
        <f>IF(H3573=1,COUNT(R3573:FC3573,FI3573:FQ3573),"")</f>
        <v/>
      </c>
      <c r="F3573" s="98" t="str">
        <f>IF(H3573=1,COUNT(X3573:BN3573,BP3573:BX3573,BZ3573:CF3573,CH3573:FC3573,FI3573:FQ3573),"")</f>
        <v/>
      </c>
      <c r="G3573" s="98" t="str">
        <f>IF($B3573&gt;=1,$M3573,"")</f>
        <v/>
      </c>
      <c r="H3573" s="199" t="str">
        <f>IF(AND(M3573&gt;0,M3573&lt;=STATS!$C$22),1,"")</f>
        <v/>
      </c>
      <c r="J3573" s="34">
        <v>3572</v>
      </c>
      <c r="R3573" s="17"/>
      <c r="U3573" s="17"/>
      <c r="FD3573" s="195"/>
      <c r="FE3573" s="195"/>
      <c r="FF3573" s="195"/>
      <c r="FG3573" s="195"/>
      <c r="FH3573" s="195"/>
    </row>
    <row r="3574" spans="2:164" x14ac:dyDescent="0.2">
      <c r="B3574" s="98">
        <f>COUNT(R3574:FC3574,FI3574:FQ3574)</f>
        <v>0</v>
      </c>
      <c r="C3574" s="98" t="str">
        <f>IF(COUNT(R3574:FC3574,FI3574:FQ3574)&gt;0,COUNT(R3574:FC3574,FI3574:FQ3574),"")</f>
        <v/>
      </c>
      <c r="D3574" s="98" t="str">
        <f>IF(COUNT(X3574:BN3574,BP3574:BX3574,BZ3574:CF3574,CH3574:FC3574,FI3574:FQ3574)&gt;0,COUNT(X3574:BN3574,BP3574:BX3574,BZ3574:CF3574,CH3574:FC3574,FI3574:FQ3574),"")</f>
        <v/>
      </c>
      <c r="E3574" s="98" t="str">
        <f>IF(H3574=1,COUNT(R3574:FC3574,FI3574:FQ3574),"")</f>
        <v/>
      </c>
      <c r="F3574" s="98" t="str">
        <f>IF(H3574=1,COUNT(X3574:BN3574,BP3574:BX3574,BZ3574:CF3574,CH3574:FC3574,FI3574:FQ3574),"")</f>
        <v/>
      </c>
      <c r="G3574" s="98" t="str">
        <f>IF($B3574&gt;=1,$M3574,"")</f>
        <v/>
      </c>
      <c r="H3574" s="199" t="str">
        <f>IF(AND(M3574&gt;0,M3574&lt;=STATS!$C$22),1,"")</f>
        <v/>
      </c>
      <c r="J3574" s="34">
        <v>3573</v>
      </c>
      <c r="R3574" s="17"/>
      <c r="U3574" s="17"/>
      <c r="FD3574" s="195"/>
      <c r="FE3574" s="195"/>
      <c r="FF3574" s="195"/>
      <c r="FG3574" s="195"/>
      <c r="FH3574" s="195"/>
    </row>
    <row r="3575" spans="2:164" x14ac:dyDescent="0.2">
      <c r="B3575" s="98">
        <f>COUNT(R3575:FC3575,FI3575:FQ3575)</f>
        <v>0</v>
      </c>
      <c r="C3575" s="98" t="str">
        <f>IF(COUNT(R3575:FC3575,FI3575:FQ3575)&gt;0,COUNT(R3575:FC3575,FI3575:FQ3575),"")</f>
        <v/>
      </c>
      <c r="D3575" s="98" t="str">
        <f>IF(COUNT(X3575:BN3575,BP3575:BX3575,BZ3575:CF3575,CH3575:FC3575,FI3575:FQ3575)&gt;0,COUNT(X3575:BN3575,BP3575:BX3575,BZ3575:CF3575,CH3575:FC3575,FI3575:FQ3575),"")</f>
        <v/>
      </c>
      <c r="E3575" s="98" t="str">
        <f>IF(H3575=1,COUNT(R3575:FC3575,FI3575:FQ3575),"")</f>
        <v/>
      </c>
      <c r="F3575" s="98" t="str">
        <f>IF(H3575=1,COUNT(X3575:BN3575,BP3575:BX3575,BZ3575:CF3575,CH3575:FC3575,FI3575:FQ3575),"")</f>
        <v/>
      </c>
      <c r="G3575" s="98" t="str">
        <f>IF($B3575&gt;=1,$M3575,"")</f>
        <v/>
      </c>
      <c r="H3575" s="199" t="str">
        <f>IF(AND(M3575&gt;0,M3575&lt;=STATS!$C$22),1,"")</f>
        <v/>
      </c>
      <c r="J3575" s="34">
        <v>3574</v>
      </c>
      <c r="R3575" s="17"/>
      <c r="U3575" s="17"/>
      <c r="FD3575" s="195"/>
      <c r="FE3575" s="195"/>
      <c r="FF3575" s="195"/>
      <c r="FG3575" s="195"/>
      <c r="FH3575" s="195"/>
    </row>
    <row r="3576" spans="2:164" x14ac:dyDescent="0.2">
      <c r="B3576" s="98">
        <f>COUNT(R3576:FC3576,FI3576:FQ3576)</f>
        <v>0</v>
      </c>
      <c r="C3576" s="98" t="str">
        <f>IF(COUNT(R3576:FC3576,FI3576:FQ3576)&gt;0,COUNT(R3576:FC3576,FI3576:FQ3576),"")</f>
        <v/>
      </c>
      <c r="D3576" s="98" t="str">
        <f>IF(COUNT(X3576:BN3576,BP3576:BX3576,BZ3576:CF3576,CH3576:FC3576,FI3576:FQ3576)&gt;0,COUNT(X3576:BN3576,BP3576:BX3576,BZ3576:CF3576,CH3576:FC3576,FI3576:FQ3576),"")</f>
        <v/>
      </c>
      <c r="E3576" s="98" t="str">
        <f>IF(H3576=1,COUNT(R3576:FC3576,FI3576:FQ3576),"")</f>
        <v/>
      </c>
      <c r="F3576" s="98" t="str">
        <f>IF(H3576=1,COUNT(X3576:BN3576,BP3576:BX3576,BZ3576:CF3576,CH3576:FC3576,FI3576:FQ3576),"")</f>
        <v/>
      </c>
      <c r="G3576" s="98" t="str">
        <f>IF($B3576&gt;=1,$M3576,"")</f>
        <v/>
      </c>
      <c r="H3576" s="199" t="str">
        <f>IF(AND(M3576&gt;0,M3576&lt;=STATS!$C$22),1,"")</f>
        <v/>
      </c>
      <c r="J3576" s="34">
        <v>3575</v>
      </c>
      <c r="R3576" s="17"/>
      <c r="U3576" s="17"/>
      <c r="FD3576" s="195"/>
      <c r="FE3576" s="195"/>
      <c r="FF3576" s="195"/>
      <c r="FG3576" s="195"/>
      <c r="FH3576" s="195"/>
    </row>
    <row r="3577" spans="2:164" x14ac:dyDescent="0.2">
      <c r="B3577" s="98">
        <f>COUNT(R3577:FC3577,FI3577:FQ3577)</f>
        <v>0</v>
      </c>
      <c r="C3577" s="98" t="str">
        <f>IF(COUNT(R3577:FC3577,FI3577:FQ3577)&gt;0,COUNT(R3577:FC3577,FI3577:FQ3577),"")</f>
        <v/>
      </c>
      <c r="D3577" s="98" t="str">
        <f>IF(COUNT(X3577:BN3577,BP3577:BX3577,BZ3577:CF3577,CH3577:FC3577,FI3577:FQ3577)&gt;0,COUNT(X3577:BN3577,BP3577:BX3577,BZ3577:CF3577,CH3577:FC3577,FI3577:FQ3577),"")</f>
        <v/>
      </c>
      <c r="E3577" s="98" t="str">
        <f>IF(H3577=1,COUNT(R3577:FC3577,FI3577:FQ3577),"")</f>
        <v/>
      </c>
      <c r="F3577" s="98" t="str">
        <f>IF(H3577=1,COUNT(X3577:BN3577,BP3577:BX3577,BZ3577:CF3577,CH3577:FC3577,FI3577:FQ3577),"")</f>
        <v/>
      </c>
      <c r="G3577" s="98" t="str">
        <f>IF($B3577&gt;=1,$M3577,"")</f>
        <v/>
      </c>
      <c r="H3577" s="199" t="str">
        <f>IF(AND(M3577&gt;0,M3577&lt;=STATS!$C$22),1,"")</f>
        <v/>
      </c>
      <c r="J3577" s="34">
        <v>3576</v>
      </c>
      <c r="R3577" s="17"/>
      <c r="U3577" s="17"/>
      <c r="FD3577" s="195"/>
      <c r="FE3577" s="195"/>
      <c r="FF3577" s="195"/>
      <c r="FG3577" s="195"/>
      <c r="FH3577" s="195"/>
    </row>
    <row r="3578" spans="2:164" x14ac:dyDescent="0.2">
      <c r="B3578" s="98">
        <f>COUNT(R3578:FC3578,FI3578:FQ3578)</f>
        <v>0</v>
      </c>
      <c r="C3578" s="98" t="str">
        <f>IF(COUNT(R3578:FC3578,FI3578:FQ3578)&gt;0,COUNT(R3578:FC3578,FI3578:FQ3578),"")</f>
        <v/>
      </c>
      <c r="D3578" s="98" t="str">
        <f>IF(COUNT(X3578:BN3578,BP3578:BX3578,BZ3578:CF3578,CH3578:FC3578,FI3578:FQ3578)&gt;0,COUNT(X3578:BN3578,BP3578:BX3578,BZ3578:CF3578,CH3578:FC3578,FI3578:FQ3578),"")</f>
        <v/>
      </c>
      <c r="E3578" s="98" t="str">
        <f>IF(H3578=1,COUNT(R3578:FC3578,FI3578:FQ3578),"")</f>
        <v/>
      </c>
      <c r="F3578" s="98" t="str">
        <f>IF(H3578=1,COUNT(X3578:BN3578,BP3578:BX3578,BZ3578:CF3578,CH3578:FC3578,FI3578:FQ3578),"")</f>
        <v/>
      </c>
      <c r="G3578" s="98" t="str">
        <f>IF($B3578&gt;=1,$M3578,"")</f>
        <v/>
      </c>
      <c r="H3578" s="199" t="str">
        <f>IF(AND(M3578&gt;0,M3578&lt;=STATS!$C$22),1,"")</f>
        <v/>
      </c>
      <c r="J3578" s="34">
        <v>3577</v>
      </c>
      <c r="R3578" s="17"/>
      <c r="U3578" s="17"/>
      <c r="FD3578" s="195"/>
      <c r="FE3578" s="195"/>
      <c r="FF3578" s="195"/>
      <c r="FG3578" s="195"/>
      <c r="FH3578" s="195"/>
    </row>
    <row r="3579" spans="2:164" x14ac:dyDescent="0.2">
      <c r="B3579" s="98">
        <f>COUNT(R3579:FC3579,FI3579:FQ3579)</f>
        <v>0</v>
      </c>
      <c r="C3579" s="98" t="str">
        <f>IF(COUNT(R3579:FC3579,FI3579:FQ3579)&gt;0,COUNT(R3579:FC3579,FI3579:FQ3579),"")</f>
        <v/>
      </c>
      <c r="D3579" s="98" t="str">
        <f>IF(COUNT(X3579:BN3579,BP3579:BX3579,BZ3579:CF3579,CH3579:FC3579,FI3579:FQ3579)&gt;0,COUNT(X3579:BN3579,BP3579:BX3579,BZ3579:CF3579,CH3579:FC3579,FI3579:FQ3579),"")</f>
        <v/>
      </c>
      <c r="E3579" s="98" t="str">
        <f>IF(H3579=1,COUNT(R3579:FC3579,FI3579:FQ3579),"")</f>
        <v/>
      </c>
      <c r="F3579" s="98" t="str">
        <f>IF(H3579=1,COUNT(X3579:BN3579,BP3579:BX3579,BZ3579:CF3579,CH3579:FC3579,FI3579:FQ3579),"")</f>
        <v/>
      </c>
      <c r="G3579" s="98" t="str">
        <f>IF($B3579&gt;=1,$M3579,"")</f>
        <v/>
      </c>
      <c r="H3579" s="199" t="str">
        <f>IF(AND(M3579&gt;0,M3579&lt;=STATS!$C$22),1,"")</f>
        <v/>
      </c>
      <c r="J3579" s="34">
        <v>3578</v>
      </c>
      <c r="R3579" s="17"/>
      <c r="U3579" s="17"/>
      <c r="FD3579" s="195"/>
      <c r="FE3579" s="195"/>
      <c r="FF3579" s="195"/>
      <c r="FG3579" s="195"/>
      <c r="FH3579" s="195"/>
    </row>
    <row r="3580" spans="2:164" x14ac:dyDescent="0.2">
      <c r="B3580" s="98">
        <f>COUNT(R3580:FC3580,FI3580:FQ3580)</f>
        <v>0</v>
      </c>
      <c r="C3580" s="98" t="str">
        <f>IF(COUNT(R3580:FC3580,FI3580:FQ3580)&gt;0,COUNT(R3580:FC3580,FI3580:FQ3580),"")</f>
        <v/>
      </c>
      <c r="D3580" s="98" t="str">
        <f>IF(COUNT(X3580:BN3580,BP3580:BX3580,BZ3580:CF3580,CH3580:FC3580,FI3580:FQ3580)&gt;0,COUNT(X3580:BN3580,BP3580:BX3580,BZ3580:CF3580,CH3580:FC3580,FI3580:FQ3580),"")</f>
        <v/>
      </c>
      <c r="E3580" s="98" t="str">
        <f>IF(H3580=1,COUNT(R3580:FC3580,FI3580:FQ3580),"")</f>
        <v/>
      </c>
      <c r="F3580" s="98" t="str">
        <f>IF(H3580=1,COUNT(X3580:BN3580,BP3580:BX3580,BZ3580:CF3580,CH3580:FC3580,FI3580:FQ3580),"")</f>
        <v/>
      </c>
      <c r="G3580" s="98" t="str">
        <f>IF($B3580&gt;=1,$M3580,"")</f>
        <v/>
      </c>
      <c r="H3580" s="199" t="str">
        <f>IF(AND(M3580&gt;0,M3580&lt;=STATS!$C$22),1,"")</f>
        <v/>
      </c>
      <c r="J3580" s="34">
        <v>3579</v>
      </c>
      <c r="R3580" s="17"/>
      <c r="U3580" s="17"/>
      <c r="FD3580" s="195"/>
      <c r="FE3580" s="195"/>
      <c r="FF3580" s="195"/>
      <c r="FG3580" s="195"/>
      <c r="FH3580" s="195"/>
    </row>
    <row r="3581" spans="2:164" x14ac:dyDescent="0.2">
      <c r="B3581" s="98">
        <f>COUNT(R3581:FC3581,FI3581:FQ3581)</f>
        <v>0</v>
      </c>
      <c r="C3581" s="98" t="str">
        <f>IF(COUNT(R3581:FC3581,FI3581:FQ3581)&gt;0,COUNT(R3581:FC3581,FI3581:FQ3581),"")</f>
        <v/>
      </c>
      <c r="D3581" s="98" t="str">
        <f>IF(COUNT(X3581:BN3581,BP3581:BX3581,BZ3581:CF3581,CH3581:FC3581,FI3581:FQ3581)&gt;0,COUNT(X3581:BN3581,BP3581:BX3581,BZ3581:CF3581,CH3581:FC3581,FI3581:FQ3581),"")</f>
        <v/>
      </c>
      <c r="E3581" s="98" t="str">
        <f>IF(H3581=1,COUNT(R3581:FC3581,FI3581:FQ3581),"")</f>
        <v/>
      </c>
      <c r="F3581" s="98" t="str">
        <f>IF(H3581=1,COUNT(X3581:BN3581,BP3581:BX3581,BZ3581:CF3581,CH3581:FC3581,FI3581:FQ3581),"")</f>
        <v/>
      </c>
      <c r="G3581" s="98" t="str">
        <f>IF($B3581&gt;=1,$M3581,"")</f>
        <v/>
      </c>
      <c r="H3581" s="199" t="str">
        <f>IF(AND(M3581&gt;0,M3581&lt;=STATS!$C$22),1,"")</f>
        <v/>
      </c>
      <c r="J3581" s="34">
        <v>3580</v>
      </c>
      <c r="R3581" s="17"/>
      <c r="U3581" s="17"/>
      <c r="FD3581" s="195"/>
      <c r="FE3581" s="195"/>
      <c r="FF3581" s="195"/>
      <c r="FG3581" s="195"/>
      <c r="FH3581" s="195"/>
    </row>
    <row r="3582" spans="2:164" x14ac:dyDescent="0.2">
      <c r="B3582" s="98">
        <f>COUNT(R3582:FC3582,FI3582:FQ3582)</f>
        <v>0</v>
      </c>
      <c r="C3582" s="98" t="str">
        <f>IF(COUNT(R3582:FC3582,FI3582:FQ3582)&gt;0,COUNT(R3582:FC3582,FI3582:FQ3582),"")</f>
        <v/>
      </c>
      <c r="D3582" s="98" t="str">
        <f>IF(COUNT(X3582:BN3582,BP3582:BX3582,BZ3582:CF3582,CH3582:FC3582,FI3582:FQ3582)&gt;0,COUNT(X3582:BN3582,BP3582:BX3582,BZ3582:CF3582,CH3582:FC3582,FI3582:FQ3582),"")</f>
        <v/>
      </c>
      <c r="E3582" s="98" t="str">
        <f>IF(H3582=1,COUNT(R3582:FC3582,FI3582:FQ3582),"")</f>
        <v/>
      </c>
      <c r="F3582" s="98" t="str">
        <f>IF(H3582=1,COUNT(X3582:BN3582,BP3582:BX3582,BZ3582:CF3582,CH3582:FC3582,FI3582:FQ3582),"")</f>
        <v/>
      </c>
      <c r="G3582" s="98" t="str">
        <f>IF($B3582&gt;=1,$M3582,"")</f>
        <v/>
      </c>
      <c r="H3582" s="199" t="str">
        <f>IF(AND(M3582&gt;0,M3582&lt;=STATS!$C$22),1,"")</f>
        <v/>
      </c>
      <c r="J3582" s="34">
        <v>3581</v>
      </c>
      <c r="R3582" s="17"/>
      <c r="U3582" s="17"/>
      <c r="FD3582" s="195"/>
      <c r="FE3582" s="195"/>
      <c r="FF3582" s="195"/>
      <c r="FG3582" s="195"/>
      <c r="FH3582" s="195"/>
    </row>
    <row r="3583" spans="2:164" x14ac:dyDescent="0.2">
      <c r="B3583" s="98">
        <f>COUNT(R3583:FC3583,FI3583:FQ3583)</f>
        <v>0</v>
      </c>
      <c r="C3583" s="98" t="str">
        <f>IF(COUNT(R3583:FC3583,FI3583:FQ3583)&gt;0,COUNT(R3583:FC3583,FI3583:FQ3583),"")</f>
        <v/>
      </c>
      <c r="D3583" s="98" t="str">
        <f>IF(COUNT(X3583:BN3583,BP3583:BX3583,BZ3583:CF3583,CH3583:FC3583,FI3583:FQ3583)&gt;0,COUNT(X3583:BN3583,BP3583:BX3583,BZ3583:CF3583,CH3583:FC3583,FI3583:FQ3583),"")</f>
        <v/>
      </c>
      <c r="E3583" s="98" t="str">
        <f>IF(H3583=1,COUNT(R3583:FC3583,FI3583:FQ3583),"")</f>
        <v/>
      </c>
      <c r="F3583" s="98" t="str">
        <f>IF(H3583=1,COUNT(X3583:BN3583,BP3583:BX3583,BZ3583:CF3583,CH3583:FC3583,FI3583:FQ3583),"")</f>
        <v/>
      </c>
      <c r="G3583" s="98" t="str">
        <f>IF($B3583&gt;=1,$M3583,"")</f>
        <v/>
      </c>
      <c r="H3583" s="199" t="str">
        <f>IF(AND(M3583&gt;0,M3583&lt;=STATS!$C$22),1,"")</f>
        <v/>
      </c>
      <c r="J3583" s="34">
        <v>3582</v>
      </c>
      <c r="R3583" s="17"/>
      <c r="U3583" s="17"/>
      <c r="FD3583" s="195"/>
      <c r="FE3583" s="195"/>
      <c r="FF3583" s="195"/>
      <c r="FG3583" s="195"/>
      <c r="FH3583" s="195"/>
    </row>
    <row r="3584" spans="2:164" x14ac:dyDescent="0.2">
      <c r="B3584" s="98">
        <f>COUNT(R3584:FC3584,FI3584:FQ3584)</f>
        <v>0</v>
      </c>
      <c r="C3584" s="98" t="str">
        <f>IF(COUNT(R3584:FC3584,FI3584:FQ3584)&gt;0,COUNT(R3584:FC3584,FI3584:FQ3584),"")</f>
        <v/>
      </c>
      <c r="D3584" s="98" t="str">
        <f>IF(COUNT(X3584:BN3584,BP3584:BX3584,BZ3584:CF3584,CH3584:FC3584,FI3584:FQ3584)&gt;0,COUNT(X3584:BN3584,BP3584:BX3584,BZ3584:CF3584,CH3584:FC3584,FI3584:FQ3584),"")</f>
        <v/>
      </c>
      <c r="E3584" s="98" t="str">
        <f>IF(H3584=1,COUNT(R3584:FC3584,FI3584:FQ3584),"")</f>
        <v/>
      </c>
      <c r="F3584" s="98" t="str">
        <f>IF(H3584=1,COUNT(X3584:BN3584,BP3584:BX3584,BZ3584:CF3584,CH3584:FC3584,FI3584:FQ3584),"")</f>
        <v/>
      </c>
      <c r="G3584" s="98" t="str">
        <f>IF($B3584&gt;=1,$M3584,"")</f>
        <v/>
      </c>
      <c r="H3584" s="199" t="str">
        <f>IF(AND(M3584&gt;0,M3584&lt;=STATS!$C$22),1,"")</f>
        <v/>
      </c>
      <c r="J3584" s="34">
        <v>3583</v>
      </c>
      <c r="R3584" s="17"/>
      <c r="U3584" s="17"/>
      <c r="FD3584" s="195"/>
      <c r="FE3584" s="195"/>
      <c r="FF3584" s="195"/>
      <c r="FG3584" s="195"/>
      <c r="FH3584" s="195"/>
    </row>
    <row r="3585" spans="2:164" x14ac:dyDescent="0.2">
      <c r="B3585" s="98">
        <f>COUNT(R3585:FC3585,FI3585:FQ3585)</f>
        <v>0</v>
      </c>
      <c r="C3585" s="98" t="str">
        <f>IF(COUNT(R3585:FC3585,FI3585:FQ3585)&gt;0,COUNT(R3585:FC3585,FI3585:FQ3585),"")</f>
        <v/>
      </c>
      <c r="D3585" s="98" t="str">
        <f>IF(COUNT(X3585:BN3585,BP3585:BX3585,BZ3585:CF3585,CH3585:FC3585,FI3585:FQ3585)&gt;0,COUNT(X3585:BN3585,BP3585:BX3585,BZ3585:CF3585,CH3585:FC3585,FI3585:FQ3585),"")</f>
        <v/>
      </c>
      <c r="E3585" s="98" t="str">
        <f>IF(H3585=1,COUNT(R3585:FC3585,FI3585:FQ3585),"")</f>
        <v/>
      </c>
      <c r="F3585" s="98" t="str">
        <f>IF(H3585=1,COUNT(X3585:BN3585,BP3585:BX3585,BZ3585:CF3585,CH3585:FC3585,FI3585:FQ3585),"")</f>
        <v/>
      </c>
      <c r="G3585" s="98" t="str">
        <f>IF($B3585&gt;=1,$M3585,"")</f>
        <v/>
      </c>
      <c r="H3585" s="199" t="str">
        <f>IF(AND(M3585&gt;0,M3585&lt;=STATS!$C$22),1,"")</f>
        <v/>
      </c>
      <c r="J3585" s="34">
        <v>3584</v>
      </c>
      <c r="R3585" s="17"/>
      <c r="U3585" s="17"/>
      <c r="FD3585" s="195"/>
      <c r="FE3585" s="195"/>
      <c r="FF3585" s="195"/>
      <c r="FG3585" s="195"/>
      <c r="FH3585" s="195"/>
    </row>
    <row r="3586" spans="2:164" x14ac:dyDescent="0.2">
      <c r="B3586" s="98">
        <f>COUNT(R3586:FC3586,FI3586:FQ3586)</f>
        <v>0</v>
      </c>
      <c r="C3586" s="98" t="str">
        <f>IF(COUNT(R3586:FC3586,FI3586:FQ3586)&gt;0,COUNT(R3586:FC3586,FI3586:FQ3586),"")</f>
        <v/>
      </c>
      <c r="D3586" s="98" t="str">
        <f>IF(COUNT(X3586:BN3586,BP3586:BX3586,BZ3586:CF3586,CH3586:FC3586,FI3586:FQ3586)&gt;0,COUNT(X3586:BN3586,BP3586:BX3586,BZ3586:CF3586,CH3586:FC3586,FI3586:FQ3586),"")</f>
        <v/>
      </c>
      <c r="E3586" s="98" t="str">
        <f>IF(H3586=1,COUNT(R3586:FC3586,FI3586:FQ3586),"")</f>
        <v/>
      </c>
      <c r="F3586" s="98" t="str">
        <f>IF(H3586=1,COUNT(X3586:BN3586,BP3586:BX3586,BZ3586:CF3586,CH3586:FC3586,FI3586:FQ3586),"")</f>
        <v/>
      </c>
      <c r="G3586" s="98" t="str">
        <f>IF($B3586&gt;=1,$M3586,"")</f>
        <v/>
      </c>
      <c r="H3586" s="199" t="str">
        <f>IF(AND(M3586&gt;0,M3586&lt;=STATS!$C$22),1,"")</f>
        <v/>
      </c>
      <c r="J3586" s="34">
        <v>3585</v>
      </c>
      <c r="R3586" s="17"/>
      <c r="U3586" s="17"/>
      <c r="FD3586" s="195"/>
      <c r="FE3586" s="195"/>
      <c r="FF3586" s="195"/>
      <c r="FG3586" s="195"/>
      <c r="FH3586" s="195"/>
    </row>
    <row r="3587" spans="2:164" x14ac:dyDescent="0.2">
      <c r="B3587" s="98">
        <f>COUNT(R3587:FC3587,FI3587:FQ3587)</f>
        <v>0</v>
      </c>
      <c r="C3587" s="98" t="str">
        <f>IF(COUNT(R3587:FC3587,FI3587:FQ3587)&gt;0,COUNT(R3587:FC3587,FI3587:FQ3587),"")</f>
        <v/>
      </c>
      <c r="D3587" s="98" t="str">
        <f>IF(COUNT(X3587:BN3587,BP3587:BX3587,BZ3587:CF3587,CH3587:FC3587,FI3587:FQ3587)&gt;0,COUNT(X3587:BN3587,BP3587:BX3587,BZ3587:CF3587,CH3587:FC3587,FI3587:FQ3587),"")</f>
        <v/>
      </c>
      <c r="E3587" s="98" t="str">
        <f>IF(H3587=1,COUNT(R3587:FC3587,FI3587:FQ3587),"")</f>
        <v/>
      </c>
      <c r="F3587" s="98" t="str">
        <f>IF(H3587=1,COUNT(X3587:BN3587,BP3587:BX3587,BZ3587:CF3587,CH3587:FC3587,FI3587:FQ3587),"")</f>
        <v/>
      </c>
      <c r="G3587" s="98" t="str">
        <f>IF($B3587&gt;=1,$M3587,"")</f>
        <v/>
      </c>
      <c r="H3587" s="199" t="str">
        <f>IF(AND(M3587&gt;0,M3587&lt;=STATS!$C$22),1,"")</f>
        <v/>
      </c>
      <c r="J3587" s="34">
        <v>3586</v>
      </c>
      <c r="R3587" s="17"/>
      <c r="U3587" s="17"/>
      <c r="FD3587" s="195"/>
      <c r="FE3587" s="195"/>
      <c r="FF3587" s="195"/>
      <c r="FG3587" s="195"/>
      <c r="FH3587" s="195"/>
    </row>
    <row r="3588" spans="2:164" x14ac:dyDescent="0.2">
      <c r="B3588" s="98">
        <f>COUNT(R3588:FC3588,FI3588:FQ3588)</f>
        <v>0</v>
      </c>
      <c r="C3588" s="98" t="str">
        <f>IF(COUNT(R3588:FC3588,FI3588:FQ3588)&gt;0,COUNT(R3588:FC3588,FI3588:FQ3588),"")</f>
        <v/>
      </c>
      <c r="D3588" s="98" t="str">
        <f>IF(COUNT(X3588:BN3588,BP3588:BX3588,BZ3588:CF3588,CH3588:FC3588,FI3588:FQ3588)&gt;0,COUNT(X3588:BN3588,BP3588:BX3588,BZ3588:CF3588,CH3588:FC3588,FI3588:FQ3588),"")</f>
        <v/>
      </c>
      <c r="E3588" s="98" t="str">
        <f>IF(H3588=1,COUNT(R3588:FC3588,FI3588:FQ3588),"")</f>
        <v/>
      </c>
      <c r="F3588" s="98" t="str">
        <f>IF(H3588=1,COUNT(X3588:BN3588,BP3588:BX3588,BZ3588:CF3588,CH3588:FC3588,FI3588:FQ3588),"")</f>
        <v/>
      </c>
      <c r="G3588" s="98" t="str">
        <f>IF($B3588&gt;=1,$M3588,"")</f>
        <v/>
      </c>
      <c r="H3588" s="199" t="str">
        <f>IF(AND(M3588&gt;0,M3588&lt;=STATS!$C$22),1,"")</f>
        <v/>
      </c>
      <c r="J3588" s="34">
        <v>3587</v>
      </c>
      <c r="R3588" s="17"/>
      <c r="U3588" s="17"/>
      <c r="FD3588" s="195"/>
      <c r="FE3588" s="195"/>
      <c r="FF3588" s="195"/>
      <c r="FG3588" s="195"/>
      <c r="FH3588" s="195"/>
    </row>
    <row r="3589" spans="2:164" x14ac:dyDescent="0.2">
      <c r="B3589" s="98">
        <f>COUNT(R3589:FC3589,FI3589:FQ3589)</f>
        <v>0</v>
      </c>
      <c r="C3589" s="98" t="str">
        <f>IF(COUNT(R3589:FC3589,FI3589:FQ3589)&gt;0,COUNT(R3589:FC3589,FI3589:FQ3589),"")</f>
        <v/>
      </c>
      <c r="D3589" s="98" t="str">
        <f>IF(COUNT(X3589:BN3589,BP3589:BX3589,BZ3589:CF3589,CH3589:FC3589,FI3589:FQ3589)&gt;0,COUNT(X3589:BN3589,BP3589:BX3589,BZ3589:CF3589,CH3589:FC3589,FI3589:FQ3589),"")</f>
        <v/>
      </c>
      <c r="E3589" s="98" t="str">
        <f>IF(H3589=1,COUNT(R3589:FC3589,FI3589:FQ3589),"")</f>
        <v/>
      </c>
      <c r="F3589" s="98" t="str">
        <f>IF(H3589=1,COUNT(X3589:BN3589,BP3589:BX3589,BZ3589:CF3589,CH3589:FC3589,FI3589:FQ3589),"")</f>
        <v/>
      </c>
      <c r="G3589" s="98" t="str">
        <f>IF($B3589&gt;=1,$M3589,"")</f>
        <v/>
      </c>
      <c r="H3589" s="199" t="str">
        <f>IF(AND(M3589&gt;0,M3589&lt;=STATS!$C$22),1,"")</f>
        <v/>
      </c>
      <c r="J3589" s="34">
        <v>3588</v>
      </c>
      <c r="R3589" s="17"/>
      <c r="U3589" s="17"/>
      <c r="FD3589" s="195"/>
      <c r="FE3589" s="195"/>
      <c r="FF3589" s="195"/>
      <c r="FG3589" s="195"/>
      <c r="FH3589" s="195"/>
    </row>
    <row r="3590" spans="2:164" x14ac:dyDescent="0.2">
      <c r="B3590" s="98">
        <f>COUNT(R3590:FC3590,FI3590:FQ3590)</f>
        <v>0</v>
      </c>
      <c r="C3590" s="98" t="str">
        <f>IF(COUNT(R3590:FC3590,FI3590:FQ3590)&gt;0,COUNT(R3590:FC3590,FI3590:FQ3590),"")</f>
        <v/>
      </c>
      <c r="D3590" s="98" t="str">
        <f>IF(COUNT(X3590:BN3590,BP3590:BX3590,BZ3590:CF3590,CH3590:FC3590,FI3590:FQ3590)&gt;0,COUNT(X3590:BN3590,BP3590:BX3590,BZ3590:CF3590,CH3590:FC3590,FI3590:FQ3590),"")</f>
        <v/>
      </c>
      <c r="E3590" s="98" t="str">
        <f>IF(H3590=1,COUNT(R3590:FC3590,FI3590:FQ3590),"")</f>
        <v/>
      </c>
      <c r="F3590" s="98" t="str">
        <f>IF(H3590=1,COUNT(X3590:BN3590,BP3590:BX3590,BZ3590:CF3590,CH3590:FC3590,FI3590:FQ3590),"")</f>
        <v/>
      </c>
      <c r="G3590" s="98" t="str">
        <f>IF($B3590&gt;=1,$M3590,"")</f>
        <v/>
      </c>
      <c r="H3590" s="199" t="str">
        <f>IF(AND(M3590&gt;0,M3590&lt;=STATS!$C$22),1,"")</f>
        <v/>
      </c>
      <c r="J3590" s="34">
        <v>3589</v>
      </c>
      <c r="R3590" s="17"/>
      <c r="U3590" s="17"/>
      <c r="FD3590" s="195"/>
      <c r="FE3590" s="195"/>
      <c r="FF3590" s="195"/>
      <c r="FG3590" s="195"/>
      <c r="FH3590" s="195"/>
    </row>
    <row r="3591" spans="2:164" x14ac:dyDescent="0.2">
      <c r="B3591" s="98">
        <f>COUNT(R3591:FC3591,FI3591:FQ3591)</f>
        <v>0</v>
      </c>
      <c r="C3591" s="98" t="str">
        <f>IF(COUNT(R3591:FC3591,FI3591:FQ3591)&gt;0,COUNT(R3591:FC3591,FI3591:FQ3591),"")</f>
        <v/>
      </c>
      <c r="D3591" s="98" t="str">
        <f>IF(COUNT(X3591:BN3591,BP3591:BX3591,BZ3591:CF3591,CH3591:FC3591,FI3591:FQ3591)&gt;0,COUNT(X3591:BN3591,BP3591:BX3591,BZ3591:CF3591,CH3591:FC3591,FI3591:FQ3591),"")</f>
        <v/>
      </c>
      <c r="E3591" s="98" t="str">
        <f>IF(H3591=1,COUNT(R3591:FC3591,FI3591:FQ3591),"")</f>
        <v/>
      </c>
      <c r="F3591" s="98" t="str">
        <f>IF(H3591=1,COUNT(X3591:BN3591,BP3591:BX3591,BZ3591:CF3591,CH3591:FC3591,FI3591:FQ3591),"")</f>
        <v/>
      </c>
      <c r="G3591" s="98" t="str">
        <f>IF($B3591&gt;=1,$M3591,"")</f>
        <v/>
      </c>
      <c r="H3591" s="199" t="str">
        <f>IF(AND(M3591&gt;0,M3591&lt;=STATS!$C$22),1,"")</f>
        <v/>
      </c>
      <c r="J3591" s="34">
        <v>3590</v>
      </c>
      <c r="R3591" s="17"/>
      <c r="U3591" s="17"/>
      <c r="FD3591" s="195"/>
      <c r="FE3591" s="195"/>
      <c r="FF3591" s="195"/>
      <c r="FG3591" s="195"/>
      <c r="FH3591" s="195"/>
    </row>
    <row r="3592" spans="2:164" x14ac:dyDescent="0.2">
      <c r="B3592" s="98">
        <f>COUNT(R3592:FC3592,FI3592:FQ3592)</f>
        <v>0</v>
      </c>
      <c r="C3592" s="98" t="str">
        <f>IF(COUNT(R3592:FC3592,FI3592:FQ3592)&gt;0,COUNT(R3592:FC3592,FI3592:FQ3592),"")</f>
        <v/>
      </c>
      <c r="D3592" s="98" t="str">
        <f>IF(COUNT(X3592:BN3592,BP3592:BX3592,BZ3592:CF3592,CH3592:FC3592,FI3592:FQ3592)&gt;0,COUNT(X3592:BN3592,BP3592:BX3592,BZ3592:CF3592,CH3592:FC3592,FI3592:FQ3592),"")</f>
        <v/>
      </c>
      <c r="E3592" s="98" t="str">
        <f>IF(H3592=1,COUNT(R3592:FC3592,FI3592:FQ3592),"")</f>
        <v/>
      </c>
      <c r="F3592" s="98" t="str">
        <f>IF(H3592=1,COUNT(X3592:BN3592,BP3592:BX3592,BZ3592:CF3592,CH3592:FC3592,FI3592:FQ3592),"")</f>
        <v/>
      </c>
      <c r="G3592" s="98" t="str">
        <f>IF($B3592&gt;=1,$M3592,"")</f>
        <v/>
      </c>
      <c r="H3592" s="199" t="str">
        <f>IF(AND(M3592&gt;0,M3592&lt;=STATS!$C$22),1,"")</f>
        <v/>
      </c>
      <c r="J3592" s="34">
        <v>3591</v>
      </c>
      <c r="R3592" s="17"/>
      <c r="U3592" s="17"/>
      <c r="FD3592" s="195"/>
      <c r="FE3592" s="195"/>
      <c r="FF3592" s="195"/>
      <c r="FG3592" s="195"/>
      <c r="FH3592" s="195"/>
    </row>
    <row r="3593" spans="2:164" x14ac:dyDescent="0.2">
      <c r="B3593" s="98">
        <f>COUNT(R3593:FC3593,FI3593:FQ3593)</f>
        <v>0</v>
      </c>
      <c r="C3593" s="98" t="str">
        <f>IF(COUNT(R3593:FC3593,FI3593:FQ3593)&gt;0,COUNT(R3593:FC3593,FI3593:FQ3593),"")</f>
        <v/>
      </c>
      <c r="D3593" s="98" t="str">
        <f>IF(COUNT(X3593:BN3593,BP3593:BX3593,BZ3593:CF3593,CH3593:FC3593,FI3593:FQ3593)&gt;0,COUNT(X3593:BN3593,BP3593:BX3593,BZ3593:CF3593,CH3593:FC3593,FI3593:FQ3593),"")</f>
        <v/>
      </c>
      <c r="E3593" s="98" t="str">
        <f>IF(H3593=1,COUNT(R3593:FC3593,FI3593:FQ3593),"")</f>
        <v/>
      </c>
      <c r="F3593" s="98" t="str">
        <f>IF(H3593=1,COUNT(X3593:BN3593,BP3593:BX3593,BZ3593:CF3593,CH3593:FC3593,FI3593:FQ3593),"")</f>
        <v/>
      </c>
      <c r="G3593" s="98" t="str">
        <f>IF($B3593&gt;=1,$M3593,"")</f>
        <v/>
      </c>
      <c r="H3593" s="199" t="str">
        <f>IF(AND(M3593&gt;0,M3593&lt;=STATS!$C$22),1,"")</f>
        <v/>
      </c>
      <c r="J3593" s="34">
        <v>3592</v>
      </c>
      <c r="R3593" s="17"/>
      <c r="U3593" s="17"/>
      <c r="FD3593" s="195"/>
      <c r="FE3593" s="195"/>
      <c r="FF3593" s="195"/>
      <c r="FG3593" s="195"/>
      <c r="FH3593" s="195"/>
    </row>
    <row r="3594" spans="2:164" x14ac:dyDescent="0.2">
      <c r="B3594" s="98">
        <f>COUNT(R3594:FC3594,FI3594:FQ3594)</f>
        <v>0</v>
      </c>
      <c r="C3594" s="98" t="str">
        <f>IF(COUNT(R3594:FC3594,FI3594:FQ3594)&gt;0,COUNT(R3594:FC3594,FI3594:FQ3594),"")</f>
        <v/>
      </c>
      <c r="D3594" s="98" t="str">
        <f>IF(COUNT(X3594:BN3594,BP3594:BX3594,BZ3594:CF3594,CH3594:FC3594,FI3594:FQ3594)&gt;0,COUNT(X3594:BN3594,BP3594:BX3594,BZ3594:CF3594,CH3594:FC3594,FI3594:FQ3594),"")</f>
        <v/>
      </c>
      <c r="E3594" s="98" t="str">
        <f>IF(H3594=1,COUNT(R3594:FC3594,FI3594:FQ3594),"")</f>
        <v/>
      </c>
      <c r="F3594" s="98" t="str">
        <f>IF(H3594=1,COUNT(X3594:BN3594,BP3594:BX3594,BZ3594:CF3594,CH3594:FC3594,FI3594:FQ3594),"")</f>
        <v/>
      </c>
      <c r="G3594" s="98" t="str">
        <f>IF($B3594&gt;=1,$M3594,"")</f>
        <v/>
      </c>
      <c r="H3594" s="199" t="str">
        <f>IF(AND(M3594&gt;0,M3594&lt;=STATS!$C$22),1,"")</f>
        <v/>
      </c>
      <c r="J3594" s="34">
        <v>3593</v>
      </c>
      <c r="R3594" s="17"/>
      <c r="U3594" s="17"/>
      <c r="FD3594" s="195"/>
      <c r="FE3594" s="195"/>
      <c r="FF3594" s="195"/>
      <c r="FG3594" s="195"/>
      <c r="FH3594" s="195"/>
    </row>
    <row r="3595" spans="2:164" x14ac:dyDescent="0.2">
      <c r="B3595" s="98">
        <f>COUNT(R3595:FC3595,FI3595:FQ3595)</f>
        <v>0</v>
      </c>
      <c r="C3595" s="98" t="str">
        <f>IF(COUNT(R3595:FC3595,FI3595:FQ3595)&gt;0,COUNT(R3595:FC3595,FI3595:FQ3595),"")</f>
        <v/>
      </c>
      <c r="D3595" s="98" t="str">
        <f>IF(COUNT(X3595:BN3595,BP3595:BX3595,BZ3595:CF3595,CH3595:FC3595,FI3595:FQ3595)&gt;0,COUNT(X3595:BN3595,BP3595:BX3595,BZ3595:CF3595,CH3595:FC3595,FI3595:FQ3595),"")</f>
        <v/>
      </c>
      <c r="E3595" s="98" t="str">
        <f>IF(H3595=1,COUNT(R3595:FC3595,FI3595:FQ3595),"")</f>
        <v/>
      </c>
      <c r="F3595" s="98" t="str">
        <f>IF(H3595=1,COUNT(X3595:BN3595,BP3595:BX3595,BZ3595:CF3595,CH3595:FC3595,FI3595:FQ3595),"")</f>
        <v/>
      </c>
      <c r="G3595" s="98" t="str">
        <f>IF($B3595&gt;=1,$M3595,"")</f>
        <v/>
      </c>
      <c r="H3595" s="199" t="str">
        <f>IF(AND(M3595&gt;0,M3595&lt;=STATS!$C$22),1,"")</f>
        <v/>
      </c>
      <c r="J3595" s="34">
        <v>3594</v>
      </c>
      <c r="R3595" s="17"/>
      <c r="U3595" s="17"/>
      <c r="FD3595" s="195"/>
      <c r="FE3595" s="195"/>
      <c r="FF3595" s="195"/>
      <c r="FG3595" s="195"/>
      <c r="FH3595" s="195"/>
    </row>
    <row r="3596" spans="2:164" x14ac:dyDescent="0.2">
      <c r="B3596" s="98">
        <f>COUNT(R3596:FC3596,FI3596:FQ3596)</f>
        <v>0</v>
      </c>
      <c r="C3596" s="98" t="str">
        <f>IF(COUNT(R3596:FC3596,FI3596:FQ3596)&gt;0,COUNT(R3596:FC3596,FI3596:FQ3596),"")</f>
        <v/>
      </c>
      <c r="D3596" s="98" t="str">
        <f>IF(COUNT(X3596:BN3596,BP3596:BX3596,BZ3596:CF3596,CH3596:FC3596,FI3596:FQ3596)&gt;0,COUNT(X3596:BN3596,BP3596:BX3596,BZ3596:CF3596,CH3596:FC3596,FI3596:FQ3596),"")</f>
        <v/>
      </c>
      <c r="E3596" s="98" t="str">
        <f>IF(H3596=1,COUNT(R3596:FC3596,FI3596:FQ3596),"")</f>
        <v/>
      </c>
      <c r="F3596" s="98" t="str">
        <f>IF(H3596=1,COUNT(X3596:BN3596,BP3596:BX3596,BZ3596:CF3596,CH3596:FC3596,FI3596:FQ3596),"")</f>
        <v/>
      </c>
      <c r="G3596" s="98" t="str">
        <f>IF($B3596&gt;=1,$M3596,"")</f>
        <v/>
      </c>
      <c r="H3596" s="199" t="str">
        <f>IF(AND(M3596&gt;0,M3596&lt;=STATS!$C$22),1,"")</f>
        <v/>
      </c>
      <c r="J3596" s="34">
        <v>3595</v>
      </c>
      <c r="R3596" s="17"/>
      <c r="U3596" s="17"/>
      <c r="FD3596" s="195"/>
      <c r="FE3596" s="195"/>
      <c r="FF3596" s="195"/>
      <c r="FG3596" s="195"/>
      <c r="FH3596" s="195"/>
    </row>
    <row r="3597" spans="2:164" x14ac:dyDescent="0.2">
      <c r="B3597" s="98">
        <f>COUNT(R3597:FC3597,FI3597:FQ3597)</f>
        <v>0</v>
      </c>
      <c r="C3597" s="98" t="str">
        <f>IF(COUNT(R3597:FC3597,FI3597:FQ3597)&gt;0,COUNT(R3597:FC3597,FI3597:FQ3597),"")</f>
        <v/>
      </c>
      <c r="D3597" s="98" t="str">
        <f>IF(COUNT(X3597:BN3597,BP3597:BX3597,BZ3597:CF3597,CH3597:FC3597,FI3597:FQ3597)&gt;0,COUNT(X3597:BN3597,BP3597:BX3597,BZ3597:CF3597,CH3597:FC3597,FI3597:FQ3597),"")</f>
        <v/>
      </c>
      <c r="E3597" s="98" t="str">
        <f>IF(H3597=1,COUNT(R3597:FC3597,FI3597:FQ3597),"")</f>
        <v/>
      </c>
      <c r="F3597" s="98" t="str">
        <f>IF(H3597=1,COUNT(X3597:BN3597,BP3597:BX3597,BZ3597:CF3597,CH3597:FC3597,FI3597:FQ3597),"")</f>
        <v/>
      </c>
      <c r="G3597" s="98" t="str">
        <f>IF($B3597&gt;=1,$M3597,"")</f>
        <v/>
      </c>
      <c r="H3597" s="199" t="str">
        <f>IF(AND(M3597&gt;0,M3597&lt;=STATS!$C$22),1,"")</f>
        <v/>
      </c>
      <c r="J3597" s="34">
        <v>3596</v>
      </c>
      <c r="R3597" s="17"/>
      <c r="U3597" s="17"/>
      <c r="FD3597" s="195"/>
      <c r="FE3597" s="195"/>
      <c r="FF3597" s="195"/>
      <c r="FG3597" s="195"/>
      <c r="FH3597" s="195"/>
    </row>
    <row r="3598" spans="2:164" x14ac:dyDescent="0.2">
      <c r="B3598" s="98">
        <f>COUNT(R3598:FC3598,FI3598:FQ3598)</f>
        <v>0</v>
      </c>
      <c r="C3598" s="98" t="str">
        <f>IF(COUNT(R3598:FC3598,FI3598:FQ3598)&gt;0,COUNT(R3598:FC3598,FI3598:FQ3598),"")</f>
        <v/>
      </c>
      <c r="D3598" s="98" t="str">
        <f>IF(COUNT(X3598:BN3598,BP3598:BX3598,BZ3598:CF3598,CH3598:FC3598,FI3598:FQ3598)&gt;0,COUNT(X3598:BN3598,BP3598:BX3598,BZ3598:CF3598,CH3598:FC3598,FI3598:FQ3598),"")</f>
        <v/>
      </c>
      <c r="E3598" s="98" t="str">
        <f>IF(H3598=1,COUNT(R3598:FC3598,FI3598:FQ3598),"")</f>
        <v/>
      </c>
      <c r="F3598" s="98" t="str">
        <f>IF(H3598=1,COUNT(X3598:BN3598,BP3598:BX3598,BZ3598:CF3598,CH3598:FC3598,FI3598:FQ3598),"")</f>
        <v/>
      </c>
      <c r="G3598" s="98" t="str">
        <f>IF($B3598&gt;=1,$M3598,"")</f>
        <v/>
      </c>
      <c r="H3598" s="199" t="str">
        <f>IF(AND(M3598&gt;0,M3598&lt;=STATS!$C$22),1,"")</f>
        <v/>
      </c>
      <c r="J3598" s="34">
        <v>3597</v>
      </c>
      <c r="R3598" s="17"/>
      <c r="U3598" s="17"/>
      <c r="FD3598" s="195"/>
      <c r="FE3598" s="195"/>
      <c r="FF3598" s="195"/>
      <c r="FG3598" s="195"/>
      <c r="FH3598" s="195"/>
    </row>
    <row r="3599" spans="2:164" x14ac:dyDescent="0.2">
      <c r="B3599" s="98">
        <f>COUNT(R3599:FC3599,FI3599:FQ3599)</f>
        <v>0</v>
      </c>
      <c r="C3599" s="98" t="str">
        <f>IF(COUNT(R3599:FC3599,FI3599:FQ3599)&gt;0,COUNT(R3599:FC3599,FI3599:FQ3599),"")</f>
        <v/>
      </c>
      <c r="D3599" s="98" t="str">
        <f>IF(COUNT(X3599:BN3599,BP3599:BX3599,BZ3599:CF3599,CH3599:FC3599,FI3599:FQ3599)&gt;0,COUNT(X3599:BN3599,BP3599:BX3599,BZ3599:CF3599,CH3599:FC3599,FI3599:FQ3599),"")</f>
        <v/>
      </c>
      <c r="E3599" s="98" t="str">
        <f>IF(H3599=1,COUNT(R3599:FC3599,FI3599:FQ3599),"")</f>
        <v/>
      </c>
      <c r="F3599" s="98" t="str">
        <f>IF(H3599=1,COUNT(X3599:BN3599,BP3599:BX3599,BZ3599:CF3599,CH3599:FC3599,FI3599:FQ3599),"")</f>
        <v/>
      </c>
      <c r="G3599" s="98" t="str">
        <f>IF($B3599&gt;=1,$M3599,"")</f>
        <v/>
      </c>
      <c r="H3599" s="199" t="str">
        <f>IF(AND(M3599&gt;0,M3599&lt;=STATS!$C$22),1,"")</f>
        <v/>
      </c>
      <c r="J3599" s="34">
        <v>3598</v>
      </c>
      <c r="R3599" s="17"/>
      <c r="U3599" s="17"/>
      <c r="FD3599" s="195"/>
      <c r="FE3599" s="195"/>
      <c r="FF3599" s="195"/>
      <c r="FG3599" s="195"/>
      <c r="FH3599" s="195"/>
    </row>
    <row r="3600" spans="2:164" x14ac:dyDescent="0.2">
      <c r="B3600" s="98">
        <f>COUNT(R3600:FC3600,FI3600:FQ3600)</f>
        <v>0</v>
      </c>
      <c r="C3600" s="98" t="str">
        <f>IF(COUNT(R3600:FC3600,FI3600:FQ3600)&gt;0,COUNT(R3600:FC3600,FI3600:FQ3600),"")</f>
        <v/>
      </c>
      <c r="D3600" s="98" t="str">
        <f>IF(COUNT(X3600:BN3600,BP3600:BX3600,BZ3600:CF3600,CH3600:FC3600,FI3600:FQ3600)&gt;0,COUNT(X3600:BN3600,BP3600:BX3600,BZ3600:CF3600,CH3600:FC3600,FI3600:FQ3600),"")</f>
        <v/>
      </c>
      <c r="E3600" s="98" t="str">
        <f>IF(H3600=1,COUNT(R3600:FC3600,FI3600:FQ3600),"")</f>
        <v/>
      </c>
      <c r="F3600" s="98" t="str">
        <f>IF(H3600=1,COUNT(X3600:BN3600,BP3600:BX3600,BZ3600:CF3600,CH3600:FC3600,FI3600:FQ3600),"")</f>
        <v/>
      </c>
      <c r="G3600" s="98" t="str">
        <f>IF($B3600&gt;=1,$M3600,"")</f>
        <v/>
      </c>
      <c r="H3600" s="199" t="str">
        <f>IF(AND(M3600&gt;0,M3600&lt;=STATS!$C$22),1,"")</f>
        <v/>
      </c>
      <c r="J3600" s="34">
        <v>3599</v>
      </c>
      <c r="R3600" s="17"/>
      <c r="U3600" s="17"/>
      <c r="FD3600" s="195"/>
      <c r="FE3600" s="195"/>
      <c r="FF3600" s="195"/>
      <c r="FG3600" s="195"/>
      <c r="FH3600" s="195"/>
    </row>
    <row r="3601" spans="2:164" x14ac:dyDescent="0.2">
      <c r="B3601" s="98">
        <f>COUNT(R3601:FC3601,FI3601:FQ3601)</f>
        <v>0</v>
      </c>
      <c r="C3601" s="98" t="str">
        <f>IF(COUNT(R3601:FC3601,FI3601:FQ3601)&gt;0,COUNT(R3601:FC3601,FI3601:FQ3601),"")</f>
        <v/>
      </c>
      <c r="D3601" s="98" t="str">
        <f>IF(COUNT(X3601:BN3601,BP3601:BX3601,BZ3601:CF3601,CH3601:FC3601,FI3601:FQ3601)&gt;0,COUNT(X3601:BN3601,BP3601:BX3601,BZ3601:CF3601,CH3601:FC3601,FI3601:FQ3601),"")</f>
        <v/>
      </c>
      <c r="E3601" s="98" t="str">
        <f>IF(H3601=1,COUNT(R3601:FC3601,FI3601:FQ3601),"")</f>
        <v/>
      </c>
      <c r="F3601" s="98" t="str">
        <f>IF(H3601=1,COUNT(X3601:BN3601,BP3601:BX3601,BZ3601:CF3601,CH3601:FC3601,FI3601:FQ3601),"")</f>
        <v/>
      </c>
      <c r="G3601" s="98" t="str">
        <f>IF($B3601&gt;=1,$M3601,"")</f>
        <v/>
      </c>
      <c r="H3601" s="199" t="str">
        <f>IF(AND(M3601&gt;0,M3601&lt;=STATS!$C$22),1,"")</f>
        <v/>
      </c>
      <c r="J3601" s="34">
        <v>3600</v>
      </c>
      <c r="R3601" s="17"/>
      <c r="U3601" s="17"/>
      <c r="FD3601" s="195"/>
      <c r="FE3601" s="195"/>
      <c r="FF3601" s="195"/>
      <c r="FG3601" s="195"/>
      <c r="FH3601" s="195"/>
    </row>
    <row r="3602" spans="2:164" x14ac:dyDescent="0.2">
      <c r="B3602" s="98">
        <f>COUNT(R3602:FC3602,FI3602:FQ3602)</f>
        <v>0</v>
      </c>
      <c r="C3602" s="98" t="str">
        <f>IF(COUNT(R3602:FC3602,FI3602:FQ3602)&gt;0,COUNT(R3602:FC3602,FI3602:FQ3602),"")</f>
        <v/>
      </c>
      <c r="D3602" s="98" t="str">
        <f>IF(COUNT(X3602:BN3602,BP3602:BX3602,BZ3602:CF3602,CH3602:FC3602,FI3602:FQ3602)&gt;0,COUNT(X3602:BN3602,BP3602:BX3602,BZ3602:CF3602,CH3602:FC3602,FI3602:FQ3602),"")</f>
        <v/>
      </c>
      <c r="E3602" s="98" t="str">
        <f>IF(H3602=1,COUNT(R3602:FC3602,FI3602:FQ3602),"")</f>
        <v/>
      </c>
      <c r="F3602" s="98" t="str">
        <f>IF(H3602=1,COUNT(X3602:BN3602,BP3602:BX3602,BZ3602:CF3602,CH3602:FC3602,FI3602:FQ3602),"")</f>
        <v/>
      </c>
      <c r="G3602" s="98" t="str">
        <f>IF($B3602&gt;=1,$M3602,"")</f>
        <v/>
      </c>
      <c r="H3602" s="199" t="str">
        <f>IF(AND(M3602&gt;0,M3602&lt;=STATS!$C$22),1,"")</f>
        <v/>
      </c>
      <c r="J3602" s="34">
        <v>3601</v>
      </c>
      <c r="R3602" s="17"/>
      <c r="U3602" s="17"/>
      <c r="FD3602" s="195"/>
      <c r="FE3602" s="195"/>
      <c r="FF3602" s="195"/>
      <c r="FG3602" s="195"/>
      <c r="FH3602" s="195"/>
    </row>
    <row r="3603" spans="2:164" x14ac:dyDescent="0.2">
      <c r="B3603" s="98">
        <f>COUNT(R3603:FC3603,FI3603:FQ3603)</f>
        <v>0</v>
      </c>
      <c r="C3603" s="98" t="str">
        <f>IF(COUNT(R3603:FC3603,FI3603:FQ3603)&gt;0,COUNT(R3603:FC3603,FI3603:FQ3603),"")</f>
        <v/>
      </c>
      <c r="D3603" s="98" t="str">
        <f>IF(COUNT(X3603:BN3603,BP3603:BX3603,BZ3603:CF3603,CH3603:FC3603,FI3603:FQ3603)&gt;0,COUNT(X3603:BN3603,BP3603:BX3603,BZ3603:CF3603,CH3603:FC3603,FI3603:FQ3603),"")</f>
        <v/>
      </c>
      <c r="E3603" s="98" t="str">
        <f>IF(H3603=1,COUNT(R3603:FC3603,FI3603:FQ3603),"")</f>
        <v/>
      </c>
      <c r="F3603" s="98" t="str">
        <f>IF(H3603=1,COUNT(X3603:BN3603,BP3603:BX3603,BZ3603:CF3603,CH3603:FC3603,FI3603:FQ3603),"")</f>
        <v/>
      </c>
      <c r="G3603" s="98" t="str">
        <f>IF($B3603&gt;=1,$M3603,"")</f>
        <v/>
      </c>
      <c r="H3603" s="199" t="str">
        <f>IF(AND(M3603&gt;0,M3603&lt;=STATS!$C$22),1,"")</f>
        <v/>
      </c>
      <c r="J3603" s="34">
        <v>3602</v>
      </c>
      <c r="R3603" s="17"/>
      <c r="U3603" s="17"/>
      <c r="FD3603" s="195"/>
      <c r="FE3603" s="195"/>
      <c r="FF3603" s="195"/>
      <c r="FG3603" s="195"/>
      <c r="FH3603" s="195"/>
    </row>
    <row r="3604" spans="2:164" x14ac:dyDescent="0.2">
      <c r="B3604" s="98">
        <f>COUNT(R3604:FC3604,FI3604:FQ3604)</f>
        <v>0</v>
      </c>
      <c r="C3604" s="98" t="str">
        <f>IF(COUNT(R3604:FC3604,FI3604:FQ3604)&gt;0,COUNT(R3604:FC3604,FI3604:FQ3604),"")</f>
        <v/>
      </c>
      <c r="D3604" s="98" t="str">
        <f>IF(COUNT(X3604:BN3604,BP3604:BX3604,BZ3604:CF3604,CH3604:FC3604,FI3604:FQ3604)&gt;0,COUNT(X3604:BN3604,BP3604:BX3604,BZ3604:CF3604,CH3604:FC3604,FI3604:FQ3604),"")</f>
        <v/>
      </c>
      <c r="E3604" s="98" t="str">
        <f>IF(H3604=1,COUNT(R3604:FC3604,FI3604:FQ3604),"")</f>
        <v/>
      </c>
      <c r="F3604" s="98" t="str">
        <f>IF(H3604=1,COUNT(X3604:BN3604,BP3604:BX3604,BZ3604:CF3604,CH3604:FC3604,FI3604:FQ3604),"")</f>
        <v/>
      </c>
      <c r="G3604" s="98" t="str">
        <f>IF($B3604&gt;=1,$M3604,"")</f>
        <v/>
      </c>
      <c r="H3604" s="199" t="str">
        <f>IF(AND(M3604&gt;0,M3604&lt;=STATS!$C$22),1,"")</f>
        <v/>
      </c>
      <c r="J3604" s="34">
        <v>3603</v>
      </c>
      <c r="R3604" s="17"/>
      <c r="U3604" s="17"/>
      <c r="FD3604" s="195"/>
      <c r="FE3604" s="195"/>
      <c r="FF3604" s="195"/>
      <c r="FG3604" s="195"/>
      <c r="FH3604" s="195"/>
    </row>
    <row r="3605" spans="2:164" x14ac:dyDescent="0.2">
      <c r="B3605" s="98">
        <f>COUNT(R3605:FC3605,FI3605:FQ3605)</f>
        <v>0</v>
      </c>
      <c r="C3605" s="98" t="str">
        <f>IF(COUNT(R3605:FC3605,FI3605:FQ3605)&gt;0,COUNT(R3605:FC3605,FI3605:FQ3605),"")</f>
        <v/>
      </c>
      <c r="D3605" s="98" t="str">
        <f>IF(COUNT(X3605:BN3605,BP3605:BX3605,BZ3605:CF3605,CH3605:FC3605,FI3605:FQ3605)&gt;0,COUNT(X3605:BN3605,BP3605:BX3605,BZ3605:CF3605,CH3605:FC3605,FI3605:FQ3605),"")</f>
        <v/>
      </c>
      <c r="E3605" s="98" t="str">
        <f>IF(H3605=1,COUNT(R3605:FC3605,FI3605:FQ3605),"")</f>
        <v/>
      </c>
      <c r="F3605" s="98" t="str">
        <f>IF(H3605=1,COUNT(X3605:BN3605,BP3605:BX3605,BZ3605:CF3605,CH3605:FC3605,FI3605:FQ3605),"")</f>
        <v/>
      </c>
      <c r="G3605" s="98" t="str">
        <f>IF($B3605&gt;=1,$M3605,"")</f>
        <v/>
      </c>
      <c r="H3605" s="199" t="str">
        <f>IF(AND(M3605&gt;0,M3605&lt;=STATS!$C$22),1,"")</f>
        <v/>
      </c>
      <c r="J3605" s="34">
        <v>3604</v>
      </c>
      <c r="R3605" s="17"/>
      <c r="U3605" s="17"/>
      <c r="FD3605" s="195"/>
      <c r="FE3605" s="195"/>
      <c r="FF3605" s="195"/>
      <c r="FG3605" s="195"/>
      <c r="FH3605" s="195"/>
    </row>
    <row r="3606" spans="2:164" x14ac:dyDescent="0.2">
      <c r="B3606" s="98">
        <f>COUNT(R3606:FC3606,FI3606:FQ3606)</f>
        <v>0</v>
      </c>
      <c r="C3606" s="98" t="str">
        <f>IF(COUNT(R3606:FC3606,FI3606:FQ3606)&gt;0,COUNT(R3606:FC3606,FI3606:FQ3606),"")</f>
        <v/>
      </c>
      <c r="D3606" s="98" t="str">
        <f>IF(COUNT(X3606:BN3606,BP3606:BX3606,BZ3606:CF3606,CH3606:FC3606,FI3606:FQ3606)&gt;0,COUNT(X3606:BN3606,BP3606:BX3606,BZ3606:CF3606,CH3606:FC3606,FI3606:FQ3606),"")</f>
        <v/>
      </c>
      <c r="E3606" s="98" t="str">
        <f>IF(H3606=1,COUNT(R3606:FC3606,FI3606:FQ3606),"")</f>
        <v/>
      </c>
      <c r="F3606" s="98" t="str">
        <f>IF(H3606=1,COUNT(X3606:BN3606,BP3606:BX3606,BZ3606:CF3606,CH3606:FC3606,FI3606:FQ3606),"")</f>
        <v/>
      </c>
      <c r="G3606" s="98" t="str">
        <f>IF($B3606&gt;=1,$M3606,"")</f>
        <v/>
      </c>
      <c r="H3606" s="199" t="str">
        <f>IF(AND(M3606&gt;0,M3606&lt;=STATS!$C$22),1,"")</f>
        <v/>
      </c>
      <c r="J3606" s="34">
        <v>3605</v>
      </c>
      <c r="R3606" s="17"/>
      <c r="U3606" s="17"/>
      <c r="FD3606" s="195"/>
      <c r="FE3606" s="195"/>
      <c r="FF3606" s="195"/>
      <c r="FG3606" s="195"/>
      <c r="FH3606" s="195"/>
    </row>
    <row r="3607" spans="2:164" x14ac:dyDescent="0.2">
      <c r="B3607" s="98">
        <f>COUNT(R3607:FC3607,FI3607:FQ3607)</f>
        <v>0</v>
      </c>
      <c r="C3607" s="98" t="str">
        <f>IF(COUNT(R3607:FC3607,FI3607:FQ3607)&gt;0,COUNT(R3607:FC3607,FI3607:FQ3607),"")</f>
        <v/>
      </c>
      <c r="D3607" s="98" t="str">
        <f>IF(COUNT(X3607:BN3607,BP3607:BX3607,BZ3607:CF3607,CH3607:FC3607,FI3607:FQ3607)&gt;0,COUNT(X3607:BN3607,BP3607:BX3607,BZ3607:CF3607,CH3607:FC3607,FI3607:FQ3607),"")</f>
        <v/>
      </c>
      <c r="E3607" s="98" t="str">
        <f>IF(H3607=1,COUNT(R3607:FC3607,FI3607:FQ3607),"")</f>
        <v/>
      </c>
      <c r="F3607" s="98" t="str">
        <f>IF(H3607=1,COUNT(X3607:BN3607,BP3607:BX3607,BZ3607:CF3607,CH3607:FC3607,FI3607:FQ3607),"")</f>
        <v/>
      </c>
      <c r="G3607" s="98" t="str">
        <f>IF($B3607&gt;=1,$M3607,"")</f>
        <v/>
      </c>
      <c r="H3607" s="199" t="str">
        <f>IF(AND(M3607&gt;0,M3607&lt;=STATS!$C$22),1,"")</f>
        <v/>
      </c>
      <c r="J3607" s="34">
        <v>3606</v>
      </c>
      <c r="R3607" s="17"/>
      <c r="U3607" s="17"/>
      <c r="FD3607" s="195"/>
      <c r="FE3607" s="195"/>
      <c r="FF3607" s="195"/>
      <c r="FG3607" s="195"/>
      <c r="FH3607" s="195"/>
    </row>
    <row r="3608" spans="2:164" x14ac:dyDescent="0.2">
      <c r="B3608" s="98">
        <f>COUNT(R3608:FC3608,FI3608:FQ3608)</f>
        <v>0</v>
      </c>
      <c r="C3608" s="98" t="str">
        <f>IF(COUNT(R3608:FC3608,FI3608:FQ3608)&gt;0,COUNT(R3608:FC3608,FI3608:FQ3608),"")</f>
        <v/>
      </c>
      <c r="D3608" s="98" t="str">
        <f>IF(COUNT(X3608:BN3608,BP3608:BX3608,BZ3608:CF3608,CH3608:FC3608,FI3608:FQ3608)&gt;0,COUNT(X3608:BN3608,BP3608:BX3608,BZ3608:CF3608,CH3608:FC3608,FI3608:FQ3608),"")</f>
        <v/>
      </c>
      <c r="E3608" s="98" t="str">
        <f>IF(H3608=1,COUNT(R3608:FC3608,FI3608:FQ3608),"")</f>
        <v/>
      </c>
      <c r="F3608" s="98" t="str">
        <f>IF(H3608=1,COUNT(X3608:BN3608,BP3608:BX3608,BZ3608:CF3608,CH3608:FC3608,FI3608:FQ3608),"")</f>
        <v/>
      </c>
      <c r="G3608" s="98" t="str">
        <f>IF($B3608&gt;=1,$M3608,"")</f>
        <v/>
      </c>
      <c r="H3608" s="199" t="str">
        <f>IF(AND(M3608&gt;0,M3608&lt;=STATS!$C$22),1,"")</f>
        <v/>
      </c>
      <c r="J3608" s="34">
        <v>3607</v>
      </c>
      <c r="R3608" s="17"/>
      <c r="U3608" s="17"/>
      <c r="FD3608" s="195"/>
      <c r="FE3608" s="195"/>
      <c r="FF3608" s="195"/>
      <c r="FG3608" s="195"/>
      <c r="FH3608" s="195"/>
    </row>
    <row r="3609" spans="2:164" x14ac:dyDescent="0.2">
      <c r="B3609" s="98">
        <f>COUNT(R3609:FC3609,FI3609:FQ3609)</f>
        <v>0</v>
      </c>
      <c r="C3609" s="98" t="str">
        <f>IF(COUNT(R3609:FC3609,FI3609:FQ3609)&gt;0,COUNT(R3609:FC3609,FI3609:FQ3609),"")</f>
        <v/>
      </c>
      <c r="D3609" s="98" t="str">
        <f>IF(COUNT(X3609:BN3609,BP3609:BX3609,BZ3609:CF3609,CH3609:FC3609,FI3609:FQ3609)&gt;0,COUNT(X3609:BN3609,BP3609:BX3609,BZ3609:CF3609,CH3609:FC3609,FI3609:FQ3609),"")</f>
        <v/>
      </c>
      <c r="E3609" s="98" t="str">
        <f>IF(H3609=1,COUNT(R3609:FC3609,FI3609:FQ3609),"")</f>
        <v/>
      </c>
      <c r="F3609" s="98" t="str">
        <f>IF(H3609=1,COUNT(X3609:BN3609,BP3609:BX3609,BZ3609:CF3609,CH3609:FC3609,FI3609:FQ3609),"")</f>
        <v/>
      </c>
      <c r="G3609" s="98" t="str">
        <f>IF($B3609&gt;=1,$M3609,"")</f>
        <v/>
      </c>
      <c r="H3609" s="199" t="str">
        <f>IF(AND(M3609&gt;0,M3609&lt;=STATS!$C$22),1,"")</f>
        <v/>
      </c>
      <c r="J3609" s="34">
        <v>3608</v>
      </c>
      <c r="R3609" s="17"/>
      <c r="U3609" s="17"/>
      <c r="FD3609" s="195"/>
      <c r="FE3609" s="195"/>
      <c r="FF3609" s="195"/>
      <c r="FG3609" s="195"/>
      <c r="FH3609" s="195"/>
    </row>
    <row r="3610" spans="2:164" x14ac:dyDescent="0.2">
      <c r="B3610" s="98">
        <f>COUNT(R3610:FC3610,FI3610:FQ3610)</f>
        <v>0</v>
      </c>
      <c r="C3610" s="98" t="str">
        <f>IF(COUNT(R3610:FC3610,FI3610:FQ3610)&gt;0,COUNT(R3610:FC3610,FI3610:FQ3610),"")</f>
        <v/>
      </c>
      <c r="D3610" s="98" t="str">
        <f>IF(COUNT(X3610:BN3610,BP3610:BX3610,BZ3610:CF3610,CH3610:FC3610,FI3610:FQ3610)&gt;0,COUNT(X3610:BN3610,BP3610:BX3610,BZ3610:CF3610,CH3610:FC3610,FI3610:FQ3610),"")</f>
        <v/>
      </c>
      <c r="E3610" s="98" t="str">
        <f>IF(H3610=1,COUNT(R3610:FC3610,FI3610:FQ3610),"")</f>
        <v/>
      </c>
      <c r="F3610" s="98" t="str">
        <f>IF(H3610=1,COUNT(X3610:BN3610,BP3610:BX3610,BZ3610:CF3610,CH3610:FC3610,FI3610:FQ3610),"")</f>
        <v/>
      </c>
      <c r="G3610" s="98" t="str">
        <f>IF($B3610&gt;=1,$M3610,"")</f>
        <v/>
      </c>
      <c r="H3610" s="199" t="str">
        <f>IF(AND(M3610&gt;0,M3610&lt;=STATS!$C$22),1,"")</f>
        <v/>
      </c>
      <c r="J3610" s="34">
        <v>3609</v>
      </c>
      <c r="R3610" s="17"/>
      <c r="U3610" s="17"/>
      <c r="FD3610" s="195"/>
      <c r="FE3610" s="195"/>
      <c r="FF3610" s="195"/>
      <c r="FG3610" s="195"/>
      <c r="FH3610" s="195"/>
    </row>
    <row r="3611" spans="2:164" x14ac:dyDescent="0.2">
      <c r="B3611" s="98">
        <f>COUNT(R3611:FC3611,FI3611:FQ3611)</f>
        <v>0</v>
      </c>
      <c r="C3611" s="98" t="str">
        <f>IF(COUNT(R3611:FC3611,FI3611:FQ3611)&gt;0,COUNT(R3611:FC3611,FI3611:FQ3611),"")</f>
        <v/>
      </c>
      <c r="D3611" s="98" t="str">
        <f>IF(COUNT(X3611:BN3611,BP3611:BX3611,BZ3611:CF3611,CH3611:FC3611,FI3611:FQ3611)&gt;0,COUNT(X3611:BN3611,BP3611:BX3611,BZ3611:CF3611,CH3611:FC3611,FI3611:FQ3611),"")</f>
        <v/>
      </c>
      <c r="E3611" s="98" t="str">
        <f>IF(H3611=1,COUNT(R3611:FC3611,FI3611:FQ3611),"")</f>
        <v/>
      </c>
      <c r="F3611" s="98" t="str">
        <f>IF(H3611=1,COUNT(X3611:BN3611,BP3611:BX3611,BZ3611:CF3611,CH3611:FC3611,FI3611:FQ3611),"")</f>
        <v/>
      </c>
      <c r="G3611" s="98" t="str">
        <f>IF($B3611&gt;=1,$M3611,"")</f>
        <v/>
      </c>
      <c r="H3611" s="199" t="str">
        <f>IF(AND(M3611&gt;0,M3611&lt;=STATS!$C$22),1,"")</f>
        <v/>
      </c>
      <c r="J3611" s="34">
        <v>3610</v>
      </c>
      <c r="R3611" s="17"/>
      <c r="U3611" s="17"/>
      <c r="FD3611" s="195"/>
      <c r="FE3611" s="195"/>
      <c r="FF3611" s="195"/>
      <c r="FG3611" s="195"/>
      <c r="FH3611" s="195"/>
    </row>
    <row r="3612" spans="2:164" x14ac:dyDescent="0.2">
      <c r="B3612" s="98">
        <f>COUNT(R3612:FC3612,FI3612:FQ3612)</f>
        <v>0</v>
      </c>
      <c r="C3612" s="98" t="str">
        <f>IF(COUNT(R3612:FC3612,FI3612:FQ3612)&gt;0,COUNT(R3612:FC3612,FI3612:FQ3612),"")</f>
        <v/>
      </c>
      <c r="D3612" s="98" t="str">
        <f>IF(COUNT(X3612:BN3612,BP3612:BX3612,BZ3612:CF3612,CH3612:FC3612,FI3612:FQ3612)&gt;0,COUNT(X3612:BN3612,BP3612:BX3612,BZ3612:CF3612,CH3612:FC3612,FI3612:FQ3612),"")</f>
        <v/>
      </c>
      <c r="E3612" s="98" t="str">
        <f>IF(H3612=1,COUNT(R3612:FC3612,FI3612:FQ3612),"")</f>
        <v/>
      </c>
      <c r="F3612" s="98" t="str">
        <f>IF(H3612=1,COUNT(X3612:BN3612,BP3612:BX3612,BZ3612:CF3612,CH3612:FC3612,FI3612:FQ3612),"")</f>
        <v/>
      </c>
      <c r="G3612" s="98" t="str">
        <f>IF($B3612&gt;=1,$M3612,"")</f>
        <v/>
      </c>
      <c r="H3612" s="199" t="str">
        <f>IF(AND(M3612&gt;0,M3612&lt;=STATS!$C$22),1,"")</f>
        <v/>
      </c>
      <c r="J3612" s="34">
        <v>3611</v>
      </c>
      <c r="R3612" s="17"/>
      <c r="U3612" s="17"/>
      <c r="FD3612" s="195"/>
      <c r="FE3612" s="195"/>
      <c r="FF3612" s="195"/>
      <c r="FG3612" s="195"/>
      <c r="FH3612" s="195"/>
    </row>
    <row r="3613" spans="2:164" x14ac:dyDescent="0.2">
      <c r="B3613" s="98">
        <f>COUNT(R3613:FC3613,FI3613:FQ3613)</f>
        <v>0</v>
      </c>
      <c r="C3613" s="98" t="str">
        <f>IF(COUNT(R3613:FC3613,FI3613:FQ3613)&gt;0,COUNT(R3613:FC3613,FI3613:FQ3613),"")</f>
        <v/>
      </c>
      <c r="D3613" s="98" t="str">
        <f>IF(COUNT(X3613:BN3613,BP3613:BX3613,BZ3613:CF3613,CH3613:FC3613,FI3613:FQ3613)&gt;0,COUNT(X3613:BN3613,BP3613:BX3613,BZ3613:CF3613,CH3613:FC3613,FI3613:FQ3613),"")</f>
        <v/>
      </c>
      <c r="E3613" s="98" t="str">
        <f>IF(H3613=1,COUNT(R3613:FC3613,FI3613:FQ3613),"")</f>
        <v/>
      </c>
      <c r="F3613" s="98" t="str">
        <f>IF(H3613=1,COUNT(X3613:BN3613,BP3613:BX3613,BZ3613:CF3613,CH3613:FC3613,FI3613:FQ3613),"")</f>
        <v/>
      </c>
      <c r="G3613" s="98" t="str">
        <f>IF($B3613&gt;=1,$M3613,"")</f>
        <v/>
      </c>
      <c r="H3613" s="199" t="str">
        <f>IF(AND(M3613&gt;0,M3613&lt;=STATS!$C$22),1,"")</f>
        <v/>
      </c>
      <c r="J3613" s="34">
        <v>3612</v>
      </c>
      <c r="R3613" s="17"/>
      <c r="U3613" s="17"/>
      <c r="FD3613" s="195"/>
      <c r="FE3613" s="195"/>
      <c r="FF3613" s="195"/>
      <c r="FG3613" s="195"/>
      <c r="FH3613" s="195"/>
    </row>
    <row r="3614" spans="2:164" x14ac:dyDescent="0.2">
      <c r="B3614" s="98">
        <f>COUNT(R3614:FC3614,FI3614:FQ3614)</f>
        <v>0</v>
      </c>
      <c r="C3614" s="98" t="str">
        <f>IF(COUNT(R3614:FC3614,FI3614:FQ3614)&gt;0,COUNT(R3614:FC3614,FI3614:FQ3614),"")</f>
        <v/>
      </c>
      <c r="D3614" s="98" t="str">
        <f>IF(COUNT(X3614:BN3614,BP3614:BX3614,BZ3614:CF3614,CH3614:FC3614,FI3614:FQ3614)&gt;0,COUNT(X3614:BN3614,BP3614:BX3614,BZ3614:CF3614,CH3614:FC3614,FI3614:FQ3614),"")</f>
        <v/>
      </c>
      <c r="E3614" s="98" t="str">
        <f>IF(H3614=1,COUNT(R3614:FC3614,FI3614:FQ3614),"")</f>
        <v/>
      </c>
      <c r="F3614" s="98" t="str">
        <f>IF(H3614=1,COUNT(X3614:BN3614,BP3614:BX3614,BZ3614:CF3614,CH3614:FC3614,FI3614:FQ3614),"")</f>
        <v/>
      </c>
      <c r="G3614" s="98" t="str">
        <f>IF($B3614&gt;=1,$M3614,"")</f>
        <v/>
      </c>
      <c r="H3614" s="199" t="str">
        <f>IF(AND(M3614&gt;0,M3614&lt;=STATS!$C$22),1,"")</f>
        <v/>
      </c>
      <c r="J3614" s="34">
        <v>3613</v>
      </c>
      <c r="R3614" s="17"/>
      <c r="U3614" s="17"/>
      <c r="FD3614" s="195"/>
      <c r="FE3614" s="195"/>
      <c r="FF3614" s="195"/>
      <c r="FG3614" s="195"/>
      <c r="FH3614" s="195"/>
    </row>
    <row r="3615" spans="2:164" x14ac:dyDescent="0.2">
      <c r="B3615" s="98">
        <f>COUNT(R3615:FC3615,FI3615:FQ3615)</f>
        <v>0</v>
      </c>
      <c r="C3615" s="98" t="str">
        <f>IF(COUNT(R3615:FC3615,FI3615:FQ3615)&gt;0,COUNT(R3615:FC3615,FI3615:FQ3615),"")</f>
        <v/>
      </c>
      <c r="D3615" s="98" t="str">
        <f>IF(COUNT(X3615:BN3615,BP3615:BX3615,BZ3615:CF3615,CH3615:FC3615,FI3615:FQ3615)&gt;0,COUNT(X3615:BN3615,BP3615:BX3615,BZ3615:CF3615,CH3615:FC3615,FI3615:FQ3615),"")</f>
        <v/>
      </c>
      <c r="E3615" s="98" t="str">
        <f>IF(H3615=1,COUNT(R3615:FC3615,FI3615:FQ3615),"")</f>
        <v/>
      </c>
      <c r="F3615" s="98" t="str">
        <f>IF(H3615=1,COUNT(X3615:BN3615,BP3615:BX3615,BZ3615:CF3615,CH3615:FC3615,FI3615:FQ3615),"")</f>
        <v/>
      </c>
      <c r="G3615" s="98" t="str">
        <f>IF($B3615&gt;=1,$M3615,"")</f>
        <v/>
      </c>
      <c r="H3615" s="199" t="str">
        <f>IF(AND(M3615&gt;0,M3615&lt;=STATS!$C$22),1,"")</f>
        <v/>
      </c>
      <c r="J3615" s="34">
        <v>3614</v>
      </c>
      <c r="R3615" s="17"/>
      <c r="U3615" s="17"/>
      <c r="FD3615" s="195"/>
      <c r="FE3615" s="195"/>
      <c r="FF3615" s="195"/>
      <c r="FG3615" s="195"/>
      <c r="FH3615" s="195"/>
    </row>
    <row r="3616" spans="2:164" x14ac:dyDescent="0.2">
      <c r="B3616" s="98">
        <f>COUNT(R3616:FC3616,FI3616:FQ3616)</f>
        <v>0</v>
      </c>
      <c r="C3616" s="98" t="str">
        <f>IF(COUNT(R3616:FC3616,FI3616:FQ3616)&gt;0,COUNT(R3616:FC3616,FI3616:FQ3616),"")</f>
        <v/>
      </c>
      <c r="D3616" s="98" t="str">
        <f>IF(COUNT(X3616:BN3616,BP3616:BX3616,BZ3616:CF3616,CH3616:FC3616,FI3616:FQ3616)&gt;0,COUNT(X3616:BN3616,BP3616:BX3616,BZ3616:CF3616,CH3616:FC3616,FI3616:FQ3616),"")</f>
        <v/>
      </c>
      <c r="E3616" s="98" t="str">
        <f>IF(H3616=1,COUNT(R3616:FC3616,FI3616:FQ3616),"")</f>
        <v/>
      </c>
      <c r="F3616" s="98" t="str">
        <f>IF(H3616=1,COUNT(X3616:BN3616,BP3616:BX3616,BZ3616:CF3616,CH3616:FC3616,FI3616:FQ3616),"")</f>
        <v/>
      </c>
      <c r="G3616" s="98" t="str">
        <f>IF($B3616&gt;=1,$M3616,"")</f>
        <v/>
      </c>
      <c r="H3616" s="199" t="str">
        <f>IF(AND(M3616&gt;0,M3616&lt;=STATS!$C$22),1,"")</f>
        <v/>
      </c>
      <c r="J3616" s="34">
        <v>3615</v>
      </c>
      <c r="R3616" s="17"/>
      <c r="U3616" s="17"/>
      <c r="FD3616" s="195"/>
      <c r="FE3616" s="195"/>
      <c r="FF3616" s="195"/>
      <c r="FG3616" s="195"/>
      <c r="FH3616" s="195"/>
    </row>
    <row r="3617" spans="2:164" x14ac:dyDescent="0.2">
      <c r="B3617" s="98">
        <f>COUNT(R3617:FC3617,FI3617:FQ3617)</f>
        <v>0</v>
      </c>
      <c r="C3617" s="98" t="str">
        <f>IF(COUNT(R3617:FC3617,FI3617:FQ3617)&gt;0,COUNT(R3617:FC3617,FI3617:FQ3617),"")</f>
        <v/>
      </c>
      <c r="D3617" s="98" t="str">
        <f>IF(COUNT(X3617:BN3617,BP3617:BX3617,BZ3617:CF3617,CH3617:FC3617,FI3617:FQ3617)&gt;0,COUNT(X3617:BN3617,BP3617:BX3617,BZ3617:CF3617,CH3617:FC3617,FI3617:FQ3617),"")</f>
        <v/>
      </c>
      <c r="E3617" s="98" t="str">
        <f>IF(H3617=1,COUNT(R3617:FC3617,FI3617:FQ3617),"")</f>
        <v/>
      </c>
      <c r="F3617" s="98" t="str">
        <f>IF(H3617=1,COUNT(X3617:BN3617,BP3617:BX3617,BZ3617:CF3617,CH3617:FC3617,FI3617:FQ3617),"")</f>
        <v/>
      </c>
      <c r="G3617" s="98" t="str">
        <f>IF($B3617&gt;=1,$M3617,"")</f>
        <v/>
      </c>
      <c r="H3617" s="199" t="str">
        <f>IF(AND(M3617&gt;0,M3617&lt;=STATS!$C$22),1,"")</f>
        <v/>
      </c>
      <c r="J3617" s="34">
        <v>3616</v>
      </c>
      <c r="R3617" s="17"/>
      <c r="U3617" s="17"/>
      <c r="FD3617" s="195"/>
      <c r="FE3617" s="195"/>
      <c r="FF3617" s="195"/>
      <c r="FG3617" s="195"/>
      <c r="FH3617" s="195"/>
    </row>
    <row r="3618" spans="2:164" x14ac:dyDescent="0.2">
      <c r="B3618" s="98">
        <f>COUNT(R3618:FC3618,FI3618:FQ3618)</f>
        <v>0</v>
      </c>
      <c r="C3618" s="98" t="str">
        <f>IF(COUNT(R3618:FC3618,FI3618:FQ3618)&gt;0,COUNT(R3618:FC3618,FI3618:FQ3618),"")</f>
        <v/>
      </c>
      <c r="D3618" s="98" t="str">
        <f>IF(COUNT(X3618:BN3618,BP3618:BX3618,BZ3618:CF3618,CH3618:FC3618,FI3618:FQ3618)&gt;0,COUNT(X3618:BN3618,BP3618:BX3618,BZ3618:CF3618,CH3618:FC3618,FI3618:FQ3618),"")</f>
        <v/>
      </c>
      <c r="E3618" s="98" t="str">
        <f>IF(H3618=1,COUNT(R3618:FC3618,FI3618:FQ3618),"")</f>
        <v/>
      </c>
      <c r="F3618" s="98" t="str">
        <f>IF(H3618=1,COUNT(X3618:BN3618,BP3618:BX3618,BZ3618:CF3618,CH3618:FC3618,FI3618:FQ3618),"")</f>
        <v/>
      </c>
      <c r="G3618" s="98" t="str">
        <f>IF($B3618&gt;=1,$M3618,"")</f>
        <v/>
      </c>
      <c r="H3618" s="199" t="str">
        <f>IF(AND(M3618&gt;0,M3618&lt;=STATS!$C$22),1,"")</f>
        <v/>
      </c>
      <c r="J3618" s="34">
        <v>3617</v>
      </c>
      <c r="R3618" s="17"/>
      <c r="U3618" s="17"/>
      <c r="FD3618" s="195"/>
      <c r="FE3618" s="195"/>
      <c r="FF3618" s="195"/>
      <c r="FG3618" s="195"/>
      <c r="FH3618" s="195"/>
    </row>
    <row r="3619" spans="2:164" x14ac:dyDescent="0.2">
      <c r="B3619" s="98">
        <f>COUNT(R3619:FC3619,FI3619:FQ3619)</f>
        <v>0</v>
      </c>
      <c r="C3619" s="98" t="str">
        <f>IF(COUNT(R3619:FC3619,FI3619:FQ3619)&gt;0,COUNT(R3619:FC3619,FI3619:FQ3619),"")</f>
        <v/>
      </c>
      <c r="D3619" s="98" t="str">
        <f>IF(COUNT(X3619:BN3619,BP3619:BX3619,BZ3619:CF3619,CH3619:FC3619,FI3619:FQ3619)&gt;0,COUNT(X3619:BN3619,BP3619:BX3619,BZ3619:CF3619,CH3619:FC3619,FI3619:FQ3619),"")</f>
        <v/>
      </c>
      <c r="E3619" s="98" t="str">
        <f>IF(H3619=1,COUNT(R3619:FC3619,FI3619:FQ3619),"")</f>
        <v/>
      </c>
      <c r="F3619" s="98" t="str">
        <f>IF(H3619=1,COUNT(X3619:BN3619,BP3619:BX3619,BZ3619:CF3619,CH3619:FC3619,FI3619:FQ3619),"")</f>
        <v/>
      </c>
      <c r="G3619" s="98" t="str">
        <f>IF($B3619&gt;=1,$M3619,"")</f>
        <v/>
      </c>
      <c r="H3619" s="199" t="str">
        <f>IF(AND(M3619&gt;0,M3619&lt;=STATS!$C$22),1,"")</f>
        <v/>
      </c>
      <c r="J3619" s="34">
        <v>3618</v>
      </c>
      <c r="R3619" s="17"/>
      <c r="U3619" s="17"/>
      <c r="FD3619" s="195"/>
      <c r="FE3619" s="195"/>
      <c r="FF3619" s="195"/>
      <c r="FG3619" s="195"/>
      <c r="FH3619" s="195"/>
    </row>
    <row r="3620" spans="2:164" x14ac:dyDescent="0.2">
      <c r="B3620" s="98">
        <f>COUNT(R3620:FC3620,FI3620:FQ3620)</f>
        <v>0</v>
      </c>
      <c r="C3620" s="98" t="str">
        <f>IF(COUNT(R3620:FC3620,FI3620:FQ3620)&gt;0,COUNT(R3620:FC3620,FI3620:FQ3620),"")</f>
        <v/>
      </c>
      <c r="D3620" s="98" t="str">
        <f>IF(COUNT(X3620:BN3620,BP3620:BX3620,BZ3620:CF3620,CH3620:FC3620,FI3620:FQ3620)&gt;0,COUNT(X3620:BN3620,BP3620:BX3620,BZ3620:CF3620,CH3620:FC3620,FI3620:FQ3620),"")</f>
        <v/>
      </c>
      <c r="E3620" s="98" t="str">
        <f>IF(H3620=1,COUNT(R3620:FC3620,FI3620:FQ3620),"")</f>
        <v/>
      </c>
      <c r="F3620" s="98" t="str">
        <f>IF(H3620=1,COUNT(X3620:BN3620,BP3620:BX3620,BZ3620:CF3620,CH3620:FC3620,FI3620:FQ3620),"")</f>
        <v/>
      </c>
      <c r="G3620" s="98" t="str">
        <f>IF($B3620&gt;=1,$M3620,"")</f>
        <v/>
      </c>
      <c r="H3620" s="199" t="str">
        <f>IF(AND(M3620&gt;0,M3620&lt;=STATS!$C$22),1,"")</f>
        <v/>
      </c>
      <c r="J3620" s="34">
        <v>3619</v>
      </c>
      <c r="R3620" s="17"/>
      <c r="U3620" s="17"/>
      <c r="FD3620" s="195"/>
      <c r="FE3620" s="195"/>
      <c r="FF3620" s="195"/>
      <c r="FG3620" s="195"/>
      <c r="FH3620" s="195"/>
    </row>
    <row r="3621" spans="2:164" x14ac:dyDescent="0.2">
      <c r="B3621" s="98">
        <f>COUNT(R3621:FC3621,FI3621:FQ3621)</f>
        <v>0</v>
      </c>
      <c r="C3621" s="98" t="str">
        <f>IF(COUNT(R3621:FC3621,FI3621:FQ3621)&gt;0,COUNT(R3621:FC3621,FI3621:FQ3621),"")</f>
        <v/>
      </c>
      <c r="D3621" s="98" t="str">
        <f>IF(COUNT(X3621:BN3621,BP3621:BX3621,BZ3621:CF3621,CH3621:FC3621,FI3621:FQ3621)&gt;0,COUNT(X3621:BN3621,BP3621:BX3621,BZ3621:CF3621,CH3621:FC3621,FI3621:FQ3621),"")</f>
        <v/>
      </c>
      <c r="E3621" s="98" t="str">
        <f>IF(H3621=1,COUNT(R3621:FC3621,FI3621:FQ3621),"")</f>
        <v/>
      </c>
      <c r="F3621" s="98" t="str">
        <f>IF(H3621=1,COUNT(X3621:BN3621,BP3621:BX3621,BZ3621:CF3621,CH3621:FC3621,FI3621:FQ3621),"")</f>
        <v/>
      </c>
      <c r="G3621" s="98" t="str">
        <f>IF($B3621&gt;=1,$M3621,"")</f>
        <v/>
      </c>
      <c r="H3621" s="199" t="str">
        <f>IF(AND(M3621&gt;0,M3621&lt;=STATS!$C$22),1,"")</f>
        <v/>
      </c>
      <c r="J3621" s="34">
        <v>3620</v>
      </c>
      <c r="R3621" s="17"/>
      <c r="U3621" s="17"/>
      <c r="FD3621" s="195"/>
      <c r="FE3621" s="195"/>
      <c r="FF3621" s="195"/>
      <c r="FG3621" s="195"/>
      <c r="FH3621" s="195"/>
    </row>
    <row r="3622" spans="2:164" x14ac:dyDescent="0.2">
      <c r="B3622" s="98">
        <f>COUNT(R3622:FC3622,FI3622:FQ3622)</f>
        <v>0</v>
      </c>
      <c r="C3622" s="98" t="str">
        <f>IF(COUNT(R3622:FC3622,FI3622:FQ3622)&gt;0,COUNT(R3622:FC3622,FI3622:FQ3622),"")</f>
        <v/>
      </c>
      <c r="D3622" s="98" t="str">
        <f>IF(COUNT(X3622:BN3622,BP3622:BX3622,BZ3622:CF3622,CH3622:FC3622,FI3622:FQ3622)&gt;0,COUNT(X3622:BN3622,BP3622:BX3622,BZ3622:CF3622,CH3622:FC3622,FI3622:FQ3622),"")</f>
        <v/>
      </c>
      <c r="E3622" s="98" t="str">
        <f>IF(H3622=1,COUNT(R3622:FC3622,FI3622:FQ3622),"")</f>
        <v/>
      </c>
      <c r="F3622" s="98" t="str">
        <f>IF(H3622=1,COUNT(X3622:BN3622,BP3622:BX3622,BZ3622:CF3622,CH3622:FC3622,FI3622:FQ3622),"")</f>
        <v/>
      </c>
      <c r="G3622" s="98" t="str">
        <f>IF($B3622&gt;=1,$M3622,"")</f>
        <v/>
      </c>
      <c r="H3622" s="199" t="str">
        <f>IF(AND(M3622&gt;0,M3622&lt;=STATS!$C$22),1,"")</f>
        <v/>
      </c>
      <c r="J3622" s="34">
        <v>3621</v>
      </c>
      <c r="R3622" s="17"/>
      <c r="U3622" s="17"/>
      <c r="FD3622" s="195"/>
      <c r="FE3622" s="195"/>
      <c r="FF3622" s="195"/>
      <c r="FG3622" s="195"/>
      <c r="FH3622" s="195"/>
    </row>
    <row r="3623" spans="2:164" x14ac:dyDescent="0.2">
      <c r="B3623" s="98">
        <f>COUNT(R3623:FC3623,FI3623:FQ3623)</f>
        <v>0</v>
      </c>
      <c r="C3623" s="98" t="str">
        <f>IF(COUNT(R3623:FC3623,FI3623:FQ3623)&gt;0,COUNT(R3623:FC3623,FI3623:FQ3623),"")</f>
        <v/>
      </c>
      <c r="D3623" s="98" t="str">
        <f>IF(COUNT(X3623:BN3623,BP3623:BX3623,BZ3623:CF3623,CH3623:FC3623,FI3623:FQ3623)&gt;0,COUNT(X3623:BN3623,BP3623:BX3623,BZ3623:CF3623,CH3623:FC3623,FI3623:FQ3623),"")</f>
        <v/>
      </c>
      <c r="E3623" s="98" t="str">
        <f>IF(H3623=1,COUNT(R3623:FC3623,FI3623:FQ3623),"")</f>
        <v/>
      </c>
      <c r="F3623" s="98" t="str">
        <f>IF(H3623=1,COUNT(X3623:BN3623,BP3623:BX3623,BZ3623:CF3623,CH3623:FC3623,FI3623:FQ3623),"")</f>
        <v/>
      </c>
      <c r="G3623" s="98" t="str">
        <f>IF($B3623&gt;=1,$M3623,"")</f>
        <v/>
      </c>
      <c r="H3623" s="199" t="str">
        <f>IF(AND(M3623&gt;0,M3623&lt;=STATS!$C$22),1,"")</f>
        <v/>
      </c>
      <c r="J3623" s="34">
        <v>3622</v>
      </c>
      <c r="R3623" s="17"/>
      <c r="U3623" s="17"/>
      <c r="FD3623" s="195"/>
      <c r="FE3623" s="195"/>
      <c r="FF3623" s="195"/>
      <c r="FG3623" s="195"/>
      <c r="FH3623" s="195"/>
    </row>
    <row r="3624" spans="2:164" x14ac:dyDescent="0.2">
      <c r="B3624" s="98">
        <f>COUNT(R3624:FC3624,FI3624:FQ3624)</f>
        <v>0</v>
      </c>
      <c r="C3624" s="98" t="str">
        <f>IF(COUNT(R3624:FC3624,FI3624:FQ3624)&gt;0,COUNT(R3624:FC3624,FI3624:FQ3624),"")</f>
        <v/>
      </c>
      <c r="D3624" s="98" t="str">
        <f>IF(COUNT(X3624:BN3624,BP3624:BX3624,BZ3624:CF3624,CH3624:FC3624,FI3624:FQ3624)&gt;0,COUNT(X3624:BN3624,BP3624:BX3624,BZ3624:CF3624,CH3624:FC3624,FI3624:FQ3624),"")</f>
        <v/>
      </c>
      <c r="E3624" s="98" t="str">
        <f>IF(H3624=1,COUNT(R3624:FC3624,FI3624:FQ3624),"")</f>
        <v/>
      </c>
      <c r="F3624" s="98" t="str">
        <f>IF(H3624=1,COUNT(X3624:BN3624,BP3624:BX3624,BZ3624:CF3624,CH3624:FC3624,FI3624:FQ3624),"")</f>
        <v/>
      </c>
      <c r="G3624" s="98" t="str">
        <f>IF($B3624&gt;=1,$M3624,"")</f>
        <v/>
      </c>
      <c r="H3624" s="199" t="str">
        <f>IF(AND(M3624&gt;0,M3624&lt;=STATS!$C$22),1,"")</f>
        <v/>
      </c>
      <c r="J3624" s="34">
        <v>3623</v>
      </c>
      <c r="R3624" s="17"/>
      <c r="U3624" s="17"/>
      <c r="FD3624" s="195"/>
      <c r="FE3624" s="195"/>
      <c r="FF3624" s="195"/>
      <c r="FG3624" s="195"/>
      <c r="FH3624" s="195"/>
    </row>
    <row r="3625" spans="2:164" x14ac:dyDescent="0.2">
      <c r="B3625" s="98">
        <f>COUNT(R3625:FC3625,FI3625:FQ3625)</f>
        <v>0</v>
      </c>
      <c r="C3625" s="98" t="str">
        <f>IF(COUNT(R3625:FC3625,FI3625:FQ3625)&gt;0,COUNT(R3625:FC3625,FI3625:FQ3625),"")</f>
        <v/>
      </c>
      <c r="D3625" s="98" t="str">
        <f>IF(COUNT(X3625:BN3625,BP3625:BX3625,BZ3625:CF3625,CH3625:FC3625,FI3625:FQ3625)&gt;0,COUNT(X3625:BN3625,BP3625:BX3625,BZ3625:CF3625,CH3625:FC3625,FI3625:FQ3625),"")</f>
        <v/>
      </c>
      <c r="E3625" s="98" t="str">
        <f>IF(H3625=1,COUNT(R3625:FC3625,FI3625:FQ3625),"")</f>
        <v/>
      </c>
      <c r="F3625" s="98" t="str">
        <f>IF(H3625=1,COUNT(X3625:BN3625,BP3625:BX3625,BZ3625:CF3625,CH3625:FC3625,FI3625:FQ3625),"")</f>
        <v/>
      </c>
      <c r="G3625" s="98" t="str">
        <f>IF($B3625&gt;=1,$M3625,"")</f>
        <v/>
      </c>
      <c r="H3625" s="199" t="str">
        <f>IF(AND(M3625&gt;0,M3625&lt;=STATS!$C$22),1,"")</f>
        <v/>
      </c>
      <c r="J3625" s="34">
        <v>3624</v>
      </c>
      <c r="R3625" s="17"/>
      <c r="U3625" s="17"/>
      <c r="FD3625" s="195"/>
      <c r="FE3625" s="195"/>
      <c r="FF3625" s="195"/>
      <c r="FG3625" s="195"/>
      <c r="FH3625" s="195"/>
    </row>
    <row r="3626" spans="2:164" x14ac:dyDescent="0.2">
      <c r="B3626" s="98">
        <f>COUNT(R3626:FC3626,FI3626:FQ3626)</f>
        <v>0</v>
      </c>
      <c r="C3626" s="98" t="str">
        <f>IF(COUNT(R3626:FC3626,FI3626:FQ3626)&gt;0,COUNT(R3626:FC3626,FI3626:FQ3626),"")</f>
        <v/>
      </c>
      <c r="D3626" s="98" t="str">
        <f>IF(COUNT(X3626:BN3626,BP3626:BX3626,BZ3626:CF3626,CH3626:FC3626,FI3626:FQ3626)&gt;0,COUNT(X3626:BN3626,BP3626:BX3626,BZ3626:CF3626,CH3626:FC3626,FI3626:FQ3626),"")</f>
        <v/>
      </c>
      <c r="E3626" s="98" t="str">
        <f>IF(H3626=1,COUNT(R3626:FC3626,FI3626:FQ3626),"")</f>
        <v/>
      </c>
      <c r="F3626" s="98" t="str">
        <f>IF(H3626=1,COUNT(X3626:BN3626,BP3626:BX3626,BZ3626:CF3626,CH3626:FC3626,FI3626:FQ3626),"")</f>
        <v/>
      </c>
      <c r="G3626" s="98" t="str">
        <f>IF($B3626&gt;=1,$M3626,"")</f>
        <v/>
      </c>
      <c r="H3626" s="199" t="str">
        <f>IF(AND(M3626&gt;0,M3626&lt;=STATS!$C$22),1,"")</f>
        <v/>
      </c>
      <c r="J3626" s="34">
        <v>3625</v>
      </c>
      <c r="R3626" s="17"/>
      <c r="U3626" s="17"/>
      <c r="FD3626" s="195"/>
      <c r="FE3626" s="195"/>
      <c r="FF3626" s="195"/>
      <c r="FG3626" s="195"/>
      <c r="FH3626" s="195"/>
    </row>
    <row r="3627" spans="2:164" x14ac:dyDescent="0.2">
      <c r="B3627" s="98">
        <f>COUNT(R3627:FC3627,FI3627:FQ3627)</f>
        <v>0</v>
      </c>
      <c r="C3627" s="98" t="str">
        <f>IF(COUNT(R3627:FC3627,FI3627:FQ3627)&gt;0,COUNT(R3627:FC3627,FI3627:FQ3627),"")</f>
        <v/>
      </c>
      <c r="D3627" s="98" t="str">
        <f>IF(COUNT(X3627:BN3627,BP3627:BX3627,BZ3627:CF3627,CH3627:FC3627,FI3627:FQ3627)&gt;0,COUNT(X3627:BN3627,BP3627:BX3627,BZ3627:CF3627,CH3627:FC3627,FI3627:FQ3627),"")</f>
        <v/>
      </c>
      <c r="E3627" s="98" t="str">
        <f>IF(H3627=1,COUNT(R3627:FC3627,FI3627:FQ3627),"")</f>
        <v/>
      </c>
      <c r="F3627" s="98" t="str">
        <f>IF(H3627=1,COUNT(X3627:BN3627,BP3627:BX3627,BZ3627:CF3627,CH3627:FC3627,FI3627:FQ3627),"")</f>
        <v/>
      </c>
      <c r="G3627" s="98" t="str">
        <f>IF($B3627&gt;=1,$M3627,"")</f>
        <v/>
      </c>
      <c r="H3627" s="199" t="str">
        <f>IF(AND(M3627&gt;0,M3627&lt;=STATS!$C$22),1,"")</f>
        <v/>
      </c>
      <c r="J3627" s="34">
        <v>3626</v>
      </c>
      <c r="R3627" s="17"/>
      <c r="U3627" s="17"/>
      <c r="FD3627" s="195"/>
      <c r="FE3627" s="195"/>
      <c r="FF3627" s="195"/>
      <c r="FG3627" s="195"/>
      <c r="FH3627" s="195"/>
    </row>
    <row r="3628" spans="2:164" x14ac:dyDescent="0.2">
      <c r="B3628" s="98">
        <f>COUNT(R3628:FC3628,FI3628:FQ3628)</f>
        <v>0</v>
      </c>
      <c r="C3628" s="98" t="str">
        <f>IF(COUNT(R3628:FC3628,FI3628:FQ3628)&gt;0,COUNT(R3628:FC3628,FI3628:FQ3628),"")</f>
        <v/>
      </c>
      <c r="D3628" s="98" t="str">
        <f>IF(COUNT(X3628:BN3628,BP3628:BX3628,BZ3628:CF3628,CH3628:FC3628,FI3628:FQ3628)&gt;0,COUNT(X3628:BN3628,BP3628:BX3628,BZ3628:CF3628,CH3628:FC3628,FI3628:FQ3628),"")</f>
        <v/>
      </c>
      <c r="E3628" s="98" t="str">
        <f>IF(H3628=1,COUNT(R3628:FC3628,FI3628:FQ3628),"")</f>
        <v/>
      </c>
      <c r="F3628" s="98" t="str">
        <f>IF(H3628=1,COUNT(X3628:BN3628,BP3628:BX3628,BZ3628:CF3628,CH3628:FC3628,FI3628:FQ3628),"")</f>
        <v/>
      </c>
      <c r="G3628" s="98" t="str">
        <f>IF($B3628&gt;=1,$M3628,"")</f>
        <v/>
      </c>
      <c r="H3628" s="199" t="str">
        <f>IF(AND(M3628&gt;0,M3628&lt;=STATS!$C$22),1,"")</f>
        <v/>
      </c>
      <c r="J3628" s="34">
        <v>3627</v>
      </c>
      <c r="R3628" s="17"/>
      <c r="U3628" s="17"/>
      <c r="FD3628" s="195"/>
      <c r="FE3628" s="195"/>
      <c r="FF3628" s="195"/>
      <c r="FG3628" s="195"/>
      <c r="FH3628" s="195"/>
    </row>
    <row r="3629" spans="2:164" x14ac:dyDescent="0.2">
      <c r="B3629" s="98">
        <f>COUNT(R3629:FC3629,FI3629:FQ3629)</f>
        <v>0</v>
      </c>
      <c r="C3629" s="98" t="str">
        <f>IF(COUNT(R3629:FC3629,FI3629:FQ3629)&gt;0,COUNT(R3629:FC3629,FI3629:FQ3629),"")</f>
        <v/>
      </c>
      <c r="D3629" s="98" t="str">
        <f>IF(COUNT(X3629:BN3629,BP3629:BX3629,BZ3629:CF3629,CH3629:FC3629,FI3629:FQ3629)&gt;0,COUNT(X3629:BN3629,BP3629:BX3629,BZ3629:CF3629,CH3629:FC3629,FI3629:FQ3629),"")</f>
        <v/>
      </c>
      <c r="E3629" s="98" t="str">
        <f>IF(H3629=1,COUNT(R3629:FC3629,FI3629:FQ3629),"")</f>
        <v/>
      </c>
      <c r="F3629" s="98" t="str">
        <f>IF(H3629=1,COUNT(X3629:BN3629,BP3629:BX3629,BZ3629:CF3629,CH3629:FC3629,FI3629:FQ3629),"")</f>
        <v/>
      </c>
      <c r="G3629" s="98" t="str">
        <f>IF($B3629&gt;=1,$M3629,"")</f>
        <v/>
      </c>
      <c r="H3629" s="199" t="str">
        <f>IF(AND(M3629&gt;0,M3629&lt;=STATS!$C$22),1,"")</f>
        <v/>
      </c>
      <c r="J3629" s="34">
        <v>3628</v>
      </c>
      <c r="R3629" s="17"/>
      <c r="U3629" s="17"/>
      <c r="FD3629" s="195"/>
      <c r="FE3629" s="195"/>
      <c r="FF3629" s="195"/>
      <c r="FG3629" s="195"/>
      <c r="FH3629" s="195"/>
    </row>
    <row r="3630" spans="2:164" x14ac:dyDescent="0.2">
      <c r="B3630" s="98">
        <f>COUNT(R3630:FC3630,FI3630:FQ3630)</f>
        <v>0</v>
      </c>
      <c r="C3630" s="98" t="str">
        <f>IF(COUNT(R3630:FC3630,FI3630:FQ3630)&gt;0,COUNT(R3630:FC3630,FI3630:FQ3630),"")</f>
        <v/>
      </c>
      <c r="D3630" s="98" t="str">
        <f>IF(COUNT(X3630:BN3630,BP3630:BX3630,BZ3630:CF3630,CH3630:FC3630,FI3630:FQ3630)&gt;0,COUNT(X3630:BN3630,BP3630:BX3630,BZ3630:CF3630,CH3630:FC3630,FI3630:FQ3630),"")</f>
        <v/>
      </c>
      <c r="E3630" s="98" t="str">
        <f>IF(H3630=1,COUNT(R3630:FC3630,FI3630:FQ3630),"")</f>
        <v/>
      </c>
      <c r="F3630" s="98" t="str">
        <f>IF(H3630=1,COUNT(X3630:BN3630,BP3630:BX3630,BZ3630:CF3630,CH3630:FC3630,FI3630:FQ3630),"")</f>
        <v/>
      </c>
      <c r="G3630" s="98" t="str">
        <f>IF($B3630&gt;=1,$M3630,"")</f>
        <v/>
      </c>
      <c r="H3630" s="199" t="str">
        <f>IF(AND(M3630&gt;0,M3630&lt;=STATS!$C$22),1,"")</f>
        <v/>
      </c>
      <c r="J3630" s="34">
        <v>3629</v>
      </c>
      <c r="R3630" s="17"/>
      <c r="U3630" s="17"/>
      <c r="FD3630" s="195"/>
      <c r="FE3630" s="195"/>
      <c r="FF3630" s="195"/>
      <c r="FG3630" s="195"/>
      <c r="FH3630" s="195"/>
    </row>
    <row r="3631" spans="2:164" x14ac:dyDescent="0.2">
      <c r="B3631" s="98">
        <f>COUNT(R3631:FC3631,FI3631:FQ3631)</f>
        <v>0</v>
      </c>
      <c r="C3631" s="98" t="str">
        <f>IF(COUNT(R3631:FC3631,FI3631:FQ3631)&gt;0,COUNT(R3631:FC3631,FI3631:FQ3631),"")</f>
        <v/>
      </c>
      <c r="D3631" s="98" t="str">
        <f>IF(COUNT(X3631:BN3631,BP3631:BX3631,BZ3631:CF3631,CH3631:FC3631,FI3631:FQ3631)&gt;0,COUNT(X3631:BN3631,BP3631:BX3631,BZ3631:CF3631,CH3631:FC3631,FI3631:FQ3631),"")</f>
        <v/>
      </c>
      <c r="E3631" s="98" t="str">
        <f>IF(H3631=1,COUNT(R3631:FC3631,FI3631:FQ3631),"")</f>
        <v/>
      </c>
      <c r="F3631" s="98" t="str">
        <f>IF(H3631=1,COUNT(X3631:BN3631,BP3631:BX3631,BZ3631:CF3631,CH3631:FC3631,FI3631:FQ3631),"")</f>
        <v/>
      </c>
      <c r="G3631" s="98" t="str">
        <f>IF($B3631&gt;=1,$M3631,"")</f>
        <v/>
      </c>
      <c r="H3631" s="199" t="str">
        <f>IF(AND(M3631&gt;0,M3631&lt;=STATS!$C$22),1,"")</f>
        <v/>
      </c>
      <c r="J3631" s="34">
        <v>3630</v>
      </c>
      <c r="R3631" s="17"/>
      <c r="U3631" s="17"/>
      <c r="FD3631" s="195"/>
      <c r="FE3631" s="195"/>
      <c r="FF3631" s="195"/>
      <c r="FG3631" s="195"/>
      <c r="FH3631" s="195"/>
    </row>
    <row r="3632" spans="2:164" x14ac:dyDescent="0.2">
      <c r="B3632" s="98">
        <f>COUNT(R3632:FC3632,FI3632:FQ3632)</f>
        <v>0</v>
      </c>
      <c r="C3632" s="98" t="str">
        <f>IF(COUNT(R3632:FC3632,FI3632:FQ3632)&gt;0,COUNT(R3632:FC3632,FI3632:FQ3632),"")</f>
        <v/>
      </c>
      <c r="D3632" s="98" t="str">
        <f>IF(COUNT(X3632:BN3632,BP3632:BX3632,BZ3632:CF3632,CH3632:FC3632,FI3632:FQ3632)&gt;0,COUNT(X3632:BN3632,BP3632:BX3632,BZ3632:CF3632,CH3632:FC3632,FI3632:FQ3632),"")</f>
        <v/>
      </c>
      <c r="E3632" s="98" t="str">
        <f>IF(H3632=1,COUNT(R3632:FC3632,FI3632:FQ3632),"")</f>
        <v/>
      </c>
      <c r="F3632" s="98" t="str">
        <f>IF(H3632=1,COUNT(X3632:BN3632,BP3632:BX3632,BZ3632:CF3632,CH3632:FC3632,FI3632:FQ3632),"")</f>
        <v/>
      </c>
      <c r="G3632" s="98" t="str">
        <f>IF($B3632&gt;=1,$M3632,"")</f>
        <v/>
      </c>
      <c r="H3632" s="199" t="str">
        <f>IF(AND(M3632&gt;0,M3632&lt;=STATS!$C$22),1,"")</f>
        <v/>
      </c>
      <c r="J3632" s="34">
        <v>3631</v>
      </c>
      <c r="R3632" s="17"/>
      <c r="U3632" s="17"/>
      <c r="FD3632" s="195"/>
      <c r="FE3632" s="195"/>
      <c r="FF3632" s="195"/>
      <c r="FG3632" s="195"/>
      <c r="FH3632" s="195"/>
    </row>
    <row r="3633" spans="2:164" x14ac:dyDescent="0.2">
      <c r="B3633" s="98">
        <f>COUNT(R3633:FC3633,FI3633:FQ3633)</f>
        <v>0</v>
      </c>
      <c r="C3633" s="98" t="str">
        <f>IF(COUNT(R3633:FC3633,FI3633:FQ3633)&gt;0,COUNT(R3633:FC3633,FI3633:FQ3633),"")</f>
        <v/>
      </c>
      <c r="D3633" s="98" t="str">
        <f>IF(COUNT(X3633:BN3633,BP3633:BX3633,BZ3633:CF3633,CH3633:FC3633,FI3633:FQ3633)&gt;0,COUNT(X3633:BN3633,BP3633:BX3633,BZ3633:CF3633,CH3633:FC3633,FI3633:FQ3633),"")</f>
        <v/>
      </c>
      <c r="E3633" s="98" t="str">
        <f>IF(H3633=1,COUNT(R3633:FC3633,FI3633:FQ3633),"")</f>
        <v/>
      </c>
      <c r="F3633" s="98" t="str">
        <f>IF(H3633=1,COUNT(X3633:BN3633,BP3633:BX3633,BZ3633:CF3633,CH3633:FC3633,FI3633:FQ3633),"")</f>
        <v/>
      </c>
      <c r="G3633" s="98" t="str">
        <f>IF($B3633&gt;=1,$M3633,"")</f>
        <v/>
      </c>
      <c r="H3633" s="199" t="str">
        <f>IF(AND(M3633&gt;0,M3633&lt;=STATS!$C$22),1,"")</f>
        <v/>
      </c>
      <c r="J3633" s="34">
        <v>3632</v>
      </c>
      <c r="R3633" s="17"/>
      <c r="U3633" s="17"/>
      <c r="FD3633" s="195"/>
      <c r="FE3633" s="195"/>
      <c r="FF3633" s="195"/>
      <c r="FG3633" s="195"/>
      <c r="FH3633" s="195"/>
    </row>
    <row r="3634" spans="2:164" x14ac:dyDescent="0.2">
      <c r="B3634" s="98">
        <f>COUNT(R3634:FC3634,FI3634:FQ3634)</f>
        <v>0</v>
      </c>
      <c r="C3634" s="98" t="str">
        <f>IF(COUNT(R3634:FC3634,FI3634:FQ3634)&gt;0,COUNT(R3634:FC3634,FI3634:FQ3634),"")</f>
        <v/>
      </c>
      <c r="D3634" s="98" t="str">
        <f>IF(COUNT(X3634:BN3634,BP3634:BX3634,BZ3634:CF3634,CH3634:FC3634,FI3634:FQ3634)&gt;0,COUNT(X3634:BN3634,BP3634:BX3634,BZ3634:CF3634,CH3634:FC3634,FI3634:FQ3634),"")</f>
        <v/>
      </c>
      <c r="E3634" s="98" t="str">
        <f>IF(H3634=1,COUNT(R3634:FC3634,FI3634:FQ3634),"")</f>
        <v/>
      </c>
      <c r="F3634" s="98" t="str">
        <f>IF(H3634=1,COUNT(X3634:BN3634,BP3634:BX3634,BZ3634:CF3634,CH3634:FC3634,FI3634:FQ3634),"")</f>
        <v/>
      </c>
      <c r="G3634" s="98" t="str">
        <f>IF($B3634&gt;=1,$M3634,"")</f>
        <v/>
      </c>
      <c r="H3634" s="199" t="str">
        <f>IF(AND(M3634&gt;0,M3634&lt;=STATS!$C$22),1,"")</f>
        <v/>
      </c>
      <c r="J3634" s="34">
        <v>3633</v>
      </c>
      <c r="R3634" s="17"/>
      <c r="U3634" s="17"/>
      <c r="FD3634" s="195"/>
      <c r="FE3634" s="195"/>
      <c r="FF3634" s="195"/>
      <c r="FG3634" s="195"/>
      <c r="FH3634" s="195"/>
    </row>
    <row r="3635" spans="2:164" x14ac:dyDescent="0.2">
      <c r="B3635" s="98">
        <f>COUNT(R3635:FC3635,FI3635:FQ3635)</f>
        <v>0</v>
      </c>
      <c r="C3635" s="98" t="str">
        <f>IF(COUNT(R3635:FC3635,FI3635:FQ3635)&gt;0,COUNT(R3635:FC3635,FI3635:FQ3635),"")</f>
        <v/>
      </c>
      <c r="D3635" s="98" t="str">
        <f>IF(COUNT(X3635:BN3635,BP3635:BX3635,BZ3635:CF3635,CH3635:FC3635,FI3635:FQ3635)&gt;0,COUNT(X3635:BN3635,BP3635:BX3635,BZ3635:CF3635,CH3635:FC3635,FI3635:FQ3635),"")</f>
        <v/>
      </c>
      <c r="E3635" s="98" t="str">
        <f>IF(H3635=1,COUNT(R3635:FC3635,FI3635:FQ3635),"")</f>
        <v/>
      </c>
      <c r="F3635" s="98" t="str">
        <f>IF(H3635=1,COUNT(X3635:BN3635,BP3635:BX3635,BZ3635:CF3635,CH3635:FC3635,FI3635:FQ3635),"")</f>
        <v/>
      </c>
      <c r="G3635" s="98" t="str">
        <f>IF($B3635&gt;=1,$M3635,"")</f>
        <v/>
      </c>
      <c r="H3635" s="199" t="str">
        <f>IF(AND(M3635&gt;0,M3635&lt;=STATS!$C$22),1,"")</f>
        <v/>
      </c>
      <c r="J3635" s="34">
        <v>3634</v>
      </c>
      <c r="R3635" s="17"/>
      <c r="U3635" s="17"/>
      <c r="FD3635" s="195"/>
      <c r="FE3635" s="195"/>
      <c r="FF3635" s="195"/>
      <c r="FG3635" s="195"/>
      <c r="FH3635" s="195"/>
    </row>
    <row r="3636" spans="2:164" x14ac:dyDescent="0.2">
      <c r="B3636" s="98">
        <f>COUNT(R3636:FC3636,FI3636:FQ3636)</f>
        <v>0</v>
      </c>
      <c r="C3636" s="98" t="str">
        <f>IF(COUNT(R3636:FC3636,FI3636:FQ3636)&gt;0,COUNT(R3636:FC3636,FI3636:FQ3636),"")</f>
        <v/>
      </c>
      <c r="D3636" s="98" t="str">
        <f>IF(COUNT(X3636:BN3636,BP3636:BX3636,BZ3636:CF3636,CH3636:FC3636,FI3636:FQ3636)&gt;0,COUNT(X3636:BN3636,BP3636:BX3636,BZ3636:CF3636,CH3636:FC3636,FI3636:FQ3636),"")</f>
        <v/>
      </c>
      <c r="E3636" s="98" t="str">
        <f>IF(H3636=1,COUNT(R3636:FC3636,FI3636:FQ3636),"")</f>
        <v/>
      </c>
      <c r="F3636" s="98" t="str">
        <f>IF(H3636=1,COUNT(X3636:BN3636,BP3636:BX3636,BZ3636:CF3636,CH3636:FC3636,FI3636:FQ3636),"")</f>
        <v/>
      </c>
      <c r="G3636" s="98" t="str">
        <f>IF($B3636&gt;=1,$M3636,"")</f>
        <v/>
      </c>
      <c r="H3636" s="199" t="str">
        <f>IF(AND(M3636&gt;0,M3636&lt;=STATS!$C$22),1,"")</f>
        <v/>
      </c>
      <c r="J3636" s="34">
        <v>3635</v>
      </c>
      <c r="R3636" s="17"/>
      <c r="U3636" s="17"/>
      <c r="FD3636" s="195"/>
      <c r="FE3636" s="195"/>
      <c r="FF3636" s="195"/>
      <c r="FG3636" s="195"/>
      <c r="FH3636" s="195"/>
    </row>
    <row r="3637" spans="2:164" x14ac:dyDescent="0.2">
      <c r="B3637" s="98">
        <f>COUNT(R3637:FC3637,FI3637:FQ3637)</f>
        <v>0</v>
      </c>
      <c r="C3637" s="98" t="str">
        <f>IF(COUNT(R3637:FC3637,FI3637:FQ3637)&gt;0,COUNT(R3637:FC3637,FI3637:FQ3637),"")</f>
        <v/>
      </c>
      <c r="D3637" s="98" t="str">
        <f>IF(COUNT(X3637:BN3637,BP3637:BX3637,BZ3637:CF3637,CH3637:FC3637,FI3637:FQ3637)&gt;0,COUNT(X3637:BN3637,BP3637:BX3637,BZ3637:CF3637,CH3637:FC3637,FI3637:FQ3637),"")</f>
        <v/>
      </c>
      <c r="E3637" s="98" t="str">
        <f>IF(H3637=1,COUNT(R3637:FC3637,FI3637:FQ3637),"")</f>
        <v/>
      </c>
      <c r="F3637" s="98" t="str">
        <f>IF(H3637=1,COUNT(X3637:BN3637,BP3637:BX3637,BZ3637:CF3637,CH3637:FC3637,FI3637:FQ3637),"")</f>
        <v/>
      </c>
      <c r="G3637" s="98" t="str">
        <f>IF($B3637&gt;=1,$M3637,"")</f>
        <v/>
      </c>
      <c r="H3637" s="199" t="str">
        <f>IF(AND(M3637&gt;0,M3637&lt;=STATS!$C$22),1,"")</f>
        <v/>
      </c>
      <c r="J3637" s="34">
        <v>3636</v>
      </c>
      <c r="R3637" s="17"/>
      <c r="U3637" s="17"/>
      <c r="FD3637" s="195"/>
      <c r="FE3637" s="195"/>
      <c r="FF3637" s="195"/>
      <c r="FG3637" s="195"/>
      <c r="FH3637" s="195"/>
    </row>
    <row r="3638" spans="2:164" x14ac:dyDescent="0.2">
      <c r="B3638" s="98">
        <f>COUNT(R3638:FC3638,FI3638:FQ3638)</f>
        <v>0</v>
      </c>
      <c r="C3638" s="98" t="str">
        <f>IF(COUNT(R3638:FC3638,FI3638:FQ3638)&gt;0,COUNT(R3638:FC3638,FI3638:FQ3638),"")</f>
        <v/>
      </c>
      <c r="D3638" s="98" t="str">
        <f>IF(COUNT(X3638:BN3638,BP3638:BX3638,BZ3638:CF3638,CH3638:FC3638,FI3638:FQ3638)&gt;0,COUNT(X3638:BN3638,BP3638:BX3638,BZ3638:CF3638,CH3638:FC3638,FI3638:FQ3638),"")</f>
        <v/>
      </c>
      <c r="E3638" s="98" t="str">
        <f>IF(H3638=1,COUNT(R3638:FC3638,FI3638:FQ3638),"")</f>
        <v/>
      </c>
      <c r="F3638" s="98" t="str">
        <f>IF(H3638=1,COUNT(X3638:BN3638,BP3638:BX3638,BZ3638:CF3638,CH3638:FC3638,FI3638:FQ3638),"")</f>
        <v/>
      </c>
      <c r="G3638" s="98" t="str">
        <f>IF($B3638&gt;=1,$M3638,"")</f>
        <v/>
      </c>
      <c r="H3638" s="199" t="str">
        <f>IF(AND(M3638&gt;0,M3638&lt;=STATS!$C$22),1,"")</f>
        <v/>
      </c>
      <c r="J3638" s="34">
        <v>3637</v>
      </c>
      <c r="R3638" s="17"/>
      <c r="U3638" s="17"/>
      <c r="FD3638" s="195"/>
      <c r="FE3638" s="195"/>
      <c r="FF3638" s="195"/>
      <c r="FG3638" s="195"/>
      <c r="FH3638" s="195"/>
    </row>
    <row r="3639" spans="2:164" x14ac:dyDescent="0.2">
      <c r="B3639" s="98">
        <f>COUNT(R3639:FC3639,FI3639:FQ3639)</f>
        <v>0</v>
      </c>
      <c r="C3639" s="98" t="str">
        <f>IF(COUNT(R3639:FC3639,FI3639:FQ3639)&gt;0,COUNT(R3639:FC3639,FI3639:FQ3639),"")</f>
        <v/>
      </c>
      <c r="D3639" s="98" t="str">
        <f>IF(COUNT(X3639:BN3639,BP3639:BX3639,BZ3639:CF3639,CH3639:FC3639,FI3639:FQ3639)&gt;0,COUNT(X3639:BN3639,BP3639:BX3639,BZ3639:CF3639,CH3639:FC3639,FI3639:FQ3639),"")</f>
        <v/>
      </c>
      <c r="E3639" s="98" t="str">
        <f>IF(H3639=1,COUNT(R3639:FC3639,FI3639:FQ3639),"")</f>
        <v/>
      </c>
      <c r="F3639" s="98" t="str">
        <f>IF(H3639=1,COUNT(X3639:BN3639,BP3639:BX3639,BZ3639:CF3639,CH3639:FC3639,FI3639:FQ3639),"")</f>
        <v/>
      </c>
      <c r="G3639" s="98" t="str">
        <f>IF($B3639&gt;=1,$M3639,"")</f>
        <v/>
      </c>
      <c r="H3639" s="199" t="str">
        <f>IF(AND(M3639&gt;0,M3639&lt;=STATS!$C$22),1,"")</f>
        <v/>
      </c>
      <c r="J3639" s="34">
        <v>3638</v>
      </c>
      <c r="R3639" s="17"/>
      <c r="U3639" s="17"/>
      <c r="FD3639" s="195"/>
      <c r="FE3639" s="195"/>
      <c r="FF3639" s="195"/>
      <c r="FG3639" s="195"/>
      <c r="FH3639" s="195"/>
    </row>
    <row r="3640" spans="2:164" x14ac:dyDescent="0.2">
      <c r="B3640" s="98">
        <f>COUNT(R3640:FC3640,FI3640:FQ3640)</f>
        <v>0</v>
      </c>
      <c r="C3640" s="98" t="str">
        <f>IF(COUNT(R3640:FC3640,FI3640:FQ3640)&gt;0,COUNT(R3640:FC3640,FI3640:FQ3640),"")</f>
        <v/>
      </c>
      <c r="D3640" s="98" t="str">
        <f>IF(COUNT(X3640:BN3640,BP3640:BX3640,BZ3640:CF3640,CH3640:FC3640,FI3640:FQ3640)&gt;0,COUNT(X3640:BN3640,BP3640:BX3640,BZ3640:CF3640,CH3640:FC3640,FI3640:FQ3640),"")</f>
        <v/>
      </c>
      <c r="E3640" s="98" t="str">
        <f>IF(H3640=1,COUNT(R3640:FC3640,FI3640:FQ3640),"")</f>
        <v/>
      </c>
      <c r="F3640" s="98" t="str">
        <f>IF(H3640=1,COUNT(X3640:BN3640,BP3640:BX3640,BZ3640:CF3640,CH3640:FC3640,FI3640:FQ3640),"")</f>
        <v/>
      </c>
      <c r="G3640" s="98" t="str">
        <f>IF($B3640&gt;=1,$M3640,"")</f>
        <v/>
      </c>
      <c r="H3640" s="199" t="str">
        <f>IF(AND(M3640&gt;0,M3640&lt;=STATS!$C$22),1,"")</f>
        <v/>
      </c>
      <c r="J3640" s="34">
        <v>3639</v>
      </c>
      <c r="R3640" s="17"/>
      <c r="U3640" s="17"/>
      <c r="FD3640" s="195"/>
      <c r="FE3640" s="195"/>
      <c r="FF3640" s="195"/>
      <c r="FG3640" s="195"/>
      <c r="FH3640" s="195"/>
    </row>
    <row r="3641" spans="2:164" x14ac:dyDescent="0.2">
      <c r="B3641" s="98">
        <f>COUNT(R3641:FC3641,FI3641:FQ3641)</f>
        <v>0</v>
      </c>
      <c r="C3641" s="98" t="str">
        <f>IF(COUNT(R3641:FC3641,FI3641:FQ3641)&gt;0,COUNT(R3641:FC3641,FI3641:FQ3641),"")</f>
        <v/>
      </c>
      <c r="D3641" s="98" t="str">
        <f>IF(COUNT(X3641:BN3641,BP3641:BX3641,BZ3641:CF3641,CH3641:FC3641,FI3641:FQ3641)&gt;0,COUNT(X3641:BN3641,BP3641:BX3641,BZ3641:CF3641,CH3641:FC3641,FI3641:FQ3641),"")</f>
        <v/>
      </c>
      <c r="E3641" s="98" t="str">
        <f>IF(H3641=1,COUNT(R3641:FC3641,FI3641:FQ3641),"")</f>
        <v/>
      </c>
      <c r="F3641" s="98" t="str">
        <f>IF(H3641=1,COUNT(X3641:BN3641,BP3641:BX3641,BZ3641:CF3641,CH3641:FC3641,FI3641:FQ3641),"")</f>
        <v/>
      </c>
      <c r="G3641" s="98" t="str">
        <f>IF($B3641&gt;=1,$M3641,"")</f>
        <v/>
      </c>
      <c r="H3641" s="199" t="str">
        <f>IF(AND(M3641&gt;0,M3641&lt;=STATS!$C$22),1,"")</f>
        <v/>
      </c>
      <c r="J3641" s="34">
        <v>3640</v>
      </c>
      <c r="R3641" s="17"/>
      <c r="U3641" s="17"/>
      <c r="FD3641" s="195"/>
      <c r="FE3641" s="195"/>
      <c r="FF3641" s="195"/>
      <c r="FG3641" s="195"/>
      <c r="FH3641" s="195"/>
    </row>
    <row r="3642" spans="2:164" x14ac:dyDescent="0.2">
      <c r="B3642" s="98">
        <f>COUNT(R3642:FC3642,FI3642:FQ3642)</f>
        <v>0</v>
      </c>
      <c r="C3642" s="98" t="str">
        <f>IF(COUNT(R3642:FC3642,FI3642:FQ3642)&gt;0,COUNT(R3642:FC3642,FI3642:FQ3642),"")</f>
        <v/>
      </c>
      <c r="D3642" s="98" t="str">
        <f>IF(COUNT(X3642:BN3642,BP3642:BX3642,BZ3642:CF3642,CH3642:FC3642,FI3642:FQ3642)&gt;0,COUNT(X3642:BN3642,BP3642:BX3642,BZ3642:CF3642,CH3642:FC3642,FI3642:FQ3642),"")</f>
        <v/>
      </c>
      <c r="E3642" s="98" t="str">
        <f>IF(H3642=1,COUNT(R3642:FC3642,FI3642:FQ3642),"")</f>
        <v/>
      </c>
      <c r="F3642" s="98" t="str">
        <f>IF(H3642=1,COUNT(X3642:BN3642,BP3642:BX3642,BZ3642:CF3642,CH3642:FC3642,FI3642:FQ3642),"")</f>
        <v/>
      </c>
      <c r="G3642" s="98" t="str">
        <f>IF($B3642&gt;=1,$M3642,"")</f>
        <v/>
      </c>
      <c r="H3642" s="199" t="str">
        <f>IF(AND(M3642&gt;0,M3642&lt;=STATS!$C$22),1,"")</f>
        <v/>
      </c>
      <c r="J3642" s="34">
        <v>3641</v>
      </c>
      <c r="R3642" s="17"/>
      <c r="U3642" s="17"/>
      <c r="FD3642" s="195"/>
      <c r="FE3642" s="195"/>
      <c r="FF3642" s="195"/>
      <c r="FG3642" s="195"/>
      <c r="FH3642" s="195"/>
    </row>
    <row r="3643" spans="2:164" x14ac:dyDescent="0.2">
      <c r="B3643" s="98">
        <f>COUNT(R3643:FC3643,FI3643:FQ3643)</f>
        <v>0</v>
      </c>
      <c r="C3643" s="98" t="str">
        <f>IF(COUNT(R3643:FC3643,FI3643:FQ3643)&gt;0,COUNT(R3643:FC3643,FI3643:FQ3643),"")</f>
        <v/>
      </c>
      <c r="D3643" s="98" t="str">
        <f>IF(COUNT(X3643:BN3643,BP3643:BX3643,BZ3643:CF3643,CH3643:FC3643,FI3643:FQ3643)&gt;0,COUNT(X3643:BN3643,BP3643:BX3643,BZ3643:CF3643,CH3643:FC3643,FI3643:FQ3643),"")</f>
        <v/>
      </c>
      <c r="E3643" s="98" t="str">
        <f>IF(H3643=1,COUNT(R3643:FC3643,FI3643:FQ3643),"")</f>
        <v/>
      </c>
      <c r="F3643" s="98" t="str">
        <f>IF(H3643=1,COUNT(X3643:BN3643,BP3643:BX3643,BZ3643:CF3643,CH3643:FC3643,FI3643:FQ3643),"")</f>
        <v/>
      </c>
      <c r="G3643" s="98" t="str">
        <f>IF($B3643&gt;=1,$M3643,"")</f>
        <v/>
      </c>
      <c r="H3643" s="199" t="str">
        <f>IF(AND(M3643&gt;0,M3643&lt;=STATS!$C$22),1,"")</f>
        <v/>
      </c>
      <c r="J3643" s="34">
        <v>3642</v>
      </c>
      <c r="R3643" s="17"/>
      <c r="U3643" s="17"/>
      <c r="FD3643" s="195"/>
      <c r="FE3643" s="195"/>
      <c r="FF3643" s="195"/>
      <c r="FG3643" s="195"/>
      <c r="FH3643" s="195"/>
    </row>
    <row r="3644" spans="2:164" x14ac:dyDescent="0.2">
      <c r="B3644" s="98">
        <f>COUNT(R3644:FC3644,FI3644:FQ3644)</f>
        <v>0</v>
      </c>
      <c r="C3644" s="98" t="str">
        <f>IF(COUNT(R3644:FC3644,FI3644:FQ3644)&gt;0,COUNT(R3644:FC3644,FI3644:FQ3644),"")</f>
        <v/>
      </c>
      <c r="D3644" s="98" t="str">
        <f>IF(COUNT(X3644:BN3644,BP3644:BX3644,BZ3644:CF3644,CH3644:FC3644,FI3644:FQ3644)&gt;0,COUNT(X3644:BN3644,BP3644:BX3644,BZ3644:CF3644,CH3644:FC3644,FI3644:FQ3644),"")</f>
        <v/>
      </c>
      <c r="E3644" s="98" t="str">
        <f>IF(H3644=1,COUNT(R3644:FC3644,FI3644:FQ3644),"")</f>
        <v/>
      </c>
      <c r="F3644" s="98" t="str">
        <f>IF(H3644=1,COUNT(X3644:BN3644,BP3644:BX3644,BZ3644:CF3644,CH3644:FC3644,FI3644:FQ3644),"")</f>
        <v/>
      </c>
      <c r="G3644" s="98" t="str">
        <f>IF($B3644&gt;=1,$M3644,"")</f>
        <v/>
      </c>
      <c r="H3644" s="199" t="str">
        <f>IF(AND(M3644&gt;0,M3644&lt;=STATS!$C$22),1,"")</f>
        <v/>
      </c>
      <c r="J3644" s="34">
        <v>3643</v>
      </c>
      <c r="R3644" s="17"/>
      <c r="U3644" s="17"/>
      <c r="FD3644" s="195"/>
      <c r="FE3644" s="195"/>
      <c r="FF3644" s="195"/>
      <c r="FG3644" s="195"/>
      <c r="FH3644" s="195"/>
    </row>
    <row r="3645" spans="2:164" x14ac:dyDescent="0.2">
      <c r="B3645" s="98">
        <f>COUNT(R3645:FC3645,FI3645:FQ3645)</f>
        <v>0</v>
      </c>
      <c r="C3645" s="98" t="str">
        <f>IF(COUNT(R3645:FC3645,FI3645:FQ3645)&gt;0,COUNT(R3645:FC3645,FI3645:FQ3645),"")</f>
        <v/>
      </c>
      <c r="D3645" s="98" t="str">
        <f>IF(COUNT(X3645:BN3645,BP3645:BX3645,BZ3645:CF3645,CH3645:FC3645,FI3645:FQ3645)&gt;0,COUNT(X3645:BN3645,BP3645:BX3645,BZ3645:CF3645,CH3645:FC3645,FI3645:FQ3645),"")</f>
        <v/>
      </c>
      <c r="E3645" s="98" t="str">
        <f>IF(H3645=1,COUNT(R3645:FC3645,FI3645:FQ3645),"")</f>
        <v/>
      </c>
      <c r="F3645" s="98" t="str">
        <f>IF(H3645=1,COUNT(X3645:BN3645,BP3645:BX3645,BZ3645:CF3645,CH3645:FC3645,FI3645:FQ3645),"")</f>
        <v/>
      </c>
      <c r="G3645" s="98" t="str">
        <f>IF($B3645&gt;=1,$M3645,"")</f>
        <v/>
      </c>
      <c r="H3645" s="199" t="str">
        <f>IF(AND(M3645&gt;0,M3645&lt;=STATS!$C$22),1,"")</f>
        <v/>
      </c>
      <c r="J3645" s="34">
        <v>3644</v>
      </c>
      <c r="R3645" s="17"/>
      <c r="U3645" s="17"/>
      <c r="FD3645" s="195"/>
      <c r="FE3645" s="195"/>
      <c r="FF3645" s="195"/>
      <c r="FG3645" s="195"/>
      <c r="FH3645" s="195"/>
    </row>
    <row r="3646" spans="2:164" x14ac:dyDescent="0.2">
      <c r="B3646" s="98">
        <f>COUNT(R3646:FC3646,FI3646:FQ3646)</f>
        <v>0</v>
      </c>
      <c r="C3646" s="98" t="str">
        <f>IF(COUNT(R3646:FC3646,FI3646:FQ3646)&gt;0,COUNT(R3646:FC3646,FI3646:FQ3646),"")</f>
        <v/>
      </c>
      <c r="D3646" s="98" t="str">
        <f>IF(COUNT(X3646:BN3646,BP3646:BX3646,BZ3646:CF3646,CH3646:FC3646,FI3646:FQ3646)&gt;0,COUNT(X3646:BN3646,BP3646:BX3646,BZ3646:CF3646,CH3646:FC3646,FI3646:FQ3646),"")</f>
        <v/>
      </c>
      <c r="E3646" s="98" t="str">
        <f>IF(H3646=1,COUNT(R3646:FC3646,FI3646:FQ3646),"")</f>
        <v/>
      </c>
      <c r="F3646" s="98" t="str">
        <f>IF(H3646=1,COUNT(X3646:BN3646,BP3646:BX3646,BZ3646:CF3646,CH3646:FC3646,FI3646:FQ3646),"")</f>
        <v/>
      </c>
      <c r="G3646" s="98" t="str">
        <f>IF($B3646&gt;=1,$M3646,"")</f>
        <v/>
      </c>
      <c r="H3646" s="199" t="str">
        <f>IF(AND(M3646&gt;0,M3646&lt;=STATS!$C$22),1,"")</f>
        <v/>
      </c>
      <c r="J3646" s="34">
        <v>3645</v>
      </c>
      <c r="R3646" s="17"/>
      <c r="U3646" s="17"/>
      <c r="FD3646" s="195"/>
      <c r="FE3646" s="195"/>
      <c r="FF3646" s="195"/>
      <c r="FG3646" s="195"/>
      <c r="FH3646" s="195"/>
    </row>
    <row r="3647" spans="2:164" x14ac:dyDescent="0.2">
      <c r="B3647" s="98">
        <f>COUNT(R3647:FC3647,FI3647:FQ3647)</f>
        <v>0</v>
      </c>
      <c r="C3647" s="98" t="str">
        <f>IF(COUNT(R3647:FC3647,FI3647:FQ3647)&gt;0,COUNT(R3647:FC3647,FI3647:FQ3647),"")</f>
        <v/>
      </c>
      <c r="D3647" s="98" t="str">
        <f>IF(COUNT(X3647:BN3647,BP3647:BX3647,BZ3647:CF3647,CH3647:FC3647,FI3647:FQ3647)&gt;0,COUNT(X3647:BN3647,BP3647:BX3647,BZ3647:CF3647,CH3647:FC3647,FI3647:FQ3647),"")</f>
        <v/>
      </c>
      <c r="E3647" s="98" t="str">
        <f>IF(H3647=1,COUNT(R3647:FC3647,FI3647:FQ3647),"")</f>
        <v/>
      </c>
      <c r="F3647" s="98" t="str">
        <f>IF(H3647=1,COUNT(X3647:BN3647,BP3647:BX3647,BZ3647:CF3647,CH3647:FC3647,FI3647:FQ3647),"")</f>
        <v/>
      </c>
      <c r="G3647" s="98" t="str">
        <f>IF($B3647&gt;=1,$M3647,"")</f>
        <v/>
      </c>
      <c r="H3647" s="199" t="str">
        <f>IF(AND(M3647&gt;0,M3647&lt;=STATS!$C$22),1,"")</f>
        <v/>
      </c>
      <c r="J3647" s="34">
        <v>3646</v>
      </c>
      <c r="R3647" s="17"/>
      <c r="U3647" s="17"/>
      <c r="FD3647" s="195"/>
      <c r="FE3647" s="195"/>
      <c r="FF3647" s="195"/>
      <c r="FG3647" s="195"/>
      <c r="FH3647" s="195"/>
    </row>
    <row r="3648" spans="2:164" x14ac:dyDescent="0.2">
      <c r="B3648" s="98">
        <f>COUNT(R3648:FC3648,FI3648:FQ3648)</f>
        <v>0</v>
      </c>
      <c r="C3648" s="98" t="str">
        <f>IF(COUNT(R3648:FC3648,FI3648:FQ3648)&gt;0,COUNT(R3648:FC3648,FI3648:FQ3648),"")</f>
        <v/>
      </c>
      <c r="D3648" s="98" t="str">
        <f>IF(COUNT(X3648:BN3648,BP3648:BX3648,BZ3648:CF3648,CH3648:FC3648,FI3648:FQ3648)&gt;0,COUNT(X3648:BN3648,BP3648:BX3648,BZ3648:CF3648,CH3648:FC3648,FI3648:FQ3648),"")</f>
        <v/>
      </c>
      <c r="E3648" s="98" t="str">
        <f>IF(H3648=1,COUNT(R3648:FC3648,FI3648:FQ3648),"")</f>
        <v/>
      </c>
      <c r="F3648" s="98" t="str">
        <f>IF(H3648=1,COUNT(X3648:BN3648,BP3648:BX3648,BZ3648:CF3648,CH3648:FC3648,FI3648:FQ3648),"")</f>
        <v/>
      </c>
      <c r="G3648" s="98" t="str">
        <f>IF($B3648&gt;=1,$M3648,"")</f>
        <v/>
      </c>
      <c r="H3648" s="199" t="str">
        <f>IF(AND(M3648&gt;0,M3648&lt;=STATS!$C$22),1,"")</f>
        <v/>
      </c>
      <c r="J3648" s="34">
        <v>3647</v>
      </c>
      <c r="R3648" s="17"/>
      <c r="U3648" s="17"/>
      <c r="FD3648" s="195"/>
      <c r="FE3648" s="195"/>
      <c r="FF3648" s="195"/>
      <c r="FG3648" s="195"/>
      <c r="FH3648" s="195"/>
    </row>
    <row r="3649" spans="2:164" x14ac:dyDescent="0.2">
      <c r="B3649" s="98">
        <f>COUNT(R3649:FC3649,FI3649:FQ3649)</f>
        <v>0</v>
      </c>
      <c r="C3649" s="98" t="str">
        <f>IF(COUNT(R3649:FC3649,FI3649:FQ3649)&gt;0,COUNT(R3649:FC3649,FI3649:FQ3649),"")</f>
        <v/>
      </c>
      <c r="D3649" s="98" t="str">
        <f>IF(COUNT(X3649:BN3649,BP3649:BX3649,BZ3649:CF3649,CH3649:FC3649,FI3649:FQ3649)&gt;0,COUNT(X3649:BN3649,BP3649:BX3649,BZ3649:CF3649,CH3649:FC3649,FI3649:FQ3649),"")</f>
        <v/>
      </c>
      <c r="E3649" s="98" t="str">
        <f>IF(H3649=1,COUNT(R3649:FC3649,FI3649:FQ3649),"")</f>
        <v/>
      </c>
      <c r="F3649" s="98" t="str">
        <f>IF(H3649=1,COUNT(X3649:BN3649,BP3649:BX3649,BZ3649:CF3649,CH3649:FC3649,FI3649:FQ3649),"")</f>
        <v/>
      </c>
      <c r="G3649" s="98" t="str">
        <f>IF($B3649&gt;=1,$M3649,"")</f>
        <v/>
      </c>
      <c r="H3649" s="199" t="str">
        <f>IF(AND(M3649&gt;0,M3649&lt;=STATS!$C$22),1,"")</f>
        <v/>
      </c>
      <c r="J3649" s="34">
        <v>3648</v>
      </c>
      <c r="R3649" s="17"/>
      <c r="U3649" s="17"/>
      <c r="FD3649" s="195"/>
      <c r="FE3649" s="195"/>
      <c r="FF3649" s="195"/>
      <c r="FG3649" s="195"/>
      <c r="FH3649" s="195"/>
    </row>
    <row r="3650" spans="2:164" x14ac:dyDescent="0.2">
      <c r="B3650" s="98">
        <f>COUNT(R3650:FC3650,FI3650:FQ3650)</f>
        <v>0</v>
      </c>
      <c r="C3650" s="98" t="str">
        <f>IF(COUNT(R3650:FC3650,FI3650:FQ3650)&gt;0,COUNT(R3650:FC3650,FI3650:FQ3650),"")</f>
        <v/>
      </c>
      <c r="D3650" s="98" t="str">
        <f>IF(COUNT(X3650:BN3650,BP3650:BX3650,BZ3650:CF3650,CH3650:FC3650,FI3650:FQ3650)&gt;0,COUNT(X3650:BN3650,BP3650:BX3650,BZ3650:CF3650,CH3650:FC3650,FI3650:FQ3650),"")</f>
        <v/>
      </c>
      <c r="E3650" s="98" t="str">
        <f>IF(H3650=1,COUNT(R3650:FC3650,FI3650:FQ3650),"")</f>
        <v/>
      </c>
      <c r="F3650" s="98" t="str">
        <f>IF(H3650=1,COUNT(X3650:BN3650,BP3650:BX3650,BZ3650:CF3650,CH3650:FC3650,FI3650:FQ3650),"")</f>
        <v/>
      </c>
      <c r="G3650" s="98" t="str">
        <f>IF($B3650&gt;=1,$M3650,"")</f>
        <v/>
      </c>
      <c r="H3650" s="199" t="str">
        <f>IF(AND(M3650&gt;0,M3650&lt;=STATS!$C$22),1,"")</f>
        <v/>
      </c>
      <c r="J3650" s="34">
        <v>3649</v>
      </c>
      <c r="R3650" s="17"/>
      <c r="U3650" s="17"/>
      <c r="FD3650" s="195"/>
      <c r="FE3650" s="195"/>
      <c r="FF3650" s="195"/>
      <c r="FG3650" s="195"/>
      <c r="FH3650" s="195"/>
    </row>
    <row r="3651" spans="2:164" x14ac:dyDescent="0.2">
      <c r="B3651" s="98">
        <f>COUNT(R3651:FC3651,FI3651:FQ3651)</f>
        <v>0</v>
      </c>
      <c r="C3651" s="98" t="str">
        <f>IF(COUNT(R3651:FC3651,FI3651:FQ3651)&gt;0,COUNT(R3651:FC3651,FI3651:FQ3651),"")</f>
        <v/>
      </c>
      <c r="D3651" s="98" t="str">
        <f>IF(COUNT(X3651:BN3651,BP3651:BX3651,BZ3651:CF3651,CH3651:FC3651,FI3651:FQ3651)&gt;0,COUNT(X3651:BN3651,BP3651:BX3651,BZ3651:CF3651,CH3651:FC3651,FI3651:FQ3651),"")</f>
        <v/>
      </c>
      <c r="E3651" s="98" t="str">
        <f>IF(H3651=1,COUNT(R3651:FC3651,FI3651:FQ3651),"")</f>
        <v/>
      </c>
      <c r="F3651" s="98" t="str">
        <f>IF(H3651=1,COUNT(X3651:BN3651,BP3651:BX3651,BZ3651:CF3651,CH3651:FC3651,FI3651:FQ3651),"")</f>
        <v/>
      </c>
      <c r="G3651" s="98" t="str">
        <f>IF($B3651&gt;=1,$M3651,"")</f>
        <v/>
      </c>
      <c r="H3651" s="199" t="str">
        <f>IF(AND(M3651&gt;0,M3651&lt;=STATS!$C$22),1,"")</f>
        <v/>
      </c>
      <c r="J3651" s="34">
        <v>3650</v>
      </c>
      <c r="R3651" s="17"/>
      <c r="U3651" s="17"/>
      <c r="FD3651" s="195"/>
      <c r="FE3651" s="195"/>
      <c r="FF3651" s="195"/>
      <c r="FG3651" s="195"/>
      <c r="FH3651" s="195"/>
    </row>
    <row r="3652" spans="2:164" x14ac:dyDescent="0.2">
      <c r="B3652" s="98">
        <f>COUNT(R3652:FC3652,FI3652:FQ3652)</f>
        <v>0</v>
      </c>
      <c r="C3652" s="98" t="str">
        <f>IF(COUNT(R3652:FC3652,FI3652:FQ3652)&gt;0,COUNT(R3652:FC3652,FI3652:FQ3652),"")</f>
        <v/>
      </c>
      <c r="D3652" s="98" t="str">
        <f>IF(COUNT(X3652:BN3652,BP3652:BX3652,BZ3652:CF3652,CH3652:FC3652,FI3652:FQ3652)&gt;0,COUNT(X3652:BN3652,BP3652:BX3652,BZ3652:CF3652,CH3652:FC3652,FI3652:FQ3652),"")</f>
        <v/>
      </c>
      <c r="E3652" s="98" t="str">
        <f>IF(H3652=1,COUNT(R3652:FC3652,FI3652:FQ3652),"")</f>
        <v/>
      </c>
      <c r="F3652" s="98" t="str">
        <f>IF(H3652=1,COUNT(X3652:BN3652,BP3652:BX3652,BZ3652:CF3652,CH3652:FC3652,FI3652:FQ3652),"")</f>
        <v/>
      </c>
      <c r="G3652" s="98" t="str">
        <f>IF($B3652&gt;=1,$M3652,"")</f>
        <v/>
      </c>
      <c r="H3652" s="199" t="str">
        <f>IF(AND(M3652&gt;0,M3652&lt;=STATS!$C$22),1,"")</f>
        <v/>
      </c>
      <c r="J3652" s="34">
        <v>3651</v>
      </c>
      <c r="R3652" s="17"/>
      <c r="U3652" s="17"/>
      <c r="FD3652" s="195"/>
      <c r="FE3652" s="195"/>
      <c r="FF3652" s="195"/>
      <c r="FG3652" s="195"/>
      <c r="FH3652" s="195"/>
    </row>
    <row r="3653" spans="2:164" x14ac:dyDescent="0.2">
      <c r="B3653" s="98">
        <f>COUNT(R3653:FC3653,FI3653:FQ3653)</f>
        <v>0</v>
      </c>
      <c r="C3653" s="98" t="str">
        <f>IF(COUNT(R3653:FC3653,FI3653:FQ3653)&gt;0,COUNT(R3653:FC3653,FI3653:FQ3653),"")</f>
        <v/>
      </c>
      <c r="D3653" s="98" t="str">
        <f>IF(COUNT(X3653:BN3653,BP3653:BX3653,BZ3653:CF3653,CH3653:FC3653,FI3653:FQ3653)&gt;0,COUNT(X3653:BN3653,BP3653:BX3653,BZ3653:CF3653,CH3653:FC3653,FI3653:FQ3653),"")</f>
        <v/>
      </c>
      <c r="E3653" s="98" t="str">
        <f>IF(H3653=1,COUNT(R3653:FC3653,FI3653:FQ3653),"")</f>
        <v/>
      </c>
      <c r="F3653" s="98" t="str">
        <f>IF(H3653=1,COUNT(X3653:BN3653,BP3653:BX3653,BZ3653:CF3653,CH3653:FC3653,FI3653:FQ3653),"")</f>
        <v/>
      </c>
      <c r="G3653" s="98" t="str">
        <f>IF($B3653&gt;=1,$M3653,"")</f>
        <v/>
      </c>
      <c r="H3653" s="199" t="str">
        <f>IF(AND(M3653&gt;0,M3653&lt;=STATS!$C$22),1,"")</f>
        <v/>
      </c>
      <c r="J3653" s="34">
        <v>3652</v>
      </c>
      <c r="R3653" s="17"/>
      <c r="U3653" s="17"/>
      <c r="FD3653" s="195"/>
      <c r="FE3653" s="195"/>
      <c r="FF3653" s="195"/>
      <c r="FG3653" s="195"/>
      <c r="FH3653" s="195"/>
    </row>
    <row r="3654" spans="2:164" x14ac:dyDescent="0.2">
      <c r="B3654" s="98">
        <f>COUNT(R3654:FC3654,FI3654:FQ3654)</f>
        <v>0</v>
      </c>
      <c r="C3654" s="98" t="str">
        <f>IF(COUNT(R3654:FC3654,FI3654:FQ3654)&gt;0,COUNT(R3654:FC3654,FI3654:FQ3654),"")</f>
        <v/>
      </c>
      <c r="D3654" s="98" t="str">
        <f>IF(COUNT(X3654:BN3654,BP3654:BX3654,BZ3654:CF3654,CH3654:FC3654,FI3654:FQ3654)&gt;0,COUNT(X3654:BN3654,BP3654:BX3654,BZ3654:CF3654,CH3654:FC3654,FI3654:FQ3654),"")</f>
        <v/>
      </c>
      <c r="E3654" s="98" t="str">
        <f>IF(H3654=1,COUNT(R3654:FC3654,FI3654:FQ3654),"")</f>
        <v/>
      </c>
      <c r="F3654" s="98" t="str">
        <f>IF(H3654=1,COUNT(X3654:BN3654,BP3654:BX3654,BZ3654:CF3654,CH3654:FC3654,FI3654:FQ3654),"")</f>
        <v/>
      </c>
      <c r="G3654" s="98" t="str">
        <f>IF($B3654&gt;=1,$M3654,"")</f>
        <v/>
      </c>
      <c r="H3654" s="199" t="str">
        <f>IF(AND(M3654&gt;0,M3654&lt;=STATS!$C$22),1,"")</f>
        <v/>
      </c>
      <c r="J3654" s="34">
        <v>3653</v>
      </c>
      <c r="R3654" s="17"/>
      <c r="U3654" s="17"/>
      <c r="FD3654" s="195"/>
      <c r="FE3654" s="195"/>
      <c r="FF3654" s="195"/>
      <c r="FG3654" s="195"/>
      <c r="FH3654" s="195"/>
    </row>
    <row r="3655" spans="2:164" x14ac:dyDescent="0.2">
      <c r="B3655" s="98">
        <f>COUNT(R3655:FC3655,FI3655:FQ3655)</f>
        <v>0</v>
      </c>
      <c r="C3655" s="98" t="str">
        <f>IF(COUNT(R3655:FC3655,FI3655:FQ3655)&gt;0,COUNT(R3655:FC3655,FI3655:FQ3655),"")</f>
        <v/>
      </c>
      <c r="D3655" s="98" t="str">
        <f>IF(COUNT(X3655:BN3655,BP3655:BX3655,BZ3655:CF3655,CH3655:FC3655,FI3655:FQ3655)&gt;0,COUNT(X3655:BN3655,BP3655:BX3655,BZ3655:CF3655,CH3655:FC3655,FI3655:FQ3655),"")</f>
        <v/>
      </c>
      <c r="E3655" s="98" t="str">
        <f>IF(H3655=1,COUNT(R3655:FC3655,FI3655:FQ3655),"")</f>
        <v/>
      </c>
      <c r="F3655" s="98" t="str">
        <f>IF(H3655=1,COUNT(X3655:BN3655,BP3655:BX3655,BZ3655:CF3655,CH3655:FC3655,FI3655:FQ3655),"")</f>
        <v/>
      </c>
      <c r="G3655" s="98" t="str">
        <f>IF($B3655&gt;=1,$M3655,"")</f>
        <v/>
      </c>
      <c r="H3655" s="199" t="str">
        <f>IF(AND(M3655&gt;0,M3655&lt;=STATS!$C$22),1,"")</f>
        <v/>
      </c>
      <c r="J3655" s="34">
        <v>3654</v>
      </c>
      <c r="R3655" s="17"/>
      <c r="U3655" s="17"/>
      <c r="FD3655" s="195"/>
      <c r="FE3655" s="195"/>
      <c r="FF3655" s="195"/>
      <c r="FG3655" s="195"/>
      <c r="FH3655" s="195"/>
    </row>
    <row r="3656" spans="2:164" x14ac:dyDescent="0.2">
      <c r="B3656" s="98">
        <f>COUNT(R3656:FC3656,FI3656:FQ3656)</f>
        <v>0</v>
      </c>
      <c r="C3656" s="98" t="str">
        <f>IF(COUNT(R3656:FC3656,FI3656:FQ3656)&gt;0,COUNT(R3656:FC3656,FI3656:FQ3656),"")</f>
        <v/>
      </c>
      <c r="D3656" s="98" t="str">
        <f>IF(COUNT(X3656:BN3656,BP3656:BX3656,BZ3656:CF3656,CH3656:FC3656,FI3656:FQ3656)&gt;0,COUNT(X3656:BN3656,BP3656:BX3656,BZ3656:CF3656,CH3656:FC3656,FI3656:FQ3656),"")</f>
        <v/>
      </c>
      <c r="E3656" s="98" t="str">
        <f>IF(H3656=1,COUNT(R3656:FC3656,FI3656:FQ3656),"")</f>
        <v/>
      </c>
      <c r="F3656" s="98" t="str">
        <f>IF(H3656=1,COUNT(X3656:BN3656,BP3656:BX3656,BZ3656:CF3656,CH3656:FC3656,FI3656:FQ3656),"")</f>
        <v/>
      </c>
      <c r="G3656" s="98" t="str">
        <f>IF($B3656&gt;=1,$M3656,"")</f>
        <v/>
      </c>
      <c r="H3656" s="199" t="str">
        <f>IF(AND(M3656&gt;0,M3656&lt;=STATS!$C$22),1,"")</f>
        <v/>
      </c>
      <c r="J3656" s="34">
        <v>3655</v>
      </c>
      <c r="R3656" s="17"/>
      <c r="U3656" s="17"/>
      <c r="FD3656" s="195"/>
      <c r="FE3656" s="195"/>
      <c r="FF3656" s="195"/>
      <c r="FG3656" s="195"/>
      <c r="FH3656" s="195"/>
    </row>
    <row r="3657" spans="2:164" x14ac:dyDescent="0.2">
      <c r="B3657" s="98">
        <f>COUNT(R3657:FC3657,FI3657:FQ3657)</f>
        <v>0</v>
      </c>
      <c r="C3657" s="98" t="str">
        <f>IF(COUNT(R3657:FC3657,FI3657:FQ3657)&gt;0,COUNT(R3657:FC3657,FI3657:FQ3657),"")</f>
        <v/>
      </c>
      <c r="D3657" s="98" t="str">
        <f>IF(COUNT(X3657:BN3657,BP3657:BX3657,BZ3657:CF3657,CH3657:FC3657,FI3657:FQ3657)&gt;0,COUNT(X3657:BN3657,BP3657:BX3657,BZ3657:CF3657,CH3657:FC3657,FI3657:FQ3657),"")</f>
        <v/>
      </c>
      <c r="E3657" s="98" t="str">
        <f>IF(H3657=1,COUNT(R3657:FC3657,FI3657:FQ3657),"")</f>
        <v/>
      </c>
      <c r="F3657" s="98" t="str">
        <f>IF(H3657=1,COUNT(X3657:BN3657,BP3657:BX3657,BZ3657:CF3657,CH3657:FC3657,FI3657:FQ3657),"")</f>
        <v/>
      </c>
      <c r="G3657" s="98" t="str">
        <f>IF($B3657&gt;=1,$M3657,"")</f>
        <v/>
      </c>
      <c r="H3657" s="199" t="str">
        <f>IF(AND(M3657&gt;0,M3657&lt;=STATS!$C$22),1,"")</f>
        <v/>
      </c>
      <c r="J3657" s="34">
        <v>3656</v>
      </c>
      <c r="R3657" s="17"/>
      <c r="U3657" s="17"/>
      <c r="FD3657" s="195"/>
      <c r="FE3657" s="195"/>
      <c r="FF3657" s="195"/>
      <c r="FG3657" s="195"/>
      <c r="FH3657" s="195"/>
    </row>
    <row r="3658" spans="2:164" x14ac:dyDescent="0.2">
      <c r="B3658" s="98">
        <f>COUNT(R3658:FC3658,FI3658:FQ3658)</f>
        <v>0</v>
      </c>
      <c r="C3658" s="98" t="str">
        <f>IF(COUNT(R3658:FC3658,FI3658:FQ3658)&gt;0,COUNT(R3658:FC3658,FI3658:FQ3658),"")</f>
        <v/>
      </c>
      <c r="D3658" s="98" t="str">
        <f>IF(COUNT(X3658:BN3658,BP3658:BX3658,BZ3658:CF3658,CH3658:FC3658,FI3658:FQ3658)&gt;0,COUNT(X3658:BN3658,BP3658:BX3658,BZ3658:CF3658,CH3658:FC3658,FI3658:FQ3658),"")</f>
        <v/>
      </c>
      <c r="E3658" s="98" t="str">
        <f>IF(H3658=1,COUNT(R3658:FC3658,FI3658:FQ3658),"")</f>
        <v/>
      </c>
      <c r="F3658" s="98" t="str">
        <f>IF(H3658=1,COUNT(X3658:BN3658,BP3658:BX3658,BZ3658:CF3658,CH3658:FC3658,FI3658:FQ3658),"")</f>
        <v/>
      </c>
      <c r="G3658" s="98" t="str">
        <f>IF($B3658&gt;=1,$M3658,"")</f>
        <v/>
      </c>
      <c r="H3658" s="199" t="str">
        <f>IF(AND(M3658&gt;0,M3658&lt;=STATS!$C$22),1,"")</f>
        <v/>
      </c>
      <c r="J3658" s="34">
        <v>3657</v>
      </c>
      <c r="R3658" s="17"/>
      <c r="U3658" s="17"/>
      <c r="FD3658" s="195"/>
      <c r="FE3658" s="195"/>
      <c r="FF3658" s="195"/>
      <c r="FG3658" s="195"/>
      <c r="FH3658" s="195"/>
    </row>
    <row r="3659" spans="2:164" x14ac:dyDescent="0.2">
      <c r="B3659" s="98">
        <f>COUNT(R3659:FC3659,FI3659:FQ3659)</f>
        <v>0</v>
      </c>
      <c r="C3659" s="98" t="str">
        <f>IF(COUNT(R3659:FC3659,FI3659:FQ3659)&gt;0,COUNT(R3659:FC3659,FI3659:FQ3659),"")</f>
        <v/>
      </c>
      <c r="D3659" s="98" t="str">
        <f>IF(COUNT(X3659:BN3659,BP3659:BX3659,BZ3659:CF3659,CH3659:FC3659,FI3659:FQ3659)&gt;0,COUNT(X3659:BN3659,BP3659:BX3659,BZ3659:CF3659,CH3659:FC3659,FI3659:FQ3659),"")</f>
        <v/>
      </c>
      <c r="E3659" s="98" t="str">
        <f>IF(H3659=1,COUNT(R3659:FC3659,FI3659:FQ3659),"")</f>
        <v/>
      </c>
      <c r="F3659" s="98" t="str">
        <f>IF(H3659=1,COUNT(X3659:BN3659,BP3659:BX3659,BZ3659:CF3659,CH3659:FC3659,FI3659:FQ3659),"")</f>
        <v/>
      </c>
      <c r="G3659" s="98" t="str">
        <f>IF($B3659&gt;=1,$M3659,"")</f>
        <v/>
      </c>
      <c r="H3659" s="199" t="str">
        <f>IF(AND(M3659&gt;0,M3659&lt;=STATS!$C$22),1,"")</f>
        <v/>
      </c>
      <c r="J3659" s="34">
        <v>3658</v>
      </c>
      <c r="R3659" s="17"/>
      <c r="U3659" s="17"/>
      <c r="FD3659" s="195"/>
      <c r="FE3659" s="195"/>
      <c r="FF3659" s="195"/>
      <c r="FG3659" s="195"/>
      <c r="FH3659" s="195"/>
    </row>
    <row r="3660" spans="2:164" x14ac:dyDescent="0.2">
      <c r="B3660" s="98">
        <f>COUNT(R3660:FC3660,FI3660:FQ3660)</f>
        <v>0</v>
      </c>
      <c r="C3660" s="98" t="str">
        <f>IF(COUNT(R3660:FC3660,FI3660:FQ3660)&gt;0,COUNT(R3660:FC3660,FI3660:FQ3660),"")</f>
        <v/>
      </c>
      <c r="D3660" s="98" t="str">
        <f>IF(COUNT(X3660:BN3660,BP3660:BX3660,BZ3660:CF3660,CH3660:FC3660,FI3660:FQ3660)&gt;0,COUNT(X3660:BN3660,BP3660:BX3660,BZ3660:CF3660,CH3660:FC3660,FI3660:FQ3660),"")</f>
        <v/>
      </c>
      <c r="E3660" s="98" t="str">
        <f>IF(H3660=1,COUNT(R3660:FC3660,FI3660:FQ3660),"")</f>
        <v/>
      </c>
      <c r="F3660" s="98" t="str">
        <f>IF(H3660=1,COUNT(X3660:BN3660,BP3660:BX3660,BZ3660:CF3660,CH3660:FC3660,FI3660:FQ3660),"")</f>
        <v/>
      </c>
      <c r="G3660" s="98" t="str">
        <f>IF($B3660&gt;=1,$M3660,"")</f>
        <v/>
      </c>
      <c r="H3660" s="199" t="str">
        <f>IF(AND(M3660&gt;0,M3660&lt;=STATS!$C$22),1,"")</f>
        <v/>
      </c>
      <c r="J3660" s="34">
        <v>3659</v>
      </c>
      <c r="R3660" s="17"/>
      <c r="U3660" s="17"/>
      <c r="FD3660" s="195"/>
      <c r="FE3660" s="195"/>
      <c r="FF3660" s="195"/>
      <c r="FG3660" s="195"/>
      <c r="FH3660" s="195"/>
    </row>
    <row r="3661" spans="2:164" x14ac:dyDescent="0.2">
      <c r="B3661" s="98">
        <f>COUNT(R3661:FC3661,FI3661:FQ3661)</f>
        <v>0</v>
      </c>
      <c r="C3661" s="98" t="str">
        <f>IF(COUNT(R3661:FC3661,FI3661:FQ3661)&gt;0,COUNT(R3661:FC3661,FI3661:FQ3661),"")</f>
        <v/>
      </c>
      <c r="D3661" s="98" t="str">
        <f>IF(COUNT(X3661:BN3661,BP3661:BX3661,BZ3661:CF3661,CH3661:FC3661,FI3661:FQ3661)&gt;0,COUNT(X3661:BN3661,BP3661:BX3661,BZ3661:CF3661,CH3661:FC3661,FI3661:FQ3661),"")</f>
        <v/>
      </c>
      <c r="E3661" s="98" t="str">
        <f>IF(H3661=1,COUNT(R3661:FC3661,FI3661:FQ3661),"")</f>
        <v/>
      </c>
      <c r="F3661" s="98" t="str">
        <f>IF(H3661=1,COUNT(X3661:BN3661,BP3661:BX3661,BZ3661:CF3661,CH3661:FC3661,FI3661:FQ3661),"")</f>
        <v/>
      </c>
      <c r="G3661" s="98" t="str">
        <f>IF($B3661&gt;=1,$M3661,"")</f>
        <v/>
      </c>
      <c r="H3661" s="199" t="str">
        <f>IF(AND(M3661&gt;0,M3661&lt;=STATS!$C$22),1,"")</f>
        <v/>
      </c>
      <c r="J3661" s="34">
        <v>3660</v>
      </c>
      <c r="R3661" s="17"/>
      <c r="U3661" s="17"/>
      <c r="FD3661" s="195"/>
      <c r="FE3661" s="195"/>
      <c r="FF3661" s="195"/>
      <c r="FG3661" s="195"/>
      <c r="FH3661" s="195"/>
    </row>
    <row r="3662" spans="2:164" x14ac:dyDescent="0.2">
      <c r="B3662" s="98">
        <f>COUNT(R3662:FC3662,FI3662:FQ3662)</f>
        <v>0</v>
      </c>
      <c r="C3662" s="98" t="str">
        <f>IF(COUNT(R3662:FC3662,FI3662:FQ3662)&gt;0,COUNT(R3662:FC3662,FI3662:FQ3662),"")</f>
        <v/>
      </c>
      <c r="D3662" s="98" t="str">
        <f>IF(COUNT(X3662:BN3662,BP3662:BX3662,BZ3662:CF3662,CH3662:FC3662,FI3662:FQ3662)&gt;0,COUNT(X3662:BN3662,BP3662:BX3662,BZ3662:CF3662,CH3662:FC3662,FI3662:FQ3662),"")</f>
        <v/>
      </c>
      <c r="E3662" s="98" t="str">
        <f>IF(H3662=1,COUNT(R3662:FC3662,FI3662:FQ3662),"")</f>
        <v/>
      </c>
      <c r="F3662" s="98" t="str">
        <f>IF(H3662=1,COUNT(X3662:BN3662,BP3662:BX3662,BZ3662:CF3662,CH3662:FC3662,FI3662:FQ3662),"")</f>
        <v/>
      </c>
      <c r="G3662" s="98" t="str">
        <f>IF($B3662&gt;=1,$M3662,"")</f>
        <v/>
      </c>
      <c r="H3662" s="199" t="str">
        <f>IF(AND(M3662&gt;0,M3662&lt;=STATS!$C$22),1,"")</f>
        <v/>
      </c>
      <c r="J3662" s="34">
        <v>3661</v>
      </c>
      <c r="R3662" s="17"/>
      <c r="U3662" s="17"/>
      <c r="FD3662" s="195"/>
      <c r="FE3662" s="195"/>
      <c r="FF3662" s="195"/>
      <c r="FG3662" s="195"/>
      <c r="FH3662" s="195"/>
    </row>
    <row r="3663" spans="2:164" x14ac:dyDescent="0.2">
      <c r="B3663" s="98">
        <f>COUNT(R3663:FC3663,FI3663:FQ3663)</f>
        <v>0</v>
      </c>
      <c r="C3663" s="98" t="str">
        <f>IF(COUNT(R3663:FC3663,FI3663:FQ3663)&gt;0,COUNT(R3663:FC3663,FI3663:FQ3663),"")</f>
        <v/>
      </c>
      <c r="D3663" s="98" t="str">
        <f>IF(COUNT(X3663:BN3663,BP3663:BX3663,BZ3663:CF3663,CH3663:FC3663,FI3663:FQ3663)&gt;0,COUNT(X3663:BN3663,BP3663:BX3663,BZ3663:CF3663,CH3663:FC3663,FI3663:FQ3663),"")</f>
        <v/>
      </c>
      <c r="E3663" s="98" t="str">
        <f>IF(H3663=1,COUNT(R3663:FC3663,FI3663:FQ3663),"")</f>
        <v/>
      </c>
      <c r="F3663" s="98" t="str">
        <f>IF(H3663=1,COUNT(X3663:BN3663,BP3663:BX3663,BZ3663:CF3663,CH3663:FC3663,FI3663:FQ3663),"")</f>
        <v/>
      </c>
      <c r="G3663" s="98" t="str">
        <f>IF($B3663&gt;=1,$M3663,"")</f>
        <v/>
      </c>
      <c r="H3663" s="199" t="str">
        <f>IF(AND(M3663&gt;0,M3663&lt;=STATS!$C$22),1,"")</f>
        <v/>
      </c>
      <c r="J3663" s="34">
        <v>3662</v>
      </c>
      <c r="R3663" s="17"/>
      <c r="U3663" s="17"/>
      <c r="FD3663" s="195"/>
      <c r="FE3663" s="195"/>
      <c r="FF3663" s="195"/>
      <c r="FG3663" s="195"/>
      <c r="FH3663" s="195"/>
    </row>
    <row r="3664" spans="2:164" x14ac:dyDescent="0.2">
      <c r="B3664" s="98">
        <f>COUNT(R3664:FC3664,FI3664:FQ3664)</f>
        <v>0</v>
      </c>
      <c r="C3664" s="98" t="str">
        <f>IF(COUNT(R3664:FC3664,FI3664:FQ3664)&gt;0,COUNT(R3664:FC3664,FI3664:FQ3664),"")</f>
        <v/>
      </c>
      <c r="D3664" s="98" t="str">
        <f>IF(COUNT(X3664:BN3664,BP3664:BX3664,BZ3664:CF3664,CH3664:FC3664,FI3664:FQ3664)&gt;0,COUNT(X3664:BN3664,BP3664:BX3664,BZ3664:CF3664,CH3664:FC3664,FI3664:FQ3664),"")</f>
        <v/>
      </c>
      <c r="E3664" s="98" t="str">
        <f>IF(H3664=1,COUNT(R3664:FC3664,FI3664:FQ3664),"")</f>
        <v/>
      </c>
      <c r="F3664" s="98" t="str">
        <f>IF(H3664=1,COUNT(X3664:BN3664,BP3664:BX3664,BZ3664:CF3664,CH3664:FC3664,FI3664:FQ3664),"")</f>
        <v/>
      </c>
      <c r="G3664" s="98" t="str">
        <f>IF($B3664&gt;=1,$M3664,"")</f>
        <v/>
      </c>
      <c r="H3664" s="199" t="str">
        <f>IF(AND(M3664&gt;0,M3664&lt;=STATS!$C$22),1,"")</f>
        <v/>
      </c>
      <c r="J3664" s="34">
        <v>3663</v>
      </c>
      <c r="R3664" s="17"/>
      <c r="U3664" s="17"/>
      <c r="FD3664" s="195"/>
      <c r="FE3664" s="195"/>
      <c r="FF3664" s="195"/>
      <c r="FG3664" s="195"/>
      <c r="FH3664" s="195"/>
    </row>
    <row r="3665" spans="2:164" x14ac:dyDescent="0.2">
      <c r="B3665" s="98">
        <f>COUNT(R3665:FC3665,FI3665:FQ3665)</f>
        <v>0</v>
      </c>
      <c r="C3665" s="98" t="str">
        <f>IF(COUNT(R3665:FC3665,FI3665:FQ3665)&gt;0,COUNT(R3665:FC3665,FI3665:FQ3665),"")</f>
        <v/>
      </c>
      <c r="D3665" s="98" t="str">
        <f>IF(COUNT(X3665:BN3665,BP3665:BX3665,BZ3665:CF3665,CH3665:FC3665,FI3665:FQ3665)&gt;0,COUNT(X3665:BN3665,BP3665:BX3665,BZ3665:CF3665,CH3665:FC3665,FI3665:FQ3665),"")</f>
        <v/>
      </c>
      <c r="E3665" s="98" t="str">
        <f>IF(H3665=1,COUNT(R3665:FC3665,FI3665:FQ3665),"")</f>
        <v/>
      </c>
      <c r="F3665" s="98" t="str">
        <f>IF(H3665=1,COUNT(X3665:BN3665,BP3665:BX3665,BZ3665:CF3665,CH3665:FC3665,FI3665:FQ3665),"")</f>
        <v/>
      </c>
      <c r="G3665" s="98" t="str">
        <f>IF($B3665&gt;=1,$M3665,"")</f>
        <v/>
      </c>
      <c r="H3665" s="199" t="str">
        <f>IF(AND(M3665&gt;0,M3665&lt;=STATS!$C$22),1,"")</f>
        <v/>
      </c>
      <c r="J3665" s="34">
        <v>3664</v>
      </c>
      <c r="R3665" s="17"/>
      <c r="U3665" s="17"/>
      <c r="FD3665" s="195"/>
      <c r="FE3665" s="195"/>
      <c r="FF3665" s="195"/>
      <c r="FG3665" s="195"/>
      <c r="FH3665" s="195"/>
    </row>
    <row r="3666" spans="2:164" x14ac:dyDescent="0.2">
      <c r="B3666" s="98">
        <f>COUNT(R3666:FC3666,FI3666:FQ3666)</f>
        <v>0</v>
      </c>
      <c r="C3666" s="98" t="str">
        <f>IF(COUNT(R3666:FC3666,FI3666:FQ3666)&gt;0,COUNT(R3666:FC3666,FI3666:FQ3666),"")</f>
        <v/>
      </c>
      <c r="D3666" s="98" t="str">
        <f>IF(COUNT(X3666:BN3666,BP3666:BX3666,BZ3666:CF3666,CH3666:FC3666,FI3666:FQ3666)&gt;0,COUNT(X3666:BN3666,BP3666:BX3666,BZ3666:CF3666,CH3666:FC3666,FI3666:FQ3666),"")</f>
        <v/>
      </c>
      <c r="E3666" s="98" t="str">
        <f>IF(H3666=1,COUNT(R3666:FC3666,FI3666:FQ3666),"")</f>
        <v/>
      </c>
      <c r="F3666" s="98" t="str">
        <f>IF(H3666=1,COUNT(X3666:BN3666,BP3666:BX3666,BZ3666:CF3666,CH3666:FC3666,FI3666:FQ3666),"")</f>
        <v/>
      </c>
      <c r="G3666" s="98" t="str">
        <f>IF($B3666&gt;=1,$M3666,"")</f>
        <v/>
      </c>
      <c r="H3666" s="199" t="str">
        <f>IF(AND(M3666&gt;0,M3666&lt;=STATS!$C$22),1,"")</f>
        <v/>
      </c>
      <c r="J3666" s="34">
        <v>3665</v>
      </c>
      <c r="R3666" s="17"/>
      <c r="U3666" s="17"/>
      <c r="FD3666" s="195"/>
      <c r="FE3666" s="195"/>
      <c r="FF3666" s="195"/>
      <c r="FG3666" s="195"/>
      <c r="FH3666" s="195"/>
    </row>
    <row r="3667" spans="2:164" x14ac:dyDescent="0.2">
      <c r="B3667" s="98">
        <f>COUNT(R3667:FC3667,FI3667:FQ3667)</f>
        <v>0</v>
      </c>
      <c r="C3667" s="98" t="str">
        <f>IF(COUNT(R3667:FC3667,FI3667:FQ3667)&gt;0,COUNT(R3667:FC3667,FI3667:FQ3667),"")</f>
        <v/>
      </c>
      <c r="D3667" s="98" t="str">
        <f>IF(COUNT(X3667:BN3667,BP3667:BX3667,BZ3667:CF3667,CH3667:FC3667,FI3667:FQ3667)&gt;0,COUNT(X3667:BN3667,BP3667:BX3667,BZ3667:CF3667,CH3667:FC3667,FI3667:FQ3667),"")</f>
        <v/>
      </c>
      <c r="E3667" s="98" t="str">
        <f>IF(H3667=1,COUNT(R3667:FC3667,FI3667:FQ3667),"")</f>
        <v/>
      </c>
      <c r="F3667" s="98" t="str">
        <f>IF(H3667=1,COUNT(X3667:BN3667,BP3667:BX3667,BZ3667:CF3667,CH3667:FC3667,FI3667:FQ3667),"")</f>
        <v/>
      </c>
      <c r="G3667" s="98" t="str">
        <f>IF($B3667&gt;=1,$M3667,"")</f>
        <v/>
      </c>
      <c r="H3667" s="199" t="str">
        <f>IF(AND(M3667&gt;0,M3667&lt;=STATS!$C$22),1,"")</f>
        <v/>
      </c>
      <c r="J3667" s="34">
        <v>3666</v>
      </c>
      <c r="R3667" s="17"/>
      <c r="U3667" s="17"/>
      <c r="FD3667" s="195"/>
      <c r="FE3667" s="195"/>
      <c r="FF3667" s="195"/>
      <c r="FG3667" s="195"/>
      <c r="FH3667" s="195"/>
    </row>
    <row r="3668" spans="2:164" x14ac:dyDescent="0.2">
      <c r="B3668" s="98">
        <f>COUNT(R3668:FC3668,FI3668:FQ3668)</f>
        <v>0</v>
      </c>
      <c r="C3668" s="98" t="str">
        <f>IF(COUNT(R3668:FC3668,FI3668:FQ3668)&gt;0,COUNT(R3668:FC3668,FI3668:FQ3668),"")</f>
        <v/>
      </c>
      <c r="D3668" s="98" t="str">
        <f>IF(COUNT(X3668:BN3668,BP3668:BX3668,BZ3668:CF3668,CH3668:FC3668,FI3668:FQ3668)&gt;0,COUNT(X3668:BN3668,BP3668:BX3668,BZ3668:CF3668,CH3668:FC3668,FI3668:FQ3668),"")</f>
        <v/>
      </c>
      <c r="E3668" s="98" t="str">
        <f>IF(H3668=1,COUNT(R3668:FC3668,FI3668:FQ3668),"")</f>
        <v/>
      </c>
      <c r="F3668" s="98" t="str">
        <f>IF(H3668=1,COUNT(X3668:BN3668,BP3668:BX3668,BZ3668:CF3668,CH3668:FC3668,FI3668:FQ3668),"")</f>
        <v/>
      </c>
      <c r="G3668" s="98" t="str">
        <f>IF($B3668&gt;=1,$M3668,"")</f>
        <v/>
      </c>
      <c r="H3668" s="199" t="str">
        <f>IF(AND(M3668&gt;0,M3668&lt;=STATS!$C$22),1,"")</f>
        <v/>
      </c>
      <c r="J3668" s="34">
        <v>3667</v>
      </c>
      <c r="R3668" s="17"/>
      <c r="U3668" s="17"/>
      <c r="FD3668" s="195"/>
      <c r="FE3668" s="195"/>
      <c r="FF3668" s="195"/>
      <c r="FG3668" s="195"/>
      <c r="FH3668" s="195"/>
    </row>
    <row r="3669" spans="2:164" x14ac:dyDescent="0.2">
      <c r="B3669" s="98">
        <f>COUNT(R3669:FC3669,FI3669:FQ3669)</f>
        <v>0</v>
      </c>
      <c r="C3669" s="98" t="str">
        <f>IF(COUNT(R3669:FC3669,FI3669:FQ3669)&gt;0,COUNT(R3669:FC3669,FI3669:FQ3669),"")</f>
        <v/>
      </c>
      <c r="D3669" s="98" t="str">
        <f>IF(COUNT(X3669:BN3669,BP3669:BX3669,BZ3669:CF3669,CH3669:FC3669,FI3669:FQ3669)&gt;0,COUNT(X3669:BN3669,BP3669:BX3669,BZ3669:CF3669,CH3669:FC3669,FI3669:FQ3669),"")</f>
        <v/>
      </c>
      <c r="E3669" s="98" t="str">
        <f>IF(H3669=1,COUNT(R3669:FC3669,FI3669:FQ3669),"")</f>
        <v/>
      </c>
      <c r="F3669" s="98" t="str">
        <f>IF(H3669=1,COUNT(X3669:BN3669,BP3669:BX3669,BZ3669:CF3669,CH3669:FC3669,FI3669:FQ3669),"")</f>
        <v/>
      </c>
      <c r="G3669" s="98" t="str">
        <f>IF($B3669&gt;=1,$M3669,"")</f>
        <v/>
      </c>
      <c r="H3669" s="199" t="str">
        <f>IF(AND(M3669&gt;0,M3669&lt;=STATS!$C$22),1,"")</f>
        <v/>
      </c>
      <c r="J3669" s="34">
        <v>3668</v>
      </c>
      <c r="R3669" s="17"/>
      <c r="U3669" s="17"/>
      <c r="FD3669" s="195"/>
      <c r="FE3669" s="195"/>
      <c r="FF3669" s="195"/>
      <c r="FG3669" s="195"/>
      <c r="FH3669" s="195"/>
    </row>
    <row r="3670" spans="2:164" x14ac:dyDescent="0.2">
      <c r="B3670" s="98">
        <f>COUNT(R3670:FC3670,FI3670:FQ3670)</f>
        <v>0</v>
      </c>
      <c r="C3670" s="98" t="str">
        <f>IF(COUNT(R3670:FC3670,FI3670:FQ3670)&gt;0,COUNT(R3670:FC3670,FI3670:FQ3670),"")</f>
        <v/>
      </c>
      <c r="D3670" s="98" t="str">
        <f>IF(COUNT(X3670:BN3670,BP3670:BX3670,BZ3670:CF3670,CH3670:FC3670,FI3670:FQ3670)&gt;0,COUNT(X3670:BN3670,BP3670:BX3670,BZ3670:CF3670,CH3670:FC3670,FI3670:FQ3670),"")</f>
        <v/>
      </c>
      <c r="E3670" s="98" t="str">
        <f>IF(H3670=1,COUNT(R3670:FC3670,FI3670:FQ3670),"")</f>
        <v/>
      </c>
      <c r="F3670" s="98" t="str">
        <f>IF(H3670=1,COUNT(X3670:BN3670,BP3670:BX3670,BZ3670:CF3670,CH3670:FC3670,FI3670:FQ3670),"")</f>
        <v/>
      </c>
      <c r="G3670" s="98" t="str">
        <f>IF($B3670&gt;=1,$M3670,"")</f>
        <v/>
      </c>
      <c r="H3670" s="199" t="str">
        <f>IF(AND(M3670&gt;0,M3670&lt;=STATS!$C$22),1,"")</f>
        <v/>
      </c>
      <c r="J3670" s="34">
        <v>3669</v>
      </c>
      <c r="R3670" s="17"/>
      <c r="U3670" s="17"/>
      <c r="FD3670" s="195"/>
      <c r="FE3670" s="195"/>
      <c r="FF3670" s="195"/>
      <c r="FG3670" s="195"/>
      <c r="FH3670" s="195"/>
    </row>
    <row r="3671" spans="2:164" x14ac:dyDescent="0.2">
      <c r="B3671" s="98">
        <f>COUNT(R3671:FC3671,FI3671:FQ3671)</f>
        <v>0</v>
      </c>
      <c r="C3671" s="98" t="str">
        <f>IF(COUNT(R3671:FC3671,FI3671:FQ3671)&gt;0,COUNT(R3671:FC3671,FI3671:FQ3671),"")</f>
        <v/>
      </c>
      <c r="D3671" s="98" t="str">
        <f>IF(COUNT(X3671:BN3671,BP3671:BX3671,BZ3671:CF3671,CH3671:FC3671,FI3671:FQ3671)&gt;0,COUNT(X3671:BN3671,BP3671:BX3671,BZ3671:CF3671,CH3671:FC3671,FI3671:FQ3671),"")</f>
        <v/>
      </c>
      <c r="E3671" s="98" t="str">
        <f>IF(H3671=1,COUNT(R3671:FC3671,FI3671:FQ3671),"")</f>
        <v/>
      </c>
      <c r="F3671" s="98" t="str">
        <f>IF(H3671=1,COUNT(X3671:BN3671,BP3671:BX3671,BZ3671:CF3671,CH3671:FC3671,FI3671:FQ3671),"")</f>
        <v/>
      </c>
      <c r="G3671" s="98" t="str">
        <f>IF($B3671&gt;=1,$M3671,"")</f>
        <v/>
      </c>
      <c r="H3671" s="199" t="str">
        <f>IF(AND(M3671&gt;0,M3671&lt;=STATS!$C$22),1,"")</f>
        <v/>
      </c>
      <c r="J3671" s="34">
        <v>3670</v>
      </c>
      <c r="R3671" s="17"/>
      <c r="U3671" s="17"/>
      <c r="FD3671" s="195"/>
      <c r="FE3671" s="195"/>
      <c r="FF3671" s="195"/>
      <c r="FG3671" s="195"/>
      <c r="FH3671" s="195"/>
    </row>
    <row r="3672" spans="2:164" x14ac:dyDescent="0.2">
      <c r="B3672" s="98">
        <f>COUNT(R3672:FC3672,FI3672:FQ3672)</f>
        <v>0</v>
      </c>
      <c r="C3672" s="98" t="str">
        <f>IF(COUNT(R3672:FC3672,FI3672:FQ3672)&gt;0,COUNT(R3672:FC3672,FI3672:FQ3672),"")</f>
        <v/>
      </c>
      <c r="D3672" s="98" t="str">
        <f>IF(COUNT(X3672:BN3672,BP3672:BX3672,BZ3672:CF3672,CH3672:FC3672,FI3672:FQ3672)&gt;0,COUNT(X3672:BN3672,BP3672:BX3672,BZ3672:CF3672,CH3672:FC3672,FI3672:FQ3672),"")</f>
        <v/>
      </c>
      <c r="E3672" s="98" t="str">
        <f>IF(H3672=1,COUNT(R3672:FC3672,FI3672:FQ3672),"")</f>
        <v/>
      </c>
      <c r="F3672" s="98" t="str">
        <f>IF(H3672=1,COUNT(X3672:BN3672,BP3672:BX3672,BZ3672:CF3672,CH3672:FC3672,FI3672:FQ3672),"")</f>
        <v/>
      </c>
      <c r="G3672" s="98" t="str">
        <f>IF($B3672&gt;=1,$M3672,"")</f>
        <v/>
      </c>
      <c r="H3672" s="199" t="str">
        <f>IF(AND(M3672&gt;0,M3672&lt;=STATS!$C$22),1,"")</f>
        <v/>
      </c>
      <c r="J3672" s="34">
        <v>3671</v>
      </c>
      <c r="R3672" s="17"/>
      <c r="U3672" s="17"/>
      <c r="FD3672" s="195"/>
      <c r="FE3672" s="195"/>
      <c r="FF3672" s="195"/>
      <c r="FG3672" s="195"/>
      <c r="FH3672" s="195"/>
    </row>
    <row r="3673" spans="2:164" x14ac:dyDescent="0.2">
      <c r="B3673" s="98">
        <f>COUNT(R3673:FC3673,FI3673:FQ3673)</f>
        <v>0</v>
      </c>
      <c r="C3673" s="98" t="str">
        <f>IF(COUNT(R3673:FC3673,FI3673:FQ3673)&gt;0,COUNT(R3673:FC3673,FI3673:FQ3673),"")</f>
        <v/>
      </c>
      <c r="D3673" s="98" t="str">
        <f>IF(COUNT(X3673:BN3673,BP3673:BX3673,BZ3673:CF3673,CH3673:FC3673,FI3673:FQ3673)&gt;0,COUNT(X3673:BN3673,BP3673:BX3673,BZ3673:CF3673,CH3673:FC3673,FI3673:FQ3673),"")</f>
        <v/>
      </c>
      <c r="E3673" s="98" t="str">
        <f>IF(H3673=1,COUNT(R3673:FC3673,FI3673:FQ3673),"")</f>
        <v/>
      </c>
      <c r="F3673" s="98" t="str">
        <f>IF(H3673=1,COUNT(X3673:BN3673,BP3673:BX3673,BZ3673:CF3673,CH3673:FC3673,FI3673:FQ3673),"")</f>
        <v/>
      </c>
      <c r="G3673" s="98" t="str">
        <f>IF($B3673&gt;=1,$M3673,"")</f>
        <v/>
      </c>
      <c r="H3673" s="199" t="str">
        <f>IF(AND(M3673&gt;0,M3673&lt;=STATS!$C$22),1,"")</f>
        <v/>
      </c>
      <c r="J3673" s="34">
        <v>3672</v>
      </c>
      <c r="R3673" s="17"/>
      <c r="U3673" s="17"/>
      <c r="FD3673" s="195"/>
      <c r="FE3673" s="195"/>
      <c r="FF3673" s="195"/>
      <c r="FG3673" s="195"/>
      <c r="FH3673" s="195"/>
    </row>
    <row r="3674" spans="2:164" x14ac:dyDescent="0.2">
      <c r="B3674" s="98">
        <f>COUNT(R3674:FC3674,FI3674:FQ3674)</f>
        <v>0</v>
      </c>
      <c r="C3674" s="98" t="str">
        <f>IF(COUNT(R3674:FC3674,FI3674:FQ3674)&gt;0,COUNT(R3674:FC3674,FI3674:FQ3674),"")</f>
        <v/>
      </c>
      <c r="D3674" s="98" t="str">
        <f>IF(COUNT(X3674:BN3674,BP3674:BX3674,BZ3674:CF3674,CH3674:FC3674,FI3674:FQ3674)&gt;0,COUNT(X3674:BN3674,BP3674:BX3674,BZ3674:CF3674,CH3674:FC3674,FI3674:FQ3674),"")</f>
        <v/>
      </c>
      <c r="E3674" s="98" t="str">
        <f>IF(H3674=1,COUNT(R3674:FC3674,FI3674:FQ3674),"")</f>
        <v/>
      </c>
      <c r="F3674" s="98" t="str">
        <f>IF(H3674=1,COUNT(X3674:BN3674,BP3674:BX3674,BZ3674:CF3674,CH3674:FC3674,FI3674:FQ3674),"")</f>
        <v/>
      </c>
      <c r="G3674" s="98" t="str">
        <f>IF($B3674&gt;=1,$M3674,"")</f>
        <v/>
      </c>
      <c r="H3674" s="199" t="str">
        <f>IF(AND(M3674&gt;0,M3674&lt;=STATS!$C$22),1,"")</f>
        <v/>
      </c>
      <c r="J3674" s="34">
        <v>3673</v>
      </c>
      <c r="R3674" s="17"/>
      <c r="U3674" s="17"/>
      <c r="FD3674" s="195"/>
      <c r="FE3674" s="195"/>
      <c r="FF3674" s="195"/>
      <c r="FG3674" s="195"/>
      <c r="FH3674" s="195"/>
    </row>
    <row r="3675" spans="2:164" x14ac:dyDescent="0.2">
      <c r="B3675" s="98">
        <f>COUNT(R3675:FC3675,FI3675:FQ3675)</f>
        <v>0</v>
      </c>
      <c r="C3675" s="98" t="str">
        <f>IF(COUNT(R3675:FC3675,FI3675:FQ3675)&gt;0,COUNT(R3675:FC3675,FI3675:FQ3675),"")</f>
        <v/>
      </c>
      <c r="D3675" s="98" t="str">
        <f>IF(COUNT(X3675:BN3675,BP3675:BX3675,BZ3675:CF3675,CH3675:FC3675,FI3675:FQ3675)&gt;0,COUNT(X3675:BN3675,BP3675:BX3675,BZ3675:CF3675,CH3675:FC3675,FI3675:FQ3675),"")</f>
        <v/>
      </c>
      <c r="E3675" s="98" t="str">
        <f>IF(H3675=1,COUNT(R3675:FC3675,FI3675:FQ3675),"")</f>
        <v/>
      </c>
      <c r="F3675" s="98" t="str">
        <f>IF(H3675=1,COUNT(X3675:BN3675,BP3675:BX3675,BZ3675:CF3675,CH3675:FC3675,FI3675:FQ3675),"")</f>
        <v/>
      </c>
      <c r="G3675" s="98" t="str">
        <f>IF($B3675&gt;=1,$M3675,"")</f>
        <v/>
      </c>
      <c r="H3675" s="199" t="str">
        <f>IF(AND(M3675&gt;0,M3675&lt;=STATS!$C$22),1,"")</f>
        <v/>
      </c>
      <c r="J3675" s="34">
        <v>3674</v>
      </c>
      <c r="R3675" s="17"/>
      <c r="U3675" s="17"/>
      <c r="FD3675" s="195"/>
      <c r="FE3675" s="195"/>
      <c r="FF3675" s="195"/>
      <c r="FG3675" s="195"/>
      <c r="FH3675" s="195"/>
    </row>
    <row r="3676" spans="2:164" x14ac:dyDescent="0.2">
      <c r="B3676" s="98">
        <f>COUNT(R3676:FC3676,FI3676:FQ3676)</f>
        <v>0</v>
      </c>
      <c r="C3676" s="98" t="str">
        <f>IF(COUNT(R3676:FC3676,FI3676:FQ3676)&gt;0,COUNT(R3676:FC3676,FI3676:FQ3676),"")</f>
        <v/>
      </c>
      <c r="D3676" s="98" t="str">
        <f>IF(COUNT(X3676:BN3676,BP3676:BX3676,BZ3676:CF3676,CH3676:FC3676,FI3676:FQ3676)&gt;0,COUNT(X3676:BN3676,BP3676:BX3676,BZ3676:CF3676,CH3676:FC3676,FI3676:FQ3676),"")</f>
        <v/>
      </c>
      <c r="E3676" s="98" t="str">
        <f>IF(H3676=1,COUNT(R3676:FC3676,FI3676:FQ3676),"")</f>
        <v/>
      </c>
      <c r="F3676" s="98" t="str">
        <f>IF(H3676=1,COUNT(X3676:BN3676,BP3676:BX3676,BZ3676:CF3676,CH3676:FC3676,FI3676:FQ3676),"")</f>
        <v/>
      </c>
      <c r="G3676" s="98" t="str">
        <f>IF($B3676&gt;=1,$M3676,"")</f>
        <v/>
      </c>
      <c r="H3676" s="199" t="str">
        <f>IF(AND(M3676&gt;0,M3676&lt;=STATS!$C$22),1,"")</f>
        <v/>
      </c>
      <c r="J3676" s="34">
        <v>3675</v>
      </c>
      <c r="R3676" s="17"/>
      <c r="U3676" s="17"/>
      <c r="FD3676" s="195"/>
      <c r="FE3676" s="195"/>
      <c r="FF3676" s="195"/>
      <c r="FG3676" s="195"/>
      <c r="FH3676" s="195"/>
    </row>
    <row r="3677" spans="2:164" x14ac:dyDescent="0.2">
      <c r="B3677" s="98">
        <f>COUNT(R3677:FC3677,FI3677:FQ3677)</f>
        <v>0</v>
      </c>
      <c r="C3677" s="98" t="str">
        <f>IF(COUNT(R3677:FC3677,FI3677:FQ3677)&gt;0,COUNT(R3677:FC3677,FI3677:FQ3677),"")</f>
        <v/>
      </c>
      <c r="D3677" s="98" t="str">
        <f>IF(COUNT(X3677:BN3677,BP3677:BX3677,BZ3677:CF3677,CH3677:FC3677,FI3677:FQ3677)&gt;0,COUNT(X3677:BN3677,BP3677:BX3677,BZ3677:CF3677,CH3677:FC3677,FI3677:FQ3677),"")</f>
        <v/>
      </c>
      <c r="E3677" s="98" t="str">
        <f>IF(H3677=1,COUNT(R3677:FC3677,FI3677:FQ3677),"")</f>
        <v/>
      </c>
      <c r="F3677" s="98" t="str">
        <f>IF(H3677=1,COUNT(X3677:BN3677,BP3677:BX3677,BZ3677:CF3677,CH3677:FC3677,FI3677:FQ3677),"")</f>
        <v/>
      </c>
      <c r="G3677" s="98" t="str">
        <f>IF($B3677&gt;=1,$M3677,"")</f>
        <v/>
      </c>
      <c r="H3677" s="199" t="str">
        <f>IF(AND(M3677&gt;0,M3677&lt;=STATS!$C$22),1,"")</f>
        <v/>
      </c>
      <c r="J3677" s="34">
        <v>3676</v>
      </c>
      <c r="R3677" s="17"/>
      <c r="U3677" s="17"/>
      <c r="FD3677" s="195"/>
      <c r="FE3677" s="195"/>
      <c r="FF3677" s="195"/>
      <c r="FG3677" s="195"/>
      <c r="FH3677" s="195"/>
    </row>
    <row r="3678" spans="2:164" x14ac:dyDescent="0.2">
      <c r="B3678" s="98">
        <f>COUNT(R3678:FC3678,FI3678:FQ3678)</f>
        <v>0</v>
      </c>
      <c r="C3678" s="98" t="str">
        <f>IF(COUNT(R3678:FC3678,FI3678:FQ3678)&gt;0,COUNT(R3678:FC3678,FI3678:FQ3678),"")</f>
        <v/>
      </c>
      <c r="D3678" s="98" t="str">
        <f>IF(COUNT(X3678:BN3678,BP3678:BX3678,BZ3678:CF3678,CH3678:FC3678,FI3678:FQ3678)&gt;0,COUNT(X3678:BN3678,BP3678:BX3678,BZ3678:CF3678,CH3678:FC3678,FI3678:FQ3678),"")</f>
        <v/>
      </c>
      <c r="E3678" s="98" t="str">
        <f>IF(H3678=1,COUNT(R3678:FC3678,FI3678:FQ3678),"")</f>
        <v/>
      </c>
      <c r="F3678" s="98" t="str">
        <f>IF(H3678=1,COUNT(X3678:BN3678,BP3678:BX3678,BZ3678:CF3678,CH3678:FC3678,FI3678:FQ3678),"")</f>
        <v/>
      </c>
      <c r="G3678" s="98" t="str">
        <f>IF($B3678&gt;=1,$M3678,"")</f>
        <v/>
      </c>
      <c r="H3678" s="199" t="str">
        <f>IF(AND(M3678&gt;0,M3678&lt;=STATS!$C$22),1,"")</f>
        <v/>
      </c>
      <c r="J3678" s="34">
        <v>3677</v>
      </c>
      <c r="R3678" s="17"/>
      <c r="U3678" s="17"/>
      <c r="FD3678" s="195"/>
      <c r="FE3678" s="195"/>
      <c r="FF3678" s="195"/>
      <c r="FG3678" s="195"/>
      <c r="FH3678" s="195"/>
    </row>
    <row r="3679" spans="2:164" x14ac:dyDescent="0.2">
      <c r="B3679" s="98">
        <f>COUNT(R3679:FC3679,FI3679:FQ3679)</f>
        <v>0</v>
      </c>
      <c r="C3679" s="98" t="str">
        <f>IF(COUNT(R3679:FC3679,FI3679:FQ3679)&gt;0,COUNT(R3679:FC3679,FI3679:FQ3679),"")</f>
        <v/>
      </c>
      <c r="D3679" s="98" t="str">
        <f>IF(COUNT(X3679:BN3679,BP3679:BX3679,BZ3679:CF3679,CH3679:FC3679,FI3679:FQ3679)&gt;0,COUNT(X3679:BN3679,BP3679:BX3679,BZ3679:CF3679,CH3679:FC3679,FI3679:FQ3679),"")</f>
        <v/>
      </c>
      <c r="E3679" s="98" t="str">
        <f>IF(H3679=1,COUNT(R3679:FC3679,FI3679:FQ3679),"")</f>
        <v/>
      </c>
      <c r="F3679" s="98" t="str">
        <f>IF(H3679=1,COUNT(X3679:BN3679,BP3679:BX3679,BZ3679:CF3679,CH3679:FC3679,FI3679:FQ3679),"")</f>
        <v/>
      </c>
      <c r="G3679" s="98" t="str">
        <f>IF($B3679&gt;=1,$M3679,"")</f>
        <v/>
      </c>
      <c r="H3679" s="199" t="str">
        <f>IF(AND(M3679&gt;0,M3679&lt;=STATS!$C$22),1,"")</f>
        <v/>
      </c>
      <c r="J3679" s="34">
        <v>3678</v>
      </c>
      <c r="R3679" s="17"/>
      <c r="U3679" s="17"/>
      <c r="FD3679" s="195"/>
      <c r="FE3679" s="195"/>
      <c r="FF3679" s="195"/>
      <c r="FG3679" s="195"/>
      <c r="FH3679" s="195"/>
    </row>
    <row r="3680" spans="2:164" x14ac:dyDescent="0.2">
      <c r="B3680" s="98">
        <f>COUNT(R3680:FC3680,FI3680:FQ3680)</f>
        <v>0</v>
      </c>
      <c r="C3680" s="98" t="str">
        <f>IF(COUNT(R3680:FC3680,FI3680:FQ3680)&gt;0,COUNT(R3680:FC3680,FI3680:FQ3680),"")</f>
        <v/>
      </c>
      <c r="D3680" s="98" t="str">
        <f>IF(COUNT(X3680:BN3680,BP3680:BX3680,BZ3680:CF3680,CH3680:FC3680,FI3680:FQ3680)&gt;0,COUNT(X3680:BN3680,BP3680:BX3680,BZ3680:CF3680,CH3680:FC3680,FI3680:FQ3680),"")</f>
        <v/>
      </c>
      <c r="E3680" s="98" t="str">
        <f>IF(H3680=1,COUNT(R3680:FC3680,FI3680:FQ3680),"")</f>
        <v/>
      </c>
      <c r="F3680" s="98" t="str">
        <f>IF(H3680=1,COUNT(X3680:BN3680,BP3680:BX3680,BZ3680:CF3680,CH3680:FC3680,FI3680:FQ3680),"")</f>
        <v/>
      </c>
      <c r="G3680" s="98" t="str">
        <f>IF($B3680&gt;=1,$M3680,"")</f>
        <v/>
      </c>
      <c r="H3680" s="199" t="str">
        <f>IF(AND(M3680&gt;0,M3680&lt;=STATS!$C$22),1,"")</f>
        <v/>
      </c>
      <c r="J3680" s="34">
        <v>3679</v>
      </c>
      <c r="R3680" s="17"/>
      <c r="U3680" s="17"/>
      <c r="FD3680" s="195"/>
      <c r="FE3680" s="195"/>
      <c r="FF3680" s="195"/>
      <c r="FG3680" s="195"/>
      <c r="FH3680" s="195"/>
    </row>
    <row r="3681" spans="2:164" x14ac:dyDescent="0.2">
      <c r="B3681" s="98">
        <f>COUNT(R3681:FC3681,FI3681:FQ3681)</f>
        <v>0</v>
      </c>
      <c r="C3681" s="98" t="str">
        <f>IF(COUNT(R3681:FC3681,FI3681:FQ3681)&gt;0,COUNT(R3681:FC3681,FI3681:FQ3681),"")</f>
        <v/>
      </c>
      <c r="D3681" s="98" t="str">
        <f>IF(COUNT(X3681:BN3681,BP3681:BX3681,BZ3681:CF3681,CH3681:FC3681,FI3681:FQ3681)&gt;0,COUNT(X3681:BN3681,BP3681:BX3681,BZ3681:CF3681,CH3681:FC3681,FI3681:FQ3681),"")</f>
        <v/>
      </c>
      <c r="E3681" s="98" t="str">
        <f>IF(H3681=1,COUNT(R3681:FC3681,FI3681:FQ3681),"")</f>
        <v/>
      </c>
      <c r="F3681" s="98" t="str">
        <f>IF(H3681=1,COUNT(X3681:BN3681,BP3681:BX3681,BZ3681:CF3681,CH3681:FC3681,FI3681:FQ3681),"")</f>
        <v/>
      </c>
      <c r="G3681" s="98" t="str">
        <f>IF($B3681&gt;=1,$M3681,"")</f>
        <v/>
      </c>
      <c r="H3681" s="199" t="str">
        <f>IF(AND(M3681&gt;0,M3681&lt;=STATS!$C$22),1,"")</f>
        <v/>
      </c>
      <c r="J3681" s="34">
        <v>3680</v>
      </c>
      <c r="R3681" s="17"/>
      <c r="U3681" s="17"/>
      <c r="FD3681" s="195"/>
      <c r="FE3681" s="195"/>
      <c r="FF3681" s="195"/>
      <c r="FG3681" s="195"/>
      <c r="FH3681" s="195"/>
    </row>
    <row r="3682" spans="2:164" x14ac:dyDescent="0.2">
      <c r="B3682" s="98">
        <f>COUNT(R3682:FC3682,FI3682:FQ3682)</f>
        <v>0</v>
      </c>
      <c r="C3682" s="98" t="str">
        <f>IF(COUNT(R3682:FC3682,FI3682:FQ3682)&gt;0,COUNT(R3682:FC3682,FI3682:FQ3682),"")</f>
        <v/>
      </c>
      <c r="D3682" s="98" t="str">
        <f>IF(COUNT(X3682:BN3682,BP3682:BX3682,BZ3682:CF3682,CH3682:FC3682,FI3682:FQ3682)&gt;0,COUNT(X3682:BN3682,BP3682:BX3682,BZ3682:CF3682,CH3682:FC3682,FI3682:FQ3682),"")</f>
        <v/>
      </c>
      <c r="E3682" s="98" t="str">
        <f>IF(H3682=1,COUNT(R3682:FC3682,FI3682:FQ3682),"")</f>
        <v/>
      </c>
      <c r="F3682" s="98" t="str">
        <f>IF(H3682=1,COUNT(X3682:BN3682,BP3682:BX3682,BZ3682:CF3682,CH3682:FC3682,FI3682:FQ3682),"")</f>
        <v/>
      </c>
      <c r="G3682" s="98" t="str">
        <f>IF($B3682&gt;=1,$M3682,"")</f>
        <v/>
      </c>
      <c r="H3682" s="199" t="str">
        <f>IF(AND(M3682&gt;0,M3682&lt;=STATS!$C$22),1,"")</f>
        <v/>
      </c>
      <c r="J3682" s="34">
        <v>3681</v>
      </c>
      <c r="R3682" s="17"/>
      <c r="U3682" s="17"/>
      <c r="FD3682" s="195"/>
      <c r="FE3682" s="195"/>
      <c r="FF3682" s="195"/>
      <c r="FG3682" s="195"/>
      <c r="FH3682" s="195"/>
    </row>
    <row r="3683" spans="2:164" x14ac:dyDescent="0.2">
      <c r="B3683" s="98">
        <f>COUNT(R3683:FC3683,FI3683:FQ3683)</f>
        <v>0</v>
      </c>
      <c r="C3683" s="98" t="str">
        <f>IF(COUNT(R3683:FC3683,FI3683:FQ3683)&gt;0,COUNT(R3683:FC3683,FI3683:FQ3683),"")</f>
        <v/>
      </c>
      <c r="D3683" s="98" t="str">
        <f>IF(COUNT(X3683:BN3683,BP3683:BX3683,BZ3683:CF3683,CH3683:FC3683,FI3683:FQ3683)&gt;0,COUNT(X3683:BN3683,BP3683:BX3683,BZ3683:CF3683,CH3683:FC3683,FI3683:FQ3683),"")</f>
        <v/>
      </c>
      <c r="E3683" s="98" t="str">
        <f>IF(H3683=1,COUNT(R3683:FC3683,FI3683:FQ3683),"")</f>
        <v/>
      </c>
      <c r="F3683" s="98" t="str">
        <f>IF(H3683=1,COUNT(X3683:BN3683,BP3683:BX3683,BZ3683:CF3683,CH3683:FC3683,FI3683:FQ3683),"")</f>
        <v/>
      </c>
      <c r="G3683" s="98" t="str">
        <f>IF($B3683&gt;=1,$M3683,"")</f>
        <v/>
      </c>
      <c r="H3683" s="199" t="str">
        <f>IF(AND(M3683&gt;0,M3683&lt;=STATS!$C$22),1,"")</f>
        <v/>
      </c>
      <c r="J3683" s="34">
        <v>3682</v>
      </c>
      <c r="R3683" s="17"/>
      <c r="U3683" s="17"/>
      <c r="FD3683" s="195"/>
      <c r="FE3683" s="195"/>
      <c r="FF3683" s="195"/>
      <c r="FG3683" s="195"/>
      <c r="FH3683" s="195"/>
    </row>
    <row r="3684" spans="2:164" x14ac:dyDescent="0.2">
      <c r="B3684" s="98">
        <f>COUNT(R3684:FC3684,FI3684:FQ3684)</f>
        <v>0</v>
      </c>
      <c r="C3684" s="98" t="str">
        <f>IF(COUNT(R3684:FC3684,FI3684:FQ3684)&gt;0,COUNT(R3684:FC3684,FI3684:FQ3684),"")</f>
        <v/>
      </c>
      <c r="D3684" s="98" t="str">
        <f>IF(COUNT(X3684:BN3684,BP3684:BX3684,BZ3684:CF3684,CH3684:FC3684,FI3684:FQ3684)&gt;0,COUNT(X3684:BN3684,BP3684:BX3684,BZ3684:CF3684,CH3684:FC3684,FI3684:FQ3684),"")</f>
        <v/>
      </c>
      <c r="E3684" s="98" t="str">
        <f>IF(H3684=1,COUNT(R3684:FC3684,FI3684:FQ3684),"")</f>
        <v/>
      </c>
      <c r="F3684" s="98" t="str">
        <f>IF(H3684=1,COUNT(X3684:BN3684,BP3684:BX3684,BZ3684:CF3684,CH3684:FC3684,FI3684:FQ3684),"")</f>
        <v/>
      </c>
      <c r="G3684" s="98" t="str">
        <f>IF($B3684&gt;=1,$M3684,"")</f>
        <v/>
      </c>
      <c r="H3684" s="199" t="str">
        <f>IF(AND(M3684&gt;0,M3684&lt;=STATS!$C$22),1,"")</f>
        <v/>
      </c>
      <c r="J3684" s="34">
        <v>3683</v>
      </c>
      <c r="R3684" s="17"/>
      <c r="U3684" s="17"/>
      <c r="FD3684" s="195"/>
      <c r="FE3684" s="195"/>
      <c r="FF3684" s="195"/>
      <c r="FG3684" s="195"/>
      <c r="FH3684" s="195"/>
    </row>
    <row r="3685" spans="2:164" x14ac:dyDescent="0.2">
      <c r="B3685" s="98">
        <f>COUNT(R3685:FC3685,FI3685:FQ3685)</f>
        <v>0</v>
      </c>
      <c r="C3685" s="98" t="str">
        <f>IF(COUNT(R3685:FC3685,FI3685:FQ3685)&gt;0,COUNT(R3685:FC3685,FI3685:FQ3685),"")</f>
        <v/>
      </c>
      <c r="D3685" s="98" t="str">
        <f>IF(COUNT(X3685:BN3685,BP3685:BX3685,BZ3685:CF3685,CH3685:FC3685,FI3685:FQ3685)&gt;0,COUNT(X3685:BN3685,BP3685:BX3685,BZ3685:CF3685,CH3685:FC3685,FI3685:FQ3685),"")</f>
        <v/>
      </c>
      <c r="E3685" s="98" t="str">
        <f>IF(H3685=1,COUNT(R3685:FC3685,FI3685:FQ3685),"")</f>
        <v/>
      </c>
      <c r="F3685" s="98" t="str">
        <f>IF(H3685=1,COUNT(X3685:BN3685,BP3685:BX3685,BZ3685:CF3685,CH3685:FC3685,FI3685:FQ3685),"")</f>
        <v/>
      </c>
      <c r="G3685" s="98" t="str">
        <f>IF($B3685&gt;=1,$M3685,"")</f>
        <v/>
      </c>
      <c r="H3685" s="199" t="str">
        <f>IF(AND(M3685&gt;0,M3685&lt;=STATS!$C$22),1,"")</f>
        <v/>
      </c>
      <c r="J3685" s="34">
        <v>3684</v>
      </c>
      <c r="R3685" s="17"/>
      <c r="U3685" s="17"/>
      <c r="FD3685" s="195"/>
      <c r="FE3685" s="195"/>
      <c r="FF3685" s="195"/>
      <c r="FG3685" s="195"/>
      <c r="FH3685" s="195"/>
    </row>
    <row r="3686" spans="2:164" x14ac:dyDescent="0.2">
      <c r="B3686" s="98">
        <f>COUNT(R3686:FC3686,FI3686:FQ3686)</f>
        <v>0</v>
      </c>
      <c r="C3686" s="98" t="str">
        <f>IF(COUNT(R3686:FC3686,FI3686:FQ3686)&gt;0,COUNT(R3686:FC3686,FI3686:FQ3686),"")</f>
        <v/>
      </c>
      <c r="D3686" s="98" t="str">
        <f>IF(COUNT(X3686:BN3686,BP3686:BX3686,BZ3686:CF3686,CH3686:FC3686,FI3686:FQ3686)&gt;0,COUNT(X3686:BN3686,BP3686:BX3686,BZ3686:CF3686,CH3686:FC3686,FI3686:FQ3686),"")</f>
        <v/>
      </c>
      <c r="E3686" s="98" t="str">
        <f>IF(H3686=1,COUNT(R3686:FC3686,FI3686:FQ3686),"")</f>
        <v/>
      </c>
      <c r="F3686" s="98" t="str">
        <f>IF(H3686=1,COUNT(X3686:BN3686,BP3686:BX3686,BZ3686:CF3686,CH3686:FC3686,FI3686:FQ3686),"")</f>
        <v/>
      </c>
      <c r="G3686" s="98" t="str">
        <f>IF($B3686&gt;=1,$M3686,"")</f>
        <v/>
      </c>
      <c r="H3686" s="199" t="str">
        <f>IF(AND(M3686&gt;0,M3686&lt;=STATS!$C$22),1,"")</f>
        <v/>
      </c>
      <c r="J3686" s="34">
        <v>3685</v>
      </c>
      <c r="R3686" s="17"/>
      <c r="U3686" s="17"/>
      <c r="FD3686" s="195"/>
      <c r="FE3686" s="195"/>
      <c r="FF3686" s="195"/>
      <c r="FG3686" s="195"/>
      <c r="FH3686" s="195"/>
    </row>
    <row r="3687" spans="2:164" x14ac:dyDescent="0.2">
      <c r="B3687" s="98">
        <f>COUNT(R3687:FC3687,FI3687:FQ3687)</f>
        <v>0</v>
      </c>
      <c r="C3687" s="98" t="str">
        <f>IF(COUNT(R3687:FC3687,FI3687:FQ3687)&gt;0,COUNT(R3687:FC3687,FI3687:FQ3687),"")</f>
        <v/>
      </c>
      <c r="D3687" s="98" t="str">
        <f>IF(COUNT(X3687:BN3687,BP3687:BX3687,BZ3687:CF3687,CH3687:FC3687,FI3687:FQ3687)&gt;0,COUNT(X3687:BN3687,BP3687:BX3687,BZ3687:CF3687,CH3687:FC3687,FI3687:FQ3687),"")</f>
        <v/>
      </c>
      <c r="E3687" s="98" t="str">
        <f>IF(H3687=1,COUNT(R3687:FC3687,FI3687:FQ3687),"")</f>
        <v/>
      </c>
      <c r="F3687" s="98" t="str">
        <f>IF(H3687=1,COUNT(X3687:BN3687,BP3687:BX3687,BZ3687:CF3687,CH3687:FC3687,FI3687:FQ3687),"")</f>
        <v/>
      </c>
      <c r="G3687" s="98" t="str">
        <f>IF($B3687&gt;=1,$M3687,"")</f>
        <v/>
      </c>
      <c r="H3687" s="199" t="str">
        <f>IF(AND(M3687&gt;0,M3687&lt;=STATS!$C$22),1,"")</f>
        <v/>
      </c>
      <c r="J3687" s="34">
        <v>3686</v>
      </c>
      <c r="R3687" s="17"/>
      <c r="U3687" s="17"/>
      <c r="FD3687" s="195"/>
      <c r="FE3687" s="195"/>
      <c r="FF3687" s="195"/>
      <c r="FG3687" s="195"/>
      <c r="FH3687" s="195"/>
    </row>
    <row r="3688" spans="2:164" x14ac:dyDescent="0.2">
      <c r="B3688" s="98">
        <f>COUNT(R3688:FC3688,FI3688:FQ3688)</f>
        <v>0</v>
      </c>
      <c r="C3688" s="98" t="str">
        <f>IF(COUNT(R3688:FC3688,FI3688:FQ3688)&gt;0,COUNT(R3688:FC3688,FI3688:FQ3688),"")</f>
        <v/>
      </c>
      <c r="D3688" s="98" t="str">
        <f>IF(COUNT(X3688:BN3688,BP3688:BX3688,BZ3688:CF3688,CH3688:FC3688,FI3688:FQ3688)&gt;0,COUNT(X3688:BN3688,BP3688:BX3688,BZ3688:CF3688,CH3688:FC3688,FI3688:FQ3688),"")</f>
        <v/>
      </c>
      <c r="E3688" s="98" t="str">
        <f>IF(H3688=1,COUNT(R3688:FC3688,FI3688:FQ3688),"")</f>
        <v/>
      </c>
      <c r="F3688" s="98" t="str">
        <f>IF(H3688=1,COUNT(X3688:BN3688,BP3688:BX3688,BZ3688:CF3688,CH3688:FC3688,FI3688:FQ3688),"")</f>
        <v/>
      </c>
      <c r="G3688" s="98" t="str">
        <f>IF($B3688&gt;=1,$M3688,"")</f>
        <v/>
      </c>
      <c r="H3688" s="199" t="str">
        <f>IF(AND(M3688&gt;0,M3688&lt;=STATS!$C$22),1,"")</f>
        <v/>
      </c>
      <c r="J3688" s="34">
        <v>3687</v>
      </c>
      <c r="R3688" s="17"/>
      <c r="U3688" s="17"/>
      <c r="FD3688" s="195"/>
      <c r="FE3688" s="195"/>
      <c r="FF3688" s="195"/>
      <c r="FG3688" s="195"/>
      <c r="FH3688" s="195"/>
    </row>
    <row r="3689" spans="2:164" x14ac:dyDescent="0.2">
      <c r="B3689" s="98">
        <f>COUNT(R3689:FC3689,FI3689:FQ3689)</f>
        <v>0</v>
      </c>
      <c r="C3689" s="98" t="str">
        <f>IF(COUNT(R3689:FC3689,FI3689:FQ3689)&gt;0,COUNT(R3689:FC3689,FI3689:FQ3689),"")</f>
        <v/>
      </c>
      <c r="D3689" s="98" t="str">
        <f>IF(COUNT(X3689:BN3689,BP3689:BX3689,BZ3689:CF3689,CH3689:FC3689,FI3689:FQ3689)&gt;0,COUNT(X3689:BN3689,BP3689:BX3689,BZ3689:CF3689,CH3689:FC3689,FI3689:FQ3689),"")</f>
        <v/>
      </c>
      <c r="E3689" s="98" t="str">
        <f>IF(H3689=1,COUNT(R3689:FC3689,FI3689:FQ3689),"")</f>
        <v/>
      </c>
      <c r="F3689" s="98" t="str">
        <f>IF(H3689=1,COUNT(X3689:BN3689,BP3689:BX3689,BZ3689:CF3689,CH3689:FC3689,FI3689:FQ3689),"")</f>
        <v/>
      </c>
      <c r="G3689" s="98" t="str">
        <f>IF($B3689&gt;=1,$M3689,"")</f>
        <v/>
      </c>
      <c r="H3689" s="199" t="str">
        <f>IF(AND(M3689&gt;0,M3689&lt;=STATS!$C$22),1,"")</f>
        <v/>
      </c>
      <c r="J3689" s="34">
        <v>3688</v>
      </c>
      <c r="R3689" s="17"/>
      <c r="U3689" s="17"/>
      <c r="FD3689" s="195"/>
      <c r="FE3689" s="195"/>
      <c r="FF3689" s="195"/>
      <c r="FG3689" s="195"/>
      <c r="FH3689" s="195"/>
    </row>
    <row r="3690" spans="2:164" x14ac:dyDescent="0.2">
      <c r="B3690" s="98">
        <f>COUNT(R3690:FC3690,FI3690:FQ3690)</f>
        <v>0</v>
      </c>
      <c r="C3690" s="98" t="str">
        <f>IF(COUNT(R3690:FC3690,FI3690:FQ3690)&gt;0,COUNT(R3690:FC3690,FI3690:FQ3690),"")</f>
        <v/>
      </c>
      <c r="D3690" s="98" t="str">
        <f>IF(COUNT(X3690:BN3690,BP3690:BX3690,BZ3690:CF3690,CH3690:FC3690,FI3690:FQ3690)&gt;0,COUNT(X3690:BN3690,BP3690:BX3690,BZ3690:CF3690,CH3690:FC3690,FI3690:FQ3690),"")</f>
        <v/>
      </c>
      <c r="E3690" s="98" t="str">
        <f>IF(H3690=1,COUNT(R3690:FC3690,FI3690:FQ3690),"")</f>
        <v/>
      </c>
      <c r="F3690" s="98" t="str">
        <f>IF(H3690=1,COUNT(X3690:BN3690,BP3690:BX3690,BZ3690:CF3690,CH3690:FC3690,FI3690:FQ3690),"")</f>
        <v/>
      </c>
      <c r="G3690" s="98" t="str">
        <f>IF($B3690&gt;=1,$M3690,"")</f>
        <v/>
      </c>
      <c r="H3690" s="199" t="str">
        <f>IF(AND(M3690&gt;0,M3690&lt;=STATS!$C$22),1,"")</f>
        <v/>
      </c>
      <c r="J3690" s="34">
        <v>3689</v>
      </c>
      <c r="R3690" s="17"/>
      <c r="U3690" s="17"/>
      <c r="FD3690" s="195"/>
      <c r="FE3690" s="195"/>
      <c r="FF3690" s="195"/>
      <c r="FG3690" s="195"/>
      <c r="FH3690" s="195"/>
    </row>
    <row r="3691" spans="2:164" x14ac:dyDescent="0.2">
      <c r="B3691" s="98">
        <f>COUNT(R3691:FC3691,FI3691:FQ3691)</f>
        <v>0</v>
      </c>
      <c r="C3691" s="98" t="str">
        <f>IF(COUNT(R3691:FC3691,FI3691:FQ3691)&gt;0,COUNT(R3691:FC3691,FI3691:FQ3691),"")</f>
        <v/>
      </c>
      <c r="D3691" s="98" t="str">
        <f>IF(COUNT(X3691:BN3691,BP3691:BX3691,BZ3691:CF3691,CH3691:FC3691,FI3691:FQ3691)&gt;0,COUNT(X3691:BN3691,BP3691:BX3691,BZ3691:CF3691,CH3691:FC3691,FI3691:FQ3691),"")</f>
        <v/>
      </c>
      <c r="E3691" s="98" t="str">
        <f>IF(H3691=1,COUNT(R3691:FC3691,FI3691:FQ3691),"")</f>
        <v/>
      </c>
      <c r="F3691" s="98" t="str">
        <f>IF(H3691=1,COUNT(X3691:BN3691,BP3691:BX3691,BZ3691:CF3691,CH3691:FC3691,FI3691:FQ3691),"")</f>
        <v/>
      </c>
      <c r="G3691" s="98" t="str">
        <f>IF($B3691&gt;=1,$M3691,"")</f>
        <v/>
      </c>
      <c r="H3691" s="199" t="str">
        <f>IF(AND(M3691&gt;0,M3691&lt;=STATS!$C$22),1,"")</f>
        <v/>
      </c>
      <c r="J3691" s="34">
        <v>3690</v>
      </c>
      <c r="R3691" s="17"/>
      <c r="U3691" s="17"/>
      <c r="FD3691" s="195"/>
      <c r="FE3691" s="195"/>
      <c r="FF3691" s="195"/>
      <c r="FG3691" s="195"/>
      <c r="FH3691" s="195"/>
    </row>
    <row r="3692" spans="2:164" x14ac:dyDescent="0.2">
      <c r="B3692" s="98">
        <f>COUNT(R3692:FC3692,FI3692:FQ3692)</f>
        <v>0</v>
      </c>
      <c r="C3692" s="98" t="str">
        <f>IF(COUNT(R3692:FC3692,FI3692:FQ3692)&gt;0,COUNT(R3692:FC3692,FI3692:FQ3692),"")</f>
        <v/>
      </c>
      <c r="D3692" s="98" t="str">
        <f>IF(COUNT(X3692:BN3692,BP3692:BX3692,BZ3692:CF3692,CH3692:FC3692,FI3692:FQ3692)&gt;0,COUNT(X3692:BN3692,BP3692:BX3692,BZ3692:CF3692,CH3692:FC3692,FI3692:FQ3692),"")</f>
        <v/>
      </c>
      <c r="E3692" s="98" t="str">
        <f>IF(H3692=1,COUNT(R3692:FC3692,FI3692:FQ3692),"")</f>
        <v/>
      </c>
      <c r="F3692" s="98" t="str">
        <f>IF(H3692=1,COUNT(X3692:BN3692,BP3692:BX3692,BZ3692:CF3692,CH3692:FC3692,FI3692:FQ3692),"")</f>
        <v/>
      </c>
      <c r="G3692" s="98" t="str">
        <f>IF($B3692&gt;=1,$M3692,"")</f>
        <v/>
      </c>
      <c r="H3692" s="199" t="str">
        <f>IF(AND(M3692&gt;0,M3692&lt;=STATS!$C$22),1,"")</f>
        <v/>
      </c>
      <c r="J3692" s="34">
        <v>3691</v>
      </c>
      <c r="R3692" s="17"/>
      <c r="U3692" s="17"/>
      <c r="FD3692" s="195"/>
      <c r="FE3692" s="195"/>
      <c r="FF3692" s="195"/>
      <c r="FG3692" s="195"/>
      <c r="FH3692" s="195"/>
    </row>
    <row r="3693" spans="2:164" x14ac:dyDescent="0.2">
      <c r="B3693" s="98">
        <f>COUNT(R3693:FC3693,FI3693:FQ3693)</f>
        <v>0</v>
      </c>
      <c r="C3693" s="98" t="str">
        <f>IF(COUNT(R3693:FC3693,FI3693:FQ3693)&gt;0,COUNT(R3693:FC3693,FI3693:FQ3693),"")</f>
        <v/>
      </c>
      <c r="D3693" s="98" t="str">
        <f>IF(COUNT(X3693:BN3693,BP3693:BX3693,BZ3693:CF3693,CH3693:FC3693,FI3693:FQ3693)&gt;0,COUNT(X3693:BN3693,BP3693:BX3693,BZ3693:CF3693,CH3693:FC3693,FI3693:FQ3693),"")</f>
        <v/>
      </c>
      <c r="E3693" s="98" t="str">
        <f>IF(H3693=1,COUNT(R3693:FC3693,FI3693:FQ3693),"")</f>
        <v/>
      </c>
      <c r="F3693" s="98" t="str">
        <f>IF(H3693=1,COUNT(X3693:BN3693,BP3693:BX3693,BZ3693:CF3693,CH3693:FC3693,FI3693:FQ3693),"")</f>
        <v/>
      </c>
      <c r="G3693" s="98" t="str">
        <f>IF($B3693&gt;=1,$M3693,"")</f>
        <v/>
      </c>
      <c r="H3693" s="199" t="str">
        <f>IF(AND(M3693&gt;0,M3693&lt;=STATS!$C$22),1,"")</f>
        <v/>
      </c>
      <c r="J3693" s="34">
        <v>3692</v>
      </c>
      <c r="R3693" s="17"/>
      <c r="U3693" s="17"/>
      <c r="FD3693" s="195"/>
      <c r="FE3693" s="195"/>
      <c r="FF3693" s="195"/>
      <c r="FG3693" s="195"/>
      <c r="FH3693" s="195"/>
    </row>
    <row r="3694" spans="2:164" x14ac:dyDescent="0.2">
      <c r="B3694" s="98">
        <f>COUNT(R3694:FC3694,FI3694:FQ3694)</f>
        <v>0</v>
      </c>
      <c r="C3694" s="98" t="str">
        <f>IF(COUNT(R3694:FC3694,FI3694:FQ3694)&gt;0,COUNT(R3694:FC3694,FI3694:FQ3694),"")</f>
        <v/>
      </c>
      <c r="D3694" s="98" t="str">
        <f>IF(COUNT(X3694:BN3694,BP3694:BX3694,BZ3694:CF3694,CH3694:FC3694,FI3694:FQ3694)&gt;0,COUNT(X3694:BN3694,BP3694:BX3694,BZ3694:CF3694,CH3694:FC3694,FI3694:FQ3694),"")</f>
        <v/>
      </c>
      <c r="E3694" s="98" t="str">
        <f>IF(H3694=1,COUNT(R3694:FC3694,FI3694:FQ3694),"")</f>
        <v/>
      </c>
      <c r="F3694" s="98" t="str">
        <f>IF(H3694=1,COUNT(X3694:BN3694,BP3694:BX3694,BZ3694:CF3694,CH3694:FC3694,FI3694:FQ3694),"")</f>
        <v/>
      </c>
      <c r="G3694" s="98" t="str">
        <f>IF($B3694&gt;=1,$M3694,"")</f>
        <v/>
      </c>
      <c r="H3694" s="199" t="str">
        <f>IF(AND(M3694&gt;0,M3694&lt;=STATS!$C$22),1,"")</f>
        <v/>
      </c>
      <c r="J3694" s="34">
        <v>3693</v>
      </c>
      <c r="R3694" s="17"/>
      <c r="U3694" s="17"/>
      <c r="FD3694" s="195"/>
      <c r="FE3694" s="195"/>
      <c r="FF3694" s="195"/>
      <c r="FG3694" s="195"/>
      <c r="FH3694" s="195"/>
    </row>
    <row r="3695" spans="2:164" x14ac:dyDescent="0.2">
      <c r="B3695" s="98">
        <f>COUNT(R3695:FC3695,FI3695:FQ3695)</f>
        <v>0</v>
      </c>
      <c r="C3695" s="98" t="str">
        <f>IF(COUNT(R3695:FC3695,FI3695:FQ3695)&gt;0,COUNT(R3695:FC3695,FI3695:FQ3695),"")</f>
        <v/>
      </c>
      <c r="D3695" s="98" t="str">
        <f>IF(COUNT(X3695:BN3695,BP3695:BX3695,BZ3695:CF3695,CH3695:FC3695,FI3695:FQ3695)&gt;0,COUNT(X3695:BN3695,BP3695:BX3695,BZ3695:CF3695,CH3695:FC3695,FI3695:FQ3695),"")</f>
        <v/>
      </c>
      <c r="E3695" s="98" t="str">
        <f>IF(H3695=1,COUNT(R3695:FC3695,FI3695:FQ3695),"")</f>
        <v/>
      </c>
      <c r="F3695" s="98" t="str">
        <f>IF(H3695=1,COUNT(X3695:BN3695,BP3695:BX3695,BZ3695:CF3695,CH3695:FC3695,FI3695:FQ3695),"")</f>
        <v/>
      </c>
      <c r="G3695" s="98" t="str">
        <f>IF($B3695&gt;=1,$M3695,"")</f>
        <v/>
      </c>
      <c r="H3695" s="199" t="str">
        <f>IF(AND(M3695&gt;0,M3695&lt;=STATS!$C$22),1,"")</f>
        <v/>
      </c>
      <c r="J3695" s="34">
        <v>3694</v>
      </c>
      <c r="R3695" s="17"/>
      <c r="U3695" s="17"/>
      <c r="FD3695" s="195"/>
      <c r="FE3695" s="195"/>
      <c r="FF3695" s="195"/>
      <c r="FG3695" s="195"/>
      <c r="FH3695" s="195"/>
    </row>
    <row r="3696" spans="2:164" x14ac:dyDescent="0.2">
      <c r="B3696" s="98">
        <f>COUNT(R3696:FC3696,FI3696:FQ3696)</f>
        <v>0</v>
      </c>
      <c r="C3696" s="98" t="str">
        <f>IF(COUNT(R3696:FC3696,FI3696:FQ3696)&gt;0,COUNT(R3696:FC3696,FI3696:FQ3696),"")</f>
        <v/>
      </c>
      <c r="D3696" s="98" t="str">
        <f>IF(COUNT(X3696:BN3696,BP3696:BX3696,BZ3696:CF3696,CH3696:FC3696,FI3696:FQ3696)&gt;0,COUNT(X3696:BN3696,BP3696:BX3696,BZ3696:CF3696,CH3696:FC3696,FI3696:FQ3696),"")</f>
        <v/>
      </c>
      <c r="E3696" s="98" t="str">
        <f>IF(H3696=1,COUNT(R3696:FC3696,FI3696:FQ3696),"")</f>
        <v/>
      </c>
      <c r="F3696" s="98" t="str">
        <f>IF(H3696=1,COUNT(X3696:BN3696,BP3696:BX3696,BZ3696:CF3696,CH3696:FC3696,FI3696:FQ3696),"")</f>
        <v/>
      </c>
      <c r="G3696" s="98" t="str">
        <f>IF($B3696&gt;=1,$M3696,"")</f>
        <v/>
      </c>
      <c r="H3696" s="199" t="str">
        <f>IF(AND(M3696&gt;0,M3696&lt;=STATS!$C$22),1,"")</f>
        <v/>
      </c>
      <c r="J3696" s="34">
        <v>3695</v>
      </c>
      <c r="R3696" s="17"/>
      <c r="U3696" s="17"/>
      <c r="FD3696" s="195"/>
      <c r="FE3696" s="195"/>
      <c r="FF3696" s="195"/>
      <c r="FG3696" s="195"/>
      <c r="FH3696" s="195"/>
    </row>
    <row r="3697" spans="2:164" x14ac:dyDescent="0.2">
      <c r="B3697" s="98">
        <f>COUNT(R3697:FC3697,FI3697:FQ3697)</f>
        <v>0</v>
      </c>
      <c r="C3697" s="98" t="str">
        <f>IF(COUNT(R3697:FC3697,FI3697:FQ3697)&gt;0,COUNT(R3697:FC3697,FI3697:FQ3697),"")</f>
        <v/>
      </c>
      <c r="D3697" s="98" t="str">
        <f>IF(COUNT(X3697:BN3697,BP3697:BX3697,BZ3697:CF3697,CH3697:FC3697,FI3697:FQ3697)&gt;0,COUNT(X3697:BN3697,BP3697:BX3697,BZ3697:CF3697,CH3697:FC3697,FI3697:FQ3697),"")</f>
        <v/>
      </c>
      <c r="E3697" s="98" t="str">
        <f>IF(H3697=1,COUNT(R3697:FC3697,FI3697:FQ3697),"")</f>
        <v/>
      </c>
      <c r="F3697" s="98" t="str">
        <f>IF(H3697=1,COUNT(X3697:BN3697,BP3697:BX3697,BZ3697:CF3697,CH3697:FC3697,FI3697:FQ3697),"")</f>
        <v/>
      </c>
      <c r="G3697" s="98" t="str">
        <f>IF($B3697&gt;=1,$M3697,"")</f>
        <v/>
      </c>
      <c r="H3697" s="199" t="str">
        <f>IF(AND(M3697&gt;0,M3697&lt;=STATS!$C$22),1,"")</f>
        <v/>
      </c>
      <c r="J3697" s="34">
        <v>3696</v>
      </c>
      <c r="R3697" s="17"/>
      <c r="U3697" s="17"/>
      <c r="FD3697" s="195"/>
      <c r="FE3697" s="195"/>
      <c r="FF3697" s="195"/>
      <c r="FG3697" s="195"/>
      <c r="FH3697" s="195"/>
    </row>
    <row r="3698" spans="2:164" x14ac:dyDescent="0.2">
      <c r="B3698" s="98">
        <f>COUNT(R3698:FC3698,FI3698:FQ3698)</f>
        <v>0</v>
      </c>
      <c r="C3698" s="98" t="str">
        <f>IF(COUNT(R3698:FC3698,FI3698:FQ3698)&gt;0,COUNT(R3698:FC3698,FI3698:FQ3698),"")</f>
        <v/>
      </c>
      <c r="D3698" s="98" t="str">
        <f>IF(COUNT(X3698:BN3698,BP3698:BX3698,BZ3698:CF3698,CH3698:FC3698,FI3698:FQ3698)&gt;0,COUNT(X3698:BN3698,BP3698:BX3698,BZ3698:CF3698,CH3698:FC3698,FI3698:FQ3698),"")</f>
        <v/>
      </c>
      <c r="E3698" s="98" t="str">
        <f>IF(H3698=1,COUNT(R3698:FC3698,FI3698:FQ3698),"")</f>
        <v/>
      </c>
      <c r="F3698" s="98" t="str">
        <f>IF(H3698=1,COUNT(X3698:BN3698,BP3698:BX3698,BZ3698:CF3698,CH3698:FC3698,FI3698:FQ3698),"")</f>
        <v/>
      </c>
      <c r="G3698" s="98" t="str">
        <f>IF($B3698&gt;=1,$M3698,"")</f>
        <v/>
      </c>
      <c r="H3698" s="199" t="str">
        <f>IF(AND(M3698&gt;0,M3698&lt;=STATS!$C$22),1,"")</f>
        <v/>
      </c>
      <c r="J3698" s="34">
        <v>3697</v>
      </c>
      <c r="R3698" s="17"/>
      <c r="U3698" s="17"/>
      <c r="FD3698" s="195"/>
      <c r="FE3698" s="195"/>
      <c r="FF3698" s="195"/>
      <c r="FG3698" s="195"/>
      <c r="FH3698" s="195"/>
    </row>
    <row r="3699" spans="2:164" x14ac:dyDescent="0.2">
      <c r="B3699" s="98">
        <f>COUNT(R3699:FC3699,FI3699:FQ3699)</f>
        <v>0</v>
      </c>
      <c r="C3699" s="98" t="str">
        <f>IF(COUNT(R3699:FC3699,FI3699:FQ3699)&gt;0,COUNT(R3699:FC3699,FI3699:FQ3699),"")</f>
        <v/>
      </c>
      <c r="D3699" s="98" t="str">
        <f>IF(COUNT(X3699:BN3699,BP3699:BX3699,BZ3699:CF3699,CH3699:FC3699,FI3699:FQ3699)&gt;0,COUNT(X3699:BN3699,BP3699:BX3699,BZ3699:CF3699,CH3699:FC3699,FI3699:FQ3699),"")</f>
        <v/>
      </c>
      <c r="E3699" s="98" t="str">
        <f>IF(H3699=1,COUNT(R3699:FC3699,FI3699:FQ3699),"")</f>
        <v/>
      </c>
      <c r="F3699" s="98" t="str">
        <f>IF(H3699=1,COUNT(X3699:BN3699,BP3699:BX3699,BZ3699:CF3699,CH3699:FC3699,FI3699:FQ3699),"")</f>
        <v/>
      </c>
      <c r="G3699" s="98" t="str">
        <f>IF($B3699&gt;=1,$M3699,"")</f>
        <v/>
      </c>
      <c r="H3699" s="199" t="str">
        <f>IF(AND(M3699&gt;0,M3699&lt;=STATS!$C$22),1,"")</f>
        <v/>
      </c>
      <c r="J3699" s="34">
        <v>3698</v>
      </c>
      <c r="R3699" s="17"/>
      <c r="U3699" s="17"/>
      <c r="FD3699" s="195"/>
      <c r="FE3699" s="195"/>
      <c r="FF3699" s="195"/>
      <c r="FG3699" s="195"/>
      <c r="FH3699" s="195"/>
    </row>
    <row r="3700" spans="2:164" x14ac:dyDescent="0.2">
      <c r="B3700" s="98">
        <f>COUNT(R3700:FC3700,FI3700:FQ3700)</f>
        <v>0</v>
      </c>
      <c r="C3700" s="98" t="str">
        <f>IF(COUNT(R3700:FC3700,FI3700:FQ3700)&gt;0,COUNT(R3700:FC3700,FI3700:FQ3700),"")</f>
        <v/>
      </c>
      <c r="D3700" s="98" t="str">
        <f>IF(COUNT(X3700:BN3700,BP3700:BX3700,BZ3700:CF3700,CH3700:FC3700,FI3700:FQ3700)&gt;0,COUNT(X3700:BN3700,BP3700:BX3700,BZ3700:CF3700,CH3700:FC3700,FI3700:FQ3700),"")</f>
        <v/>
      </c>
      <c r="E3700" s="98" t="str">
        <f>IF(H3700=1,COUNT(R3700:FC3700,FI3700:FQ3700),"")</f>
        <v/>
      </c>
      <c r="F3700" s="98" t="str">
        <f>IF(H3700=1,COUNT(X3700:BN3700,BP3700:BX3700,BZ3700:CF3700,CH3700:FC3700,FI3700:FQ3700),"")</f>
        <v/>
      </c>
      <c r="G3700" s="98" t="str">
        <f>IF($B3700&gt;=1,$M3700,"")</f>
        <v/>
      </c>
      <c r="H3700" s="199" t="str">
        <f>IF(AND(M3700&gt;0,M3700&lt;=STATS!$C$22),1,"")</f>
        <v/>
      </c>
      <c r="J3700" s="34">
        <v>3699</v>
      </c>
      <c r="R3700" s="17"/>
      <c r="U3700" s="17"/>
      <c r="FD3700" s="195"/>
      <c r="FE3700" s="195"/>
      <c r="FF3700" s="195"/>
      <c r="FG3700" s="195"/>
      <c r="FH3700" s="195"/>
    </row>
    <row r="3701" spans="2:164" x14ac:dyDescent="0.2">
      <c r="B3701" s="98">
        <f>COUNT(R3701:FC3701,FI3701:FQ3701)</f>
        <v>0</v>
      </c>
      <c r="C3701" s="98" t="str">
        <f>IF(COUNT(R3701:FC3701,FI3701:FQ3701)&gt;0,COUNT(R3701:FC3701,FI3701:FQ3701),"")</f>
        <v/>
      </c>
      <c r="D3701" s="98" t="str">
        <f>IF(COUNT(X3701:BN3701,BP3701:BX3701,BZ3701:CF3701,CH3701:FC3701,FI3701:FQ3701)&gt;0,COUNT(X3701:BN3701,BP3701:BX3701,BZ3701:CF3701,CH3701:FC3701,FI3701:FQ3701),"")</f>
        <v/>
      </c>
      <c r="E3701" s="98" t="str">
        <f>IF(H3701=1,COUNT(R3701:FC3701,FI3701:FQ3701),"")</f>
        <v/>
      </c>
      <c r="F3701" s="98" t="str">
        <f>IF(H3701=1,COUNT(X3701:BN3701,BP3701:BX3701,BZ3701:CF3701,CH3701:FC3701,FI3701:FQ3701),"")</f>
        <v/>
      </c>
      <c r="G3701" s="98" t="str">
        <f>IF($B3701&gt;=1,$M3701,"")</f>
        <v/>
      </c>
      <c r="H3701" s="199" t="str">
        <f>IF(AND(M3701&gt;0,M3701&lt;=STATS!$C$22),1,"")</f>
        <v/>
      </c>
      <c r="J3701" s="34">
        <v>3700</v>
      </c>
      <c r="R3701" s="17"/>
      <c r="U3701" s="17"/>
      <c r="FD3701" s="195"/>
      <c r="FE3701" s="195"/>
      <c r="FF3701" s="195"/>
      <c r="FG3701" s="195"/>
      <c r="FH3701" s="195"/>
    </row>
    <row r="3702" spans="2:164" x14ac:dyDescent="0.2">
      <c r="B3702" s="98">
        <f>COUNT(R3702:FC3702,FI3702:FQ3702)</f>
        <v>0</v>
      </c>
      <c r="C3702" s="98" t="str">
        <f>IF(COUNT(R3702:FC3702,FI3702:FQ3702)&gt;0,COUNT(R3702:FC3702,FI3702:FQ3702),"")</f>
        <v/>
      </c>
      <c r="D3702" s="98" t="str">
        <f>IF(COUNT(X3702:BN3702,BP3702:BX3702,BZ3702:CF3702,CH3702:FC3702,FI3702:FQ3702)&gt;0,COUNT(X3702:BN3702,BP3702:BX3702,BZ3702:CF3702,CH3702:FC3702,FI3702:FQ3702),"")</f>
        <v/>
      </c>
      <c r="E3702" s="98" t="str">
        <f>IF(H3702=1,COUNT(R3702:FC3702,FI3702:FQ3702),"")</f>
        <v/>
      </c>
      <c r="F3702" s="98" t="str">
        <f>IF(H3702=1,COUNT(X3702:BN3702,BP3702:BX3702,BZ3702:CF3702,CH3702:FC3702,FI3702:FQ3702),"")</f>
        <v/>
      </c>
      <c r="G3702" s="98" t="str">
        <f>IF($B3702&gt;=1,$M3702,"")</f>
        <v/>
      </c>
      <c r="H3702" s="199" t="str">
        <f>IF(AND(M3702&gt;0,M3702&lt;=STATS!$C$22),1,"")</f>
        <v/>
      </c>
      <c r="J3702" s="34">
        <v>3701</v>
      </c>
      <c r="R3702" s="17"/>
      <c r="U3702" s="17"/>
      <c r="FD3702" s="195"/>
      <c r="FE3702" s="195"/>
      <c r="FF3702" s="195"/>
      <c r="FG3702" s="195"/>
      <c r="FH3702" s="195"/>
    </row>
    <row r="3703" spans="2:164" x14ac:dyDescent="0.2">
      <c r="B3703" s="98">
        <f>COUNT(R3703:FC3703,FI3703:FQ3703)</f>
        <v>0</v>
      </c>
      <c r="C3703" s="98" t="str">
        <f>IF(COUNT(R3703:FC3703,FI3703:FQ3703)&gt;0,COUNT(R3703:FC3703,FI3703:FQ3703),"")</f>
        <v/>
      </c>
      <c r="D3703" s="98" t="str">
        <f>IF(COUNT(X3703:BN3703,BP3703:BX3703,BZ3703:CF3703,CH3703:FC3703,FI3703:FQ3703)&gt;0,COUNT(X3703:BN3703,BP3703:BX3703,BZ3703:CF3703,CH3703:FC3703,FI3703:FQ3703),"")</f>
        <v/>
      </c>
      <c r="E3703" s="98" t="str">
        <f>IF(H3703=1,COUNT(R3703:FC3703,FI3703:FQ3703),"")</f>
        <v/>
      </c>
      <c r="F3703" s="98" t="str">
        <f>IF(H3703=1,COUNT(X3703:BN3703,BP3703:BX3703,BZ3703:CF3703,CH3703:FC3703,FI3703:FQ3703),"")</f>
        <v/>
      </c>
      <c r="G3703" s="98" t="str">
        <f>IF($B3703&gt;=1,$M3703,"")</f>
        <v/>
      </c>
      <c r="H3703" s="199" t="str">
        <f>IF(AND(M3703&gt;0,M3703&lt;=STATS!$C$22),1,"")</f>
        <v/>
      </c>
      <c r="J3703" s="34">
        <v>3702</v>
      </c>
      <c r="R3703" s="17"/>
      <c r="U3703" s="17"/>
      <c r="FD3703" s="195"/>
      <c r="FE3703" s="195"/>
      <c r="FF3703" s="195"/>
      <c r="FG3703" s="195"/>
      <c r="FH3703" s="195"/>
    </row>
    <row r="3704" spans="2:164" x14ac:dyDescent="0.2">
      <c r="B3704" s="98">
        <f>COUNT(R3704:FC3704,FI3704:FQ3704)</f>
        <v>0</v>
      </c>
      <c r="C3704" s="98" t="str">
        <f>IF(COUNT(R3704:FC3704,FI3704:FQ3704)&gt;0,COUNT(R3704:FC3704,FI3704:FQ3704),"")</f>
        <v/>
      </c>
      <c r="D3704" s="98" t="str">
        <f>IF(COUNT(X3704:BN3704,BP3704:BX3704,BZ3704:CF3704,CH3704:FC3704,FI3704:FQ3704)&gt;0,COUNT(X3704:BN3704,BP3704:BX3704,BZ3704:CF3704,CH3704:FC3704,FI3704:FQ3704),"")</f>
        <v/>
      </c>
      <c r="E3704" s="98" t="str">
        <f>IF(H3704=1,COUNT(R3704:FC3704,FI3704:FQ3704),"")</f>
        <v/>
      </c>
      <c r="F3704" s="98" t="str">
        <f>IF(H3704=1,COUNT(X3704:BN3704,BP3704:BX3704,BZ3704:CF3704,CH3704:FC3704,FI3704:FQ3704),"")</f>
        <v/>
      </c>
      <c r="G3704" s="98" t="str">
        <f>IF($B3704&gt;=1,$M3704,"")</f>
        <v/>
      </c>
      <c r="H3704" s="199" t="str">
        <f>IF(AND(M3704&gt;0,M3704&lt;=STATS!$C$22),1,"")</f>
        <v/>
      </c>
      <c r="J3704" s="34">
        <v>3703</v>
      </c>
      <c r="R3704" s="17"/>
      <c r="U3704" s="17"/>
      <c r="FD3704" s="195"/>
      <c r="FE3704" s="195"/>
      <c r="FF3704" s="195"/>
      <c r="FG3704" s="195"/>
      <c r="FH3704" s="195"/>
    </row>
    <row r="3705" spans="2:164" x14ac:dyDescent="0.2">
      <c r="B3705" s="98">
        <f>COUNT(R3705:FC3705,FI3705:FQ3705)</f>
        <v>0</v>
      </c>
      <c r="C3705" s="98" t="str">
        <f>IF(COUNT(R3705:FC3705,FI3705:FQ3705)&gt;0,COUNT(R3705:FC3705,FI3705:FQ3705),"")</f>
        <v/>
      </c>
      <c r="D3705" s="98" t="str">
        <f>IF(COUNT(X3705:BN3705,BP3705:BX3705,BZ3705:CF3705,CH3705:FC3705,FI3705:FQ3705)&gt;0,COUNT(X3705:BN3705,BP3705:BX3705,BZ3705:CF3705,CH3705:FC3705,FI3705:FQ3705),"")</f>
        <v/>
      </c>
      <c r="E3705" s="98" t="str">
        <f>IF(H3705=1,COUNT(R3705:FC3705,FI3705:FQ3705),"")</f>
        <v/>
      </c>
      <c r="F3705" s="98" t="str">
        <f>IF(H3705=1,COUNT(X3705:BN3705,BP3705:BX3705,BZ3705:CF3705,CH3705:FC3705,FI3705:FQ3705),"")</f>
        <v/>
      </c>
      <c r="G3705" s="98" t="str">
        <f>IF($B3705&gt;=1,$M3705,"")</f>
        <v/>
      </c>
      <c r="H3705" s="199" t="str">
        <f>IF(AND(M3705&gt;0,M3705&lt;=STATS!$C$22),1,"")</f>
        <v/>
      </c>
      <c r="J3705" s="34">
        <v>3704</v>
      </c>
      <c r="R3705" s="17"/>
      <c r="U3705" s="17"/>
      <c r="FD3705" s="195"/>
      <c r="FE3705" s="195"/>
      <c r="FF3705" s="195"/>
      <c r="FG3705" s="195"/>
      <c r="FH3705" s="195"/>
    </row>
    <row r="3706" spans="2:164" x14ac:dyDescent="0.2">
      <c r="B3706" s="98">
        <f>COUNT(R3706:FC3706,FI3706:FQ3706)</f>
        <v>0</v>
      </c>
      <c r="C3706" s="98" t="str">
        <f>IF(COUNT(R3706:FC3706,FI3706:FQ3706)&gt;0,COUNT(R3706:FC3706,FI3706:FQ3706),"")</f>
        <v/>
      </c>
      <c r="D3706" s="98" t="str">
        <f>IF(COUNT(X3706:BN3706,BP3706:BX3706,BZ3706:CF3706,CH3706:FC3706,FI3706:FQ3706)&gt;0,COUNT(X3706:BN3706,BP3706:BX3706,BZ3706:CF3706,CH3706:FC3706,FI3706:FQ3706),"")</f>
        <v/>
      </c>
      <c r="E3706" s="98" t="str">
        <f>IF(H3706=1,COUNT(R3706:FC3706,FI3706:FQ3706),"")</f>
        <v/>
      </c>
      <c r="F3706" s="98" t="str">
        <f>IF(H3706=1,COUNT(X3706:BN3706,BP3706:BX3706,BZ3706:CF3706,CH3706:FC3706,FI3706:FQ3706),"")</f>
        <v/>
      </c>
      <c r="G3706" s="98" t="str">
        <f>IF($B3706&gt;=1,$M3706,"")</f>
        <v/>
      </c>
      <c r="H3706" s="199" t="str">
        <f>IF(AND(M3706&gt;0,M3706&lt;=STATS!$C$22),1,"")</f>
        <v/>
      </c>
      <c r="J3706" s="34">
        <v>3705</v>
      </c>
      <c r="R3706" s="17"/>
      <c r="U3706" s="17"/>
      <c r="FD3706" s="195"/>
      <c r="FE3706" s="195"/>
      <c r="FF3706" s="195"/>
      <c r="FG3706" s="195"/>
      <c r="FH3706" s="195"/>
    </row>
    <row r="3707" spans="2:164" x14ac:dyDescent="0.2">
      <c r="B3707" s="98">
        <f>COUNT(R3707:FC3707,FI3707:FQ3707)</f>
        <v>0</v>
      </c>
      <c r="C3707" s="98" t="str">
        <f>IF(COUNT(R3707:FC3707,FI3707:FQ3707)&gt;0,COUNT(R3707:FC3707,FI3707:FQ3707),"")</f>
        <v/>
      </c>
      <c r="D3707" s="98" t="str">
        <f>IF(COUNT(X3707:BN3707,BP3707:BX3707,BZ3707:CF3707,CH3707:FC3707,FI3707:FQ3707)&gt;0,COUNT(X3707:BN3707,BP3707:BX3707,BZ3707:CF3707,CH3707:FC3707,FI3707:FQ3707),"")</f>
        <v/>
      </c>
      <c r="E3707" s="98" t="str">
        <f>IF(H3707=1,COUNT(R3707:FC3707,FI3707:FQ3707),"")</f>
        <v/>
      </c>
      <c r="F3707" s="98" t="str">
        <f>IF(H3707=1,COUNT(X3707:BN3707,BP3707:BX3707,BZ3707:CF3707,CH3707:FC3707,FI3707:FQ3707),"")</f>
        <v/>
      </c>
      <c r="G3707" s="98" t="str">
        <f>IF($B3707&gt;=1,$M3707,"")</f>
        <v/>
      </c>
      <c r="H3707" s="199" t="str">
        <f>IF(AND(M3707&gt;0,M3707&lt;=STATS!$C$22),1,"")</f>
        <v/>
      </c>
      <c r="J3707" s="34">
        <v>3706</v>
      </c>
      <c r="R3707" s="17"/>
      <c r="U3707" s="17"/>
      <c r="FD3707" s="195"/>
      <c r="FE3707" s="195"/>
      <c r="FF3707" s="195"/>
      <c r="FG3707" s="195"/>
      <c r="FH3707" s="195"/>
    </row>
    <row r="3708" spans="2:164" x14ac:dyDescent="0.2">
      <c r="B3708" s="98">
        <f>COUNT(R3708:FC3708,FI3708:FQ3708)</f>
        <v>0</v>
      </c>
      <c r="C3708" s="98" t="str">
        <f>IF(COUNT(R3708:FC3708,FI3708:FQ3708)&gt;0,COUNT(R3708:FC3708,FI3708:FQ3708),"")</f>
        <v/>
      </c>
      <c r="D3708" s="98" t="str">
        <f>IF(COUNT(X3708:BN3708,BP3708:BX3708,BZ3708:CF3708,CH3708:FC3708,FI3708:FQ3708)&gt;0,COUNT(X3708:BN3708,BP3708:BX3708,BZ3708:CF3708,CH3708:FC3708,FI3708:FQ3708),"")</f>
        <v/>
      </c>
      <c r="E3708" s="98" t="str">
        <f>IF(H3708=1,COUNT(R3708:FC3708,FI3708:FQ3708),"")</f>
        <v/>
      </c>
      <c r="F3708" s="98" t="str">
        <f>IF(H3708=1,COUNT(X3708:BN3708,BP3708:BX3708,BZ3708:CF3708,CH3708:FC3708,FI3708:FQ3708),"")</f>
        <v/>
      </c>
      <c r="G3708" s="98" t="str">
        <f>IF($B3708&gt;=1,$M3708,"")</f>
        <v/>
      </c>
      <c r="H3708" s="199" t="str">
        <f>IF(AND(M3708&gt;0,M3708&lt;=STATS!$C$22),1,"")</f>
        <v/>
      </c>
      <c r="J3708" s="34">
        <v>3707</v>
      </c>
      <c r="R3708" s="17"/>
      <c r="U3708" s="17"/>
      <c r="FD3708" s="195"/>
      <c r="FE3708" s="195"/>
      <c r="FF3708" s="195"/>
      <c r="FG3708" s="195"/>
      <c r="FH3708" s="195"/>
    </row>
    <row r="3709" spans="2:164" x14ac:dyDescent="0.2">
      <c r="B3709" s="98">
        <f>COUNT(R3709:FC3709,FI3709:FQ3709)</f>
        <v>0</v>
      </c>
      <c r="C3709" s="98" t="str">
        <f>IF(COUNT(R3709:FC3709,FI3709:FQ3709)&gt;0,COUNT(R3709:FC3709,FI3709:FQ3709),"")</f>
        <v/>
      </c>
      <c r="D3709" s="98" t="str">
        <f>IF(COUNT(X3709:BN3709,BP3709:BX3709,BZ3709:CF3709,CH3709:FC3709,FI3709:FQ3709)&gt;0,COUNT(X3709:BN3709,BP3709:BX3709,BZ3709:CF3709,CH3709:FC3709,FI3709:FQ3709),"")</f>
        <v/>
      </c>
      <c r="E3709" s="98" t="str">
        <f>IF(H3709=1,COUNT(R3709:FC3709,FI3709:FQ3709),"")</f>
        <v/>
      </c>
      <c r="F3709" s="98" t="str">
        <f>IF(H3709=1,COUNT(X3709:BN3709,BP3709:BX3709,BZ3709:CF3709,CH3709:FC3709,FI3709:FQ3709),"")</f>
        <v/>
      </c>
      <c r="G3709" s="98" t="str">
        <f>IF($B3709&gt;=1,$M3709,"")</f>
        <v/>
      </c>
      <c r="H3709" s="199" t="str">
        <f>IF(AND(M3709&gt;0,M3709&lt;=STATS!$C$22),1,"")</f>
        <v/>
      </c>
      <c r="J3709" s="34">
        <v>3708</v>
      </c>
      <c r="R3709" s="17"/>
      <c r="U3709" s="17"/>
      <c r="FD3709" s="195"/>
      <c r="FE3709" s="195"/>
      <c r="FF3709" s="195"/>
      <c r="FG3709" s="195"/>
      <c r="FH3709" s="195"/>
    </row>
    <row r="3710" spans="2:164" x14ac:dyDescent="0.2">
      <c r="B3710" s="98">
        <f>COUNT(R3710:FC3710,FI3710:FQ3710)</f>
        <v>0</v>
      </c>
      <c r="C3710" s="98" t="str">
        <f>IF(COUNT(R3710:FC3710,FI3710:FQ3710)&gt;0,COUNT(R3710:FC3710,FI3710:FQ3710),"")</f>
        <v/>
      </c>
      <c r="D3710" s="98" t="str">
        <f>IF(COUNT(X3710:BN3710,BP3710:BX3710,BZ3710:CF3710,CH3710:FC3710,FI3710:FQ3710)&gt;0,COUNT(X3710:BN3710,BP3710:BX3710,BZ3710:CF3710,CH3710:FC3710,FI3710:FQ3710),"")</f>
        <v/>
      </c>
      <c r="E3710" s="98" t="str">
        <f>IF(H3710=1,COUNT(R3710:FC3710,FI3710:FQ3710),"")</f>
        <v/>
      </c>
      <c r="F3710" s="98" t="str">
        <f>IF(H3710=1,COUNT(X3710:BN3710,BP3710:BX3710,BZ3710:CF3710,CH3710:FC3710,FI3710:FQ3710),"")</f>
        <v/>
      </c>
      <c r="G3710" s="98" t="str">
        <f>IF($B3710&gt;=1,$M3710,"")</f>
        <v/>
      </c>
      <c r="H3710" s="199" t="str">
        <f>IF(AND(M3710&gt;0,M3710&lt;=STATS!$C$22),1,"")</f>
        <v/>
      </c>
      <c r="J3710" s="34">
        <v>3709</v>
      </c>
      <c r="R3710" s="17"/>
      <c r="U3710" s="17"/>
      <c r="FD3710" s="195"/>
      <c r="FE3710" s="195"/>
      <c r="FF3710" s="195"/>
      <c r="FG3710" s="195"/>
      <c r="FH3710" s="195"/>
    </row>
    <row r="3711" spans="2:164" x14ac:dyDescent="0.2">
      <c r="B3711" s="98">
        <f>COUNT(R3711:FC3711,FI3711:FQ3711)</f>
        <v>0</v>
      </c>
      <c r="C3711" s="98" t="str">
        <f>IF(COUNT(R3711:FC3711,FI3711:FQ3711)&gt;0,COUNT(R3711:FC3711,FI3711:FQ3711),"")</f>
        <v/>
      </c>
      <c r="D3711" s="98" t="str">
        <f>IF(COUNT(X3711:BN3711,BP3711:BX3711,BZ3711:CF3711,CH3711:FC3711,FI3711:FQ3711)&gt;0,COUNT(X3711:BN3711,BP3711:BX3711,BZ3711:CF3711,CH3711:FC3711,FI3711:FQ3711),"")</f>
        <v/>
      </c>
      <c r="E3711" s="98" t="str">
        <f>IF(H3711=1,COUNT(R3711:FC3711,FI3711:FQ3711),"")</f>
        <v/>
      </c>
      <c r="F3711" s="98" t="str">
        <f>IF(H3711=1,COUNT(X3711:BN3711,BP3711:BX3711,BZ3711:CF3711,CH3711:FC3711,FI3711:FQ3711),"")</f>
        <v/>
      </c>
      <c r="G3711" s="98" t="str">
        <f>IF($B3711&gt;=1,$M3711,"")</f>
        <v/>
      </c>
      <c r="H3711" s="199" t="str">
        <f>IF(AND(M3711&gt;0,M3711&lt;=STATS!$C$22),1,"")</f>
        <v/>
      </c>
      <c r="J3711" s="34">
        <v>3710</v>
      </c>
      <c r="R3711" s="17"/>
      <c r="U3711" s="17"/>
      <c r="FD3711" s="195"/>
      <c r="FE3711" s="195"/>
      <c r="FF3711" s="195"/>
      <c r="FG3711" s="195"/>
      <c r="FH3711" s="195"/>
    </row>
    <row r="3712" spans="2:164" x14ac:dyDescent="0.2">
      <c r="B3712" s="98">
        <f>COUNT(R3712:FC3712,FI3712:FQ3712)</f>
        <v>0</v>
      </c>
      <c r="C3712" s="98" t="str">
        <f>IF(COUNT(R3712:FC3712,FI3712:FQ3712)&gt;0,COUNT(R3712:FC3712,FI3712:FQ3712),"")</f>
        <v/>
      </c>
      <c r="D3712" s="98" t="str">
        <f>IF(COUNT(X3712:BN3712,BP3712:BX3712,BZ3712:CF3712,CH3712:FC3712,FI3712:FQ3712)&gt;0,COUNT(X3712:BN3712,BP3712:BX3712,BZ3712:CF3712,CH3712:FC3712,FI3712:FQ3712),"")</f>
        <v/>
      </c>
      <c r="E3712" s="98" t="str">
        <f>IF(H3712=1,COUNT(R3712:FC3712,FI3712:FQ3712),"")</f>
        <v/>
      </c>
      <c r="F3712" s="98" t="str">
        <f>IF(H3712=1,COUNT(X3712:BN3712,BP3712:BX3712,BZ3712:CF3712,CH3712:FC3712,FI3712:FQ3712),"")</f>
        <v/>
      </c>
      <c r="G3712" s="98" t="str">
        <f>IF($B3712&gt;=1,$M3712,"")</f>
        <v/>
      </c>
      <c r="H3712" s="199" t="str">
        <f>IF(AND(M3712&gt;0,M3712&lt;=STATS!$C$22),1,"")</f>
        <v/>
      </c>
      <c r="J3712" s="34">
        <v>3711</v>
      </c>
      <c r="R3712" s="17"/>
      <c r="U3712" s="17"/>
      <c r="FD3712" s="195"/>
      <c r="FE3712" s="195"/>
      <c r="FF3712" s="195"/>
      <c r="FG3712" s="195"/>
      <c r="FH3712" s="195"/>
    </row>
    <row r="3713" spans="2:164" x14ac:dyDescent="0.2">
      <c r="B3713" s="98">
        <f>COUNT(R3713:FC3713,FI3713:FQ3713)</f>
        <v>0</v>
      </c>
      <c r="C3713" s="98" t="str">
        <f>IF(COUNT(R3713:FC3713,FI3713:FQ3713)&gt;0,COUNT(R3713:FC3713,FI3713:FQ3713),"")</f>
        <v/>
      </c>
      <c r="D3713" s="98" t="str">
        <f>IF(COUNT(X3713:BN3713,BP3713:BX3713,BZ3713:CF3713,CH3713:FC3713,FI3713:FQ3713)&gt;0,COUNT(X3713:BN3713,BP3713:BX3713,BZ3713:CF3713,CH3713:FC3713,FI3713:FQ3713),"")</f>
        <v/>
      </c>
      <c r="E3713" s="98" t="str">
        <f>IF(H3713=1,COUNT(R3713:FC3713,FI3713:FQ3713),"")</f>
        <v/>
      </c>
      <c r="F3713" s="98" t="str">
        <f>IF(H3713=1,COUNT(X3713:BN3713,BP3713:BX3713,BZ3713:CF3713,CH3713:FC3713,FI3713:FQ3713),"")</f>
        <v/>
      </c>
      <c r="G3713" s="98" t="str">
        <f>IF($B3713&gt;=1,$M3713,"")</f>
        <v/>
      </c>
      <c r="H3713" s="199" t="str">
        <f>IF(AND(M3713&gt;0,M3713&lt;=STATS!$C$22),1,"")</f>
        <v/>
      </c>
      <c r="J3713" s="34">
        <v>3712</v>
      </c>
      <c r="R3713" s="17"/>
      <c r="U3713" s="17"/>
      <c r="FD3713" s="195"/>
      <c r="FE3713" s="195"/>
      <c r="FF3713" s="195"/>
      <c r="FG3713" s="195"/>
      <c r="FH3713" s="195"/>
    </row>
    <row r="3714" spans="2:164" x14ac:dyDescent="0.2">
      <c r="B3714" s="98">
        <f>COUNT(R3714:FC3714,FI3714:FQ3714)</f>
        <v>0</v>
      </c>
      <c r="C3714" s="98" t="str">
        <f>IF(COUNT(R3714:FC3714,FI3714:FQ3714)&gt;0,COUNT(R3714:FC3714,FI3714:FQ3714),"")</f>
        <v/>
      </c>
      <c r="D3714" s="98" t="str">
        <f>IF(COUNT(X3714:BN3714,BP3714:BX3714,BZ3714:CF3714,CH3714:FC3714,FI3714:FQ3714)&gt;0,COUNT(X3714:BN3714,BP3714:BX3714,BZ3714:CF3714,CH3714:FC3714,FI3714:FQ3714),"")</f>
        <v/>
      </c>
      <c r="E3714" s="98" t="str">
        <f>IF(H3714=1,COUNT(R3714:FC3714,FI3714:FQ3714),"")</f>
        <v/>
      </c>
      <c r="F3714" s="98" t="str">
        <f>IF(H3714=1,COUNT(X3714:BN3714,BP3714:BX3714,BZ3714:CF3714,CH3714:FC3714,FI3714:FQ3714),"")</f>
        <v/>
      </c>
      <c r="G3714" s="98" t="str">
        <f>IF($B3714&gt;=1,$M3714,"")</f>
        <v/>
      </c>
      <c r="H3714" s="199" t="str">
        <f>IF(AND(M3714&gt;0,M3714&lt;=STATS!$C$22),1,"")</f>
        <v/>
      </c>
      <c r="J3714" s="34">
        <v>3713</v>
      </c>
      <c r="R3714" s="17"/>
      <c r="U3714" s="17"/>
      <c r="FD3714" s="195"/>
      <c r="FE3714" s="195"/>
      <c r="FF3714" s="195"/>
      <c r="FG3714" s="195"/>
      <c r="FH3714" s="195"/>
    </row>
    <row r="3715" spans="2:164" x14ac:dyDescent="0.2">
      <c r="B3715" s="98">
        <f>COUNT(R3715:FC3715,FI3715:FQ3715)</f>
        <v>0</v>
      </c>
      <c r="C3715" s="98" t="str">
        <f>IF(COUNT(R3715:FC3715,FI3715:FQ3715)&gt;0,COUNT(R3715:FC3715,FI3715:FQ3715),"")</f>
        <v/>
      </c>
      <c r="D3715" s="98" t="str">
        <f>IF(COUNT(X3715:BN3715,BP3715:BX3715,BZ3715:CF3715,CH3715:FC3715,FI3715:FQ3715)&gt;0,COUNT(X3715:BN3715,BP3715:BX3715,BZ3715:CF3715,CH3715:FC3715,FI3715:FQ3715),"")</f>
        <v/>
      </c>
      <c r="E3715" s="98" t="str">
        <f>IF(H3715=1,COUNT(R3715:FC3715,FI3715:FQ3715),"")</f>
        <v/>
      </c>
      <c r="F3715" s="98" t="str">
        <f>IF(H3715=1,COUNT(X3715:BN3715,BP3715:BX3715,BZ3715:CF3715,CH3715:FC3715,FI3715:FQ3715),"")</f>
        <v/>
      </c>
      <c r="G3715" s="98" t="str">
        <f>IF($B3715&gt;=1,$M3715,"")</f>
        <v/>
      </c>
      <c r="H3715" s="199" t="str">
        <f>IF(AND(M3715&gt;0,M3715&lt;=STATS!$C$22),1,"")</f>
        <v/>
      </c>
      <c r="J3715" s="34">
        <v>3714</v>
      </c>
      <c r="R3715" s="17"/>
      <c r="U3715" s="17"/>
      <c r="FD3715" s="195"/>
      <c r="FE3715" s="195"/>
      <c r="FF3715" s="195"/>
      <c r="FG3715" s="195"/>
      <c r="FH3715" s="195"/>
    </row>
    <row r="3716" spans="2:164" x14ac:dyDescent="0.2">
      <c r="B3716" s="98">
        <f>COUNT(R3716:FC3716,FI3716:FQ3716)</f>
        <v>0</v>
      </c>
      <c r="C3716" s="98" t="str">
        <f>IF(COUNT(R3716:FC3716,FI3716:FQ3716)&gt;0,COUNT(R3716:FC3716,FI3716:FQ3716),"")</f>
        <v/>
      </c>
      <c r="D3716" s="98" t="str">
        <f>IF(COUNT(X3716:BN3716,BP3716:BX3716,BZ3716:CF3716,CH3716:FC3716,FI3716:FQ3716)&gt;0,COUNT(X3716:BN3716,BP3716:BX3716,BZ3716:CF3716,CH3716:FC3716,FI3716:FQ3716),"")</f>
        <v/>
      </c>
      <c r="E3716" s="98" t="str">
        <f>IF(H3716=1,COUNT(R3716:FC3716,FI3716:FQ3716),"")</f>
        <v/>
      </c>
      <c r="F3716" s="98" t="str">
        <f>IF(H3716=1,COUNT(X3716:BN3716,BP3716:BX3716,BZ3716:CF3716,CH3716:FC3716,FI3716:FQ3716),"")</f>
        <v/>
      </c>
      <c r="G3716" s="98" t="str">
        <f>IF($B3716&gt;=1,$M3716,"")</f>
        <v/>
      </c>
      <c r="H3716" s="199" t="str">
        <f>IF(AND(M3716&gt;0,M3716&lt;=STATS!$C$22),1,"")</f>
        <v/>
      </c>
      <c r="J3716" s="34">
        <v>3715</v>
      </c>
      <c r="R3716" s="17"/>
      <c r="U3716" s="17"/>
      <c r="FD3716" s="195"/>
      <c r="FE3716" s="195"/>
      <c r="FF3716" s="195"/>
      <c r="FG3716" s="195"/>
      <c r="FH3716" s="195"/>
    </row>
    <row r="3717" spans="2:164" x14ac:dyDescent="0.2">
      <c r="B3717" s="98">
        <f>COUNT(R3717:FC3717,FI3717:FQ3717)</f>
        <v>0</v>
      </c>
      <c r="C3717" s="98" t="str">
        <f>IF(COUNT(R3717:FC3717,FI3717:FQ3717)&gt;0,COUNT(R3717:FC3717,FI3717:FQ3717),"")</f>
        <v/>
      </c>
      <c r="D3717" s="98" t="str">
        <f>IF(COUNT(X3717:BN3717,BP3717:BX3717,BZ3717:CF3717,CH3717:FC3717,FI3717:FQ3717)&gt;0,COUNT(X3717:BN3717,BP3717:BX3717,BZ3717:CF3717,CH3717:FC3717,FI3717:FQ3717),"")</f>
        <v/>
      </c>
      <c r="E3717" s="98" t="str">
        <f>IF(H3717=1,COUNT(R3717:FC3717,FI3717:FQ3717),"")</f>
        <v/>
      </c>
      <c r="F3717" s="98" t="str">
        <f>IF(H3717=1,COUNT(X3717:BN3717,BP3717:BX3717,BZ3717:CF3717,CH3717:FC3717,FI3717:FQ3717),"")</f>
        <v/>
      </c>
      <c r="G3717" s="98" t="str">
        <f>IF($B3717&gt;=1,$M3717,"")</f>
        <v/>
      </c>
      <c r="H3717" s="199" t="str">
        <f>IF(AND(M3717&gt;0,M3717&lt;=STATS!$C$22),1,"")</f>
        <v/>
      </c>
      <c r="J3717" s="34">
        <v>3716</v>
      </c>
      <c r="R3717" s="17"/>
      <c r="U3717" s="17"/>
      <c r="FD3717" s="195"/>
      <c r="FE3717" s="195"/>
      <c r="FF3717" s="195"/>
      <c r="FG3717" s="195"/>
      <c r="FH3717" s="195"/>
    </row>
    <row r="3718" spans="2:164" x14ac:dyDescent="0.2">
      <c r="B3718" s="98">
        <f>COUNT(R3718:FC3718,FI3718:FQ3718)</f>
        <v>0</v>
      </c>
      <c r="C3718" s="98" t="str">
        <f>IF(COUNT(R3718:FC3718,FI3718:FQ3718)&gt;0,COUNT(R3718:FC3718,FI3718:FQ3718),"")</f>
        <v/>
      </c>
      <c r="D3718" s="98" t="str">
        <f>IF(COUNT(X3718:BN3718,BP3718:BX3718,BZ3718:CF3718,CH3718:FC3718,FI3718:FQ3718)&gt;0,COUNT(X3718:BN3718,BP3718:BX3718,BZ3718:CF3718,CH3718:FC3718,FI3718:FQ3718),"")</f>
        <v/>
      </c>
      <c r="E3718" s="98" t="str">
        <f>IF(H3718=1,COUNT(R3718:FC3718,FI3718:FQ3718),"")</f>
        <v/>
      </c>
      <c r="F3718" s="98" t="str">
        <f>IF(H3718=1,COUNT(X3718:BN3718,BP3718:BX3718,BZ3718:CF3718,CH3718:FC3718,FI3718:FQ3718),"")</f>
        <v/>
      </c>
      <c r="G3718" s="98" t="str">
        <f>IF($B3718&gt;=1,$M3718,"")</f>
        <v/>
      </c>
      <c r="H3718" s="199" t="str">
        <f>IF(AND(M3718&gt;0,M3718&lt;=STATS!$C$22),1,"")</f>
        <v/>
      </c>
      <c r="J3718" s="34">
        <v>3717</v>
      </c>
      <c r="R3718" s="17"/>
      <c r="U3718" s="17"/>
      <c r="FD3718" s="195"/>
      <c r="FE3718" s="195"/>
      <c r="FF3718" s="195"/>
      <c r="FG3718" s="195"/>
      <c r="FH3718" s="195"/>
    </row>
    <row r="3719" spans="2:164" x14ac:dyDescent="0.2">
      <c r="B3719" s="98">
        <f>COUNT(R3719:FC3719,FI3719:FQ3719)</f>
        <v>0</v>
      </c>
      <c r="C3719" s="98" t="str">
        <f>IF(COUNT(R3719:FC3719,FI3719:FQ3719)&gt;0,COUNT(R3719:FC3719,FI3719:FQ3719),"")</f>
        <v/>
      </c>
      <c r="D3719" s="98" t="str">
        <f>IF(COUNT(X3719:BN3719,BP3719:BX3719,BZ3719:CF3719,CH3719:FC3719,FI3719:FQ3719)&gt;0,COUNT(X3719:BN3719,BP3719:BX3719,BZ3719:CF3719,CH3719:FC3719,FI3719:FQ3719),"")</f>
        <v/>
      </c>
      <c r="E3719" s="98" t="str">
        <f>IF(H3719=1,COUNT(R3719:FC3719,FI3719:FQ3719),"")</f>
        <v/>
      </c>
      <c r="F3719" s="98" t="str">
        <f>IF(H3719=1,COUNT(X3719:BN3719,BP3719:BX3719,BZ3719:CF3719,CH3719:FC3719,FI3719:FQ3719),"")</f>
        <v/>
      </c>
      <c r="G3719" s="98" t="str">
        <f>IF($B3719&gt;=1,$M3719,"")</f>
        <v/>
      </c>
      <c r="H3719" s="199" t="str">
        <f>IF(AND(M3719&gt;0,M3719&lt;=STATS!$C$22),1,"")</f>
        <v/>
      </c>
      <c r="J3719" s="34">
        <v>3718</v>
      </c>
      <c r="R3719" s="17"/>
      <c r="U3719" s="17"/>
      <c r="FD3719" s="195"/>
      <c r="FE3719" s="195"/>
      <c r="FF3719" s="195"/>
      <c r="FG3719" s="195"/>
      <c r="FH3719" s="195"/>
    </row>
    <row r="3720" spans="2:164" x14ac:dyDescent="0.2">
      <c r="B3720" s="98">
        <f>COUNT(R3720:FC3720,FI3720:FQ3720)</f>
        <v>0</v>
      </c>
      <c r="C3720" s="98" t="str">
        <f>IF(COUNT(R3720:FC3720,FI3720:FQ3720)&gt;0,COUNT(R3720:FC3720,FI3720:FQ3720),"")</f>
        <v/>
      </c>
      <c r="D3720" s="98" t="str">
        <f>IF(COUNT(X3720:BN3720,BP3720:BX3720,BZ3720:CF3720,CH3720:FC3720,FI3720:FQ3720)&gt;0,COUNT(X3720:BN3720,BP3720:BX3720,BZ3720:CF3720,CH3720:FC3720,FI3720:FQ3720),"")</f>
        <v/>
      </c>
      <c r="E3720" s="98" t="str">
        <f>IF(H3720=1,COUNT(R3720:FC3720,FI3720:FQ3720),"")</f>
        <v/>
      </c>
      <c r="F3720" s="98" t="str">
        <f>IF(H3720=1,COUNT(X3720:BN3720,BP3720:BX3720,BZ3720:CF3720,CH3720:FC3720,FI3720:FQ3720),"")</f>
        <v/>
      </c>
      <c r="G3720" s="98" t="str">
        <f>IF($B3720&gt;=1,$M3720,"")</f>
        <v/>
      </c>
      <c r="H3720" s="199" t="str">
        <f>IF(AND(M3720&gt;0,M3720&lt;=STATS!$C$22),1,"")</f>
        <v/>
      </c>
      <c r="J3720" s="34">
        <v>3719</v>
      </c>
      <c r="R3720" s="17"/>
      <c r="U3720" s="17"/>
      <c r="FD3720" s="195"/>
      <c r="FE3720" s="195"/>
      <c r="FF3720" s="195"/>
      <c r="FG3720" s="195"/>
      <c r="FH3720" s="195"/>
    </row>
    <row r="3721" spans="2:164" x14ac:dyDescent="0.2">
      <c r="B3721" s="98">
        <f>COUNT(R3721:FC3721,FI3721:FQ3721)</f>
        <v>0</v>
      </c>
      <c r="C3721" s="98" t="str">
        <f>IF(COUNT(R3721:FC3721,FI3721:FQ3721)&gt;0,COUNT(R3721:FC3721,FI3721:FQ3721),"")</f>
        <v/>
      </c>
      <c r="D3721" s="98" t="str">
        <f>IF(COUNT(X3721:BN3721,BP3721:BX3721,BZ3721:CF3721,CH3721:FC3721,FI3721:FQ3721)&gt;0,COUNT(X3721:BN3721,BP3721:BX3721,BZ3721:CF3721,CH3721:FC3721,FI3721:FQ3721),"")</f>
        <v/>
      </c>
      <c r="E3721" s="98" t="str">
        <f>IF(H3721=1,COUNT(R3721:FC3721,FI3721:FQ3721),"")</f>
        <v/>
      </c>
      <c r="F3721" s="98" t="str">
        <f>IF(H3721=1,COUNT(X3721:BN3721,BP3721:BX3721,BZ3721:CF3721,CH3721:FC3721,FI3721:FQ3721),"")</f>
        <v/>
      </c>
      <c r="G3721" s="98" t="str">
        <f>IF($B3721&gt;=1,$M3721,"")</f>
        <v/>
      </c>
      <c r="H3721" s="199" t="str">
        <f>IF(AND(M3721&gt;0,M3721&lt;=STATS!$C$22),1,"")</f>
        <v/>
      </c>
      <c r="J3721" s="34">
        <v>3720</v>
      </c>
      <c r="R3721" s="17"/>
      <c r="U3721" s="17"/>
      <c r="FD3721" s="195"/>
      <c r="FE3721" s="195"/>
      <c r="FF3721" s="195"/>
      <c r="FG3721" s="195"/>
      <c r="FH3721" s="195"/>
    </row>
    <row r="3722" spans="2:164" x14ac:dyDescent="0.2">
      <c r="B3722" s="98">
        <f>COUNT(R3722:FC3722,FI3722:FQ3722)</f>
        <v>0</v>
      </c>
      <c r="C3722" s="98" t="str">
        <f>IF(COUNT(R3722:FC3722,FI3722:FQ3722)&gt;0,COUNT(R3722:FC3722,FI3722:FQ3722),"")</f>
        <v/>
      </c>
      <c r="D3722" s="98" t="str">
        <f>IF(COUNT(X3722:BN3722,BP3722:BX3722,BZ3722:CF3722,CH3722:FC3722,FI3722:FQ3722)&gt;0,COUNT(X3722:BN3722,BP3722:BX3722,BZ3722:CF3722,CH3722:FC3722,FI3722:FQ3722),"")</f>
        <v/>
      </c>
      <c r="E3722" s="98" t="str">
        <f>IF(H3722=1,COUNT(R3722:FC3722,FI3722:FQ3722),"")</f>
        <v/>
      </c>
      <c r="F3722" s="98" t="str">
        <f>IF(H3722=1,COUNT(X3722:BN3722,BP3722:BX3722,BZ3722:CF3722,CH3722:FC3722,FI3722:FQ3722),"")</f>
        <v/>
      </c>
      <c r="G3722" s="98" t="str">
        <f>IF($B3722&gt;=1,$M3722,"")</f>
        <v/>
      </c>
      <c r="H3722" s="199" t="str">
        <f>IF(AND(M3722&gt;0,M3722&lt;=STATS!$C$22),1,"")</f>
        <v/>
      </c>
      <c r="J3722" s="34">
        <v>3721</v>
      </c>
      <c r="R3722" s="17"/>
      <c r="U3722" s="17"/>
      <c r="FD3722" s="195"/>
      <c r="FE3722" s="195"/>
      <c r="FF3722" s="195"/>
      <c r="FG3722" s="195"/>
      <c r="FH3722" s="195"/>
    </row>
    <row r="3723" spans="2:164" x14ac:dyDescent="0.2">
      <c r="B3723" s="98">
        <f>COUNT(R3723:FC3723,FI3723:FQ3723)</f>
        <v>0</v>
      </c>
      <c r="C3723" s="98" t="str">
        <f>IF(COUNT(R3723:FC3723,FI3723:FQ3723)&gt;0,COUNT(R3723:FC3723,FI3723:FQ3723),"")</f>
        <v/>
      </c>
      <c r="D3723" s="98" t="str">
        <f>IF(COUNT(X3723:BN3723,BP3723:BX3723,BZ3723:CF3723,CH3723:FC3723,FI3723:FQ3723)&gt;0,COUNT(X3723:BN3723,BP3723:BX3723,BZ3723:CF3723,CH3723:FC3723,FI3723:FQ3723),"")</f>
        <v/>
      </c>
      <c r="E3723" s="98" t="str">
        <f>IF(H3723=1,COUNT(R3723:FC3723,FI3723:FQ3723),"")</f>
        <v/>
      </c>
      <c r="F3723" s="98" t="str">
        <f>IF(H3723=1,COUNT(X3723:BN3723,BP3723:BX3723,BZ3723:CF3723,CH3723:FC3723,FI3723:FQ3723),"")</f>
        <v/>
      </c>
      <c r="G3723" s="98" t="str">
        <f>IF($B3723&gt;=1,$M3723,"")</f>
        <v/>
      </c>
      <c r="H3723" s="199" t="str">
        <f>IF(AND(M3723&gt;0,M3723&lt;=STATS!$C$22),1,"")</f>
        <v/>
      </c>
      <c r="J3723" s="34">
        <v>3722</v>
      </c>
      <c r="R3723" s="17"/>
      <c r="U3723" s="17"/>
      <c r="FD3723" s="195"/>
      <c r="FE3723" s="195"/>
      <c r="FF3723" s="195"/>
      <c r="FG3723" s="195"/>
      <c r="FH3723" s="195"/>
    </row>
    <row r="3724" spans="2:164" x14ac:dyDescent="0.2">
      <c r="B3724" s="98">
        <f>COUNT(R3724:FC3724,FI3724:FQ3724)</f>
        <v>0</v>
      </c>
      <c r="C3724" s="98" t="str">
        <f>IF(COUNT(R3724:FC3724,FI3724:FQ3724)&gt;0,COUNT(R3724:FC3724,FI3724:FQ3724),"")</f>
        <v/>
      </c>
      <c r="D3724" s="98" t="str">
        <f>IF(COUNT(X3724:BN3724,BP3724:BX3724,BZ3724:CF3724,CH3724:FC3724,FI3724:FQ3724)&gt;0,COUNT(X3724:BN3724,BP3724:BX3724,BZ3724:CF3724,CH3724:FC3724,FI3724:FQ3724),"")</f>
        <v/>
      </c>
      <c r="E3724" s="98" t="str">
        <f>IF(H3724=1,COUNT(R3724:FC3724,FI3724:FQ3724),"")</f>
        <v/>
      </c>
      <c r="F3724" s="98" t="str">
        <f>IF(H3724=1,COUNT(X3724:BN3724,BP3724:BX3724,BZ3724:CF3724,CH3724:FC3724,FI3724:FQ3724),"")</f>
        <v/>
      </c>
      <c r="G3724" s="98" t="str">
        <f>IF($B3724&gt;=1,$M3724,"")</f>
        <v/>
      </c>
      <c r="H3724" s="199" t="str">
        <f>IF(AND(M3724&gt;0,M3724&lt;=STATS!$C$22),1,"")</f>
        <v/>
      </c>
      <c r="J3724" s="34">
        <v>3723</v>
      </c>
      <c r="R3724" s="17"/>
      <c r="U3724" s="17"/>
      <c r="FD3724" s="195"/>
      <c r="FE3724" s="195"/>
      <c r="FF3724" s="195"/>
      <c r="FG3724" s="195"/>
      <c r="FH3724" s="195"/>
    </row>
    <row r="3725" spans="2:164" x14ac:dyDescent="0.2">
      <c r="B3725" s="98">
        <f>COUNT(R3725:FC3725,FI3725:FQ3725)</f>
        <v>0</v>
      </c>
      <c r="C3725" s="98" t="str">
        <f>IF(COUNT(R3725:FC3725,FI3725:FQ3725)&gt;0,COUNT(R3725:FC3725,FI3725:FQ3725),"")</f>
        <v/>
      </c>
      <c r="D3725" s="98" t="str">
        <f>IF(COUNT(X3725:BN3725,BP3725:BX3725,BZ3725:CF3725,CH3725:FC3725,FI3725:FQ3725)&gt;0,COUNT(X3725:BN3725,BP3725:BX3725,BZ3725:CF3725,CH3725:FC3725,FI3725:FQ3725),"")</f>
        <v/>
      </c>
      <c r="E3725" s="98" t="str">
        <f>IF(H3725=1,COUNT(R3725:FC3725,FI3725:FQ3725),"")</f>
        <v/>
      </c>
      <c r="F3725" s="98" t="str">
        <f>IF(H3725=1,COUNT(X3725:BN3725,BP3725:BX3725,BZ3725:CF3725,CH3725:FC3725,FI3725:FQ3725),"")</f>
        <v/>
      </c>
      <c r="G3725" s="98" t="str">
        <f>IF($B3725&gt;=1,$M3725,"")</f>
        <v/>
      </c>
      <c r="H3725" s="199" t="str">
        <f>IF(AND(M3725&gt;0,M3725&lt;=STATS!$C$22),1,"")</f>
        <v/>
      </c>
      <c r="J3725" s="34">
        <v>3724</v>
      </c>
      <c r="R3725" s="17"/>
      <c r="U3725" s="17"/>
      <c r="FD3725" s="195"/>
      <c r="FE3725" s="195"/>
      <c r="FF3725" s="195"/>
      <c r="FG3725" s="195"/>
      <c r="FH3725" s="195"/>
    </row>
    <row r="3726" spans="2:164" x14ac:dyDescent="0.2">
      <c r="B3726" s="98">
        <f>COUNT(R3726:FC3726,FI3726:FQ3726)</f>
        <v>0</v>
      </c>
      <c r="C3726" s="98" t="str">
        <f>IF(COUNT(R3726:FC3726,FI3726:FQ3726)&gt;0,COUNT(R3726:FC3726,FI3726:FQ3726),"")</f>
        <v/>
      </c>
      <c r="D3726" s="98" t="str">
        <f>IF(COUNT(X3726:BN3726,BP3726:BX3726,BZ3726:CF3726,CH3726:FC3726,FI3726:FQ3726)&gt;0,COUNT(X3726:BN3726,BP3726:BX3726,BZ3726:CF3726,CH3726:FC3726,FI3726:FQ3726),"")</f>
        <v/>
      </c>
      <c r="E3726" s="98" t="str">
        <f>IF(H3726=1,COUNT(R3726:FC3726,FI3726:FQ3726),"")</f>
        <v/>
      </c>
      <c r="F3726" s="98" t="str">
        <f>IF(H3726=1,COUNT(X3726:BN3726,BP3726:BX3726,BZ3726:CF3726,CH3726:FC3726,FI3726:FQ3726),"")</f>
        <v/>
      </c>
      <c r="G3726" s="98" t="str">
        <f>IF($B3726&gt;=1,$M3726,"")</f>
        <v/>
      </c>
      <c r="H3726" s="199" t="str">
        <f>IF(AND(M3726&gt;0,M3726&lt;=STATS!$C$22),1,"")</f>
        <v/>
      </c>
      <c r="J3726" s="34">
        <v>3725</v>
      </c>
      <c r="R3726" s="17"/>
      <c r="U3726" s="17"/>
      <c r="FD3726" s="195"/>
      <c r="FE3726" s="195"/>
      <c r="FF3726" s="195"/>
      <c r="FG3726" s="195"/>
      <c r="FH3726" s="195"/>
    </row>
    <row r="3727" spans="2:164" x14ac:dyDescent="0.2">
      <c r="B3727" s="98">
        <f>COUNT(R3727:FC3727,FI3727:FQ3727)</f>
        <v>0</v>
      </c>
      <c r="C3727" s="98" t="str">
        <f>IF(COUNT(R3727:FC3727,FI3727:FQ3727)&gt;0,COUNT(R3727:FC3727,FI3727:FQ3727),"")</f>
        <v/>
      </c>
      <c r="D3727" s="98" t="str">
        <f>IF(COUNT(X3727:BN3727,BP3727:BX3727,BZ3727:CF3727,CH3727:FC3727,FI3727:FQ3727)&gt;0,COUNT(X3727:BN3727,BP3727:BX3727,BZ3727:CF3727,CH3727:FC3727,FI3727:FQ3727),"")</f>
        <v/>
      </c>
      <c r="E3727" s="98" t="str">
        <f>IF(H3727=1,COUNT(R3727:FC3727,FI3727:FQ3727),"")</f>
        <v/>
      </c>
      <c r="F3727" s="98" t="str">
        <f>IF(H3727=1,COUNT(X3727:BN3727,BP3727:BX3727,BZ3727:CF3727,CH3727:FC3727,FI3727:FQ3727),"")</f>
        <v/>
      </c>
      <c r="G3727" s="98" t="str">
        <f>IF($B3727&gt;=1,$M3727,"")</f>
        <v/>
      </c>
      <c r="H3727" s="199" t="str">
        <f>IF(AND(M3727&gt;0,M3727&lt;=STATS!$C$22),1,"")</f>
        <v/>
      </c>
      <c r="J3727" s="34">
        <v>3726</v>
      </c>
      <c r="R3727" s="17"/>
      <c r="U3727" s="17"/>
      <c r="FD3727" s="195"/>
      <c r="FE3727" s="195"/>
      <c r="FF3727" s="195"/>
      <c r="FG3727" s="195"/>
      <c r="FH3727" s="195"/>
    </row>
    <row r="3728" spans="2:164" x14ac:dyDescent="0.2">
      <c r="B3728" s="98">
        <f>COUNT(R3728:FC3728,FI3728:FQ3728)</f>
        <v>0</v>
      </c>
      <c r="C3728" s="98" t="str">
        <f>IF(COUNT(R3728:FC3728,FI3728:FQ3728)&gt;0,COUNT(R3728:FC3728,FI3728:FQ3728),"")</f>
        <v/>
      </c>
      <c r="D3728" s="98" t="str">
        <f>IF(COUNT(X3728:BN3728,BP3728:BX3728,BZ3728:CF3728,CH3728:FC3728,FI3728:FQ3728)&gt;0,COUNT(X3728:BN3728,BP3728:BX3728,BZ3728:CF3728,CH3728:FC3728,FI3728:FQ3728),"")</f>
        <v/>
      </c>
      <c r="E3728" s="98" t="str">
        <f>IF(H3728=1,COUNT(R3728:FC3728,FI3728:FQ3728),"")</f>
        <v/>
      </c>
      <c r="F3728" s="98" t="str">
        <f>IF(H3728=1,COUNT(X3728:BN3728,BP3728:BX3728,BZ3728:CF3728,CH3728:FC3728,FI3728:FQ3728),"")</f>
        <v/>
      </c>
      <c r="G3728" s="98" t="str">
        <f>IF($B3728&gt;=1,$M3728,"")</f>
        <v/>
      </c>
      <c r="H3728" s="199" t="str">
        <f>IF(AND(M3728&gt;0,M3728&lt;=STATS!$C$22),1,"")</f>
        <v/>
      </c>
      <c r="J3728" s="34">
        <v>3727</v>
      </c>
      <c r="R3728" s="17"/>
      <c r="U3728" s="17"/>
      <c r="FD3728" s="195"/>
      <c r="FE3728" s="195"/>
      <c r="FF3728" s="195"/>
      <c r="FG3728" s="195"/>
      <c r="FH3728" s="195"/>
    </row>
    <row r="3729" spans="2:164" x14ac:dyDescent="0.2">
      <c r="B3729" s="98">
        <f>COUNT(R3729:FC3729,FI3729:FQ3729)</f>
        <v>0</v>
      </c>
      <c r="C3729" s="98" t="str">
        <f>IF(COUNT(R3729:FC3729,FI3729:FQ3729)&gt;0,COUNT(R3729:FC3729,FI3729:FQ3729),"")</f>
        <v/>
      </c>
      <c r="D3729" s="98" t="str">
        <f>IF(COUNT(X3729:BN3729,BP3729:BX3729,BZ3729:CF3729,CH3729:FC3729,FI3729:FQ3729)&gt;0,COUNT(X3729:BN3729,BP3729:BX3729,BZ3729:CF3729,CH3729:FC3729,FI3729:FQ3729),"")</f>
        <v/>
      </c>
      <c r="E3729" s="98" t="str">
        <f>IF(H3729=1,COUNT(R3729:FC3729,FI3729:FQ3729),"")</f>
        <v/>
      </c>
      <c r="F3729" s="98" t="str">
        <f>IF(H3729=1,COUNT(X3729:BN3729,BP3729:BX3729,BZ3729:CF3729,CH3729:FC3729,FI3729:FQ3729),"")</f>
        <v/>
      </c>
      <c r="G3729" s="98" t="str">
        <f>IF($B3729&gt;=1,$M3729,"")</f>
        <v/>
      </c>
      <c r="H3729" s="199" t="str">
        <f>IF(AND(M3729&gt;0,M3729&lt;=STATS!$C$22),1,"")</f>
        <v/>
      </c>
      <c r="J3729" s="34">
        <v>3728</v>
      </c>
      <c r="R3729" s="17"/>
      <c r="U3729" s="17"/>
      <c r="FD3729" s="195"/>
      <c r="FE3729" s="195"/>
      <c r="FF3729" s="195"/>
      <c r="FG3729" s="195"/>
      <c r="FH3729" s="195"/>
    </row>
    <row r="3730" spans="2:164" x14ac:dyDescent="0.2">
      <c r="B3730" s="98">
        <f>COUNT(R3730:FC3730,FI3730:FQ3730)</f>
        <v>0</v>
      </c>
      <c r="C3730" s="98" t="str">
        <f>IF(COUNT(R3730:FC3730,FI3730:FQ3730)&gt;0,COUNT(R3730:FC3730,FI3730:FQ3730),"")</f>
        <v/>
      </c>
      <c r="D3730" s="98" t="str">
        <f>IF(COUNT(X3730:BN3730,BP3730:BX3730,BZ3730:CF3730,CH3730:FC3730,FI3730:FQ3730)&gt;0,COUNT(X3730:BN3730,BP3730:BX3730,BZ3730:CF3730,CH3730:FC3730,FI3730:FQ3730),"")</f>
        <v/>
      </c>
      <c r="E3730" s="98" t="str">
        <f>IF(H3730=1,COUNT(R3730:FC3730,FI3730:FQ3730),"")</f>
        <v/>
      </c>
      <c r="F3730" s="98" t="str">
        <f>IF(H3730=1,COUNT(X3730:BN3730,BP3730:BX3730,BZ3730:CF3730,CH3730:FC3730,FI3730:FQ3730),"")</f>
        <v/>
      </c>
      <c r="G3730" s="98" t="str">
        <f>IF($B3730&gt;=1,$M3730,"")</f>
        <v/>
      </c>
      <c r="H3730" s="199" t="str">
        <f>IF(AND(M3730&gt;0,M3730&lt;=STATS!$C$22),1,"")</f>
        <v/>
      </c>
      <c r="J3730" s="34">
        <v>3729</v>
      </c>
      <c r="R3730" s="17"/>
      <c r="U3730" s="17"/>
      <c r="FD3730" s="195"/>
      <c r="FE3730" s="195"/>
      <c r="FF3730" s="195"/>
      <c r="FG3730" s="195"/>
      <c r="FH3730" s="195"/>
    </row>
    <row r="3731" spans="2:164" x14ac:dyDescent="0.2">
      <c r="B3731" s="98">
        <f>COUNT(R3731:FC3731,FI3731:FQ3731)</f>
        <v>0</v>
      </c>
      <c r="C3731" s="98" t="str">
        <f>IF(COUNT(R3731:FC3731,FI3731:FQ3731)&gt;0,COUNT(R3731:FC3731,FI3731:FQ3731),"")</f>
        <v/>
      </c>
      <c r="D3731" s="98" t="str">
        <f>IF(COUNT(X3731:BN3731,BP3731:BX3731,BZ3731:CF3731,CH3731:FC3731,FI3731:FQ3731)&gt;0,COUNT(X3731:BN3731,BP3731:BX3731,BZ3731:CF3731,CH3731:FC3731,FI3731:FQ3731),"")</f>
        <v/>
      </c>
      <c r="E3731" s="98" t="str">
        <f>IF(H3731=1,COUNT(R3731:FC3731,FI3731:FQ3731),"")</f>
        <v/>
      </c>
      <c r="F3731" s="98" t="str">
        <f>IF(H3731=1,COUNT(X3731:BN3731,BP3731:BX3731,BZ3731:CF3731,CH3731:FC3731,FI3731:FQ3731),"")</f>
        <v/>
      </c>
      <c r="G3731" s="98" t="str">
        <f>IF($B3731&gt;=1,$M3731,"")</f>
        <v/>
      </c>
      <c r="H3731" s="199" t="str">
        <f>IF(AND(M3731&gt;0,M3731&lt;=STATS!$C$22),1,"")</f>
        <v/>
      </c>
      <c r="J3731" s="34">
        <v>3730</v>
      </c>
      <c r="R3731" s="17"/>
      <c r="U3731" s="17"/>
      <c r="FD3731" s="195"/>
      <c r="FE3731" s="195"/>
      <c r="FF3731" s="195"/>
      <c r="FG3731" s="195"/>
      <c r="FH3731" s="195"/>
    </row>
    <row r="3732" spans="2:164" x14ac:dyDescent="0.2">
      <c r="B3732" s="98">
        <f>COUNT(R3732:FC3732,FI3732:FQ3732)</f>
        <v>0</v>
      </c>
      <c r="C3732" s="98" t="str">
        <f>IF(COUNT(R3732:FC3732,FI3732:FQ3732)&gt;0,COUNT(R3732:FC3732,FI3732:FQ3732),"")</f>
        <v/>
      </c>
      <c r="D3732" s="98" t="str">
        <f>IF(COUNT(X3732:BN3732,BP3732:BX3732,BZ3732:CF3732,CH3732:FC3732,FI3732:FQ3732)&gt;0,COUNT(X3732:BN3732,BP3732:BX3732,BZ3732:CF3732,CH3732:FC3732,FI3732:FQ3732),"")</f>
        <v/>
      </c>
      <c r="E3732" s="98" t="str">
        <f>IF(H3732=1,COUNT(R3732:FC3732,FI3732:FQ3732),"")</f>
        <v/>
      </c>
      <c r="F3732" s="98" t="str">
        <f>IF(H3732=1,COUNT(X3732:BN3732,BP3732:BX3732,BZ3732:CF3732,CH3732:FC3732,FI3732:FQ3732),"")</f>
        <v/>
      </c>
      <c r="G3732" s="98" t="str">
        <f>IF($B3732&gt;=1,$M3732,"")</f>
        <v/>
      </c>
      <c r="H3732" s="199" t="str">
        <f>IF(AND(M3732&gt;0,M3732&lt;=STATS!$C$22),1,"")</f>
        <v/>
      </c>
      <c r="J3732" s="34">
        <v>3731</v>
      </c>
      <c r="R3732" s="17"/>
      <c r="U3732" s="17"/>
      <c r="FD3732" s="195"/>
      <c r="FE3732" s="195"/>
      <c r="FF3732" s="195"/>
      <c r="FG3732" s="195"/>
      <c r="FH3732" s="195"/>
    </row>
    <row r="3733" spans="2:164" x14ac:dyDescent="0.2">
      <c r="B3733" s="98">
        <f>COUNT(R3733:FC3733,FI3733:FQ3733)</f>
        <v>0</v>
      </c>
      <c r="C3733" s="98" t="str">
        <f>IF(COUNT(R3733:FC3733,FI3733:FQ3733)&gt;0,COUNT(R3733:FC3733,FI3733:FQ3733),"")</f>
        <v/>
      </c>
      <c r="D3733" s="98" t="str">
        <f>IF(COUNT(X3733:BN3733,BP3733:BX3733,BZ3733:CF3733,CH3733:FC3733,FI3733:FQ3733)&gt;0,COUNT(X3733:BN3733,BP3733:BX3733,BZ3733:CF3733,CH3733:FC3733,FI3733:FQ3733),"")</f>
        <v/>
      </c>
      <c r="E3733" s="98" t="str">
        <f>IF(H3733=1,COUNT(R3733:FC3733,FI3733:FQ3733),"")</f>
        <v/>
      </c>
      <c r="F3733" s="98" t="str">
        <f>IF(H3733=1,COUNT(X3733:BN3733,BP3733:BX3733,BZ3733:CF3733,CH3733:FC3733,FI3733:FQ3733),"")</f>
        <v/>
      </c>
      <c r="G3733" s="98" t="str">
        <f>IF($B3733&gt;=1,$M3733,"")</f>
        <v/>
      </c>
      <c r="H3733" s="199" t="str">
        <f>IF(AND(M3733&gt;0,M3733&lt;=STATS!$C$22),1,"")</f>
        <v/>
      </c>
      <c r="J3733" s="34">
        <v>3732</v>
      </c>
      <c r="R3733" s="17"/>
      <c r="U3733" s="17"/>
      <c r="FD3733" s="195"/>
      <c r="FE3733" s="195"/>
      <c r="FF3733" s="195"/>
      <c r="FG3733" s="195"/>
      <c r="FH3733" s="195"/>
    </row>
    <row r="3734" spans="2:164" x14ac:dyDescent="0.2">
      <c r="B3734" s="98">
        <f>COUNT(R3734:FC3734,FI3734:FQ3734)</f>
        <v>0</v>
      </c>
      <c r="C3734" s="98" t="str">
        <f>IF(COUNT(R3734:FC3734,FI3734:FQ3734)&gt;0,COUNT(R3734:FC3734,FI3734:FQ3734),"")</f>
        <v/>
      </c>
      <c r="D3734" s="98" t="str">
        <f>IF(COUNT(X3734:BN3734,BP3734:BX3734,BZ3734:CF3734,CH3734:FC3734,FI3734:FQ3734)&gt;0,COUNT(X3734:BN3734,BP3734:BX3734,BZ3734:CF3734,CH3734:FC3734,FI3734:FQ3734),"")</f>
        <v/>
      </c>
      <c r="E3734" s="98" t="str">
        <f>IF(H3734=1,COUNT(R3734:FC3734,FI3734:FQ3734),"")</f>
        <v/>
      </c>
      <c r="F3734" s="98" t="str">
        <f>IF(H3734=1,COUNT(X3734:BN3734,BP3734:BX3734,BZ3734:CF3734,CH3734:FC3734,FI3734:FQ3734),"")</f>
        <v/>
      </c>
      <c r="G3734" s="98" t="str">
        <f>IF($B3734&gt;=1,$M3734,"")</f>
        <v/>
      </c>
      <c r="H3734" s="199" t="str">
        <f>IF(AND(M3734&gt;0,M3734&lt;=STATS!$C$22),1,"")</f>
        <v/>
      </c>
      <c r="J3734" s="34">
        <v>3733</v>
      </c>
      <c r="R3734" s="17"/>
      <c r="U3734" s="17"/>
      <c r="FD3734" s="195"/>
      <c r="FE3734" s="195"/>
      <c r="FF3734" s="195"/>
      <c r="FG3734" s="195"/>
      <c r="FH3734" s="195"/>
    </row>
    <row r="3735" spans="2:164" x14ac:dyDescent="0.2">
      <c r="B3735" s="98">
        <f>COUNT(R3735:FC3735,FI3735:FQ3735)</f>
        <v>0</v>
      </c>
      <c r="C3735" s="98" t="str">
        <f>IF(COUNT(R3735:FC3735,FI3735:FQ3735)&gt;0,COUNT(R3735:FC3735,FI3735:FQ3735),"")</f>
        <v/>
      </c>
      <c r="D3735" s="98" t="str">
        <f>IF(COUNT(X3735:BN3735,BP3735:BX3735,BZ3735:CF3735,CH3735:FC3735,FI3735:FQ3735)&gt;0,COUNT(X3735:BN3735,BP3735:BX3735,BZ3735:CF3735,CH3735:FC3735,FI3735:FQ3735),"")</f>
        <v/>
      </c>
      <c r="E3735" s="98" t="str">
        <f>IF(H3735=1,COUNT(R3735:FC3735,FI3735:FQ3735),"")</f>
        <v/>
      </c>
      <c r="F3735" s="98" t="str">
        <f>IF(H3735=1,COUNT(X3735:BN3735,BP3735:BX3735,BZ3735:CF3735,CH3735:FC3735,FI3735:FQ3735),"")</f>
        <v/>
      </c>
      <c r="G3735" s="98" t="str">
        <f>IF($B3735&gt;=1,$M3735,"")</f>
        <v/>
      </c>
      <c r="H3735" s="199" t="str">
        <f>IF(AND(M3735&gt;0,M3735&lt;=STATS!$C$22),1,"")</f>
        <v/>
      </c>
      <c r="J3735" s="34">
        <v>3734</v>
      </c>
      <c r="R3735" s="17"/>
      <c r="U3735" s="17"/>
      <c r="FD3735" s="195"/>
      <c r="FE3735" s="195"/>
      <c r="FF3735" s="195"/>
      <c r="FG3735" s="195"/>
      <c r="FH3735" s="195"/>
    </row>
    <row r="3736" spans="2:164" x14ac:dyDescent="0.2">
      <c r="B3736" s="98">
        <f>COUNT(R3736:FC3736,FI3736:FQ3736)</f>
        <v>0</v>
      </c>
      <c r="C3736" s="98" t="str">
        <f>IF(COUNT(R3736:FC3736,FI3736:FQ3736)&gt;0,COUNT(R3736:FC3736,FI3736:FQ3736),"")</f>
        <v/>
      </c>
      <c r="D3736" s="98" t="str">
        <f>IF(COUNT(X3736:BN3736,BP3736:BX3736,BZ3736:CF3736,CH3736:FC3736,FI3736:FQ3736)&gt;0,COUNT(X3736:BN3736,BP3736:BX3736,BZ3736:CF3736,CH3736:FC3736,FI3736:FQ3736),"")</f>
        <v/>
      </c>
      <c r="E3736" s="98" t="str">
        <f>IF(H3736=1,COUNT(R3736:FC3736,FI3736:FQ3736),"")</f>
        <v/>
      </c>
      <c r="F3736" s="98" t="str">
        <f>IF(H3736=1,COUNT(X3736:BN3736,BP3736:BX3736,BZ3736:CF3736,CH3736:FC3736,FI3736:FQ3736),"")</f>
        <v/>
      </c>
      <c r="G3736" s="98" t="str">
        <f>IF($B3736&gt;=1,$M3736,"")</f>
        <v/>
      </c>
      <c r="H3736" s="199" t="str">
        <f>IF(AND(M3736&gt;0,M3736&lt;=STATS!$C$22),1,"")</f>
        <v/>
      </c>
      <c r="J3736" s="34">
        <v>3735</v>
      </c>
      <c r="R3736" s="17"/>
      <c r="U3736" s="17"/>
      <c r="FD3736" s="195"/>
      <c r="FE3736" s="195"/>
      <c r="FF3736" s="195"/>
      <c r="FG3736" s="195"/>
      <c r="FH3736" s="195"/>
    </row>
    <row r="3737" spans="2:164" x14ac:dyDescent="0.2">
      <c r="B3737" s="98">
        <f>COUNT(R3737:FC3737,FI3737:FQ3737)</f>
        <v>0</v>
      </c>
      <c r="C3737" s="98" t="str">
        <f>IF(COUNT(R3737:FC3737,FI3737:FQ3737)&gt;0,COUNT(R3737:FC3737,FI3737:FQ3737),"")</f>
        <v/>
      </c>
      <c r="D3737" s="98" t="str">
        <f>IF(COUNT(X3737:BN3737,BP3737:BX3737,BZ3737:CF3737,CH3737:FC3737,FI3737:FQ3737)&gt;0,COUNT(X3737:BN3737,BP3737:BX3737,BZ3737:CF3737,CH3737:FC3737,FI3737:FQ3737),"")</f>
        <v/>
      </c>
      <c r="E3737" s="98" t="str">
        <f>IF(H3737=1,COUNT(R3737:FC3737,FI3737:FQ3737),"")</f>
        <v/>
      </c>
      <c r="F3737" s="98" t="str">
        <f>IF(H3737=1,COUNT(X3737:BN3737,BP3737:BX3737,BZ3737:CF3737,CH3737:FC3737,FI3737:FQ3737),"")</f>
        <v/>
      </c>
      <c r="G3737" s="98" t="str">
        <f>IF($B3737&gt;=1,$M3737,"")</f>
        <v/>
      </c>
      <c r="H3737" s="199" t="str">
        <f>IF(AND(M3737&gt;0,M3737&lt;=STATS!$C$22),1,"")</f>
        <v/>
      </c>
      <c r="J3737" s="34">
        <v>3736</v>
      </c>
      <c r="R3737" s="17"/>
      <c r="U3737" s="17"/>
      <c r="FD3737" s="195"/>
      <c r="FE3737" s="195"/>
      <c r="FF3737" s="195"/>
      <c r="FG3737" s="195"/>
      <c r="FH3737" s="195"/>
    </row>
    <row r="3738" spans="2:164" x14ac:dyDescent="0.2">
      <c r="B3738" s="98">
        <f>COUNT(R3738:FC3738,FI3738:FQ3738)</f>
        <v>0</v>
      </c>
      <c r="C3738" s="98" t="str">
        <f>IF(COUNT(R3738:FC3738,FI3738:FQ3738)&gt;0,COUNT(R3738:FC3738,FI3738:FQ3738),"")</f>
        <v/>
      </c>
      <c r="D3738" s="98" t="str">
        <f>IF(COUNT(X3738:BN3738,BP3738:BX3738,BZ3738:CF3738,CH3738:FC3738,FI3738:FQ3738)&gt;0,COUNT(X3738:BN3738,BP3738:BX3738,BZ3738:CF3738,CH3738:FC3738,FI3738:FQ3738),"")</f>
        <v/>
      </c>
      <c r="E3738" s="98" t="str">
        <f>IF(H3738=1,COUNT(R3738:FC3738,FI3738:FQ3738),"")</f>
        <v/>
      </c>
      <c r="F3738" s="98" t="str">
        <f>IF(H3738=1,COUNT(X3738:BN3738,BP3738:BX3738,BZ3738:CF3738,CH3738:FC3738,FI3738:FQ3738),"")</f>
        <v/>
      </c>
      <c r="G3738" s="98" t="str">
        <f>IF($B3738&gt;=1,$M3738,"")</f>
        <v/>
      </c>
      <c r="H3738" s="199" t="str">
        <f>IF(AND(M3738&gt;0,M3738&lt;=STATS!$C$22),1,"")</f>
        <v/>
      </c>
      <c r="J3738" s="34">
        <v>3737</v>
      </c>
      <c r="R3738" s="17"/>
      <c r="U3738" s="17"/>
      <c r="FD3738" s="195"/>
      <c r="FE3738" s="195"/>
      <c r="FF3738" s="195"/>
      <c r="FG3738" s="195"/>
      <c r="FH3738" s="195"/>
    </row>
    <row r="3739" spans="2:164" x14ac:dyDescent="0.2">
      <c r="B3739" s="98">
        <f>COUNT(R3739:FC3739,FI3739:FQ3739)</f>
        <v>0</v>
      </c>
      <c r="C3739" s="98" t="str">
        <f>IF(COUNT(R3739:FC3739,FI3739:FQ3739)&gt;0,COUNT(R3739:FC3739,FI3739:FQ3739),"")</f>
        <v/>
      </c>
      <c r="D3739" s="98" t="str">
        <f>IF(COUNT(X3739:BN3739,BP3739:BX3739,BZ3739:CF3739,CH3739:FC3739,FI3739:FQ3739)&gt;0,COUNT(X3739:BN3739,BP3739:BX3739,BZ3739:CF3739,CH3739:FC3739,FI3739:FQ3739),"")</f>
        <v/>
      </c>
      <c r="E3739" s="98" t="str">
        <f>IF(H3739=1,COUNT(R3739:FC3739,FI3739:FQ3739),"")</f>
        <v/>
      </c>
      <c r="F3739" s="98" t="str">
        <f>IF(H3739=1,COUNT(X3739:BN3739,BP3739:BX3739,BZ3739:CF3739,CH3739:FC3739,FI3739:FQ3739),"")</f>
        <v/>
      </c>
      <c r="G3739" s="98" t="str">
        <f>IF($B3739&gt;=1,$M3739,"")</f>
        <v/>
      </c>
      <c r="H3739" s="199" t="str">
        <f>IF(AND(M3739&gt;0,M3739&lt;=STATS!$C$22),1,"")</f>
        <v/>
      </c>
      <c r="J3739" s="34">
        <v>3738</v>
      </c>
      <c r="R3739" s="17"/>
      <c r="U3739" s="17"/>
      <c r="FD3739" s="195"/>
      <c r="FE3739" s="195"/>
      <c r="FF3739" s="195"/>
      <c r="FG3739" s="195"/>
      <c r="FH3739" s="195"/>
    </row>
    <row r="3740" spans="2:164" x14ac:dyDescent="0.2">
      <c r="B3740" s="98">
        <f>COUNT(R3740:FC3740,FI3740:FQ3740)</f>
        <v>0</v>
      </c>
      <c r="C3740" s="98" t="str">
        <f>IF(COUNT(R3740:FC3740,FI3740:FQ3740)&gt;0,COUNT(R3740:FC3740,FI3740:FQ3740),"")</f>
        <v/>
      </c>
      <c r="D3740" s="98" t="str">
        <f>IF(COUNT(X3740:BN3740,BP3740:BX3740,BZ3740:CF3740,CH3740:FC3740,FI3740:FQ3740)&gt;0,COUNT(X3740:BN3740,BP3740:BX3740,BZ3740:CF3740,CH3740:FC3740,FI3740:FQ3740),"")</f>
        <v/>
      </c>
      <c r="E3740" s="98" t="str">
        <f>IF(H3740=1,COUNT(R3740:FC3740,FI3740:FQ3740),"")</f>
        <v/>
      </c>
      <c r="F3740" s="98" t="str">
        <f>IF(H3740=1,COUNT(X3740:BN3740,BP3740:BX3740,BZ3740:CF3740,CH3740:FC3740,FI3740:FQ3740),"")</f>
        <v/>
      </c>
      <c r="G3740" s="98" t="str">
        <f>IF($B3740&gt;=1,$M3740,"")</f>
        <v/>
      </c>
      <c r="H3740" s="199" t="str">
        <f>IF(AND(M3740&gt;0,M3740&lt;=STATS!$C$22),1,"")</f>
        <v/>
      </c>
      <c r="J3740" s="34">
        <v>3739</v>
      </c>
      <c r="R3740" s="17"/>
      <c r="U3740" s="17"/>
      <c r="FD3740" s="195"/>
      <c r="FE3740" s="195"/>
      <c r="FF3740" s="195"/>
      <c r="FG3740" s="195"/>
      <c r="FH3740" s="195"/>
    </row>
    <row r="3741" spans="2:164" x14ac:dyDescent="0.2">
      <c r="B3741" s="98">
        <f>COUNT(R3741:FC3741,FI3741:FQ3741)</f>
        <v>0</v>
      </c>
      <c r="C3741" s="98" t="str">
        <f>IF(COUNT(R3741:FC3741,FI3741:FQ3741)&gt;0,COUNT(R3741:FC3741,FI3741:FQ3741),"")</f>
        <v/>
      </c>
      <c r="D3741" s="98" t="str">
        <f>IF(COUNT(X3741:BN3741,BP3741:BX3741,BZ3741:CF3741,CH3741:FC3741,FI3741:FQ3741)&gt;0,COUNT(X3741:BN3741,BP3741:BX3741,BZ3741:CF3741,CH3741:FC3741,FI3741:FQ3741),"")</f>
        <v/>
      </c>
      <c r="E3741" s="98" t="str">
        <f>IF(H3741=1,COUNT(R3741:FC3741,FI3741:FQ3741),"")</f>
        <v/>
      </c>
      <c r="F3741" s="98" t="str">
        <f>IF(H3741=1,COUNT(X3741:BN3741,BP3741:BX3741,BZ3741:CF3741,CH3741:FC3741,FI3741:FQ3741),"")</f>
        <v/>
      </c>
      <c r="G3741" s="98" t="str">
        <f>IF($B3741&gt;=1,$M3741,"")</f>
        <v/>
      </c>
      <c r="H3741" s="199" t="str">
        <f>IF(AND(M3741&gt;0,M3741&lt;=STATS!$C$22),1,"")</f>
        <v/>
      </c>
      <c r="J3741" s="34">
        <v>3740</v>
      </c>
      <c r="R3741" s="17"/>
      <c r="U3741" s="17"/>
      <c r="FD3741" s="195"/>
      <c r="FE3741" s="195"/>
      <c r="FF3741" s="195"/>
      <c r="FG3741" s="195"/>
      <c r="FH3741" s="195"/>
    </row>
    <row r="3742" spans="2:164" x14ac:dyDescent="0.2">
      <c r="B3742" s="98">
        <f>COUNT(R3742:FC3742,FI3742:FQ3742)</f>
        <v>0</v>
      </c>
      <c r="C3742" s="98" t="str">
        <f>IF(COUNT(R3742:FC3742,FI3742:FQ3742)&gt;0,COUNT(R3742:FC3742,FI3742:FQ3742),"")</f>
        <v/>
      </c>
      <c r="D3742" s="98" t="str">
        <f>IF(COUNT(X3742:BN3742,BP3742:BX3742,BZ3742:CF3742,CH3742:FC3742,FI3742:FQ3742)&gt;0,COUNT(X3742:BN3742,BP3742:BX3742,BZ3742:CF3742,CH3742:FC3742,FI3742:FQ3742),"")</f>
        <v/>
      </c>
      <c r="E3742" s="98" t="str">
        <f>IF(H3742=1,COUNT(R3742:FC3742,FI3742:FQ3742),"")</f>
        <v/>
      </c>
      <c r="F3742" s="98" t="str">
        <f>IF(H3742=1,COUNT(X3742:BN3742,BP3742:BX3742,BZ3742:CF3742,CH3742:FC3742,FI3742:FQ3742),"")</f>
        <v/>
      </c>
      <c r="G3742" s="98" t="str">
        <f>IF($B3742&gt;=1,$M3742,"")</f>
        <v/>
      </c>
      <c r="H3742" s="199" t="str">
        <f>IF(AND(M3742&gt;0,M3742&lt;=STATS!$C$22),1,"")</f>
        <v/>
      </c>
      <c r="J3742" s="34">
        <v>3741</v>
      </c>
      <c r="R3742" s="17"/>
      <c r="U3742" s="17"/>
      <c r="FD3742" s="195"/>
      <c r="FE3742" s="195"/>
      <c r="FF3742" s="195"/>
      <c r="FG3742" s="195"/>
      <c r="FH3742" s="195"/>
    </row>
    <row r="3743" spans="2:164" x14ac:dyDescent="0.2">
      <c r="B3743" s="98">
        <f>COUNT(R3743:FC3743,FI3743:FQ3743)</f>
        <v>0</v>
      </c>
      <c r="C3743" s="98" t="str">
        <f>IF(COUNT(R3743:FC3743,FI3743:FQ3743)&gt;0,COUNT(R3743:FC3743,FI3743:FQ3743),"")</f>
        <v/>
      </c>
      <c r="D3743" s="98" t="str">
        <f>IF(COUNT(X3743:BN3743,BP3743:BX3743,BZ3743:CF3743,CH3743:FC3743,FI3743:FQ3743)&gt;0,COUNT(X3743:BN3743,BP3743:BX3743,BZ3743:CF3743,CH3743:FC3743,FI3743:FQ3743),"")</f>
        <v/>
      </c>
      <c r="E3743" s="98" t="str">
        <f>IF(H3743=1,COUNT(R3743:FC3743,FI3743:FQ3743),"")</f>
        <v/>
      </c>
      <c r="F3743" s="98" t="str">
        <f>IF(H3743=1,COUNT(X3743:BN3743,BP3743:BX3743,BZ3743:CF3743,CH3743:FC3743,FI3743:FQ3743),"")</f>
        <v/>
      </c>
      <c r="G3743" s="98" t="str">
        <f>IF($B3743&gt;=1,$M3743,"")</f>
        <v/>
      </c>
      <c r="H3743" s="199" t="str">
        <f>IF(AND(M3743&gt;0,M3743&lt;=STATS!$C$22),1,"")</f>
        <v/>
      </c>
      <c r="J3743" s="34">
        <v>3742</v>
      </c>
      <c r="R3743" s="17"/>
      <c r="U3743" s="17"/>
      <c r="FD3743" s="195"/>
      <c r="FE3743" s="195"/>
      <c r="FF3743" s="195"/>
      <c r="FG3743" s="195"/>
      <c r="FH3743" s="195"/>
    </row>
    <row r="3744" spans="2:164" x14ac:dyDescent="0.2">
      <c r="B3744" s="98">
        <f>COUNT(R3744:FC3744,FI3744:FQ3744)</f>
        <v>0</v>
      </c>
      <c r="C3744" s="98" t="str">
        <f>IF(COUNT(R3744:FC3744,FI3744:FQ3744)&gt;0,COUNT(R3744:FC3744,FI3744:FQ3744),"")</f>
        <v/>
      </c>
      <c r="D3744" s="98" t="str">
        <f>IF(COUNT(X3744:BN3744,BP3744:BX3744,BZ3744:CF3744,CH3744:FC3744,FI3744:FQ3744)&gt;0,COUNT(X3744:BN3744,BP3744:BX3744,BZ3744:CF3744,CH3744:FC3744,FI3744:FQ3744),"")</f>
        <v/>
      </c>
      <c r="E3744" s="98" t="str">
        <f>IF(H3744=1,COUNT(R3744:FC3744,FI3744:FQ3744),"")</f>
        <v/>
      </c>
      <c r="F3744" s="98" t="str">
        <f>IF(H3744=1,COUNT(X3744:BN3744,BP3744:BX3744,BZ3744:CF3744,CH3744:FC3744,FI3744:FQ3744),"")</f>
        <v/>
      </c>
      <c r="G3744" s="98" t="str">
        <f>IF($B3744&gt;=1,$M3744,"")</f>
        <v/>
      </c>
      <c r="H3744" s="199" t="str">
        <f>IF(AND(M3744&gt;0,M3744&lt;=STATS!$C$22),1,"")</f>
        <v/>
      </c>
      <c r="J3744" s="34">
        <v>3743</v>
      </c>
      <c r="R3744" s="17"/>
      <c r="U3744" s="17"/>
      <c r="FD3744" s="195"/>
      <c r="FE3744" s="195"/>
      <c r="FF3744" s="195"/>
      <c r="FG3744" s="195"/>
      <c r="FH3744" s="195"/>
    </row>
    <row r="3745" spans="2:164" x14ac:dyDescent="0.2">
      <c r="B3745" s="98">
        <f>COUNT(R3745:FC3745,FI3745:FQ3745)</f>
        <v>0</v>
      </c>
      <c r="C3745" s="98" t="str">
        <f>IF(COUNT(R3745:FC3745,FI3745:FQ3745)&gt;0,COUNT(R3745:FC3745,FI3745:FQ3745),"")</f>
        <v/>
      </c>
      <c r="D3745" s="98" t="str">
        <f>IF(COUNT(X3745:BN3745,BP3745:BX3745,BZ3745:CF3745,CH3745:FC3745,FI3745:FQ3745)&gt;0,COUNT(X3745:BN3745,BP3745:BX3745,BZ3745:CF3745,CH3745:FC3745,FI3745:FQ3745),"")</f>
        <v/>
      </c>
      <c r="E3745" s="98" t="str">
        <f>IF(H3745=1,COUNT(R3745:FC3745,FI3745:FQ3745),"")</f>
        <v/>
      </c>
      <c r="F3745" s="98" t="str">
        <f>IF(H3745=1,COUNT(X3745:BN3745,BP3745:BX3745,BZ3745:CF3745,CH3745:FC3745,FI3745:FQ3745),"")</f>
        <v/>
      </c>
      <c r="G3745" s="98" t="str">
        <f>IF($B3745&gt;=1,$M3745,"")</f>
        <v/>
      </c>
      <c r="H3745" s="199" t="str">
        <f>IF(AND(M3745&gt;0,M3745&lt;=STATS!$C$22),1,"")</f>
        <v/>
      </c>
      <c r="J3745" s="34">
        <v>3744</v>
      </c>
      <c r="R3745" s="17"/>
      <c r="U3745" s="17"/>
      <c r="FD3745" s="195"/>
      <c r="FE3745" s="195"/>
      <c r="FF3745" s="195"/>
      <c r="FG3745" s="195"/>
      <c r="FH3745" s="195"/>
    </row>
    <row r="3746" spans="2:164" x14ac:dyDescent="0.2">
      <c r="B3746" s="98">
        <f>COUNT(R3746:FC3746,FI3746:FQ3746)</f>
        <v>0</v>
      </c>
      <c r="C3746" s="98" t="str">
        <f>IF(COUNT(R3746:FC3746,FI3746:FQ3746)&gt;0,COUNT(R3746:FC3746,FI3746:FQ3746),"")</f>
        <v/>
      </c>
      <c r="D3746" s="98" t="str">
        <f>IF(COUNT(X3746:BN3746,BP3746:BX3746,BZ3746:CF3746,CH3746:FC3746,FI3746:FQ3746)&gt;0,COUNT(X3746:BN3746,BP3746:BX3746,BZ3746:CF3746,CH3746:FC3746,FI3746:FQ3746),"")</f>
        <v/>
      </c>
      <c r="E3746" s="98" t="str">
        <f>IF(H3746=1,COUNT(R3746:FC3746,FI3746:FQ3746),"")</f>
        <v/>
      </c>
      <c r="F3746" s="98" t="str">
        <f>IF(H3746=1,COUNT(X3746:BN3746,BP3746:BX3746,BZ3746:CF3746,CH3746:FC3746,FI3746:FQ3746),"")</f>
        <v/>
      </c>
      <c r="G3746" s="98" t="str">
        <f>IF($B3746&gt;=1,$M3746,"")</f>
        <v/>
      </c>
      <c r="H3746" s="199" t="str">
        <f>IF(AND(M3746&gt;0,M3746&lt;=STATS!$C$22),1,"")</f>
        <v/>
      </c>
      <c r="J3746" s="34">
        <v>3745</v>
      </c>
      <c r="R3746" s="17"/>
      <c r="U3746" s="17"/>
      <c r="FD3746" s="195"/>
      <c r="FE3746" s="195"/>
      <c r="FF3746" s="195"/>
      <c r="FG3746" s="195"/>
      <c r="FH3746" s="195"/>
    </row>
    <row r="3747" spans="2:164" x14ac:dyDescent="0.2">
      <c r="B3747" s="98">
        <f>COUNT(R3747:FC3747,FI3747:FQ3747)</f>
        <v>0</v>
      </c>
      <c r="C3747" s="98" t="str">
        <f>IF(COUNT(R3747:FC3747,FI3747:FQ3747)&gt;0,COUNT(R3747:FC3747,FI3747:FQ3747),"")</f>
        <v/>
      </c>
      <c r="D3747" s="98" t="str">
        <f>IF(COUNT(X3747:BN3747,BP3747:BX3747,BZ3747:CF3747,CH3747:FC3747,FI3747:FQ3747)&gt;0,COUNT(X3747:BN3747,BP3747:BX3747,BZ3747:CF3747,CH3747:FC3747,FI3747:FQ3747),"")</f>
        <v/>
      </c>
      <c r="E3747" s="98" t="str">
        <f>IF(H3747=1,COUNT(R3747:FC3747,FI3747:FQ3747),"")</f>
        <v/>
      </c>
      <c r="F3747" s="98" t="str">
        <f>IF(H3747=1,COUNT(X3747:BN3747,BP3747:BX3747,BZ3747:CF3747,CH3747:FC3747,FI3747:FQ3747),"")</f>
        <v/>
      </c>
      <c r="G3747" s="98" t="str">
        <f>IF($B3747&gt;=1,$M3747,"")</f>
        <v/>
      </c>
      <c r="H3747" s="199" t="str">
        <f>IF(AND(M3747&gt;0,M3747&lt;=STATS!$C$22),1,"")</f>
        <v/>
      </c>
      <c r="J3747" s="34">
        <v>3746</v>
      </c>
      <c r="R3747" s="17"/>
      <c r="U3747" s="17"/>
      <c r="FD3747" s="195"/>
      <c r="FE3747" s="195"/>
      <c r="FF3747" s="195"/>
      <c r="FG3747" s="195"/>
      <c r="FH3747" s="195"/>
    </row>
    <row r="3748" spans="2:164" x14ac:dyDescent="0.2">
      <c r="B3748" s="98">
        <f>COUNT(R3748:FC3748,FI3748:FQ3748)</f>
        <v>0</v>
      </c>
      <c r="C3748" s="98" t="str">
        <f>IF(COUNT(R3748:FC3748,FI3748:FQ3748)&gt;0,COUNT(R3748:FC3748,FI3748:FQ3748),"")</f>
        <v/>
      </c>
      <c r="D3748" s="98" t="str">
        <f>IF(COUNT(X3748:BN3748,BP3748:BX3748,BZ3748:CF3748,CH3748:FC3748,FI3748:FQ3748)&gt;0,COUNT(X3748:BN3748,BP3748:BX3748,BZ3748:CF3748,CH3748:FC3748,FI3748:FQ3748),"")</f>
        <v/>
      </c>
      <c r="E3748" s="98" t="str">
        <f>IF(H3748=1,COUNT(R3748:FC3748,FI3748:FQ3748),"")</f>
        <v/>
      </c>
      <c r="F3748" s="98" t="str">
        <f>IF(H3748=1,COUNT(X3748:BN3748,BP3748:BX3748,BZ3748:CF3748,CH3748:FC3748,FI3748:FQ3748),"")</f>
        <v/>
      </c>
      <c r="G3748" s="98" t="str">
        <f>IF($B3748&gt;=1,$M3748,"")</f>
        <v/>
      </c>
      <c r="H3748" s="199" t="str">
        <f>IF(AND(M3748&gt;0,M3748&lt;=STATS!$C$22),1,"")</f>
        <v/>
      </c>
      <c r="J3748" s="34">
        <v>3747</v>
      </c>
      <c r="R3748" s="17"/>
      <c r="U3748" s="17"/>
      <c r="FD3748" s="195"/>
      <c r="FE3748" s="195"/>
      <c r="FF3748" s="195"/>
      <c r="FG3748" s="195"/>
      <c r="FH3748" s="195"/>
    </row>
    <row r="3749" spans="2:164" x14ac:dyDescent="0.2">
      <c r="B3749" s="98">
        <f>COUNT(R3749:FC3749,FI3749:FQ3749)</f>
        <v>0</v>
      </c>
      <c r="C3749" s="98" t="str">
        <f>IF(COUNT(R3749:FC3749,FI3749:FQ3749)&gt;0,COUNT(R3749:FC3749,FI3749:FQ3749),"")</f>
        <v/>
      </c>
      <c r="D3749" s="98" t="str">
        <f>IF(COUNT(X3749:BN3749,BP3749:BX3749,BZ3749:CF3749,CH3749:FC3749,FI3749:FQ3749)&gt;0,COUNT(X3749:BN3749,BP3749:BX3749,BZ3749:CF3749,CH3749:FC3749,FI3749:FQ3749),"")</f>
        <v/>
      </c>
      <c r="E3749" s="98" t="str">
        <f>IF(H3749=1,COUNT(R3749:FC3749,FI3749:FQ3749),"")</f>
        <v/>
      </c>
      <c r="F3749" s="98" t="str">
        <f>IF(H3749=1,COUNT(X3749:BN3749,BP3749:BX3749,BZ3749:CF3749,CH3749:FC3749,FI3749:FQ3749),"")</f>
        <v/>
      </c>
      <c r="G3749" s="98" t="str">
        <f>IF($B3749&gt;=1,$M3749,"")</f>
        <v/>
      </c>
      <c r="H3749" s="199" t="str">
        <f>IF(AND(M3749&gt;0,M3749&lt;=STATS!$C$22),1,"")</f>
        <v/>
      </c>
      <c r="J3749" s="34">
        <v>3748</v>
      </c>
      <c r="R3749" s="17"/>
      <c r="U3749" s="17"/>
      <c r="FD3749" s="195"/>
      <c r="FE3749" s="195"/>
      <c r="FF3749" s="195"/>
      <c r="FG3749" s="195"/>
      <c r="FH3749" s="195"/>
    </row>
    <row r="3750" spans="2:164" x14ac:dyDescent="0.2">
      <c r="B3750" s="98">
        <f>COUNT(R3750:FC3750,FI3750:FQ3750)</f>
        <v>0</v>
      </c>
      <c r="C3750" s="98" t="str">
        <f>IF(COUNT(R3750:FC3750,FI3750:FQ3750)&gt;0,COUNT(R3750:FC3750,FI3750:FQ3750),"")</f>
        <v/>
      </c>
      <c r="D3750" s="98" t="str">
        <f>IF(COUNT(X3750:BN3750,BP3750:BX3750,BZ3750:CF3750,CH3750:FC3750,FI3750:FQ3750)&gt;0,COUNT(X3750:BN3750,BP3750:BX3750,BZ3750:CF3750,CH3750:FC3750,FI3750:FQ3750),"")</f>
        <v/>
      </c>
      <c r="E3750" s="98" t="str">
        <f>IF(H3750=1,COUNT(R3750:FC3750,FI3750:FQ3750),"")</f>
        <v/>
      </c>
      <c r="F3750" s="98" t="str">
        <f>IF(H3750=1,COUNT(X3750:BN3750,BP3750:BX3750,BZ3750:CF3750,CH3750:FC3750,FI3750:FQ3750),"")</f>
        <v/>
      </c>
      <c r="G3750" s="98" t="str">
        <f>IF($B3750&gt;=1,$M3750,"")</f>
        <v/>
      </c>
      <c r="H3750" s="199" t="str">
        <f>IF(AND(M3750&gt;0,M3750&lt;=STATS!$C$22),1,"")</f>
        <v/>
      </c>
      <c r="J3750" s="34">
        <v>3749</v>
      </c>
      <c r="R3750" s="17"/>
      <c r="U3750" s="17"/>
      <c r="FD3750" s="195"/>
      <c r="FE3750" s="195"/>
      <c r="FF3750" s="195"/>
      <c r="FG3750" s="195"/>
      <c r="FH3750" s="195"/>
    </row>
    <row r="3751" spans="2:164" x14ac:dyDescent="0.2">
      <c r="B3751" s="98">
        <f>COUNT(R3751:FC3751,FI3751:FQ3751)</f>
        <v>0</v>
      </c>
      <c r="C3751" s="98" t="str">
        <f>IF(COUNT(R3751:FC3751,FI3751:FQ3751)&gt;0,COUNT(R3751:FC3751,FI3751:FQ3751),"")</f>
        <v/>
      </c>
      <c r="D3751" s="98" t="str">
        <f>IF(COUNT(X3751:BN3751,BP3751:BX3751,BZ3751:CF3751,CH3751:FC3751,FI3751:FQ3751)&gt;0,COUNT(X3751:BN3751,BP3751:BX3751,BZ3751:CF3751,CH3751:FC3751,FI3751:FQ3751),"")</f>
        <v/>
      </c>
      <c r="E3751" s="98" t="str">
        <f>IF(H3751=1,COUNT(R3751:FC3751,FI3751:FQ3751),"")</f>
        <v/>
      </c>
      <c r="F3751" s="98" t="str">
        <f>IF(H3751=1,COUNT(X3751:BN3751,BP3751:BX3751,BZ3751:CF3751,CH3751:FC3751,FI3751:FQ3751),"")</f>
        <v/>
      </c>
      <c r="G3751" s="98" t="str">
        <f>IF($B3751&gt;=1,$M3751,"")</f>
        <v/>
      </c>
      <c r="H3751" s="199" t="str">
        <f>IF(AND(M3751&gt;0,M3751&lt;=STATS!$C$22),1,"")</f>
        <v/>
      </c>
      <c r="J3751" s="34">
        <v>3750</v>
      </c>
      <c r="R3751" s="17"/>
      <c r="U3751" s="17"/>
      <c r="FD3751" s="195"/>
      <c r="FE3751" s="195"/>
      <c r="FF3751" s="195"/>
      <c r="FG3751" s="195"/>
      <c r="FH3751" s="195"/>
    </row>
    <row r="3752" spans="2:164" x14ac:dyDescent="0.2">
      <c r="B3752" s="98">
        <f>COUNT(R3752:FC3752,FI3752:FQ3752)</f>
        <v>0</v>
      </c>
      <c r="C3752" s="98" t="str">
        <f>IF(COUNT(R3752:FC3752,FI3752:FQ3752)&gt;0,COUNT(R3752:FC3752,FI3752:FQ3752),"")</f>
        <v/>
      </c>
      <c r="D3752" s="98" t="str">
        <f>IF(COUNT(X3752:BN3752,BP3752:BX3752,BZ3752:CF3752,CH3752:FC3752,FI3752:FQ3752)&gt;0,COUNT(X3752:BN3752,BP3752:BX3752,BZ3752:CF3752,CH3752:FC3752,FI3752:FQ3752),"")</f>
        <v/>
      </c>
      <c r="E3752" s="98" t="str">
        <f>IF(H3752=1,COUNT(R3752:FC3752,FI3752:FQ3752),"")</f>
        <v/>
      </c>
      <c r="F3752" s="98" t="str">
        <f>IF(H3752=1,COUNT(X3752:BN3752,BP3752:BX3752,BZ3752:CF3752,CH3752:FC3752,FI3752:FQ3752),"")</f>
        <v/>
      </c>
      <c r="G3752" s="98" t="str">
        <f>IF($B3752&gt;=1,$M3752,"")</f>
        <v/>
      </c>
      <c r="H3752" s="199" t="str">
        <f>IF(AND(M3752&gt;0,M3752&lt;=STATS!$C$22),1,"")</f>
        <v/>
      </c>
      <c r="J3752" s="34">
        <v>3751</v>
      </c>
      <c r="R3752" s="17"/>
      <c r="U3752" s="17"/>
      <c r="FD3752" s="195"/>
      <c r="FE3752" s="195"/>
      <c r="FF3752" s="195"/>
      <c r="FG3752" s="195"/>
      <c r="FH3752" s="195"/>
    </row>
    <row r="3753" spans="2:164" x14ac:dyDescent="0.2">
      <c r="B3753" s="98">
        <f>COUNT(R3753:FC3753,FI3753:FQ3753)</f>
        <v>0</v>
      </c>
      <c r="C3753" s="98" t="str">
        <f>IF(COUNT(R3753:FC3753,FI3753:FQ3753)&gt;0,COUNT(R3753:FC3753,FI3753:FQ3753),"")</f>
        <v/>
      </c>
      <c r="D3753" s="98" t="str">
        <f>IF(COUNT(X3753:BN3753,BP3753:BX3753,BZ3753:CF3753,CH3753:FC3753,FI3753:FQ3753)&gt;0,COUNT(X3753:BN3753,BP3753:BX3753,BZ3753:CF3753,CH3753:FC3753,FI3753:FQ3753),"")</f>
        <v/>
      </c>
      <c r="E3753" s="98" t="str">
        <f>IF(H3753=1,COUNT(R3753:FC3753,FI3753:FQ3753),"")</f>
        <v/>
      </c>
      <c r="F3753" s="98" t="str">
        <f>IF(H3753=1,COUNT(X3753:BN3753,BP3753:BX3753,BZ3753:CF3753,CH3753:FC3753,FI3753:FQ3753),"")</f>
        <v/>
      </c>
      <c r="G3753" s="98" t="str">
        <f>IF($B3753&gt;=1,$M3753,"")</f>
        <v/>
      </c>
      <c r="H3753" s="199" t="str">
        <f>IF(AND(M3753&gt;0,M3753&lt;=STATS!$C$22),1,"")</f>
        <v/>
      </c>
      <c r="J3753" s="34">
        <v>3752</v>
      </c>
      <c r="R3753" s="17"/>
      <c r="U3753" s="17"/>
      <c r="FD3753" s="195"/>
      <c r="FE3753" s="195"/>
      <c r="FF3753" s="195"/>
      <c r="FG3753" s="195"/>
      <c r="FH3753" s="195"/>
    </row>
    <row r="3754" spans="2:164" x14ac:dyDescent="0.2">
      <c r="B3754" s="98">
        <f>COUNT(R3754:FC3754,FI3754:FQ3754)</f>
        <v>0</v>
      </c>
      <c r="C3754" s="98" t="str">
        <f>IF(COUNT(R3754:FC3754,FI3754:FQ3754)&gt;0,COUNT(R3754:FC3754,FI3754:FQ3754),"")</f>
        <v/>
      </c>
      <c r="D3754" s="98" t="str">
        <f>IF(COUNT(X3754:BN3754,BP3754:BX3754,BZ3754:CF3754,CH3754:FC3754,FI3754:FQ3754)&gt;0,COUNT(X3754:BN3754,BP3754:BX3754,BZ3754:CF3754,CH3754:FC3754,FI3754:FQ3754),"")</f>
        <v/>
      </c>
      <c r="E3754" s="98" t="str">
        <f>IF(H3754=1,COUNT(R3754:FC3754,FI3754:FQ3754),"")</f>
        <v/>
      </c>
      <c r="F3754" s="98" t="str">
        <f>IF(H3754=1,COUNT(X3754:BN3754,BP3754:BX3754,BZ3754:CF3754,CH3754:FC3754,FI3754:FQ3754),"")</f>
        <v/>
      </c>
      <c r="G3754" s="98" t="str">
        <f>IF($B3754&gt;=1,$M3754,"")</f>
        <v/>
      </c>
      <c r="H3754" s="199" t="str">
        <f>IF(AND(M3754&gt;0,M3754&lt;=STATS!$C$22),1,"")</f>
        <v/>
      </c>
      <c r="J3754" s="34">
        <v>3753</v>
      </c>
      <c r="R3754" s="17"/>
      <c r="U3754" s="17"/>
      <c r="FD3754" s="195"/>
      <c r="FE3754" s="195"/>
      <c r="FF3754" s="195"/>
      <c r="FG3754" s="195"/>
      <c r="FH3754" s="195"/>
    </row>
    <row r="3755" spans="2:164" x14ac:dyDescent="0.2">
      <c r="B3755" s="98">
        <f>COUNT(R3755:FC3755,FI3755:FQ3755)</f>
        <v>0</v>
      </c>
      <c r="C3755" s="98" t="str">
        <f>IF(COUNT(R3755:FC3755,FI3755:FQ3755)&gt;0,COUNT(R3755:FC3755,FI3755:FQ3755),"")</f>
        <v/>
      </c>
      <c r="D3755" s="98" t="str">
        <f>IF(COUNT(X3755:BN3755,BP3755:BX3755,BZ3755:CF3755,CH3755:FC3755,FI3755:FQ3755)&gt;0,COUNT(X3755:BN3755,BP3755:BX3755,BZ3755:CF3755,CH3755:FC3755,FI3755:FQ3755),"")</f>
        <v/>
      </c>
      <c r="E3755" s="98" t="str">
        <f>IF(H3755=1,COUNT(R3755:FC3755,FI3755:FQ3755),"")</f>
        <v/>
      </c>
      <c r="F3755" s="98" t="str">
        <f>IF(H3755=1,COUNT(X3755:BN3755,BP3755:BX3755,BZ3755:CF3755,CH3755:FC3755,FI3755:FQ3755),"")</f>
        <v/>
      </c>
      <c r="G3755" s="98" t="str">
        <f>IF($B3755&gt;=1,$M3755,"")</f>
        <v/>
      </c>
      <c r="H3755" s="199" t="str">
        <f>IF(AND(M3755&gt;0,M3755&lt;=STATS!$C$22),1,"")</f>
        <v/>
      </c>
      <c r="J3755" s="34">
        <v>3754</v>
      </c>
      <c r="R3755" s="17"/>
      <c r="U3755" s="17"/>
      <c r="FD3755" s="195"/>
      <c r="FE3755" s="195"/>
      <c r="FF3755" s="195"/>
      <c r="FG3755" s="195"/>
      <c r="FH3755" s="195"/>
    </row>
    <row r="3756" spans="2:164" x14ac:dyDescent="0.2">
      <c r="B3756" s="98">
        <f>COUNT(R3756:FC3756,FI3756:FQ3756)</f>
        <v>0</v>
      </c>
      <c r="C3756" s="98" t="str">
        <f>IF(COUNT(R3756:FC3756,FI3756:FQ3756)&gt;0,COUNT(R3756:FC3756,FI3756:FQ3756),"")</f>
        <v/>
      </c>
      <c r="D3756" s="98" t="str">
        <f>IF(COUNT(X3756:BN3756,BP3756:BX3756,BZ3756:CF3756,CH3756:FC3756,FI3756:FQ3756)&gt;0,COUNT(X3756:BN3756,BP3756:BX3756,BZ3756:CF3756,CH3756:FC3756,FI3756:FQ3756),"")</f>
        <v/>
      </c>
      <c r="E3756" s="98" t="str">
        <f>IF(H3756=1,COUNT(R3756:FC3756,FI3756:FQ3756),"")</f>
        <v/>
      </c>
      <c r="F3756" s="98" t="str">
        <f>IF(H3756=1,COUNT(X3756:BN3756,BP3756:BX3756,BZ3756:CF3756,CH3756:FC3756,FI3756:FQ3756),"")</f>
        <v/>
      </c>
      <c r="G3756" s="98" t="str">
        <f>IF($B3756&gt;=1,$M3756,"")</f>
        <v/>
      </c>
      <c r="H3756" s="199" t="str">
        <f>IF(AND(M3756&gt;0,M3756&lt;=STATS!$C$22),1,"")</f>
        <v/>
      </c>
      <c r="J3756" s="34">
        <v>3755</v>
      </c>
      <c r="R3756" s="17"/>
      <c r="U3756" s="17"/>
      <c r="FD3756" s="195"/>
      <c r="FE3756" s="195"/>
      <c r="FF3756" s="195"/>
      <c r="FG3756" s="195"/>
      <c r="FH3756" s="195"/>
    </row>
    <row r="3757" spans="2:164" x14ac:dyDescent="0.2">
      <c r="B3757" s="98">
        <f>COUNT(R3757:FC3757,FI3757:FQ3757)</f>
        <v>0</v>
      </c>
      <c r="C3757" s="98" t="str">
        <f>IF(COUNT(R3757:FC3757,FI3757:FQ3757)&gt;0,COUNT(R3757:FC3757,FI3757:FQ3757),"")</f>
        <v/>
      </c>
      <c r="D3757" s="98" t="str">
        <f>IF(COUNT(X3757:BN3757,BP3757:BX3757,BZ3757:CF3757,CH3757:FC3757,FI3757:FQ3757)&gt;0,COUNT(X3757:BN3757,BP3757:BX3757,BZ3757:CF3757,CH3757:FC3757,FI3757:FQ3757),"")</f>
        <v/>
      </c>
      <c r="E3757" s="98" t="str">
        <f>IF(H3757=1,COUNT(R3757:FC3757,FI3757:FQ3757),"")</f>
        <v/>
      </c>
      <c r="F3757" s="98" t="str">
        <f>IF(H3757=1,COUNT(X3757:BN3757,BP3757:BX3757,BZ3757:CF3757,CH3757:FC3757,FI3757:FQ3757),"")</f>
        <v/>
      </c>
      <c r="G3757" s="98" t="str">
        <f>IF($B3757&gt;=1,$M3757,"")</f>
        <v/>
      </c>
      <c r="H3757" s="199" t="str">
        <f>IF(AND(M3757&gt;0,M3757&lt;=STATS!$C$22),1,"")</f>
        <v/>
      </c>
      <c r="J3757" s="34">
        <v>3756</v>
      </c>
      <c r="R3757" s="17"/>
      <c r="U3757" s="17"/>
      <c r="FD3757" s="195"/>
      <c r="FE3757" s="195"/>
      <c r="FF3757" s="195"/>
      <c r="FG3757" s="195"/>
      <c r="FH3757" s="195"/>
    </row>
    <row r="3758" spans="2:164" x14ac:dyDescent="0.2">
      <c r="B3758" s="98">
        <f>COUNT(R3758:FC3758,FI3758:FQ3758)</f>
        <v>0</v>
      </c>
      <c r="C3758" s="98" t="str">
        <f>IF(COUNT(R3758:FC3758,FI3758:FQ3758)&gt;0,COUNT(R3758:FC3758,FI3758:FQ3758),"")</f>
        <v/>
      </c>
      <c r="D3758" s="98" t="str">
        <f>IF(COUNT(X3758:BN3758,BP3758:BX3758,BZ3758:CF3758,CH3758:FC3758,FI3758:FQ3758)&gt;0,COUNT(X3758:BN3758,BP3758:BX3758,BZ3758:CF3758,CH3758:FC3758,FI3758:FQ3758),"")</f>
        <v/>
      </c>
      <c r="E3758" s="98" t="str">
        <f>IF(H3758=1,COUNT(R3758:FC3758,FI3758:FQ3758),"")</f>
        <v/>
      </c>
      <c r="F3758" s="98" t="str">
        <f>IF(H3758=1,COUNT(X3758:BN3758,BP3758:BX3758,BZ3758:CF3758,CH3758:FC3758,FI3758:FQ3758),"")</f>
        <v/>
      </c>
      <c r="G3758" s="98" t="str">
        <f>IF($B3758&gt;=1,$M3758,"")</f>
        <v/>
      </c>
      <c r="H3758" s="199" t="str">
        <f>IF(AND(M3758&gt;0,M3758&lt;=STATS!$C$22),1,"")</f>
        <v/>
      </c>
      <c r="J3758" s="34">
        <v>3757</v>
      </c>
      <c r="R3758" s="17"/>
      <c r="U3758" s="17"/>
      <c r="FD3758" s="195"/>
      <c r="FE3758" s="195"/>
      <c r="FF3758" s="195"/>
      <c r="FG3758" s="195"/>
      <c r="FH3758" s="195"/>
    </row>
    <row r="3759" spans="2:164" x14ac:dyDescent="0.2">
      <c r="B3759" s="98">
        <f>COUNT(R3759:FC3759,FI3759:FQ3759)</f>
        <v>0</v>
      </c>
      <c r="C3759" s="98" t="str">
        <f>IF(COUNT(R3759:FC3759,FI3759:FQ3759)&gt;0,COUNT(R3759:FC3759,FI3759:FQ3759),"")</f>
        <v/>
      </c>
      <c r="D3759" s="98" t="str">
        <f>IF(COUNT(X3759:BN3759,BP3759:BX3759,BZ3759:CF3759,CH3759:FC3759,FI3759:FQ3759)&gt;0,COUNT(X3759:BN3759,BP3759:BX3759,BZ3759:CF3759,CH3759:FC3759,FI3759:FQ3759),"")</f>
        <v/>
      </c>
      <c r="E3759" s="98" t="str">
        <f>IF(H3759=1,COUNT(R3759:FC3759,FI3759:FQ3759),"")</f>
        <v/>
      </c>
      <c r="F3759" s="98" t="str">
        <f>IF(H3759=1,COUNT(X3759:BN3759,BP3759:BX3759,BZ3759:CF3759,CH3759:FC3759,FI3759:FQ3759),"")</f>
        <v/>
      </c>
      <c r="G3759" s="98" t="str">
        <f>IF($B3759&gt;=1,$M3759,"")</f>
        <v/>
      </c>
      <c r="H3759" s="199" t="str">
        <f>IF(AND(M3759&gt;0,M3759&lt;=STATS!$C$22),1,"")</f>
        <v/>
      </c>
      <c r="J3759" s="34">
        <v>3758</v>
      </c>
      <c r="R3759" s="17"/>
      <c r="U3759" s="17"/>
      <c r="FD3759" s="195"/>
      <c r="FE3759" s="195"/>
      <c r="FF3759" s="195"/>
      <c r="FG3759" s="195"/>
      <c r="FH3759" s="195"/>
    </row>
    <row r="3760" spans="2:164" x14ac:dyDescent="0.2">
      <c r="B3760" s="98">
        <f>COUNT(R3760:FC3760,FI3760:FQ3760)</f>
        <v>0</v>
      </c>
      <c r="C3760" s="98" t="str">
        <f>IF(COUNT(R3760:FC3760,FI3760:FQ3760)&gt;0,COUNT(R3760:FC3760,FI3760:FQ3760),"")</f>
        <v/>
      </c>
      <c r="D3760" s="98" t="str">
        <f>IF(COUNT(X3760:BN3760,BP3760:BX3760,BZ3760:CF3760,CH3760:FC3760,FI3760:FQ3760)&gt;0,COUNT(X3760:BN3760,BP3760:BX3760,BZ3760:CF3760,CH3760:FC3760,FI3760:FQ3760),"")</f>
        <v/>
      </c>
      <c r="E3760" s="98" t="str">
        <f>IF(H3760=1,COUNT(R3760:FC3760,FI3760:FQ3760),"")</f>
        <v/>
      </c>
      <c r="F3760" s="98" t="str">
        <f>IF(H3760=1,COUNT(X3760:BN3760,BP3760:BX3760,BZ3760:CF3760,CH3760:FC3760,FI3760:FQ3760),"")</f>
        <v/>
      </c>
      <c r="G3760" s="98" t="str">
        <f>IF($B3760&gt;=1,$M3760,"")</f>
        <v/>
      </c>
      <c r="H3760" s="199" t="str">
        <f>IF(AND(M3760&gt;0,M3760&lt;=STATS!$C$22),1,"")</f>
        <v/>
      </c>
      <c r="J3760" s="34">
        <v>3759</v>
      </c>
      <c r="R3760" s="17"/>
      <c r="U3760" s="17"/>
      <c r="FD3760" s="195"/>
      <c r="FE3760" s="195"/>
      <c r="FF3760" s="195"/>
      <c r="FG3760" s="195"/>
      <c r="FH3760" s="195"/>
    </row>
    <row r="3761" spans="2:164" x14ac:dyDescent="0.2">
      <c r="B3761" s="98">
        <f>COUNT(R3761:FC3761,FI3761:FQ3761)</f>
        <v>0</v>
      </c>
      <c r="C3761" s="98" t="str">
        <f>IF(COUNT(R3761:FC3761,FI3761:FQ3761)&gt;0,COUNT(R3761:FC3761,FI3761:FQ3761),"")</f>
        <v/>
      </c>
      <c r="D3761" s="98" t="str">
        <f>IF(COUNT(X3761:BN3761,BP3761:BX3761,BZ3761:CF3761,CH3761:FC3761,FI3761:FQ3761)&gt;0,COUNT(X3761:BN3761,BP3761:BX3761,BZ3761:CF3761,CH3761:FC3761,FI3761:FQ3761),"")</f>
        <v/>
      </c>
      <c r="E3761" s="98" t="str">
        <f>IF(H3761=1,COUNT(R3761:FC3761,FI3761:FQ3761),"")</f>
        <v/>
      </c>
      <c r="F3761" s="98" t="str">
        <f>IF(H3761=1,COUNT(X3761:BN3761,BP3761:BX3761,BZ3761:CF3761,CH3761:FC3761,FI3761:FQ3761),"")</f>
        <v/>
      </c>
      <c r="G3761" s="98" t="str">
        <f>IF($B3761&gt;=1,$M3761,"")</f>
        <v/>
      </c>
      <c r="H3761" s="199" t="str">
        <f>IF(AND(M3761&gt;0,M3761&lt;=STATS!$C$22),1,"")</f>
        <v/>
      </c>
      <c r="J3761" s="34">
        <v>3760</v>
      </c>
      <c r="R3761" s="17"/>
      <c r="U3761" s="17"/>
      <c r="FD3761" s="195"/>
      <c r="FE3761" s="195"/>
      <c r="FF3761" s="195"/>
      <c r="FG3761" s="195"/>
      <c r="FH3761" s="195"/>
    </row>
    <row r="3762" spans="2:164" x14ac:dyDescent="0.2">
      <c r="B3762" s="98">
        <f>COUNT(R3762:FC3762,FI3762:FQ3762)</f>
        <v>0</v>
      </c>
      <c r="C3762" s="98" t="str">
        <f>IF(COUNT(R3762:FC3762,FI3762:FQ3762)&gt;0,COUNT(R3762:FC3762,FI3762:FQ3762),"")</f>
        <v/>
      </c>
      <c r="D3762" s="98" t="str">
        <f>IF(COUNT(X3762:BN3762,BP3762:BX3762,BZ3762:CF3762,CH3762:FC3762,FI3762:FQ3762)&gt;0,COUNT(X3762:BN3762,BP3762:BX3762,BZ3762:CF3762,CH3762:FC3762,FI3762:FQ3762),"")</f>
        <v/>
      </c>
      <c r="E3762" s="98" t="str">
        <f>IF(H3762=1,COUNT(R3762:FC3762,FI3762:FQ3762),"")</f>
        <v/>
      </c>
      <c r="F3762" s="98" t="str">
        <f>IF(H3762=1,COUNT(X3762:BN3762,BP3762:BX3762,BZ3762:CF3762,CH3762:FC3762,FI3762:FQ3762),"")</f>
        <v/>
      </c>
      <c r="G3762" s="98" t="str">
        <f>IF($B3762&gt;=1,$M3762,"")</f>
        <v/>
      </c>
      <c r="H3762" s="199" t="str">
        <f>IF(AND(M3762&gt;0,M3762&lt;=STATS!$C$22),1,"")</f>
        <v/>
      </c>
      <c r="J3762" s="34">
        <v>3761</v>
      </c>
      <c r="R3762" s="17"/>
      <c r="U3762" s="17"/>
      <c r="FD3762" s="195"/>
      <c r="FE3762" s="195"/>
      <c r="FF3762" s="195"/>
      <c r="FG3762" s="195"/>
      <c r="FH3762" s="195"/>
    </row>
    <row r="3763" spans="2:164" x14ac:dyDescent="0.2">
      <c r="B3763" s="98">
        <f>COUNT(R3763:FC3763,FI3763:FQ3763)</f>
        <v>0</v>
      </c>
      <c r="C3763" s="98" t="str">
        <f>IF(COUNT(R3763:FC3763,FI3763:FQ3763)&gt;0,COUNT(R3763:FC3763,FI3763:FQ3763),"")</f>
        <v/>
      </c>
      <c r="D3763" s="98" t="str">
        <f>IF(COUNT(X3763:BN3763,BP3763:BX3763,BZ3763:CF3763,CH3763:FC3763,FI3763:FQ3763)&gt;0,COUNT(X3763:BN3763,BP3763:BX3763,BZ3763:CF3763,CH3763:FC3763,FI3763:FQ3763),"")</f>
        <v/>
      </c>
      <c r="E3763" s="98" t="str">
        <f>IF(H3763=1,COUNT(R3763:FC3763,FI3763:FQ3763),"")</f>
        <v/>
      </c>
      <c r="F3763" s="98" t="str">
        <f>IF(H3763=1,COUNT(X3763:BN3763,BP3763:BX3763,BZ3763:CF3763,CH3763:FC3763,FI3763:FQ3763),"")</f>
        <v/>
      </c>
      <c r="G3763" s="98" t="str">
        <f>IF($B3763&gt;=1,$M3763,"")</f>
        <v/>
      </c>
      <c r="H3763" s="199" t="str">
        <f>IF(AND(M3763&gt;0,M3763&lt;=STATS!$C$22),1,"")</f>
        <v/>
      </c>
      <c r="J3763" s="34">
        <v>3762</v>
      </c>
      <c r="R3763" s="17"/>
      <c r="U3763" s="17"/>
      <c r="FD3763" s="195"/>
      <c r="FE3763" s="195"/>
      <c r="FF3763" s="195"/>
      <c r="FG3763" s="195"/>
      <c r="FH3763" s="195"/>
    </row>
    <row r="3764" spans="2:164" x14ac:dyDescent="0.2">
      <c r="B3764" s="98">
        <f>COUNT(R3764:FC3764,FI3764:FQ3764)</f>
        <v>0</v>
      </c>
      <c r="C3764" s="98" t="str">
        <f>IF(COUNT(R3764:FC3764,FI3764:FQ3764)&gt;0,COUNT(R3764:FC3764,FI3764:FQ3764),"")</f>
        <v/>
      </c>
      <c r="D3764" s="98" t="str">
        <f>IF(COUNT(X3764:BN3764,BP3764:BX3764,BZ3764:CF3764,CH3764:FC3764,FI3764:FQ3764)&gt;0,COUNT(X3764:BN3764,BP3764:BX3764,BZ3764:CF3764,CH3764:FC3764,FI3764:FQ3764),"")</f>
        <v/>
      </c>
      <c r="E3764" s="98" t="str">
        <f>IF(H3764=1,COUNT(R3764:FC3764,FI3764:FQ3764),"")</f>
        <v/>
      </c>
      <c r="F3764" s="98" t="str">
        <f>IF(H3764=1,COUNT(X3764:BN3764,BP3764:BX3764,BZ3764:CF3764,CH3764:FC3764,FI3764:FQ3764),"")</f>
        <v/>
      </c>
      <c r="G3764" s="98" t="str">
        <f>IF($B3764&gt;=1,$M3764,"")</f>
        <v/>
      </c>
      <c r="H3764" s="199" t="str">
        <f>IF(AND(M3764&gt;0,M3764&lt;=STATS!$C$22),1,"")</f>
        <v/>
      </c>
      <c r="J3764" s="34">
        <v>3763</v>
      </c>
      <c r="R3764" s="17"/>
      <c r="U3764" s="17"/>
      <c r="FD3764" s="195"/>
      <c r="FE3764" s="195"/>
      <c r="FF3764" s="195"/>
      <c r="FG3764" s="195"/>
      <c r="FH3764" s="195"/>
    </row>
    <row r="3765" spans="2:164" x14ac:dyDescent="0.2">
      <c r="B3765" s="98">
        <f>COUNT(R3765:FC3765,FI3765:FQ3765)</f>
        <v>0</v>
      </c>
      <c r="C3765" s="98" t="str">
        <f>IF(COUNT(R3765:FC3765,FI3765:FQ3765)&gt;0,COUNT(R3765:FC3765,FI3765:FQ3765),"")</f>
        <v/>
      </c>
      <c r="D3765" s="98" t="str">
        <f>IF(COUNT(X3765:BN3765,BP3765:BX3765,BZ3765:CF3765,CH3765:FC3765,FI3765:FQ3765)&gt;0,COUNT(X3765:BN3765,BP3765:BX3765,BZ3765:CF3765,CH3765:FC3765,FI3765:FQ3765),"")</f>
        <v/>
      </c>
      <c r="E3765" s="98" t="str">
        <f>IF(H3765=1,COUNT(R3765:FC3765,FI3765:FQ3765),"")</f>
        <v/>
      </c>
      <c r="F3765" s="98" t="str">
        <f>IF(H3765=1,COUNT(X3765:BN3765,BP3765:BX3765,BZ3765:CF3765,CH3765:FC3765,FI3765:FQ3765),"")</f>
        <v/>
      </c>
      <c r="G3765" s="98" t="str">
        <f>IF($B3765&gt;=1,$M3765,"")</f>
        <v/>
      </c>
      <c r="H3765" s="199" t="str">
        <f>IF(AND(M3765&gt;0,M3765&lt;=STATS!$C$22),1,"")</f>
        <v/>
      </c>
      <c r="J3765" s="34">
        <v>3764</v>
      </c>
      <c r="R3765" s="17"/>
      <c r="U3765" s="17"/>
      <c r="FD3765" s="195"/>
      <c r="FE3765" s="195"/>
      <c r="FF3765" s="195"/>
      <c r="FG3765" s="195"/>
      <c r="FH3765" s="195"/>
    </row>
    <row r="3766" spans="2:164" x14ac:dyDescent="0.2">
      <c r="B3766" s="98">
        <f>COUNT(R3766:FC3766,FI3766:FQ3766)</f>
        <v>0</v>
      </c>
      <c r="C3766" s="98" t="str">
        <f>IF(COUNT(R3766:FC3766,FI3766:FQ3766)&gt;0,COUNT(R3766:FC3766,FI3766:FQ3766),"")</f>
        <v/>
      </c>
      <c r="D3766" s="98" t="str">
        <f>IF(COUNT(X3766:BN3766,BP3766:BX3766,BZ3766:CF3766,CH3766:FC3766,FI3766:FQ3766)&gt;0,COUNT(X3766:BN3766,BP3766:BX3766,BZ3766:CF3766,CH3766:FC3766,FI3766:FQ3766),"")</f>
        <v/>
      </c>
      <c r="E3766" s="98" t="str">
        <f>IF(H3766=1,COUNT(R3766:FC3766,FI3766:FQ3766),"")</f>
        <v/>
      </c>
      <c r="F3766" s="98" t="str">
        <f>IF(H3766=1,COUNT(X3766:BN3766,BP3766:BX3766,BZ3766:CF3766,CH3766:FC3766,FI3766:FQ3766),"")</f>
        <v/>
      </c>
      <c r="G3766" s="98" t="str">
        <f>IF($B3766&gt;=1,$M3766,"")</f>
        <v/>
      </c>
      <c r="H3766" s="199" t="str">
        <f>IF(AND(M3766&gt;0,M3766&lt;=STATS!$C$22),1,"")</f>
        <v/>
      </c>
      <c r="J3766" s="34">
        <v>3765</v>
      </c>
      <c r="R3766" s="17"/>
      <c r="U3766" s="17"/>
      <c r="FD3766" s="195"/>
      <c r="FE3766" s="195"/>
      <c r="FF3766" s="195"/>
      <c r="FG3766" s="195"/>
      <c r="FH3766" s="195"/>
    </row>
    <row r="3767" spans="2:164" x14ac:dyDescent="0.2">
      <c r="B3767" s="98">
        <f>COUNT(R3767:FC3767,FI3767:FQ3767)</f>
        <v>0</v>
      </c>
      <c r="C3767" s="98" t="str">
        <f>IF(COUNT(R3767:FC3767,FI3767:FQ3767)&gt;0,COUNT(R3767:FC3767,FI3767:FQ3767),"")</f>
        <v/>
      </c>
      <c r="D3767" s="98" t="str">
        <f>IF(COUNT(X3767:BN3767,BP3767:BX3767,BZ3767:CF3767,CH3767:FC3767,FI3767:FQ3767)&gt;0,COUNT(X3767:BN3767,BP3767:BX3767,BZ3767:CF3767,CH3767:FC3767,FI3767:FQ3767),"")</f>
        <v/>
      </c>
      <c r="E3767" s="98" t="str">
        <f>IF(H3767=1,COUNT(R3767:FC3767,FI3767:FQ3767),"")</f>
        <v/>
      </c>
      <c r="F3767" s="98" t="str">
        <f>IF(H3767=1,COUNT(X3767:BN3767,BP3767:BX3767,BZ3767:CF3767,CH3767:FC3767,FI3767:FQ3767),"")</f>
        <v/>
      </c>
      <c r="G3767" s="98" t="str">
        <f>IF($B3767&gt;=1,$M3767,"")</f>
        <v/>
      </c>
      <c r="H3767" s="199" t="str">
        <f>IF(AND(M3767&gt;0,M3767&lt;=STATS!$C$22),1,"")</f>
        <v/>
      </c>
      <c r="J3767" s="34">
        <v>3766</v>
      </c>
      <c r="R3767" s="17"/>
      <c r="U3767" s="17"/>
      <c r="FD3767" s="195"/>
      <c r="FE3767" s="195"/>
      <c r="FF3767" s="195"/>
      <c r="FG3767" s="195"/>
      <c r="FH3767" s="195"/>
    </row>
    <row r="3768" spans="2:164" x14ac:dyDescent="0.2">
      <c r="B3768" s="98">
        <f>COUNT(R3768:FC3768,FI3768:FQ3768)</f>
        <v>0</v>
      </c>
      <c r="C3768" s="98" t="str">
        <f>IF(COUNT(R3768:FC3768,FI3768:FQ3768)&gt;0,COUNT(R3768:FC3768,FI3768:FQ3768),"")</f>
        <v/>
      </c>
      <c r="D3768" s="98" t="str">
        <f>IF(COUNT(X3768:BN3768,BP3768:BX3768,BZ3768:CF3768,CH3768:FC3768,FI3768:FQ3768)&gt;0,COUNT(X3768:BN3768,BP3768:BX3768,BZ3768:CF3768,CH3768:FC3768,FI3768:FQ3768),"")</f>
        <v/>
      </c>
      <c r="E3768" s="98" t="str">
        <f>IF(H3768=1,COUNT(R3768:FC3768,FI3768:FQ3768),"")</f>
        <v/>
      </c>
      <c r="F3768" s="98" t="str">
        <f>IF(H3768=1,COUNT(X3768:BN3768,BP3768:BX3768,BZ3768:CF3768,CH3768:FC3768,FI3768:FQ3768),"")</f>
        <v/>
      </c>
      <c r="G3768" s="98" t="str">
        <f>IF($B3768&gt;=1,$M3768,"")</f>
        <v/>
      </c>
      <c r="H3768" s="199" t="str">
        <f>IF(AND(M3768&gt;0,M3768&lt;=STATS!$C$22),1,"")</f>
        <v/>
      </c>
      <c r="J3768" s="34">
        <v>3767</v>
      </c>
      <c r="R3768" s="17"/>
      <c r="U3768" s="17"/>
      <c r="FD3768" s="195"/>
      <c r="FE3768" s="195"/>
      <c r="FF3768" s="195"/>
      <c r="FG3768" s="195"/>
      <c r="FH3768" s="195"/>
    </row>
    <row r="3769" spans="2:164" x14ac:dyDescent="0.2">
      <c r="B3769" s="98">
        <f>COUNT(R3769:FC3769,FI3769:FQ3769)</f>
        <v>0</v>
      </c>
      <c r="C3769" s="98" t="str">
        <f>IF(COUNT(R3769:FC3769,FI3769:FQ3769)&gt;0,COUNT(R3769:FC3769,FI3769:FQ3769),"")</f>
        <v/>
      </c>
      <c r="D3769" s="98" t="str">
        <f>IF(COUNT(X3769:BN3769,BP3769:BX3769,BZ3769:CF3769,CH3769:FC3769,FI3769:FQ3769)&gt;0,COUNT(X3769:BN3769,BP3769:BX3769,BZ3769:CF3769,CH3769:FC3769,FI3769:FQ3769),"")</f>
        <v/>
      </c>
      <c r="E3769" s="98" t="str">
        <f>IF(H3769=1,COUNT(R3769:FC3769,FI3769:FQ3769),"")</f>
        <v/>
      </c>
      <c r="F3769" s="98" t="str">
        <f>IF(H3769=1,COUNT(X3769:BN3769,BP3769:BX3769,BZ3769:CF3769,CH3769:FC3769,FI3769:FQ3769),"")</f>
        <v/>
      </c>
      <c r="G3769" s="98" t="str">
        <f>IF($B3769&gt;=1,$M3769,"")</f>
        <v/>
      </c>
      <c r="H3769" s="199" t="str">
        <f>IF(AND(M3769&gt;0,M3769&lt;=STATS!$C$22),1,"")</f>
        <v/>
      </c>
      <c r="J3769" s="34">
        <v>3768</v>
      </c>
      <c r="R3769" s="17"/>
      <c r="U3769" s="17"/>
      <c r="FD3769" s="195"/>
      <c r="FE3769" s="195"/>
      <c r="FF3769" s="195"/>
      <c r="FG3769" s="195"/>
      <c r="FH3769" s="195"/>
    </row>
    <row r="3770" spans="2:164" x14ac:dyDescent="0.2">
      <c r="B3770" s="98">
        <f>COUNT(R3770:FC3770,FI3770:FQ3770)</f>
        <v>0</v>
      </c>
      <c r="C3770" s="98" t="str">
        <f>IF(COUNT(R3770:FC3770,FI3770:FQ3770)&gt;0,COUNT(R3770:FC3770,FI3770:FQ3770),"")</f>
        <v/>
      </c>
      <c r="D3770" s="98" t="str">
        <f>IF(COUNT(X3770:BN3770,BP3770:BX3770,BZ3770:CF3770,CH3770:FC3770,FI3770:FQ3770)&gt;0,COUNT(X3770:BN3770,BP3770:BX3770,BZ3770:CF3770,CH3770:FC3770,FI3770:FQ3770),"")</f>
        <v/>
      </c>
      <c r="E3770" s="98" t="str">
        <f>IF(H3770=1,COUNT(R3770:FC3770,FI3770:FQ3770),"")</f>
        <v/>
      </c>
      <c r="F3770" s="98" t="str">
        <f>IF(H3770=1,COUNT(X3770:BN3770,BP3770:BX3770,BZ3770:CF3770,CH3770:FC3770,FI3770:FQ3770),"")</f>
        <v/>
      </c>
      <c r="G3770" s="98" t="str">
        <f>IF($B3770&gt;=1,$M3770,"")</f>
        <v/>
      </c>
      <c r="H3770" s="199" t="str">
        <f>IF(AND(M3770&gt;0,M3770&lt;=STATS!$C$22),1,"")</f>
        <v/>
      </c>
      <c r="J3770" s="34">
        <v>3769</v>
      </c>
      <c r="R3770" s="17"/>
      <c r="U3770" s="17"/>
      <c r="FD3770" s="195"/>
      <c r="FE3770" s="195"/>
      <c r="FF3770" s="195"/>
      <c r="FG3770" s="195"/>
      <c r="FH3770" s="195"/>
    </row>
    <row r="3771" spans="2:164" x14ac:dyDescent="0.2">
      <c r="B3771" s="98">
        <f>COUNT(R3771:FC3771,FI3771:FQ3771)</f>
        <v>0</v>
      </c>
      <c r="C3771" s="98" t="str">
        <f>IF(COUNT(R3771:FC3771,FI3771:FQ3771)&gt;0,COUNT(R3771:FC3771,FI3771:FQ3771),"")</f>
        <v/>
      </c>
      <c r="D3771" s="98" t="str">
        <f>IF(COUNT(X3771:BN3771,BP3771:BX3771,BZ3771:CF3771,CH3771:FC3771,FI3771:FQ3771)&gt;0,COUNT(X3771:BN3771,BP3771:BX3771,BZ3771:CF3771,CH3771:FC3771,FI3771:FQ3771),"")</f>
        <v/>
      </c>
      <c r="E3771" s="98" t="str">
        <f>IF(H3771=1,COUNT(R3771:FC3771,FI3771:FQ3771),"")</f>
        <v/>
      </c>
      <c r="F3771" s="98" t="str">
        <f>IF(H3771=1,COUNT(X3771:BN3771,BP3771:BX3771,BZ3771:CF3771,CH3771:FC3771,FI3771:FQ3771),"")</f>
        <v/>
      </c>
      <c r="G3771" s="98" t="str">
        <f>IF($B3771&gt;=1,$M3771,"")</f>
        <v/>
      </c>
      <c r="H3771" s="199" t="str">
        <f>IF(AND(M3771&gt;0,M3771&lt;=STATS!$C$22),1,"")</f>
        <v/>
      </c>
      <c r="J3771" s="34">
        <v>3770</v>
      </c>
      <c r="R3771" s="17"/>
      <c r="U3771" s="17"/>
      <c r="FD3771" s="195"/>
      <c r="FE3771" s="195"/>
      <c r="FF3771" s="195"/>
      <c r="FG3771" s="195"/>
      <c r="FH3771" s="195"/>
    </row>
    <row r="3772" spans="2:164" x14ac:dyDescent="0.2">
      <c r="B3772" s="98">
        <f>COUNT(R3772:FC3772,FI3772:FQ3772)</f>
        <v>0</v>
      </c>
      <c r="C3772" s="98" t="str">
        <f>IF(COUNT(R3772:FC3772,FI3772:FQ3772)&gt;0,COUNT(R3772:FC3772,FI3772:FQ3772),"")</f>
        <v/>
      </c>
      <c r="D3772" s="98" t="str">
        <f>IF(COUNT(X3772:BN3772,BP3772:BX3772,BZ3772:CF3772,CH3772:FC3772,FI3772:FQ3772)&gt;0,COUNT(X3772:BN3772,BP3772:BX3772,BZ3772:CF3772,CH3772:FC3772,FI3772:FQ3772),"")</f>
        <v/>
      </c>
      <c r="E3772" s="98" t="str">
        <f>IF(H3772=1,COUNT(R3772:FC3772,FI3772:FQ3772),"")</f>
        <v/>
      </c>
      <c r="F3772" s="98" t="str">
        <f>IF(H3772=1,COUNT(X3772:BN3772,BP3772:BX3772,BZ3772:CF3772,CH3772:FC3772,FI3772:FQ3772),"")</f>
        <v/>
      </c>
      <c r="G3772" s="98" t="str">
        <f>IF($B3772&gt;=1,$M3772,"")</f>
        <v/>
      </c>
      <c r="H3772" s="199" t="str">
        <f>IF(AND(M3772&gt;0,M3772&lt;=STATS!$C$22),1,"")</f>
        <v/>
      </c>
      <c r="J3772" s="34">
        <v>3771</v>
      </c>
      <c r="R3772" s="17"/>
      <c r="U3772" s="17"/>
      <c r="FD3772" s="195"/>
      <c r="FE3772" s="195"/>
      <c r="FF3772" s="195"/>
      <c r="FG3772" s="195"/>
      <c r="FH3772" s="195"/>
    </row>
    <row r="3773" spans="2:164" x14ac:dyDescent="0.2">
      <c r="B3773" s="98">
        <f>COUNT(R3773:FC3773,FI3773:FQ3773)</f>
        <v>0</v>
      </c>
      <c r="C3773" s="98" t="str">
        <f>IF(COUNT(R3773:FC3773,FI3773:FQ3773)&gt;0,COUNT(R3773:FC3773,FI3773:FQ3773),"")</f>
        <v/>
      </c>
      <c r="D3773" s="98" t="str">
        <f>IF(COUNT(X3773:BN3773,BP3773:BX3773,BZ3773:CF3773,CH3773:FC3773,FI3773:FQ3773)&gt;0,COUNT(X3773:BN3773,BP3773:BX3773,BZ3773:CF3773,CH3773:FC3773,FI3773:FQ3773),"")</f>
        <v/>
      </c>
      <c r="E3773" s="98" t="str">
        <f>IF(H3773=1,COUNT(R3773:FC3773,FI3773:FQ3773),"")</f>
        <v/>
      </c>
      <c r="F3773" s="98" t="str">
        <f>IF(H3773=1,COUNT(X3773:BN3773,BP3773:BX3773,BZ3773:CF3773,CH3773:FC3773,FI3773:FQ3773),"")</f>
        <v/>
      </c>
      <c r="G3773" s="98" t="str">
        <f>IF($B3773&gt;=1,$M3773,"")</f>
        <v/>
      </c>
      <c r="H3773" s="199" t="str">
        <f>IF(AND(M3773&gt;0,M3773&lt;=STATS!$C$22),1,"")</f>
        <v/>
      </c>
      <c r="J3773" s="34">
        <v>3772</v>
      </c>
      <c r="R3773" s="17"/>
      <c r="U3773" s="17"/>
      <c r="FD3773" s="195"/>
      <c r="FE3773" s="195"/>
      <c r="FF3773" s="195"/>
      <c r="FG3773" s="195"/>
      <c r="FH3773" s="195"/>
    </row>
    <row r="3774" spans="2:164" x14ac:dyDescent="0.2">
      <c r="B3774" s="98">
        <f>COUNT(R3774:FC3774,FI3774:FQ3774)</f>
        <v>0</v>
      </c>
      <c r="C3774" s="98" t="str">
        <f>IF(COUNT(R3774:FC3774,FI3774:FQ3774)&gt;0,COUNT(R3774:FC3774,FI3774:FQ3774),"")</f>
        <v/>
      </c>
      <c r="D3774" s="98" t="str">
        <f>IF(COUNT(X3774:BN3774,BP3774:BX3774,BZ3774:CF3774,CH3774:FC3774,FI3774:FQ3774)&gt;0,COUNT(X3774:BN3774,BP3774:BX3774,BZ3774:CF3774,CH3774:FC3774,FI3774:FQ3774),"")</f>
        <v/>
      </c>
      <c r="E3774" s="98" t="str">
        <f>IF(H3774=1,COUNT(R3774:FC3774,FI3774:FQ3774),"")</f>
        <v/>
      </c>
      <c r="F3774" s="98" t="str">
        <f>IF(H3774=1,COUNT(X3774:BN3774,BP3774:BX3774,BZ3774:CF3774,CH3774:FC3774,FI3774:FQ3774),"")</f>
        <v/>
      </c>
      <c r="G3774" s="98" t="str">
        <f>IF($B3774&gt;=1,$M3774,"")</f>
        <v/>
      </c>
      <c r="H3774" s="199" t="str">
        <f>IF(AND(M3774&gt;0,M3774&lt;=STATS!$C$22),1,"")</f>
        <v/>
      </c>
      <c r="J3774" s="34">
        <v>3773</v>
      </c>
      <c r="R3774" s="17"/>
      <c r="U3774" s="17"/>
      <c r="FD3774" s="195"/>
      <c r="FE3774" s="195"/>
      <c r="FF3774" s="195"/>
      <c r="FG3774" s="195"/>
      <c r="FH3774" s="195"/>
    </row>
    <row r="3775" spans="2:164" x14ac:dyDescent="0.2">
      <c r="B3775" s="98">
        <f>COUNT(R3775:FC3775,FI3775:FQ3775)</f>
        <v>0</v>
      </c>
      <c r="C3775" s="98" t="str">
        <f>IF(COUNT(R3775:FC3775,FI3775:FQ3775)&gt;0,COUNT(R3775:FC3775,FI3775:FQ3775),"")</f>
        <v/>
      </c>
      <c r="D3775" s="98" t="str">
        <f>IF(COUNT(X3775:BN3775,BP3775:BX3775,BZ3775:CF3775,CH3775:FC3775,FI3775:FQ3775)&gt;0,COUNT(X3775:BN3775,BP3775:BX3775,BZ3775:CF3775,CH3775:FC3775,FI3775:FQ3775),"")</f>
        <v/>
      </c>
      <c r="E3775" s="98" t="str">
        <f>IF(H3775=1,COUNT(R3775:FC3775,FI3775:FQ3775),"")</f>
        <v/>
      </c>
      <c r="F3775" s="98" t="str">
        <f>IF(H3775=1,COUNT(X3775:BN3775,BP3775:BX3775,BZ3775:CF3775,CH3775:FC3775,FI3775:FQ3775),"")</f>
        <v/>
      </c>
      <c r="G3775" s="98" t="str">
        <f>IF($B3775&gt;=1,$M3775,"")</f>
        <v/>
      </c>
      <c r="H3775" s="199" t="str">
        <f>IF(AND(M3775&gt;0,M3775&lt;=STATS!$C$22),1,"")</f>
        <v/>
      </c>
      <c r="J3775" s="34">
        <v>3774</v>
      </c>
      <c r="R3775" s="17"/>
      <c r="U3775" s="17"/>
      <c r="FD3775" s="195"/>
      <c r="FE3775" s="195"/>
      <c r="FF3775" s="195"/>
      <c r="FG3775" s="195"/>
      <c r="FH3775" s="195"/>
    </row>
    <row r="3776" spans="2:164" x14ac:dyDescent="0.2">
      <c r="B3776" s="98">
        <f>COUNT(R3776:FC3776,FI3776:FQ3776)</f>
        <v>0</v>
      </c>
      <c r="C3776" s="98" t="str">
        <f>IF(COUNT(R3776:FC3776,FI3776:FQ3776)&gt;0,COUNT(R3776:FC3776,FI3776:FQ3776),"")</f>
        <v/>
      </c>
      <c r="D3776" s="98" t="str">
        <f>IF(COUNT(X3776:BN3776,BP3776:BX3776,BZ3776:CF3776,CH3776:FC3776,FI3776:FQ3776)&gt;0,COUNT(X3776:BN3776,BP3776:BX3776,BZ3776:CF3776,CH3776:FC3776,FI3776:FQ3776),"")</f>
        <v/>
      </c>
      <c r="E3776" s="98" t="str">
        <f>IF(H3776=1,COUNT(R3776:FC3776,FI3776:FQ3776),"")</f>
        <v/>
      </c>
      <c r="F3776" s="98" t="str">
        <f>IF(H3776=1,COUNT(X3776:BN3776,BP3776:BX3776,BZ3776:CF3776,CH3776:FC3776,FI3776:FQ3776),"")</f>
        <v/>
      </c>
      <c r="G3776" s="98" t="str">
        <f>IF($B3776&gt;=1,$M3776,"")</f>
        <v/>
      </c>
      <c r="H3776" s="199" t="str">
        <f>IF(AND(M3776&gt;0,M3776&lt;=STATS!$C$22),1,"")</f>
        <v/>
      </c>
      <c r="J3776" s="34">
        <v>3775</v>
      </c>
      <c r="R3776" s="17"/>
      <c r="U3776" s="17"/>
      <c r="FD3776" s="195"/>
      <c r="FE3776" s="195"/>
      <c r="FF3776" s="195"/>
      <c r="FG3776" s="195"/>
      <c r="FH3776" s="195"/>
    </row>
    <row r="3777" spans="2:164" x14ac:dyDescent="0.2">
      <c r="B3777" s="98">
        <f>COUNT(R3777:FC3777,FI3777:FQ3777)</f>
        <v>0</v>
      </c>
      <c r="C3777" s="98" t="str">
        <f>IF(COUNT(R3777:FC3777,FI3777:FQ3777)&gt;0,COUNT(R3777:FC3777,FI3777:FQ3777),"")</f>
        <v/>
      </c>
      <c r="D3777" s="98" t="str">
        <f>IF(COUNT(X3777:BN3777,BP3777:BX3777,BZ3777:CF3777,CH3777:FC3777,FI3777:FQ3777)&gt;0,COUNT(X3777:BN3777,BP3777:BX3777,BZ3777:CF3777,CH3777:FC3777,FI3777:FQ3777),"")</f>
        <v/>
      </c>
      <c r="E3777" s="98" t="str">
        <f>IF(H3777=1,COUNT(R3777:FC3777,FI3777:FQ3777),"")</f>
        <v/>
      </c>
      <c r="F3777" s="98" t="str">
        <f>IF(H3777=1,COUNT(X3777:BN3777,BP3777:BX3777,BZ3777:CF3777,CH3777:FC3777,FI3777:FQ3777),"")</f>
        <v/>
      </c>
      <c r="G3777" s="98" t="str">
        <f>IF($B3777&gt;=1,$M3777,"")</f>
        <v/>
      </c>
      <c r="H3777" s="199" t="str">
        <f>IF(AND(M3777&gt;0,M3777&lt;=STATS!$C$22),1,"")</f>
        <v/>
      </c>
      <c r="J3777" s="34">
        <v>3776</v>
      </c>
      <c r="R3777" s="17"/>
      <c r="U3777" s="17"/>
      <c r="FD3777" s="195"/>
      <c r="FE3777" s="195"/>
      <c r="FF3777" s="195"/>
      <c r="FG3777" s="195"/>
      <c r="FH3777" s="195"/>
    </row>
    <row r="3778" spans="2:164" x14ac:dyDescent="0.2">
      <c r="B3778" s="98">
        <f>COUNT(R3778:FC3778,FI3778:FQ3778)</f>
        <v>0</v>
      </c>
      <c r="C3778" s="98" t="str">
        <f>IF(COUNT(R3778:FC3778,FI3778:FQ3778)&gt;0,COUNT(R3778:FC3778,FI3778:FQ3778),"")</f>
        <v/>
      </c>
      <c r="D3778" s="98" t="str">
        <f>IF(COUNT(X3778:BN3778,BP3778:BX3778,BZ3778:CF3778,CH3778:FC3778,FI3778:FQ3778)&gt;0,COUNT(X3778:BN3778,BP3778:BX3778,BZ3778:CF3778,CH3778:FC3778,FI3778:FQ3778),"")</f>
        <v/>
      </c>
      <c r="E3778" s="98" t="str">
        <f>IF(H3778=1,COUNT(R3778:FC3778,FI3778:FQ3778),"")</f>
        <v/>
      </c>
      <c r="F3778" s="98" t="str">
        <f>IF(H3778=1,COUNT(X3778:BN3778,BP3778:BX3778,BZ3778:CF3778,CH3778:FC3778,FI3778:FQ3778),"")</f>
        <v/>
      </c>
      <c r="G3778" s="98" t="str">
        <f>IF($B3778&gt;=1,$M3778,"")</f>
        <v/>
      </c>
      <c r="H3778" s="199" t="str">
        <f>IF(AND(M3778&gt;0,M3778&lt;=STATS!$C$22),1,"")</f>
        <v/>
      </c>
      <c r="J3778" s="34">
        <v>3777</v>
      </c>
      <c r="R3778" s="17"/>
      <c r="U3778" s="17"/>
      <c r="FD3778" s="195"/>
      <c r="FE3778" s="195"/>
      <c r="FF3778" s="195"/>
      <c r="FG3778" s="195"/>
      <c r="FH3778" s="195"/>
    </row>
    <row r="3779" spans="2:164" x14ac:dyDescent="0.2">
      <c r="B3779" s="98">
        <f>COUNT(R3779:FC3779,FI3779:FQ3779)</f>
        <v>0</v>
      </c>
      <c r="C3779" s="98" t="str">
        <f>IF(COUNT(R3779:FC3779,FI3779:FQ3779)&gt;0,COUNT(R3779:FC3779,FI3779:FQ3779),"")</f>
        <v/>
      </c>
      <c r="D3779" s="98" t="str">
        <f>IF(COUNT(X3779:BN3779,BP3779:BX3779,BZ3779:CF3779,CH3779:FC3779,FI3779:FQ3779)&gt;0,COUNT(X3779:BN3779,BP3779:BX3779,BZ3779:CF3779,CH3779:FC3779,FI3779:FQ3779),"")</f>
        <v/>
      </c>
      <c r="E3779" s="98" t="str">
        <f>IF(H3779=1,COUNT(R3779:FC3779,FI3779:FQ3779),"")</f>
        <v/>
      </c>
      <c r="F3779" s="98" t="str">
        <f>IF(H3779=1,COUNT(X3779:BN3779,BP3779:BX3779,BZ3779:CF3779,CH3779:FC3779,FI3779:FQ3779),"")</f>
        <v/>
      </c>
      <c r="G3779" s="98" t="str">
        <f>IF($B3779&gt;=1,$M3779,"")</f>
        <v/>
      </c>
      <c r="H3779" s="199" t="str">
        <f>IF(AND(M3779&gt;0,M3779&lt;=STATS!$C$22),1,"")</f>
        <v/>
      </c>
      <c r="J3779" s="34">
        <v>3778</v>
      </c>
      <c r="R3779" s="17"/>
      <c r="U3779" s="17"/>
      <c r="FD3779" s="195"/>
      <c r="FE3779" s="195"/>
      <c r="FF3779" s="195"/>
      <c r="FG3779" s="195"/>
      <c r="FH3779" s="195"/>
    </row>
    <row r="3780" spans="2:164" x14ac:dyDescent="0.2">
      <c r="B3780" s="98">
        <f>COUNT(R3780:FC3780,FI3780:FQ3780)</f>
        <v>0</v>
      </c>
      <c r="C3780" s="98" t="str">
        <f>IF(COUNT(R3780:FC3780,FI3780:FQ3780)&gt;0,COUNT(R3780:FC3780,FI3780:FQ3780),"")</f>
        <v/>
      </c>
      <c r="D3780" s="98" t="str">
        <f>IF(COUNT(X3780:BN3780,BP3780:BX3780,BZ3780:CF3780,CH3780:FC3780,FI3780:FQ3780)&gt;0,COUNT(X3780:BN3780,BP3780:BX3780,BZ3780:CF3780,CH3780:FC3780,FI3780:FQ3780),"")</f>
        <v/>
      </c>
      <c r="E3780" s="98" t="str">
        <f>IF(H3780=1,COUNT(R3780:FC3780,FI3780:FQ3780),"")</f>
        <v/>
      </c>
      <c r="F3780" s="98" t="str">
        <f>IF(H3780=1,COUNT(X3780:BN3780,BP3780:BX3780,BZ3780:CF3780,CH3780:FC3780,FI3780:FQ3780),"")</f>
        <v/>
      </c>
      <c r="G3780" s="98" t="str">
        <f>IF($B3780&gt;=1,$M3780,"")</f>
        <v/>
      </c>
      <c r="H3780" s="199" t="str">
        <f>IF(AND(M3780&gt;0,M3780&lt;=STATS!$C$22),1,"")</f>
        <v/>
      </c>
      <c r="J3780" s="34">
        <v>3779</v>
      </c>
      <c r="R3780" s="17"/>
      <c r="U3780" s="17"/>
      <c r="FD3780" s="195"/>
      <c r="FE3780" s="195"/>
      <c r="FF3780" s="195"/>
      <c r="FG3780" s="195"/>
      <c r="FH3780" s="195"/>
    </row>
    <row r="3781" spans="2:164" x14ac:dyDescent="0.2">
      <c r="B3781" s="98">
        <f>COUNT(R3781:FC3781,FI3781:FQ3781)</f>
        <v>0</v>
      </c>
      <c r="C3781" s="98" t="str">
        <f>IF(COUNT(R3781:FC3781,FI3781:FQ3781)&gt;0,COUNT(R3781:FC3781,FI3781:FQ3781),"")</f>
        <v/>
      </c>
      <c r="D3781" s="98" t="str">
        <f>IF(COUNT(X3781:BN3781,BP3781:BX3781,BZ3781:CF3781,CH3781:FC3781,FI3781:FQ3781)&gt;0,COUNT(X3781:BN3781,BP3781:BX3781,BZ3781:CF3781,CH3781:FC3781,FI3781:FQ3781),"")</f>
        <v/>
      </c>
      <c r="E3781" s="98" t="str">
        <f>IF(H3781=1,COUNT(R3781:FC3781,FI3781:FQ3781),"")</f>
        <v/>
      </c>
      <c r="F3781" s="98" t="str">
        <f>IF(H3781=1,COUNT(X3781:BN3781,BP3781:BX3781,BZ3781:CF3781,CH3781:FC3781,FI3781:FQ3781),"")</f>
        <v/>
      </c>
      <c r="G3781" s="98" t="str">
        <f>IF($B3781&gt;=1,$M3781,"")</f>
        <v/>
      </c>
      <c r="H3781" s="199" t="str">
        <f>IF(AND(M3781&gt;0,M3781&lt;=STATS!$C$22),1,"")</f>
        <v/>
      </c>
      <c r="J3781" s="34">
        <v>3780</v>
      </c>
      <c r="R3781" s="17"/>
      <c r="U3781" s="17"/>
      <c r="FD3781" s="195"/>
      <c r="FE3781" s="195"/>
      <c r="FF3781" s="195"/>
      <c r="FG3781" s="195"/>
      <c r="FH3781" s="195"/>
    </row>
    <row r="3782" spans="2:164" x14ac:dyDescent="0.2">
      <c r="B3782" s="98">
        <f>COUNT(R3782:FC3782,FI3782:FQ3782)</f>
        <v>0</v>
      </c>
      <c r="C3782" s="98" t="str">
        <f>IF(COUNT(R3782:FC3782,FI3782:FQ3782)&gt;0,COUNT(R3782:FC3782,FI3782:FQ3782),"")</f>
        <v/>
      </c>
      <c r="D3782" s="98" t="str">
        <f>IF(COUNT(X3782:BN3782,BP3782:BX3782,BZ3782:CF3782,CH3782:FC3782,FI3782:FQ3782)&gt;0,COUNT(X3782:BN3782,BP3782:BX3782,BZ3782:CF3782,CH3782:FC3782,FI3782:FQ3782),"")</f>
        <v/>
      </c>
      <c r="E3782" s="98" t="str">
        <f>IF(H3782=1,COUNT(R3782:FC3782,FI3782:FQ3782),"")</f>
        <v/>
      </c>
      <c r="F3782" s="98" t="str">
        <f>IF(H3782=1,COUNT(X3782:BN3782,BP3782:BX3782,BZ3782:CF3782,CH3782:FC3782,FI3782:FQ3782),"")</f>
        <v/>
      </c>
      <c r="G3782" s="98" t="str">
        <f>IF($B3782&gt;=1,$M3782,"")</f>
        <v/>
      </c>
      <c r="H3782" s="199" t="str">
        <f>IF(AND(M3782&gt;0,M3782&lt;=STATS!$C$22),1,"")</f>
        <v/>
      </c>
      <c r="J3782" s="34">
        <v>3781</v>
      </c>
      <c r="R3782" s="17"/>
      <c r="U3782" s="17"/>
      <c r="FD3782" s="195"/>
      <c r="FE3782" s="195"/>
      <c r="FF3782" s="195"/>
      <c r="FG3782" s="195"/>
      <c r="FH3782" s="195"/>
    </row>
    <row r="3783" spans="2:164" x14ac:dyDescent="0.2">
      <c r="B3783" s="98">
        <f>COUNT(R3783:FC3783,FI3783:FQ3783)</f>
        <v>0</v>
      </c>
      <c r="C3783" s="98" t="str">
        <f>IF(COUNT(R3783:FC3783,FI3783:FQ3783)&gt;0,COUNT(R3783:FC3783,FI3783:FQ3783),"")</f>
        <v/>
      </c>
      <c r="D3783" s="98" t="str">
        <f>IF(COUNT(X3783:BN3783,BP3783:BX3783,BZ3783:CF3783,CH3783:FC3783,FI3783:FQ3783)&gt;0,COUNT(X3783:BN3783,BP3783:BX3783,BZ3783:CF3783,CH3783:FC3783,FI3783:FQ3783),"")</f>
        <v/>
      </c>
      <c r="E3783" s="98" t="str">
        <f>IF(H3783=1,COUNT(R3783:FC3783,FI3783:FQ3783),"")</f>
        <v/>
      </c>
      <c r="F3783" s="98" t="str">
        <f>IF(H3783=1,COUNT(X3783:BN3783,BP3783:BX3783,BZ3783:CF3783,CH3783:FC3783,FI3783:FQ3783),"")</f>
        <v/>
      </c>
      <c r="G3783" s="98" t="str">
        <f>IF($B3783&gt;=1,$M3783,"")</f>
        <v/>
      </c>
      <c r="H3783" s="199" t="str">
        <f>IF(AND(M3783&gt;0,M3783&lt;=STATS!$C$22),1,"")</f>
        <v/>
      </c>
      <c r="J3783" s="34">
        <v>3782</v>
      </c>
      <c r="R3783" s="17"/>
      <c r="U3783" s="17"/>
      <c r="FD3783" s="195"/>
      <c r="FE3783" s="195"/>
      <c r="FF3783" s="195"/>
      <c r="FG3783" s="195"/>
      <c r="FH3783" s="195"/>
    </row>
    <row r="3784" spans="2:164" x14ac:dyDescent="0.2">
      <c r="B3784" s="98">
        <f>COUNT(R3784:FC3784,FI3784:FQ3784)</f>
        <v>0</v>
      </c>
      <c r="C3784" s="98" t="str">
        <f>IF(COUNT(R3784:FC3784,FI3784:FQ3784)&gt;0,COUNT(R3784:FC3784,FI3784:FQ3784),"")</f>
        <v/>
      </c>
      <c r="D3784" s="98" t="str">
        <f>IF(COUNT(X3784:BN3784,BP3784:BX3784,BZ3784:CF3784,CH3784:FC3784,FI3784:FQ3784)&gt;0,COUNT(X3784:BN3784,BP3784:BX3784,BZ3784:CF3784,CH3784:FC3784,FI3784:FQ3784),"")</f>
        <v/>
      </c>
      <c r="E3784" s="98" t="str">
        <f>IF(H3784=1,COUNT(R3784:FC3784,FI3784:FQ3784),"")</f>
        <v/>
      </c>
      <c r="F3784" s="98" t="str">
        <f>IF(H3784=1,COUNT(X3784:BN3784,BP3784:BX3784,BZ3784:CF3784,CH3784:FC3784,FI3784:FQ3784),"")</f>
        <v/>
      </c>
      <c r="G3784" s="98" t="str">
        <f>IF($B3784&gt;=1,$M3784,"")</f>
        <v/>
      </c>
      <c r="H3784" s="199" t="str">
        <f>IF(AND(M3784&gt;0,M3784&lt;=STATS!$C$22),1,"")</f>
        <v/>
      </c>
      <c r="J3784" s="34">
        <v>3783</v>
      </c>
      <c r="R3784" s="17"/>
      <c r="U3784" s="17"/>
      <c r="FD3784" s="195"/>
      <c r="FE3784" s="195"/>
      <c r="FF3784" s="195"/>
      <c r="FG3784" s="195"/>
      <c r="FH3784" s="195"/>
    </row>
    <row r="3785" spans="2:164" x14ac:dyDescent="0.2">
      <c r="B3785" s="98">
        <f>COUNT(R3785:FC3785,FI3785:FQ3785)</f>
        <v>0</v>
      </c>
      <c r="C3785" s="98" t="str">
        <f>IF(COUNT(R3785:FC3785,FI3785:FQ3785)&gt;0,COUNT(R3785:FC3785,FI3785:FQ3785),"")</f>
        <v/>
      </c>
      <c r="D3785" s="98" t="str">
        <f>IF(COUNT(X3785:BN3785,BP3785:BX3785,BZ3785:CF3785,CH3785:FC3785,FI3785:FQ3785)&gt;0,COUNT(X3785:BN3785,BP3785:BX3785,BZ3785:CF3785,CH3785:FC3785,FI3785:FQ3785),"")</f>
        <v/>
      </c>
      <c r="E3785" s="98" t="str">
        <f>IF(H3785=1,COUNT(R3785:FC3785,FI3785:FQ3785),"")</f>
        <v/>
      </c>
      <c r="F3785" s="98" t="str">
        <f>IF(H3785=1,COUNT(X3785:BN3785,BP3785:BX3785,BZ3785:CF3785,CH3785:FC3785,FI3785:FQ3785),"")</f>
        <v/>
      </c>
      <c r="G3785" s="98" t="str">
        <f>IF($B3785&gt;=1,$M3785,"")</f>
        <v/>
      </c>
      <c r="H3785" s="199" t="str">
        <f>IF(AND(M3785&gt;0,M3785&lt;=STATS!$C$22),1,"")</f>
        <v/>
      </c>
      <c r="J3785" s="34">
        <v>3784</v>
      </c>
      <c r="R3785" s="17"/>
      <c r="U3785" s="17"/>
      <c r="FD3785" s="195"/>
      <c r="FE3785" s="195"/>
      <c r="FF3785" s="195"/>
      <c r="FG3785" s="195"/>
      <c r="FH3785" s="195"/>
    </row>
    <row r="3786" spans="2:164" x14ac:dyDescent="0.2">
      <c r="B3786" s="98">
        <f>COUNT(R3786:FC3786,FI3786:FQ3786)</f>
        <v>0</v>
      </c>
      <c r="C3786" s="98" t="str">
        <f>IF(COUNT(R3786:FC3786,FI3786:FQ3786)&gt;0,COUNT(R3786:FC3786,FI3786:FQ3786),"")</f>
        <v/>
      </c>
      <c r="D3786" s="98" t="str">
        <f>IF(COUNT(X3786:BN3786,BP3786:BX3786,BZ3786:CF3786,CH3786:FC3786,FI3786:FQ3786)&gt;0,COUNT(X3786:BN3786,BP3786:BX3786,BZ3786:CF3786,CH3786:FC3786,FI3786:FQ3786),"")</f>
        <v/>
      </c>
      <c r="E3786" s="98" t="str">
        <f>IF(H3786=1,COUNT(R3786:FC3786,FI3786:FQ3786),"")</f>
        <v/>
      </c>
      <c r="F3786" s="98" t="str">
        <f>IF(H3786=1,COUNT(X3786:BN3786,BP3786:BX3786,BZ3786:CF3786,CH3786:FC3786,FI3786:FQ3786),"")</f>
        <v/>
      </c>
      <c r="G3786" s="98" t="str">
        <f>IF($B3786&gt;=1,$M3786,"")</f>
        <v/>
      </c>
      <c r="H3786" s="199" t="str">
        <f>IF(AND(M3786&gt;0,M3786&lt;=STATS!$C$22),1,"")</f>
        <v/>
      </c>
      <c r="J3786" s="34">
        <v>3785</v>
      </c>
      <c r="R3786" s="17"/>
      <c r="U3786" s="17"/>
      <c r="FD3786" s="195"/>
      <c r="FE3786" s="195"/>
      <c r="FF3786" s="195"/>
      <c r="FG3786" s="195"/>
      <c r="FH3786" s="195"/>
    </row>
    <row r="3787" spans="2:164" x14ac:dyDescent="0.2">
      <c r="B3787" s="98">
        <f>COUNT(R3787:FC3787,FI3787:FQ3787)</f>
        <v>0</v>
      </c>
      <c r="C3787" s="98" t="str">
        <f>IF(COUNT(R3787:FC3787,FI3787:FQ3787)&gt;0,COUNT(R3787:FC3787,FI3787:FQ3787),"")</f>
        <v/>
      </c>
      <c r="D3787" s="98" t="str">
        <f>IF(COUNT(X3787:BN3787,BP3787:BX3787,BZ3787:CF3787,CH3787:FC3787,FI3787:FQ3787)&gt;0,COUNT(X3787:BN3787,BP3787:BX3787,BZ3787:CF3787,CH3787:FC3787,FI3787:FQ3787),"")</f>
        <v/>
      </c>
      <c r="E3787" s="98" t="str">
        <f>IF(H3787=1,COUNT(R3787:FC3787,FI3787:FQ3787),"")</f>
        <v/>
      </c>
      <c r="F3787" s="98" t="str">
        <f>IF(H3787=1,COUNT(X3787:BN3787,BP3787:BX3787,BZ3787:CF3787,CH3787:FC3787,FI3787:FQ3787),"")</f>
        <v/>
      </c>
      <c r="G3787" s="98" t="str">
        <f>IF($B3787&gt;=1,$M3787,"")</f>
        <v/>
      </c>
      <c r="H3787" s="199" t="str">
        <f>IF(AND(M3787&gt;0,M3787&lt;=STATS!$C$22),1,"")</f>
        <v/>
      </c>
      <c r="J3787" s="34">
        <v>3786</v>
      </c>
      <c r="R3787" s="17"/>
      <c r="U3787" s="17"/>
      <c r="FD3787" s="195"/>
      <c r="FE3787" s="195"/>
      <c r="FF3787" s="195"/>
      <c r="FG3787" s="195"/>
      <c r="FH3787" s="195"/>
    </row>
    <row r="3788" spans="2:164" x14ac:dyDescent="0.2">
      <c r="B3788" s="98">
        <f>COUNT(R3788:FC3788,FI3788:FQ3788)</f>
        <v>0</v>
      </c>
      <c r="C3788" s="98" t="str">
        <f>IF(COUNT(R3788:FC3788,FI3788:FQ3788)&gt;0,COUNT(R3788:FC3788,FI3788:FQ3788),"")</f>
        <v/>
      </c>
      <c r="D3788" s="98" t="str">
        <f>IF(COUNT(X3788:BN3788,BP3788:BX3788,BZ3788:CF3788,CH3788:FC3788,FI3788:FQ3788)&gt;0,COUNT(X3788:BN3788,BP3788:BX3788,BZ3788:CF3788,CH3788:FC3788,FI3788:FQ3788),"")</f>
        <v/>
      </c>
      <c r="E3788" s="98" t="str">
        <f>IF(H3788=1,COUNT(R3788:FC3788,FI3788:FQ3788),"")</f>
        <v/>
      </c>
      <c r="F3788" s="98" t="str">
        <f>IF(H3788=1,COUNT(X3788:BN3788,BP3788:BX3788,BZ3788:CF3788,CH3788:FC3788,FI3788:FQ3788),"")</f>
        <v/>
      </c>
      <c r="G3788" s="98" t="str">
        <f>IF($B3788&gt;=1,$M3788,"")</f>
        <v/>
      </c>
      <c r="H3788" s="199" t="str">
        <f>IF(AND(M3788&gt;0,M3788&lt;=STATS!$C$22),1,"")</f>
        <v/>
      </c>
      <c r="J3788" s="34">
        <v>3787</v>
      </c>
      <c r="R3788" s="17"/>
      <c r="U3788" s="17"/>
      <c r="FD3788" s="195"/>
      <c r="FE3788" s="195"/>
      <c r="FF3788" s="195"/>
      <c r="FG3788" s="195"/>
      <c r="FH3788" s="195"/>
    </row>
    <row r="3789" spans="2:164" x14ac:dyDescent="0.2">
      <c r="B3789" s="98">
        <f>COUNT(R3789:FC3789,FI3789:FQ3789)</f>
        <v>0</v>
      </c>
      <c r="C3789" s="98" t="str">
        <f>IF(COUNT(R3789:FC3789,FI3789:FQ3789)&gt;0,COUNT(R3789:FC3789,FI3789:FQ3789),"")</f>
        <v/>
      </c>
      <c r="D3789" s="98" t="str">
        <f>IF(COUNT(X3789:BN3789,BP3789:BX3789,BZ3789:CF3789,CH3789:FC3789,FI3789:FQ3789)&gt;0,COUNT(X3789:BN3789,BP3789:BX3789,BZ3789:CF3789,CH3789:FC3789,FI3789:FQ3789),"")</f>
        <v/>
      </c>
      <c r="E3789" s="98" t="str">
        <f>IF(H3789=1,COUNT(R3789:FC3789,FI3789:FQ3789),"")</f>
        <v/>
      </c>
      <c r="F3789" s="98" t="str">
        <f>IF(H3789=1,COUNT(X3789:BN3789,BP3789:BX3789,BZ3789:CF3789,CH3789:FC3789,FI3789:FQ3789),"")</f>
        <v/>
      </c>
      <c r="G3789" s="98" t="str">
        <f>IF($B3789&gt;=1,$M3789,"")</f>
        <v/>
      </c>
      <c r="H3789" s="199" t="str">
        <f>IF(AND(M3789&gt;0,M3789&lt;=STATS!$C$22),1,"")</f>
        <v/>
      </c>
      <c r="J3789" s="34">
        <v>3788</v>
      </c>
      <c r="R3789" s="17"/>
      <c r="U3789" s="17"/>
      <c r="FD3789" s="195"/>
      <c r="FE3789" s="195"/>
      <c r="FF3789" s="195"/>
      <c r="FG3789" s="195"/>
      <c r="FH3789" s="195"/>
    </row>
    <row r="3790" spans="2:164" x14ac:dyDescent="0.2">
      <c r="B3790" s="98">
        <f>COUNT(R3790:FC3790,FI3790:FQ3790)</f>
        <v>0</v>
      </c>
      <c r="C3790" s="98" t="str">
        <f>IF(COUNT(R3790:FC3790,FI3790:FQ3790)&gt;0,COUNT(R3790:FC3790,FI3790:FQ3790),"")</f>
        <v/>
      </c>
      <c r="D3790" s="98" t="str">
        <f>IF(COUNT(X3790:BN3790,BP3790:BX3790,BZ3790:CF3790,CH3790:FC3790,FI3790:FQ3790)&gt;0,COUNT(X3790:BN3790,BP3790:BX3790,BZ3790:CF3790,CH3790:FC3790,FI3790:FQ3790),"")</f>
        <v/>
      </c>
      <c r="E3790" s="98" t="str">
        <f>IF(H3790=1,COUNT(R3790:FC3790,FI3790:FQ3790),"")</f>
        <v/>
      </c>
      <c r="F3790" s="98" t="str">
        <f>IF(H3790=1,COUNT(X3790:BN3790,BP3790:BX3790,BZ3790:CF3790,CH3790:FC3790,FI3790:FQ3790),"")</f>
        <v/>
      </c>
      <c r="G3790" s="98" t="str">
        <f>IF($B3790&gt;=1,$M3790,"")</f>
        <v/>
      </c>
      <c r="H3790" s="199" t="str">
        <f>IF(AND(M3790&gt;0,M3790&lt;=STATS!$C$22),1,"")</f>
        <v/>
      </c>
      <c r="J3790" s="34">
        <v>3789</v>
      </c>
      <c r="R3790" s="17"/>
      <c r="U3790" s="17"/>
      <c r="FD3790" s="195"/>
      <c r="FE3790" s="195"/>
      <c r="FF3790" s="195"/>
      <c r="FG3790" s="195"/>
      <c r="FH3790" s="195"/>
    </row>
    <row r="3791" spans="2:164" x14ac:dyDescent="0.2">
      <c r="B3791" s="98">
        <f>COUNT(R3791:FC3791,FI3791:FQ3791)</f>
        <v>0</v>
      </c>
      <c r="C3791" s="98" t="str">
        <f>IF(COUNT(R3791:FC3791,FI3791:FQ3791)&gt;0,COUNT(R3791:FC3791,FI3791:FQ3791),"")</f>
        <v/>
      </c>
      <c r="D3791" s="98" t="str">
        <f>IF(COUNT(X3791:BN3791,BP3791:BX3791,BZ3791:CF3791,CH3791:FC3791,FI3791:FQ3791)&gt;0,COUNT(X3791:BN3791,BP3791:BX3791,BZ3791:CF3791,CH3791:FC3791,FI3791:FQ3791),"")</f>
        <v/>
      </c>
      <c r="E3791" s="98" t="str">
        <f>IF(H3791=1,COUNT(R3791:FC3791,FI3791:FQ3791),"")</f>
        <v/>
      </c>
      <c r="F3791" s="98" t="str">
        <f>IF(H3791=1,COUNT(X3791:BN3791,BP3791:BX3791,BZ3791:CF3791,CH3791:FC3791,FI3791:FQ3791),"")</f>
        <v/>
      </c>
      <c r="G3791" s="98" t="str">
        <f>IF($B3791&gt;=1,$M3791,"")</f>
        <v/>
      </c>
      <c r="H3791" s="199" t="str">
        <f>IF(AND(M3791&gt;0,M3791&lt;=STATS!$C$22),1,"")</f>
        <v/>
      </c>
      <c r="J3791" s="34">
        <v>3790</v>
      </c>
      <c r="R3791" s="17"/>
      <c r="U3791" s="17"/>
      <c r="FD3791" s="195"/>
      <c r="FE3791" s="195"/>
      <c r="FF3791" s="195"/>
      <c r="FG3791" s="195"/>
      <c r="FH3791" s="195"/>
    </row>
    <row r="3792" spans="2:164" x14ac:dyDescent="0.2">
      <c r="B3792" s="98">
        <f>COUNT(R3792:FC3792,FI3792:FQ3792)</f>
        <v>0</v>
      </c>
      <c r="C3792" s="98" t="str">
        <f>IF(COUNT(R3792:FC3792,FI3792:FQ3792)&gt;0,COUNT(R3792:FC3792,FI3792:FQ3792),"")</f>
        <v/>
      </c>
      <c r="D3792" s="98" t="str">
        <f>IF(COUNT(X3792:BN3792,BP3792:BX3792,BZ3792:CF3792,CH3792:FC3792,FI3792:FQ3792)&gt;0,COUNT(X3792:BN3792,BP3792:BX3792,BZ3792:CF3792,CH3792:FC3792,FI3792:FQ3792),"")</f>
        <v/>
      </c>
      <c r="E3792" s="98" t="str">
        <f>IF(H3792=1,COUNT(R3792:FC3792,FI3792:FQ3792),"")</f>
        <v/>
      </c>
      <c r="F3792" s="98" t="str">
        <f>IF(H3792=1,COUNT(X3792:BN3792,BP3792:BX3792,BZ3792:CF3792,CH3792:FC3792,FI3792:FQ3792),"")</f>
        <v/>
      </c>
      <c r="G3792" s="98" t="str">
        <f>IF($B3792&gt;=1,$M3792,"")</f>
        <v/>
      </c>
      <c r="H3792" s="199" t="str">
        <f>IF(AND(M3792&gt;0,M3792&lt;=STATS!$C$22),1,"")</f>
        <v/>
      </c>
      <c r="J3792" s="34">
        <v>3791</v>
      </c>
      <c r="R3792" s="17"/>
      <c r="U3792" s="17"/>
      <c r="FD3792" s="195"/>
      <c r="FE3792" s="195"/>
      <c r="FF3792" s="195"/>
      <c r="FG3792" s="195"/>
      <c r="FH3792" s="195"/>
    </row>
    <row r="3793" spans="2:164" x14ac:dyDescent="0.2">
      <c r="B3793" s="98">
        <f>COUNT(R3793:FC3793,FI3793:FQ3793)</f>
        <v>0</v>
      </c>
      <c r="C3793" s="98" t="str">
        <f>IF(COUNT(R3793:FC3793,FI3793:FQ3793)&gt;0,COUNT(R3793:FC3793,FI3793:FQ3793),"")</f>
        <v/>
      </c>
      <c r="D3793" s="98" t="str">
        <f>IF(COUNT(X3793:BN3793,BP3793:BX3793,BZ3793:CF3793,CH3793:FC3793,FI3793:FQ3793)&gt;0,COUNT(X3793:BN3793,BP3793:BX3793,BZ3793:CF3793,CH3793:FC3793,FI3793:FQ3793),"")</f>
        <v/>
      </c>
      <c r="E3793" s="98" t="str">
        <f>IF(H3793=1,COUNT(R3793:FC3793,FI3793:FQ3793),"")</f>
        <v/>
      </c>
      <c r="F3793" s="98" t="str">
        <f>IF(H3793=1,COUNT(X3793:BN3793,BP3793:BX3793,BZ3793:CF3793,CH3793:FC3793,FI3793:FQ3793),"")</f>
        <v/>
      </c>
      <c r="G3793" s="98" t="str">
        <f>IF($B3793&gt;=1,$M3793,"")</f>
        <v/>
      </c>
      <c r="H3793" s="199" t="str">
        <f>IF(AND(M3793&gt;0,M3793&lt;=STATS!$C$22),1,"")</f>
        <v/>
      </c>
      <c r="J3793" s="34">
        <v>3792</v>
      </c>
      <c r="R3793" s="17"/>
      <c r="U3793" s="17"/>
      <c r="FD3793" s="195"/>
      <c r="FE3793" s="195"/>
      <c r="FF3793" s="195"/>
      <c r="FG3793" s="195"/>
      <c r="FH3793" s="195"/>
    </row>
    <row r="3794" spans="2:164" x14ac:dyDescent="0.2">
      <c r="B3794" s="98">
        <f>COUNT(R3794:FC3794,FI3794:FQ3794)</f>
        <v>0</v>
      </c>
      <c r="C3794" s="98" t="str">
        <f>IF(COUNT(R3794:FC3794,FI3794:FQ3794)&gt;0,COUNT(R3794:FC3794,FI3794:FQ3794),"")</f>
        <v/>
      </c>
      <c r="D3794" s="98" t="str">
        <f>IF(COUNT(X3794:BN3794,BP3794:BX3794,BZ3794:CF3794,CH3794:FC3794,FI3794:FQ3794)&gt;0,COUNT(X3794:BN3794,BP3794:BX3794,BZ3794:CF3794,CH3794:FC3794,FI3794:FQ3794),"")</f>
        <v/>
      </c>
      <c r="E3794" s="98" t="str">
        <f>IF(H3794=1,COUNT(R3794:FC3794,FI3794:FQ3794),"")</f>
        <v/>
      </c>
      <c r="F3794" s="98" t="str">
        <f>IF(H3794=1,COUNT(X3794:BN3794,BP3794:BX3794,BZ3794:CF3794,CH3794:FC3794,FI3794:FQ3794),"")</f>
        <v/>
      </c>
      <c r="G3794" s="98" t="str">
        <f>IF($B3794&gt;=1,$M3794,"")</f>
        <v/>
      </c>
      <c r="H3794" s="199" t="str">
        <f>IF(AND(M3794&gt;0,M3794&lt;=STATS!$C$22),1,"")</f>
        <v/>
      </c>
      <c r="J3794" s="34">
        <v>3793</v>
      </c>
      <c r="R3794" s="17"/>
      <c r="U3794" s="17"/>
      <c r="FD3794" s="195"/>
      <c r="FE3794" s="195"/>
      <c r="FF3794" s="195"/>
      <c r="FG3794" s="195"/>
      <c r="FH3794" s="195"/>
    </row>
    <row r="3795" spans="2:164" x14ac:dyDescent="0.2">
      <c r="B3795" s="98">
        <f>COUNT(R3795:FC3795,FI3795:FQ3795)</f>
        <v>0</v>
      </c>
      <c r="C3795" s="98" t="str">
        <f>IF(COUNT(R3795:FC3795,FI3795:FQ3795)&gt;0,COUNT(R3795:FC3795,FI3795:FQ3795),"")</f>
        <v/>
      </c>
      <c r="D3795" s="98" t="str">
        <f>IF(COUNT(X3795:BN3795,BP3795:BX3795,BZ3795:CF3795,CH3795:FC3795,FI3795:FQ3795)&gt;0,COUNT(X3795:BN3795,BP3795:BX3795,BZ3795:CF3795,CH3795:FC3795,FI3795:FQ3795),"")</f>
        <v/>
      </c>
      <c r="E3795" s="98" t="str">
        <f>IF(H3795=1,COUNT(R3795:FC3795,FI3795:FQ3795),"")</f>
        <v/>
      </c>
      <c r="F3795" s="98" t="str">
        <f>IF(H3795=1,COUNT(X3795:BN3795,BP3795:BX3795,BZ3795:CF3795,CH3795:FC3795,FI3795:FQ3795),"")</f>
        <v/>
      </c>
      <c r="G3795" s="98" t="str">
        <f>IF($B3795&gt;=1,$M3795,"")</f>
        <v/>
      </c>
      <c r="H3795" s="199" t="str">
        <f>IF(AND(M3795&gt;0,M3795&lt;=STATS!$C$22),1,"")</f>
        <v/>
      </c>
      <c r="J3795" s="34">
        <v>3794</v>
      </c>
      <c r="R3795" s="17"/>
      <c r="U3795" s="17"/>
      <c r="FD3795" s="195"/>
      <c r="FE3795" s="195"/>
      <c r="FF3795" s="195"/>
      <c r="FG3795" s="195"/>
      <c r="FH3795" s="195"/>
    </row>
    <row r="3796" spans="2:164" x14ac:dyDescent="0.2">
      <c r="B3796" s="98">
        <f>COUNT(R3796:FC3796,FI3796:FQ3796)</f>
        <v>0</v>
      </c>
      <c r="C3796" s="98" t="str">
        <f>IF(COUNT(R3796:FC3796,FI3796:FQ3796)&gt;0,COUNT(R3796:FC3796,FI3796:FQ3796),"")</f>
        <v/>
      </c>
      <c r="D3796" s="98" t="str">
        <f>IF(COUNT(X3796:BN3796,BP3796:BX3796,BZ3796:CF3796,CH3796:FC3796,FI3796:FQ3796)&gt;0,COUNT(X3796:BN3796,BP3796:BX3796,BZ3796:CF3796,CH3796:FC3796,FI3796:FQ3796),"")</f>
        <v/>
      </c>
      <c r="E3796" s="98" t="str">
        <f>IF(H3796=1,COUNT(R3796:FC3796,FI3796:FQ3796),"")</f>
        <v/>
      </c>
      <c r="F3796" s="98" t="str">
        <f>IF(H3796=1,COUNT(X3796:BN3796,BP3796:BX3796,BZ3796:CF3796,CH3796:FC3796,FI3796:FQ3796),"")</f>
        <v/>
      </c>
      <c r="G3796" s="98" t="str">
        <f>IF($B3796&gt;=1,$M3796,"")</f>
        <v/>
      </c>
      <c r="H3796" s="199" t="str">
        <f>IF(AND(M3796&gt;0,M3796&lt;=STATS!$C$22),1,"")</f>
        <v/>
      </c>
      <c r="J3796" s="34">
        <v>3795</v>
      </c>
      <c r="R3796" s="17"/>
      <c r="U3796" s="17"/>
      <c r="FD3796" s="195"/>
      <c r="FE3796" s="195"/>
      <c r="FF3796" s="195"/>
      <c r="FG3796" s="195"/>
      <c r="FH3796" s="195"/>
    </row>
    <row r="3797" spans="2:164" x14ac:dyDescent="0.2">
      <c r="B3797" s="98">
        <f>COUNT(R3797:FC3797,FI3797:FQ3797)</f>
        <v>0</v>
      </c>
      <c r="C3797" s="98" t="str">
        <f>IF(COUNT(R3797:FC3797,FI3797:FQ3797)&gt;0,COUNT(R3797:FC3797,FI3797:FQ3797),"")</f>
        <v/>
      </c>
      <c r="D3797" s="98" t="str">
        <f>IF(COUNT(X3797:BN3797,BP3797:BX3797,BZ3797:CF3797,CH3797:FC3797,FI3797:FQ3797)&gt;0,COUNT(X3797:BN3797,BP3797:BX3797,BZ3797:CF3797,CH3797:FC3797,FI3797:FQ3797),"")</f>
        <v/>
      </c>
      <c r="E3797" s="98" t="str">
        <f>IF(H3797=1,COUNT(R3797:FC3797,FI3797:FQ3797),"")</f>
        <v/>
      </c>
      <c r="F3797" s="98" t="str">
        <f>IF(H3797=1,COUNT(X3797:BN3797,BP3797:BX3797,BZ3797:CF3797,CH3797:FC3797,FI3797:FQ3797),"")</f>
        <v/>
      </c>
      <c r="G3797" s="98" t="str">
        <f>IF($B3797&gt;=1,$M3797,"")</f>
        <v/>
      </c>
      <c r="H3797" s="199" t="str">
        <f>IF(AND(M3797&gt;0,M3797&lt;=STATS!$C$22),1,"")</f>
        <v/>
      </c>
      <c r="J3797" s="34">
        <v>3796</v>
      </c>
      <c r="R3797" s="17"/>
      <c r="U3797" s="17"/>
      <c r="FD3797" s="195"/>
      <c r="FE3797" s="195"/>
      <c r="FF3797" s="195"/>
      <c r="FG3797" s="195"/>
      <c r="FH3797" s="195"/>
    </row>
    <row r="3798" spans="2:164" x14ac:dyDescent="0.2">
      <c r="B3798" s="98">
        <f>COUNT(R3798:FC3798,FI3798:FQ3798)</f>
        <v>0</v>
      </c>
      <c r="C3798" s="98" t="str">
        <f>IF(COUNT(R3798:FC3798,FI3798:FQ3798)&gt;0,COUNT(R3798:FC3798,FI3798:FQ3798),"")</f>
        <v/>
      </c>
      <c r="D3798" s="98" t="str">
        <f>IF(COUNT(X3798:BN3798,BP3798:BX3798,BZ3798:CF3798,CH3798:FC3798,FI3798:FQ3798)&gt;0,COUNT(X3798:BN3798,BP3798:BX3798,BZ3798:CF3798,CH3798:FC3798,FI3798:FQ3798),"")</f>
        <v/>
      </c>
      <c r="E3798" s="98" t="str">
        <f>IF(H3798=1,COUNT(R3798:FC3798,FI3798:FQ3798),"")</f>
        <v/>
      </c>
      <c r="F3798" s="98" t="str">
        <f>IF(H3798=1,COUNT(X3798:BN3798,BP3798:BX3798,BZ3798:CF3798,CH3798:FC3798,FI3798:FQ3798),"")</f>
        <v/>
      </c>
      <c r="G3798" s="98" t="str">
        <f>IF($B3798&gt;=1,$M3798,"")</f>
        <v/>
      </c>
      <c r="H3798" s="199" t="str">
        <f>IF(AND(M3798&gt;0,M3798&lt;=STATS!$C$22),1,"")</f>
        <v/>
      </c>
      <c r="J3798" s="34">
        <v>3797</v>
      </c>
      <c r="R3798" s="17"/>
      <c r="U3798" s="17"/>
      <c r="FD3798" s="195"/>
      <c r="FE3798" s="195"/>
      <c r="FF3798" s="195"/>
      <c r="FG3798" s="195"/>
      <c r="FH3798" s="195"/>
    </row>
    <row r="3799" spans="2:164" x14ac:dyDescent="0.2">
      <c r="B3799" s="98">
        <f>COUNT(R3799:FC3799,FI3799:FQ3799)</f>
        <v>0</v>
      </c>
      <c r="C3799" s="98" t="str">
        <f>IF(COUNT(R3799:FC3799,FI3799:FQ3799)&gt;0,COUNT(R3799:FC3799,FI3799:FQ3799),"")</f>
        <v/>
      </c>
      <c r="D3799" s="98" t="str">
        <f>IF(COUNT(X3799:BN3799,BP3799:BX3799,BZ3799:CF3799,CH3799:FC3799,FI3799:FQ3799)&gt;0,COUNT(X3799:BN3799,BP3799:BX3799,BZ3799:CF3799,CH3799:FC3799,FI3799:FQ3799),"")</f>
        <v/>
      </c>
      <c r="E3799" s="98" t="str">
        <f>IF(H3799=1,COUNT(R3799:FC3799,FI3799:FQ3799),"")</f>
        <v/>
      </c>
      <c r="F3799" s="98" t="str">
        <f>IF(H3799=1,COUNT(X3799:BN3799,BP3799:BX3799,BZ3799:CF3799,CH3799:FC3799,FI3799:FQ3799),"")</f>
        <v/>
      </c>
      <c r="G3799" s="98" t="str">
        <f>IF($B3799&gt;=1,$M3799,"")</f>
        <v/>
      </c>
      <c r="H3799" s="199" t="str">
        <f>IF(AND(M3799&gt;0,M3799&lt;=STATS!$C$22),1,"")</f>
        <v/>
      </c>
      <c r="J3799" s="34">
        <v>3798</v>
      </c>
      <c r="R3799" s="17"/>
      <c r="U3799" s="17"/>
      <c r="FD3799" s="195"/>
      <c r="FE3799" s="195"/>
      <c r="FF3799" s="195"/>
      <c r="FG3799" s="195"/>
      <c r="FH3799" s="195"/>
    </row>
    <row r="3800" spans="2:164" x14ac:dyDescent="0.2">
      <c r="B3800" s="98">
        <f>COUNT(R3800:FC3800,FI3800:FQ3800)</f>
        <v>0</v>
      </c>
      <c r="C3800" s="98" t="str">
        <f>IF(COUNT(R3800:FC3800,FI3800:FQ3800)&gt;0,COUNT(R3800:FC3800,FI3800:FQ3800),"")</f>
        <v/>
      </c>
      <c r="D3800" s="98" t="str">
        <f>IF(COUNT(X3800:BN3800,BP3800:BX3800,BZ3800:CF3800,CH3800:FC3800,FI3800:FQ3800)&gt;0,COUNT(X3800:BN3800,BP3800:BX3800,BZ3800:CF3800,CH3800:FC3800,FI3800:FQ3800),"")</f>
        <v/>
      </c>
      <c r="E3800" s="98" t="str">
        <f>IF(H3800=1,COUNT(R3800:FC3800,FI3800:FQ3800),"")</f>
        <v/>
      </c>
      <c r="F3800" s="98" t="str">
        <f>IF(H3800=1,COUNT(X3800:BN3800,BP3800:BX3800,BZ3800:CF3800,CH3800:FC3800,FI3800:FQ3800),"")</f>
        <v/>
      </c>
      <c r="G3800" s="98" t="str">
        <f>IF($B3800&gt;=1,$M3800,"")</f>
        <v/>
      </c>
      <c r="H3800" s="199" t="str">
        <f>IF(AND(M3800&gt;0,M3800&lt;=STATS!$C$22),1,"")</f>
        <v/>
      </c>
      <c r="J3800" s="34">
        <v>3799</v>
      </c>
      <c r="R3800" s="17"/>
      <c r="U3800" s="17"/>
      <c r="FD3800" s="195"/>
      <c r="FE3800" s="195"/>
      <c r="FF3800" s="195"/>
      <c r="FG3800" s="195"/>
      <c r="FH3800" s="195"/>
    </row>
    <row r="3801" spans="2:164" x14ac:dyDescent="0.2">
      <c r="B3801" s="98">
        <f>COUNT(R3801:FC3801,FI3801:FQ3801)</f>
        <v>0</v>
      </c>
      <c r="C3801" s="98" t="str">
        <f>IF(COUNT(R3801:FC3801,FI3801:FQ3801)&gt;0,COUNT(R3801:FC3801,FI3801:FQ3801),"")</f>
        <v/>
      </c>
      <c r="D3801" s="98" t="str">
        <f>IF(COUNT(X3801:BN3801,BP3801:BX3801,BZ3801:CF3801,CH3801:FC3801,FI3801:FQ3801)&gt;0,COUNT(X3801:BN3801,BP3801:BX3801,BZ3801:CF3801,CH3801:FC3801,FI3801:FQ3801),"")</f>
        <v/>
      </c>
      <c r="E3801" s="98" t="str">
        <f>IF(H3801=1,COUNT(R3801:FC3801,FI3801:FQ3801),"")</f>
        <v/>
      </c>
      <c r="F3801" s="98" t="str">
        <f>IF(H3801=1,COUNT(X3801:BN3801,BP3801:BX3801,BZ3801:CF3801,CH3801:FC3801,FI3801:FQ3801),"")</f>
        <v/>
      </c>
      <c r="G3801" s="98" t="str">
        <f>IF($B3801&gt;=1,$M3801,"")</f>
        <v/>
      </c>
      <c r="H3801" s="199" t="str">
        <f>IF(AND(M3801&gt;0,M3801&lt;=STATS!$C$22),1,"")</f>
        <v/>
      </c>
      <c r="J3801" s="34">
        <v>3800</v>
      </c>
      <c r="R3801" s="17"/>
      <c r="U3801" s="17"/>
      <c r="FD3801" s="195"/>
      <c r="FE3801" s="195"/>
      <c r="FF3801" s="195"/>
      <c r="FG3801" s="195"/>
      <c r="FH3801" s="195"/>
    </row>
    <row r="3802" spans="2:164" x14ac:dyDescent="0.2">
      <c r="B3802" s="98">
        <f>COUNT(R3802:FC3802,FI3802:FQ3802)</f>
        <v>0</v>
      </c>
      <c r="C3802" s="98" t="str">
        <f>IF(COUNT(R3802:FC3802,FI3802:FQ3802)&gt;0,COUNT(R3802:FC3802,FI3802:FQ3802),"")</f>
        <v/>
      </c>
      <c r="D3802" s="98" t="str">
        <f>IF(COUNT(X3802:BN3802,BP3802:BX3802,BZ3802:CF3802,CH3802:FC3802,FI3802:FQ3802)&gt;0,COUNT(X3802:BN3802,BP3802:BX3802,BZ3802:CF3802,CH3802:FC3802,FI3802:FQ3802),"")</f>
        <v/>
      </c>
      <c r="E3802" s="98" t="str">
        <f>IF(H3802=1,COUNT(R3802:FC3802,FI3802:FQ3802),"")</f>
        <v/>
      </c>
      <c r="F3802" s="98" t="str">
        <f>IF(H3802=1,COUNT(X3802:BN3802,BP3802:BX3802,BZ3802:CF3802,CH3802:FC3802,FI3802:FQ3802),"")</f>
        <v/>
      </c>
      <c r="G3802" s="98" t="str">
        <f>IF($B3802&gt;=1,$M3802,"")</f>
        <v/>
      </c>
      <c r="H3802" s="199" t="str">
        <f>IF(AND(M3802&gt;0,M3802&lt;=STATS!$C$22),1,"")</f>
        <v/>
      </c>
      <c r="J3802" s="34">
        <v>3801</v>
      </c>
      <c r="R3802" s="17"/>
      <c r="U3802" s="17"/>
      <c r="FD3802" s="195"/>
      <c r="FE3802" s="195"/>
      <c r="FF3802" s="195"/>
      <c r="FG3802" s="195"/>
      <c r="FH3802" s="195"/>
    </row>
    <row r="3803" spans="2:164" x14ac:dyDescent="0.2">
      <c r="B3803" s="98">
        <f>COUNT(R3803:FC3803,FI3803:FQ3803)</f>
        <v>0</v>
      </c>
      <c r="C3803" s="98" t="str">
        <f>IF(COUNT(R3803:FC3803,FI3803:FQ3803)&gt;0,COUNT(R3803:FC3803,FI3803:FQ3803),"")</f>
        <v/>
      </c>
      <c r="D3803" s="98" t="str">
        <f>IF(COUNT(X3803:BN3803,BP3803:BX3803,BZ3803:CF3803,CH3803:FC3803,FI3803:FQ3803)&gt;0,COUNT(X3803:BN3803,BP3803:BX3803,BZ3803:CF3803,CH3803:FC3803,FI3803:FQ3803),"")</f>
        <v/>
      </c>
      <c r="E3803" s="98" t="str">
        <f>IF(H3803=1,COUNT(R3803:FC3803,FI3803:FQ3803),"")</f>
        <v/>
      </c>
      <c r="F3803" s="98" t="str">
        <f>IF(H3803=1,COUNT(X3803:BN3803,BP3803:BX3803,BZ3803:CF3803,CH3803:FC3803,FI3803:FQ3803),"")</f>
        <v/>
      </c>
      <c r="G3803" s="98" t="str">
        <f>IF($B3803&gt;=1,$M3803,"")</f>
        <v/>
      </c>
      <c r="H3803" s="199" t="str">
        <f>IF(AND(M3803&gt;0,M3803&lt;=STATS!$C$22),1,"")</f>
        <v/>
      </c>
      <c r="J3803" s="34">
        <v>3802</v>
      </c>
      <c r="R3803" s="17"/>
      <c r="U3803" s="17"/>
      <c r="FD3803" s="195"/>
      <c r="FE3803" s="195"/>
      <c r="FF3803" s="195"/>
      <c r="FG3803" s="195"/>
      <c r="FH3803" s="195"/>
    </row>
    <row r="3804" spans="2:164" x14ac:dyDescent="0.2">
      <c r="B3804" s="98">
        <f>COUNT(R3804:FC3804,FI3804:FQ3804)</f>
        <v>0</v>
      </c>
      <c r="C3804" s="98" t="str">
        <f>IF(COUNT(R3804:FC3804,FI3804:FQ3804)&gt;0,COUNT(R3804:FC3804,FI3804:FQ3804),"")</f>
        <v/>
      </c>
      <c r="D3804" s="98" t="str">
        <f>IF(COUNT(X3804:BN3804,BP3804:BX3804,BZ3804:CF3804,CH3804:FC3804,FI3804:FQ3804)&gt;0,COUNT(X3804:BN3804,BP3804:BX3804,BZ3804:CF3804,CH3804:FC3804,FI3804:FQ3804),"")</f>
        <v/>
      </c>
      <c r="E3804" s="98" t="str">
        <f>IF(H3804=1,COUNT(R3804:FC3804,FI3804:FQ3804),"")</f>
        <v/>
      </c>
      <c r="F3804" s="98" t="str">
        <f>IF(H3804=1,COUNT(X3804:BN3804,BP3804:BX3804,BZ3804:CF3804,CH3804:FC3804,FI3804:FQ3804),"")</f>
        <v/>
      </c>
      <c r="G3804" s="98" t="str">
        <f>IF($B3804&gt;=1,$M3804,"")</f>
        <v/>
      </c>
      <c r="H3804" s="199" t="str">
        <f>IF(AND(M3804&gt;0,M3804&lt;=STATS!$C$22),1,"")</f>
        <v/>
      </c>
      <c r="J3804" s="34">
        <v>3803</v>
      </c>
      <c r="R3804" s="17"/>
      <c r="U3804" s="17"/>
      <c r="FD3804" s="195"/>
      <c r="FE3804" s="195"/>
      <c r="FF3804" s="195"/>
      <c r="FG3804" s="195"/>
      <c r="FH3804" s="195"/>
    </row>
    <row r="3805" spans="2:164" x14ac:dyDescent="0.2">
      <c r="B3805" s="98">
        <f>COUNT(R3805:FC3805,FI3805:FQ3805)</f>
        <v>0</v>
      </c>
      <c r="C3805" s="98" t="str">
        <f>IF(COUNT(R3805:FC3805,FI3805:FQ3805)&gt;0,COUNT(R3805:FC3805,FI3805:FQ3805),"")</f>
        <v/>
      </c>
      <c r="D3805" s="98" t="str">
        <f>IF(COUNT(X3805:BN3805,BP3805:BX3805,BZ3805:CF3805,CH3805:FC3805,FI3805:FQ3805)&gt;0,COUNT(X3805:BN3805,BP3805:BX3805,BZ3805:CF3805,CH3805:FC3805,FI3805:FQ3805),"")</f>
        <v/>
      </c>
      <c r="E3805" s="98" t="str">
        <f>IF(H3805=1,COUNT(R3805:FC3805,FI3805:FQ3805),"")</f>
        <v/>
      </c>
      <c r="F3805" s="98" t="str">
        <f>IF(H3805=1,COUNT(X3805:BN3805,BP3805:BX3805,BZ3805:CF3805,CH3805:FC3805,FI3805:FQ3805),"")</f>
        <v/>
      </c>
      <c r="G3805" s="98" t="str">
        <f>IF($B3805&gt;=1,$M3805,"")</f>
        <v/>
      </c>
      <c r="H3805" s="199" t="str">
        <f>IF(AND(M3805&gt;0,M3805&lt;=STATS!$C$22),1,"")</f>
        <v/>
      </c>
      <c r="J3805" s="34">
        <v>3804</v>
      </c>
      <c r="R3805" s="17"/>
      <c r="U3805" s="17"/>
      <c r="FD3805" s="195"/>
      <c r="FE3805" s="195"/>
      <c r="FF3805" s="195"/>
      <c r="FG3805" s="195"/>
      <c r="FH3805" s="195"/>
    </row>
    <row r="3806" spans="2:164" x14ac:dyDescent="0.2">
      <c r="B3806" s="98">
        <f>COUNT(R3806:FC3806,FI3806:FQ3806)</f>
        <v>0</v>
      </c>
      <c r="C3806" s="98" t="str">
        <f>IF(COUNT(R3806:FC3806,FI3806:FQ3806)&gt;0,COUNT(R3806:FC3806,FI3806:FQ3806),"")</f>
        <v/>
      </c>
      <c r="D3806" s="98" t="str">
        <f>IF(COUNT(X3806:BN3806,BP3806:BX3806,BZ3806:CF3806,CH3806:FC3806,FI3806:FQ3806)&gt;0,COUNT(X3806:BN3806,BP3806:BX3806,BZ3806:CF3806,CH3806:FC3806,FI3806:FQ3806),"")</f>
        <v/>
      </c>
      <c r="E3806" s="98" t="str">
        <f>IF(H3806=1,COUNT(R3806:FC3806,FI3806:FQ3806),"")</f>
        <v/>
      </c>
      <c r="F3806" s="98" t="str">
        <f>IF(H3806=1,COUNT(X3806:BN3806,BP3806:BX3806,BZ3806:CF3806,CH3806:FC3806,FI3806:FQ3806),"")</f>
        <v/>
      </c>
      <c r="G3806" s="98" t="str">
        <f>IF($B3806&gt;=1,$M3806,"")</f>
        <v/>
      </c>
      <c r="H3806" s="199" t="str">
        <f>IF(AND(M3806&gt;0,M3806&lt;=STATS!$C$22),1,"")</f>
        <v/>
      </c>
      <c r="J3806" s="34">
        <v>3805</v>
      </c>
      <c r="R3806" s="17"/>
      <c r="U3806" s="17"/>
      <c r="FD3806" s="195"/>
      <c r="FE3806" s="195"/>
      <c r="FF3806" s="195"/>
      <c r="FG3806" s="195"/>
      <c r="FH3806" s="195"/>
    </row>
    <row r="3807" spans="2:164" x14ac:dyDescent="0.2">
      <c r="B3807" s="98">
        <f>COUNT(R3807:FC3807,FI3807:FQ3807)</f>
        <v>0</v>
      </c>
      <c r="C3807" s="98" t="str">
        <f>IF(COUNT(R3807:FC3807,FI3807:FQ3807)&gt;0,COUNT(R3807:FC3807,FI3807:FQ3807),"")</f>
        <v/>
      </c>
      <c r="D3807" s="98" t="str">
        <f>IF(COUNT(X3807:BN3807,BP3807:BX3807,BZ3807:CF3807,CH3807:FC3807,FI3807:FQ3807)&gt;0,COUNT(X3807:BN3807,BP3807:BX3807,BZ3807:CF3807,CH3807:FC3807,FI3807:FQ3807),"")</f>
        <v/>
      </c>
      <c r="E3807" s="98" t="str">
        <f>IF(H3807=1,COUNT(R3807:FC3807,FI3807:FQ3807),"")</f>
        <v/>
      </c>
      <c r="F3807" s="98" t="str">
        <f>IF(H3807=1,COUNT(X3807:BN3807,BP3807:BX3807,BZ3807:CF3807,CH3807:FC3807,FI3807:FQ3807),"")</f>
        <v/>
      </c>
      <c r="G3807" s="98" t="str">
        <f>IF($B3807&gt;=1,$M3807,"")</f>
        <v/>
      </c>
      <c r="H3807" s="199" t="str">
        <f>IF(AND(M3807&gt;0,M3807&lt;=STATS!$C$22),1,"")</f>
        <v/>
      </c>
      <c r="J3807" s="34">
        <v>3806</v>
      </c>
      <c r="R3807" s="17"/>
      <c r="U3807" s="17"/>
      <c r="FD3807" s="195"/>
      <c r="FE3807" s="195"/>
      <c r="FF3807" s="195"/>
      <c r="FG3807" s="195"/>
      <c r="FH3807" s="195"/>
    </row>
    <row r="3808" spans="2:164" x14ac:dyDescent="0.2">
      <c r="B3808" s="98">
        <f>COUNT(R3808:FC3808,FI3808:FQ3808)</f>
        <v>0</v>
      </c>
      <c r="C3808" s="98" t="str">
        <f>IF(COUNT(R3808:FC3808,FI3808:FQ3808)&gt;0,COUNT(R3808:FC3808,FI3808:FQ3808),"")</f>
        <v/>
      </c>
      <c r="D3808" s="98" t="str">
        <f>IF(COUNT(X3808:BN3808,BP3808:BX3808,BZ3808:CF3808,CH3808:FC3808,FI3808:FQ3808)&gt;0,COUNT(X3808:BN3808,BP3808:BX3808,BZ3808:CF3808,CH3808:FC3808,FI3808:FQ3808),"")</f>
        <v/>
      </c>
      <c r="E3808" s="98" t="str">
        <f>IF(H3808=1,COUNT(R3808:FC3808,FI3808:FQ3808),"")</f>
        <v/>
      </c>
      <c r="F3808" s="98" t="str">
        <f>IF(H3808=1,COUNT(X3808:BN3808,BP3808:BX3808,BZ3808:CF3808,CH3808:FC3808,FI3808:FQ3808),"")</f>
        <v/>
      </c>
      <c r="G3808" s="98" t="str">
        <f>IF($B3808&gt;=1,$M3808,"")</f>
        <v/>
      </c>
      <c r="H3808" s="199" t="str">
        <f>IF(AND(M3808&gt;0,M3808&lt;=STATS!$C$22),1,"")</f>
        <v/>
      </c>
      <c r="J3808" s="34">
        <v>3807</v>
      </c>
      <c r="R3808" s="17"/>
      <c r="U3808" s="17"/>
      <c r="FD3808" s="195"/>
      <c r="FE3808" s="195"/>
      <c r="FF3808" s="195"/>
      <c r="FG3808" s="195"/>
      <c r="FH3808" s="195"/>
    </row>
    <row r="3809" spans="2:164" x14ac:dyDescent="0.2">
      <c r="B3809" s="98">
        <f>COUNT(R3809:FC3809,FI3809:FQ3809)</f>
        <v>0</v>
      </c>
      <c r="C3809" s="98" t="str">
        <f>IF(COUNT(R3809:FC3809,FI3809:FQ3809)&gt;0,COUNT(R3809:FC3809,FI3809:FQ3809),"")</f>
        <v/>
      </c>
      <c r="D3809" s="98" t="str">
        <f>IF(COUNT(X3809:BN3809,BP3809:BX3809,BZ3809:CF3809,CH3809:FC3809,FI3809:FQ3809)&gt;0,COUNT(X3809:BN3809,BP3809:BX3809,BZ3809:CF3809,CH3809:FC3809,FI3809:FQ3809),"")</f>
        <v/>
      </c>
      <c r="E3809" s="98" t="str">
        <f>IF(H3809=1,COUNT(R3809:FC3809,FI3809:FQ3809),"")</f>
        <v/>
      </c>
      <c r="F3809" s="98" t="str">
        <f>IF(H3809=1,COUNT(X3809:BN3809,BP3809:BX3809,BZ3809:CF3809,CH3809:FC3809,FI3809:FQ3809),"")</f>
        <v/>
      </c>
      <c r="G3809" s="98" t="str">
        <f>IF($B3809&gt;=1,$M3809,"")</f>
        <v/>
      </c>
      <c r="H3809" s="199" t="str">
        <f>IF(AND(M3809&gt;0,M3809&lt;=STATS!$C$22),1,"")</f>
        <v/>
      </c>
      <c r="J3809" s="34">
        <v>3808</v>
      </c>
      <c r="R3809" s="17"/>
      <c r="U3809" s="17"/>
      <c r="FD3809" s="195"/>
      <c r="FE3809" s="195"/>
      <c r="FF3809" s="195"/>
      <c r="FG3809" s="195"/>
      <c r="FH3809" s="195"/>
    </row>
    <row r="3810" spans="2:164" x14ac:dyDescent="0.2">
      <c r="B3810" s="98">
        <f>COUNT(R3810:FC3810,FI3810:FQ3810)</f>
        <v>0</v>
      </c>
      <c r="C3810" s="98" t="str">
        <f>IF(COUNT(R3810:FC3810,FI3810:FQ3810)&gt;0,COUNT(R3810:FC3810,FI3810:FQ3810),"")</f>
        <v/>
      </c>
      <c r="D3810" s="98" t="str">
        <f>IF(COUNT(X3810:BN3810,BP3810:BX3810,BZ3810:CF3810,CH3810:FC3810,FI3810:FQ3810)&gt;0,COUNT(X3810:BN3810,BP3810:BX3810,BZ3810:CF3810,CH3810:FC3810,FI3810:FQ3810),"")</f>
        <v/>
      </c>
      <c r="E3810" s="98" t="str">
        <f>IF(H3810=1,COUNT(R3810:FC3810,FI3810:FQ3810),"")</f>
        <v/>
      </c>
      <c r="F3810" s="98" t="str">
        <f>IF(H3810=1,COUNT(X3810:BN3810,BP3810:BX3810,BZ3810:CF3810,CH3810:FC3810,FI3810:FQ3810),"")</f>
        <v/>
      </c>
      <c r="G3810" s="98" t="str">
        <f>IF($B3810&gt;=1,$M3810,"")</f>
        <v/>
      </c>
      <c r="H3810" s="199" t="str">
        <f>IF(AND(M3810&gt;0,M3810&lt;=STATS!$C$22),1,"")</f>
        <v/>
      </c>
      <c r="J3810" s="34">
        <v>3809</v>
      </c>
      <c r="R3810" s="17"/>
      <c r="U3810" s="17"/>
      <c r="FD3810" s="195"/>
      <c r="FE3810" s="195"/>
      <c r="FF3810" s="195"/>
      <c r="FG3810" s="195"/>
      <c r="FH3810" s="195"/>
    </row>
    <row r="3811" spans="2:164" x14ac:dyDescent="0.2">
      <c r="B3811" s="98">
        <f>COUNT(R3811:FC3811,FI3811:FQ3811)</f>
        <v>0</v>
      </c>
      <c r="C3811" s="98" t="str">
        <f>IF(COUNT(R3811:FC3811,FI3811:FQ3811)&gt;0,COUNT(R3811:FC3811,FI3811:FQ3811),"")</f>
        <v/>
      </c>
      <c r="D3811" s="98" t="str">
        <f>IF(COUNT(X3811:BN3811,BP3811:BX3811,BZ3811:CF3811,CH3811:FC3811,FI3811:FQ3811)&gt;0,COUNT(X3811:BN3811,BP3811:BX3811,BZ3811:CF3811,CH3811:FC3811,FI3811:FQ3811),"")</f>
        <v/>
      </c>
      <c r="E3811" s="98" t="str">
        <f>IF(H3811=1,COUNT(R3811:FC3811,FI3811:FQ3811),"")</f>
        <v/>
      </c>
      <c r="F3811" s="98" t="str">
        <f>IF(H3811=1,COUNT(X3811:BN3811,BP3811:BX3811,BZ3811:CF3811,CH3811:FC3811,FI3811:FQ3811),"")</f>
        <v/>
      </c>
      <c r="G3811" s="98" t="str">
        <f>IF($B3811&gt;=1,$M3811,"")</f>
        <v/>
      </c>
      <c r="H3811" s="199" t="str">
        <f>IF(AND(M3811&gt;0,M3811&lt;=STATS!$C$22),1,"")</f>
        <v/>
      </c>
      <c r="J3811" s="34">
        <v>3810</v>
      </c>
      <c r="R3811" s="17"/>
      <c r="U3811" s="17"/>
      <c r="FD3811" s="195"/>
      <c r="FE3811" s="195"/>
      <c r="FF3811" s="195"/>
      <c r="FG3811" s="195"/>
      <c r="FH3811" s="195"/>
    </row>
    <row r="3812" spans="2:164" x14ac:dyDescent="0.2">
      <c r="B3812" s="98">
        <f>COUNT(R3812:FC3812,FI3812:FQ3812)</f>
        <v>0</v>
      </c>
      <c r="C3812" s="98" t="str">
        <f>IF(COUNT(R3812:FC3812,FI3812:FQ3812)&gt;0,COUNT(R3812:FC3812,FI3812:FQ3812),"")</f>
        <v/>
      </c>
      <c r="D3812" s="98" t="str">
        <f>IF(COUNT(X3812:BN3812,BP3812:BX3812,BZ3812:CF3812,CH3812:FC3812,FI3812:FQ3812)&gt;0,COUNT(X3812:BN3812,BP3812:BX3812,BZ3812:CF3812,CH3812:FC3812,FI3812:FQ3812),"")</f>
        <v/>
      </c>
      <c r="E3812" s="98" t="str">
        <f>IF(H3812=1,COUNT(R3812:FC3812,FI3812:FQ3812),"")</f>
        <v/>
      </c>
      <c r="F3812" s="98" t="str">
        <f>IF(H3812=1,COUNT(X3812:BN3812,BP3812:BX3812,BZ3812:CF3812,CH3812:FC3812,FI3812:FQ3812),"")</f>
        <v/>
      </c>
      <c r="G3812" s="98" t="str">
        <f>IF($B3812&gt;=1,$M3812,"")</f>
        <v/>
      </c>
      <c r="H3812" s="199" t="str">
        <f>IF(AND(M3812&gt;0,M3812&lt;=STATS!$C$22),1,"")</f>
        <v/>
      </c>
      <c r="J3812" s="34">
        <v>3811</v>
      </c>
      <c r="R3812" s="17"/>
      <c r="U3812" s="17"/>
      <c r="FD3812" s="195"/>
      <c r="FE3812" s="195"/>
      <c r="FF3812" s="195"/>
      <c r="FG3812" s="195"/>
      <c r="FH3812" s="195"/>
    </row>
    <row r="3813" spans="2:164" x14ac:dyDescent="0.2">
      <c r="B3813" s="98">
        <f>COUNT(R3813:FC3813,FI3813:FQ3813)</f>
        <v>0</v>
      </c>
      <c r="C3813" s="98" t="str">
        <f>IF(COUNT(R3813:FC3813,FI3813:FQ3813)&gt;0,COUNT(R3813:FC3813,FI3813:FQ3813),"")</f>
        <v/>
      </c>
      <c r="D3813" s="98" t="str">
        <f>IF(COUNT(X3813:BN3813,BP3813:BX3813,BZ3813:CF3813,CH3813:FC3813,FI3813:FQ3813)&gt;0,COUNT(X3813:BN3813,BP3813:BX3813,BZ3813:CF3813,CH3813:FC3813,FI3813:FQ3813),"")</f>
        <v/>
      </c>
      <c r="E3813" s="98" t="str">
        <f>IF(H3813=1,COUNT(R3813:FC3813,FI3813:FQ3813),"")</f>
        <v/>
      </c>
      <c r="F3813" s="98" t="str">
        <f>IF(H3813=1,COUNT(X3813:BN3813,BP3813:BX3813,BZ3813:CF3813,CH3813:FC3813,FI3813:FQ3813),"")</f>
        <v/>
      </c>
      <c r="G3813" s="98" t="str">
        <f>IF($B3813&gt;=1,$M3813,"")</f>
        <v/>
      </c>
      <c r="H3813" s="199" t="str">
        <f>IF(AND(M3813&gt;0,M3813&lt;=STATS!$C$22),1,"")</f>
        <v/>
      </c>
      <c r="J3813" s="34">
        <v>3812</v>
      </c>
      <c r="R3813" s="17"/>
      <c r="U3813" s="17"/>
      <c r="FD3813" s="195"/>
      <c r="FE3813" s="195"/>
      <c r="FF3813" s="195"/>
      <c r="FG3813" s="195"/>
      <c r="FH3813" s="195"/>
    </row>
    <row r="3814" spans="2:164" x14ac:dyDescent="0.2">
      <c r="B3814" s="98">
        <f>COUNT(R3814:FC3814,FI3814:FQ3814)</f>
        <v>0</v>
      </c>
      <c r="C3814" s="98" t="str">
        <f>IF(COUNT(R3814:FC3814,FI3814:FQ3814)&gt;0,COUNT(R3814:FC3814,FI3814:FQ3814),"")</f>
        <v/>
      </c>
      <c r="D3814" s="98" t="str">
        <f>IF(COUNT(X3814:BN3814,BP3814:BX3814,BZ3814:CF3814,CH3814:FC3814,FI3814:FQ3814)&gt;0,COUNT(X3814:BN3814,BP3814:BX3814,BZ3814:CF3814,CH3814:FC3814,FI3814:FQ3814),"")</f>
        <v/>
      </c>
      <c r="E3814" s="98" t="str">
        <f>IF(H3814=1,COUNT(R3814:FC3814,FI3814:FQ3814),"")</f>
        <v/>
      </c>
      <c r="F3814" s="98" t="str">
        <f>IF(H3814=1,COUNT(X3814:BN3814,BP3814:BX3814,BZ3814:CF3814,CH3814:FC3814,FI3814:FQ3814),"")</f>
        <v/>
      </c>
      <c r="G3814" s="98" t="str">
        <f>IF($B3814&gt;=1,$M3814,"")</f>
        <v/>
      </c>
      <c r="H3814" s="199" t="str">
        <f>IF(AND(M3814&gt;0,M3814&lt;=STATS!$C$22),1,"")</f>
        <v/>
      </c>
      <c r="J3814" s="34">
        <v>3813</v>
      </c>
      <c r="R3814" s="17"/>
      <c r="U3814" s="17"/>
      <c r="FD3814" s="195"/>
      <c r="FE3814" s="195"/>
      <c r="FF3814" s="195"/>
      <c r="FG3814" s="195"/>
      <c r="FH3814" s="195"/>
    </row>
    <row r="3815" spans="2:164" x14ac:dyDescent="0.2">
      <c r="B3815" s="98">
        <f>COUNT(R3815:FC3815,FI3815:FQ3815)</f>
        <v>0</v>
      </c>
      <c r="C3815" s="98" t="str">
        <f>IF(COUNT(R3815:FC3815,FI3815:FQ3815)&gt;0,COUNT(R3815:FC3815,FI3815:FQ3815),"")</f>
        <v/>
      </c>
      <c r="D3815" s="98" t="str">
        <f>IF(COUNT(X3815:BN3815,BP3815:BX3815,BZ3815:CF3815,CH3815:FC3815,FI3815:FQ3815)&gt;0,COUNT(X3815:BN3815,BP3815:BX3815,BZ3815:CF3815,CH3815:FC3815,FI3815:FQ3815),"")</f>
        <v/>
      </c>
      <c r="E3815" s="98" t="str">
        <f>IF(H3815=1,COUNT(R3815:FC3815,FI3815:FQ3815),"")</f>
        <v/>
      </c>
      <c r="F3815" s="98" t="str">
        <f>IF(H3815=1,COUNT(X3815:BN3815,BP3815:BX3815,BZ3815:CF3815,CH3815:FC3815,FI3815:FQ3815),"")</f>
        <v/>
      </c>
      <c r="G3815" s="98" t="str">
        <f>IF($B3815&gt;=1,$M3815,"")</f>
        <v/>
      </c>
      <c r="H3815" s="199" t="str">
        <f>IF(AND(M3815&gt;0,M3815&lt;=STATS!$C$22),1,"")</f>
        <v/>
      </c>
      <c r="J3815" s="34">
        <v>3814</v>
      </c>
      <c r="R3815" s="17"/>
      <c r="U3815" s="17"/>
      <c r="FD3815" s="195"/>
      <c r="FE3815" s="195"/>
      <c r="FF3815" s="195"/>
      <c r="FG3815" s="195"/>
      <c r="FH3815" s="195"/>
    </row>
    <row r="3816" spans="2:164" x14ac:dyDescent="0.2">
      <c r="B3816" s="98">
        <f>COUNT(R3816:FC3816,FI3816:FQ3816)</f>
        <v>0</v>
      </c>
      <c r="C3816" s="98" t="str">
        <f>IF(COUNT(R3816:FC3816,FI3816:FQ3816)&gt;0,COUNT(R3816:FC3816,FI3816:FQ3816),"")</f>
        <v/>
      </c>
      <c r="D3816" s="98" t="str">
        <f>IF(COUNT(X3816:BN3816,BP3816:BX3816,BZ3816:CF3816,CH3816:FC3816,FI3816:FQ3816)&gt;0,COUNT(X3816:BN3816,BP3816:BX3816,BZ3816:CF3816,CH3816:FC3816,FI3816:FQ3816),"")</f>
        <v/>
      </c>
      <c r="E3816" s="98" t="str">
        <f>IF(H3816=1,COUNT(R3816:FC3816,FI3816:FQ3816),"")</f>
        <v/>
      </c>
      <c r="F3816" s="98" t="str">
        <f>IF(H3816=1,COUNT(X3816:BN3816,BP3816:BX3816,BZ3816:CF3816,CH3816:FC3816,FI3816:FQ3816),"")</f>
        <v/>
      </c>
      <c r="G3816" s="98" t="str">
        <f>IF($B3816&gt;=1,$M3816,"")</f>
        <v/>
      </c>
      <c r="H3816" s="199" t="str">
        <f>IF(AND(M3816&gt;0,M3816&lt;=STATS!$C$22),1,"")</f>
        <v/>
      </c>
      <c r="J3816" s="34">
        <v>3815</v>
      </c>
      <c r="R3816" s="17"/>
      <c r="U3816" s="17"/>
      <c r="FD3816" s="195"/>
      <c r="FE3816" s="195"/>
      <c r="FF3816" s="195"/>
      <c r="FG3816" s="195"/>
      <c r="FH3816" s="195"/>
    </row>
    <row r="3817" spans="2:164" x14ac:dyDescent="0.2">
      <c r="B3817" s="98">
        <f>COUNT(R3817:FC3817,FI3817:FQ3817)</f>
        <v>0</v>
      </c>
      <c r="C3817" s="98" t="str">
        <f>IF(COUNT(R3817:FC3817,FI3817:FQ3817)&gt;0,COUNT(R3817:FC3817,FI3817:FQ3817),"")</f>
        <v/>
      </c>
      <c r="D3817" s="98" t="str">
        <f>IF(COUNT(X3817:BN3817,BP3817:BX3817,BZ3817:CF3817,CH3817:FC3817,FI3817:FQ3817)&gt;0,COUNT(X3817:BN3817,BP3817:BX3817,BZ3817:CF3817,CH3817:FC3817,FI3817:FQ3817),"")</f>
        <v/>
      </c>
      <c r="E3817" s="98" t="str">
        <f>IF(H3817=1,COUNT(R3817:FC3817,FI3817:FQ3817),"")</f>
        <v/>
      </c>
      <c r="F3817" s="98" t="str">
        <f>IF(H3817=1,COUNT(X3817:BN3817,BP3817:BX3817,BZ3817:CF3817,CH3817:FC3817,FI3817:FQ3817),"")</f>
        <v/>
      </c>
      <c r="G3817" s="98" t="str">
        <f>IF($B3817&gt;=1,$M3817,"")</f>
        <v/>
      </c>
      <c r="H3817" s="199" t="str">
        <f>IF(AND(M3817&gt;0,M3817&lt;=STATS!$C$22),1,"")</f>
        <v/>
      </c>
      <c r="J3817" s="34">
        <v>3816</v>
      </c>
      <c r="R3817" s="17"/>
      <c r="U3817" s="17"/>
      <c r="FD3817" s="195"/>
      <c r="FE3817" s="195"/>
      <c r="FF3817" s="195"/>
      <c r="FG3817" s="195"/>
      <c r="FH3817" s="195"/>
    </row>
    <row r="3818" spans="2:164" x14ac:dyDescent="0.2">
      <c r="B3818" s="98">
        <f>COUNT(R3818:FC3818,FI3818:FQ3818)</f>
        <v>0</v>
      </c>
      <c r="C3818" s="98" t="str">
        <f>IF(COUNT(R3818:FC3818,FI3818:FQ3818)&gt;0,COUNT(R3818:FC3818,FI3818:FQ3818),"")</f>
        <v/>
      </c>
      <c r="D3818" s="98" t="str">
        <f>IF(COUNT(X3818:BN3818,BP3818:BX3818,BZ3818:CF3818,CH3818:FC3818,FI3818:FQ3818)&gt;0,COUNT(X3818:BN3818,BP3818:BX3818,BZ3818:CF3818,CH3818:FC3818,FI3818:FQ3818),"")</f>
        <v/>
      </c>
      <c r="E3818" s="98" t="str">
        <f>IF(H3818=1,COUNT(R3818:FC3818,FI3818:FQ3818),"")</f>
        <v/>
      </c>
      <c r="F3818" s="98" t="str">
        <f>IF(H3818=1,COUNT(X3818:BN3818,BP3818:BX3818,BZ3818:CF3818,CH3818:FC3818,FI3818:FQ3818),"")</f>
        <v/>
      </c>
      <c r="G3818" s="98" t="str">
        <f>IF($B3818&gt;=1,$M3818,"")</f>
        <v/>
      </c>
      <c r="H3818" s="199" t="str">
        <f>IF(AND(M3818&gt;0,M3818&lt;=STATS!$C$22),1,"")</f>
        <v/>
      </c>
      <c r="J3818" s="34">
        <v>3817</v>
      </c>
      <c r="R3818" s="17"/>
      <c r="U3818" s="17"/>
      <c r="FD3818" s="195"/>
      <c r="FE3818" s="195"/>
      <c r="FF3818" s="195"/>
      <c r="FG3818" s="195"/>
      <c r="FH3818" s="195"/>
    </row>
    <row r="3819" spans="2:164" x14ac:dyDescent="0.2">
      <c r="B3819" s="98">
        <f>COUNT(R3819:FC3819,FI3819:FQ3819)</f>
        <v>0</v>
      </c>
      <c r="C3819" s="98" t="str">
        <f>IF(COUNT(R3819:FC3819,FI3819:FQ3819)&gt;0,COUNT(R3819:FC3819,FI3819:FQ3819),"")</f>
        <v/>
      </c>
      <c r="D3819" s="98" t="str">
        <f>IF(COUNT(X3819:BN3819,BP3819:BX3819,BZ3819:CF3819,CH3819:FC3819,FI3819:FQ3819)&gt;0,COUNT(X3819:BN3819,BP3819:BX3819,BZ3819:CF3819,CH3819:FC3819,FI3819:FQ3819),"")</f>
        <v/>
      </c>
      <c r="E3819" s="98" t="str">
        <f>IF(H3819=1,COUNT(R3819:FC3819,FI3819:FQ3819),"")</f>
        <v/>
      </c>
      <c r="F3819" s="98" t="str">
        <f>IF(H3819=1,COUNT(X3819:BN3819,BP3819:BX3819,BZ3819:CF3819,CH3819:FC3819,FI3819:FQ3819),"")</f>
        <v/>
      </c>
      <c r="G3819" s="98" t="str">
        <f>IF($B3819&gt;=1,$M3819,"")</f>
        <v/>
      </c>
      <c r="H3819" s="199" t="str">
        <f>IF(AND(M3819&gt;0,M3819&lt;=STATS!$C$22),1,"")</f>
        <v/>
      </c>
      <c r="J3819" s="34">
        <v>3818</v>
      </c>
      <c r="R3819" s="17"/>
      <c r="U3819" s="17"/>
      <c r="FD3819" s="195"/>
      <c r="FE3819" s="195"/>
      <c r="FF3819" s="195"/>
      <c r="FG3819" s="195"/>
      <c r="FH3819" s="195"/>
    </row>
    <row r="3820" spans="2:164" x14ac:dyDescent="0.2">
      <c r="B3820" s="98">
        <f>COUNT(R3820:FC3820,FI3820:FQ3820)</f>
        <v>0</v>
      </c>
      <c r="C3820" s="98" t="str">
        <f>IF(COUNT(R3820:FC3820,FI3820:FQ3820)&gt;0,COUNT(R3820:FC3820,FI3820:FQ3820),"")</f>
        <v/>
      </c>
      <c r="D3820" s="98" t="str">
        <f>IF(COUNT(X3820:BN3820,BP3820:BX3820,BZ3820:CF3820,CH3820:FC3820,FI3820:FQ3820)&gt;0,COUNT(X3820:BN3820,BP3820:BX3820,BZ3820:CF3820,CH3820:FC3820,FI3820:FQ3820),"")</f>
        <v/>
      </c>
      <c r="E3820" s="98" t="str">
        <f>IF(H3820=1,COUNT(R3820:FC3820,FI3820:FQ3820),"")</f>
        <v/>
      </c>
      <c r="F3820" s="98" t="str">
        <f>IF(H3820=1,COUNT(X3820:BN3820,BP3820:BX3820,BZ3820:CF3820,CH3820:FC3820,FI3820:FQ3820),"")</f>
        <v/>
      </c>
      <c r="G3820" s="98" t="str">
        <f>IF($B3820&gt;=1,$M3820,"")</f>
        <v/>
      </c>
      <c r="H3820" s="199" t="str">
        <f>IF(AND(M3820&gt;0,M3820&lt;=STATS!$C$22),1,"")</f>
        <v/>
      </c>
      <c r="J3820" s="34">
        <v>3819</v>
      </c>
      <c r="R3820" s="17"/>
      <c r="U3820" s="17"/>
      <c r="FD3820" s="195"/>
      <c r="FE3820" s="195"/>
      <c r="FF3820" s="195"/>
      <c r="FG3820" s="195"/>
      <c r="FH3820" s="195"/>
    </row>
    <row r="3821" spans="2:164" x14ac:dyDescent="0.2">
      <c r="B3821" s="98">
        <f>COUNT(R3821:FC3821,FI3821:FQ3821)</f>
        <v>0</v>
      </c>
      <c r="C3821" s="98" t="str">
        <f>IF(COUNT(R3821:FC3821,FI3821:FQ3821)&gt;0,COUNT(R3821:FC3821,FI3821:FQ3821),"")</f>
        <v/>
      </c>
      <c r="D3821" s="98" t="str">
        <f>IF(COUNT(X3821:BN3821,BP3821:BX3821,BZ3821:CF3821,CH3821:FC3821,FI3821:FQ3821)&gt;0,COUNT(X3821:BN3821,BP3821:BX3821,BZ3821:CF3821,CH3821:FC3821,FI3821:FQ3821),"")</f>
        <v/>
      </c>
      <c r="E3821" s="98" t="str">
        <f>IF(H3821=1,COUNT(R3821:FC3821,FI3821:FQ3821),"")</f>
        <v/>
      </c>
      <c r="F3821" s="98" t="str">
        <f>IF(H3821=1,COUNT(X3821:BN3821,BP3821:BX3821,BZ3821:CF3821,CH3821:FC3821,FI3821:FQ3821),"")</f>
        <v/>
      </c>
      <c r="G3821" s="98" t="str">
        <f>IF($B3821&gt;=1,$M3821,"")</f>
        <v/>
      </c>
      <c r="H3821" s="199" t="str">
        <f>IF(AND(M3821&gt;0,M3821&lt;=STATS!$C$22),1,"")</f>
        <v/>
      </c>
      <c r="J3821" s="34">
        <v>3820</v>
      </c>
      <c r="R3821" s="17"/>
      <c r="U3821" s="17"/>
      <c r="FD3821" s="195"/>
      <c r="FE3821" s="195"/>
      <c r="FF3821" s="195"/>
      <c r="FG3821" s="195"/>
      <c r="FH3821" s="195"/>
    </row>
    <row r="3822" spans="2:164" x14ac:dyDescent="0.2">
      <c r="B3822" s="98">
        <f>COUNT(R3822:FC3822,FI3822:FQ3822)</f>
        <v>0</v>
      </c>
      <c r="C3822" s="98" t="str">
        <f>IF(COUNT(R3822:FC3822,FI3822:FQ3822)&gt;0,COUNT(R3822:FC3822,FI3822:FQ3822),"")</f>
        <v/>
      </c>
      <c r="D3822" s="98" t="str">
        <f>IF(COUNT(X3822:BN3822,BP3822:BX3822,BZ3822:CF3822,CH3822:FC3822,FI3822:FQ3822)&gt;0,COUNT(X3822:BN3822,BP3822:BX3822,BZ3822:CF3822,CH3822:FC3822,FI3822:FQ3822),"")</f>
        <v/>
      </c>
      <c r="E3822" s="98" t="str">
        <f>IF(H3822=1,COUNT(R3822:FC3822,FI3822:FQ3822),"")</f>
        <v/>
      </c>
      <c r="F3822" s="98" t="str">
        <f>IF(H3822=1,COUNT(X3822:BN3822,BP3822:BX3822,BZ3822:CF3822,CH3822:FC3822,FI3822:FQ3822),"")</f>
        <v/>
      </c>
      <c r="G3822" s="98" t="str">
        <f>IF($B3822&gt;=1,$M3822,"")</f>
        <v/>
      </c>
      <c r="H3822" s="199" t="str">
        <f>IF(AND(M3822&gt;0,M3822&lt;=STATS!$C$22),1,"")</f>
        <v/>
      </c>
      <c r="J3822" s="34">
        <v>3821</v>
      </c>
      <c r="R3822" s="17"/>
      <c r="U3822" s="17"/>
      <c r="FD3822" s="195"/>
      <c r="FE3822" s="195"/>
      <c r="FF3822" s="195"/>
      <c r="FG3822" s="195"/>
      <c r="FH3822" s="195"/>
    </row>
    <row r="3823" spans="2:164" x14ac:dyDescent="0.2">
      <c r="B3823" s="98">
        <f>COUNT(R3823:FC3823,FI3823:FQ3823)</f>
        <v>0</v>
      </c>
      <c r="C3823" s="98" t="str">
        <f>IF(COUNT(R3823:FC3823,FI3823:FQ3823)&gt;0,COUNT(R3823:FC3823,FI3823:FQ3823),"")</f>
        <v/>
      </c>
      <c r="D3823" s="98" t="str">
        <f>IF(COUNT(X3823:BN3823,BP3823:BX3823,BZ3823:CF3823,CH3823:FC3823,FI3823:FQ3823)&gt;0,COUNT(X3823:BN3823,BP3823:BX3823,BZ3823:CF3823,CH3823:FC3823,FI3823:FQ3823),"")</f>
        <v/>
      </c>
      <c r="E3823" s="98" t="str">
        <f>IF(H3823=1,COUNT(R3823:FC3823,FI3823:FQ3823),"")</f>
        <v/>
      </c>
      <c r="F3823" s="98" t="str">
        <f>IF(H3823=1,COUNT(X3823:BN3823,BP3823:BX3823,BZ3823:CF3823,CH3823:FC3823,FI3823:FQ3823),"")</f>
        <v/>
      </c>
      <c r="G3823" s="98" t="str">
        <f>IF($B3823&gt;=1,$M3823,"")</f>
        <v/>
      </c>
      <c r="H3823" s="199" t="str">
        <f>IF(AND(M3823&gt;0,M3823&lt;=STATS!$C$22),1,"")</f>
        <v/>
      </c>
      <c r="J3823" s="34">
        <v>3822</v>
      </c>
      <c r="R3823" s="17"/>
      <c r="U3823" s="17"/>
      <c r="FD3823" s="195"/>
      <c r="FE3823" s="195"/>
      <c r="FF3823" s="195"/>
      <c r="FG3823" s="195"/>
      <c r="FH3823" s="195"/>
    </row>
    <row r="3824" spans="2:164" x14ac:dyDescent="0.2">
      <c r="B3824" s="98">
        <f>COUNT(R3824:FC3824,FI3824:FQ3824)</f>
        <v>0</v>
      </c>
      <c r="C3824" s="98" t="str">
        <f>IF(COUNT(R3824:FC3824,FI3824:FQ3824)&gt;0,COUNT(R3824:FC3824,FI3824:FQ3824),"")</f>
        <v/>
      </c>
      <c r="D3824" s="98" t="str">
        <f>IF(COUNT(X3824:BN3824,BP3824:BX3824,BZ3824:CF3824,CH3824:FC3824,FI3824:FQ3824)&gt;0,COUNT(X3824:BN3824,BP3824:BX3824,BZ3824:CF3824,CH3824:FC3824,FI3824:FQ3824),"")</f>
        <v/>
      </c>
      <c r="E3824" s="98" t="str">
        <f>IF(H3824=1,COUNT(R3824:FC3824,FI3824:FQ3824),"")</f>
        <v/>
      </c>
      <c r="F3824" s="98" t="str">
        <f>IF(H3824=1,COUNT(X3824:BN3824,BP3824:BX3824,BZ3824:CF3824,CH3824:FC3824,FI3824:FQ3824),"")</f>
        <v/>
      </c>
      <c r="G3824" s="98" t="str">
        <f>IF($B3824&gt;=1,$M3824,"")</f>
        <v/>
      </c>
      <c r="H3824" s="199" t="str">
        <f>IF(AND(M3824&gt;0,M3824&lt;=STATS!$C$22),1,"")</f>
        <v/>
      </c>
      <c r="J3824" s="34">
        <v>3823</v>
      </c>
      <c r="R3824" s="17"/>
      <c r="U3824" s="17"/>
      <c r="FD3824" s="195"/>
      <c r="FE3824" s="195"/>
      <c r="FF3824" s="195"/>
      <c r="FG3824" s="195"/>
      <c r="FH3824" s="195"/>
    </row>
    <row r="3825" spans="2:164" x14ac:dyDescent="0.2">
      <c r="B3825" s="98">
        <f>COUNT(R3825:FC3825,FI3825:FQ3825)</f>
        <v>0</v>
      </c>
      <c r="C3825" s="98" t="str">
        <f>IF(COUNT(R3825:FC3825,FI3825:FQ3825)&gt;0,COUNT(R3825:FC3825,FI3825:FQ3825),"")</f>
        <v/>
      </c>
      <c r="D3825" s="98" t="str">
        <f>IF(COUNT(X3825:BN3825,BP3825:BX3825,BZ3825:CF3825,CH3825:FC3825,FI3825:FQ3825)&gt;0,COUNT(X3825:BN3825,BP3825:BX3825,BZ3825:CF3825,CH3825:FC3825,FI3825:FQ3825),"")</f>
        <v/>
      </c>
      <c r="E3825" s="98" t="str">
        <f>IF(H3825=1,COUNT(R3825:FC3825,FI3825:FQ3825),"")</f>
        <v/>
      </c>
      <c r="F3825" s="98" t="str">
        <f>IF(H3825=1,COUNT(X3825:BN3825,BP3825:BX3825,BZ3825:CF3825,CH3825:FC3825,FI3825:FQ3825),"")</f>
        <v/>
      </c>
      <c r="G3825" s="98" t="str">
        <f>IF($B3825&gt;=1,$M3825,"")</f>
        <v/>
      </c>
      <c r="H3825" s="199" t="str">
        <f>IF(AND(M3825&gt;0,M3825&lt;=STATS!$C$22),1,"")</f>
        <v/>
      </c>
      <c r="J3825" s="34">
        <v>3824</v>
      </c>
      <c r="R3825" s="17"/>
      <c r="U3825" s="17"/>
      <c r="FD3825" s="195"/>
      <c r="FE3825" s="195"/>
      <c r="FF3825" s="195"/>
      <c r="FG3825" s="195"/>
      <c r="FH3825" s="195"/>
    </row>
    <row r="3826" spans="2:164" x14ac:dyDescent="0.2">
      <c r="B3826" s="98">
        <f>COUNT(R3826:FC3826,FI3826:FQ3826)</f>
        <v>0</v>
      </c>
      <c r="C3826" s="98" t="str">
        <f>IF(COUNT(R3826:FC3826,FI3826:FQ3826)&gt;0,COUNT(R3826:FC3826,FI3826:FQ3826),"")</f>
        <v/>
      </c>
      <c r="D3826" s="98" t="str">
        <f>IF(COUNT(X3826:BN3826,BP3826:BX3826,BZ3826:CF3826,CH3826:FC3826,FI3826:FQ3826)&gt;0,COUNT(X3826:BN3826,BP3826:BX3826,BZ3826:CF3826,CH3826:FC3826,FI3826:FQ3826),"")</f>
        <v/>
      </c>
      <c r="E3826" s="98" t="str">
        <f>IF(H3826=1,COUNT(R3826:FC3826,FI3826:FQ3826),"")</f>
        <v/>
      </c>
      <c r="F3826" s="98" t="str">
        <f>IF(H3826=1,COUNT(X3826:BN3826,BP3826:BX3826,BZ3826:CF3826,CH3826:FC3826,FI3826:FQ3826),"")</f>
        <v/>
      </c>
      <c r="G3826" s="98" t="str">
        <f>IF($B3826&gt;=1,$M3826,"")</f>
        <v/>
      </c>
      <c r="H3826" s="199" t="str">
        <f>IF(AND(M3826&gt;0,M3826&lt;=STATS!$C$22),1,"")</f>
        <v/>
      </c>
      <c r="J3826" s="34">
        <v>3825</v>
      </c>
      <c r="R3826" s="17"/>
      <c r="U3826" s="17"/>
      <c r="FD3826" s="195"/>
      <c r="FE3826" s="195"/>
      <c r="FF3826" s="195"/>
      <c r="FG3826" s="195"/>
      <c r="FH3826" s="195"/>
    </row>
    <row r="3827" spans="2:164" x14ac:dyDescent="0.2">
      <c r="B3827" s="98">
        <f>COUNT(R3827:FC3827,FI3827:FQ3827)</f>
        <v>0</v>
      </c>
      <c r="C3827" s="98" t="str">
        <f>IF(COUNT(R3827:FC3827,FI3827:FQ3827)&gt;0,COUNT(R3827:FC3827,FI3827:FQ3827),"")</f>
        <v/>
      </c>
      <c r="D3827" s="98" t="str">
        <f>IF(COUNT(X3827:BN3827,BP3827:BX3827,BZ3827:CF3827,CH3827:FC3827,FI3827:FQ3827)&gt;0,COUNT(X3827:BN3827,BP3827:BX3827,BZ3827:CF3827,CH3827:FC3827,FI3827:FQ3827),"")</f>
        <v/>
      </c>
      <c r="E3827" s="98" t="str">
        <f>IF(H3827=1,COUNT(R3827:FC3827,FI3827:FQ3827),"")</f>
        <v/>
      </c>
      <c r="F3827" s="98" t="str">
        <f>IF(H3827=1,COUNT(X3827:BN3827,BP3827:BX3827,BZ3827:CF3827,CH3827:FC3827,FI3827:FQ3827),"")</f>
        <v/>
      </c>
      <c r="G3827" s="98" t="str">
        <f>IF($B3827&gt;=1,$M3827,"")</f>
        <v/>
      </c>
      <c r="H3827" s="199" t="str">
        <f>IF(AND(M3827&gt;0,M3827&lt;=STATS!$C$22),1,"")</f>
        <v/>
      </c>
      <c r="J3827" s="34">
        <v>3826</v>
      </c>
      <c r="R3827" s="17"/>
      <c r="U3827" s="17"/>
      <c r="FD3827" s="195"/>
      <c r="FE3827" s="195"/>
      <c r="FF3827" s="195"/>
      <c r="FG3827" s="195"/>
      <c r="FH3827" s="195"/>
    </row>
    <row r="3828" spans="2:164" x14ac:dyDescent="0.2">
      <c r="B3828" s="98">
        <f>COUNT(R3828:FC3828,FI3828:FQ3828)</f>
        <v>0</v>
      </c>
      <c r="C3828" s="98" t="str">
        <f>IF(COUNT(R3828:FC3828,FI3828:FQ3828)&gt;0,COUNT(R3828:FC3828,FI3828:FQ3828),"")</f>
        <v/>
      </c>
      <c r="D3828" s="98" t="str">
        <f>IF(COUNT(X3828:BN3828,BP3828:BX3828,BZ3828:CF3828,CH3828:FC3828,FI3828:FQ3828)&gt;0,COUNT(X3828:BN3828,BP3828:BX3828,BZ3828:CF3828,CH3828:FC3828,FI3828:FQ3828),"")</f>
        <v/>
      </c>
      <c r="E3828" s="98" t="str">
        <f>IF(H3828=1,COUNT(R3828:FC3828,FI3828:FQ3828),"")</f>
        <v/>
      </c>
      <c r="F3828" s="98" t="str">
        <f>IF(H3828=1,COUNT(X3828:BN3828,BP3828:BX3828,BZ3828:CF3828,CH3828:FC3828,FI3828:FQ3828),"")</f>
        <v/>
      </c>
      <c r="G3828" s="98" t="str">
        <f>IF($B3828&gt;=1,$M3828,"")</f>
        <v/>
      </c>
      <c r="H3828" s="199" t="str">
        <f>IF(AND(M3828&gt;0,M3828&lt;=STATS!$C$22),1,"")</f>
        <v/>
      </c>
      <c r="J3828" s="34">
        <v>3827</v>
      </c>
      <c r="R3828" s="17"/>
      <c r="U3828" s="17"/>
      <c r="FD3828" s="195"/>
      <c r="FE3828" s="195"/>
      <c r="FF3828" s="195"/>
      <c r="FG3828" s="195"/>
      <c r="FH3828" s="195"/>
    </row>
    <row r="3829" spans="2:164" x14ac:dyDescent="0.2">
      <c r="B3829" s="98">
        <f>COUNT(R3829:FC3829,FI3829:FQ3829)</f>
        <v>0</v>
      </c>
      <c r="C3829" s="98" t="str">
        <f>IF(COUNT(R3829:FC3829,FI3829:FQ3829)&gt;0,COUNT(R3829:FC3829,FI3829:FQ3829),"")</f>
        <v/>
      </c>
      <c r="D3829" s="98" t="str">
        <f>IF(COUNT(X3829:BN3829,BP3829:BX3829,BZ3829:CF3829,CH3829:FC3829,FI3829:FQ3829)&gt;0,COUNT(X3829:BN3829,BP3829:BX3829,BZ3829:CF3829,CH3829:FC3829,FI3829:FQ3829),"")</f>
        <v/>
      </c>
      <c r="E3829" s="98" t="str">
        <f>IF(H3829=1,COUNT(R3829:FC3829,FI3829:FQ3829),"")</f>
        <v/>
      </c>
      <c r="F3829" s="98" t="str">
        <f>IF(H3829=1,COUNT(X3829:BN3829,BP3829:BX3829,BZ3829:CF3829,CH3829:FC3829,FI3829:FQ3829),"")</f>
        <v/>
      </c>
      <c r="G3829" s="98" t="str">
        <f>IF($B3829&gt;=1,$M3829,"")</f>
        <v/>
      </c>
      <c r="H3829" s="199" t="str">
        <f>IF(AND(M3829&gt;0,M3829&lt;=STATS!$C$22),1,"")</f>
        <v/>
      </c>
      <c r="J3829" s="34">
        <v>3828</v>
      </c>
      <c r="R3829" s="17"/>
      <c r="U3829" s="17"/>
      <c r="FD3829" s="195"/>
      <c r="FE3829" s="195"/>
      <c r="FF3829" s="195"/>
      <c r="FG3829" s="195"/>
      <c r="FH3829" s="195"/>
    </row>
    <row r="3830" spans="2:164" x14ac:dyDescent="0.2">
      <c r="B3830" s="98">
        <f>COUNT(R3830:FC3830,FI3830:FQ3830)</f>
        <v>0</v>
      </c>
      <c r="C3830" s="98" t="str">
        <f>IF(COUNT(R3830:FC3830,FI3830:FQ3830)&gt;0,COUNT(R3830:FC3830,FI3830:FQ3830),"")</f>
        <v/>
      </c>
      <c r="D3830" s="98" t="str">
        <f>IF(COUNT(X3830:BN3830,BP3830:BX3830,BZ3830:CF3830,CH3830:FC3830,FI3830:FQ3830)&gt;0,COUNT(X3830:BN3830,BP3830:BX3830,BZ3830:CF3830,CH3830:FC3830,FI3830:FQ3830),"")</f>
        <v/>
      </c>
      <c r="E3830" s="98" t="str">
        <f>IF(H3830=1,COUNT(R3830:FC3830,FI3830:FQ3830),"")</f>
        <v/>
      </c>
      <c r="F3830" s="98" t="str">
        <f>IF(H3830=1,COUNT(X3830:BN3830,BP3830:BX3830,BZ3830:CF3830,CH3830:FC3830,FI3830:FQ3830),"")</f>
        <v/>
      </c>
      <c r="G3830" s="98" t="str">
        <f>IF($B3830&gt;=1,$M3830,"")</f>
        <v/>
      </c>
      <c r="H3830" s="199" t="str">
        <f>IF(AND(M3830&gt;0,M3830&lt;=STATS!$C$22),1,"")</f>
        <v/>
      </c>
      <c r="J3830" s="34">
        <v>3829</v>
      </c>
      <c r="R3830" s="17"/>
      <c r="U3830" s="17"/>
      <c r="FD3830" s="195"/>
      <c r="FE3830" s="195"/>
      <c r="FF3830" s="195"/>
      <c r="FG3830" s="195"/>
      <c r="FH3830" s="195"/>
    </row>
    <row r="3831" spans="2:164" x14ac:dyDescent="0.2">
      <c r="B3831" s="98">
        <f>COUNT(R3831:FC3831,FI3831:FQ3831)</f>
        <v>0</v>
      </c>
      <c r="C3831" s="98" t="str">
        <f>IF(COUNT(R3831:FC3831,FI3831:FQ3831)&gt;0,COUNT(R3831:FC3831,FI3831:FQ3831),"")</f>
        <v/>
      </c>
      <c r="D3831" s="98" t="str">
        <f>IF(COUNT(X3831:BN3831,BP3831:BX3831,BZ3831:CF3831,CH3831:FC3831,FI3831:FQ3831)&gt;0,COUNT(X3831:BN3831,BP3831:BX3831,BZ3831:CF3831,CH3831:FC3831,FI3831:FQ3831),"")</f>
        <v/>
      </c>
      <c r="E3831" s="98" t="str">
        <f>IF(H3831=1,COUNT(R3831:FC3831,FI3831:FQ3831),"")</f>
        <v/>
      </c>
      <c r="F3831" s="98" t="str">
        <f>IF(H3831=1,COUNT(X3831:BN3831,BP3831:BX3831,BZ3831:CF3831,CH3831:FC3831,FI3831:FQ3831),"")</f>
        <v/>
      </c>
      <c r="G3831" s="98" t="str">
        <f>IF($B3831&gt;=1,$M3831,"")</f>
        <v/>
      </c>
      <c r="H3831" s="199" t="str">
        <f>IF(AND(M3831&gt;0,M3831&lt;=STATS!$C$22),1,"")</f>
        <v/>
      </c>
      <c r="J3831" s="34">
        <v>3830</v>
      </c>
      <c r="R3831" s="17"/>
      <c r="U3831" s="17"/>
      <c r="FD3831" s="195"/>
      <c r="FE3831" s="195"/>
      <c r="FF3831" s="195"/>
      <c r="FG3831" s="195"/>
      <c r="FH3831" s="195"/>
    </row>
    <row r="3832" spans="2:164" x14ac:dyDescent="0.2">
      <c r="B3832" s="98">
        <f>COUNT(R3832:FC3832,FI3832:FQ3832)</f>
        <v>0</v>
      </c>
      <c r="C3832" s="98" t="str">
        <f>IF(COUNT(R3832:FC3832,FI3832:FQ3832)&gt;0,COUNT(R3832:FC3832,FI3832:FQ3832),"")</f>
        <v/>
      </c>
      <c r="D3832" s="98" t="str">
        <f>IF(COUNT(X3832:BN3832,BP3832:BX3832,BZ3832:CF3832,CH3832:FC3832,FI3832:FQ3832)&gt;0,COUNT(X3832:BN3832,BP3832:BX3832,BZ3832:CF3832,CH3832:FC3832,FI3832:FQ3832),"")</f>
        <v/>
      </c>
      <c r="E3832" s="98" t="str">
        <f>IF(H3832=1,COUNT(R3832:FC3832,FI3832:FQ3832),"")</f>
        <v/>
      </c>
      <c r="F3832" s="98" t="str">
        <f>IF(H3832=1,COUNT(X3832:BN3832,BP3832:BX3832,BZ3832:CF3832,CH3832:FC3832,FI3832:FQ3832),"")</f>
        <v/>
      </c>
      <c r="G3832" s="98" t="str">
        <f>IF($B3832&gt;=1,$M3832,"")</f>
        <v/>
      </c>
      <c r="H3832" s="199" t="str">
        <f>IF(AND(M3832&gt;0,M3832&lt;=STATS!$C$22),1,"")</f>
        <v/>
      </c>
      <c r="J3832" s="34">
        <v>3831</v>
      </c>
      <c r="R3832" s="17"/>
      <c r="U3832" s="17"/>
      <c r="FD3832" s="195"/>
      <c r="FE3832" s="195"/>
      <c r="FF3832" s="195"/>
      <c r="FG3832" s="195"/>
      <c r="FH3832" s="195"/>
    </row>
    <row r="3833" spans="2:164" x14ac:dyDescent="0.2">
      <c r="B3833" s="98">
        <f>COUNT(R3833:FC3833,FI3833:FQ3833)</f>
        <v>0</v>
      </c>
      <c r="C3833" s="98" t="str">
        <f>IF(COUNT(R3833:FC3833,FI3833:FQ3833)&gt;0,COUNT(R3833:FC3833,FI3833:FQ3833),"")</f>
        <v/>
      </c>
      <c r="D3833" s="98" t="str">
        <f>IF(COUNT(X3833:BN3833,BP3833:BX3833,BZ3833:CF3833,CH3833:FC3833,FI3833:FQ3833)&gt;0,COUNT(X3833:BN3833,BP3833:BX3833,BZ3833:CF3833,CH3833:FC3833,FI3833:FQ3833),"")</f>
        <v/>
      </c>
      <c r="E3833" s="98" t="str">
        <f>IF(H3833=1,COUNT(R3833:FC3833,FI3833:FQ3833),"")</f>
        <v/>
      </c>
      <c r="F3833" s="98" t="str">
        <f>IF(H3833=1,COUNT(X3833:BN3833,BP3833:BX3833,BZ3833:CF3833,CH3833:FC3833,FI3833:FQ3833),"")</f>
        <v/>
      </c>
      <c r="G3833" s="98" t="str">
        <f>IF($B3833&gt;=1,$M3833,"")</f>
        <v/>
      </c>
      <c r="H3833" s="199" t="str">
        <f>IF(AND(M3833&gt;0,M3833&lt;=STATS!$C$22),1,"")</f>
        <v/>
      </c>
      <c r="J3833" s="34">
        <v>3832</v>
      </c>
      <c r="R3833" s="17"/>
      <c r="U3833" s="17"/>
      <c r="FD3833" s="195"/>
      <c r="FE3833" s="195"/>
      <c r="FF3833" s="195"/>
      <c r="FG3833" s="195"/>
      <c r="FH3833" s="195"/>
    </row>
    <row r="3834" spans="2:164" x14ac:dyDescent="0.2">
      <c r="B3834" s="98">
        <f>COUNT(R3834:FC3834,FI3834:FQ3834)</f>
        <v>0</v>
      </c>
      <c r="C3834" s="98" t="str">
        <f>IF(COUNT(R3834:FC3834,FI3834:FQ3834)&gt;0,COUNT(R3834:FC3834,FI3834:FQ3834),"")</f>
        <v/>
      </c>
      <c r="D3834" s="98" t="str">
        <f>IF(COUNT(X3834:BN3834,BP3834:BX3834,BZ3834:CF3834,CH3834:FC3834,FI3834:FQ3834)&gt;0,COUNT(X3834:BN3834,BP3834:BX3834,BZ3834:CF3834,CH3834:FC3834,FI3834:FQ3834),"")</f>
        <v/>
      </c>
      <c r="E3834" s="98" t="str">
        <f>IF(H3834=1,COUNT(R3834:FC3834,FI3834:FQ3834),"")</f>
        <v/>
      </c>
      <c r="F3834" s="98" t="str">
        <f>IF(H3834=1,COUNT(X3834:BN3834,BP3834:BX3834,BZ3834:CF3834,CH3834:FC3834,FI3834:FQ3834),"")</f>
        <v/>
      </c>
      <c r="G3834" s="98" t="str">
        <f>IF($B3834&gt;=1,$M3834,"")</f>
        <v/>
      </c>
      <c r="H3834" s="199" t="str">
        <f>IF(AND(M3834&gt;0,M3834&lt;=STATS!$C$22),1,"")</f>
        <v/>
      </c>
      <c r="J3834" s="34">
        <v>3833</v>
      </c>
      <c r="R3834" s="17"/>
      <c r="U3834" s="17"/>
      <c r="FD3834" s="195"/>
      <c r="FE3834" s="195"/>
      <c r="FF3834" s="195"/>
      <c r="FG3834" s="195"/>
      <c r="FH3834" s="195"/>
    </row>
    <row r="3835" spans="2:164" x14ac:dyDescent="0.2">
      <c r="B3835" s="98">
        <f>COUNT(R3835:FC3835,FI3835:FQ3835)</f>
        <v>0</v>
      </c>
      <c r="C3835" s="98" t="str">
        <f>IF(COUNT(R3835:FC3835,FI3835:FQ3835)&gt;0,COUNT(R3835:FC3835,FI3835:FQ3835),"")</f>
        <v/>
      </c>
      <c r="D3835" s="98" t="str">
        <f>IF(COUNT(X3835:BN3835,BP3835:BX3835,BZ3835:CF3835,CH3835:FC3835,FI3835:FQ3835)&gt;0,COUNT(X3835:BN3835,BP3835:BX3835,BZ3835:CF3835,CH3835:FC3835,FI3835:FQ3835),"")</f>
        <v/>
      </c>
      <c r="E3835" s="98" t="str">
        <f>IF(H3835=1,COUNT(R3835:FC3835,FI3835:FQ3835),"")</f>
        <v/>
      </c>
      <c r="F3835" s="98" t="str">
        <f>IF(H3835=1,COUNT(X3835:BN3835,BP3835:BX3835,BZ3835:CF3835,CH3835:FC3835,FI3835:FQ3835),"")</f>
        <v/>
      </c>
      <c r="G3835" s="98" t="str">
        <f>IF($B3835&gt;=1,$M3835,"")</f>
        <v/>
      </c>
      <c r="H3835" s="199" t="str">
        <f>IF(AND(M3835&gt;0,M3835&lt;=STATS!$C$22),1,"")</f>
        <v/>
      </c>
      <c r="J3835" s="34">
        <v>3834</v>
      </c>
      <c r="R3835" s="17"/>
      <c r="U3835" s="17"/>
      <c r="FD3835" s="195"/>
      <c r="FE3835" s="195"/>
      <c r="FF3835" s="195"/>
      <c r="FG3835" s="195"/>
      <c r="FH3835" s="195"/>
    </row>
    <row r="3836" spans="2:164" x14ac:dyDescent="0.2">
      <c r="B3836" s="98">
        <f>COUNT(R3836:FC3836,FI3836:FQ3836)</f>
        <v>0</v>
      </c>
      <c r="C3836" s="98" t="str">
        <f>IF(COUNT(R3836:FC3836,FI3836:FQ3836)&gt;0,COUNT(R3836:FC3836,FI3836:FQ3836),"")</f>
        <v/>
      </c>
      <c r="D3836" s="98" t="str">
        <f>IF(COUNT(X3836:BN3836,BP3836:BX3836,BZ3836:CF3836,CH3836:FC3836,FI3836:FQ3836)&gt;0,COUNT(X3836:BN3836,BP3836:BX3836,BZ3836:CF3836,CH3836:FC3836,FI3836:FQ3836),"")</f>
        <v/>
      </c>
      <c r="E3836" s="98" t="str">
        <f>IF(H3836=1,COUNT(R3836:FC3836,FI3836:FQ3836),"")</f>
        <v/>
      </c>
      <c r="F3836" s="98" t="str">
        <f>IF(H3836=1,COUNT(X3836:BN3836,BP3836:BX3836,BZ3836:CF3836,CH3836:FC3836,FI3836:FQ3836),"")</f>
        <v/>
      </c>
      <c r="G3836" s="98" t="str">
        <f>IF($B3836&gt;=1,$M3836,"")</f>
        <v/>
      </c>
      <c r="H3836" s="199" t="str">
        <f>IF(AND(M3836&gt;0,M3836&lt;=STATS!$C$22),1,"")</f>
        <v/>
      </c>
      <c r="J3836" s="34">
        <v>3835</v>
      </c>
      <c r="R3836" s="17"/>
      <c r="U3836" s="17"/>
      <c r="FD3836" s="195"/>
      <c r="FE3836" s="195"/>
      <c r="FF3836" s="195"/>
      <c r="FG3836" s="195"/>
      <c r="FH3836" s="195"/>
    </row>
    <row r="3837" spans="2:164" x14ac:dyDescent="0.2">
      <c r="B3837" s="98">
        <f>COUNT(R3837:FC3837,FI3837:FQ3837)</f>
        <v>0</v>
      </c>
      <c r="C3837" s="98" t="str">
        <f>IF(COUNT(R3837:FC3837,FI3837:FQ3837)&gt;0,COUNT(R3837:FC3837,FI3837:FQ3837),"")</f>
        <v/>
      </c>
      <c r="D3837" s="98" t="str">
        <f>IF(COUNT(X3837:BN3837,BP3837:BX3837,BZ3837:CF3837,CH3837:FC3837,FI3837:FQ3837)&gt;0,COUNT(X3837:BN3837,BP3837:BX3837,BZ3837:CF3837,CH3837:FC3837,FI3837:FQ3837),"")</f>
        <v/>
      </c>
      <c r="E3837" s="98" t="str">
        <f>IF(H3837=1,COUNT(R3837:FC3837,FI3837:FQ3837),"")</f>
        <v/>
      </c>
      <c r="F3837" s="98" t="str">
        <f>IF(H3837=1,COUNT(X3837:BN3837,BP3837:BX3837,BZ3837:CF3837,CH3837:FC3837,FI3837:FQ3837),"")</f>
        <v/>
      </c>
      <c r="G3837" s="98" t="str">
        <f>IF($B3837&gt;=1,$M3837,"")</f>
        <v/>
      </c>
      <c r="H3837" s="199" t="str">
        <f>IF(AND(M3837&gt;0,M3837&lt;=STATS!$C$22),1,"")</f>
        <v/>
      </c>
      <c r="J3837" s="34">
        <v>3836</v>
      </c>
      <c r="R3837" s="17"/>
      <c r="U3837" s="17"/>
      <c r="FD3837" s="195"/>
      <c r="FE3837" s="195"/>
      <c r="FF3837" s="195"/>
      <c r="FG3837" s="195"/>
      <c r="FH3837" s="195"/>
    </row>
    <row r="3838" spans="2:164" x14ac:dyDescent="0.2">
      <c r="B3838" s="98">
        <f>COUNT(R3838:FC3838,FI3838:FQ3838)</f>
        <v>0</v>
      </c>
      <c r="C3838" s="98" t="str">
        <f>IF(COUNT(R3838:FC3838,FI3838:FQ3838)&gt;0,COUNT(R3838:FC3838,FI3838:FQ3838),"")</f>
        <v/>
      </c>
      <c r="D3838" s="98" t="str">
        <f>IF(COUNT(X3838:BN3838,BP3838:BX3838,BZ3838:CF3838,CH3838:FC3838,FI3838:FQ3838)&gt;0,COUNT(X3838:BN3838,BP3838:BX3838,BZ3838:CF3838,CH3838:FC3838,FI3838:FQ3838),"")</f>
        <v/>
      </c>
      <c r="E3838" s="98" t="str">
        <f>IF(H3838=1,COUNT(R3838:FC3838,FI3838:FQ3838),"")</f>
        <v/>
      </c>
      <c r="F3838" s="98" t="str">
        <f>IF(H3838=1,COUNT(X3838:BN3838,BP3838:BX3838,BZ3838:CF3838,CH3838:FC3838,FI3838:FQ3838),"")</f>
        <v/>
      </c>
      <c r="G3838" s="98" t="str">
        <f>IF($B3838&gt;=1,$M3838,"")</f>
        <v/>
      </c>
      <c r="H3838" s="199" t="str">
        <f>IF(AND(M3838&gt;0,M3838&lt;=STATS!$C$22),1,"")</f>
        <v/>
      </c>
      <c r="J3838" s="34">
        <v>3837</v>
      </c>
      <c r="R3838" s="17"/>
      <c r="U3838" s="17"/>
      <c r="FD3838" s="195"/>
      <c r="FE3838" s="195"/>
      <c r="FF3838" s="195"/>
      <c r="FG3838" s="195"/>
      <c r="FH3838" s="195"/>
    </row>
    <row r="3839" spans="2:164" x14ac:dyDescent="0.2">
      <c r="B3839" s="98">
        <f>COUNT(R3839:FC3839,FI3839:FQ3839)</f>
        <v>0</v>
      </c>
      <c r="C3839" s="98" t="str">
        <f>IF(COUNT(R3839:FC3839,FI3839:FQ3839)&gt;0,COUNT(R3839:FC3839,FI3839:FQ3839),"")</f>
        <v/>
      </c>
      <c r="D3839" s="98" t="str">
        <f>IF(COUNT(X3839:BN3839,BP3839:BX3839,BZ3839:CF3839,CH3839:FC3839,FI3839:FQ3839)&gt;0,COUNT(X3839:BN3839,BP3839:BX3839,BZ3839:CF3839,CH3839:FC3839,FI3839:FQ3839),"")</f>
        <v/>
      </c>
      <c r="E3839" s="98" t="str">
        <f>IF(H3839=1,COUNT(R3839:FC3839,FI3839:FQ3839),"")</f>
        <v/>
      </c>
      <c r="F3839" s="98" t="str">
        <f>IF(H3839=1,COUNT(X3839:BN3839,BP3839:BX3839,BZ3839:CF3839,CH3839:FC3839,FI3839:FQ3839),"")</f>
        <v/>
      </c>
      <c r="G3839" s="98" t="str">
        <f>IF($B3839&gt;=1,$M3839,"")</f>
        <v/>
      </c>
      <c r="H3839" s="199" t="str">
        <f>IF(AND(M3839&gt;0,M3839&lt;=STATS!$C$22),1,"")</f>
        <v/>
      </c>
      <c r="J3839" s="34">
        <v>3838</v>
      </c>
      <c r="R3839" s="17"/>
      <c r="U3839" s="17"/>
      <c r="FD3839" s="195"/>
      <c r="FE3839" s="195"/>
      <c r="FF3839" s="195"/>
      <c r="FG3839" s="195"/>
      <c r="FH3839" s="195"/>
    </row>
    <row r="3840" spans="2:164" x14ac:dyDescent="0.2">
      <c r="B3840" s="98">
        <f>COUNT(R3840:FC3840,FI3840:FQ3840)</f>
        <v>0</v>
      </c>
      <c r="C3840" s="98" t="str">
        <f>IF(COUNT(R3840:FC3840,FI3840:FQ3840)&gt;0,COUNT(R3840:FC3840,FI3840:FQ3840),"")</f>
        <v/>
      </c>
      <c r="D3840" s="98" t="str">
        <f>IF(COUNT(X3840:BN3840,BP3840:BX3840,BZ3840:CF3840,CH3840:FC3840,FI3840:FQ3840)&gt;0,COUNT(X3840:BN3840,BP3840:BX3840,BZ3840:CF3840,CH3840:FC3840,FI3840:FQ3840),"")</f>
        <v/>
      </c>
      <c r="E3840" s="98" t="str">
        <f>IF(H3840=1,COUNT(R3840:FC3840,FI3840:FQ3840),"")</f>
        <v/>
      </c>
      <c r="F3840" s="98" t="str">
        <f>IF(H3840=1,COUNT(X3840:BN3840,BP3840:BX3840,BZ3840:CF3840,CH3840:FC3840,FI3840:FQ3840),"")</f>
        <v/>
      </c>
      <c r="G3840" s="98" t="str">
        <f>IF($B3840&gt;=1,$M3840,"")</f>
        <v/>
      </c>
      <c r="H3840" s="199" t="str">
        <f>IF(AND(M3840&gt;0,M3840&lt;=STATS!$C$22),1,"")</f>
        <v/>
      </c>
      <c r="J3840" s="34">
        <v>3839</v>
      </c>
      <c r="R3840" s="17"/>
      <c r="U3840" s="17"/>
      <c r="FD3840" s="195"/>
      <c r="FE3840" s="195"/>
      <c r="FF3840" s="195"/>
      <c r="FG3840" s="195"/>
      <c r="FH3840" s="195"/>
    </row>
    <row r="3841" spans="2:164" x14ac:dyDescent="0.2">
      <c r="B3841" s="98">
        <f>COUNT(R3841:FC3841,FI3841:FQ3841)</f>
        <v>0</v>
      </c>
      <c r="C3841" s="98" t="str">
        <f>IF(COUNT(R3841:FC3841,FI3841:FQ3841)&gt;0,COUNT(R3841:FC3841,FI3841:FQ3841),"")</f>
        <v/>
      </c>
      <c r="D3841" s="98" t="str">
        <f>IF(COUNT(X3841:BN3841,BP3841:BX3841,BZ3841:CF3841,CH3841:FC3841,FI3841:FQ3841)&gt;0,COUNT(X3841:BN3841,BP3841:BX3841,BZ3841:CF3841,CH3841:FC3841,FI3841:FQ3841),"")</f>
        <v/>
      </c>
      <c r="E3841" s="98" t="str">
        <f>IF(H3841=1,COUNT(R3841:FC3841,FI3841:FQ3841),"")</f>
        <v/>
      </c>
      <c r="F3841" s="98" t="str">
        <f>IF(H3841=1,COUNT(X3841:BN3841,BP3841:BX3841,BZ3841:CF3841,CH3841:FC3841,FI3841:FQ3841),"")</f>
        <v/>
      </c>
      <c r="G3841" s="98" t="str">
        <f>IF($B3841&gt;=1,$M3841,"")</f>
        <v/>
      </c>
      <c r="H3841" s="199" t="str">
        <f>IF(AND(M3841&gt;0,M3841&lt;=STATS!$C$22),1,"")</f>
        <v/>
      </c>
      <c r="J3841" s="34">
        <v>3840</v>
      </c>
      <c r="R3841" s="17"/>
      <c r="U3841" s="17"/>
      <c r="FD3841" s="195"/>
      <c r="FE3841" s="195"/>
      <c r="FF3841" s="195"/>
      <c r="FG3841" s="195"/>
      <c r="FH3841" s="195"/>
    </row>
    <row r="3842" spans="2:164" x14ac:dyDescent="0.2">
      <c r="B3842" s="98">
        <f>COUNT(R3842:FC3842,FI3842:FQ3842)</f>
        <v>0</v>
      </c>
      <c r="C3842" s="98" t="str">
        <f>IF(COUNT(R3842:FC3842,FI3842:FQ3842)&gt;0,COUNT(R3842:FC3842,FI3842:FQ3842),"")</f>
        <v/>
      </c>
      <c r="D3842" s="98" t="str">
        <f>IF(COUNT(X3842:BN3842,BP3842:BX3842,BZ3842:CF3842,CH3842:FC3842,FI3842:FQ3842)&gt;0,COUNT(X3842:BN3842,BP3842:BX3842,BZ3842:CF3842,CH3842:FC3842,FI3842:FQ3842),"")</f>
        <v/>
      </c>
      <c r="E3842" s="98" t="str">
        <f>IF(H3842=1,COUNT(R3842:FC3842,FI3842:FQ3842),"")</f>
        <v/>
      </c>
      <c r="F3842" s="98" t="str">
        <f>IF(H3842=1,COUNT(X3842:BN3842,BP3842:BX3842,BZ3842:CF3842,CH3842:FC3842,FI3842:FQ3842),"")</f>
        <v/>
      </c>
      <c r="G3842" s="98" t="str">
        <f>IF($B3842&gt;=1,$M3842,"")</f>
        <v/>
      </c>
      <c r="H3842" s="199" t="str">
        <f>IF(AND(M3842&gt;0,M3842&lt;=STATS!$C$22),1,"")</f>
        <v/>
      </c>
      <c r="J3842" s="34">
        <v>3841</v>
      </c>
      <c r="R3842" s="17"/>
      <c r="U3842" s="17"/>
      <c r="FD3842" s="195"/>
      <c r="FE3842" s="195"/>
      <c r="FF3842" s="195"/>
      <c r="FG3842" s="195"/>
      <c r="FH3842" s="195"/>
    </row>
    <row r="3843" spans="2:164" x14ac:dyDescent="0.2">
      <c r="B3843" s="98">
        <f>COUNT(R3843:FC3843,FI3843:FQ3843)</f>
        <v>0</v>
      </c>
      <c r="C3843" s="98" t="str">
        <f>IF(COUNT(R3843:FC3843,FI3843:FQ3843)&gt;0,COUNT(R3843:FC3843,FI3843:FQ3843),"")</f>
        <v/>
      </c>
      <c r="D3843" s="98" t="str">
        <f>IF(COUNT(X3843:BN3843,BP3843:BX3843,BZ3843:CF3843,CH3843:FC3843,FI3843:FQ3843)&gt;0,COUNT(X3843:BN3843,BP3843:BX3843,BZ3843:CF3843,CH3843:FC3843,FI3843:FQ3843),"")</f>
        <v/>
      </c>
      <c r="E3843" s="98" t="str">
        <f>IF(H3843=1,COUNT(R3843:FC3843,FI3843:FQ3843),"")</f>
        <v/>
      </c>
      <c r="F3843" s="98" t="str">
        <f>IF(H3843=1,COUNT(X3843:BN3843,BP3843:BX3843,BZ3843:CF3843,CH3843:FC3843,FI3843:FQ3843),"")</f>
        <v/>
      </c>
      <c r="G3843" s="98" t="str">
        <f>IF($B3843&gt;=1,$M3843,"")</f>
        <v/>
      </c>
      <c r="H3843" s="199" t="str">
        <f>IF(AND(M3843&gt;0,M3843&lt;=STATS!$C$22),1,"")</f>
        <v/>
      </c>
      <c r="J3843" s="34">
        <v>3842</v>
      </c>
      <c r="R3843" s="17"/>
      <c r="U3843" s="17"/>
      <c r="FD3843" s="195"/>
      <c r="FE3843" s="195"/>
      <c r="FF3843" s="195"/>
      <c r="FG3843" s="195"/>
      <c r="FH3843" s="195"/>
    </row>
    <row r="3844" spans="2:164" x14ac:dyDescent="0.2">
      <c r="B3844" s="98">
        <f>COUNT(R3844:FC3844,FI3844:FQ3844)</f>
        <v>0</v>
      </c>
      <c r="C3844" s="98" t="str">
        <f>IF(COUNT(R3844:FC3844,FI3844:FQ3844)&gt;0,COUNT(R3844:FC3844,FI3844:FQ3844),"")</f>
        <v/>
      </c>
      <c r="D3844" s="98" t="str">
        <f>IF(COUNT(X3844:BN3844,BP3844:BX3844,BZ3844:CF3844,CH3844:FC3844,FI3844:FQ3844)&gt;0,COUNT(X3844:BN3844,BP3844:BX3844,BZ3844:CF3844,CH3844:FC3844,FI3844:FQ3844),"")</f>
        <v/>
      </c>
      <c r="E3844" s="98" t="str">
        <f>IF(H3844=1,COUNT(R3844:FC3844,FI3844:FQ3844),"")</f>
        <v/>
      </c>
      <c r="F3844" s="98" t="str">
        <f>IF(H3844=1,COUNT(X3844:BN3844,BP3844:BX3844,BZ3844:CF3844,CH3844:FC3844,FI3844:FQ3844),"")</f>
        <v/>
      </c>
      <c r="G3844" s="98" t="str">
        <f>IF($B3844&gt;=1,$M3844,"")</f>
        <v/>
      </c>
      <c r="H3844" s="199" t="str">
        <f>IF(AND(M3844&gt;0,M3844&lt;=STATS!$C$22),1,"")</f>
        <v/>
      </c>
      <c r="J3844" s="34">
        <v>3843</v>
      </c>
      <c r="R3844" s="17"/>
      <c r="U3844" s="17"/>
      <c r="FD3844" s="195"/>
      <c r="FE3844" s="195"/>
      <c r="FF3844" s="195"/>
      <c r="FG3844" s="195"/>
      <c r="FH3844" s="195"/>
    </row>
    <row r="3845" spans="2:164" x14ac:dyDescent="0.2">
      <c r="B3845" s="98">
        <f>COUNT(R3845:FC3845,FI3845:FQ3845)</f>
        <v>0</v>
      </c>
      <c r="C3845" s="98" t="str">
        <f>IF(COUNT(R3845:FC3845,FI3845:FQ3845)&gt;0,COUNT(R3845:FC3845,FI3845:FQ3845),"")</f>
        <v/>
      </c>
      <c r="D3845" s="98" t="str">
        <f>IF(COUNT(X3845:BN3845,BP3845:BX3845,BZ3845:CF3845,CH3845:FC3845,FI3845:FQ3845)&gt;0,COUNT(X3845:BN3845,BP3845:BX3845,BZ3845:CF3845,CH3845:FC3845,FI3845:FQ3845),"")</f>
        <v/>
      </c>
      <c r="E3845" s="98" t="str">
        <f>IF(H3845=1,COUNT(R3845:FC3845,FI3845:FQ3845),"")</f>
        <v/>
      </c>
      <c r="F3845" s="98" t="str">
        <f>IF(H3845=1,COUNT(X3845:BN3845,BP3845:BX3845,BZ3845:CF3845,CH3845:FC3845,FI3845:FQ3845),"")</f>
        <v/>
      </c>
      <c r="G3845" s="98" t="str">
        <f>IF($B3845&gt;=1,$M3845,"")</f>
        <v/>
      </c>
      <c r="H3845" s="199" t="str">
        <f>IF(AND(M3845&gt;0,M3845&lt;=STATS!$C$22),1,"")</f>
        <v/>
      </c>
      <c r="J3845" s="34">
        <v>3844</v>
      </c>
      <c r="R3845" s="17"/>
      <c r="U3845" s="17"/>
      <c r="FD3845" s="195"/>
      <c r="FE3845" s="195"/>
      <c r="FF3845" s="195"/>
      <c r="FG3845" s="195"/>
      <c r="FH3845" s="195"/>
    </row>
    <row r="3846" spans="2:164" x14ac:dyDescent="0.2">
      <c r="B3846" s="98">
        <f>COUNT(R3846:FC3846,FI3846:FQ3846)</f>
        <v>0</v>
      </c>
      <c r="C3846" s="98" t="str">
        <f>IF(COUNT(R3846:FC3846,FI3846:FQ3846)&gt;0,COUNT(R3846:FC3846,FI3846:FQ3846),"")</f>
        <v/>
      </c>
      <c r="D3846" s="98" t="str">
        <f>IF(COUNT(X3846:BN3846,BP3846:BX3846,BZ3846:CF3846,CH3846:FC3846,FI3846:FQ3846)&gt;0,COUNT(X3846:BN3846,BP3846:BX3846,BZ3846:CF3846,CH3846:FC3846,FI3846:FQ3846),"")</f>
        <v/>
      </c>
      <c r="E3846" s="98" t="str">
        <f>IF(H3846=1,COUNT(R3846:FC3846,FI3846:FQ3846),"")</f>
        <v/>
      </c>
      <c r="F3846" s="98" t="str">
        <f>IF(H3846=1,COUNT(X3846:BN3846,BP3846:BX3846,BZ3846:CF3846,CH3846:FC3846,FI3846:FQ3846),"")</f>
        <v/>
      </c>
      <c r="G3846" s="98" t="str">
        <f>IF($B3846&gt;=1,$M3846,"")</f>
        <v/>
      </c>
      <c r="H3846" s="199" t="str">
        <f>IF(AND(M3846&gt;0,M3846&lt;=STATS!$C$22),1,"")</f>
        <v/>
      </c>
      <c r="J3846" s="34">
        <v>3845</v>
      </c>
      <c r="R3846" s="17"/>
      <c r="U3846" s="17"/>
      <c r="FD3846" s="195"/>
      <c r="FE3846" s="195"/>
      <c r="FF3846" s="195"/>
      <c r="FG3846" s="195"/>
      <c r="FH3846" s="195"/>
    </row>
    <row r="3847" spans="2:164" x14ac:dyDescent="0.2">
      <c r="B3847" s="98">
        <f>COUNT(R3847:FC3847,FI3847:FQ3847)</f>
        <v>0</v>
      </c>
      <c r="C3847" s="98" t="str">
        <f>IF(COUNT(R3847:FC3847,FI3847:FQ3847)&gt;0,COUNT(R3847:FC3847,FI3847:FQ3847),"")</f>
        <v/>
      </c>
      <c r="D3847" s="98" t="str">
        <f>IF(COUNT(X3847:BN3847,BP3847:BX3847,BZ3847:CF3847,CH3847:FC3847,FI3847:FQ3847)&gt;0,COUNT(X3847:BN3847,BP3847:BX3847,BZ3847:CF3847,CH3847:FC3847,FI3847:FQ3847),"")</f>
        <v/>
      </c>
      <c r="E3847" s="98" t="str">
        <f>IF(H3847=1,COUNT(R3847:FC3847,FI3847:FQ3847),"")</f>
        <v/>
      </c>
      <c r="F3847" s="98" t="str">
        <f>IF(H3847=1,COUNT(X3847:BN3847,BP3847:BX3847,BZ3847:CF3847,CH3847:FC3847,FI3847:FQ3847),"")</f>
        <v/>
      </c>
      <c r="G3847" s="98" t="str">
        <f>IF($B3847&gt;=1,$M3847,"")</f>
        <v/>
      </c>
      <c r="H3847" s="199" t="str">
        <f>IF(AND(M3847&gt;0,M3847&lt;=STATS!$C$22),1,"")</f>
        <v/>
      </c>
      <c r="J3847" s="34">
        <v>3846</v>
      </c>
      <c r="R3847" s="17"/>
      <c r="U3847" s="17"/>
      <c r="FD3847" s="195"/>
      <c r="FE3847" s="195"/>
      <c r="FF3847" s="195"/>
      <c r="FG3847" s="195"/>
      <c r="FH3847" s="195"/>
    </row>
    <row r="3848" spans="2:164" x14ac:dyDescent="0.2">
      <c r="B3848" s="98">
        <f>COUNT(R3848:FC3848,FI3848:FQ3848)</f>
        <v>0</v>
      </c>
      <c r="C3848" s="98" t="str">
        <f>IF(COUNT(R3848:FC3848,FI3848:FQ3848)&gt;0,COUNT(R3848:FC3848,FI3848:FQ3848),"")</f>
        <v/>
      </c>
      <c r="D3848" s="98" t="str">
        <f>IF(COUNT(X3848:BN3848,BP3848:BX3848,BZ3848:CF3848,CH3848:FC3848,FI3848:FQ3848)&gt;0,COUNT(X3848:BN3848,BP3848:BX3848,BZ3848:CF3848,CH3848:FC3848,FI3848:FQ3848),"")</f>
        <v/>
      </c>
      <c r="E3848" s="98" t="str">
        <f>IF(H3848=1,COUNT(R3848:FC3848,FI3848:FQ3848),"")</f>
        <v/>
      </c>
      <c r="F3848" s="98" t="str">
        <f>IF(H3848=1,COUNT(X3848:BN3848,BP3848:BX3848,BZ3848:CF3848,CH3848:FC3848,FI3848:FQ3848),"")</f>
        <v/>
      </c>
      <c r="G3848" s="98" t="str">
        <f>IF($B3848&gt;=1,$M3848,"")</f>
        <v/>
      </c>
      <c r="H3848" s="199" t="str">
        <f>IF(AND(M3848&gt;0,M3848&lt;=STATS!$C$22),1,"")</f>
        <v/>
      </c>
      <c r="J3848" s="34">
        <v>3847</v>
      </c>
      <c r="R3848" s="17"/>
      <c r="U3848" s="17"/>
      <c r="FD3848" s="195"/>
      <c r="FE3848" s="195"/>
      <c r="FF3848" s="195"/>
      <c r="FG3848" s="195"/>
      <c r="FH3848" s="195"/>
    </row>
    <row r="3849" spans="2:164" x14ac:dyDescent="0.2">
      <c r="B3849" s="98">
        <f>COUNT(R3849:FC3849,FI3849:FQ3849)</f>
        <v>0</v>
      </c>
      <c r="C3849" s="98" t="str">
        <f>IF(COUNT(R3849:FC3849,FI3849:FQ3849)&gt;0,COUNT(R3849:FC3849,FI3849:FQ3849),"")</f>
        <v/>
      </c>
      <c r="D3849" s="98" t="str">
        <f>IF(COUNT(X3849:BN3849,BP3849:BX3849,BZ3849:CF3849,CH3849:FC3849,FI3849:FQ3849)&gt;0,COUNT(X3849:BN3849,BP3849:BX3849,BZ3849:CF3849,CH3849:FC3849,FI3849:FQ3849),"")</f>
        <v/>
      </c>
      <c r="E3849" s="98" t="str">
        <f>IF(H3849=1,COUNT(R3849:FC3849,FI3849:FQ3849),"")</f>
        <v/>
      </c>
      <c r="F3849" s="98" t="str">
        <f>IF(H3849=1,COUNT(X3849:BN3849,BP3849:BX3849,BZ3849:CF3849,CH3849:FC3849,FI3849:FQ3849),"")</f>
        <v/>
      </c>
      <c r="G3849" s="98" t="str">
        <f>IF($B3849&gt;=1,$M3849,"")</f>
        <v/>
      </c>
      <c r="H3849" s="199" t="str">
        <f>IF(AND(M3849&gt;0,M3849&lt;=STATS!$C$22),1,"")</f>
        <v/>
      </c>
      <c r="J3849" s="34">
        <v>3848</v>
      </c>
      <c r="R3849" s="17"/>
      <c r="U3849" s="17"/>
      <c r="FD3849" s="195"/>
      <c r="FE3849" s="195"/>
      <c r="FF3849" s="195"/>
      <c r="FG3849" s="195"/>
      <c r="FH3849" s="195"/>
    </row>
    <row r="3850" spans="2:164" x14ac:dyDescent="0.2">
      <c r="B3850" s="98">
        <f>COUNT(R3850:FC3850,FI3850:FQ3850)</f>
        <v>0</v>
      </c>
      <c r="C3850" s="98" t="str">
        <f>IF(COUNT(R3850:FC3850,FI3850:FQ3850)&gt;0,COUNT(R3850:FC3850,FI3850:FQ3850),"")</f>
        <v/>
      </c>
      <c r="D3850" s="98" t="str">
        <f>IF(COUNT(X3850:BN3850,BP3850:BX3850,BZ3850:CF3850,CH3850:FC3850,FI3850:FQ3850)&gt;0,COUNT(X3850:BN3850,BP3850:BX3850,BZ3850:CF3850,CH3850:FC3850,FI3850:FQ3850),"")</f>
        <v/>
      </c>
      <c r="E3850" s="98" t="str">
        <f>IF(H3850=1,COUNT(R3850:FC3850,FI3850:FQ3850),"")</f>
        <v/>
      </c>
      <c r="F3850" s="98" t="str">
        <f>IF(H3850=1,COUNT(X3850:BN3850,BP3850:BX3850,BZ3850:CF3850,CH3850:FC3850,FI3850:FQ3850),"")</f>
        <v/>
      </c>
      <c r="G3850" s="98" t="str">
        <f>IF($B3850&gt;=1,$M3850,"")</f>
        <v/>
      </c>
      <c r="H3850" s="199" t="str">
        <f>IF(AND(M3850&gt;0,M3850&lt;=STATS!$C$22),1,"")</f>
        <v/>
      </c>
      <c r="J3850" s="34">
        <v>3849</v>
      </c>
      <c r="R3850" s="17"/>
      <c r="U3850" s="17"/>
      <c r="FD3850" s="195"/>
      <c r="FE3850" s="195"/>
      <c r="FF3850" s="195"/>
      <c r="FG3850" s="195"/>
      <c r="FH3850" s="195"/>
    </row>
    <row r="3851" spans="2:164" x14ac:dyDescent="0.2">
      <c r="B3851" s="98">
        <f>COUNT(R3851:FC3851,FI3851:FQ3851)</f>
        <v>0</v>
      </c>
      <c r="C3851" s="98" t="str">
        <f>IF(COUNT(R3851:FC3851,FI3851:FQ3851)&gt;0,COUNT(R3851:FC3851,FI3851:FQ3851),"")</f>
        <v/>
      </c>
      <c r="D3851" s="98" t="str">
        <f>IF(COUNT(X3851:BN3851,BP3851:BX3851,BZ3851:CF3851,CH3851:FC3851,FI3851:FQ3851)&gt;0,COUNT(X3851:BN3851,BP3851:BX3851,BZ3851:CF3851,CH3851:FC3851,FI3851:FQ3851),"")</f>
        <v/>
      </c>
      <c r="E3851" s="98" t="str">
        <f>IF(H3851=1,COUNT(R3851:FC3851,FI3851:FQ3851),"")</f>
        <v/>
      </c>
      <c r="F3851" s="98" t="str">
        <f>IF(H3851=1,COUNT(X3851:BN3851,BP3851:BX3851,BZ3851:CF3851,CH3851:FC3851,FI3851:FQ3851),"")</f>
        <v/>
      </c>
      <c r="G3851" s="98" t="str">
        <f>IF($B3851&gt;=1,$M3851,"")</f>
        <v/>
      </c>
      <c r="H3851" s="199" t="str">
        <f>IF(AND(M3851&gt;0,M3851&lt;=STATS!$C$22),1,"")</f>
        <v/>
      </c>
      <c r="J3851" s="34">
        <v>3850</v>
      </c>
      <c r="R3851" s="17"/>
      <c r="U3851" s="17"/>
      <c r="FD3851" s="195"/>
      <c r="FE3851" s="195"/>
      <c r="FF3851" s="195"/>
      <c r="FG3851" s="195"/>
      <c r="FH3851" s="195"/>
    </row>
    <row r="3852" spans="2:164" x14ac:dyDescent="0.2">
      <c r="B3852" s="98">
        <f>COUNT(R3852:FC3852,FI3852:FQ3852)</f>
        <v>0</v>
      </c>
      <c r="C3852" s="98" t="str">
        <f>IF(COUNT(R3852:FC3852,FI3852:FQ3852)&gt;0,COUNT(R3852:FC3852,FI3852:FQ3852),"")</f>
        <v/>
      </c>
      <c r="D3852" s="98" t="str">
        <f>IF(COUNT(X3852:BN3852,BP3852:BX3852,BZ3852:CF3852,CH3852:FC3852,FI3852:FQ3852)&gt;0,COUNT(X3852:BN3852,BP3852:BX3852,BZ3852:CF3852,CH3852:FC3852,FI3852:FQ3852),"")</f>
        <v/>
      </c>
      <c r="E3852" s="98" t="str">
        <f>IF(H3852=1,COUNT(R3852:FC3852,FI3852:FQ3852),"")</f>
        <v/>
      </c>
      <c r="F3852" s="98" t="str">
        <f>IF(H3852=1,COUNT(X3852:BN3852,BP3852:BX3852,BZ3852:CF3852,CH3852:FC3852,FI3852:FQ3852),"")</f>
        <v/>
      </c>
      <c r="G3852" s="98" t="str">
        <f>IF($B3852&gt;=1,$M3852,"")</f>
        <v/>
      </c>
      <c r="H3852" s="199" t="str">
        <f>IF(AND(M3852&gt;0,M3852&lt;=STATS!$C$22),1,"")</f>
        <v/>
      </c>
      <c r="J3852" s="34">
        <v>3851</v>
      </c>
      <c r="R3852" s="17"/>
      <c r="U3852" s="17"/>
      <c r="FD3852" s="195"/>
      <c r="FE3852" s="195"/>
      <c r="FF3852" s="195"/>
      <c r="FG3852" s="195"/>
      <c r="FH3852" s="195"/>
    </row>
    <row r="3853" spans="2:164" x14ac:dyDescent="0.2">
      <c r="B3853" s="98">
        <f>COUNT(R3853:FC3853,FI3853:FQ3853)</f>
        <v>0</v>
      </c>
      <c r="C3853" s="98" t="str">
        <f>IF(COUNT(R3853:FC3853,FI3853:FQ3853)&gt;0,COUNT(R3853:FC3853,FI3853:FQ3853),"")</f>
        <v/>
      </c>
      <c r="D3853" s="98" t="str">
        <f>IF(COUNT(X3853:BN3853,BP3853:BX3853,BZ3853:CF3853,CH3853:FC3853,FI3853:FQ3853)&gt;0,COUNT(X3853:BN3853,BP3853:BX3853,BZ3853:CF3853,CH3853:FC3853,FI3853:FQ3853),"")</f>
        <v/>
      </c>
      <c r="E3853" s="98" t="str">
        <f>IF(H3853=1,COUNT(R3853:FC3853,FI3853:FQ3853),"")</f>
        <v/>
      </c>
      <c r="F3853" s="98" t="str">
        <f>IF(H3853=1,COUNT(X3853:BN3853,BP3853:BX3853,BZ3853:CF3853,CH3853:FC3853,FI3853:FQ3853),"")</f>
        <v/>
      </c>
      <c r="G3853" s="98" t="str">
        <f>IF($B3853&gt;=1,$M3853,"")</f>
        <v/>
      </c>
      <c r="H3853" s="199" t="str">
        <f>IF(AND(M3853&gt;0,M3853&lt;=STATS!$C$22),1,"")</f>
        <v/>
      </c>
      <c r="J3853" s="34">
        <v>3852</v>
      </c>
      <c r="R3853" s="17"/>
      <c r="U3853" s="17"/>
      <c r="FD3853" s="195"/>
      <c r="FE3853" s="195"/>
      <c r="FF3853" s="195"/>
      <c r="FG3853" s="195"/>
      <c r="FH3853" s="195"/>
    </row>
    <row r="3854" spans="2:164" x14ac:dyDescent="0.2">
      <c r="B3854" s="98">
        <f>COUNT(R3854:FC3854,FI3854:FQ3854)</f>
        <v>0</v>
      </c>
      <c r="C3854" s="98" t="str">
        <f>IF(COUNT(R3854:FC3854,FI3854:FQ3854)&gt;0,COUNT(R3854:FC3854,FI3854:FQ3854),"")</f>
        <v/>
      </c>
      <c r="D3854" s="98" t="str">
        <f>IF(COUNT(X3854:BN3854,BP3854:BX3854,BZ3854:CF3854,CH3854:FC3854,FI3854:FQ3854)&gt;0,COUNT(X3854:BN3854,BP3854:BX3854,BZ3854:CF3854,CH3854:FC3854,FI3854:FQ3854),"")</f>
        <v/>
      </c>
      <c r="E3854" s="98" t="str">
        <f>IF(H3854=1,COUNT(R3854:FC3854,FI3854:FQ3854),"")</f>
        <v/>
      </c>
      <c r="F3854" s="98" t="str">
        <f>IF(H3854=1,COUNT(X3854:BN3854,BP3854:BX3854,BZ3854:CF3854,CH3854:FC3854,FI3854:FQ3854),"")</f>
        <v/>
      </c>
      <c r="G3854" s="98" t="str">
        <f>IF($B3854&gt;=1,$M3854,"")</f>
        <v/>
      </c>
      <c r="H3854" s="199" t="str">
        <f>IF(AND(M3854&gt;0,M3854&lt;=STATS!$C$22),1,"")</f>
        <v/>
      </c>
      <c r="J3854" s="34">
        <v>3853</v>
      </c>
      <c r="R3854" s="17"/>
      <c r="U3854" s="17"/>
      <c r="FD3854" s="195"/>
      <c r="FE3854" s="195"/>
      <c r="FF3854" s="195"/>
      <c r="FG3854" s="195"/>
      <c r="FH3854" s="195"/>
    </row>
    <row r="3855" spans="2:164" x14ac:dyDescent="0.2">
      <c r="B3855" s="98">
        <f>COUNT(R3855:FC3855,FI3855:FQ3855)</f>
        <v>0</v>
      </c>
      <c r="C3855" s="98" t="str">
        <f>IF(COUNT(R3855:FC3855,FI3855:FQ3855)&gt;0,COUNT(R3855:FC3855,FI3855:FQ3855),"")</f>
        <v/>
      </c>
      <c r="D3855" s="98" t="str">
        <f>IF(COUNT(X3855:BN3855,BP3855:BX3855,BZ3855:CF3855,CH3855:FC3855,FI3855:FQ3855)&gt;0,COUNT(X3855:BN3855,BP3855:BX3855,BZ3855:CF3855,CH3855:FC3855,FI3855:FQ3855),"")</f>
        <v/>
      </c>
      <c r="E3855" s="98" t="str">
        <f>IF(H3855=1,COUNT(R3855:FC3855,FI3855:FQ3855),"")</f>
        <v/>
      </c>
      <c r="F3855" s="98" t="str">
        <f>IF(H3855=1,COUNT(X3855:BN3855,BP3855:BX3855,BZ3855:CF3855,CH3855:FC3855,FI3855:FQ3855),"")</f>
        <v/>
      </c>
      <c r="G3855" s="98" t="str">
        <f>IF($B3855&gt;=1,$M3855,"")</f>
        <v/>
      </c>
      <c r="H3855" s="199" t="str">
        <f>IF(AND(M3855&gt;0,M3855&lt;=STATS!$C$22),1,"")</f>
        <v/>
      </c>
      <c r="J3855" s="34">
        <v>3854</v>
      </c>
      <c r="R3855" s="17"/>
      <c r="U3855" s="17"/>
      <c r="FD3855" s="195"/>
      <c r="FE3855" s="195"/>
      <c r="FF3855" s="195"/>
      <c r="FG3855" s="195"/>
      <c r="FH3855" s="195"/>
    </row>
    <row r="3856" spans="2:164" x14ac:dyDescent="0.2">
      <c r="B3856" s="98">
        <f>COUNT(R3856:FC3856,FI3856:FQ3856)</f>
        <v>0</v>
      </c>
      <c r="C3856" s="98" t="str">
        <f>IF(COUNT(R3856:FC3856,FI3856:FQ3856)&gt;0,COUNT(R3856:FC3856,FI3856:FQ3856),"")</f>
        <v/>
      </c>
      <c r="D3856" s="98" t="str">
        <f>IF(COUNT(X3856:BN3856,BP3856:BX3856,BZ3856:CF3856,CH3856:FC3856,FI3856:FQ3856)&gt;0,COUNT(X3856:BN3856,BP3856:BX3856,BZ3856:CF3856,CH3856:FC3856,FI3856:FQ3856),"")</f>
        <v/>
      </c>
      <c r="E3856" s="98" t="str">
        <f>IF(H3856=1,COUNT(R3856:FC3856,FI3856:FQ3856),"")</f>
        <v/>
      </c>
      <c r="F3856" s="98" t="str">
        <f>IF(H3856=1,COUNT(X3856:BN3856,BP3856:BX3856,BZ3856:CF3856,CH3856:FC3856,FI3856:FQ3856),"")</f>
        <v/>
      </c>
      <c r="G3856" s="98" t="str">
        <f>IF($B3856&gt;=1,$M3856,"")</f>
        <v/>
      </c>
      <c r="H3856" s="199" t="str">
        <f>IF(AND(M3856&gt;0,M3856&lt;=STATS!$C$22),1,"")</f>
        <v/>
      </c>
      <c r="J3856" s="34">
        <v>3855</v>
      </c>
      <c r="R3856" s="17"/>
      <c r="U3856" s="17"/>
      <c r="FD3856" s="195"/>
      <c r="FE3856" s="195"/>
      <c r="FF3856" s="195"/>
      <c r="FG3856" s="195"/>
      <c r="FH3856" s="195"/>
    </row>
    <row r="3857" spans="2:164" x14ac:dyDescent="0.2">
      <c r="B3857" s="98">
        <f>COUNT(R3857:FC3857,FI3857:FQ3857)</f>
        <v>0</v>
      </c>
      <c r="C3857" s="98" t="str">
        <f>IF(COUNT(R3857:FC3857,FI3857:FQ3857)&gt;0,COUNT(R3857:FC3857,FI3857:FQ3857),"")</f>
        <v/>
      </c>
      <c r="D3857" s="98" t="str">
        <f>IF(COUNT(X3857:BN3857,BP3857:BX3857,BZ3857:CF3857,CH3857:FC3857,FI3857:FQ3857)&gt;0,COUNT(X3857:BN3857,BP3857:BX3857,BZ3857:CF3857,CH3857:FC3857,FI3857:FQ3857),"")</f>
        <v/>
      </c>
      <c r="E3857" s="98" t="str">
        <f>IF(H3857=1,COUNT(R3857:FC3857,FI3857:FQ3857),"")</f>
        <v/>
      </c>
      <c r="F3857" s="98" t="str">
        <f>IF(H3857=1,COUNT(X3857:BN3857,BP3857:BX3857,BZ3857:CF3857,CH3857:FC3857,FI3857:FQ3857),"")</f>
        <v/>
      </c>
      <c r="G3857" s="98" t="str">
        <f>IF($B3857&gt;=1,$M3857,"")</f>
        <v/>
      </c>
      <c r="H3857" s="199" t="str">
        <f>IF(AND(M3857&gt;0,M3857&lt;=STATS!$C$22),1,"")</f>
        <v/>
      </c>
      <c r="J3857" s="34">
        <v>3856</v>
      </c>
      <c r="R3857" s="17"/>
      <c r="U3857" s="17"/>
      <c r="FD3857" s="195"/>
      <c r="FE3857" s="195"/>
      <c r="FF3857" s="195"/>
      <c r="FG3857" s="195"/>
      <c r="FH3857" s="195"/>
    </row>
    <row r="3858" spans="2:164" x14ac:dyDescent="0.2">
      <c r="B3858" s="98">
        <f>COUNT(R3858:FC3858,FI3858:FQ3858)</f>
        <v>0</v>
      </c>
      <c r="C3858" s="98" t="str">
        <f>IF(COUNT(R3858:FC3858,FI3858:FQ3858)&gt;0,COUNT(R3858:FC3858,FI3858:FQ3858),"")</f>
        <v/>
      </c>
      <c r="D3858" s="98" t="str">
        <f>IF(COUNT(X3858:BN3858,BP3858:BX3858,BZ3858:CF3858,CH3858:FC3858,FI3858:FQ3858)&gt;0,COUNT(X3858:BN3858,BP3858:BX3858,BZ3858:CF3858,CH3858:FC3858,FI3858:FQ3858),"")</f>
        <v/>
      </c>
      <c r="E3858" s="98" t="str">
        <f>IF(H3858=1,COUNT(R3858:FC3858,FI3858:FQ3858),"")</f>
        <v/>
      </c>
      <c r="F3858" s="98" t="str">
        <f>IF(H3858=1,COUNT(X3858:BN3858,BP3858:BX3858,BZ3858:CF3858,CH3858:FC3858,FI3858:FQ3858),"")</f>
        <v/>
      </c>
      <c r="G3858" s="98" t="str">
        <f>IF($B3858&gt;=1,$M3858,"")</f>
        <v/>
      </c>
      <c r="H3858" s="199" t="str">
        <f>IF(AND(M3858&gt;0,M3858&lt;=STATS!$C$22),1,"")</f>
        <v/>
      </c>
      <c r="J3858" s="34">
        <v>3857</v>
      </c>
      <c r="R3858" s="17"/>
      <c r="U3858" s="17"/>
      <c r="FD3858" s="195"/>
      <c r="FE3858" s="195"/>
      <c r="FF3858" s="195"/>
      <c r="FG3858" s="195"/>
      <c r="FH3858" s="195"/>
    </row>
    <row r="3859" spans="2:164" x14ac:dyDescent="0.2">
      <c r="B3859" s="98">
        <f>COUNT(R3859:FC3859,FI3859:FQ3859)</f>
        <v>0</v>
      </c>
      <c r="C3859" s="98" t="str">
        <f>IF(COUNT(R3859:FC3859,FI3859:FQ3859)&gt;0,COUNT(R3859:FC3859,FI3859:FQ3859),"")</f>
        <v/>
      </c>
      <c r="D3859" s="98" t="str">
        <f>IF(COUNT(X3859:BN3859,BP3859:BX3859,BZ3859:CF3859,CH3859:FC3859,FI3859:FQ3859)&gt;0,COUNT(X3859:BN3859,BP3859:BX3859,BZ3859:CF3859,CH3859:FC3859,FI3859:FQ3859),"")</f>
        <v/>
      </c>
      <c r="E3859" s="98" t="str">
        <f>IF(H3859=1,COUNT(R3859:FC3859,FI3859:FQ3859),"")</f>
        <v/>
      </c>
      <c r="F3859" s="98" t="str">
        <f>IF(H3859=1,COUNT(X3859:BN3859,BP3859:BX3859,BZ3859:CF3859,CH3859:FC3859,FI3859:FQ3859),"")</f>
        <v/>
      </c>
      <c r="G3859" s="98" t="str">
        <f>IF($B3859&gt;=1,$M3859,"")</f>
        <v/>
      </c>
      <c r="H3859" s="199" t="str">
        <f>IF(AND(M3859&gt;0,M3859&lt;=STATS!$C$22),1,"")</f>
        <v/>
      </c>
      <c r="J3859" s="34">
        <v>3858</v>
      </c>
      <c r="R3859" s="17"/>
      <c r="U3859" s="17"/>
      <c r="FD3859" s="195"/>
      <c r="FE3859" s="195"/>
      <c r="FF3859" s="195"/>
      <c r="FG3859" s="195"/>
      <c r="FH3859" s="195"/>
    </row>
    <row r="3860" spans="2:164" x14ac:dyDescent="0.2">
      <c r="B3860" s="98">
        <f>COUNT(R3860:FC3860,FI3860:FQ3860)</f>
        <v>0</v>
      </c>
      <c r="C3860" s="98" t="str">
        <f>IF(COUNT(R3860:FC3860,FI3860:FQ3860)&gt;0,COUNT(R3860:FC3860,FI3860:FQ3860),"")</f>
        <v/>
      </c>
      <c r="D3860" s="98" t="str">
        <f>IF(COUNT(X3860:BN3860,BP3860:BX3860,BZ3860:CF3860,CH3860:FC3860,FI3860:FQ3860)&gt;0,COUNT(X3860:BN3860,BP3860:BX3860,BZ3860:CF3860,CH3860:FC3860,FI3860:FQ3860),"")</f>
        <v/>
      </c>
      <c r="E3860" s="98" t="str">
        <f>IF(H3860=1,COUNT(R3860:FC3860,FI3860:FQ3860),"")</f>
        <v/>
      </c>
      <c r="F3860" s="98" t="str">
        <f>IF(H3860=1,COUNT(X3860:BN3860,BP3860:BX3860,BZ3860:CF3860,CH3860:FC3860,FI3860:FQ3860),"")</f>
        <v/>
      </c>
      <c r="G3860" s="98" t="str">
        <f>IF($B3860&gt;=1,$M3860,"")</f>
        <v/>
      </c>
      <c r="H3860" s="199" t="str">
        <f>IF(AND(M3860&gt;0,M3860&lt;=STATS!$C$22),1,"")</f>
        <v/>
      </c>
      <c r="J3860" s="34">
        <v>3859</v>
      </c>
      <c r="R3860" s="17"/>
      <c r="U3860" s="17"/>
      <c r="FD3860" s="195"/>
      <c r="FE3860" s="195"/>
      <c r="FF3860" s="195"/>
      <c r="FG3860" s="195"/>
      <c r="FH3860" s="195"/>
    </row>
    <row r="3861" spans="2:164" x14ac:dyDescent="0.2">
      <c r="B3861" s="98">
        <f>COUNT(R3861:FC3861,FI3861:FQ3861)</f>
        <v>0</v>
      </c>
      <c r="C3861" s="98" t="str">
        <f>IF(COUNT(R3861:FC3861,FI3861:FQ3861)&gt;0,COUNT(R3861:FC3861,FI3861:FQ3861),"")</f>
        <v/>
      </c>
      <c r="D3861" s="98" t="str">
        <f>IF(COUNT(X3861:BN3861,BP3861:BX3861,BZ3861:CF3861,CH3861:FC3861,FI3861:FQ3861)&gt;0,COUNT(X3861:BN3861,BP3861:BX3861,BZ3861:CF3861,CH3861:FC3861,FI3861:FQ3861),"")</f>
        <v/>
      </c>
      <c r="E3861" s="98" t="str">
        <f>IF(H3861=1,COUNT(R3861:FC3861,FI3861:FQ3861),"")</f>
        <v/>
      </c>
      <c r="F3861" s="98" t="str">
        <f>IF(H3861=1,COUNT(X3861:BN3861,BP3861:BX3861,BZ3861:CF3861,CH3861:FC3861,FI3861:FQ3861),"")</f>
        <v/>
      </c>
      <c r="G3861" s="98" t="str">
        <f>IF($B3861&gt;=1,$M3861,"")</f>
        <v/>
      </c>
      <c r="H3861" s="199" t="str">
        <f>IF(AND(M3861&gt;0,M3861&lt;=STATS!$C$22),1,"")</f>
        <v/>
      </c>
      <c r="J3861" s="34">
        <v>3860</v>
      </c>
      <c r="R3861" s="17"/>
      <c r="U3861" s="17"/>
      <c r="FD3861" s="195"/>
      <c r="FE3861" s="195"/>
      <c r="FF3861" s="195"/>
      <c r="FG3861" s="195"/>
      <c r="FH3861" s="195"/>
    </row>
    <row r="3862" spans="2:164" x14ac:dyDescent="0.2">
      <c r="B3862" s="98">
        <f>COUNT(R3862:FC3862,FI3862:FQ3862)</f>
        <v>0</v>
      </c>
      <c r="C3862" s="98" t="str">
        <f>IF(COUNT(R3862:FC3862,FI3862:FQ3862)&gt;0,COUNT(R3862:FC3862,FI3862:FQ3862),"")</f>
        <v/>
      </c>
      <c r="D3862" s="98" t="str">
        <f>IF(COUNT(X3862:BN3862,BP3862:BX3862,BZ3862:CF3862,CH3862:FC3862,FI3862:FQ3862)&gt;0,COUNT(X3862:BN3862,BP3862:BX3862,BZ3862:CF3862,CH3862:FC3862,FI3862:FQ3862),"")</f>
        <v/>
      </c>
      <c r="E3862" s="98" t="str">
        <f>IF(H3862=1,COUNT(R3862:FC3862,FI3862:FQ3862),"")</f>
        <v/>
      </c>
      <c r="F3862" s="98" t="str">
        <f>IF(H3862=1,COUNT(X3862:BN3862,BP3862:BX3862,BZ3862:CF3862,CH3862:FC3862,FI3862:FQ3862),"")</f>
        <v/>
      </c>
      <c r="G3862" s="98" t="str">
        <f>IF($B3862&gt;=1,$M3862,"")</f>
        <v/>
      </c>
      <c r="H3862" s="199" t="str">
        <f>IF(AND(M3862&gt;0,M3862&lt;=STATS!$C$22),1,"")</f>
        <v/>
      </c>
      <c r="J3862" s="34">
        <v>3861</v>
      </c>
      <c r="R3862" s="17"/>
      <c r="U3862" s="17"/>
      <c r="FD3862" s="195"/>
      <c r="FE3862" s="195"/>
      <c r="FF3862" s="195"/>
      <c r="FG3862" s="195"/>
      <c r="FH3862" s="195"/>
    </row>
    <row r="3863" spans="2:164" x14ac:dyDescent="0.2">
      <c r="B3863" s="98">
        <f>COUNT(R3863:FC3863,FI3863:FQ3863)</f>
        <v>0</v>
      </c>
      <c r="C3863" s="98" t="str">
        <f>IF(COUNT(R3863:FC3863,FI3863:FQ3863)&gt;0,COUNT(R3863:FC3863,FI3863:FQ3863),"")</f>
        <v/>
      </c>
      <c r="D3863" s="98" t="str">
        <f>IF(COUNT(X3863:BN3863,BP3863:BX3863,BZ3863:CF3863,CH3863:FC3863,FI3863:FQ3863)&gt;0,COUNT(X3863:BN3863,BP3863:BX3863,BZ3863:CF3863,CH3863:FC3863,FI3863:FQ3863),"")</f>
        <v/>
      </c>
      <c r="E3863" s="98" t="str">
        <f>IF(H3863=1,COUNT(R3863:FC3863,FI3863:FQ3863),"")</f>
        <v/>
      </c>
      <c r="F3863" s="98" t="str">
        <f>IF(H3863=1,COUNT(X3863:BN3863,BP3863:BX3863,BZ3863:CF3863,CH3863:FC3863,FI3863:FQ3863),"")</f>
        <v/>
      </c>
      <c r="G3863" s="98" t="str">
        <f>IF($B3863&gt;=1,$M3863,"")</f>
        <v/>
      </c>
      <c r="H3863" s="199" t="str">
        <f>IF(AND(M3863&gt;0,M3863&lt;=STATS!$C$22),1,"")</f>
        <v/>
      </c>
      <c r="J3863" s="34">
        <v>3862</v>
      </c>
      <c r="R3863" s="17"/>
      <c r="U3863" s="17"/>
      <c r="FD3863" s="195"/>
      <c r="FE3863" s="195"/>
      <c r="FF3863" s="195"/>
      <c r="FG3863" s="195"/>
      <c r="FH3863" s="195"/>
    </row>
    <row r="3864" spans="2:164" x14ac:dyDescent="0.2">
      <c r="B3864" s="98">
        <f>COUNT(R3864:FC3864,FI3864:FQ3864)</f>
        <v>0</v>
      </c>
      <c r="C3864" s="98" t="str">
        <f>IF(COUNT(R3864:FC3864,FI3864:FQ3864)&gt;0,COUNT(R3864:FC3864,FI3864:FQ3864),"")</f>
        <v/>
      </c>
      <c r="D3864" s="98" t="str">
        <f>IF(COUNT(X3864:BN3864,BP3864:BX3864,BZ3864:CF3864,CH3864:FC3864,FI3864:FQ3864)&gt;0,COUNT(X3864:BN3864,BP3864:BX3864,BZ3864:CF3864,CH3864:FC3864,FI3864:FQ3864),"")</f>
        <v/>
      </c>
      <c r="E3864" s="98" t="str">
        <f>IF(H3864=1,COUNT(R3864:FC3864,FI3864:FQ3864),"")</f>
        <v/>
      </c>
      <c r="F3864" s="98" t="str">
        <f>IF(H3864=1,COUNT(X3864:BN3864,BP3864:BX3864,BZ3864:CF3864,CH3864:FC3864,FI3864:FQ3864),"")</f>
        <v/>
      </c>
      <c r="G3864" s="98" t="str">
        <f>IF($B3864&gt;=1,$M3864,"")</f>
        <v/>
      </c>
      <c r="H3864" s="199" t="str">
        <f>IF(AND(M3864&gt;0,M3864&lt;=STATS!$C$22),1,"")</f>
        <v/>
      </c>
      <c r="J3864" s="34">
        <v>3863</v>
      </c>
      <c r="R3864" s="17"/>
      <c r="U3864" s="17"/>
      <c r="FD3864" s="195"/>
      <c r="FE3864" s="195"/>
      <c r="FF3864" s="195"/>
      <c r="FG3864" s="195"/>
      <c r="FH3864" s="195"/>
    </row>
    <row r="3865" spans="2:164" x14ac:dyDescent="0.2">
      <c r="B3865" s="98">
        <f>COUNT(R3865:FC3865,FI3865:FQ3865)</f>
        <v>0</v>
      </c>
      <c r="C3865" s="98" t="str">
        <f>IF(COUNT(R3865:FC3865,FI3865:FQ3865)&gt;0,COUNT(R3865:FC3865,FI3865:FQ3865),"")</f>
        <v/>
      </c>
      <c r="D3865" s="98" t="str">
        <f>IF(COUNT(X3865:BN3865,BP3865:BX3865,BZ3865:CF3865,CH3865:FC3865,FI3865:FQ3865)&gt;0,COUNT(X3865:BN3865,BP3865:BX3865,BZ3865:CF3865,CH3865:FC3865,FI3865:FQ3865),"")</f>
        <v/>
      </c>
      <c r="E3865" s="98" t="str">
        <f>IF(H3865=1,COUNT(R3865:FC3865,FI3865:FQ3865),"")</f>
        <v/>
      </c>
      <c r="F3865" s="98" t="str">
        <f>IF(H3865=1,COUNT(X3865:BN3865,BP3865:BX3865,BZ3865:CF3865,CH3865:FC3865,FI3865:FQ3865),"")</f>
        <v/>
      </c>
      <c r="G3865" s="98" t="str">
        <f>IF($B3865&gt;=1,$M3865,"")</f>
        <v/>
      </c>
      <c r="H3865" s="199" t="str">
        <f>IF(AND(M3865&gt;0,M3865&lt;=STATS!$C$22),1,"")</f>
        <v/>
      </c>
      <c r="J3865" s="34">
        <v>3864</v>
      </c>
      <c r="R3865" s="17"/>
      <c r="U3865" s="17"/>
      <c r="FD3865" s="195"/>
      <c r="FE3865" s="195"/>
      <c r="FF3865" s="195"/>
      <c r="FG3865" s="195"/>
      <c r="FH3865" s="195"/>
    </row>
    <row r="3866" spans="2:164" x14ac:dyDescent="0.2">
      <c r="B3866" s="98">
        <f>COUNT(R3866:FC3866,FI3866:FQ3866)</f>
        <v>0</v>
      </c>
      <c r="C3866" s="98" t="str">
        <f>IF(COUNT(R3866:FC3866,FI3866:FQ3866)&gt;0,COUNT(R3866:FC3866,FI3866:FQ3866),"")</f>
        <v/>
      </c>
      <c r="D3866" s="98" t="str">
        <f>IF(COUNT(X3866:BN3866,BP3866:BX3866,BZ3866:CF3866,CH3866:FC3866,FI3866:FQ3866)&gt;0,COUNT(X3866:BN3866,BP3866:BX3866,BZ3866:CF3866,CH3866:FC3866,FI3866:FQ3866),"")</f>
        <v/>
      </c>
      <c r="E3866" s="98" t="str">
        <f>IF(H3866=1,COUNT(R3866:FC3866,FI3866:FQ3866),"")</f>
        <v/>
      </c>
      <c r="F3866" s="98" t="str">
        <f>IF(H3866=1,COUNT(X3866:BN3866,BP3866:BX3866,BZ3866:CF3866,CH3866:FC3866,FI3866:FQ3866),"")</f>
        <v/>
      </c>
      <c r="G3866" s="98" t="str">
        <f>IF($B3866&gt;=1,$M3866,"")</f>
        <v/>
      </c>
      <c r="H3866" s="199" t="str">
        <f>IF(AND(M3866&gt;0,M3866&lt;=STATS!$C$22),1,"")</f>
        <v/>
      </c>
      <c r="J3866" s="34">
        <v>3865</v>
      </c>
      <c r="R3866" s="17"/>
      <c r="U3866" s="17"/>
      <c r="FD3866" s="195"/>
      <c r="FE3866" s="195"/>
      <c r="FF3866" s="195"/>
      <c r="FG3866" s="195"/>
      <c r="FH3866" s="195"/>
    </row>
    <row r="3867" spans="2:164" x14ac:dyDescent="0.2">
      <c r="B3867" s="98">
        <f>COUNT(R3867:FC3867,FI3867:FQ3867)</f>
        <v>0</v>
      </c>
      <c r="C3867" s="98" t="str">
        <f>IF(COUNT(R3867:FC3867,FI3867:FQ3867)&gt;0,COUNT(R3867:FC3867,FI3867:FQ3867),"")</f>
        <v/>
      </c>
      <c r="D3867" s="98" t="str">
        <f>IF(COUNT(X3867:BN3867,BP3867:BX3867,BZ3867:CF3867,CH3867:FC3867,FI3867:FQ3867)&gt;0,COUNT(X3867:BN3867,BP3867:BX3867,BZ3867:CF3867,CH3867:FC3867,FI3867:FQ3867),"")</f>
        <v/>
      </c>
      <c r="E3867" s="98" t="str">
        <f>IF(H3867=1,COUNT(R3867:FC3867,FI3867:FQ3867),"")</f>
        <v/>
      </c>
      <c r="F3867" s="98" t="str">
        <f>IF(H3867=1,COUNT(X3867:BN3867,BP3867:BX3867,BZ3867:CF3867,CH3867:FC3867,FI3867:FQ3867),"")</f>
        <v/>
      </c>
      <c r="G3867" s="98" t="str">
        <f>IF($B3867&gt;=1,$M3867,"")</f>
        <v/>
      </c>
      <c r="H3867" s="199" t="str">
        <f>IF(AND(M3867&gt;0,M3867&lt;=STATS!$C$22),1,"")</f>
        <v/>
      </c>
      <c r="J3867" s="34">
        <v>3866</v>
      </c>
      <c r="R3867" s="17"/>
      <c r="U3867" s="17"/>
      <c r="FD3867" s="195"/>
      <c r="FE3867" s="195"/>
      <c r="FF3867" s="195"/>
      <c r="FG3867" s="195"/>
      <c r="FH3867" s="195"/>
    </row>
    <row r="3868" spans="2:164" x14ac:dyDescent="0.2">
      <c r="B3868" s="98">
        <f>COUNT(R3868:FC3868,FI3868:FQ3868)</f>
        <v>0</v>
      </c>
      <c r="C3868" s="98" t="str">
        <f>IF(COUNT(R3868:FC3868,FI3868:FQ3868)&gt;0,COUNT(R3868:FC3868,FI3868:FQ3868),"")</f>
        <v/>
      </c>
      <c r="D3868" s="98" t="str">
        <f>IF(COUNT(X3868:BN3868,BP3868:BX3868,BZ3868:CF3868,CH3868:FC3868,FI3868:FQ3868)&gt;0,COUNT(X3868:BN3868,BP3868:BX3868,BZ3868:CF3868,CH3868:FC3868,FI3868:FQ3868),"")</f>
        <v/>
      </c>
      <c r="E3868" s="98" t="str">
        <f>IF(H3868=1,COUNT(R3868:FC3868,FI3868:FQ3868),"")</f>
        <v/>
      </c>
      <c r="F3868" s="98" t="str">
        <f>IF(H3868=1,COUNT(X3868:BN3868,BP3868:BX3868,BZ3868:CF3868,CH3868:FC3868,FI3868:FQ3868),"")</f>
        <v/>
      </c>
      <c r="G3868" s="98" t="str">
        <f>IF($B3868&gt;=1,$M3868,"")</f>
        <v/>
      </c>
      <c r="H3868" s="199" t="str">
        <f>IF(AND(M3868&gt;0,M3868&lt;=STATS!$C$22),1,"")</f>
        <v/>
      </c>
      <c r="J3868" s="34">
        <v>3867</v>
      </c>
      <c r="R3868" s="17"/>
      <c r="U3868" s="17"/>
      <c r="FD3868" s="195"/>
      <c r="FE3868" s="195"/>
      <c r="FF3868" s="195"/>
      <c r="FG3868" s="195"/>
      <c r="FH3868" s="195"/>
    </row>
    <row r="3869" spans="2:164" x14ac:dyDescent="0.2">
      <c r="B3869" s="98">
        <f>COUNT(R3869:FC3869,FI3869:FQ3869)</f>
        <v>0</v>
      </c>
      <c r="C3869" s="98" t="str">
        <f>IF(COUNT(R3869:FC3869,FI3869:FQ3869)&gt;0,COUNT(R3869:FC3869,FI3869:FQ3869),"")</f>
        <v/>
      </c>
      <c r="D3869" s="98" t="str">
        <f>IF(COUNT(X3869:BN3869,BP3869:BX3869,BZ3869:CF3869,CH3869:FC3869,FI3869:FQ3869)&gt;0,COUNT(X3869:BN3869,BP3869:BX3869,BZ3869:CF3869,CH3869:FC3869,FI3869:FQ3869),"")</f>
        <v/>
      </c>
      <c r="E3869" s="98" t="str">
        <f>IF(H3869=1,COUNT(R3869:FC3869,FI3869:FQ3869),"")</f>
        <v/>
      </c>
      <c r="F3869" s="98" t="str">
        <f>IF(H3869=1,COUNT(X3869:BN3869,BP3869:BX3869,BZ3869:CF3869,CH3869:FC3869,FI3869:FQ3869),"")</f>
        <v/>
      </c>
      <c r="G3869" s="98" t="str">
        <f>IF($B3869&gt;=1,$M3869,"")</f>
        <v/>
      </c>
      <c r="H3869" s="199" t="str">
        <f>IF(AND(M3869&gt;0,M3869&lt;=STATS!$C$22),1,"")</f>
        <v/>
      </c>
      <c r="J3869" s="34">
        <v>3868</v>
      </c>
      <c r="R3869" s="17"/>
      <c r="U3869" s="17"/>
      <c r="FD3869" s="195"/>
      <c r="FE3869" s="195"/>
      <c r="FF3869" s="195"/>
      <c r="FG3869" s="195"/>
      <c r="FH3869" s="195"/>
    </row>
    <row r="3870" spans="2:164" x14ac:dyDescent="0.2">
      <c r="B3870" s="98">
        <f>COUNT(R3870:FC3870,FI3870:FQ3870)</f>
        <v>0</v>
      </c>
      <c r="C3870" s="98" t="str">
        <f>IF(COUNT(R3870:FC3870,FI3870:FQ3870)&gt;0,COUNT(R3870:FC3870,FI3870:FQ3870),"")</f>
        <v/>
      </c>
      <c r="D3870" s="98" t="str">
        <f>IF(COUNT(X3870:BN3870,BP3870:BX3870,BZ3870:CF3870,CH3870:FC3870,FI3870:FQ3870)&gt;0,COUNT(X3870:BN3870,BP3870:BX3870,BZ3870:CF3870,CH3870:FC3870,FI3870:FQ3870),"")</f>
        <v/>
      </c>
      <c r="E3870" s="98" t="str">
        <f>IF(H3870=1,COUNT(R3870:FC3870,FI3870:FQ3870),"")</f>
        <v/>
      </c>
      <c r="F3870" s="98" t="str">
        <f>IF(H3870=1,COUNT(X3870:BN3870,BP3870:BX3870,BZ3870:CF3870,CH3870:FC3870,FI3870:FQ3870),"")</f>
        <v/>
      </c>
      <c r="G3870" s="98" t="str">
        <f>IF($B3870&gt;=1,$M3870,"")</f>
        <v/>
      </c>
      <c r="H3870" s="199" t="str">
        <f>IF(AND(M3870&gt;0,M3870&lt;=STATS!$C$22),1,"")</f>
        <v/>
      </c>
      <c r="J3870" s="34">
        <v>3869</v>
      </c>
      <c r="R3870" s="17"/>
      <c r="U3870" s="17"/>
      <c r="FD3870" s="195"/>
      <c r="FE3870" s="195"/>
      <c r="FF3870" s="195"/>
      <c r="FG3870" s="195"/>
      <c r="FH3870" s="195"/>
    </row>
    <row r="3871" spans="2:164" x14ac:dyDescent="0.2">
      <c r="B3871" s="98">
        <f>COUNT(R3871:FC3871,FI3871:FQ3871)</f>
        <v>0</v>
      </c>
      <c r="C3871" s="98" t="str">
        <f>IF(COUNT(R3871:FC3871,FI3871:FQ3871)&gt;0,COUNT(R3871:FC3871,FI3871:FQ3871),"")</f>
        <v/>
      </c>
      <c r="D3871" s="98" t="str">
        <f>IF(COUNT(X3871:BN3871,BP3871:BX3871,BZ3871:CF3871,CH3871:FC3871,FI3871:FQ3871)&gt;0,COUNT(X3871:BN3871,BP3871:BX3871,BZ3871:CF3871,CH3871:FC3871,FI3871:FQ3871),"")</f>
        <v/>
      </c>
      <c r="E3871" s="98" t="str">
        <f>IF(H3871=1,COUNT(R3871:FC3871,FI3871:FQ3871),"")</f>
        <v/>
      </c>
      <c r="F3871" s="98" t="str">
        <f>IF(H3871=1,COUNT(X3871:BN3871,BP3871:BX3871,BZ3871:CF3871,CH3871:FC3871,FI3871:FQ3871),"")</f>
        <v/>
      </c>
      <c r="G3871" s="98" t="str">
        <f>IF($B3871&gt;=1,$M3871,"")</f>
        <v/>
      </c>
      <c r="H3871" s="199" t="str">
        <f>IF(AND(M3871&gt;0,M3871&lt;=STATS!$C$22),1,"")</f>
        <v/>
      </c>
      <c r="J3871" s="34">
        <v>3870</v>
      </c>
      <c r="R3871" s="17"/>
      <c r="U3871" s="17"/>
      <c r="FD3871" s="195"/>
      <c r="FE3871" s="195"/>
      <c r="FF3871" s="195"/>
      <c r="FG3871" s="195"/>
      <c r="FH3871" s="195"/>
    </row>
    <row r="3872" spans="2:164" x14ac:dyDescent="0.2">
      <c r="B3872" s="98">
        <f>COUNT(R3872:FC3872,FI3872:FQ3872)</f>
        <v>0</v>
      </c>
      <c r="C3872" s="98" t="str">
        <f>IF(COUNT(R3872:FC3872,FI3872:FQ3872)&gt;0,COUNT(R3872:FC3872,FI3872:FQ3872),"")</f>
        <v/>
      </c>
      <c r="D3872" s="98" t="str">
        <f>IF(COUNT(X3872:BN3872,BP3872:BX3872,BZ3872:CF3872,CH3872:FC3872,FI3872:FQ3872)&gt;0,COUNT(X3872:BN3872,BP3872:BX3872,BZ3872:CF3872,CH3872:FC3872,FI3872:FQ3872),"")</f>
        <v/>
      </c>
      <c r="E3872" s="98" t="str">
        <f>IF(H3872=1,COUNT(R3872:FC3872,FI3872:FQ3872),"")</f>
        <v/>
      </c>
      <c r="F3872" s="98" t="str">
        <f>IF(H3872=1,COUNT(X3872:BN3872,BP3872:BX3872,BZ3872:CF3872,CH3872:FC3872,FI3872:FQ3872),"")</f>
        <v/>
      </c>
      <c r="G3872" s="98" t="str">
        <f>IF($B3872&gt;=1,$M3872,"")</f>
        <v/>
      </c>
      <c r="H3872" s="199" t="str">
        <f>IF(AND(M3872&gt;0,M3872&lt;=STATS!$C$22),1,"")</f>
        <v/>
      </c>
      <c r="J3872" s="34">
        <v>3871</v>
      </c>
      <c r="R3872" s="17"/>
      <c r="U3872" s="17"/>
      <c r="FD3872" s="195"/>
      <c r="FE3872" s="195"/>
      <c r="FF3872" s="195"/>
      <c r="FG3872" s="195"/>
      <c r="FH3872" s="195"/>
    </row>
    <row r="3873" spans="2:164" x14ac:dyDescent="0.2">
      <c r="B3873" s="98">
        <f>COUNT(R3873:FC3873,FI3873:FQ3873)</f>
        <v>0</v>
      </c>
      <c r="C3873" s="98" t="str">
        <f>IF(COUNT(R3873:FC3873,FI3873:FQ3873)&gt;0,COUNT(R3873:FC3873,FI3873:FQ3873),"")</f>
        <v/>
      </c>
      <c r="D3873" s="98" t="str">
        <f>IF(COUNT(X3873:BN3873,BP3873:BX3873,BZ3873:CF3873,CH3873:FC3873,FI3873:FQ3873)&gt;0,COUNT(X3873:BN3873,BP3873:BX3873,BZ3873:CF3873,CH3873:FC3873,FI3873:FQ3873),"")</f>
        <v/>
      </c>
      <c r="E3873" s="98" t="str">
        <f>IF(H3873=1,COUNT(R3873:FC3873,FI3873:FQ3873),"")</f>
        <v/>
      </c>
      <c r="F3873" s="98" t="str">
        <f>IF(H3873=1,COUNT(X3873:BN3873,BP3873:BX3873,BZ3873:CF3873,CH3873:FC3873,FI3873:FQ3873),"")</f>
        <v/>
      </c>
      <c r="G3873" s="98" t="str">
        <f>IF($B3873&gt;=1,$M3873,"")</f>
        <v/>
      </c>
      <c r="H3873" s="199" t="str">
        <f>IF(AND(M3873&gt;0,M3873&lt;=STATS!$C$22),1,"")</f>
        <v/>
      </c>
      <c r="J3873" s="34">
        <v>3872</v>
      </c>
      <c r="R3873" s="17"/>
      <c r="U3873" s="17"/>
      <c r="FD3873" s="195"/>
      <c r="FE3873" s="195"/>
      <c r="FF3873" s="195"/>
      <c r="FG3873" s="195"/>
      <c r="FH3873" s="195"/>
    </row>
    <row r="3874" spans="2:164" x14ac:dyDescent="0.2">
      <c r="B3874" s="98">
        <f>COUNT(R3874:FC3874,FI3874:FQ3874)</f>
        <v>0</v>
      </c>
      <c r="C3874" s="98" t="str">
        <f>IF(COUNT(R3874:FC3874,FI3874:FQ3874)&gt;0,COUNT(R3874:FC3874,FI3874:FQ3874),"")</f>
        <v/>
      </c>
      <c r="D3874" s="98" t="str">
        <f>IF(COUNT(X3874:BN3874,BP3874:BX3874,BZ3874:CF3874,CH3874:FC3874,FI3874:FQ3874)&gt;0,COUNT(X3874:BN3874,BP3874:BX3874,BZ3874:CF3874,CH3874:FC3874,FI3874:FQ3874),"")</f>
        <v/>
      </c>
      <c r="E3874" s="98" t="str">
        <f>IF(H3874=1,COUNT(R3874:FC3874,FI3874:FQ3874),"")</f>
        <v/>
      </c>
      <c r="F3874" s="98" t="str">
        <f>IF(H3874=1,COUNT(X3874:BN3874,BP3874:BX3874,BZ3874:CF3874,CH3874:FC3874,FI3874:FQ3874),"")</f>
        <v/>
      </c>
      <c r="G3874" s="98" t="str">
        <f>IF($B3874&gt;=1,$M3874,"")</f>
        <v/>
      </c>
      <c r="H3874" s="199" t="str">
        <f>IF(AND(M3874&gt;0,M3874&lt;=STATS!$C$22),1,"")</f>
        <v/>
      </c>
      <c r="J3874" s="34">
        <v>3873</v>
      </c>
      <c r="R3874" s="17"/>
      <c r="U3874" s="17"/>
      <c r="FD3874" s="195"/>
      <c r="FE3874" s="195"/>
      <c r="FF3874" s="195"/>
      <c r="FG3874" s="195"/>
      <c r="FH3874" s="195"/>
    </row>
    <row r="3875" spans="2:164" x14ac:dyDescent="0.2">
      <c r="B3875" s="98">
        <f>COUNT(R3875:FC3875,FI3875:FQ3875)</f>
        <v>0</v>
      </c>
      <c r="C3875" s="98" t="str">
        <f>IF(COUNT(R3875:FC3875,FI3875:FQ3875)&gt;0,COUNT(R3875:FC3875,FI3875:FQ3875),"")</f>
        <v/>
      </c>
      <c r="D3875" s="98" t="str">
        <f>IF(COUNT(X3875:BN3875,BP3875:BX3875,BZ3875:CF3875,CH3875:FC3875,FI3875:FQ3875)&gt;0,COUNT(X3875:BN3875,BP3875:BX3875,BZ3875:CF3875,CH3875:FC3875,FI3875:FQ3875),"")</f>
        <v/>
      </c>
      <c r="E3875" s="98" t="str">
        <f>IF(H3875=1,COUNT(R3875:FC3875,FI3875:FQ3875),"")</f>
        <v/>
      </c>
      <c r="F3875" s="98" t="str">
        <f>IF(H3875=1,COUNT(X3875:BN3875,BP3875:BX3875,BZ3875:CF3875,CH3875:FC3875,FI3875:FQ3875),"")</f>
        <v/>
      </c>
      <c r="G3875" s="98" t="str">
        <f>IF($B3875&gt;=1,$M3875,"")</f>
        <v/>
      </c>
      <c r="H3875" s="199" t="str">
        <f>IF(AND(M3875&gt;0,M3875&lt;=STATS!$C$22),1,"")</f>
        <v/>
      </c>
      <c r="J3875" s="34">
        <v>3874</v>
      </c>
      <c r="R3875" s="17"/>
      <c r="U3875" s="17"/>
      <c r="FD3875" s="195"/>
      <c r="FE3875" s="195"/>
      <c r="FF3875" s="195"/>
      <c r="FG3875" s="195"/>
      <c r="FH3875" s="195"/>
    </row>
    <row r="3876" spans="2:164" x14ac:dyDescent="0.2">
      <c r="B3876" s="98">
        <f>COUNT(R3876:FC3876,FI3876:FQ3876)</f>
        <v>0</v>
      </c>
      <c r="C3876" s="98" t="str">
        <f>IF(COUNT(R3876:FC3876,FI3876:FQ3876)&gt;0,COUNT(R3876:FC3876,FI3876:FQ3876),"")</f>
        <v/>
      </c>
      <c r="D3876" s="98" t="str">
        <f>IF(COUNT(X3876:BN3876,BP3876:BX3876,BZ3876:CF3876,CH3876:FC3876,FI3876:FQ3876)&gt;0,COUNT(X3876:BN3876,BP3876:BX3876,BZ3876:CF3876,CH3876:FC3876,FI3876:FQ3876),"")</f>
        <v/>
      </c>
      <c r="E3876" s="98" t="str">
        <f>IF(H3876=1,COUNT(R3876:FC3876,FI3876:FQ3876),"")</f>
        <v/>
      </c>
      <c r="F3876" s="98" t="str">
        <f>IF(H3876=1,COUNT(X3876:BN3876,BP3876:BX3876,BZ3876:CF3876,CH3876:FC3876,FI3876:FQ3876),"")</f>
        <v/>
      </c>
      <c r="G3876" s="98" t="str">
        <f>IF($B3876&gt;=1,$M3876,"")</f>
        <v/>
      </c>
      <c r="H3876" s="199" t="str">
        <f>IF(AND(M3876&gt;0,M3876&lt;=STATS!$C$22),1,"")</f>
        <v/>
      </c>
      <c r="J3876" s="34">
        <v>3875</v>
      </c>
      <c r="R3876" s="17"/>
      <c r="U3876" s="17"/>
      <c r="FD3876" s="195"/>
      <c r="FE3876" s="195"/>
      <c r="FF3876" s="195"/>
      <c r="FG3876" s="195"/>
      <c r="FH3876" s="195"/>
    </row>
    <row r="3877" spans="2:164" x14ac:dyDescent="0.2">
      <c r="B3877" s="98">
        <f>COUNT(R3877:FC3877,FI3877:FQ3877)</f>
        <v>0</v>
      </c>
      <c r="C3877" s="98" t="str">
        <f>IF(COUNT(R3877:FC3877,FI3877:FQ3877)&gt;0,COUNT(R3877:FC3877,FI3877:FQ3877),"")</f>
        <v/>
      </c>
      <c r="D3877" s="98" t="str">
        <f>IF(COUNT(X3877:BN3877,BP3877:BX3877,BZ3877:CF3877,CH3877:FC3877,FI3877:FQ3877)&gt;0,COUNT(X3877:BN3877,BP3877:BX3877,BZ3877:CF3877,CH3877:FC3877,FI3877:FQ3877),"")</f>
        <v/>
      </c>
      <c r="E3877" s="98" t="str">
        <f>IF(H3877=1,COUNT(R3877:FC3877,FI3877:FQ3877),"")</f>
        <v/>
      </c>
      <c r="F3877" s="98" t="str">
        <f>IF(H3877=1,COUNT(X3877:BN3877,BP3877:BX3877,BZ3877:CF3877,CH3877:FC3877,FI3877:FQ3877),"")</f>
        <v/>
      </c>
      <c r="G3877" s="98" t="str">
        <f>IF($B3877&gt;=1,$M3877,"")</f>
        <v/>
      </c>
      <c r="H3877" s="199" t="str">
        <f>IF(AND(M3877&gt;0,M3877&lt;=STATS!$C$22),1,"")</f>
        <v/>
      </c>
      <c r="J3877" s="34">
        <v>3876</v>
      </c>
      <c r="R3877" s="17"/>
      <c r="U3877" s="17"/>
      <c r="FD3877" s="195"/>
      <c r="FE3877" s="195"/>
      <c r="FF3877" s="195"/>
      <c r="FG3877" s="195"/>
      <c r="FH3877" s="195"/>
    </row>
    <row r="3878" spans="2:164" x14ac:dyDescent="0.2">
      <c r="B3878" s="98">
        <f>COUNT(R3878:FC3878,FI3878:FQ3878)</f>
        <v>0</v>
      </c>
      <c r="C3878" s="98" t="str">
        <f>IF(COUNT(R3878:FC3878,FI3878:FQ3878)&gt;0,COUNT(R3878:FC3878,FI3878:FQ3878),"")</f>
        <v/>
      </c>
      <c r="D3878" s="98" t="str">
        <f>IF(COUNT(X3878:BN3878,BP3878:BX3878,BZ3878:CF3878,CH3878:FC3878,FI3878:FQ3878)&gt;0,COUNT(X3878:BN3878,BP3878:BX3878,BZ3878:CF3878,CH3878:FC3878,FI3878:FQ3878),"")</f>
        <v/>
      </c>
      <c r="E3878" s="98" t="str">
        <f>IF(H3878=1,COUNT(R3878:FC3878,FI3878:FQ3878),"")</f>
        <v/>
      </c>
      <c r="F3878" s="98" t="str">
        <f>IF(H3878=1,COUNT(X3878:BN3878,BP3878:BX3878,BZ3878:CF3878,CH3878:FC3878,FI3878:FQ3878),"")</f>
        <v/>
      </c>
      <c r="G3878" s="98" t="str">
        <f>IF($B3878&gt;=1,$M3878,"")</f>
        <v/>
      </c>
      <c r="H3878" s="199" t="str">
        <f>IF(AND(M3878&gt;0,M3878&lt;=STATS!$C$22),1,"")</f>
        <v/>
      </c>
      <c r="J3878" s="34">
        <v>3877</v>
      </c>
      <c r="R3878" s="17"/>
      <c r="U3878" s="17"/>
      <c r="FD3878" s="195"/>
      <c r="FE3878" s="195"/>
      <c r="FF3878" s="195"/>
      <c r="FG3878" s="195"/>
      <c r="FH3878" s="195"/>
    </row>
    <row r="3879" spans="2:164" x14ac:dyDescent="0.2">
      <c r="B3879" s="98">
        <f>COUNT(R3879:FC3879,FI3879:FQ3879)</f>
        <v>0</v>
      </c>
      <c r="C3879" s="98" t="str">
        <f>IF(COUNT(R3879:FC3879,FI3879:FQ3879)&gt;0,COUNT(R3879:FC3879,FI3879:FQ3879),"")</f>
        <v/>
      </c>
      <c r="D3879" s="98" t="str">
        <f>IF(COUNT(X3879:BN3879,BP3879:BX3879,BZ3879:CF3879,CH3879:FC3879,FI3879:FQ3879)&gt;0,COUNT(X3879:BN3879,BP3879:BX3879,BZ3879:CF3879,CH3879:FC3879,FI3879:FQ3879),"")</f>
        <v/>
      </c>
      <c r="E3879" s="98" t="str">
        <f>IF(H3879=1,COUNT(R3879:FC3879,FI3879:FQ3879),"")</f>
        <v/>
      </c>
      <c r="F3879" s="98" t="str">
        <f>IF(H3879=1,COUNT(X3879:BN3879,BP3879:BX3879,BZ3879:CF3879,CH3879:FC3879,FI3879:FQ3879),"")</f>
        <v/>
      </c>
      <c r="G3879" s="98" t="str">
        <f>IF($B3879&gt;=1,$M3879,"")</f>
        <v/>
      </c>
      <c r="H3879" s="199" t="str">
        <f>IF(AND(M3879&gt;0,M3879&lt;=STATS!$C$22),1,"")</f>
        <v/>
      </c>
      <c r="J3879" s="34">
        <v>3878</v>
      </c>
      <c r="R3879" s="17"/>
      <c r="U3879" s="17"/>
      <c r="FD3879" s="195"/>
      <c r="FE3879" s="195"/>
      <c r="FF3879" s="195"/>
      <c r="FG3879" s="195"/>
      <c r="FH3879" s="195"/>
    </row>
    <row r="3880" spans="2:164" x14ac:dyDescent="0.2">
      <c r="B3880" s="98">
        <f>COUNT(R3880:FC3880,FI3880:FQ3880)</f>
        <v>0</v>
      </c>
      <c r="C3880" s="98" t="str">
        <f>IF(COUNT(R3880:FC3880,FI3880:FQ3880)&gt;0,COUNT(R3880:FC3880,FI3880:FQ3880),"")</f>
        <v/>
      </c>
      <c r="D3880" s="98" t="str">
        <f>IF(COUNT(X3880:BN3880,BP3880:BX3880,BZ3880:CF3880,CH3880:FC3880,FI3880:FQ3880)&gt;0,COUNT(X3880:BN3880,BP3880:BX3880,BZ3880:CF3880,CH3880:FC3880,FI3880:FQ3880),"")</f>
        <v/>
      </c>
      <c r="E3880" s="98" t="str">
        <f>IF(H3880=1,COUNT(R3880:FC3880,FI3880:FQ3880),"")</f>
        <v/>
      </c>
      <c r="F3880" s="98" t="str">
        <f>IF(H3880=1,COUNT(X3880:BN3880,BP3880:BX3880,BZ3880:CF3880,CH3880:FC3880,FI3880:FQ3880),"")</f>
        <v/>
      </c>
      <c r="G3880" s="98" t="str">
        <f>IF($B3880&gt;=1,$M3880,"")</f>
        <v/>
      </c>
      <c r="H3880" s="199" t="str">
        <f>IF(AND(M3880&gt;0,M3880&lt;=STATS!$C$22),1,"")</f>
        <v/>
      </c>
      <c r="J3880" s="34">
        <v>3879</v>
      </c>
      <c r="R3880" s="17"/>
      <c r="U3880" s="17"/>
      <c r="FD3880" s="195"/>
      <c r="FE3880" s="195"/>
      <c r="FF3880" s="195"/>
      <c r="FG3880" s="195"/>
      <c r="FH3880" s="195"/>
    </row>
    <row r="3881" spans="2:164" x14ac:dyDescent="0.2">
      <c r="B3881" s="98">
        <f>COUNT(R3881:FC3881,FI3881:FQ3881)</f>
        <v>0</v>
      </c>
      <c r="C3881" s="98" t="str">
        <f>IF(COUNT(R3881:FC3881,FI3881:FQ3881)&gt;0,COUNT(R3881:FC3881,FI3881:FQ3881),"")</f>
        <v/>
      </c>
      <c r="D3881" s="98" t="str">
        <f>IF(COUNT(X3881:BN3881,BP3881:BX3881,BZ3881:CF3881,CH3881:FC3881,FI3881:FQ3881)&gt;0,COUNT(X3881:BN3881,BP3881:BX3881,BZ3881:CF3881,CH3881:FC3881,FI3881:FQ3881),"")</f>
        <v/>
      </c>
      <c r="E3881" s="98" t="str">
        <f>IF(H3881=1,COUNT(R3881:FC3881,FI3881:FQ3881),"")</f>
        <v/>
      </c>
      <c r="F3881" s="98" t="str">
        <f>IF(H3881=1,COUNT(X3881:BN3881,BP3881:BX3881,BZ3881:CF3881,CH3881:FC3881,FI3881:FQ3881),"")</f>
        <v/>
      </c>
      <c r="G3881" s="98" t="str">
        <f>IF($B3881&gt;=1,$M3881,"")</f>
        <v/>
      </c>
      <c r="H3881" s="199" t="str">
        <f>IF(AND(M3881&gt;0,M3881&lt;=STATS!$C$22),1,"")</f>
        <v/>
      </c>
      <c r="J3881" s="34">
        <v>3880</v>
      </c>
      <c r="R3881" s="17"/>
      <c r="U3881" s="17"/>
      <c r="FD3881" s="195"/>
      <c r="FE3881" s="195"/>
      <c r="FF3881" s="195"/>
      <c r="FG3881" s="195"/>
      <c r="FH3881" s="195"/>
    </row>
    <row r="3882" spans="2:164" x14ac:dyDescent="0.2">
      <c r="B3882" s="98">
        <f>COUNT(R3882:FC3882,FI3882:FQ3882)</f>
        <v>0</v>
      </c>
      <c r="C3882" s="98" t="str">
        <f>IF(COUNT(R3882:FC3882,FI3882:FQ3882)&gt;0,COUNT(R3882:FC3882,FI3882:FQ3882),"")</f>
        <v/>
      </c>
      <c r="D3882" s="98" t="str">
        <f>IF(COUNT(X3882:BN3882,BP3882:BX3882,BZ3882:CF3882,CH3882:FC3882,FI3882:FQ3882)&gt;0,COUNT(X3882:BN3882,BP3882:BX3882,BZ3882:CF3882,CH3882:FC3882,FI3882:FQ3882),"")</f>
        <v/>
      </c>
      <c r="E3882" s="98" t="str">
        <f>IF(H3882=1,COUNT(R3882:FC3882,FI3882:FQ3882),"")</f>
        <v/>
      </c>
      <c r="F3882" s="98" t="str">
        <f>IF(H3882=1,COUNT(X3882:BN3882,BP3882:BX3882,BZ3882:CF3882,CH3882:FC3882,FI3882:FQ3882),"")</f>
        <v/>
      </c>
      <c r="G3882" s="98" t="str">
        <f>IF($B3882&gt;=1,$M3882,"")</f>
        <v/>
      </c>
      <c r="H3882" s="199" t="str">
        <f>IF(AND(M3882&gt;0,M3882&lt;=STATS!$C$22),1,"")</f>
        <v/>
      </c>
      <c r="J3882" s="34">
        <v>3881</v>
      </c>
      <c r="R3882" s="17"/>
      <c r="U3882" s="17"/>
      <c r="FD3882" s="195"/>
      <c r="FE3882" s="195"/>
      <c r="FF3882" s="195"/>
      <c r="FG3882" s="195"/>
      <c r="FH3882" s="195"/>
    </row>
    <row r="3883" spans="2:164" x14ac:dyDescent="0.2">
      <c r="B3883" s="98">
        <f>COUNT(R3883:FC3883,FI3883:FQ3883)</f>
        <v>0</v>
      </c>
      <c r="C3883" s="98" t="str">
        <f>IF(COUNT(R3883:FC3883,FI3883:FQ3883)&gt;0,COUNT(R3883:FC3883,FI3883:FQ3883),"")</f>
        <v/>
      </c>
      <c r="D3883" s="98" t="str">
        <f>IF(COUNT(X3883:BN3883,BP3883:BX3883,BZ3883:CF3883,CH3883:FC3883,FI3883:FQ3883)&gt;0,COUNT(X3883:BN3883,BP3883:BX3883,BZ3883:CF3883,CH3883:FC3883,FI3883:FQ3883),"")</f>
        <v/>
      </c>
      <c r="E3883" s="98" t="str">
        <f>IF(H3883=1,COUNT(R3883:FC3883,FI3883:FQ3883),"")</f>
        <v/>
      </c>
      <c r="F3883" s="98" t="str">
        <f>IF(H3883=1,COUNT(X3883:BN3883,BP3883:BX3883,BZ3883:CF3883,CH3883:FC3883,FI3883:FQ3883),"")</f>
        <v/>
      </c>
      <c r="G3883" s="98" t="str">
        <f>IF($B3883&gt;=1,$M3883,"")</f>
        <v/>
      </c>
      <c r="H3883" s="199" t="str">
        <f>IF(AND(M3883&gt;0,M3883&lt;=STATS!$C$22),1,"")</f>
        <v/>
      </c>
      <c r="J3883" s="34">
        <v>3882</v>
      </c>
      <c r="R3883" s="17"/>
      <c r="U3883" s="17"/>
      <c r="FD3883" s="195"/>
      <c r="FE3883" s="195"/>
      <c r="FF3883" s="195"/>
      <c r="FG3883" s="195"/>
      <c r="FH3883" s="195"/>
    </row>
    <row r="3884" spans="2:164" x14ac:dyDescent="0.2">
      <c r="B3884" s="98">
        <f>COUNT(R3884:FC3884,FI3884:FQ3884)</f>
        <v>0</v>
      </c>
      <c r="C3884" s="98" t="str">
        <f>IF(COUNT(R3884:FC3884,FI3884:FQ3884)&gt;0,COUNT(R3884:FC3884,FI3884:FQ3884),"")</f>
        <v/>
      </c>
      <c r="D3884" s="98" t="str">
        <f>IF(COUNT(X3884:BN3884,BP3884:BX3884,BZ3884:CF3884,CH3884:FC3884,FI3884:FQ3884)&gt;0,COUNT(X3884:BN3884,BP3884:BX3884,BZ3884:CF3884,CH3884:FC3884,FI3884:FQ3884),"")</f>
        <v/>
      </c>
      <c r="E3884" s="98" t="str">
        <f>IF(H3884=1,COUNT(R3884:FC3884,FI3884:FQ3884),"")</f>
        <v/>
      </c>
      <c r="F3884" s="98" t="str">
        <f>IF(H3884=1,COUNT(X3884:BN3884,BP3884:BX3884,BZ3884:CF3884,CH3884:FC3884,FI3884:FQ3884),"")</f>
        <v/>
      </c>
      <c r="G3884" s="98" t="str">
        <f>IF($B3884&gt;=1,$M3884,"")</f>
        <v/>
      </c>
      <c r="H3884" s="199" t="str">
        <f>IF(AND(M3884&gt;0,M3884&lt;=STATS!$C$22),1,"")</f>
        <v/>
      </c>
      <c r="J3884" s="34">
        <v>3883</v>
      </c>
      <c r="R3884" s="17"/>
      <c r="U3884" s="17"/>
      <c r="FD3884" s="195"/>
      <c r="FE3884" s="195"/>
      <c r="FF3884" s="195"/>
      <c r="FG3884" s="195"/>
      <c r="FH3884" s="195"/>
    </row>
    <row r="3885" spans="2:164" x14ac:dyDescent="0.2">
      <c r="B3885" s="98">
        <f>COUNT(R3885:FC3885,FI3885:FQ3885)</f>
        <v>0</v>
      </c>
      <c r="C3885" s="98" t="str">
        <f>IF(COUNT(R3885:FC3885,FI3885:FQ3885)&gt;0,COUNT(R3885:FC3885,FI3885:FQ3885),"")</f>
        <v/>
      </c>
      <c r="D3885" s="98" t="str">
        <f>IF(COUNT(X3885:BN3885,BP3885:BX3885,BZ3885:CF3885,CH3885:FC3885,FI3885:FQ3885)&gt;0,COUNT(X3885:BN3885,BP3885:BX3885,BZ3885:CF3885,CH3885:FC3885,FI3885:FQ3885),"")</f>
        <v/>
      </c>
      <c r="E3885" s="98" t="str">
        <f>IF(H3885=1,COUNT(R3885:FC3885,FI3885:FQ3885),"")</f>
        <v/>
      </c>
      <c r="F3885" s="98" t="str">
        <f>IF(H3885=1,COUNT(X3885:BN3885,BP3885:BX3885,BZ3885:CF3885,CH3885:FC3885,FI3885:FQ3885),"")</f>
        <v/>
      </c>
      <c r="G3885" s="98" t="str">
        <f>IF($B3885&gt;=1,$M3885,"")</f>
        <v/>
      </c>
      <c r="H3885" s="199" t="str">
        <f>IF(AND(M3885&gt;0,M3885&lt;=STATS!$C$22),1,"")</f>
        <v/>
      </c>
      <c r="J3885" s="34">
        <v>3884</v>
      </c>
      <c r="R3885" s="17"/>
      <c r="U3885" s="17"/>
      <c r="FD3885" s="195"/>
      <c r="FE3885" s="195"/>
      <c r="FF3885" s="195"/>
      <c r="FG3885" s="195"/>
      <c r="FH3885" s="195"/>
    </row>
    <row r="3886" spans="2:164" x14ac:dyDescent="0.2">
      <c r="B3886" s="98">
        <f>COUNT(R3886:FC3886,FI3886:FQ3886)</f>
        <v>0</v>
      </c>
      <c r="C3886" s="98" t="str">
        <f>IF(COUNT(R3886:FC3886,FI3886:FQ3886)&gt;0,COUNT(R3886:FC3886,FI3886:FQ3886),"")</f>
        <v/>
      </c>
      <c r="D3886" s="98" t="str">
        <f>IF(COUNT(X3886:BN3886,BP3886:BX3886,BZ3886:CF3886,CH3886:FC3886,FI3886:FQ3886)&gt;0,COUNT(X3886:BN3886,BP3886:BX3886,BZ3886:CF3886,CH3886:FC3886,FI3886:FQ3886),"")</f>
        <v/>
      </c>
      <c r="E3886" s="98" t="str">
        <f>IF(H3886=1,COUNT(R3886:FC3886,FI3886:FQ3886),"")</f>
        <v/>
      </c>
      <c r="F3886" s="98" t="str">
        <f>IF(H3886=1,COUNT(X3886:BN3886,BP3886:BX3886,BZ3886:CF3886,CH3886:FC3886,FI3886:FQ3886),"")</f>
        <v/>
      </c>
      <c r="G3886" s="98" t="str">
        <f>IF($B3886&gt;=1,$M3886,"")</f>
        <v/>
      </c>
      <c r="H3886" s="199" t="str">
        <f>IF(AND(M3886&gt;0,M3886&lt;=STATS!$C$22),1,"")</f>
        <v/>
      </c>
      <c r="J3886" s="34">
        <v>3885</v>
      </c>
      <c r="R3886" s="17"/>
      <c r="U3886" s="17"/>
      <c r="FD3886" s="195"/>
      <c r="FE3886" s="195"/>
      <c r="FF3886" s="195"/>
      <c r="FG3886" s="195"/>
      <c r="FH3886" s="195"/>
    </row>
    <row r="3887" spans="2:164" x14ac:dyDescent="0.2">
      <c r="B3887" s="98">
        <f>COUNT(R3887:FC3887,FI3887:FQ3887)</f>
        <v>0</v>
      </c>
      <c r="C3887" s="98" t="str">
        <f>IF(COUNT(R3887:FC3887,FI3887:FQ3887)&gt;0,COUNT(R3887:FC3887,FI3887:FQ3887),"")</f>
        <v/>
      </c>
      <c r="D3887" s="98" t="str">
        <f>IF(COUNT(X3887:BN3887,BP3887:BX3887,BZ3887:CF3887,CH3887:FC3887,FI3887:FQ3887)&gt;0,COUNT(X3887:BN3887,BP3887:BX3887,BZ3887:CF3887,CH3887:FC3887,FI3887:FQ3887),"")</f>
        <v/>
      </c>
      <c r="E3887" s="98" t="str">
        <f>IF(H3887=1,COUNT(R3887:FC3887,FI3887:FQ3887),"")</f>
        <v/>
      </c>
      <c r="F3887" s="98" t="str">
        <f>IF(H3887=1,COUNT(X3887:BN3887,BP3887:BX3887,BZ3887:CF3887,CH3887:FC3887,FI3887:FQ3887),"")</f>
        <v/>
      </c>
      <c r="G3887" s="98" t="str">
        <f>IF($B3887&gt;=1,$M3887,"")</f>
        <v/>
      </c>
      <c r="H3887" s="199" t="str">
        <f>IF(AND(M3887&gt;0,M3887&lt;=STATS!$C$22),1,"")</f>
        <v/>
      </c>
      <c r="J3887" s="34">
        <v>3886</v>
      </c>
      <c r="R3887" s="17"/>
      <c r="U3887" s="17"/>
      <c r="FD3887" s="195"/>
      <c r="FE3887" s="195"/>
      <c r="FF3887" s="195"/>
      <c r="FG3887" s="195"/>
      <c r="FH3887" s="195"/>
    </row>
    <row r="3888" spans="2:164" x14ac:dyDescent="0.2">
      <c r="B3888" s="98">
        <f>COUNT(R3888:FC3888,FI3888:FQ3888)</f>
        <v>0</v>
      </c>
      <c r="C3888" s="98" t="str">
        <f>IF(COUNT(R3888:FC3888,FI3888:FQ3888)&gt;0,COUNT(R3888:FC3888,FI3888:FQ3888),"")</f>
        <v/>
      </c>
      <c r="D3888" s="98" t="str">
        <f>IF(COUNT(X3888:BN3888,BP3888:BX3888,BZ3888:CF3888,CH3888:FC3888,FI3888:FQ3888)&gt;0,COUNT(X3888:BN3888,BP3888:BX3888,BZ3888:CF3888,CH3888:FC3888,FI3888:FQ3888),"")</f>
        <v/>
      </c>
      <c r="E3888" s="98" t="str">
        <f>IF(H3888=1,COUNT(R3888:FC3888,FI3888:FQ3888),"")</f>
        <v/>
      </c>
      <c r="F3888" s="98" t="str">
        <f>IF(H3888=1,COUNT(X3888:BN3888,BP3888:BX3888,BZ3888:CF3888,CH3888:FC3888,FI3888:FQ3888),"")</f>
        <v/>
      </c>
      <c r="G3888" s="98" t="str">
        <f>IF($B3888&gt;=1,$M3888,"")</f>
        <v/>
      </c>
      <c r="H3888" s="199" t="str">
        <f>IF(AND(M3888&gt;0,M3888&lt;=STATS!$C$22),1,"")</f>
        <v/>
      </c>
      <c r="J3888" s="34">
        <v>3887</v>
      </c>
      <c r="R3888" s="17"/>
      <c r="U3888" s="17"/>
      <c r="FD3888" s="195"/>
      <c r="FE3888" s="195"/>
      <c r="FF3888" s="195"/>
      <c r="FG3888" s="195"/>
      <c r="FH3888" s="195"/>
    </row>
    <row r="3889" spans="2:164" x14ac:dyDescent="0.2">
      <c r="B3889" s="98">
        <f>COUNT(R3889:FC3889,FI3889:FQ3889)</f>
        <v>0</v>
      </c>
      <c r="C3889" s="98" t="str">
        <f>IF(COUNT(R3889:FC3889,FI3889:FQ3889)&gt;0,COUNT(R3889:FC3889,FI3889:FQ3889),"")</f>
        <v/>
      </c>
      <c r="D3889" s="98" t="str">
        <f>IF(COUNT(X3889:BN3889,BP3889:BX3889,BZ3889:CF3889,CH3889:FC3889,FI3889:FQ3889)&gt;0,COUNT(X3889:BN3889,BP3889:BX3889,BZ3889:CF3889,CH3889:FC3889,FI3889:FQ3889),"")</f>
        <v/>
      </c>
      <c r="E3889" s="98" t="str">
        <f>IF(H3889=1,COUNT(R3889:FC3889,FI3889:FQ3889),"")</f>
        <v/>
      </c>
      <c r="F3889" s="98" t="str">
        <f>IF(H3889=1,COUNT(X3889:BN3889,BP3889:BX3889,BZ3889:CF3889,CH3889:FC3889,FI3889:FQ3889),"")</f>
        <v/>
      </c>
      <c r="G3889" s="98" t="str">
        <f>IF($B3889&gt;=1,$M3889,"")</f>
        <v/>
      </c>
      <c r="H3889" s="199" t="str">
        <f>IF(AND(M3889&gt;0,M3889&lt;=STATS!$C$22),1,"")</f>
        <v/>
      </c>
      <c r="J3889" s="34">
        <v>3888</v>
      </c>
      <c r="R3889" s="17"/>
      <c r="U3889" s="17"/>
      <c r="FD3889" s="195"/>
      <c r="FE3889" s="195"/>
      <c r="FF3889" s="195"/>
      <c r="FG3889" s="195"/>
      <c r="FH3889" s="195"/>
    </row>
    <row r="3890" spans="2:164" x14ac:dyDescent="0.2">
      <c r="B3890" s="98">
        <f>COUNT(R3890:FC3890,FI3890:FQ3890)</f>
        <v>0</v>
      </c>
      <c r="C3890" s="98" t="str">
        <f>IF(COUNT(R3890:FC3890,FI3890:FQ3890)&gt;0,COUNT(R3890:FC3890,FI3890:FQ3890),"")</f>
        <v/>
      </c>
      <c r="D3890" s="98" t="str">
        <f>IF(COUNT(X3890:BN3890,BP3890:BX3890,BZ3890:CF3890,CH3890:FC3890,FI3890:FQ3890)&gt;0,COUNT(X3890:BN3890,BP3890:BX3890,BZ3890:CF3890,CH3890:FC3890,FI3890:FQ3890),"")</f>
        <v/>
      </c>
      <c r="E3890" s="98" t="str">
        <f>IF(H3890=1,COUNT(R3890:FC3890,FI3890:FQ3890),"")</f>
        <v/>
      </c>
      <c r="F3890" s="98" t="str">
        <f>IF(H3890=1,COUNT(X3890:BN3890,BP3890:BX3890,BZ3890:CF3890,CH3890:FC3890,FI3890:FQ3890),"")</f>
        <v/>
      </c>
      <c r="G3890" s="98" t="str">
        <f>IF($B3890&gt;=1,$M3890,"")</f>
        <v/>
      </c>
      <c r="H3890" s="199" t="str">
        <f>IF(AND(M3890&gt;0,M3890&lt;=STATS!$C$22),1,"")</f>
        <v/>
      </c>
      <c r="J3890" s="34">
        <v>3889</v>
      </c>
      <c r="R3890" s="17"/>
      <c r="U3890" s="17"/>
      <c r="FD3890" s="195"/>
      <c r="FE3890" s="195"/>
      <c r="FF3890" s="195"/>
      <c r="FG3890" s="195"/>
      <c r="FH3890" s="195"/>
    </row>
    <row r="3891" spans="2:164" x14ac:dyDescent="0.2">
      <c r="B3891" s="98">
        <f>COUNT(R3891:FC3891,FI3891:FQ3891)</f>
        <v>0</v>
      </c>
      <c r="C3891" s="98" t="str">
        <f>IF(COUNT(R3891:FC3891,FI3891:FQ3891)&gt;0,COUNT(R3891:FC3891,FI3891:FQ3891),"")</f>
        <v/>
      </c>
      <c r="D3891" s="98" t="str">
        <f>IF(COUNT(X3891:BN3891,BP3891:BX3891,BZ3891:CF3891,CH3891:FC3891,FI3891:FQ3891)&gt;0,COUNT(X3891:BN3891,BP3891:BX3891,BZ3891:CF3891,CH3891:FC3891,FI3891:FQ3891),"")</f>
        <v/>
      </c>
      <c r="E3891" s="98" t="str">
        <f>IF(H3891=1,COUNT(R3891:FC3891,FI3891:FQ3891),"")</f>
        <v/>
      </c>
      <c r="F3891" s="98" t="str">
        <f>IF(H3891=1,COUNT(X3891:BN3891,BP3891:BX3891,BZ3891:CF3891,CH3891:FC3891,FI3891:FQ3891),"")</f>
        <v/>
      </c>
      <c r="G3891" s="98" t="str">
        <f>IF($B3891&gt;=1,$M3891,"")</f>
        <v/>
      </c>
      <c r="H3891" s="199" t="str">
        <f>IF(AND(M3891&gt;0,M3891&lt;=STATS!$C$22),1,"")</f>
        <v/>
      </c>
      <c r="J3891" s="34">
        <v>3890</v>
      </c>
      <c r="R3891" s="17"/>
      <c r="U3891" s="17"/>
      <c r="FD3891" s="195"/>
      <c r="FE3891" s="195"/>
      <c r="FF3891" s="195"/>
      <c r="FG3891" s="195"/>
      <c r="FH3891" s="195"/>
    </row>
    <row r="3892" spans="2:164" x14ac:dyDescent="0.2">
      <c r="B3892" s="98">
        <f>COUNT(R3892:FC3892,FI3892:FQ3892)</f>
        <v>0</v>
      </c>
      <c r="C3892" s="98" t="str">
        <f>IF(COUNT(R3892:FC3892,FI3892:FQ3892)&gt;0,COUNT(R3892:FC3892,FI3892:FQ3892),"")</f>
        <v/>
      </c>
      <c r="D3892" s="98" t="str">
        <f>IF(COUNT(X3892:BN3892,BP3892:BX3892,BZ3892:CF3892,CH3892:FC3892,FI3892:FQ3892)&gt;0,COUNT(X3892:BN3892,BP3892:BX3892,BZ3892:CF3892,CH3892:FC3892,FI3892:FQ3892),"")</f>
        <v/>
      </c>
      <c r="E3892" s="98" t="str">
        <f>IF(H3892=1,COUNT(R3892:FC3892,FI3892:FQ3892),"")</f>
        <v/>
      </c>
      <c r="F3892" s="98" t="str">
        <f>IF(H3892=1,COUNT(X3892:BN3892,BP3892:BX3892,BZ3892:CF3892,CH3892:FC3892,FI3892:FQ3892),"")</f>
        <v/>
      </c>
      <c r="G3892" s="98" t="str">
        <f>IF($B3892&gt;=1,$M3892,"")</f>
        <v/>
      </c>
      <c r="H3892" s="199" t="str">
        <f>IF(AND(M3892&gt;0,M3892&lt;=STATS!$C$22),1,"")</f>
        <v/>
      </c>
      <c r="J3892" s="34">
        <v>3891</v>
      </c>
      <c r="R3892" s="17"/>
      <c r="U3892" s="17"/>
      <c r="FD3892" s="195"/>
      <c r="FE3892" s="195"/>
      <c r="FF3892" s="195"/>
      <c r="FG3892" s="195"/>
      <c r="FH3892" s="195"/>
    </row>
    <row r="3893" spans="2:164" x14ac:dyDescent="0.2">
      <c r="B3893" s="98">
        <f>COUNT(R3893:FC3893,FI3893:FQ3893)</f>
        <v>0</v>
      </c>
      <c r="C3893" s="98" t="str">
        <f>IF(COUNT(R3893:FC3893,FI3893:FQ3893)&gt;0,COUNT(R3893:FC3893,FI3893:FQ3893),"")</f>
        <v/>
      </c>
      <c r="D3893" s="98" t="str">
        <f>IF(COUNT(X3893:BN3893,BP3893:BX3893,BZ3893:CF3893,CH3893:FC3893,FI3893:FQ3893)&gt;0,COUNT(X3893:BN3893,BP3893:BX3893,BZ3893:CF3893,CH3893:FC3893,FI3893:FQ3893),"")</f>
        <v/>
      </c>
      <c r="E3893" s="98" t="str">
        <f>IF(H3893=1,COUNT(R3893:FC3893,FI3893:FQ3893),"")</f>
        <v/>
      </c>
      <c r="F3893" s="98" t="str">
        <f>IF(H3893=1,COUNT(X3893:BN3893,BP3893:BX3893,BZ3893:CF3893,CH3893:FC3893,FI3893:FQ3893),"")</f>
        <v/>
      </c>
      <c r="G3893" s="98" t="str">
        <f>IF($B3893&gt;=1,$M3893,"")</f>
        <v/>
      </c>
      <c r="H3893" s="199" t="str">
        <f>IF(AND(M3893&gt;0,M3893&lt;=STATS!$C$22),1,"")</f>
        <v/>
      </c>
      <c r="J3893" s="34">
        <v>3892</v>
      </c>
      <c r="R3893" s="17"/>
      <c r="U3893" s="17"/>
      <c r="FD3893" s="195"/>
      <c r="FE3893" s="195"/>
      <c r="FF3893" s="195"/>
      <c r="FG3893" s="195"/>
      <c r="FH3893" s="195"/>
    </row>
    <row r="3894" spans="2:164" x14ac:dyDescent="0.2">
      <c r="B3894" s="98">
        <f>COUNT(R3894:FC3894,FI3894:FQ3894)</f>
        <v>0</v>
      </c>
      <c r="C3894" s="98" t="str">
        <f>IF(COUNT(R3894:FC3894,FI3894:FQ3894)&gt;0,COUNT(R3894:FC3894,FI3894:FQ3894),"")</f>
        <v/>
      </c>
      <c r="D3894" s="98" t="str">
        <f>IF(COUNT(X3894:BN3894,BP3894:BX3894,BZ3894:CF3894,CH3894:FC3894,FI3894:FQ3894)&gt;0,COUNT(X3894:BN3894,BP3894:BX3894,BZ3894:CF3894,CH3894:FC3894,FI3894:FQ3894),"")</f>
        <v/>
      </c>
      <c r="E3894" s="98" t="str">
        <f>IF(H3894=1,COUNT(R3894:FC3894,FI3894:FQ3894),"")</f>
        <v/>
      </c>
      <c r="F3894" s="98" t="str">
        <f>IF(H3894=1,COUNT(X3894:BN3894,BP3894:BX3894,BZ3894:CF3894,CH3894:FC3894,FI3894:FQ3894),"")</f>
        <v/>
      </c>
      <c r="G3894" s="98" t="str">
        <f>IF($B3894&gt;=1,$M3894,"")</f>
        <v/>
      </c>
      <c r="H3894" s="199" t="str">
        <f>IF(AND(M3894&gt;0,M3894&lt;=STATS!$C$22),1,"")</f>
        <v/>
      </c>
      <c r="J3894" s="34">
        <v>3893</v>
      </c>
      <c r="R3894" s="17"/>
      <c r="U3894" s="17"/>
      <c r="FD3894" s="195"/>
      <c r="FE3894" s="195"/>
      <c r="FF3894" s="195"/>
      <c r="FG3894" s="195"/>
      <c r="FH3894" s="195"/>
    </row>
    <row r="3895" spans="2:164" x14ac:dyDescent="0.2">
      <c r="B3895" s="98">
        <f>COUNT(R3895:FC3895,FI3895:FQ3895)</f>
        <v>0</v>
      </c>
      <c r="C3895" s="98" t="str">
        <f>IF(COUNT(R3895:FC3895,FI3895:FQ3895)&gt;0,COUNT(R3895:FC3895,FI3895:FQ3895),"")</f>
        <v/>
      </c>
      <c r="D3895" s="98" t="str">
        <f>IF(COUNT(X3895:BN3895,BP3895:BX3895,BZ3895:CF3895,CH3895:FC3895,FI3895:FQ3895)&gt;0,COUNT(X3895:BN3895,BP3895:BX3895,BZ3895:CF3895,CH3895:FC3895,FI3895:FQ3895),"")</f>
        <v/>
      </c>
      <c r="E3895" s="98" t="str">
        <f>IF(H3895=1,COUNT(R3895:FC3895,FI3895:FQ3895),"")</f>
        <v/>
      </c>
      <c r="F3895" s="98" t="str">
        <f>IF(H3895=1,COUNT(X3895:BN3895,BP3895:BX3895,BZ3895:CF3895,CH3895:FC3895,FI3895:FQ3895),"")</f>
        <v/>
      </c>
      <c r="G3895" s="98" t="str">
        <f>IF($B3895&gt;=1,$M3895,"")</f>
        <v/>
      </c>
      <c r="H3895" s="199" t="str">
        <f>IF(AND(M3895&gt;0,M3895&lt;=STATS!$C$22),1,"")</f>
        <v/>
      </c>
      <c r="J3895" s="34">
        <v>3894</v>
      </c>
      <c r="R3895" s="17"/>
      <c r="U3895" s="17"/>
      <c r="FD3895" s="195"/>
      <c r="FE3895" s="195"/>
      <c r="FF3895" s="195"/>
      <c r="FG3895" s="195"/>
      <c r="FH3895" s="195"/>
    </row>
    <row r="3896" spans="2:164" x14ac:dyDescent="0.2">
      <c r="B3896" s="98">
        <f>COUNT(R3896:FC3896,FI3896:FQ3896)</f>
        <v>0</v>
      </c>
      <c r="C3896" s="98" t="str">
        <f>IF(COUNT(R3896:FC3896,FI3896:FQ3896)&gt;0,COUNT(R3896:FC3896,FI3896:FQ3896),"")</f>
        <v/>
      </c>
      <c r="D3896" s="98" t="str">
        <f>IF(COUNT(X3896:BN3896,BP3896:BX3896,BZ3896:CF3896,CH3896:FC3896,FI3896:FQ3896)&gt;0,COUNT(X3896:BN3896,BP3896:BX3896,BZ3896:CF3896,CH3896:FC3896,FI3896:FQ3896),"")</f>
        <v/>
      </c>
      <c r="E3896" s="98" t="str">
        <f>IF(H3896=1,COUNT(R3896:FC3896,FI3896:FQ3896),"")</f>
        <v/>
      </c>
      <c r="F3896" s="98" t="str">
        <f>IF(H3896=1,COUNT(X3896:BN3896,BP3896:BX3896,BZ3896:CF3896,CH3896:FC3896,FI3896:FQ3896),"")</f>
        <v/>
      </c>
      <c r="G3896" s="98" t="str">
        <f>IF($B3896&gt;=1,$M3896,"")</f>
        <v/>
      </c>
      <c r="H3896" s="199" t="str">
        <f>IF(AND(M3896&gt;0,M3896&lt;=STATS!$C$22),1,"")</f>
        <v/>
      </c>
      <c r="J3896" s="34">
        <v>3895</v>
      </c>
      <c r="R3896" s="17"/>
      <c r="U3896" s="17"/>
      <c r="FD3896" s="195"/>
      <c r="FE3896" s="195"/>
      <c r="FF3896" s="195"/>
      <c r="FG3896" s="195"/>
      <c r="FH3896" s="195"/>
    </row>
    <row r="3897" spans="2:164" x14ac:dyDescent="0.2">
      <c r="B3897" s="98">
        <f>COUNT(R3897:FC3897,FI3897:FQ3897)</f>
        <v>0</v>
      </c>
      <c r="C3897" s="98" t="str">
        <f>IF(COUNT(R3897:FC3897,FI3897:FQ3897)&gt;0,COUNT(R3897:FC3897,FI3897:FQ3897),"")</f>
        <v/>
      </c>
      <c r="D3897" s="98" t="str">
        <f>IF(COUNT(X3897:BN3897,BP3897:BX3897,BZ3897:CF3897,CH3897:FC3897,FI3897:FQ3897)&gt;0,COUNT(X3897:BN3897,BP3897:BX3897,BZ3897:CF3897,CH3897:FC3897,FI3897:FQ3897),"")</f>
        <v/>
      </c>
      <c r="E3897" s="98" t="str">
        <f>IF(H3897=1,COUNT(R3897:FC3897,FI3897:FQ3897),"")</f>
        <v/>
      </c>
      <c r="F3897" s="98" t="str">
        <f>IF(H3897=1,COUNT(X3897:BN3897,BP3897:BX3897,BZ3897:CF3897,CH3897:FC3897,FI3897:FQ3897),"")</f>
        <v/>
      </c>
      <c r="G3897" s="98" t="str">
        <f>IF($B3897&gt;=1,$M3897,"")</f>
        <v/>
      </c>
      <c r="H3897" s="199" t="str">
        <f>IF(AND(M3897&gt;0,M3897&lt;=STATS!$C$22),1,"")</f>
        <v/>
      </c>
      <c r="J3897" s="34">
        <v>3896</v>
      </c>
      <c r="R3897" s="17"/>
      <c r="U3897" s="17"/>
      <c r="FD3897" s="195"/>
      <c r="FE3897" s="195"/>
      <c r="FF3897" s="195"/>
      <c r="FG3897" s="195"/>
      <c r="FH3897" s="195"/>
    </row>
    <row r="3898" spans="2:164" x14ac:dyDescent="0.2">
      <c r="B3898" s="98">
        <f>COUNT(R3898:FC3898,FI3898:FQ3898)</f>
        <v>0</v>
      </c>
      <c r="C3898" s="98" t="str">
        <f>IF(COUNT(R3898:FC3898,FI3898:FQ3898)&gt;0,COUNT(R3898:FC3898,FI3898:FQ3898),"")</f>
        <v/>
      </c>
      <c r="D3898" s="98" t="str">
        <f>IF(COUNT(X3898:BN3898,BP3898:BX3898,BZ3898:CF3898,CH3898:FC3898,FI3898:FQ3898)&gt;0,COUNT(X3898:BN3898,BP3898:BX3898,BZ3898:CF3898,CH3898:FC3898,FI3898:FQ3898),"")</f>
        <v/>
      </c>
      <c r="E3898" s="98" t="str">
        <f>IF(H3898=1,COUNT(R3898:FC3898,FI3898:FQ3898),"")</f>
        <v/>
      </c>
      <c r="F3898" s="98" t="str">
        <f>IF(H3898=1,COUNT(X3898:BN3898,BP3898:BX3898,BZ3898:CF3898,CH3898:FC3898,FI3898:FQ3898),"")</f>
        <v/>
      </c>
      <c r="G3898" s="98" t="str">
        <f>IF($B3898&gt;=1,$M3898,"")</f>
        <v/>
      </c>
      <c r="H3898" s="199" t="str">
        <f>IF(AND(M3898&gt;0,M3898&lt;=STATS!$C$22),1,"")</f>
        <v/>
      </c>
      <c r="J3898" s="34">
        <v>3897</v>
      </c>
      <c r="R3898" s="17"/>
      <c r="U3898" s="17"/>
      <c r="FD3898" s="195"/>
      <c r="FE3898" s="195"/>
      <c r="FF3898" s="195"/>
      <c r="FG3898" s="195"/>
      <c r="FH3898" s="195"/>
    </row>
    <row r="3899" spans="2:164" x14ac:dyDescent="0.2">
      <c r="B3899" s="98">
        <f>COUNT(R3899:FC3899,FI3899:FQ3899)</f>
        <v>0</v>
      </c>
      <c r="C3899" s="98" t="str">
        <f>IF(COUNT(R3899:FC3899,FI3899:FQ3899)&gt;0,COUNT(R3899:FC3899,FI3899:FQ3899),"")</f>
        <v/>
      </c>
      <c r="D3899" s="98" t="str">
        <f>IF(COUNT(X3899:BN3899,BP3899:BX3899,BZ3899:CF3899,CH3899:FC3899,FI3899:FQ3899)&gt;0,COUNT(X3899:BN3899,BP3899:BX3899,BZ3899:CF3899,CH3899:FC3899,FI3899:FQ3899),"")</f>
        <v/>
      </c>
      <c r="E3899" s="98" t="str">
        <f>IF(H3899=1,COUNT(R3899:FC3899,FI3899:FQ3899),"")</f>
        <v/>
      </c>
      <c r="F3899" s="98" t="str">
        <f>IF(H3899=1,COUNT(X3899:BN3899,BP3899:BX3899,BZ3899:CF3899,CH3899:FC3899,FI3899:FQ3899),"")</f>
        <v/>
      </c>
      <c r="G3899" s="98" t="str">
        <f>IF($B3899&gt;=1,$M3899,"")</f>
        <v/>
      </c>
      <c r="H3899" s="199" t="str">
        <f>IF(AND(M3899&gt;0,M3899&lt;=STATS!$C$22),1,"")</f>
        <v/>
      </c>
      <c r="J3899" s="34">
        <v>3898</v>
      </c>
      <c r="R3899" s="17"/>
      <c r="U3899" s="17"/>
      <c r="FD3899" s="195"/>
      <c r="FE3899" s="195"/>
      <c r="FF3899" s="195"/>
      <c r="FG3899" s="195"/>
      <c r="FH3899" s="195"/>
    </row>
    <row r="3900" spans="2:164" x14ac:dyDescent="0.2">
      <c r="B3900" s="98">
        <f>COUNT(R3900:FC3900,FI3900:FQ3900)</f>
        <v>0</v>
      </c>
      <c r="C3900" s="98" t="str">
        <f>IF(COUNT(R3900:FC3900,FI3900:FQ3900)&gt;0,COUNT(R3900:FC3900,FI3900:FQ3900),"")</f>
        <v/>
      </c>
      <c r="D3900" s="98" t="str">
        <f>IF(COUNT(X3900:BN3900,BP3900:BX3900,BZ3900:CF3900,CH3900:FC3900,FI3900:FQ3900)&gt;0,COUNT(X3900:BN3900,BP3900:BX3900,BZ3900:CF3900,CH3900:FC3900,FI3900:FQ3900),"")</f>
        <v/>
      </c>
      <c r="E3900" s="98" t="str">
        <f>IF(H3900=1,COUNT(R3900:FC3900,FI3900:FQ3900),"")</f>
        <v/>
      </c>
      <c r="F3900" s="98" t="str">
        <f>IF(H3900=1,COUNT(X3900:BN3900,BP3900:BX3900,BZ3900:CF3900,CH3900:FC3900,FI3900:FQ3900),"")</f>
        <v/>
      </c>
      <c r="G3900" s="98" t="str">
        <f>IF($B3900&gt;=1,$M3900,"")</f>
        <v/>
      </c>
      <c r="H3900" s="199" t="str">
        <f>IF(AND(M3900&gt;0,M3900&lt;=STATS!$C$22),1,"")</f>
        <v/>
      </c>
      <c r="J3900" s="34">
        <v>3899</v>
      </c>
      <c r="R3900" s="17"/>
      <c r="U3900" s="17"/>
      <c r="FD3900" s="195"/>
      <c r="FE3900" s="195"/>
      <c r="FF3900" s="195"/>
      <c r="FG3900" s="195"/>
      <c r="FH3900" s="195"/>
    </row>
    <row r="3901" spans="2:164" x14ac:dyDescent="0.2">
      <c r="B3901" s="98">
        <f>COUNT(R3901:FC3901,FI3901:FQ3901)</f>
        <v>0</v>
      </c>
      <c r="C3901" s="98" t="str">
        <f>IF(COUNT(R3901:FC3901,FI3901:FQ3901)&gt;0,COUNT(R3901:FC3901,FI3901:FQ3901),"")</f>
        <v/>
      </c>
      <c r="D3901" s="98" t="str">
        <f>IF(COUNT(X3901:BN3901,BP3901:BX3901,BZ3901:CF3901,CH3901:FC3901,FI3901:FQ3901)&gt;0,COUNT(X3901:BN3901,BP3901:BX3901,BZ3901:CF3901,CH3901:FC3901,FI3901:FQ3901),"")</f>
        <v/>
      </c>
      <c r="E3901" s="98" t="str">
        <f>IF(H3901=1,COUNT(R3901:FC3901,FI3901:FQ3901),"")</f>
        <v/>
      </c>
      <c r="F3901" s="98" t="str">
        <f>IF(H3901=1,COUNT(X3901:BN3901,BP3901:BX3901,BZ3901:CF3901,CH3901:FC3901,FI3901:FQ3901),"")</f>
        <v/>
      </c>
      <c r="G3901" s="98" t="str">
        <f>IF($B3901&gt;=1,$M3901,"")</f>
        <v/>
      </c>
      <c r="H3901" s="199" t="str">
        <f>IF(AND(M3901&gt;0,M3901&lt;=STATS!$C$22),1,"")</f>
        <v/>
      </c>
      <c r="J3901" s="34">
        <v>3900</v>
      </c>
      <c r="R3901" s="17"/>
      <c r="U3901" s="17"/>
      <c r="FD3901" s="195"/>
      <c r="FE3901" s="195"/>
      <c r="FF3901" s="195"/>
      <c r="FG3901" s="195"/>
      <c r="FH3901" s="195"/>
    </row>
    <row r="3902" spans="2:164" x14ac:dyDescent="0.2">
      <c r="B3902" s="98">
        <f>COUNT(R3902:FC3902,FI3902:FQ3902)</f>
        <v>0</v>
      </c>
      <c r="C3902" s="98" t="str">
        <f>IF(COUNT(R3902:FC3902,FI3902:FQ3902)&gt;0,COUNT(R3902:FC3902,FI3902:FQ3902),"")</f>
        <v/>
      </c>
      <c r="D3902" s="98" t="str">
        <f>IF(COUNT(X3902:BN3902,BP3902:BX3902,BZ3902:CF3902,CH3902:FC3902,FI3902:FQ3902)&gt;0,COUNT(X3902:BN3902,BP3902:BX3902,BZ3902:CF3902,CH3902:FC3902,FI3902:FQ3902),"")</f>
        <v/>
      </c>
      <c r="E3902" s="98" t="str">
        <f>IF(H3902=1,COUNT(R3902:FC3902,FI3902:FQ3902),"")</f>
        <v/>
      </c>
      <c r="F3902" s="98" t="str">
        <f>IF(H3902=1,COUNT(X3902:BN3902,BP3902:BX3902,BZ3902:CF3902,CH3902:FC3902,FI3902:FQ3902),"")</f>
        <v/>
      </c>
      <c r="G3902" s="98" t="str">
        <f>IF($B3902&gt;=1,$M3902,"")</f>
        <v/>
      </c>
      <c r="H3902" s="199" t="str">
        <f>IF(AND(M3902&gt;0,M3902&lt;=STATS!$C$22),1,"")</f>
        <v/>
      </c>
      <c r="J3902" s="34">
        <v>3901</v>
      </c>
      <c r="R3902" s="17"/>
      <c r="U3902" s="17"/>
      <c r="FD3902" s="195"/>
      <c r="FE3902" s="195"/>
      <c r="FF3902" s="195"/>
      <c r="FG3902" s="195"/>
      <c r="FH3902" s="195"/>
    </row>
    <row r="3903" spans="2:164" x14ac:dyDescent="0.2">
      <c r="B3903" s="98">
        <f>COUNT(R3903:FC3903,FI3903:FQ3903)</f>
        <v>0</v>
      </c>
      <c r="C3903" s="98" t="str">
        <f>IF(COUNT(R3903:FC3903,FI3903:FQ3903)&gt;0,COUNT(R3903:FC3903,FI3903:FQ3903),"")</f>
        <v/>
      </c>
      <c r="D3903" s="98" t="str">
        <f>IF(COUNT(X3903:BN3903,BP3903:BX3903,BZ3903:CF3903,CH3903:FC3903,FI3903:FQ3903)&gt;0,COUNT(X3903:BN3903,BP3903:BX3903,BZ3903:CF3903,CH3903:FC3903,FI3903:FQ3903),"")</f>
        <v/>
      </c>
      <c r="E3903" s="98" t="str">
        <f>IF(H3903=1,COUNT(R3903:FC3903,FI3903:FQ3903),"")</f>
        <v/>
      </c>
      <c r="F3903" s="98" t="str">
        <f>IF(H3903=1,COUNT(X3903:BN3903,BP3903:BX3903,BZ3903:CF3903,CH3903:FC3903,FI3903:FQ3903),"")</f>
        <v/>
      </c>
      <c r="G3903" s="98" t="str">
        <f>IF($B3903&gt;=1,$M3903,"")</f>
        <v/>
      </c>
      <c r="H3903" s="199" t="str">
        <f>IF(AND(M3903&gt;0,M3903&lt;=STATS!$C$22),1,"")</f>
        <v/>
      </c>
      <c r="J3903" s="34">
        <v>3902</v>
      </c>
      <c r="R3903" s="17"/>
      <c r="U3903" s="17"/>
      <c r="FD3903" s="195"/>
      <c r="FE3903" s="195"/>
      <c r="FF3903" s="195"/>
      <c r="FG3903" s="195"/>
      <c r="FH3903" s="195"/>
    </row>
    <row r="3904" spans="2:164" x14ac:dyDescent="0.2">
      <c r="B3904" s="98">
        <f>COUNT(R3904:FC3904,FI3904:FQ3904)</f>
        <v>0</v>
      </c>
      <c r="C3904" s="98" t="str">
        <f>IF(COUNT(R3904:FC3904,FI3904:FQ3904)&gt;0,COUNT(R3904:FC3904,FI3904:FQ3904),"")</f>
        <v/>
      </c>
      <c r="D3904" s="98" t="str">
        <f>IF(COUNT(X3904:BN3904,BP3904:BX3904,BZ3904:CF3904,CH3904:FC3904,FI3904:FQ3904)&gt;0,COUNT(X3904:BN3904,BP3904:BX3904,BZ3904:CF3904,CH3904:FC3904,FI3904:FQ3904),"")</f>
        <v/>
      </c>
      <c r="E3904" s="98" t="str">
        <f>IF(H3904=1,COUNT(R3904:FC3904,FI3904:FQ3904),"")</f>
        <v/>
      </c>
      <c r="F3904" s="98" t="str">
        <f>IF(H3904=1,COUNT(X3904:BN3904,BP3904:BX3904,BZ3904:CF3904,CH3904:FC3904,FI3904:FQ3904),"")</f>
        <v/>
      </c>
      <c r="G3904" s="98" t="str">
        <f>IF($B3904&gt;=1,$M3904,"")</f>
        <v/>
      </c>
      <c r="H3904" s="199" t="str">
        <f>IF(AND(M3904&gt;0,M3904&lt;=STATS!$C$22),1,"")</f>
        <v/>
      </c>
      <c r="J3904" s="34">
        <v>3903</v>
      </c>
      <c r="R3904" s="17"/>
      <c r="U3904" s="17"/>
      <c r="FD3904" s="195"/>
      <c r="FE3904" s="195"/>
      <c r="FF3904" s="195"/>
      <c r="FG3904" s="195"/>
      <c r="FH3904" s="195"/>
    </row>
    <row r="3905" spans="2:164" x14ac:dyDescent="0.2">
      <c r="B3905" s="98">
        <f>COUNT(R3905:FC3905,FI3905:FQ3905)</f>
        <v>0</v>
      </c>
      <c r="C3905" s="98" t="str">
        <f>IF(COUNT(R3905:FC3905,FI3905:FQ3905)&gt;0,COUNT(R3905:FC3905,FI3905:FQ3905),"")</f>
        <v/>
      </c>
      <c r="D3905" s="98" t="str">
        <f>IF(COUNT(X3905:BN3905,BP3905:BX3905,BZ3905:CF3905,CH3905:FC3905,FI3905:FQ3905)&gt;0,COUNT(X3905:BN3905,BP3905:BX3905,BZ3905:CF3905,CH3905:FC3905,FI3905:FQ3905),"")</f>
        <v/>
      </c>
      <c r="E3905" s="98" t="str">
        <f>IF(H3905=1,COUNT(R3905:FC3905,FI3905:FQ3905),"")</f>
        <v/>
      </c>
      <c r="F3905" s="98" t="str">
        <f>IF(H3905=1,COUNT(X3905:BN3905,BP3905:BX3905,BZ3905:CF3905,CH3905:FC3905,FI3905:FQ3905),"")</f>
        <v/>
      </c>
      <c r="G3905" s="98" t="str">
        <f>IF($B3905&gt;=1,$M3905,"")</f>
        <v/>
      </c>
      <c r="H3905" s="199" t="str">
        <f>IF(AND(M3905&gt;0,M3905&lt;=STATS!$C$22),1,"")</f>
        <v/>
      </c>
      <c r="J3905" s="34">
        <v>3904</v>
      </c>
      <c r="R3905" s="17"/>
      <c r="U3905" s="17"/>
      <c r="FD3905" s="195"/>
      <c r="FE3905" s="195"/>
      <c r="FF3905" s="195"/>
      <c r="FG3905" s="195"/>
      <c r="FH3905" s="195"/>
    </row>
    <row r="3906" spans="2:164" x14ac:dyDescent="0.2">
      <c r="B3906" s="98">
        <f>COUNT(R3906:FC3906,FI3906:FQ3906)</f>
        <v>0</v>
      </c>
      <c r="C3906" s="98" t="str">
        <f>IF(COUNT(R3906:FC3906,FI3906:FQ3906)&gt;0,COUNT(R3906:FC3906,FI3906:FQ3906),"")</f>
        <v/>
      </c>
      <c r="D3906" s="98" t="str">
        <f>IF(COUNT(X3906:BN3906,BP3906:BX3906,BZ3906:CF3906,CH3906:FC3906,FI3906:FQ3906)&gt;0,COUNT(X3906:BN3906,BP3906:BX3906,BZ3906:CF3906,CH3906:FC3906,FI3906:FQ3906),"")</f>
        <v/>
      </c>
      <c r="E3906" s="98" t="str">
        <f>IF(H3906=1,COUNT(R3906:FC3906,FI3906:FQ3906),"")</f>
        <v/>
      </c>
      <c r="F3906" s="98" t="str">
        <f>IF(H3906=1,COUNT(X3906:BN3906,BP3906:BX3906,BZ3906:CF3906,CH3906:FC3906,FI3906:FQ3906),"")</f>
        <v/>
      </c>
      <c r="G3906" s="98" t="str">
        <f>IF($B3906&gt;=1,$M3906,"")</f>
        <v/>
      </c>
      <c r="H3906" s="199" t="str">
        <f>IF(AND(M3906&gt;0,M3906&lt;=STATS!$C$22),1,"")</f>
        <v/>
      </c>
      <c r="J3906" s="34">
        <v>3905</v>
      </c>
      <c r="R3906" s="17"/>
      <c r="U3906" s="17"/>
      <c r="FD3906" s="195"/>
      <c r="FE3906" s="195"/>
      <c r="FF3906" s="195"/>
      <c r="FG3906" s="195"/>
      <c r="FH3906" s="195"/>
    </row>
    <row r="3907" spans="2:164" x14ac:dyDescent="0.2">
      <c r="B3907" s="98">
        <f>COUNT(R3907:FC3907,FI3907:FQ3907)</f>
        <v>0</v>
      </c>
      <c r="C3907" s="98" t="str">
        <f>IF(COUNT(R3907:FC3907,FI3907:FQ3907)&gt;0,COUNT(R3907:FC3907,FI3907:FQ3907),"")</f>
        <v/>
      </c>
      <c r="D3907" s="98" t="str">
        <f>IF(COUNT(X3907:BN3907,BP3907:BX3907,BZ3907:CF3907,CH3907:FC3907,FI3907:FQ3907)&gt;0,COUNT(X3907:BN3907,BP3907:BX3907,BZ3907:CF3907,CH3907:FC3907,FI3907:FQ3907),"")</f>
        <v/>
      </c>
      <c r="E3907" s="98" t="str">
        <f>IF(H3907=1,COUNT(R3907:FC3907,FI3907:FQ3907),"")</f>
        <v/>
      </c>
      <c r="F3907" s="98" t="str">
        <f>IF(H3907=1,COUNT(X3907:BN3907,BP3907:BX3907,BZ3907:CF3907,CH3907:FC3907,FI3907:FQ3907),"")</f>
        <v/>
      </c>
      <c r="G3907" s="98" t="str">
        <f>IF($B3907&gt;=1,$M3907,"")</f>
        <v/>
      </c>
      <c r="H3907" s="199" t="str">
        <f>IF(AND(M3907&gt;0,M3907&lt;=STATS!$C$22),1,"")</f>
        <v/>
      </c>
      <c r="J3907" s="34">
        <v>3906</v>
      </c>
      <c r="R3907" s="17"/>
      <c r="U3907" s="17"/>
      <c r="FD3907" s="195"/>
      <c r="FE3907" s="195"/>
      <c r="FF3907" s="195"/>
      <c r="FG3907" s="195"/>
      <c r="FH3907" s="195"/>
    </row>
    <row r="3908" spans="2:164" x14ac:dyDescent="0.2">
      <c r="B3908" s="98">
        <f>COUNT(R3908:FC3908,FI3908:FQ3908)</f>
        <v>0</v>
      </c>
      <c r="C3908" s="98" t="str">
        <f>IF(COUNT(R3908:FC3908,FI3908:FQ3908)&gt;0,COUNT(R3908:FC3908,FI3908:FQ3908),"")</f>
        <v/>
      </c>
      <c r="D3908" s="98" t="str">
        <f>IF(COUNT(X3908:BN3908,BP3908:BX3908,BZ3908:CF3908,CH3908:FC3908,FI3908:FQ3908)&gt;0,COUNT(X3908:BN3908,BP3908:BX3908,BZ3908:CF3908,CH3908:FC3908,FI3908:FQ3908),"")</f>
        <v/>
      </c>
      <c r="E3908" s="98" t="str">
        <f>IF(H3908=1,COUNT(R3908:FC3908,FI3908:FQ3908),"")</f>
        <v/>
      </c>
      <c r="F3908" s="98" t="str">
        <f>IF(H3908=1,COUNT(X3908:BN3908,BP3908:BX3908,BZ3908:CF3908,CH3908:FC3908,FI3908:FQ3908),"")</f>
        <v/>
      </c>
      <c r="G3908" s="98" t="str">
        <f>IF($B3908&gt;=1,$M3908,"")</f>
        <v/>
      </c>
      <c r="H3908" s="199" t="str">
        <f>IF(AND(M3908&gt;0,M3908&lt;=STATS!$C$22),1,"")</f>
        <v/>
      </c>
      <c r="J3908" s="34">
        <v>3907</v>
      </c>
      <c r="R3908" s="17"/>
      <c r="U3908" s="17"/>
      <c r="FD3908" s="195"/>
      <c r="FE3908" s="195"/>
      <c r="FF3908" s="195"/>
      <c r="FG3908" s="195"/>
      <c r="FH3908" s="195"/>
    </row>
    <row r="3909" spans="2:164" x14ac:dyDescent="0.2">
      <c r="B3909" s="98">
        <f>COUNT(R3909:FC3909,FI3909:FQ3909)</f>
        <v>0</v>
      </c>
      <c r="C3909" s="98" t="str">
        <f>IF(COUNT(R3909:FC3909,FI3909:FQ3909)&gt;0,COUNT(R3909:FC3909,FI3909:FQ3909),"")</f>
        <v/>
      </c>
      <c r="D3909" s="98" t="str">
        <f>IF(COUNT(X3909:BN3909,BP3909:BX3909,BZ3909:CF3909,CH3909:FC3909,FI3909:FQ3909)&gt;0,COUNT(X3909:BN3909,BP3909:BX3909,BZ3909:CF3909,CH3909:FC3909,FI3909:FQ3909),"")</f>
        <v/>
      </c>
      <c r="E3909" s="98" t="str">
        <f>IF(H3909=1,COUNT(R3909:FC3909,FI3909:FQ3909),"")</f>
        <v/>
      </c>
      <c r="F3909" s="98" t="str">
        <f>IF(H3909=1,COUNT(X3909:BN3909,BP3909:BX3909,BZ3909:CF3909,CH3909:FC3909,FI3909:FQ3909),"")</f>
        <v/>
      </c>
      <c r="G3909" s="98" t="str">
        <f>IF($B3909&gt;=1,$M3909,"")</f>
        <v/>
      </c>
      <c r="H3909" s="199" t="str">
        <f>IF(AND(M3909&gt;0,M3909&lt;=STATS!$C$22),1,"")</f>
        <v/>
      </c>
      <c r="J3909" s="34">
        <v>3908</v>
      </c>
      <c r="R3909" s="17"/>
      <c r="U3909" s="17"/>
      <c r="FD3909" s="195"/>
      <c r="FE3909" s="195"/>
      <c r="FF3909" s="195"/>
      <c r="FG3909" s="195"/>
      <c r="FH3909" s="195"/>
    </row>
    <row r="3910" spans="2:164" x14ac:dyDescent="0.2">
      <c r="B3910" s="98">
        <f>COUNT(R3910:FC3910,FI3910:FQ3910)</f>
        <v>0</v>
      </c>
      <c r="C3910" s="98" t="str">
        <f>IF(COUNT(R3910:FC3910,FI3910:FQ3910)&gt;0,COUNT(R3910:FC3910,FI3910:FQ3910),"")</f>
        <v/>
      </c>
      <c r="D3910" s="98" t="str">
        <f>IF(COUNT(X3910:BN3910,BP3910:BX3910,BZ3910:CF3910,CH3910:FC3910,FI3910:FQ3910)&gt;0,COUNT(X3910:BN3910,BP3910:BX3910,BZ3910:CF3910,CH3910:FC3910,FI3910:FQ3910),"")</f>
        <v/>
      </c>
      <c r="E3910" s="98" t="str">
        <f>IF(H3910=1,COUNT(R3910:FC3910,FI3910:FQ3910),"")</f>
        <v/>
      </c>
      <c r="F3910" s="98" t="str">
        <f>IF(H3910=1,COUNT(X3910:BN3910,BP3910:BX3910,BZ3910:CF3910,CH3910:FC3910,FI3910:FQ3910),"")</f>
        <v/>
      </c>
      <c r="G3910" s="98" t="str">
        <f>IF($B3910&gt;=1,$M3910,"")</f>
        <v/>
      </c>
      <c r="H3910" s="199" t="str">
        <f>IF(AND(M3910&gt;0,M3910&lt;=STATS!$C$22),1,"")</f>
        <v/>
      </c>
      <c r="J3910" s="34">
        <v>3909</v>
      </c>
      <c r="R3910" s="17"/>
      <c r="U3910" s="17"/>
      <c r="FD3910" s="195"/>
      <c r="FE3910" s="195"/>
      <c r="FF3910" s="195"/>
      <c r="FG3910" s="195"/>
      <c r="FH3910" s="195"/>
    </row>
    <row r="3911" spans="2:164" x14ac:dyDescent="0.2">
      <c r="B3911" s="98">
        <f>COUNT(R3911:FC3911,FI3911:FQ3911)</f>
        <v>0</v>
      </c>
      <c r="C3911" s="98" t="str">
        <f>IF(COUNT(R3911:FC3911,FI3911:FQ3911)&gt;0,COUNT(R3911:FC3911,FI3911:FQ3911),"")</f>
        <v/>
      </c>
      <c r="D3911" s="98" t="str">
        <f>IF(COUNT(X3911:BN3911,BP3911:BX3911,BZ3911:CF3911,CH3911:FC3911,FI3911:FQ3911)&gt;0,COUNT(X3911:BN3911,BP3911:BX3911,BZ3911:CF3911,CH3911:FC3911,FI3911:FQ3911),"")</f>
        <v/>
      </c>
      <c r="E3911" s="98" t="str">
        <f>IF(H3911=1,COUNT(R3911:FC3911,FI3911:FQ3911),"")</f>
        <v/>
      </c>
      <c r="F3911" s="98" t="str">
        <f>IF(H3911=1,COUNT(X3911:BN3911,BP3911:BX3911,BZ3911:CF3911,CH3911:FC3911,FI3911:FQ3911),"")</f>
        <v/>
      </c>
      <c r="G3911" s="98" t="str">
        <f>IF($B3911&gt;=1,$M3911,"")</f>
        <v/>
      </c>
      <c r="H3911" s="199" t="str">
        <f>IF(AND(M3911&gt;0,M3911&lt;=STATS!$C$22),1,"")</f>
        <v/>
      </c>
      <c r="J3911" s="34">
        <v>3910</v>
      </c>
      <c r="R3911" s="17"/>
      <c r="U3911" s="17"/>
      <c r="FD3911" s="195"/>
      <c r="FE3911" s="195"/>
      <c r="FF3911" s="195"/>
      <c r="FG3911" s="195"/>
      <c r="FH3911" s="195"/>
    </row>
    <row r="3912" spans="2:164" x14ac:dyDescent="0.2">
      <c r="B3912" s="98">
        <f>COUNT(R3912:FC3912,FI3912:FQ3912)</f>
        <v>0</v>
      </c>
      <c r="C3912" s="98" t="str">
        <f>IF(COUNT(R3912:FC3912,FI3912:FQ3912)&gt;0,COUNT(R3912:FC3912,FI3912:FQ3912),"")</f>
        <v/>
      </c>
      <c r="D3912" s="98" t="str">
        <f>IF(COUNT(X3912:BN3912,BP3912:BX3912,BZ3912:CF3912,CH3912:FC3912,FI3912:FQ3912)&gt;0,COUNT(X3912:BN3912,BP3912:BX3912,BZ3912:CF3912,CH3912:FC3912,FI3912:FQ3912),"")</f>
        <v/>
      </c>
      <c r="E3912" s="98" t="str">
        <f>IF(H3912=1,COUNT(R3912:FC3912,FI3912:FQ3912),"")</f>
        <v/>
      </c>
      <c r="F3912" s="98" t="str">
        <f>IF(H3912=1,COUNT(X3912:BN3912,BP3912:BX3912,BZ3912:CF3912,CH3912:FC3912,FI3912:FQ3912),"")</f>
        <v/>
      </c>
      <c r="G3912" s="98" t="str">
        <f>IF($B3912&gt;=1,$M3912,"")</f>
        <v/>
      </c>
      <c r="H3912" s="199" t="str">
        <f>IF(AND(M3912&gt;0,M3912&lt;=STATS!$C$22),1,"")</f>
        <v/>
      </c>
      <c r="J3912" s="34">
        <v>3911</v>
      </c>
      <c r="R3912" s="17"/>
      <c r="U3912" s="17"/>
      <c r="FD3912" s="195"/>
      <c r="FE3912" s="195"/>
      <c r="FF3912" s="195"/>
      <c r="FG3912" s="195"/>
      <c r="FH3912" s="195"/>
    </row>
    <row r="3913" spans="2:164" x14ac:dyDescent="0.2">
      <c r="B3913" s="98">
        <f>COUNT(R3913:FC3913,FI3913:FQ3913)</f>
        <v>0</v>
      </c>
      <c r="C3913" s="98" t="str">
        <f>IF(COUNT(R3913:FC3913,FI3913:FQ3913)&gt;0,COUNT(R3913:FC3913,FI3913:FQ3913),"")</f>
        <v/>
      </c>
      <c r="D3913" s="98" t="str">
        <f>IF(COUNT(X3913:BN3913,BP3913:BX3913,BZ3913:CF3913,CH3913:FC3913,FI3913:FQ3913)&gt;0,COUNT(X3913:BN3913,BP3913:BX3913,BZ3913:CF3913,CH3913:FC3913,FI3913:FQ3913),"")</f>
        <v/>
      </c>
      <c r="E3913" s="98" t="str">
        <f>IF(H3913=1,COUNT(R3913:FC3913,FI3913:FQ3913),"")</f>
        <v/>
      </c>
      <c r="F3913" s="98" t="str">
        <f>IF(H3913=1,COUNT(X3913:BN3913,BP3913:BX3913,BZ3913:CF3913,CH3913:FC3913,FI3913:FQ3913),"")</f>
        <v/>
      </c>
      <c r="G3913" s="98" t="str">
        <f>IF($B3913&gt;=1,$M3913,"")</f>
        <v/>
      </c>
      <c r="H3913" s="199" t="str">
        <f>IF(AND(M3913&gt;0,M3913&lt;=STATS!$C$22),1,"")</f>
        <v/>
      </c>
      <c r="J3913" s="34">
        <v>3912</v>
      </c>
      <c r="R3913" s="17"/>
      <c r="U3913" s="17"/>
      <c r="FD3913" s="195"/>
      <c r="FE3913" s="195"/>
      <c r="FF3913" s="195"/>
      <c r="FG3913" s="195"/>
      <c r="FH3913" s="195"/>
    </row>
    <row r="3914" spans="2:164" x14ac:dyDescent="0.2">
      <c r="B3914" s="98">
        <f>COUNT(R3914:FC3914,FI3914:FQ3914)</f>
        <v>0</v>
      </c>
      <c r="C3914" s="98" t="str">
        <f>IF(COUNT(R3914:FC3914,FI3914:FQ3914)&gt;0,COUNT(R3914:FC3914,FI3914:FQ3914),"")</f>
        <v/>
      </c>
      <c r="D3914" s="98" t="str">
        <f>IF(COUNT(X3914:BN3914,BP3914:BX3914,BZ3914:CF3914,CH3914:FC3914,FI3914:FQ3914)&gt;0,COUNT(X3914:BN3914,BP3914:BX3914,BZ3914:CF3914,CH3914:FC3914,FI3914:FQ3914),"")</f>
        <v/>
      </c>
      <c r="E3914" s="98" t="str">
        <f>IF(H3914=1,COUNT(R3914:FC3914,FI3914:FQ3914),"")</f>
        <v/>
      </c>
      <c r="F3914" s="98" t="str">
        <f>IF(H3914=1,COUNT(X3914:BN3914,BP3914:BX3914,BZ3914:CF3914,CH3914:FC3914,FI3914:FQ3914),"")</f>
        <v/>
      </c>
      <c r="G3914" s="98" t="str">
        <f>IF($B3914&gt;=1,$M3914,"")</f>
        <v/>
      </c>
      <c r="H3914" s="199" t="str">
        <f>IF(AND(M3914&gt;0,M3914&lt;=STATS!$C$22),1,"")</f>
        <v/>
      </c>
      <c r="J3914" s="34">
        <v>3913</v>
      </c>
      <c r="R3914" s="17"/>
      <c r="U3914" s="17"/>
      <c r="FD3914" s="195"/>
      <c r="FE3914" s="195"/>
      <c r="FF3914" s="195"/>
      <c r="FG3914" s="195"/>
      <c r="FH3914" s="195"/>
    </row>
    <row r="3915" spans="2:164" x14ac:dyDescent="0.2">
      <c r="B3915" s="98">
        <f>COUNT(R3915:FC3915,FI3915:FQ3915)</f>
        <v>0</v>
      </c>
      <c r="C3915" s="98" t="str">
        <f>IF(COUNT(R3915:FC3915,FI3915:FQ3915)&gt;0,COUNT(R3915:FC3915,FI3915:FQ3915),"")</f>
        <v/>
      </c>
      <c r="D3915" s="98" t="str">
        <f>IF(COUNT(X3915:BN3915,BP3915:BX3915,BZ3915:CF3915,CH3915:FC3915,FI3915:FQ3915)&gt;0,COUNT(X3915:BN3915,BP3915:BX3915,BZ3915:CF3915,CH3915:FC3915,FI3915:FQ3915),"")</f>
        <v/>
      </c>
      <c r="E3915" s="98" t="str">
        <f>IF(H3915=1,COUNT(R3915:FC3915,FI3915:FQ3915),"")</f>
        <v/>
      </c>
      <c r="F3915" s="98" t="str">
        <f>IF(H3915=1,COUNT(X3915:BN3915,BP3915:BX3915,BZ3915:CF3915,CH3915:FC3915,FI3915:FQ3915),"")</f>
        <v/>
      </c>
      <c r="G3915" s="98" t="str">
        <f>IF($B3915&gt;=1,$M3915,"")</f>
        <v/>
      </c>
      <c r="H3915" s="199" t="str">
        <f>IF(AND(M3915&gt;0,M3915&lt;=STATS!$C$22),1,"")</f>
        <v/>
      </c>
      <c r="J3915" s="34">
        <v>3914</v>
      </c>
      <c r="R3915" s="17"/>
      <c r="U3915" s="17"/>
      <c r="FD3915" s="195"/>
      <c r="FE3915" s="195"/>
      <c r="FF3915" s="195"/>
      <c r="FG3915" s="195"/>
      <c r="FH3915" s="195"/>
    </row>
    <row r="3916" spans="2:164" x14ac:dyDescent="0.2">
      <c r="B3916" s="98">
        <f>COUNT(R3916:FC3916,FI3916:FQ3916)</f>
        <v>0</v>
      </c>
      <c r="C3916" s="98" t="str">
        <f>IF(COUNT(R3916:FC3916,FI3916:FQ3916)&gt;0,COUNT(R3916:FC3916,FI3916:FQ3916),"")</f>
        <v/>
      </c>
      <c r="D3916" s="98" t="str">
        <f>IF(COUNT(X3916:BN3916,BP3916:BX3916,BZ3916:CF3916,CH3916:FC3916,FI3916:FQ3916)&gt;0,COUNT(X3916:BN3916,BP3916:BX3916,BZ3916:CF3916,CH3916:FC3916,FI3916:FQ3916),"")</f>
        <v/>
      </c>
      <c r="E3916" s="98" t="str">
        <f>IF(H3916=1,COUNT(R3916:FC3916,FI3916:FQ3916),"")</f>
        <v/>
      </c>
      <c r="F3916" s="98" t="str">
        <f>IF(H3916=1,COUNT(X3916:BN3916,BP3916:BX3916,BZ3916:CF3916,CH3916:FC3916,FI3916:FQ3916),"")</f>
        <v/>
      </c>
      <c r="G3916" s="98" t="str">
        <f>IF($B3916&gt;=1,$M3916,"")</f>
        <v/>
      </c>
      <c r="H3916" s="199" t="str">
        <f>IF(AND(M3916&gt;0,M3916&lt;=STATS!$C$22),1,"")</f>
        <v/>
      </c>
      <c r="J3916" s="34">
        <v>3915</v>
      </c>
      <c r="R3916" s="17"/>
      <c r="U3916" s="17"/>
      <c r="FD3916" s="195"/>
      <c r="FE3916" s="195"/>
      <c r="FF3916" s="195"/>
      <c r="FG3916" s="195"/>
      <c r="FH3916" s="195"/>
    </row>
    <row r="3917" spans="2:164" x14ac:dyDescent="0.2">
      <c r="B3917" s="98">
        <f>COUNT(R3917:FC3917,FI3917:FQ3917)</f>
        <v>0</v>
      </c>
      <c r="C3917" s="98" t="str">
        <f>IF(COUNT(R3917:FC3917,FI3917:FQ3917)&gt;0,COUNT(R3917:FC3917,FI3917:FQ3917),"")</f>
        <v/>
      </c>
      <c r="D3917" s="98" t="str">
        <f>IF(COUNT(X3917:BN3917,BP3917:BX3917,BZ3917:CF3917,CH3917:FC3917,FI3917:FQ3917)&gt;0,COUNT(X3917:BN3917,BP3917:BX3917,BZ3917:CF3917,CH3917:FC3917,FI3917:FQ3917),"")</f>
        <v/>
      </c>
      <c r="E3917" s="98" t="str">
        <f>IF(H3917=1,COUNT(R3917:FC3917,FI3917:FQ3917),"")</f>
        <v/>
      </c>
      <c r="F3917" s="98" t="str">
        <f>IF(H3917=1,COUNT(X3917:BN3917,BP3917:BX3917,BZ3917:CF3917,CH3917:FC3917,FI3917:FQ3917),"")</f>
        <v/>
      </c>
      <c r="G3917" s="98" t="str">
        <f>IF($B3917&gt;=1,$M3917,"")</f>
        <v/>
      </c>
      <c r="H3917" s="199" t="str">
        <f>IF(AND(M3917&gt;0,M3917&lt;=STATS!$C$22),1,"")</f>
        <v/>
      </c>
      <c r="J3917" s="34">
        <v>3916</v>
      </c>
      <c r="R3917" s="17"/>
      <c r="U3917" s="17"/>
      <c r="FD3917" s="195"/>
      <c r="FE3917" s="195"/>
      <c r="FF3917" s="195"/>
      <c r="FG3917" s="195"/>
      <c r="FH3917" s="195"/>
    </row>
    <row r="3918" spans="2:164" x14ac:dyDescent="0.2">
      <c r="B3918" s="98">
        <f>COUNT(R3918:FC3918,FI3918:FQ3918)</f>
        <v>0</v>
      </c>
      <c r="C3918" s="98" t="str">
        <f>IF(COUNT(R3918:FC3918,FI3918:FQ3918)&gt;0,COUNT(R3918:FC3918,FI3918:FQ3918),"")</f>
        <v/>
      </c>
      <c r="D3918" s="98" t="str">
        <f>IF(COUNT(X3918:BN3918,BP3918:BX3918,BZ3918:CF3918,CH3918:FC3918,FI3918:FQ3918)&gt;0,COUNT(X3918:BN3918,BP3918:BX3918,BZ3918:CF3918,CH3918:FC3918,FI3918:FQ3918),"")</f>
        <v/>
      </c>
      <c r="E3918" s="98" t="str">
        <f>IF(H3918=1,COUNT(R3918:FC3918,FI3918:FQ3918),"")</f>
        <v/>
      </c>
      <c r="F3918" s="98" t="str">
        <f>IF(H3918=1,COUNT(X3918:BN3918,BP3918:BX3918,BZ3918:CF3918,CH3918:FC3918,FI3918:FQ3918),"")</f>
        <v/>
      </c>
      <c r="G3918" s="98" t="str">
        <f>IF($B3918&gt;=1,$M3918,"")</f>
        <v/>
      </c>
      <c r="H3918" s="199" t="str">
        <f>IF(AND(M3918&gt;0,M3918&lt;=STATS!$C$22),1,"")</f>
        <v/>
      </c>
      <c r="J3918" s="34">
        <v>3917</v>
      </c>
      <c r="R3918" s="17"/>
      <c r="U3918" s="17"/>
      <c r="FD3918" s="195"/>
      <c r="FE3918" s="195"/>
      <c r="FF3918" s="195"/>
      <c r="FG3918" s="195"/>
      <c r="FH3918" s="195"/>
    </row>
    <row r="3919" spans="2:164" x14ac:dyDescent="0.2">
      <c r="B3919" s="98">
        <f>COUNT(R3919:FC3919,FI3919:FQ3919)</f>
        <v>0</v>
      </c>
      <c r="C3919" s="98" t="str">
        <f>IF(COUNT(R3919:FC3919,FI3919:FQ3919)&gt;0,COUNT(R3919:FC3919,FI3919:FQ3919),"")</f>
        <v/>
      </c>
      <c r="D3919" s="98" t="str">
        <f>IF(COUNT(X3919:BN3919,BP3919:BX3919,BZ3919:CF3919,CH3919:FC3919,FI3919:FQ3919)&gt;0,COUNT(X3919:BN3919,BP3919:BX3919,BZ3919:CF3919,CH3919:FC3919,FI3919:FQ3919),"")</f>
        <v/>
      </c>
      <c r="E3919" s="98" t="str">
        <f>IF(H3919=1,COUNT(R3919:FC3919,FI3919:FQ3919),"")</f>
        <v/>
      </c>
      <c r="F3919" s="98" t="str">
        <f>IF(H3919=1,COUNT(X3919:BN3919,BP3919:BX3919,BZ3919:CF3919,CH3919:FC3919,FI3919:FQ3919),"")</f>
        <v/>
      </c>
      <c r="G3919" s="98" t="str">
        <f>IF($B3919&gt;=1,$M3919,"")</f>
        <v/>
      </c>
      <c r="H3919" s="199" t="str">
        <f>IF(AND(M3919&gt;0,M3919&lt;=STATS!$C$22),1,"")</f>
        <v/>
      </c>
      <c r="J3919" s="34">
        <v>3918</v>
      </c>
      <c r="R3919" s="17"/>
      <c r="U3919" s="17"/>
      <c r="FD3919" s="195"/>
      <c r="FE3919" s="195"/>
      <c r="FF3919" s="195"/>
      <c r="FG3919" s="195"/>
      <c r="FH3919" s="195"/>
    </row>
    <row r="3920" spans="2:164" x14ac:dyDescent="0.2">
      <c r="B3920" s="98">
        <f>COUNT(R3920:FC3920,FI3920:FQ3920)</f>
        <v>0</v>
      </c>
      <c r="C3920" s="98" t="str">
        <f>IF(COUNT(R3920:FC3920,FI3920:FQ3920)&gt;0,COUNT(R3920:FC3920,FI3920:FQ3920),"")</f>
        <v/>
      </c>
      <c r="D3920" s="98" t="str">
        <f>IF(COUNT(X3920:BN3920,BP3920:BX3920,BZ3920:CF3920,CH3920:FC3920,FI3920:FQ3920)&gt;0,COUNT(X3920:BN3920,BP3920:BX3920,BZ3920:CF3920,CH3920:FC3920,FI3920:FQ3920),"")</f>
        <v/>
      </c>
      <c r="E3920" s="98" t="str">
        <f>IF(H3920=1,COUNT(R3920:FC3920,FI3920:FQ3920),"")</f>
        <v/>
      </c>
      <c r="F3920" s="98" t="str">
        <f>IF(H3920=1,COUNT(X3920:BN3920,BP3920:BX3920,BZ3920:CF3920,CH3920:FC3920,FI3920:FQ3920),"")</f>
        <v/>
      </c>
      <c r="G3920" s="98" t="str">
        <f>IF($B3920&gt;=1,$M3920,"")</f>
        <v/>
      </c>
      <c r="H3920" s="199" t="str">
        <f>IF(AND(M3920&gt;0,M3920&lt;=STATS!$C$22),1,"")</f>
        <v/>
      </c>
      <c r="J3920" s="34">
        <v>3919</v>
      </c>
      <c r="R3920" s="17"/>
      <c r="U3920" s="17"/>
      <c r="FD3920" s="195"/>
      <c r="FE3920" s="195"/>
      <c r="FF3920" s="195"/>
      <c r="FG3920" s="195"/>
      <c r="FH3920" s="195"/>
    </row>
    <row r="3921" spans="2:164" x14ac:dyDescent="0.2">
      <c r="B3921" s="98">
        <f>COUNT(R3921:FC3921,FI3921:FQ3921)</f>
        <v>0</v>
      </c>
      <c r="C3921" s="98" t="str">
        <f>IF(COUNT(R3921:FC3921,FI3921:FQ3921)&gt;0,COUNT(R3921:FC3921,FI3921:FQ3921),"")</f>
        <v/>
      </c>
      <c r="D3921" s="98" t="str">
        <f>IF(COUNT(X3921:BN3921,BP3921:BX3921,BZ3921:CF3921,CH3921:FC3921,FI3921:FQ3921)&gt;0,COUNT(X3921:BN3921,BP3921:BX3921,BZ3921:CF3921,CH3921:FC3921,FI3921:FQ3921),"")</f>
        <v/>
      </c>
      <c r="E3921" s="98" t="str">
        <f>IF(H3921=1,COUNT(R3921:FC3921,FI3921:FQ3921),"")</f>
        <v/>
      </c>
      <c r="F3921" s="98" t="str">
        <f>IF(H3921=1,COUNT(X3921:BN3921,BP3921:BX3921,BZ3921:CF3921,CH3921:FC3921,FI3921:FQ3921),"")</f>
        <v/>
      </c>
      <c r="G3921" s="98" t="str">
        <f>IF($B3921&gt;=1,$M3921,"")</f>
        <v/>
      </c>
      <c r="H3921" s="199" t="str">
        <f>IF(AND(M3921&gt;0,M3921&lt;=STATS!$C$22),1,"")</f>
        <v/>
      </c>
      <c r="J3921" s="34">
        <v>3920</v>
      </c>
      <c r="R3921" s="17"/>
      <c r="U3921" s="17"/>
      <c r="FD3921" s="195"/>
      <c r="FE3921" s="195"/>
      <c r="FF3921" s="195"/>
      <c r="FG3921" s="195"/>
      <c r="FH3921" s="195"/>
    </row>
    <row r="3922" spans="2:164" x14ac:dyDescent="0.2">
      <c r="B3922" s="98">
        <f>COUNT(R3922:FC3922,FI3922:FQ3922)</f>
        <v>0</v>
      </c>
      <c r="C3922" s="98" t="str">
        <f>IF(COUNT(R3922:FC3922,FI3922:FQ3922)&gt;0,COUNT(R3922:FC3922,FI3922:FQ3922),"")</f>
        <v/>
      </c>
      <c r="D3922" s="98" t="str">
        <f>IF(COUNT(X3922:BN3922,BP3922:BX3922,BZ3922:CF3922,CH3922:FC3922,FI3922:FQ3922)&gt;0,COUNT(X3922:BN3922,BP3922:BX3922,BZ3922:CF3922,CH3922:FC3922,FI3922:FQ3922),"")</f>
        <v/>
      </c>
      <c r="E3922" s="98" t="str">
        <f>IF(H3922=1,COUNT(R3922:FC3922,FI3922:FQ3922),"")</f>
        <v/>
      </c>
      <c r="F3922" s="98" t="str">
        <f>IF(H3922=1,COUNT(X3922:BN3922,BP3922:BX3922,BZ3922:CF3922,CH3922:FC3922,FI3922:FQ3922),"")</f>
        <v/>
      </c>
      <c r="G3922" s="98" t="str">
        <f>IF($B3922&gt;=1,$M3922,"")</f>
        <v/>
      </c>
      <c r="H3922" s="199" t="str">
        <f>IF(AND(M3922&gt;0,M3922&lt;=STATS!$C$22),1,"")</f>
        <v/>
      </c>
      <c r="J3922" s="34">
        <v>3921</v>
      </c>
      <c r="R3922" s="17"/>
      <c r="U3922" s="17"/>
      <c r="FD3922" s="195"/>
      <c r="FE3922" s="195"/>
      <c r="FF3922" s="195"/>
      <c r="FG3922" s="195"/>
      <c r="FH3922" s="195"/>
    </row>
    <row r="3923" spans="2:164" x14ac:dyDescent="0.2">
      <c r="B3923" s="98">
        <f>COUNT(R3923:FC3923,FI3923:FQ3923)</f>
        <v>0</v>
      </c>
      <c r="C3923" s="98" t="str">
        <f>IF(COUNT(R3923:FC3923,FI3923:FQ3923)&gt;0,COUNT(R3923:FC3923,FI3923:FQ3923),"")</f>
        <v/>
      </c>
      <c r="D3923" s="98" t="str">
        <f>IF(COUNT(X3923:BN3923,BP3923:BX3923,BZ3923:CF3923,CH3923:FC3923,FI3923:FQ3923)&gt;0,COUNT(X3923:BN3923,BP3923:BX3923,BZ3923:CF3923,CH3923:FC3923,FI3923:FQ3923),"")</f>
        <v/>
      </c>
      <c r="E3923" s="98" t="str">
        <f>IF(H3923=1,COUNT(R3923:FC3923,FI3923:FQ3923),"")</f>
        <v/>
      </c>
      <c r="F3923" s="98" t="str">
        <f>IF(H3923=1,COUNT(X3923:BN3923,BP3923:BX3923,BZ3923:CF3923,CH3923:FC3923,FI3923:FQ3923),"")</f>
        <v/>
      </c>
      <c r="G3923" s="98" t="str">
        <f>IF($B3923&gt;=1,$M3923,"")</f>
        <v/>
      </c>
      <c r="H3923" s="199" t="str">
        <f>IF(AND(M3923&gt;0,M3923&lt;=STATS!$C$22),1,"")</f>
        <v/>
      </c>
      <c r="J3923" s="34">
        <v>3922</v>
      </c>
      <c r="R3923" s="17"/>
      <c r="U3923" s="17"/>
      <c r="FD3923" s="195"/>
      <c r="FE3923" s="195"/>
      <c r="FF3923" s="195"/>
      <c r="FG3923" s="195"/>
      <c r="FH3923" s="195"/>
    </row>
    <row r="3924" spans="2:164" x14ac:dyDescent="0.2">
      <c r="B3924" s="98">
        <f>COUNT(R3924:FC3924,FI3924:FQ3924)</f>
        <v>0</v>
      </c>
      <c r="C3924" s="98" t="str">
        <f>IF(COUNT(R3924:FC3924,FI3924:FQ3924)&gt;0,COUNT(R3924:FC3924,FI3924:FQ3924),"")</f>
        <v/>
      </c>
      <c r="D3924" s="98" t="str">
        <f>IF(COUNT(X3924:BN3924,BP3924:BX3924,BZ3924:CF3924,CH3924:FC3924,FI3924:FQ3924)&gt;0,COUNT(X3924:BN3924,BP3924:BX3924,BZ3924:CF3924,CH3924:FC3924,FI3924:FQ3924),"")</f>
        <v/>
      </c>
      <c r="E3924" s="98" t="str">
        <f>IF(H3924=1,COUNT(R3924:FC3924,FI3924:FQ3924),"")</f>
        <v/>
      </c>
      <c r="F3924" s="98" t="str">
        <f>IF(H3924=1,COUNT(X3924:BN3924,BP3924:BX3924,BZ3924:CF3924,CH3924:FC3924,FI3924:FQ3924),"")</f>
        <v/>
      </c>
      <c r="G3924" s="98" t="str">
        <f>IF($B3924&gt;=1,$M3924,"")</f>
        <v/>
      </c>
      <c r="H3924" s="199" t="str">
        <f>IF(AND(M3924&gt;0,M3924&lt;=STATS!$C$22),1,"")</f>
        <v/>
      </c>
      <c r="J3924" s="34">
        <v>3923</v>
      </c>
      <c r="R3924" s="17"/>
      <c r="U3924" s="17"/>
      <c r="FD3924" s="195"/>
      <c r="FE3924" s="195"/>
      <c r="FF3924" s="195"/>
      <c r="FG3924" s="195"/>
      <c r="FH3924" s="195"/>
    </row>
    <row r="3925" spans="2:164" x14ac:dyDescent="0.2">
      <c r="B3925" s="98">
        <f>COUNT(R3925:FC3925,FI3925:FQ3925)</f>
        <v>0</v>
      </c>
      <c r="C3925" s="98" t="str">
        <f>IF(COUNT(R3925:FC3925,FI3925:FQ3925)&gt;0,COUNT(R3925:FC3925,FI3925:FQ3925),"")</f>
        <v/>
      </c>
      <c r="D3925" s="98" t="str">
        <f>IF(COUNT(X3925:BN3925,BP3925:BX3925,BZ3925:CF3925,CH3925:FC3925,FI3925:FQ3925)&gt;0,COUNT(X3925:BN3925,BP3925:BX3925,BZ3925:CF3925,CH3925:FC3925,FI3925:FQ3925),"")</f>
        <v/>
      </c>
      <c r="E3925" s="98" t="str">
        <f>IF(H3925=1,COUNT(R3925:FC3925,FI3925:FQ3925),"")</f>
        <v/>
      </c>
      <c r="F3925" s="98" t="str">
        <f>IF(H3925=1,COUNT(X3925:BN3925,BP3925:BX3925,BZ3925:CF3925,CH3925:FC3925,FI3925:FQ3925),"")</f>
        <v/>
      </c>
      <c r="G3925" s="98" t="str">
        <f>IF($B3925&gt;=1,$M3925,"")</f>
        <v/>
      </c>
      <c r="H3925" s="199" t="str">
        <f>IF(AND(M3925&gt;0,M3925&lt;=STATS!$C$22),1,"")</f>
        <v/>
      </c>
      <c r="J3925" s="34">
        <v>3924</v>
      </c>
      <c r="R3925" s="17"/>
      <c r="U3925" s="17"/>
      <c r="FD3925" s="195"/>
      <c r="FE3925" s="195"/>
      <c r="FF3925" s="195"/>
      <c r="FG3925" s="195"/>
      <c r="FH3925" s="195"/>
    </row>
    <row r="3926" spans="2:164" x14ac:dyDescent="0.2">
      <c r="B3926" s="98">
        <f>COUNT(R3926:FC3926,FI3926:FQ3926)</f>
        <v>0</v>
      </c>
      <c r="C3926" s="98" t="str">
        <f>IF(COUNT(R3926:FC3926,FI3926:FQ3926)&gt;0,COUNT(R3926:FC3926,FI3926:FQ3926),"")</f>
        <v/>
      </c>
      <c r="D3926" s="98" t="str">
        <f>IF(COUNT(X3926:BN3926,BP3926:BX3926,BZ3926:CF3926,CH3926:FC3926,FI3926:FQ3926)&gt;0,COUNT(X3926:BN3926,BP3926:BX3926,BZ3926:CF3926,CH3926:FC3926,FI3926:FQ3926),"")</f>
        <v/>
      </c>
      <c r="E3926" s="98" t="str">
        <f>IF(H3926=1,COUNT(R3926:FC3926,FI3926:FQ3926),"")</f>
        <v/>
      </c>
      <c r="F3926" s="98" t="str">
        <f>IF(H3926=1,COUNT(X3926:BN3926,BP3926:BX3926,BZ3926:CF3926,CH3926:FC3926,FI3926:FQ3926),"")</f>
        <v/>
      </c>
      <c r="G3926" s="98" t="str">
        <f>IF($B3926&gt;=1,$M3926,"")</f>
        <v/>
      </c>
      <c r="H3926" s="199" t="str">
        <f>IF(AND(M3926&gt;0,M3926&lt;=STATS!$C$22),1,"")</f>
        <v/>
      </c>
      <c r="J3926" s="34">
        <v>3925</v>
      </c>
      <c r="R3926" s="17"/>
      <c r="U3926" s="17"/>
      <c r="FD3926" s="195"/>
      <c r="FE3926" s="195"/>
      <c r="FF3926" s="195"/>
      <c r="FG3926" s="195"/>
      <c r="FH3926" s="195"/>
    </row>
    <row r="3927" spans="2:164" x14ac:dyDescent="0.2">
      <c r="B3927" s="98">
        <f>COUNT(R3927:FC3927,FI3927:FQ3927)</f>
        <v>0</v>
      </c>
      <c r="C3927" s="98" t="str">
        <f>IF(COUNT(R3927:FC3927,FI3927:FQ3927)&gt;0,COUNT(R3927:FC3927,FI3927:FQ3927),"")</f>
        <v/>
      </c>
      <c r="D3927" s="98" t="str">
        <f>IF(COUNT(X3927:BN3927,BP3927:BX3927,BZ3927:CF3927,CH3927:FC3927,FI3927:FQ3927)&gt;0,COUNT(X3927:BN3927,BP3927:BX3927,BZ3927:CF3927,CH3927:FC3927,FI3927:FQ3927),"")</f>
        <v/>
      </c>
      <c r="E3927" s="98" t="str">
        <f>IF(H3927=1,COUNT(R3927:FC3927,FI3927:FQ3927),"")</f>
        <v/>
      </c>
      <c r="F3927" s="98" t="str">
        <f>IF(H3927=1,COUNT(X3927:BN3927,BP3927:BX3927,BZ3927:CF3927,CH3927:FC3927,FI3927:FQ3927),"")</f>
        <v/>
      </c>
      <c r="G3927" s="98" t="str">
        <f>IF($B3927&gt;=1,$M3927,"")</f>
        <v/>
      </c>
      <c r="H3927" s="199" t="str">
        <f>IF(AND(M3927&gt;0,M3927&lt;=STATS!$C$22),1,"")</f>
        <v/>
      </c>
      <c r="J3927" s="34">
        <v>3926</v>
      </c>
      <c r="R3927" s="17"/>
      <c r="U3927" s="17"/>
      <c r="FD3927" s="195"/>
      <c r="FE3927" s="195"/>
      <c r="FF3927" s="195"/>
      <c r="FG3927" s="195"/>
      <c r="FH3927" s="195"/>
    </row>
    <row r="3928" spans="2:164" x14ac:dyDescent="0.2">
      <c r="B3928" s="98">
        <f>COUNT(R3928:FC3928,FI3928:FQ3928)</f>
        <v>0</v>
      </c>
      <c r="C3928" s="98" t="str">
        <f>IF(COUNT(R3928:FC3928,FI3928:FQ3928)&gt;0,COUNT(R3928:FC3928,FI3928:FQ3928),"")</f>
        <v/>
      </c>
      <c r="D3928" s="98" t="str">
        <f>IF(COUNT(X3928:BN3928,BP3928:BX3928,BZ3928:CF3928,CH3928:FC3928,FI3928:FQ3928)&gt;0,COUNT(X3928:BN3928,BP3928:BX3928,BZ3928:CF3928,CH3928:FC3928,FI3928:FQ3928),"")</f>
        <v/>
      </c>
      <c r="E3928" s="98" t="str">
        <f>IF(H3928=1,COUNT(R3928:FC3928,FI3928:FQ3928),"")</f>
        <v/>
      </c>
      <c r="F3928" s="98" t="str">
        <f>IF(H3928=1,COUNT(X3928:BN3928,BP3928:BX3928,BZ3928:CF3928,CH3928:FC3928,FI3928:FQ3928),"")</f>
        <v/>
      </c>
      <c r="G3928" s="98" t="str">
        <f>IF($B3928&gt;=1,$M3928,"")</f>
        <v/>
      </c>
      <c r="H3928" s="199" t="str">
        <f>IF(AND(M3928&gt;0,M3928&lt;=STATS!$C$22),1,"")</f>
        <v/>
      </c>
      <c r="J3928" s="34">
        <v>3927</v>
      </c>
      <c r="R3928" s="17"/>
      <c r="U3928" s="17"/>
      <c r="FD3928" s="195"/>
      <c r="FE3928" s="195"/>
      <c r="FF3928" s="195"/>
      <c r="FG3928" s="195"/>
      <c r="FH3928" s="195"/>
    </row>
    <row r="3929" spans="2:164" x14ac:dyDescent="0.2">
      <c r="B3929" s="98">
        <f>COUNT(R3929:FC3929,FI3929:FQ3929)</f>
        <v>0</v>
      </c>
      <c r="C3929" s="98" t="str">
        <f>IF(COUNT(R3929:FC3929,FI3929:FQ3929)&gt;0,COUNT(R3929:FC3929,FI3929:FQ3929),"")</f>
        <v/>
      </c>
      <c r="D3929" s="98" t="str">
        <f>IF(COUNT(X3929:BN3929,BP3929:BX3929,BZ3929:CF3929,CH3929:FC3929,FI3929:FQ3929)&gt;0,COUNT(X3929:BN3929,BP3929:BX3929,BZ3929:CF3929,CH3929:FC3929,FI3929:FQ3929),"")</f>
        <v/>
      </c>
      <c r="E3929" s="98" t="str">
        <f>IF(H3929=1,COUNT(R3929:FC3929,FI3929:FQ3929),"")</f>
        <v/>
      </c>
      <c r="F3929" s="98" t="str">
        <f>IF(H3929=1,COUNT(X3929:BN3929,BP3929:BX3929,BZ3929:CF3929,CH3929:FC3929,FI3929:FQ3929),"")</f>
        <v/>
      </c>
      <c r="G3929" s="98" t="str">
        <f>IF($B3929&gt;=1,$M3929,"")</f>
        <v/>
      </c>
      <c r="H3929" s="199" t="str">
        <f>IF(AND(M3929&gt;0,M3929&lt;=STATS!$C$22),1,"")</f>
        <v/>
      </c>
      <c r="J3929" s="34">
        <v>3928</v>
      </c>
      <c r="R3929" s="17"/>
      <c r="U3929" s="17"/>
      <c r="FD3929" s="195"/>
      <c r="FE3929" s="195"/>
      <c r="FF3929" s="195"/>
      <c r="FG3929" s="195"/>
      <c r="FH3929" s="195"/>
    </row>
    <row r="3930" spans="2:164" x14ac:dyDescent="0.2">
      <c r="B3930" s="98">
        <f>COUNT(R3930:FC3930,FI3930:FQ3930)</f>
        <v>0</v>
      </c>
      <c r="C3930" s="98" t="str">
        <f>IF(COUNT(R3930:FC3930,FI3930:FQ3930)&gt;0,COUNT(R3930:FC3930,FI3930:FQ3930),"")</f>
        <v/>
      </c>
      <c r="D3930" s="98" t="str">
        <f>IF(COUNT(X3930:BN3930,BP3930:BX3930,BZ3930:CF3930,CH3930:FC3930,FI3930:FQ3930)&gt;0,COUNT(X3930:BN3930,BP3930:BX3930,BZ3930:CF3930,CH3930:FC3930,FI3930:FQ3930),"")</f>
        <v/>
      </c>
      <c r="E3930" s="98" t="str">
        <f>IF(H3930=1,COUNT(R3930:FC3930,FI3930:FQ3930),"")</f>
        <v/>
      </c>
      <c r="F3930" s="98" t="str">
        <f>IF(H3930=1,COUNT(X3930:BN3930,BP3930:BX3930,BZ3930:CF3930,CH3930:FC3930,FI3930:FQ3930),"")</f>
        <v/>
      </c>
      <c r="G3930" s="98" t="str">
        <f>IF($B3930&gt;=1,$M3930,"")</f>
        <v/>
      </c>
      <c r="H3930" s="199" t="str">
        <f>IF(AND(M3930&gt;0,M3930&lt;=STATS!$C$22),1,"")</f>
        <v/>
      </c>
      <c r="J3930" s="34">
        <v>3929</v>
      </c>
      <c r="R3930" s="17"/>
      <c r="U3930" s="17"/>
      <c r="FD3930" s="195"/>
      <c r="FE3930" s="195"/>
      <c r="FF3930" s="195"/>
      <c r="FG3930" s="195"/>
      <c r="FH3930" s="195"/>
    </row>
    <row r="3931" spans="2:164" x14ac:dyDescent="0.2">
      <c r="B3931" s="98">
        <f>COUNT(R3931:FC3931,FI3931:FQ3931)</f>
        <v>0</v>
      </c>
      <c r="C3931" s="98" t="str">
        <f>IF(COUNT(R3931:FC3931,FI3931:FQ3931)&gt;0,COUNT(R3931:FC3931,FI3931:FQ3931),"")</f>
        <v/>
      </c>
      <c r="D3931" s="98" t="str">
        <f>IF(COUNT(X3931:BN3931,BP3931:BX3931,BZ3931:CF3931,CH3931:FC3931,FI3931:FQ3931)&gt;0,COUNT(X3931:BN3931,BP3931:BX3931,BZ3931:CF3931,CH3931:FC3931,FI3931:FQ3931),"")</f>
        <v/>
      </c>
      <c r="E3931" s="98" t="str">
        <f>IF(H3931=1,COUNT(R3931:FC3931,FI3931:FQ3931),"")</f>
        <v/>
      </c>
      <c r="F3931" s="98" t="str">
        <f>IF(H3931=1,COUNT(X3931:BN3931,BP3931:BX3931,BZ3931:CF3931,CH3931:FC3931,FI3931:FQ3931),"")</f>
        <v/>
      </c>
      <c r="G3931" s="98" t="str">
        <f>IF($B3931&gt;=1,$M3931,"")</f>
        <v/>
      </c>
      <c r="H3931" s="199" t="str">
        <f>IF(AND(M3931&gt;0,M3931&lt;=STATS!$C$22),1,"")</f>
        <v/>
      </c>
      <c r="J3931" s="34">
        <v>3930</v>
      </c>
      <c r="R3931" s="17"/>
      <c r="U3931" s="17"/>
      <c r="FD3931" s="195"/>
      <c r="FE3931" s="195"/>
      <c r="FF3931" s="195"/>
      <c r="FG3931" s="195"/>
      <c r="FH3931" s="195"/>
    </row>
    <row r="3932" spans="2:164" x14ac:dyDescent="0.2">
      <c r="B3932" s="98">
        <f>COUNT(R3932:FC3932,FI3932:FQ3932)</f>
        <v>0</v>
      </c>
      <c r="C3932" s="98" t="str">
        <f>IF(COUNT(R3932:FC3932,FI3932:FQ3932)&gt;0,COUNT(R3932:FC3932,FI3932:FQ3932),"")</f>
        <v/>
      </c>
      <c r="D3932" s="98" t="str">
        <f>IF(COUNT(X3932:BN3932,BP3932:BX3932,BZ3932:CF3932,CH3932:FC3932,FI3932:FQ3932)&gt;0,COUNT(X3932:BN3932,BP3932:BX3932,BZ3932:CF3932,CH3932:FC3932,FI3932:FQ3932),"")</f>
        <v/>
      </c>
      <c r="E3932" s="98" t="str">
        <f>IF(H3932=1,COUNT(R3932:FC3932,FI3932:FQ3932),"")</f>
        <v/>
      </c>
      <c r="F3932" s="98" t="str">
        <f>IF(H3932=1,COUNT(X3932:BN3932,BP3932:BX3932,BZ3932:CF3932,CH3932:FC3932,FI3932:FQ3932),"")</f>
        <v/>
      </c>
      <c r="G3932" s="98" t="str">
        <f>IF($B3932&gt;=1,$M3932,"")</f>
        <v/>
      </c>
      <c r="H3932" s="199" t="str">
        <f>IF(AND(M3932&gt;0,M3932&lt;=STATS!$C$22),1,"")</f>
        <v/>
      </c>
      <c r="J3932" s="34">
        <v>3931</v>
      </c>
      <c r="R3932" s="17"/>
      <c r="U3932" s="17"/>
      <c r="FD3932" s="195"/>
      <c r="FE3932" s="195"/>
      <c r="FF3932" s="195"/>
      <c r="FG3932" s="195"/>
      <c r="FH3932" s="195"/>
    </row>
    <row r="3933" spans="2:164" x14ac:dyDescent="0.2">
      <c r="B3933" s="98">
        <f>COUNT(R3933:FC3933,FI3933:FQ3933)</f>
        <v>0</v>
      </c>
      <c r="C3933" s="98" t="str">
        <f>IF(COUNT(R3933:FC3933,FI3933:FQ3933)&gt;0,COUNT(R3933:FC3933,FI3933:FQ3933),"")</f>
        <v/>
      </c>
      <c r="D3933" s="98" t="str">
        <f>IF(COUNT(X3933:BN3933,BP3933:BX3933,BZ3933:CF3933,CH3933:FC3933,FI3933:FQ3933)&gt;0,COUNT(X3933:BN3933,BP3933:BX3933,BZ3933:CF3933,CH3933:FC3933,FI3933:FQ3933),"")</f>
        <v/>
      </c>
      <c r="E3933" s="98" t="str">
        <f>IF(H3933=1,COUNT(R3933:FC3933,FI3933:FQ3933),"")</f>
        <v/>
      </c>
      <c r="F3933" s="98" t="str">
        <f>IF(H3933=1,COUNT(X3933:BN3933,BP3933:BX3933,BZ3933:CF3933,CH3933:FC3933,FI3933:FQ3933),"")</f>
        <v/>
      </c>
      <c r="G3933" s="98" t="str">
        <f>IF($B3933&gt;=1,$M3933,"")</f>
        <v/>
      </c>
      <c r="H3933" s="199" t="str">
        <f>IF(AND(M3933&gt;0,M3933&lt;=STATS!$C$22),1,"")</f>
        <v/>
      </c>
      <c r="J3933" s="34">
        <v>3932</v>
      </c>
      <c r="R3933" s="17"/>
      <c r="U3933" s="17"/>
      <c r="FD3933" s="195"/>
      <c r="FE3933" s="195"/>
      <c r="FF3933" s="195"/>
      <c r="FG3933" s="195"/>
      <c r="FH3933" s="195"/>
    </row>
    <row r="3934" spans="2:164" x14ac:dyDescent="0.2">
      <c r="B3934" s="98">
        <f>COUNT(R3934:FC3934,FI3934:FQ3934)</f>
        <v>0</v>
      </c>
      <c r="C3934" s="98" t="str">
        <f>IF(COUNT(R3934:FC3934,FI3934:FQ3934)&gt;0,COUNT(R3934:FC3934,FI3934:FQ3934),"")</f>
        <v/>
      </c>
      <c r="D3934" s="98" t="str">
        <f>IF(COUNT(X3934:BN3934,BP3934:BX3934,BZ3934:CF3934,CH3934:FC3934,FI3934:FQ3934)&gt;0,COUNT(X3934:BN3934,BP3934:BX3934,BZ3934:CF3934,CH3934:FC3934,FI3934:FQ3934),"")</f>
        <v/>
      </c>
      <c r="E3934" s="98" t="str">
        <f>IF(H3934=1,COUNT(R3934:FC3934,FI3934:FQ3934),"")</f>
        <v/>
      </c>
      <c r="F3934" s="98" t="str">
        <f>IF(H3934=1,COUNT(X3934:BN3934,BP3934:BX3934,BZ3934:CF3934,CH3934:FC3934,FI3934:FQ3934),"")</f>
        <v/>
      </c>
      <c r="G3934" s="98" t="str">
        <f>IF($B3934&gt;=1,$M3934,"")</f>
        <v/>
      </c>
      <c r="H3934" s="199" t="str">
        <f>IF(AND(M3934&gt;0,M3934&lt;=STATS!$C$22),1,"")</f>
        <v/>
      </c>
      <c r="J3934" s="34">
        <v>3933</v>
      </c>
      <c r="R3934" s="17"/>
      <c r="U3934" s="17"/>
      <c r="FD3934" s="195"/>
      <c r="FE3934" s="195"/>
      <c r="FF3934" s="195"/>
      <c r="FG3934" s="195"/>
      <c r="FH3934" s="195"/>
    </row>
    <row r="3935" spans="2:164" x14ac:dyDescent="0.2">
      <c r="B3935" s="98">
        <f>COUNT(R3935:FC3935,FI3935:FQ3935)</f>
        <v>0</v>
      </c>
      <c r="C3935" s="98" t="str">
        <f>IF(COUNT(R3935:FC3935,FI3935:FQ3935)&gt;0,COUNT(R3935:FC3935,FI3935:FQ3935),"")</f>
        <v/>
      </c>
      <c r="D3935" s="98" t="str">
        <f>IF(COUNT(X3935:BN3935,BP3935:BX3935,BZ3935:CF3935,CH3935:FC3935,FI3935:FQ3935)&gt;0,COUNT(X3935:BN3935,BP3935:BX3935,BZ3935:CF3935,CH3935:FC3935,FI3935:FQ3935),"")</f>
        <v/>
      </c>
      <c r="E3935" s="98" t="str">
        <f>IF(H3935=1,COUNT(R3935:FC3935,FI3935:FQ3935),"")</f>
        <v/>
      </c>
      <c r="F3935" s="98" t="str">
        <f>IF(H3935=1,COUNT(X3935:BN3935,BP3935:BX3935,BZ3935:CF3935,CH3935:FC3935,FI3935:FQ3935),"")</f>
        <v/>
      </c>
      <c r="G3935" s="98" t="str">
        <f>IF($B3935&gt;=1,$M3935,"")</f>
        <v/>
      </c>
      <c r="H3935" s="199" t="str">
        <f>IF(AND(M3935&gt;0,M3935&lt;=STATS!$C$22),1,"")</f>
        <v/>
      </c>
      <c r="J3935" s="34">
        <v>3934</v>
      </c>
      <c r="R3935" s="17"/>
      <c r="U3935" s="17"/>
      <c r="FD3935" s="195"/>
      <c r="FE3935" s="195"/>
      <c r="FF3935" s="195"/>
      <c r="FG3935" s="195"/>
      <c r="FH3935" s="195"/>
    </row>
    <row r="3936" spans="2:164" x14ac:dyDescent="0.2">
      <c r="B3936" s="98">
        <f>COUNT(R3936:FC3936,FI3936:FQ3936)</f>
        <v>0</v>
      </c>
      <c r="C3936" s="98" t="str">
        <f>IF(COUNT(R3936:FC3936,FI3936:FQ3936)&gt;0,COUNT(R3936:FC3936,FI3936:FQ3936),"")</f>
        <v/>
      </c>
      <c r="D3936" s="98" t="str">
        <f>IF(COUNT(X3936:BN3936,BP3936:BX3936,BZ3936:CF3936,CH3936:FC3936,FI3936:FQ3936)&gt;0,COUNT(X3936:BN3936,BP3936:BX3936,BZ3936:CF3936,CH3936:FC3936,FI3936:FQ3936),"")</f>
        <v/>
      </c>
      <c r="E3936" s="98" t="str">
        <f>IF(H3936=1,COUNT(R3936:FC3936,FI3936:FQ3936),"")</f>
        <v/>
      </c>
      <c r="F3936" s="98" t="str">
        <f>IF(H3936=1,COUNT(X3936:BN3936,BP3936:BX3936,BZ3936:CF3936,CH3936:FC3936,FI3936:FQ3936),"")</f>
        <v/>
      </c>
      <c r="G3936" s="98" t="str">
        <f>IF($B3936&gt;=1,$M3936,"")</f>
        <v/>
      </c>
      <c r="H3936" s="199" t="str">
        <f>IF(AND(M3936&gt;0,M3936&lt;=STATS!$C$22),1,"")</f>
        <v/>
      </c>
      <c r="J3936" s="34">
        <v>3935</v>
      </c>
      <c r="R3936" s="17"/>
      <c r="U3936" s="17"/>
      <c r="FD3936" s="195"/>
      <c r="FE3936" s="195"/>
      <c r="FF3936" s="195"/>
      <c r="FG3936" s="195"/>
      <c r="FH3936" s="195"/>
    </row>
    <row r="3937" spans="2:164" x14ac:dyDescent="0.2">
      <c r="B3937" s="98">
        <f>COUNT(R3937:FC3937,FI3937:FQ3937)</f>
        <v>0</v>
      </c>
      <c r="C3937" s="98" t="str">
        <f>IF(COUNT(R3937:FC3937,FI3937:FQ3937)&gt;0,COUNT(R3937:FC3937,FI3937:FQ3937),"")</f>
        <v/>
      </c>
      <c r="D3937" s="98" t="str">
        <f>IF(COUNT(X3937:BN3937,BP3937:BX3937,BZ3937:CF3937,CH3937:FC3937,FI3937:FQ3937)&gt;0,COUNT(X3937:BN3937,BP3937:BX3937,BZ3937:CF3937,CH3937:FC3937,FI3937:FQ3937),"")</f>
        <v/>
      </c>
      <c r="E3937" s="98" t="str">
        <f>IF(H3937=1,COUNT(R3937:FC3937,FI3937:FQ3937),"")</f>
        <v/>
      </c>
      <c r="F3937" s="98" t="str">
        <f>IF(H3937=1,COUNT(X3937:BN3937,BP3937:BX3937,BZ3937:CF3937,CH3937:FC3937,FI3937:FQ3937),"")</f>
        <v/>
      </c>
      <c r="G3937" s="98" t="str">
        <f>IF($B3937&gt;=1,$M3937,"")</f>
        <v/>
      </c>
      <c r="H3937" s="199" t="str">
        <f>IF(AND(M3937&gt;0,M3937&lt;=STATS!$C$22),1,"")</f>
        <v/>
      </c>
      <c r="J3937" s="34">
        <v>3936</v>
      </c>
      <c r="R3937" s="17"/>
      <c r="U3937" s="17"/>
      <c r="FD3937" s="195"/>
      <c r="FE3937" s="195"/>
      <c r="FF3937" s="195"/>
      <c r="FG3937" s="195"/>
      <c r="FH3937" s="195"/>
    </row>
    <row r="3938" spans="2:164" x14ac:dyDescent="0.2">
      <c r="B3938" s="98">
        <f>COUNT(R3938:FC3938,FI3938:FQ3938)</f>
        <v>0</v>
      </c>
      <c r="C3938" s="98" t="str">
        <f>IF(COUNT(R3938:FC3938,FI3938:FQ3938)&gt;0,COUNT(R3938:FC3938,FI3938:FQ3938),"")</f>
        <v/>
      </c>
      <c r="D3938" s="98" t="str">
        <f>IF(COUNT(X3938:BN3938,BP3938:BX3938,BZ3938:CF3938,CH3938:FC3938,FI3938:FQ3938)&gt;0,COUNT(X3938:BN3938,BP3938:BX3938,BZ3938:CF3938,CH3938:FC3938,FI3938:FQ3938),"")</f>
        <v/>
      </c>
      <c r="E3938" s="98" t="str">
        <f>IF(H3938=1,COUNT(R3938:FC3938,FI3938:FQ3938),"")</f>
        <v/>
      </c>
      <c r="F3938" s="98" t="str">
        <f>IF(H3938=1,COUNT(X3938:BN3938,BP3938:BX3938,BZ3938:CF3938,CH3938:FC3938,FI3938:FQ3938),"")</f>
        <v/>
      </c>
      <c r="G3938" s="98" t="str">
        <f>IF($B3938&gt;=1,$M3938,"")</f>
        <v/>
      </c>
      <c r="H3938" s="199" t="str">
        <f>IF(AND(M3938&gt;0,M3938&lt;=STATS!$C$22),1,"")</f>
        <v/>
      </c>
      <c r="J3938" s="34">
        <v>3937</v>
      </c>
      <c r="R3938" s="17"/>
      <c r="U3938" s="17"/>
      <c r="FD3938" s="195"/>
      <c r="FE3938" s="195"/>
      <c r="FF3938" s="195"/>
      <c r="FG3938" s="195"/>
      <c r="FH3938" s="195"/>
    </row>
    <row r="3939" spans="2:164" x14ac:dyDescent="0.2">
      <c r="B3939" s="98">
        <f>COUNT(R3939:FC3939,FI3939:FQ3939)</f>
        <v>0</v>
      </c>
      <c r="C3939" s="98" t="str">
        <f>IF(COUNT(R3939:FC3939,FI3939:FQ3939)&gt;0,COUNT(R3939:FC3939,FI3939:FQ3939),"")</f>
        <v/>
      </c>
      <c r="D3939" s="98" t="str">
        <f>IF(COUNT(X3939:BN3939,BP3939:BX3939,BZ3939:CF3939,CH3939:FC3939,FI3939:FQ3939)&gt;0,COUNT(X3939:BN3939,BP3939:BX3939,BZ3939:CF3939,CH3939:FC3939,FI3939:FQ3939),"")</f>
        <v/>
      </c>
      <c r="E3939" s="98" t="str">
        <f>IF(H3939=1,COUNT(R3939:FC3939,FI3939:FQ3939),"")</f>
        <v/>
      </c>
      <c r="F3939" s="98" t="str">
        <f>IF(H3939=1,COUNT(X3939:BN3939,BP3939:BX3939,BZ3939:CF3939,CH3939:FC3939,FI3939:FQ3939),"")</f>
        <v/>
      </c>
      <c r="G3939" s="98" t="str">
        <f>IF($B3939&gt;=1,$M3939,"")</f>
        <v/>
      </c>
      <c r="H3939" s="199" t="str">
        <f>IF(AND(M3939&gt;0,M3939&lt;=STATS!$C$22),1,"")</f>
        <v/>
      </c>
      <c r="J3939" s="34">
        <v>3938</v>
      </c>
      <c r="R3939" s="17"/>
      <c r="U3939" s="17"/>
      <c r="FD3939" s="195"/>
      <c r="FE3939" s="195"/>
      <c r="FF3939" s="195"/>
      <c r="FG3939" s="195"/>
      <c r="FH3939" s="195"/>
    </row>
    <row r="3940" spans="2:164" x14ac:dyDescent="0.2">
      <c r="B3940" s="98">
        <f>COUNT(R3940:FC3940,FI3940:FQ3940)</f>
        <v>0</v>
      </c>
      <c r="C3940" s="98" t="str">
        <f>IF(COUNT(R3940:FC3940,FI3940:FQ3940)&gt;0,COUNT(R3940:FC3940,FI3940:FQ3940),"")</f>
        <v/>
      </c>
      <c r="D3940" s="98" t="str">
        <f>IF(COUNT(X3940:BN3940,BP3940:BX3940,BZ3940:CF3940,CH3940:FC3940,FI3940:FQ3940)&gt;0,COUNT(X3940:BN3940,BP3940:BX3940,BZ3940:CF3940,CH3940:FC3940,FI3940:FQ3940),"")</f>
        <v/>
      </c>
      <c r="E3940" s="98" t="str">
        <f>IF(H3940=1,COUNT(R3940:FC3940,FI3940:FQ3940),"")</f>
        <v/>
      </c>
      <c r="F3940" s="98" t="str">
        <f>IF(H3940=1,COUNT(X3940:BN3940,BP3940:BX3940,BZ3940:CF3940,CH3940:FC3940,FI3940:FQ3940),"")</f>
        <v/>
      </c>
      <c r="G3940" s="98" t="str">
        <f>IF($B3940&gt;=1,$M3940,"")</f>
        <v/>
      </c>
      <c r="H3940" s="199" t="str">
        <f>IF(AND(M3940&gt;0,M3940&lt;=STATS!$C$22),1,"")</f>
        <v/>
      </c>
      <c r="J3940" s="34">
        <v>3939</v>
      </c>
      <c r="R3940" s="17"/>
      <c r="U3940" s="17"/>
      <c r="FD3940" s="195"/>
      <c r="FE3940" s="195"/>
      <c r="FF3940" s="195"/>
      <c r="FG3940" s="195"/>
      <c r="FH3940" s="195"/>
    </row>
    <row r="3941" spans="2:164" x14ac:dyDescent="0.2">
      <c r="B3941" s="98">
        <f>COUNT(R3941:FC3941,FI3941:FQ3941)</f>
        <v>0</v>
      </c>
      <c r="C3941" s="98" t="str">
        <f>IF(COUNT(R3941:FC3941,FI3941:FQ3941)&gt;0,COUNT(R3941:FC3941,FI3941:FQ3941),"")</f>
        <v/>
      </c>
      <c r="D3941" s="98" t="str">
        <f>IF(COUNT(X3941:BN3941,BP3941:BX3941,BZ3941:CF3941,CH3941:FC3941,FI3941:FQ3941)&gt;0,COUNT(X3941:BN3941,BP3941:BX3941,BZ3941:CF3941,CH3941:FC3941,FI3941:FQ3941),"")</f>
        <v/>
      </c>
      <c r="E3941" s="98" t="str">
        <f>IF(H3941=1,COUNT(R3941:FC3941,FI3941:FQ3941),"")</f>
        <v/>
      </c>
      <c r="F3941" s="98" t="str">
        <f>IF(H3941=1,COUNT(X3941:BN3941,BP3941:BX3941,BZ3941:CF3941,CH3941:FC3941,FI3941:FQ3941),"")</f>
        <v/>
      </c>
      <c r="G3941" s="98" t="str">
        <f>IF($B3941&gt;=1,$M3941,"")</f>
        <v/>
      </c>
      <c r="H3941" s="199" t="str">
        <f>IF(AND(M3941&gt;0,M3941&lt;=STATS!$C$22),1,"")</f>
        <v/>
      </c>
      <c r="J3941" s="34">
        <v>3940</v>
      </c>
      <c r="R3941" s="17"/>
      <c r="U3941" s="17"/>
      <c r="FD3941" s="195"/>
      <c r="FE3941" s="195"/>
      <c r="FF3941" s="195"/>
      <c r="FG3941" s="195"/>
      <c r="FH3941" s="195"/>
    </row>
    <row r="3942" spans="2:164" x14ac:dyDescent="0.2">
      <c r="B3942" s="98">
        <f>COUNT(R3942:FC3942,FI3942:FQ3942)</f>
        <v>0</v>
      </c>
      <c r="C3942" s="98" t="str">
        <f>IF(COUNT(R3942:FC3942,FI3942:FQ3942)&gt;0,COUNT(R3942:FC3942,FI3942:FQ3942),"")</f>
        <v/>
      </c>
      <c r="D3942" s="98" t="str">
        <f>IF(COUNT(X3942:BN3942,BP3942:BX3942,BZ3942:CF3942,CH3942:FC3942,FI3942:FQ3942)&gt;0,COUNT(X3942:BN3942,BP3942:BX3942,BZ3942:CF3942,CH3942:FC3942,FI3942:FQ3942),"")</f>
        <v/>
      </c>
      <c r="E3942" s="98" t="str">
        <f>IF(H3942=1,COUNT(R3942:FC3942,FI3942:FQ3942),"")</f>
        <v/>
      </c>
      <c r="F3942" s="98" t="str">
        <f>IF(H3942=1,COUNT(X3942:BN3942,BP3942:BX3942,BZ3942:CF3942,CH3942:FC3942,FI3942:FQ3942),"")</f>
        <v/>
      </c>
      <c r="G3942" s="98" t="str">
        <f>IF($B3942&gt;=1,$M3942,"")</f>
        <v/>
      </c>
      <c r="H3942" s="199" t="str">
        <f>IF(AND(M3942&gt;0,M3942&lt;=STATS!$C$22),1,"")</f>
        <v/>
      </c>
      <c r="J3942" s="34">
        <v>3941</v>
      </c>
      <c r="R3942" s="17"/>
      <c r="U3942" s="17"/>
      <c r="FD3942" s="195"/>
      <c r="FE3942" s="195"/>
      <c r="FF3942" s="195"/>
      <c r="FG3942" s="195"/>
      <c r="FH3942" s="195"/>
    </row>
    <row r="3943" spans="2:164" x14ac:dyDescent="0.2">
      <c r="B3943" s="98">
        <f>COUNT(R3943:FC3943,FI3943:FQ3943)</f>
        <v>0</v>
      </c>
      <c r="C3943" s="98" t="str">
        <f>IF(COUNT(R3943:FC3943,FI3943:FQ3943)&gt;0,COUNT(R3943:FC3943,FI3943:FQ3943),"")</f>
        <v/>
      </c>
      <c r="D3943" s="98" t="str">
        <f>IF(COUNT(X3943:BN3943,BP3943:BX3943,BZ3943:CF3943,CH3943:FC3943,FI3943:FQ3943)&gt;0,COUNT(X3943:BN3943,BP3943:BX3943,BZ3943:CF3943,CH3943:FC3943,FI3943:FQ3943),"")</f>
        <v/>
      </c>
      <c r="E3943" s="98" t="str">
        <f>IF(H3943=1,COUNT(R3943:FC3943,FI3943:FQ3943),"")</f>
        <v/>
      </c>
      <c r="F3943" s="98" t="str">
        <f>IF(H3943=1,COUNT(X3943:BN3943,BP3943:BX3943,BZ3943:CF3943,CH3943:FC3943,FI3943:FQ3943),"")</f>
        <v/>
      </c>
      <c r="G3943" s="98" t="str">
        <f>IF($B3943&gt;=1,$M3943,"")</f>
        <v/>
      </c>
      <c r="H3943" s="199" t="str">
        <f>IF(AND(M3943&gt;0,M3943&lt;=STATS!$C$22),1,"")</f>
        <v/>
      </c>
      <c r="J3943" s="34">
        <v>3942</v>
      </c>
      <c r="R3943" s="17"/>
      <c r="U3943" s="17"/>
      <c r="FD3943" s="195"/>
      <c r="FE3943" s="195"/>
      <c r="FF3943" s="195"/>
      <c r="FG3943" s="195"/>
      <c r="FH3943" s="195"/>
    </row>
    <row r="3944" spans="2:164" x14ac:dyDescent="0.2">
      <c r="B3944" s="98">
        <f>COUNT(R3944:FC3944,FI3944:FQ3944)</f>
        <v>0</v>
      </c>
      <c r="C3944" s="98" t="str">
        <f>IF(COUNT(R3944:FC3944,FI3944:FQ3944)&gt;0,COUNT(R3944:FC3944,FI3944:FQ3944),"")</f>
        <v/>
      </c>
      <c r="D3944" s="98" t="str">
        <f>IF(COUNT(X3944:BN3944,BP3944:BX3944,BZ3944:CF3944,CH3944:FC3944,FI3944:FQ3944)&gt;0,COUNT(X3944:BN3944,BP3944:BX3944,BZ3944:CF3944,CH3944:FC3944,FI3944:FQ3944),"")</f>
        <v/>
      </c>
      <c r="E3944" s="98" t="str">
        <f>IF(H3944=1,COUNT(R3944:FC3944,FI3944:FQ3944),"")</f>
        <v/>
      </c>
      <c r="F3944" s="98" t="str">
        <f>IF(H3944=1,COUNT(X3944:BN3944,BP3944:BX3944,BZ3944:CF3944,CH3944:FC3944,FI3944:FQ3944),"")</f>
        <v/>
      </c>
      <c r="G3944" s="98" t="str">
        <f>IF($B3944&gt;=1,$M3944,"")</f>
        <v/>
      </c>
      <c r="H3944" s="199" t="str">
        <f>IF(AND(M3944&gt;0,M3944&lt;=STATS!$C$22),1,"")</f>
        <v/>
      </c>
      <c r="J3944" s="34">
        <v>3943</v>
      </c>
      <c r="R3944" s="17"/>
      <c r="U3944" s="17"/>
      <c r="FD3944" s="195"/>
      <c r="FE3944" s="195"/>
      <c r="FF3944" s="195"/>
      <c r="FG3944" s="195"/>
      <c r="FH3944" s="195"/>
    </row>
    <row r="3945" spans="2:164" x14ac:dyDescent="0.2">
      <c r="B3945" s="98">
        <f>COUNT(R3945:FC3945,FI3945:FQ3945)</f>
        <v>0</v>
      </c>
      <c r="C3945" s="98" t="str">
        <f>IF(COUNT(R3945:FC3945,FI3945:FQ3945)&gt;0,COUNT(R3945:FC3945,FI3945:FQ3945),"")</f>
        <v/>
      </c>
      <c r="D3945" s="98" t="str">
        <f>IF(COUNT(X3945:BN3945,BP3945:BX3945,BZ3945:CF3945,CH3945:FC3945,FI3945:FQ3945)&gt;0,COUNT(X3945:BN3945,BP3945:BX3945,BZ3945:CF3945,CH3945:FC3945,FI3945:FQ3945),"")</f>
        <v/>
      </c>
      <c r="E3945" s="98" t="str">
        <f>IF(H3945=1,COUNT(R3945:FC3945,FI3945:FQ3945),"")</f>
        <v/>
      </c>
      <c r="F3945" s="98" t="str">
        <f>IF(H3945=1,COUNT(X3945:BN3945,BP3945:BX3945,BZ3945:CF3945,CH3945:FC3945,FI3945:FQ3945),"")</f>
        <v/>
      </c>
      <c r="G3945" s="98" t="str">
        <f>IF($B3945&gt;=1,$M3945,"")</f>
        <v/>
      </c>
      <c r="H3945" s="199" t="str">
        <f>IF(AND(M3945&gt;0,M3945&lt;=STATS!$C$22),1,"")</f>
        <v/>
      </c>
      <c r="J3945" s="34">
        <v>3944</v>
      </c>
      <c r="R3945" s="17"/>
      <c r="U3945" s="17"/>
      <c r="FD3945" s="195"/>
      <c r="FE3945" s="195"/>
      <c r="FF3945" s="195"/>
      <c r="FG3945" s="195"/>
      <c r="FH3945" s="195"/>
    </row>
    <row r="3946" spans="2:164" x14ac:dyDescent="0.2">
      <c r="B3946" s="98">
        <f>COUNT(R3946:FC3946,FI3946:FQ3946)</f>
        <v>0</v>
      </c>
      <c r="C3946" s="98" t="str">
        <f>IF(COUNT(R3946:FC3946,FI3946:FQ3946)&gt;0,COUNT(R3946:FC3946,FI3946:FQ3946),"")</f>
        <v/>
      </c>
      <c r="D3946" s="98" t="str">
        <f>IF(COUNT(X3946:BN3946,BP3946:BX3946,BZ3946:CF3946,CH3946:FC3946,FI3946:FQ3946)&gt;0,COUNT(X3946:BN3946,BP3946:BX3946,BZ3946:CF3946,CH3946:FC3946,FI3946:FQ3946),"")</f>
        <v/>
      </c>
      <c r="E3946" s="98" t="str">
        <f>IF(H3946=1,COUNT(R3946:FC3946,FI3946:FQ3946),"")</f>
        <v/>
      </c>
      <c r="F3946" s="98" t="str">
        <f>IF(H3946=1,COUNT(X3946:BN3946,BP3946:BX3946,BZ3946:CF3946,CH3946:FC3946,FI3946:FQ3946),"")</f>
        <v/>
      </c>
      <c r="G3946" s="98" t="str">
        <f>IF($B3946&gt;=1,$M3946,"")</f>
        <v/>
      </c>
      <c r="H3946" s="199" t="str">
        <f>IF(AND(M3946&gt;0,M3946&lt;=STATS!$C$22),1,"")</f>
        <v/>
      </c>
      <c r="J3946" s="34">
        <v>3945</v>
      </c>
      <c r="R3946" s="17"/>
      <c r="U3946" s="17"/>
      <c r="FD3946" s="195"/>
      <c r="FE3946" s="195"/>
      <c r="FF3946" s="195"/>
      <c r="FG3946" s="195"/>
      <c r="FH3946" s="195"/>
    </row>
    <row r="3947" spans="2:164" x14ac:dyDescent="0.2">
      <c r="B3947" s="98">
        <f>COUNT(R3947:FC3947,FI3947:FQ3947)</f>
        <v>0</v>
      </c>
      <c r="C3947" s="98" t="str">
        <f>IF(COUNT(R3947:FC3947,FI3947:FQ3947)&gt;0,COUNT(R3947:FC3947,FI3947:FQ3947),"")</f>
        <v/>
      </c>
      <c r="D3947" s="98" t="str">
        <f>IF(COUNT(X3947:BN3947,BP3947:BX3947,BZ3947:CF3947,CH3947:FC3947,FI3947:FQ3947)&gt;0,COUNT(X3947:BN3947,BP3947:BX3947,BZ3947:CF3947,CH3947:FC3947,FI3947:FQ3947),"")</f>
        <v/>
      </c>
      <c r="E3947" s="98" t="str">
        <f>IF(H3947=1,COUNT(R3947:FC3947,FI3947:FQ3947),"")</f>
        <v/>
      </c>
      <c r="F3947" s="98" t="str">
        <f>IF(H3947=1,COUNT(X3947:BN3947,BP3947:BX3947,BZ3947:CF3947,CH3947:FC3947,FI3947:FQ3947),"")</f>
        <v/>
      </c>
      <c r="G3947" s="98" t="str">
        <f>IF($B3947&gt;=1,$M3947,"")</f>
        <v/>
      </c>
      <c r="H3947" s="199" t="str">
        <f>IF(AND(M3947&gt;0,M3947&lt;=STATS!$C$22),1,"")</f>
        <v/>
      </c>
      <c r="J3947" s="34">
        <v>3946</v>
      </c>
      <c r="R3947" s="17"/>
      <c r="U3947" s="17"/>
      <c r="FD3947" s="195"/>
      <c r="FE3947" s="195"/>
      <c r="FF3947" s="195"/>
      <c r="FG3947" s="195"/>
      <c r="FH3947" s="195"/>
    </row>
    <row r="3948" spans="2:164" x14ac:dyDescent="0.2">
      <c r="B3948" s="98">
        <f>COUNT(R3948:FC3948,FI3948:FQ3948)</f>
        <v>0</v>
      </c>
      <c r="C3948" s="98" t="str">
        <f>IF(COUNT(R3948:FC3948,FI3948:FQ3948)&gt;0,COUNT(R3948:FC3948,FI3948:FQ3948),"")</f>
        <v/>
      </c>
      <c r="D3948" s="98" t="str">
        <f>IF(COUNT(X3948:BN3948,BP3948:BX3948,BZ3948:CF3948,CH3948:FC3948,FI3948:FQ3948)&gt;0,COUNT(X3948:BN3948,BP3948:BX3948,BZ3948:CF3948,CH3948:FC3948,FI3948:FQ3948),"")</f>
        <v/>
      </c>
      <c r="E3948" s="98" t="str">
        <f>IF(H3948=1,COUNT(R3948:FC3948,FI3948:FQ3948),"")</f>
        <v/>
      </c>
      <c r="F3948" s="98" t="str">
        <f>IF(H3948=1,COUNT(X3948:BN3948,BP3948:BX3948,BZ3948:CF3948,CH3948:FC3948,FI3948:FQ3948),"")</f>
        <v/>
      </c>
      <c r="G3948" s="98" t="str">
        <f>IF($B3948&gt;=1,$M3948,"")</f>
        <v/>
      </c>
      <c r="H3948" s="199" t="str">
        <f>IF(AND(M3948&gt;0,M3948&lt;=STATS!$C$22),1,"")</f>
        <v/>
      </c>
      <c r="J3948" s="34">
        <v>3947</v>
      </c>
      <c r="R3948" s="17"/>
      <c r="U3948" s="17"/>
      <c r="FD3948" s="195"/>
      <c r="FE3948" s="195"/>
      <c r="FF3948" s="195"/>
      <c r="FG3948" s="195"/>
      <c r="FH3948" s="195"/>
    </row>
    <row r="3949" spans="2:164" x14ac:dyDescent="0.2">
      <c r="B3949" s="98">
        <f>COUNT(R3949:FC3949,FI3949:FQ3949)</f>
        <v>0</v>
      </c>
      <c r="C3949" s="98" t="str">
        <f>IF(COUNT(R3949:FC3949,FI3949:FQ3949)&gt;0,COUNT(R3949:FC3949,FI3949:FQ3949),"")</f>
        <v/>
      </c>
      <c r="D3949" s="98" t="str">
        <f>IF(COUNT(X3949:BN3949,BP3949:BX3949,BZ3949:CF3949,CH3949:FC3949,FI3949:FQ3949)&gt;0,COUNT(X3949:BN3949,BP3949:BX3949,BZ3949:CF3949,CH3949:FC3949,FI3949:FQ3949),"")</f>
        <v/>
      </c>
      <c r="E3949" s="98" t="str">
        <f>IF(H3949=1,COUNT(R3949:FC3949,FI3949:FQ3949),"")</f>
        <v/>
      </c>
      <c r="F3949" s="98" t="str">
        <f>IF(H3949=1,COUNT(X3949:BN3949,BP3949:BX3949,BZ3949:CF3949,CH3949:FC3949,FI3949:FQ3949),"")</f>
        <v/>
      </c>
      <c r="G3949" s="98" t="str">
        <f>IF($B3949&gt;=1,$M3949,"")</f>
        <v/>
      </c>
      <c r="H3949" s="199" t="str">
        <f>IF(AND(M3949&gt;0,M3949&lt;=STATS!$C$22),1,"")</f>
        <v/>
      </c>
      <c r="J3949" s="34">
        <v>3948</v>
      </c>
      <c r="R3949" s="17"/>
      <c r="U3949" s="17"/>
      <c r="FD3949" s="195"/>
      <c r="FE3949" s="195"/>
      <c r="FF3949" s="195"/>
      <c r="FG3949" s="195"/>
      <c r="FH3949" s="195"/>
    </row>
    <row r="3950" spans="2:164" x14ac:dyDescent="0.2">
      <c r="B3950" s="98">
        <f>COUNT(R3950:FC3950,FI3950:FQ3950)</f>
        <v>0</v>
      </c>
      <c r="C3950" s="98" t="str">
        <f>IF(COUNT(R3950:FC3950,FI3950:FQ3950)&gt;0,COUNT(R3950:FC3950,FI3950:FQ3950),"")</f>
        <v/>
      </c>
      <c r="D3950" s="98" t="str">
        <f>IF(COUNT(X3950:BN3950,BP3950:BX3950,BZ3950:CF3950,CH3950:FC3950,FI3950:FQ3950)&gt;0,COUNT(X3950:BN3950,BP3950:BX3950,BZ3950:CF3950,CH3950:FC3950,FI3950:FQ3950),"")</f>
        <v/>
      </c>
      <c r="E3950" s="98" t="str">
        <f>IF(H3950=1,COUNT(R3950:FC3950,FI3950:FQ3950),"")</f>
        <v/>
      </c>
      <c r="F3950" s="98" t="str">
        <f>IF(H3950=1,COUNT(X3950:BN3950,BP3950:BX3950,BZ3950:CF3950,CH3950:FC3950,FI3950:FQ3950),"")</f>
        <v/>
      </c>
      <c r="G3950" s="98" t="str">
        <f>IF($B3950&gt;=1,$M3950,"")</f>
        <v/>
      </c>
      <c r="H3950" s="199" t="str">
        <f>IF(AND(M3950&gt;0,M3950&lt;=STATS!$C$22),1,"")</f>
        <v/>
      </c>
      <c r="J3950" s="34">
        <v>3949</v>
      </c>
      <c r="R3950" s="17"/>
      <c r="U3950" s="17"/>
      <c r="FD3950" s="195"/>
      <c r="FE3950" s="195"/>
      <c r="FF3950" s="195"/>
      <c r="FG3950" s="195"/>
      <c r="FH3950" s="195"/>
    </row>
    <row r="3951" spans="2:164" x14ac:dyDescent="0.2">
      <c r="B3951" s="98">
        <f>COUNT(R3951:FC3951,FI3951:FQ3951)</f>
        <v>0</v>
      </c>
      <c r="C3951" s="98" t="str">
        <f>IF(COUNT(R3951:FC3951,FI3951:FQ3951)&gt;0,COUNT(R3951:FC3951,FI3951:FQ3951),"")</f>
        <v/>
      </c>
      <c r="D3951" s="98" t="str">
        <f>IF(COUNT(X3951:BN3951,BP3951:BX3951,BZ3951:CF3951,CH3951:FC3951,FI3951:FQ3951)&gt;0,COUNT(X3951:BN3951,BP3951:BX3951,BZ3951:CF3951,CH3951:FC3951,FI3951:FQ3951),"")</f>
        <v/>
      </c>
      <c r="E3951" s="98" t="str">
        <f>IF(H3951=1,COUNT(R3951:FC3951,FI3951:FQ3951),"")</f>
        <v/>
      </c>
      <c r="F3951" s="98" t="str">
        <f>IF(H3951=1,COUNT(X3951:BN3951,BP3951:BX3951,BZ3951:CF3951,CH3951:FC3951,FI3951:FQ3951),"")</f>
        <v/>
      </c>
      <c r="G3951" s="98" t="str">
        <f>IF($B3951&gt;=1,$M3951,"")</f>
        <v/>
      </c>
      <c r="H3951" s="199" t="str">
        <f>IF(AND(M3951&gt;0,M3951&lt;=STATS!$C$22),1,"")</f>
        <v/>
      </c>
      <c r="J3951" s="34">
        <v>3950</v>
      </c>
      <c r="R3951" s="17"/>
      <c r="U3951" s="17"/>
      <c r="FD3951" s="195"/>
      <c r="FE3951" s="195"/>
      <c r="FF3951" s="195"/>
      <c r="FG3951" s="195"/>
      <c r="FH3951" s="195"/>
    </row>
    <row r="3952" spans="2:164" x14ac:dyDescent="0.2">
      <c r="B3952" s="98">
        <f>COUNT(R3952:FC3952,FI3952:FQ3952)</f>
        <v>0</v>
      </c>
      <c r="C3952" s="98" t="str">
        <f>IF(COUNT(R3952:FC3952,FI3952:FQ3952)&gt;0,COUNT(R3952:FC3952,FI3952:FQ3952),"")</f>
        <v/>
      </c>
      <c r="D3952" s="98" t="str">
        <f>IF(COUNT(X3952:BN3952,BP3952:BX3952,BZ3952:CF3952,CH3952:FC3952,FI3952:FQ3952)&gt;0,COUNT(X3952:BN3952,BP3952:BX3952,BZ3952:CF3952,CH3952:FC3952,FI3952:FQ3952),"")</f>
        <v/>
      </c>
      <c r="E3952" s="98" t="str">
        <f>IF(H3952=1,COUNT(R3952:FC3952,FI3952:FQ3952),"")</f>
        <v/>
      </c>
      <c r="F3952" s="98" t="str">
        <f>IF(H3952=1,COUNT(X3952:BN3952,BP3952:BX3952,BZ3952:CF3952,CH3952:FC3952,FI3952:FQ3952),"")</f>
        <v/>
      </c>
      <c r="G3952" s="98" t="str">
        <f>IF($B3952&gt;=1,$M3952,"")</f>
        <v/>
      </c>
      <c r="H3952" s="199" t="str">
        <f>IF(AND(M3952&gt;0,M3952&lt;=STATS!$C$22),1,"")</f>
        <v/>
      </c>
      <c r="J3952" s="34">
        <v>3951</v>
      </c>
      <c r="R3952" s="17"/>
      <c r="U3952" s="17"/>
      <c r="FD3952" s="195"/>
      <c r="FE3952" s="195"/>
      <c r="FF3952" s="195"/>
      <c r="FG3952" s="195"/>
      <c r="FH3952" s="195"/>
    </row>
    <row r="3953" spans="2:164" x14ac:dyDescent="0.2">
      <c r="B3953" s="98">
        <f>COUNT(R3953:FC3953,FI3953:FQ3953)</f>
        <v>0</v>
      </c>
      <c r="C3953" s="98" t="str">
        <f>IF(COUNT(R3953:FC3953,FI3953:FQ3953)&gt;0,COUNT(R3953:FC3953,FI3953:FQ3953),"")</f>
        <v/>
      </c>
      <c r="D3953" s="98" t="str">
        <f>IF(COUNT(X3953:BN3953,BP3953:BX3953,BZ3953:CF3953,CH3953:FC3953,FI3953:FQ3953)&gt;0,COUNT(X3953:BN3953,BP3953:BX3953,BZ3953:CF3953,CH3953:FC3953,FI3953:FQ3953),"")</f>
        <v/>
      </c>
      <c r="E3953" s="98" t="str">
        <f>IF(H3953=1,COUNT(R3953:FC3953,FI3953:FQ3953),"")</f>
        <v/>
      </c>
      <c r="F3953" s="98" t="str">
        <f>IF(H3953=1,COUNT(X3953:BN3953,BP3953:BX3953,BZ3953:CF3953,CH3953:FC3953,FI3953:FQ3953),"")</f>
        <v/>
      </c>
      <c r="G3953" s="98" t="str">
        <f>IF($B3953&gt;=1,$M3953,"")</f>
        <v/>
      </c>
      <c r="H3953" s="199" t="str">
        <f>IF(AND(M3953&gt;0,M3953&lt;=STATS!$C$22),1,"")</f>
        <v/>
      </c>
      <c r="J3953" s="34">
        <v>3952</v>
      </c>
      <c r="R3953" s="17"/>
      <c r="U3953" s="17"/>
      <c r="FD3953" s="195"/>
      <c r="FE3953" s="195"/>
      <c r="FF3953" s="195"/>
      <c r="FG3953" s="195"/>
      <c r="FH3953" s="195"/>
    </row>
    <row r="3954" spans="2:164" x14ac:dyDescent="0.2">
      <c r="B3954" s="98">
        <f>COUNT(R3954:FC3954,FI3954:FQ3954)</f>
        <v>0</v>
      </c>
      <c r="C3954" s="98" t="str">
        <f>IF(COUNT(R3954:FC3954,FI3954:FQ3954)&gt;0,COUNT(R3954:FC3954,FI3954:FQ3954),"")</f>
        <v/>
      </c>
      <c r="D3954" s="98" t="str">
        <f>IF(COUNT(X3954:BN3954,BP3954:BX3954,BZ3954:CF3954,CH3954:FC3954,FI3954:FQ3954)&gt;0,COUNT(X3954:BN3954,BP3954:BX3954,BZ3954:CF3954,CH3954:FC3954,FI3954:FQ3954),"")</f>
        <v/>
      </c>
      <c r="E3954" s="98" t="str">
        <f>IF(H3954=1,COUNT(R3954:FC3954,FI3954:FQ3954),"")</f>
        <v/>
      </c>
      <c r="F3954" s="98" t="str">
        <f>IF(H3954=1,COUNT(X3954:BN3954,BP3954:BX3954,BZ3954:CF3954,CH3954:FC3954,FI3954:FQ3954),"")</f>
        <v/>
      </c>
      <c r="G3954" s="98" t="str">
        <f>IF($B3954&gt;=1,$M3954,"")</f>
        <v/>
      </c>
      <c r="H3954" s="199" t="str">
        <f>IF(AND(M3954&gt;0,M3954&lt;=STATS!$C$22),1,"")</f>
        <v/>
      </c>
      <c r="J3954" s="34">
        <v>3953</v>
      </c>
      <c r="R3954" s="17"/>
      <c r="U3954" s="17"/>
      <c r="FD3954" s="195"/>
      <c r="FE3954" s="195"/>
      <c r="FF3954" s="195"/>
      <c r="FG3954" s="195"/>
      <c r="FH3954" s="195"/>
    </row>
    <row r="3955" spans="2:164" x14ac:dyDescent="0.2">
      <c r="B3955" s="98">
        <f>COUNT(R3955:FC3955,FI3955:FQ3955)</f>
        <v>0</v>
      </c>
      <c r="C3955" s="98" t="str">
        <f>IF(COUNT(R3955:FC3955,FI3955:FQ3955)&gt;0,COUNT(R3955:FC3955,FI3955:FQ3955),"")</f>
        <v/>
      </c>
      <c r="D3955" s="98" t="str">
        <f>IF(COUNT(X3955:BN3955,BP3955:BX3955,BZ3955:CF3955,CH3955:FC3955,FI3955:FQ3955)&gt;0,COUNT(X3955:BN3955,BP3955:BX3955,BZ3955:CF3955,CH3955:FC3955,FI3955:FQ3955),"")</f>
        <v/>
      </c>
      <c r="E3955" s="98" t="str">
        <f>IF(H3955=1,COUNT(R3955:FC3955,FI3955:FQ3955),"")</f>
        <v/>
      </c>
      <c r="F3955" s="98" t="str">
        <f>IF(H3955=1,COUNT(X3955:BN3955,BP3955:BX3955,BZ3955:CF3955,CH3955:FC3955,FI3955:FQ3955),"")</f>
        <v/>
      </c>
      <c r="G3955" s="98" t="str">
        <f>IF($B3955&gt;=1,$M3955,"")</f>
        <v/>
      </c>
      <c r="H3955" s="199" t="str">
        <f>IF(AND(M3955&gt;0,M3955&lt;=STATS!$C$22),1,"")</f>
        <v/>
      </c>
      <c r="J3955" s="34">
        <v>3954</v>
      </c>
      <c r="R3955" s="17"/>
      <c r="U3955" s="17"/>
      <c r="FD3955" s="195"/>
      <c r="FE3955" s="195"/>
      <c r="FF3955" s="195"/>
      <c r="FG3955" s="195"/>
      <c r="FH3955" s="195"/>
    </row>
    <row r="3956" spans="2:164" x14ac:dyDescent="0.2">
      <c r="B3956" s="98">
        <f>COUNT(R3956:FC3956,FI3956:FQ3956)</f>
        <v>0</v>
      </c>
      <c r="C3956" s="98" t="str">
        <f>IF(COUNT(R3956:FC3956,FI3956:FQ3956)&gt;0,COUNT(R3956:FC3956,FI3956:FQ3956),"")</f>
        <v/>
      </c>
      <c r="D3956" s="98" t="str">
        <f>IF(COUNT(X3956:BN3956,BP3956:BX3956,BZ3956:CF3956,CH3956:FC3956,FI3956:FQ3956)&gt;0,COUNT(X3956:BN3956,BP3956:BX3956,BZ3956:CF3956,CH3956:FC3956,FI3956:FQ3956),"")</f>
        <v/>
      </c>
      <c r="E3956" s="98" t="str">
        <f>IF(H3956=1,COUNT(R3956:FC3956,FI3956:FQ3956),"")</f>
        <v/>
      </c>
      <c r="F3956" s="98" t="str">
        <f>IF(H3956=1,COUNT(X3956:BN3956,BP3956:BX3956,BZ3956:CF3956,CH3956:FC3956,FI3956:FQ3956),"")</f>
        <v/>
      </c>
      <c r="G3956" s="98" t="str">
        <f>IF($B3956&gt;=1,$M3956,"")</f>
        <v/>
      </c>
      <c r="H3956" s="199" t="str">
        <f>IF(AND(M3956&gt;0,M3956&lt;=STATS!$C$22),1,"")</f>
        <v/>
      </c>
      <c r="J3956" s="34">
        <v>3955</v>
      </c>
      <c r="R3956" s="17"/>
      <c r="U3956" s="17"/>
      <c r="FD3956" s="195"/>
      <c r="FE3956" s="195"/>
      <c r="FF3956" s="195"/>
      <c r="FG3956" s="195"/>
      <c r="FH3956" s="195"/>
    </row>
    <row r="3957" spans="2:164" x14ac:dyDescent="0.2">
      <c r="B3957" s="98">
        <f>COUNT(R3957:FC3957,FI3957:FQ3957)</f>
        <v>0</v>
      </c>
      <c r="C3957" s="98" t="str">
        <f>IF(COUNT(R3957:FC3957,FI3957:FQ3957)&gt;0,COUNT(R3957:FC3957,FI3957:FQ3957),"")</f>
        <v/>
      </c>
      <c r="D3957" s="98" t="str">
        <f>IF(COUNT(X3957:BN3957,BP3957:BX3957,BZ3957:CF3957,CH3957:FC3957,FI3957:FQ3957)&gt;0,COUNT(X3957:BN3957,BP3957:BX3957,BZ3957:CF3957,CH3957:FC3957,FI3957:FQ3957),"")</f>
        <v/>
      </c>
      <c r="E3957" s="98" t="str">
        <f>IF(H3957=1,COUNT(R3957:FC3957,FI3957:FQ3957),"")</f>
        <v/>
      </c>
      <c r="F3957" s="98" t="str">
        <f>IF(H3957=1,COUNT(X3957:BN3957,BP3957:BX3957,BZ3957:CF3957,CH3957:FC3957,FI3957:FQ3957),"")</f>
        <v/>
      </c>
      <c r="G3957" s="98" t="str">
        <f>IF($B3957&gt;=1,$M3957,"")</f>
        <v/>
      </c>
      <c r="H3957" s="199" t="str">
        <f>IF(AND(M3957&gt;0,M3957&lt;=STATS!$C$22),1,"")</f>
        <v/>
      </c>
      <c r="J3957" s="34">
        <v>3956</v>
      </c>
      <c r="R3957" s="17"/>
      <c r="U3957" s="17"/>
      <c r="FD3957" s="195"/>
      <c r="FE3957" s="195"/>
      <c r="FF3957" s="195"/>
      <c r="FG3957" s="195"/>
      <c r="FH3957" s="195"/>
    </row>
    <row r="3958" spans="2:164" x14ac:dyDescent="0.2">
      <c r="B3958" s="98">
        <f>COUNT(R3958:FC3958,FI3958:FQ3958)</f>
        <v>0</v>
      </c>
      <c r="C3958" s="98" t="str">
        <f>IF(COUNT(R3958:FC3958,FI3958:FQ3958)&gt;0,COUNT(R3958:FC3958,FI3958:FQ3958),"")</f>
        <v/>
      </c>
      <c r="D3958" s="98" t="str">
        <f>IF(COUNT(X3958:BN3958,BP3958:BX3958,BZ3958:CF3958,CH3958:FC3958,FI3958:FQ3958)&gt;0,COUNT(X3958:BN3958,BP3958:BX3958,BZ3958:CF3958,CH3958:FC3958,FI3958:FQ3958),"")</f>
        <v/>
      </c>
      <c r="E3958" s="98" t="str">
        <f>IF(H3958=1,COUNT(R3958:FC3958,FI3958:FQ3958),"")</f>
        <v/>
      </c>
      <c r="F3958" s="98" t="str">
        <f>IF(H3958=1,COUNT(X3958:BN3958,BP3958:BX3958,BZ3958:CF3958,CH3958:FC3958,FI3958:FQ3958),"")</f>
        <v/>
      </c>
      <c r="G3958" s="98" t="str">
        <f>IF($B3958&gt;=1,$M3958,"")</f>
        <v/>
      </c>
      <c r="H3958" s="199" t="str">
        <f>IF(AND(M3958&gt;0,M3958&lt;=STATS!$C$22),1,"")</f>
        <v/>
      </c>
      <c r="J3958" s="34">
        <v>3957</v>
      </c>
      <c r="R3958" s="17"/>
      <c r="U3958" s="17"/>
      <c r="FD3958" s="195"/>
      <c r="FE3958" s="195"/>
      <c r="FF3958" s="195"/>
      <c r="FG3958" s="195"/>
      <c r="FH3958" s="195"/>
    </row>
    <row r="3959" spans="2:164" x14ac:dyDescent="0.2">
      <c r="B3959" s="98">
        <f>COUNT(R3959:FC3959,FI3959:FQ3959)</f>
        <v>0</v>
      </c>
      <c r="C3959" s="98" t="str">
        <f>IF(COUNT(R3959:FC3959,FI3959:FQ3959)&gt;0,COUNT(R3959:FC3959,FI3959:FQ3959),"")</f>
        <v/>
      </c>
      <c r="D3959" s="98" t="str">
        <f>IF(COUNT(X3959:BN3959,BP3959:BX3959,BZ3959:CF3959,CH3959:FC3959,FI3959:FQ3959)&gt;0,COUNT(X3959:BN3959,BP3959:BX3959,BZ3959:CF3959,CH3959:FC3959,FI3959:FQ3959),"")</f>
        <v/>
      </c>
      <c r="E3959" s="98" t="str">
        <f>IF(H3959=1,COUNT(R3959:FC3959,FI3959:FQ3959),"")</f>
        <v/>
      </c>
      <c r="F3959" s="98" t="str">
        <f>IF(H3959=1,COUNT(X3959:BN3959,BP3959:BX3959,BZ3959:CF3959,CH3959:FC3959,FI3959:FQ3959),"")</f>
        <v/>
      </c>
      <c r="G3959" s="98" t="str">
        <f>IF($B3959&gt;=1,$M3959,"")</f>
        <v/>
      </c>
      <c r="H3959" s="199" t="str">
        <f>IF(AND(M3959&gt;0,M3959&lt;=STATS!$C$22),1,"")</f>
        <v/>
      </c>
      <c r="J3959" s="34">
        <v>3958</v>
      </c>
      <c r="R3959" s="17"/>
      <c r="U3959" s="17"/>
      <c r="FD3959" s="195"/>
      <c r="FE3959" s="195"/>
      <c r="FF3959" s="195"/>
      <c r="FG3959" s="195"/>
      <c r="FH3959" s="195"/>
    </row>
    <row r="3960" spans="2:164" x14ac:dyDescent="0.2">
      <c r="B3960" s="98">
        <f>COUNT(R3960:FC3960,FI3960:FQ3960)</f>
        <v>0</v>
      </c>
      <c r="C3960" s="98" t="str">
        <f>IF(COUNT(R3960:FC3960,FI3960:FQ3960)&gt;0,COUNT(R3960:FC3960,FI3960:FQ3960),"")</f>
        <v/>
      </c>
      <c r="D3960" s="98" t="str">
        <f>IF(COUNT(X3960:BN3960,BP3960:BX3960,BZ3960:CF3960,CH3960:FC3960,FI3960:FQ3960)&gt;0,COUNT(X3960:BN3960,BP3960:BX3960,BZ3960:CF3960,CH3960:FC3960,FI3960:FQ3960),"")</f>
        <v/>
      </c>
      <c r="E3960" s="98" t="str">
        <f>IF(H3960=1,COUNT(R3960:FC3960,FI3960:FQ3960),"")</f>
        <v/>
      </c>
      <c r="F3960" s="98" t="str">
        <f>IF(H3960=1,COUNT(X3960:BN3960,BP3960:BX3960,BZ3960:CF3960,CH3960:FC3960,FI3960:FQ3960),"")</f>
        <v/>
      </c>
      <c r="G3960" s="98" t="str">
        <f>IF($B3960&gt;=1,$M3960,"")</f>
        <v/>
      </c>
      <c r="H3960" s="199" t="str">
        <f>IF(AND(M3960&gt;0,M3960&lt;=STATS!$C$22),1,"")</f>
        <v/>
      </c>
      <c r="J3960" s="34">
        <v>3959</v>
      </c>
      <c r="R3960" s="17"/>
      <c r="U3960" s="17"/>
      <c r="FD3960" s="195"/>
      <c r="FE3960" s="195"/>
      <c r="FF3960" s="195"/>
      <c r="FG3960" s="195"/>
      <c r="FH3960" s="195"/>
    </row>
    <row r="3961" spans="2:164" x14ac:dyDescent="0.2">
      <c r="B3961" s="98">
        <f>COUNT(R3961:FC3961,FI3961:FQ3961)</f>
        <v>0</v>
      </c>
      <c r="C3961" s="98" t="str">
        <f>IF(COUNT(R3961:FC3961,FI3961:FQ3961)&gt;0,COUNT(R3961:FC3961,FI3961:FQ3961),"")</f>
        <v/>
      </c>
      <c r="D3961" s="98" t="str">
        <f>IF(COUNT(X3961:BN3961,BP3961:BX3961,BZ3961:CF3961,CH3961:FC3961,FI3961:FQ3961)&gt;0,COUNT(X3961:BN3961,BP3961:BX3961,BZ3961:CF3961,CH3961:FC3961,FI3961:FQ3961),"")</f>
        <v/>
      </c>
      <c r="E3961" s="98" t="str">
        <f>IF(H3961=1,COUNT(R3961:FC3961,FI3961:FQ3961),"")</f>
        <v/>
      </c>
      <c r="F3961" s="98" t="str">
        <f>IF(H3961=1,COUNT(X3961:BN3961,BP3961:BX3961,BZ3961:CF3961,CH3961:FC3961,FI3961:FQ3961),"")</f>
        <v/>
      </c>
      <c r="G3961" s="98" t="str">
        <f>IF($B3961&gt;=1,$M3961,"")</f>
        <v/>
      </c>
      <c r="H3961" s="199" t="str">
        <f>IF(AND(M3961&gt;0,M3961&lt;=STATS!$C$22),1,"")</f>
        <v/>
      </c>
      <c r="J3961" s="34">
        <v>3960</v>
      </c>
      <c r="R3961" s="17"/>
      <c r="U3961" s="17"/>
      <c r="FD3961" s="195"/>
      <c r="FE3961" s="195"/>
      <c r="FF3961" s="195"/>
      <c r="FG3961" s="195"/>
      <c r="FH3961" s="195"/>
    </row>
    <row r="3962" spans="2:164" x14ac:dyDescent="0.2">
      <c r="B3962" s="98">
        <f>COUNT(R3962:FC3962,FI3962:FQ3962)</f>
        <v>0</v>
      </c>
      <c r="C3962" s="98" t="str">
        <f>IF(COUNT(R3962:FC3962,FI3962:FQ3962)&gt;0,COUNT(R3962:FC3962,FI3962:FQ3962),"")</f>
        <v/>
      </c>
      <c r="D3962" s="98" t="str">
        <f>IF(COUNT(X3962:BN3962,BP3962:BX3962,BZ3962:CF3962,CH3962:FC3962,FI3962:FQ3962)&gt;0,COUNT(X3962:BN3962,BP3962:BX3962,BZ3962:CF3962,CH3962:FC3962,FI3962:FQ3962),"")</f>
        <v/>
      </c>
      <c r="E3962" s="98" t="str">
        <f>IF(H3962=1,COUNT(R3962:FC3962,FI3962:FQ3962),"")</f>
        <v/>
      </c>
      <c r="F3962" s="98" t="str">
        <f>IF(H3962=1,COUNT(X3962:BN3962,BP3962:BX3962,BZ3962:CF3962,CH3962:FC3962,FI3962:FQ3962),"")</f>
        <v/>
      </c>
      <c r="G3962" s="98" t="str">
        <f>IF($B3962&gt;=1,$M3962,"")</f>
        <v/>
      </c>
      <c r="H3962" s="199" t="str">
        <f>IF(AND(M3962&gt;0,M3962&lt;=STATS!$C$22),1,"")</f>
        <v/>
      </c>
      <c r="J3962" s="34">
        <v>3961</v>
      </c>
      <c r="R3962" s="17"/>
      <c r="U3962" s="17"/>
      <c r="FD3962" s="195"/>
      <c r="FE3962" s="195"/>
      <c r="FF3962" s="195"/>
      <c r="FG3962" s="195"/>
      <c r="FH3962" s="195"/>
    </row>
    <row r="3963" spans="2:164" x14ac:dyDescent="0.2">
      <c r="B3963" s="98">
        <f>COUNT(R3963:FC3963,FI3963:FQ3963)</f>
        <v>0</v>
      </c>
      <c r="C3963" s="98" t="str">
        <f>IF(COUNT(R3963:FC3963,FI3963:FQ3963)&gt;0,COUNT(R3963:FC3963,FI3963:FQ3963),"")</f>
        <v/>
      </c>
      <c r="D3963" s="98" t="str">
        <f>IF(COUNT(X3963:BN3963,BP3963:BX3963,BZ3963:CF3963,CH3963:FC3963,FI3963:FQ3963)&gt;0,COUNT(X3963:BN3963,BP3963:BX3963,BZ3963:CF3963,CH3963:FC3963,FI3963:FQ3963),"")</f>
        <v/>
      </c>
      <c r="E3963" s="98" t="str">
        <f>IF(H3963=1,COUNT(R3963:FC3963,FI3963:FQ3963),"")</f>
        <v/>
      </c>
      <c r="F3963" s="98" t="str">
        <f>IF(H3963=1,COUNT(X3963:BN3963,BP3963:BX3963,BZ3963:CF3963,CH3963:FC3963,FI3963:FQ3963),"")</f>
        <v/>
      </c>
      <c r="G3963" s="98" t="str">
        <f>IF($B3963&gt;=1,$M3963,"")</f>
        <v/>
      </c>
      <c r="H3963" s="199" t="str">
        <f>IF(AND(M3963&gt;0,M3963&lt;=STATS!$C$22),1,"")</f>
        <v/>
      </c>
      <c r="J3963" s="34">
        <v>3962</v>
      </c>
      <c r="R3963" s="17"/>
      <c r="U3963" s="17"/>
      <c r="FD3963" s="195"/>
      <c r="FE3963" s="195"/>
      <c r="FF3963" s="195"/>
      <c r="FG3963" s="195"/>
      <c r="FH3963" s="195"/>
    </row>
    <row r="3964" spans="2:164" x14ac:dyDescent="0.2">
      <c r="B3964" s="98">
        <f>COUNT(R3964:FC3964,FI3964:FQ3964)</f>
        <v>0</v>
      </c>
      <c r="C3964" s="98" t="str">
        <f>IF(COUNT(R3964:FC3964,FI3964:FQ3964)&gt;0,COUNT(R3964:FC3964,FI3964:FQ3964),"")</f>
        <v/>
      </c>
      <c r="D3964" s="98" t="str">
        <f>IF(COUNT(X3964:BN3964,BP3964:BX3964,BZ3964:CF3964,CH3964:FC3964,FI3964:FQ3964)&gt;0,COUNT(X3964:BN3964,BP3964:BX3964,BZ3964:CF3964,CH3964:FC3964,FI3964:FQ3964),"")</f>
        <v/>
      </c>
      <c r="E3964" s="98" t="str">
        <f>IF(H3964=1,COUNT(R3964:FC3964,FI3964:FQ3964),"")</f>
        <v/>
      </c>
      <c r="F3964" s="98" t="str">
        <f>IF(H3964=1,COUNT(X3964:BN3964,BP3964:BX3964,BZ3964:CF3964,CH3964:FC3964,FI3964:FQ3964),"")</f>
        <v/>
      </c>
      <c r="G3964" s="98" t="str">
        <f>IF($B3964&gt;=1,$M3964,"")</f>
        <v/>
      </c>
      <c r="H3964" s="199" t="str">
        <f>IF(AND(M3964&gt;0,M3964&lt;=STATS!$C$22),1,"")</f>
        <v/>
      </c>
      <c r="J3964" s="34">
        <v>3963</v>
      </c>
      <c r="R3964" s="17"/>
      <c r="U3964" s="17"/>
      <c r="FD3964" s="195"/>
      <c r="FE3964" s="195"/>
      <c r="FF3964" s="195"/>
      <c r="FG3964" s="195"/>
      <c r="FH3964" s="195"/>
    </row>
    <row r="3965" spans="2:164" x14ac:dyDescent="0.2">
      <c r="B3965" s="98">
        <f>COUNT(R3965:FC3965,FI3965:FQ3965)</f>
        <v>0</v>
      </c>
      <c r="C3965" s="98" t="str">
        <f>IF(COUNT(R3965:FC3965,FI3965:FQ3965)&gt;0,COUNT(R3965:FC3965,FI3965:FQ3965),"")</f>
        <v/>
      </c>
      <c r="D3965" s="98" t="str">
        <f>IF(COUNT(X3965:BN3965,BP3965:BX3965,BZ3965:CF3965,CH3965:FC3965,FI3965:FQ3965)&gt;0,COUNT(X3965:BN3965,BP3965:BX3965,BZ3965:CF3965,CH3965:FC3965,FI3965:FQ3965),"")</f>
        <v/>
      </c>
      <c r="E3965" s="98" t="str">
        <f>IF(H3965=1,COUNT(R3965:FC3965,FI3965:FQ3965),"")</f>
        <v/>
      </c>
      <c r="F3965" s="98" t="str">
        <f>IF(H3965=1,COUNT(X3965:BN3965,BP3965:BX3965,BZ3965:CF3965,CH3965:FC3965,FI3965:FQ3965),"")</f>
        <v/>
      </c>
      <c r="G3965" s="98" t="str">
        <f>IF($B3965&gt;=1,$M3965,"")</f>
        <v/>
      </c>
      <c r="H3965" s="199" t="str">
        <f>IF(AND(M3965&gt;0,M3965&lt;=STATS!$C$22),1,"")</f>
        <v/>
      </c>
      <c r="J3965" s="34">
        <v>3964</v>
      </c>
      <c r="R3965" s="17"/>
      <c r="U3965" s="17"/>
      <c r="FD3965" s="195"/>
      <c r="FE3965" s="195"/>
      <c r="FF3965" s="195"/>
      <c r="FG3965" s="195"/>
      <c r="FH3965" s="195"/>
    </row>
    <row r="3966" spans="2:164" x14ac:dyDescent="0.2">
      <c r="B3966" s="98">
        <f>COUNT(R3966:FC3966,FI3966:FQ3966)</f>
        <v>0</v>
      </c>
      <c r="C3966" s="98" t="str">
        <f>IF(COUNT(R3966:FC3966,FI3966:FQ3966)&gt;0,COUNT(R3966:FC3966,FI3966:FQ3966),"")</f>
        <v/>
      </c>
      <c r="D3966" s="98" t="str">
        <f>IF(COUNT(X3966:BN3966,BP3966:BX3966,BZ3966:CF3966,CH3966:FC3966,FI3966:FQ3966)&gt;0,COUNT(X3966:BN3966,BP3966:BX3966,BZ3966:CF3966,CH3966:FC3966,FI3966:FQ3966),"")</f>
        <v/>
      </c>
      <c r="E3966" s="98" t="str">
        <f>IF(H3966=1,COUNT(R3966:FC3966,FI3966:FQ3966),"")</f>
        <v/>
      </c>
      <c r="F3966" s="98" t="str">
        <f>IF(H3966=1,COUNT(X3966:BN3966,BP3966:BX3966,BZ3966:CF3966,CH3966:FC3966,FI3966:FQ3966),"")</f>
        <v/>
      </c>
      <c r="G3966" s="98" t="str">
        <f>IF($B3966&gt;=1,$M3966,"")</f>
        <v/>
      </c>
      <c r="H3966" s="199" t="str">
        <f>IF(AND(M3966&gt;0,M3966&lt;=STATS!$C$22),1,"")</f>
        <v/>
      </c>
      <c r="J3966" s="34">
        <v>3965</v>
      </c>
      <c r="R3966" s="17"/>
      <c r="U3966" s="17"/>
      <c r="FD3966" s="195"/>
      <c r="FE3966" s="195"/>
      <c r="FF3966" s="195"/>
      <c r="FG3966" s="195"/>
      <c r="FH3966" s="195"/>
    </row>
    <row r="3967" spans="2:164" x14ac:dyDescent="0.2">
      <c r="B3967" s="98">
        <f>COUNT(R3967:FC3967,FI3967:FQ3967)</f>
        <v>0</v>
      </c>
      <c r="C3967" s="98" t="str">
        <f>IF(COUNT(R3967:FC3967,FI3967:FQ3967)&gt;0,COUNT(R3967:FC3967,FI3967:FQ3967),"")</f>
        <v/>
      </c>
      <c r="D3967" s="98" t="str">
        <f>IF(COUNT(X3967:BN3967,BP3967:BX3967,BZ3967:CF3967,CH3967:FC3967,FI3967:FQ3967)&gt;0,COUNT(X3967:BN3967,BP3967:BX3967,BZ3967:CF3967,CH3967:FC3967,FI3967:FQ3967),"")</f>
        <v/>
      </c>
      <c r="E3967" s="98" t="str">
        <f>IF(H3967=1,COUNT(R3967:FC3967,FI3967:FQ3967),"")</f>
        <v/>
      </c>
      <c r="F3967" s="98" t="str">
        <f>IF(H3967=1,COUNT(X3967:BN3967,BP3967:BX3967,BZ3967:CF3967,CH3967:FC3967,FI3967:FQ3967),"")</f>
        <v/>
      </c>
      <c r="G3967" s="98" t="str">
        <f>IF($B3967&gt;=1,$M3967,"")</f>
        <v/>
      </c>
      <c r="H3967" s="199" t="str">
        <f>IF(AND(M3967&gt;0,M3967&lt;=STATS!$C$22),1,"")</f>
        <v/>
      </c>
      <c r="J3967" s="34">
        <v>3966</v>
      </c>
      <c r="R3967" s="17"/>
      <c r="U3967" s="17"/>
      <c r="FD3967" s="195"/>
      <c r="FE3967" s="195"/>
      <c r="FF3967" s="195"/>
      <c r="FG3967" s="195"/>
      <c r="FH3967" s="195"/>
    </row>
    <row r="3968" spans="2:164" x14ac:dyDescent="0.2">
      <c r="B3968" s="98">
        <f>COUNT(R3968:FC3968,FI3968:FQ3968)</f>
        <v>0</v>
      </c>
      <c r="C3968" s="98" t="str">
        <f>IF(COUNT(R3968:FC3968,FI3968:FQ3968)&gt;0,COUNT(R3968:FC3968,FI3968:FQ3968),"")</f>
        <v/>
      </c>
      <c r="D3968" s="98" t="str">
        <f>IF(COUNT(X3968:BN3968,BP3968:BX3968,BZ3968:CF3968,CH3968:FC3968,FI3968:FQ3968)&gt;0,COUNT(X3968:BN3968,BP3968:BX3968,BZ3968:CF3968,CH3968:FC3968,FI3968:FQ3968),"")</f>
        <v/>
      </c>
      <c r="E3968" s="98" t="str">
        <f>IF(H3968=1,COUNT(R3968:FC3968,FI3968:FQ3968),"")</f>
        <v/>
      </c>
      <c r="F3968" s="98" t="str">
        <f>IF(H3968=1,COUNT(X3968:BN3968,BP3968:BX3968,BZ3968:CF3968,CH3968:FC3968,FI3968:FQ3968),"")</f>
        <v/>
      </c>
      <c r="G3968" s="98" t="str">
        <f>IF($B3968&gt;=1,$M3968,"")</f>
        <v/>
      </c>
      <c r="H3968" s="199" t="str">
        <f>IF(AND(M3968&gt;0,M3968&lt;=STATS!$C$22),1,"")</f>
        <v/>
      </c>
      <c r="J3968" s="34">
        <v>3967</v>
      </c>
      <c r="R3968" s="17"/>
      <c r="U3968" s="17"/>
      <c r="FD3968" s="195"/>
      <c r="FE3968" s="195"/>
      <c r="FF3968" s="195"/>
      <c r="FG3968" s="195"/>
      <c r="FH3968" s="195"/>
    </row>
    <row r="3969" spans="2:164" x14ac:dyDescent="0.2">
      <c r="B3969" s="98">
        <f>COUNT(R3969:FC3969,FI3969:FQ3969)</f>
        <v>0</v>
      </c>
      <c r="C3969" s="98" t="str">
        <f>IF(COUNT(R3969:FC3969,FI3969:FQ3969)&gt;0,COUNT(R3969:FC3969,FI3969:FQ3969),"")</f>
        <v/>
      </c>
      <c r="D3969" s="98" t="str">
        <f>IF(COUNT(X3969:BN3969,BP3969:BX3969,BZ3969:CF3969,CH3969:FC3969,FI3969:FQ3969)&gt;0,COUNT(X3969:BN3969,BP3969:BX3969,BZ3969:CF3969,CH3969:FC3969,FI3969:FQ3969),"")</f>
        <v/>
      </c>
      <c r="E3969" s="98" t="str">
        <f>IF(H3969=1,COUNT(R3969:FC3969,FI3969:FQ3969),"")</f>
        <v/>
      </c>
      <c r="F3969" s="98" t="str">
        <f>IF(H3969=1,COUNT(X3969:BN3969,BP3969:BX3969,BZ3969:CF3969,CH3969:FC3969,FI3969:FQ3969),"")</f>
        <v/>
      </c>
      <c r="G3969" s="98" t="str">
        <f>IF($B3969&gt;=1,$M3969,"")</f>
        <v/>
      </c>
      <c r="H3969" s="199" t="str">
        <f>IF(AND(M3969&gt;0,M3969&lt;=STATS!$C$22),1,"")</f>
        <v/>
      </c>
      <c r="J3969" s="34">
        <v>3968</v>
      </c>
      <c r="R3969" s="17"/>
      <c r="U3969" s="17"/>
      <c r="FD3969" s="195"/>
      <c r="FE3969" s="195"/>
      <c r="FF3969" s="195"/>
      <c r="FG3969" s="195"/>
      <c r="FH3969" s="195"/>
    </row>
    <row r="3970" spans="2:164" x14ac:dyDescent="0.2">
      <c r="B3970" s="98">
        <f>COUNT(R3970:FC3970,FI3970:FQ3970)</f>
        <v>0</v>
      </c>
      <c r="C3970" s="98" t="str">
        <f>IF(COUNT(R3970:FC3970,FI3970:FQ3970)&gt;0,COUNT(R3970:FC3970,FI3970:FQ3970),"")</f>
        <v/>
      </c>
      <c r="D3970" s="98" t="str">
        <f>IF(COUNT(X3970:BN3970,BP3970:BX3970,BZ3970:CF3970,CH3970:FC3970,FI3970:FQ3970)&gt;0,COUNT(X3970:BN3970,BP3970:BX3970,BZ3970:CF3970,CH3970:FC3970,FI3970:FQ3970),"")</f>
        <v/>
      </c>
      <c r="E3970" s="98" t="str">
        <f>IF(H3970=1,COUNT(R3970:FC3970,FI3970:FQ3970),"")</f>
        <v/>
      </c>
      <c r="F3970" s="98" t="str">
        <f>IF(H3970=1,COUNT(X3970:BN3970,BP3970:BX3970,BZ3970:CF3970,CH3970:FC3970,FI3970:FQ3970),"")</f>
        <v/>
      </c>
      <c r="G3970" s="98" t="str">
        <f>IF($B3970&gt;=1,$M3970,"")</f>
        <v/>
      </c>
      <c r="H3970" s="199" t="str">
        <f>IF(AND(M3970&gt;0,M3970&lt;=STATS!$C$22),1,"")</f>
        <v/>
      </c>
      <c r="J3970" s="34">
        <v>3969</v>
      </c>
      <c r="R3970" s="17"/>
      <c r="U3970" s="17"/>
      <c r="FD3970" s="195"/>
      <c r="FE3970" s="195"/>
      <c r="FF3970" s="195"/>
      <c r="FG3970" s="195"/>
      <c r="FH3970" s="195"/>
    </row>
    <row r="3971" spans="2:164" x14ac:dyDescent="0.2">
      <c r="B3971" s="98">
        <f>COUNT(R3971:FC3971,FI3971:FQ3971)</f>
        <v>0</v>
      </c>
      <c r="C3971" s="98" t="str">
        <f>IF(COUNT(R3971:FC3971,FI3971:FQ3971)&gt;0,COUNT(R3971:FC3971,FI3971:FQ3971),"")</f>
        <v/>
      </c>
      <c r="D3971" s="98" t="str">
        <f>IF(COUNT(X3971:BN3971,BP3971:BX3971,BZ3971:CF3971,CH3971:FC3971,FI3971:FQ3971)&gt;0,COUNT(X3971:BN3971,BP3971:BX3971,BZ3971:CF3971,CH3971:FC3971,FI3971:FQ3971),"")</f>
        <v/>
      </c>
      <c r="E3971" s="98" t="str">
        <f>IF(H3971=1,COUNT(R3971:FC3971,FI3971:FQ3971),"")</f>
        <v/>
      </c>
      <c r="F3971" s="98" t="str">
        <f>IF(H3971=1,COUNT(X3971:BN3971,BP3971:BX3971,BZ3971:CF3971,CH3971:FC3971,FI3971:FQ3971),"")</f>
        <v/>
      </c>
      <c r="G3971" s="98" t="str">
        <f>IF($B3971&gt;=1,$M3971,"")</f>
        <v/>
      </c>
      <c r="H3971" s="199" t="str">
        <f>IF(AND(M3971&gt;0,M3971&lt;=STATS!$C$22),1,"")</f>
        <v/>
      </c>
      <c r="J3971" s="34">
        <v>3970</v>
      </c>
      <c r="R3971" s="17"/>
      <c r="U3971" s="17"/>
      <c r="FD3971" s="195"/>
      <c r="FE3971" s="195"/>
      <c r="FF3971" s="195"/>
      <c r="FG3971" s="195"/>
      <c r="FH3971" s="195"/>
    </row>
    <row r="3972" spans="2:164" x14ac:dyDescent="0.2">
      <c r="B3972" s="98">
        <f>COUNT(R3972:FC3972,FI3972:FQ3972)</f>
        <v>0</v>
      </c>
      <c r="C3972" s="98" t="str">
        <f>IF(COUNT(R3972:FC3972,FI3972:FQ3972)&gt;0,COUNT(R3972:FC3972,FI3972:FQ3972),"")</f>
        <v/>
      </c>
      <c r="D3972" s="98" t="str">
        <f>IF(COUNT(X3972:BN3972,BP3972:BX3972,BZ3972:CF3972,CH3972:FC3972,FI3972:FQ3972)&gt;0,COUNT(X3972:BN3972,BP3972:BX3972,BZ3972:CF3972,CH3972:FC3972,FI3972:FQ3972),"")</f>
        <v/>
      </c>
      <c r="E3972" s="98" t="str">
        <f>IF(H3972=1,COUNT(R3972:FC3972,FI3972:FQ3972),"")</f>
        <v/>
      </c>
      <c r="F3972" s="98" t="str">
        <f>IF(H3972=1,COUNT(X3972:BN3972,BP3972:BX3972,BZ3972:CF3972,CH3972:FC3972,FI3972:FQ3972),"")</f>
        <v/>
      </c>
      <c r="G3972" s="98" t="str">
        <f>IF($B3972&gt;=1,$M3972,"")</f>
        <v/>
      </c>
      <c r="H3972" s="199" t="str">
        <f>IF(AND(M3972&gt;0,M3972&lt;=STATS!$C$22),1,"")</f>
        <v/>
      </c>
      <c r="J3972" s="34">
        <v>3971</v>
      </c>
      <c r="R3972" s="17"/>
      <c r="U3972" s="17"/>
      <c r="FD3972" s="195"/>
      <c r="FE3972" s="195"/>
      <c r="FF3972" s="195"/>
      <c r="FG3972" s="195"/>
      <c r="FH3972" s="195"/>
    </row>
    <row r="3973" spans="2:164" x14ac:dyDescent="0.2">
      <c r="B3973" s="98">
        <f>COUNT(R3973:FC3973,FI3973:FQ3973)</f>
        <v>0</v>
      </c>
      <c r="C3973" s="98" t="str">
        <f>IF(COUNT(R3973:FC3973,FI3973:FQ3973)&gt;0,COUNT(R3973:FC3973,FI3973:FQ3973),"")</f>
        <v/>
      </c>
      <c r="D3973" s="98" t="str">
        <f>IF(COUNT(X3973:BN3973,BP3973:BX3973,BZ3973:CF3973,CH3973:FC3973,FI3973:FQ3973)&gt;0,COUNT(X3973:BN3973,BP3973:BX3973,BZ3973:CF3973,CH3973:FC3973,FI3973:FQ3973),"")</f>
        <v/>
      </c>
      <c r="E3973" s="98" t="str">
        <f>IF(H3973=1,COUNT(R3973:FC3973,FI3973:FQ3973),"")</f>
        <v/>
      </c>
      <c r="F3973" s="98" t="str">
        <f>IF(H3973=1,COUNT(X3973:BN3973,BP3973:BX3973,BZ3973:CF3973,CH3973:FC3973,FI3973:FQ3973),"")</f>
        <v/>
      </c>
      <c r="G3973" s="98" t="str">
        <f>IF($B3973&gt;=1,$M3973,"")</f>
        <v/>
      </c>
      <c r="H3973" s="199" t="str">
        <f>IF(AND(M3973&gt;0,M3973&lt;=STATS!$C$22),1,"")</f>
        <v/>
      </c>
      <c r="J3973" s="34">
        <v>3972</v>
      </c>
      <c r="R3973" s="17"/>
      <c r="U3973" s="17"/>
      <c r="FD3973" s="195"/>
      <c r="FE3973" s="195"/>
      <c r="FF3973" s="195"/>
      <c r="FG3973" s="195"/>
      <c r="FH3973" s="195"/>
    </row>
    <row r="3974" spans="2:164" x14ac:dyDescent="0.2">
      <c r="B3974" s="98">
        <f>COUNT(R3974:FC3974,FI3974:FQ3974)</f>
        <v>0</v>
      </c>
      <c r="C3974" s="98" t="str">
        <f>IF(COUNT(R3974:FC3974,FI3974:FQ3974)&gt;0,COUNT(R3974:FC3974,FI3974:FQ3974),"")</f>
        <v/>
      </c>
      <c r="D3974" s="98" t="str">
        <f>IF(COUNT(X3974:BN3974,BP3974:BX3974,BZ3974:CF3974,CH3974:FC3974,FI3974:FQ3974)&gt;0,COUNT(X3974:BN3974,BP3974:BX3974,BZ3974:CF3974,CH3974:FC3974,FI3974:FQ3974),"")</f>
        <v/>
      </c>
      <c r="E3974" s="98" t="str">
        <f>IF(H3974=1,COUNT(R3974:FC3974,FI3974:FQ3974),"")</f>
        <v/>
      </c>
      <c r="F3974" s="98" t="str">
        <f>IF(H3974=1,COUNT(X3974:BN3974,BP3974:BX3974,BZ3974:CF3974,CH3974:FC3974,FI3974:FQ3974),"")</f>
        <v/>
      </c>
      <c r="G3974" s="98" t="str">
        <f>IF($B3974&gt;=1,$M3974,"")</f>
        <v/>
      </c>
      <c r="H3974" s="199" t="str">
        <f>IF(AND(M3974&gt;0,M3974&lt;=STATS!$C$22),1,"")</f>
        <v/>
      </c>
      <c r="J3974" s="34">
        <v>3973</v>
      </c>
      <c r="R3974" s="17"/>
      <c r="U3974" s="17"/>
      <c r="FD3974" s="195"/>
      <c r="FE3974" s="195"/>
      <c r="FF3974" s="195"/>
      <c r="FG3974" s="195"/>
      <c r="FH3974" s="195"/>
    </row>
    <row r="3975" spans="2:164" x14ac:dyDescent="0.2">
      <c r="B3975" s="98">
        <f>COUNT(R3975:FC3975,FI3975:FQ3975)</f>
        <v>0</v>
      </c>
      <c r="C3975" s="98" t="str">
        <f>IF(COUNT(R3975:FC3975,FI3975:FQ3975)&gt;0,COUNT(R3975:FC3975,FI3975:FQ3975),"")</f>
        <v/>
      </c>
      <c r="D3975" s="98" t="str">
        <f>IF(COUNT(X3975:BN3975,BP3975:BX3975,BZ3975:CF3975,CH3975:FC3975,FI3975:FQ3975)&gt;0,COUNT(X3975:BN3975,BP3975:BX3975,BZ3975:CF3975,CH3975:FC3975,FI3975:FQ3975),"")</f>
        <v/>
      </c>
      <c r="E3975" s="98" t="str">
        <f>IF(H3975=1,COUNT(R3975:FC3975,FI3975:FQ3975),"")</f>
        <v/>
      </c>
      <c r="F3975" s="98" t="str">
        <f>IF(H3975=1,COUNT(X3975:BN3975,BP3975:BX3975,BZ3975:CF3975,CH3975:FC3975,FI3975:FQ3975),"")</f>
        <v/>
      </c>
      <c r="G3975" s="98" t="str">
        <f>IF($B3975&gt;=1,$M3975,"")</f>
        <v/>
      </c>
      <c r="H3975" s="199" t="str">
        <f>IF(AND(M3975&gt;0,M3975&lt;=STATS!$C$22),1,"")</f>
        <v/>
      </c>
      <c r="J3975" s="34">
        <v>3974</v>
      </c>
      <c r="R3975" s="17"/>
      <c r="U3975" s="17"/>
      <c r="FD3975" s="195"/>
      <c r="FE3975" s="195"/>
      <c r="FF3975" s="195"/>
      <c r="FG3975" s="195"/>
      <c r="FH3975" s="195"/>
    </row>
    <row r="3976" spans="2:164" x14ac:dyDescent="0.2">
      <c r="B3976" s="98">
        <f>COUNT(R3976:FC3976,FI3976:FQ3976)</f>
        <v>0</v>
      </c>
      <c r="C3976" s="98" t="str">
        <f>IF(COUNT(R3976:FC3976,FI3976:FQ3976)&gt;0,COUNT(R3976:FC3976,FI3976:FQ3976),"")</f>
        <v/>
      </c>
      <c r="D3976" s="98" t="str">
        <f>IF(COUNT(X3976:BN3976,BP3976:BX3976,BZ3976:CF3976,CH3976:FC3976,FI3976:FQ3976)&gt;0,COUNT(X3976:BN3976,BP3976:BX3976,BZ3976:CF3976,CH3976:FC3976,FI3976:FQ3976),"")</f>
        <v/>
      </c>
      <c r="E3976" s="98" t="str">
        <f>IF(H3976=1,COUNT(R3976:FC3976,FI3976:FQ3976),"")</f>
        <v/>
      </c>
      <c r="F3976" s="98" t="str">
        <f>IF(H3976=1,COUNT(X3976:BN3976,BP3976:BX3976,BZ3976:CF3976,CH3976:FC3976,FI3976:FQ3976),"")</f>
        <v/>
      </c>
      <c r="G3976" s="98" t="str">
        <f>IF($B3976&gt;=1,$M3976,"")</f>
        <v/>
      </c>
      <c r="H3976" s="199" t="str">
        <f>IF(AND(M3976&gt;0,M3976&lt;=STATS!$C$22),1,"")</f>
        <v/>
      </c>
      <c r="J3976" s="34">
        <v>3975</v>
      </c>
      <c r="R3976" s="17"/>
      <c r="U3976" s="17"/>
      <c r="FD3976" s="195"/>
      <c r="FE3976" s="195"/>
      <c r="FF3976" s="195"/>
      <c r="FG3976" s="195"/>
      <c r="FH3976" s="195"/>
    </row>
    <row r="3977" spans="2:164" x14ac:dyDescent="0.2">
      <c r="B3977" s="98">
        <f>COUNT(R3977:FC3977,FI3977:FQ3977)</f>
        <v>0</v>
      </c>
      <c r="C3977" s="98" t="str">
        <f>IF(COUNT(R3977:FC3977,FI3977:FQ3977)&gt;0,COUNT(R3977:FC3977,FI3977:FQ3977),"")</f>
        <v/>
      </c>
      <c r="D3977" s="98" t="str">
        <f>IF(COUNT(X3977:BN3977,BP3977:BX3977,BZ3977:CF3977,CH3977:FC3977,FI3977:FQ3977)&gt;0,COUNT(X3977:BN3977,BP3977:BX3977,BZ3977:CF3977,CH3977:FC3977,FI3977:FQ3977),"")</f>
        <v/>
      </c>
      <c r="E3977" s="98" t="str">
        <f>IF(H3977=1,COUNT(R3977:FC3977,FI3977:FQ3977),"")</f>
        <v/>
      </c>
      <c r="F3977" s="98" t="str">
        <f>IF(H3977=1,COUNT(X3977:BN3977,BP3977:BX3977,BZ3977:CF3977,CH3977:FC3977,FI3977:FQ3977),"")</f>
        <v/>
      </c>
      <c r="G3977" s="98" t="str">
        <f>IF($B3977&gt;=1,$M3977,"")</f>
        <v/>
      </c>
      <c r="H3977" s="199" t="str">
        <f>IF(AND(M3977&gt;0,M3977&lt;=STATS!$C$22),1,"")</f>
        <v/>
      </c>
      <c r="J3977" s="34">
        <v>3976</v>
      </c>
      <c r="R3977" s="17"/>
      <c r="U3977" s="17"/>
      <c r="FD3977" s="195"/>
      <c r="FE3977" s="195"/>
      <c r="FF3977" s="195"/>
      <c r="FG3977" s="195"/>
      <c r="FH3977" s="195"/>
    </row>
    <row r="3978" spans="2:164" x14ac:dyDescent="0.2">
      <c r="B3978" s="98">
        <f>COUNT(R3978:FC3978,FI3978:FQ3978)</f>
        <v>0</v>
      </c>
      <c r="C3978" s="98" t="str">
        <f>IF(COUNT(R3978:FC3978,FI3978:FQ3978)&gt;0,COUNT(R3978:FC3978,FI3978:FQ3978),"")</f>
        <v/>
      </c>
      <c r="D3978" s="98" t="str">
        <f>IF(COUNT(X3978:BN3978,BP3978:BX3978,BZ3978:CF3978,CH3978:FC3978,FI3978:FQ3978)&gt;0,COUNT(X3978:BN3978,BP3978:BX3978,BZ3978:CF3978,CH3978:FC3978,FI3978:FQ3978),"")</f>
        <v/>
      </c>
      <c r="E3978" s="98" t="str">
        <f>IF(H3978=1,COUNT(R3978:FC3978,FI3978:FQ3978),"")</f>
        <v/>
      </c>
      <c r="F3978" s="98" t="str">
        <f>IF(H3978=1,COUNT(X3978:BN3978,BP3978:BX3978,BZ3978:CF3978,CH3978:FC3978,FI3978:FQ3978),"")</f>
        <v/>
      </c>
      <c r="G3978" s="98" t="str">
        <f>IF($B3978&gt;=1,$M3978,"")</f>
        <v/>
      </c>
      <c r="H3978" s="199" t="str">
        <f>IF(AND(M3978&gt;0,M3978&lt;=STATS!$C$22),1,"")</f>
        <v/>
      </c>
      <c r="J3978" s="34">
        <v>3977</v>
      </c>
      <c r="R3978" s="17"/>
      <c r="U3978" s="17"/>
      <c r="FD3978" s="195"/>
      <c r="FE3978" s="195"/>
      <c r="FF3978" s="195"/>
      <c r="FG3978" s="195"/>
      <c r="FH3978" s="195"/>
    </row>
    <row r="3979" spans="2:164" x14ac:dyDescent="0.2">
      <c r="B3979" s="98">
        <f>COUNT(R3979:FC3979,FI3979:FQ3979)</f>
        <v>0</v>
      </c>
      <c r="C3979" s="98" t="str">
        <f>IF(COUNT(R3979:FC3979,FI3979:FQ3979)&gt;0,COUNT(R3979:FC3979,FI3979:FQ3979),"")</f>
        <v/>
      </c>
      <c r="D3979" s="98" t="str">
        <f>IF(COUNT(X3979:BN3979,BP3979:BX3979,BZ3979:CF3979,CH3979:FC3979,FI3979:FQ3979)&gt;0,COUNT(X3979:BN3979,BP3979:BX3979,BZ3979:CF3979,CH3979:FC3979,FI3979:FQ3979),"")</f>
        <v/>
      </c>
      <c r="E3979" s="98" t="str">
        <f>IF(H3979=1,COUNT(R3979:FC3979,FI3979:FQ3979),"")</f>
        <v/>
      </c>
      <c r="F3979" s="98" t="str">
        <f>IF(H3979=1,COUNT(X3979:BN3979,BP3979:BX3979,BZ3979:CF3979,CH3979:FC3979,FI3979:FQ3979),"")</f>
        <v/>
      </c>
      <c r="G3979" s="98" t="str">
        <f>IF($B3979&gt;=1,$M3979,"")</f>
        <v/>
      </c>
      <c r="H3979" s="199" t="str">
        <f>IF(AND(M3979&gt;0,M3979&lt;=STATS!$C$22),1,"")</f>
        <v/>
      </c>
      <c r="J3979" s="34">
        <v>3978</v>
      </c>
      <c r="R3979" s="17"/>
      <c r="U3979" s="17"/>
      <c r="FD3979" s="195"/>
      <c r="FE3979" s="195"/>
      <c r="FF3979" s="195"/>
      <c r="FG3979" s="195"/>
      <c r="FH3979" s="195"/>
    </row>
    <row r="3980" spans="2:164" x14ac:dyDescent="0.2">
      <c r="B3980" s="98">
        <f>COUNT(R3980:FC3980,FI3980:FQ3980)</f>
        <v>0</v>
      </c>
      <c r="C3980" s="98" t="str">
        <f>IF(COUNT(R3980:FC3980,FI3980:FQ3980)&gt;0,COUNT(R3980:FC3980,FI3980:FQ3980),"")</f>
        <v/>
      </c>
      <c r="D3980" s="98" t="str">
        <f>IF(COUNT(X3980:BN3980,BP3980:BX3980,BZ3980:CF3980,CH3980:FC3980,FI3980:FQ3980)&gt;0,COUNT(X3980:BN3980,BP3980:BX3980,BZ3980:CF3980,CH3980:FC3980,FI3980:FQ3980),"")</f>
        <v/>
      </c>
      <c r="E3980" s="98" t="str">
        <f>IF(H3980=1,COUNT(R3980:FC3980,FI3980:FQ3980),"")</f>
        <v/>
      </c>
      <c r="F3980" s="98" t="str">
        <f>IF(H3980=1,COUNT(X3980:BN3980,BP3980:BX3980,BZ3980:CF3980,CH3980:FC3980,FI3980:FQ3980),"")</f>
        <v/>
      </c>
      <c r="G3980" s="98" t="str">
        <f>IF($B3980&gt;=1,$M3980,"")</f>
        <v/>
      </c>
      <c r="H3980" s="199" t="str">
        <f>IF(AND(M3980&gt;0,M3980&lt;=STATS!$C$22),1,"")</f>
        <v/>
      </c>
      <c r="J3980" s="34">
        <v>3979</v>
      </c>
      <c r="R3980" s="17"/>
      <c r="U3980" s="17"/>
      <c r="FD3980" s="195"/>
      <c r="FE3980" s="195"/>
      <c r="FF3980" s="195"/>
      <c r="FG3980" s="195"/>
      <c r="FH3980" s="195"/>
    </row>
    <row r="3981" spans="2:164" x14ac:dyDescent="0.2">
      <c r="B3981" s="98">
        <f>COUNT(R3981:FC3981,FI3981:FQ3981)</f>
        <v>0</v>
      </c>
      <c r="C3981" s="98" t="str">
        <f>IF(COUNT(R3981:FC3981,FI3981:FQ3981)&gt;0,COUNT(R3981:FC3981,FI3981:FQ3981),"")</f>
        <v/>
      </c>
      <c r="D3981" s="98" t="str">
        <f>IF(COUNT(X3981:BN3981,BP3981:BX3981,BZ3981:CF3981,CH3981:FC3981,FI3981:FQ3981)&gt;0,COUNT(X3981:BN3981,BP3981:BX3981,BZ3981:CF3981,CH3981:FC3981,FI3981:FQ3981),"")</f>
        <v/>
      </c>
      <c r="E3981" s="98" t="str">
        <f>IF(H3981=1,COUNT(R3981:FC3981,FI3981:FQ3981),"")</f>
        <v/>
      </c>
      <c r="F3981" s="98" t="str">
        <f>IF(H3981=1,COUNT(X3981:BN3981,BP3981:BX3981,BZ3981:CF3981,CH3981:FC3981,FI3981:FQ3981),"")</f>
        <v/>
      </c>
      <c r="G3981" s="98" t="str">
        <f>IF($B3981&gt;=1,$M3981,"")</f>
        <v/>
      </c>
      <c r="H3981" s="199" t="str">
        <f>IF(AND(M3981&gt;0,M3981&lt;=STATS!$C$22),1,"")</f>
        <v/>
      </c>
      <c r="J3981" s="34">
        <v>3980</v>
      </c>
      <c r="R3981" s="17"/>
      <c r="U3981" s="17"/>
      <c r="FD3981" s="195"/>
      <c r="FE3981" s="195"/>
      <c r="FF3981" s="195"/>
      <c r="FG3981" s="195"/>
      <c r="FH3981" s="195"/>
    </row>
    <row r="3982" spans="2:164" x14ac:dyDescent="0.2">
      <c r="B3982" s="98">
        <f>COUNT(R3982:FC3982,FI3982:FQ3982)</f>
        <v>0</v>
      </c>
      <c r="C3982" s="98" t="str">
        <f>IF(COUNT(R3982:FC3982,FI3982:FQ3982)&gt;0,COUNT(R3982:FC3982,FI3982:FQ3982),"")</f>
        <v/>
      </c>
      <c r="D3982" s="98" t="str">
        <f>IF(COUNT(X3982:BN3982,BP3982:BX3982,BZ3982:CF3982,CH3982:FC3982,FI3982:FQ3982)&gt;0,COUNT(X3982:BN3982,BP3982:BX3982,BZ3982:CF3982,CH3982:FC3982,FI3982:FQ3982),"")</f>
        <v/>
      </c>
      <c r="E3982" s="98" t="str">
        <f>IF(H3982=1,COUNT(R3982:FC3982,FI3982:FQ3982),"")</f>
        <v/>
      </c>
      <c r="F3982" s="98" t="str">
        <f>IF(H3982=1,COUNT(X3982:BN3982,BP3982:BX3982,BZ3982:CF3982,CH3982:FC3982,FI3982:FQ3982),"")</f>
        <v/>
      </c>
      <c r="G3982" s="98" t="str">
        <f>IF($B3982&gt;=1,$M3982,"")</f>
        <v/>
      </c>
      <c r="H3982" s="199" t="str">
        <f>IF(AND(M3982&gt;0,M3982&lt;=STATS!$C$22),1,"")</f>
        <v/>
      </c>
      <c r="J3982" s="34">
        <v>3981</v>
      </c>
      <c r="R3982" s="17"/>
      <c r="U3982" s="17"/>
      <c r="FD3982" s="195"/>
      <c r="FE3982" s="195"/>
      <c r="FF3982" s="195"/>
      <c r="FG3982" s="195"/>
      <c r="FH3982" s="195"/>
    </row>
    <row r="3983" spans="2:164" x14ac:dyDescent="0.2">
      <c r="B3983" s="98">
        <f>COUNT(R3983:FC3983,FI3983:FQ3983)</f>
        <v>0</v>
      </c>
      <c r="C3983" s="98" t="str">
        <f>IF(COUNT(R3983:FC3983,FI3983:FQ3983)&gt;0,COUNT(R3983:FC3983,FI3983:FQ3983),"")</f>
        <v/>
      </c>
      <c r="D3983" s="98" t="str">
        <f>IF(COUNT(X3983:BN3983,BP3983:BX3983,BZ3983:CF3983,CH3983:FC3983,FI3983:FQ3983)&gt;0,COUNT(X3983:BN3983,BP3983:BX3983,BZ3983:CF3983,CH3983:FC3983,FI3983:FQ3983),"")</f>
        <v/>
      </c>
      <c r="E3983" s="98" t="str">
        <f>IF(H3983=1,COUNT(R3983:FC3983,FI3983:FQ3983),"")</f>
        <v/>
      </c>
      <c r="F3983" s="98" t="str">
        <f>IF(H3983=1,COUNT(X3983:BN3983,BP3983:BX3983,BZ3983:CF3983,CH3983:FC3983,FI3983:FQ3983),"")</f>
        <v/>
      </c>
      <c r="G3983" s="98" t="str">
        <f>IF($B3983&gt;=1,$M3983,"")</f>
        <v/>
      </c>
      <c r="H3983" s="199" t="str">
        <f>IF(AND(M3983&gt;0,M3983&lt;=STATS!$C$22),1,"")</f>
        <v/>
      </c>
      <c r="J3983" s="34">
        <v>3982</v>
      </c>
      <c r="R3983" s="17"/>
      <c r="U3983" s="17"/>
      <c r="FD3983" s="195"/>
      <c r="FE3983" s="195"/>
      <c r="FF3983" s="195"/>
      <c r="FG3983" s="195"/>
      <c r="FH3983" s="195"/>
    </row>
    <row r="3984" spans="2:164" x14ac:dyDescent="0.2">
      <c r="B3984" s="98">
        <f>COUNT(R3984:FC3984,FI3984:FQ3984)</f>
        <v>0</v>
      </c>
      <c r="C3984" s="98" t="str">
        <f>IF(COUNT(R3984:FC3984,FI3984:FQ3984)&gt;0,COUNT(R3984:FC3984,FI3984:FQ3984),"")</f>
        <v/>
      </c>
      <c r="D3984" s="98" t="str">
        <f>IF(COUNT(X3984:BN3984,BP3984:BX3984,BZ3984:CF3984,CH3984:FC3984,FI3984:FQ3984)&gt;0,COUNT(X3984:BN3984,BP3984:BX3984,BZ3984:CF3984,CH3984:FC3984,FI3984:FQ3984),"")</f>
        <v/>
      </c>
      <c r="E3984" s="98" t="str">
        <f>IF(H3984=1,COUNT(R3984:FC3984,FI3984:FQ3984),"")</f>
        <v/>
      </c>
      <c r="F3984" s="98" t="str">
        <f>IF(H3984=1,COUNT(X3984:BN3984,BP3984:BX3984,BZ3984:CF3984,CH3984:FC3984,FI3984:FQ3984),"")</f>
        <v/>
      </c>
      <c r="G3984" s="98" t="str">
        <f>IF($B3984&gt;=1,$M3984,"")</f>
        <v/>
      </c>
      <c r="H3984" s="199" t="str">
        <f>IF(AND(M3984&gt;0,M3984&lt;=STATS!$C$22),1,"")</f>
        <v/>
      </c>
      <c r="J3984" s="34">
        <v>3983</v>
      </c>
      <c r="R3984" s="17"/>
      <c r="U3984" s="17"/>
      <c r="FD3984" s="195"/>
      <c r="FE3984" s="195"/>
      <c r="FF3984" s="195"/>
      <c r="FG3984" s="195"/>
      <c r="FH3984" s="195"/>
    </row>
    <row r="3985" spans="2:164" x14ac:dyDescent="0.2">
      <c r="B3985" s="98">
        <f>COUNT(R3985:FC3985,FI3985:FQ3985)</f>
        <v>0</v>
      </c>
      <c r="C3985" s="98" t="str">
        <f>IF(COUNT(R3985:FC3985,FI3985:FQ3985)&gt;0,COUNT(R3985:FC3985,FI3985:FQ3985),"")</f>
        <v/>
      </c>
      <c r="D3985" s="98" t="str">
        <f>IF(COUNT(X3985:BN3985,BP3985:BX3985,BZ3985:CF3985,CH3985:FC3985,FI3985:FQ3985)&gt;0,COUNT(X3985:BN3985,BP3985:BX3985,BZ3985:CF3985,CH3985:FC3985,FI3985:FQ3985),"")</f>
        <v/>
      </c>
      <c r="E3985" s="98" t="str">
        <f>IF(H3985=1,COUNT(R3985:FC3985,FI3985:FQ3985),"")</f>
        <v/>
      </c>
      <c r="F3985" s="98" t="str">
        <f>IF(H3985=1,COUNT(X3985:BN3985,BP3985:BX3985,BZ3985:CF3985,CH3985:FC3985,FI3985:FQ3985),"")</f>
        <v/>
      </c>
      <c r="G3985" s="98" t="str">
        <f>IF($B3985&gt;=1,$M3985,"")</f>
        <v/>
      </c>
      <c r="H3985" s="199" t="str">
        <f>IF(AND(M3985&gt;0,M3985&lt;=STATS!$C$22),1,"")</f>
        <v/>
      </c>
      <c r="J3985" s="34">
        <v>3984</v>
      </c>
      <c r="R3985" s="17"/>
      <c r="U3985" s="17"/>
      <c r="FD3985" s="195"/>
      <c r="FE3985" s="195"/>
      <c r="FF3985" s="195"/>
      <c r="FG3985" s="195"/>
      <c r="FH3985" s="195"/>
    </row>
    <row r="3986" spans="2:164" x14ac:dyDescent="0.2">
      <c r="B3986" s="98">
        <f>COUNT(R3986:FC3986,FI3986:FQ3986)</f>
        <v>0</v>
      </c>
      <c r="C3986" s="98" t="str">
        <f>IF(COUNT(R3986:FC3986,FI3986:FQ3986)&gt;0,COUNT(R3986:FC3986,FI3986:FQ3986),"")</f>
        <v/>
      </c>
      <c r="D3986" s="98" t="str">
        <f>IF(COUNT(X3986:BN3986,BP3986:BX3986,BZ3986:CF3986,CH3986:FC3986,FI3986:FQ3986)&gt;0,COUNT(X3986:BN3986,BP3986:BX3986,BZ3986:CF3986,CH3986:FC3986,FI3986:FQ3986),"")</f>
        <v/>
      </c>
      <c r="E3986" s="98" t="str">
        <f>IF(H3986=1,COUNT(R3986:FC3986,FI3986:FQ3986),"")</f>
        <v/>
      </c>
      <c r="F3986" s="98" t="str">
        <f>IF(H3986=1,COUNT(X3986:BN3986,BP3986:BX3986,BZ3986:CF3986,CH3986:FC3986,FI3986:FQ3986),"")</f>
        <v/>
      </c>
      <c r="G3986" s="98" t="str">
        <f>IF($B3986&gt;=1,$M3986,"")</f>
        <v/>
      </c>
      <c r="H3986" s="199" t="str">
        <f>IF(AND(M3986&gt;0,M3986&lt;=STATS!$C$22),1,"")</f>
        <v/>
      </c>
      <c r="J3986" s="34">
        <v>3985</v>
      </c>
      <c r="R3986" s="17"/>
      <c r="U3986" s="17"/>
      <c r="FD3986" s="195"/>
      <c r="FE3986" s="195"/>
      <c r="FF3986" s="195"/>
      <c r="FG3986" s="195"/>
      <c r="FH3986" s="195"/>
    </row>
    <row r="3987" spans="2:164" x14ac:dyDescent="0.2">
      <c r="B3987" s="98">
        <f>COUNT(R3987:FC3987,FI3987:FQ3987)</f>
        <v>0</v>
      </c>
      <c r="C3987" s="98" t="str">
        <f>IF(COUNT(R3987:FC3987,FI3987:FQ3987)&gt;0,COUNT(R3987:FC3987,FI3987:FQ3987),"")</f>
        <v/>
      </c>
      <c r="D3987" s="98" t="str">
        <f>IF(COUNT(X3987:BN3987,BP3987:BX3987,BZ3987:CF3987,CH3987:FC3987,FI3987:FQ3987)&gt;0,COUNT(X3987:BN3987,BP3987:BX3987,BZ3987:CF3987,CH3987:FC3987,FI3987:FQ3987),"")</f>
        <v/>
      </c>
      <c r="E3987" s="98" t="str">
        <f>IF(H3987=1,COUNT(R3987:FC3987,FI3987:FQ3987),"")</f>
        <v/>
      </c>
      <c r="F3987" s="98" t="str">
        <f>IF(H3987=1,COUNT(X3987:BN3987,BP3987:BX3987,BZ3987:CF3987,CH3987:FC3987,FI3987:FQ3987),"")</f>
        <v/>
      </c>
      <c r="G3987" s="98" t="str">
        <f>IF($B3987&gt;=1,$M3987,"")</f>
        <v/>
      </c>
      <c r="H3987" s="199" t="str">
        <f>IF(AND(M3987&gt;0,M3987&lt;=STATS!$C$22),1,"")</f>
        <v/>
      </c>
      <c r="J3987" s="34">
        <v>3986</v>
      </c>
      <c r="R3987" s="17"/>
      <c r="U3987" s="17"/>
      <c r="FD3987" s="195"/>
      <c r="FE3987" s="195"/>
      <c r="FF3987" s="195"/>
      <c r="FG3987" s="195"/>
      <c r="FH3987" s="195"/>
    </row>
    <row r="3988" spans="2:164" x14ac:dyDescent="0.2">
      <c r="B3988" s="98">
        <f>COUNT(R3988:FC3988,FI3988:FQ3988)</f>
        <v>0</v>
      </c>
      <c r="C3988" s="98" t="str">
        <f>IF(COUNT(R3988:FC3988,FI3988:FQ3988)&gt;0,COUNT(R3988:FC3988,FI3988:FQ3988),"")</f>
        <v/>
      </c>
      <c r="D3988" s="98" t="str">
        <f>IF(COUNT(X3988:BN3988,BP3988:BX3988,BZ3988:CF3988,CH3988:FC3988,FI3988:FQ3988)&gt;0,COUNT(X3988:BN3988,BP3988:BX3988,BZ3988:CF3988,CH3988:FC3988,FI3988:FQ3988),"")</f>
        <v/>
      </c>
      <c r="E3988" s="98" t="str">
        <f>IF(H3988=1,COUNT(R3988:FC3988,FI3988:FQ3988),"")</f>
        <v/>
      </c>
      <c r="F3988" s="98" t="str">
        <f>IF(H3988=1,COUNT(X3988:BN3988,BP3988:BX3988,BZ3988:CF3988,CH3988:FC3988,FI3988:FQ3988),"")</f>
        <v/>
      </c>
      <c r="G3988" s="98" t="str">
        <f>IF($B3988&gt;=1,$M3988,"")</f>
        <v/>
      </c>
      <c r="H3988" s="199" t="str">
        <f>IF(AND(M3988&gt;0,M3988&lt;=STATS!$C$22),1,"")</f>
        <v/>
      </c>
      <c r="J3988" s="34">
        <v>3987</v>
      </c>
      <c r="R3988" s="17"/>
      <c r="U3988" s="17"/>
      <c r="FD3988" s="195"/>
      <c r="FE3988" s="195"/>
      <c r="FF3988" s="195"/>
      <c r="FG3988" s="195"/>
      <c r="FH3988" s="195"/>
    </row>
    <row r="3989" spans="2:164" x14ac:dyDescent="0.2">
      <c r="B3989" s="98">
        <f>COUNT(R3989:FC3989,FI3989:FQ3989)</f>
        <v>0</v>
      </c>
      <c r="C3989" s="98" t="str">
        <f>IF(COUNT(R3989:FC3989,FI3989:FQ3989)&gt;0,COUNT(R3989:FC3989,FI3989:FQ3989),"")</f>
        <v/>
      </c>
      <c r="D3989" s="98" t="str">
        <f>IF(COUNT(X3989:BN3989,BP3989:BX3989,BZ3989:CF3989,CH3989:FC3989,FI3989:FQ3989)&gt;0,COUNT(X3989:BN3989,BP3989:BX3989,BZ3989:CF3989,CH3989:FC3989,FI3989:FQ3989),"")</f>
        <v/>
      </c>
      <c r="E3989" s="98" t="str">
        <f>IF(H3989=1,COUNT(R3989:FC3989,FI3989:FQ3989),"")</f>
        <v/>
      </c>
      <c r="F3989" s="98" t="str">
        <f>IF(H3989=1,COUNT(X3989:BN3989,BP3989:BX3989,BZ3989:CF3989,CH3989:FC3989,FI3989:FQ3989),"")</f>
        <v/>
      </c>
      <c r="G3989" s="98" t="str">
        <f>IF($B3989&gt;=1,$M3989,"")</f>
        <v/>
      </c>
      <c r="H3989" s="199" t="str">
        <f>IF(AND(M3989&gt;0,M3989&lt;=STATS!$C$22),1,"")</f>
        <v/>
      </c>
      <c r="J3989" s="34">
        <v>3988</v>
      </c>
      <c r="R3989" s="17"/>
      <c r="U3989" s="17"/>
      <c r="FD3989" s="195"/>
      <c r="FE3989" s="195"/>
      <c r="FF3989" s="195"/>
      <c r="FG3989" s="195"/>
      <c r="FH3989" s="195"/>
    </row>
    <row r="3990" spans="2:164" x14ac:dyDescent="0.2">
      <c r="B3990" s="98">
        <f>COUNT(R3990:FC3990,FI3990:FQ3990)</f>
        <v>0</v>
      </c>
      <c r="C3990" s="98" t="str">
        <f>IF(COUNT(R3990:FC3990,FI3990:FQ3990)&gt;0,COUNT(R3990:FC3990,FI3990:FQ3990),"")</f>
        <v/>
      </c>
      <c r="D3990" s="98" t="str">
        <f>IF(COUNT(X3990:BN3990,BP3990:BX3990,BZ3990:CF3990,CH3990:FC3990,FI3990:FQ3990)&gt;0,COUNT(X3990:BN3990,BP3990:BX3990,BZ3990:CF3990,CH3990:FC3990,FI3990:FQ3990),"")</f>
        <v/>
      </c>
      <c r="E3990" s="98" t="str">
        <f>IF(H3990=1,COUNT(R3990:FC3990,FI3990:FQ3990),"")</f>
        <v/>
      </c>
      <c r="F3990" s="98" t="str">
        <f>IF(H3990=1,COUNT(X3990:BN3990,BP3990:BX3990,BZ3990:CF3990,CH3990:FC3990,FI3990:FQ3990),"")</f>
        <v/>
      </c>
      <c r="G3990" s="98" t="str">
        <f>IF($B3990&gt;=1,$M3990,"")</f>
        <v/>
      </c>
      <c r="H3990" s="199" t="str">
        <f>IF(AND(M3990&gt;0,M3990&lt;=STATS!$C$22),1,"")</f>
        <v/>
      </c>
      <c r="J3990" s="34">
        <v>3989</v>
      </c>
      <c r="R3990" s="17"/>
      <c r="U3990" s="17"/>
      <c r="FD3990" s="195"/>
      <c r="FE3990" s="195"/>
      <c r="FF3990" s="195"/>
      <c r="FG3990" s="195"/>
      <c r="FH3990" s="195"/>
    </row>
    <row r="3991" spans="2:164" x14ac:dyDescent="0.2">
      <c r="B3991" s="98">
        <f>COUNT(R3991:FC3991,FI3991:FQ3991)</f>
        <v>0</v>
      </c>
      <c r="C3991" s="98" t="str">
        <f>IF(COUNT(R3991:FC3991,FI3991:FQ3991)&gt;0,COUNT(R3991:FC3991,FI3991:FQ3991),"")</f>
        <v/>
      </c>
      <c r="D3991" s="98" t="str">
        <f>IF(COUNT(X3991:BN3991,BP3991:BX3991,BZ3991:CF3991,CH3991:FC3991,FI3991:FQ3991)&gt;0,COUNT(X3991:BN3991,BP3991:BX3991,BZ3991:CF3991,CH3991:FC3991,FI3991:FQ3991),"")</f>
        <v/>
      </c>
      <c r="E3991" s="98" t="str">
        <f>IF(H3991=1,COUNT(R3991:FC3991,FI3991:FQ3991),"")</f>
        <v/>
      </c>
      <c r="F3991" s="98" t="str">
        <f>IF(H3991=1,COUNT(X3991:BN3991,BP3991:BX3991,BZ3991:CF3991,CH3991:FC3991,FI3991:FQ3991),"")</f>
        <v/>
      </c>
      <c r="G3991" s="98" t="str">
        <f>IF($B3991&gt;=1,$M3991,"")</f>
        <v/>
      </c>
      <c r="H3991" s="199" t="str">
        <f>IF(AND(M3991&gt;0,M3991&lt;=STATS!$C$22),1,"")</f>
        <v/>
      </c>
      <c r="J3991" s="34">
        <v>3990</v>
      </c>
      <c r="R3991" s="17"/>
      <c r="U3991" s="17"/>
      <c r="FD3991" s="195"/>
      <c r="FE3991" s="195"/>
      <c r="FF3991" s="195"/>
      <c r="FG3991" s="195"/>
      <c r="FH3991" s="195"/>
    </row>
    <row r="3992" spans="2:164" x14ac:dyDescent="0.2">
      <c r="B3992" s="98">
        <f>COUNT(R3992:FC3992,FI3992:FQ3992)</f>
        <v>0</v>
      </c>
      <c r="C3992" s="98" t="str">
        <f>IF(COUNT(R3992:FC3992,FI3992:FQ3992)&gt;0,COUNT(R3992:FC3992,FI3992:FQ3992),"")</f>
        <v/>
      </c>
      <c r="D3992" s="98" t="str">
        <f>IF(COUNT(X3992:BN3992,BP3992:BX3992,BZ3992:CF3992,CH3992:FC3992,FI3992:FQ3992)&gt;0,COUNT(X3992:BN3992,BP3992:BX3992,BZ3992:CF3992,CH3992:FC3992,FI3992:FQ3992),"")</f>
        <v/>
      </c>
      <c r="E3992" s="98" t="str">
        <f>IF(H3992=1,COUNT(R3992:FC3992,FI3992:FQ3992),"")</f>
        <v/>
      </c>
      <c r="F3992" s="98" t="str">
        <f>IF(H3992=1,COUNT(X3992:BN3992,BP3992:BX3992,BZ3992:CF3992,CH3992:FC3992,FI3992:FQ3992),"")</f>
        <v/>
      </c>
      <c r="G3992" s="98" t="str">
        <f>IF($B3992&gt;=1,$M3992,"")</f>
        <v/>
      </c>
      <c r="H3992" s="199" t="str">
        <f>IF(AND(M3992&gt;0,M3992&lt;=STATS!$C$22),1,"")</f>
        <v/>
      </c>
      <c r="J3992" s="34">
        <v>3991</v>
      </c>
      <c r="R3992" s="17"/>
      <c r="U3992" s="17"/>
      <c r="FD3992" s="195"/>
      <c r="FE3992" s="195"/>
      <c r="FF3992" s="195"/>
      <c r="FG3992" s="195"/>
      <c r="FH3992" s="195"/>
    </row>
    <row r="3993" spans="2:164" x14ac:dyDescent="0.2">
      <c r="B3993" s="98">
        <f>COUNT(R3993:FC3993,FI3993:FQ3993)</f>
        <v>0</v>
      </c>
      <c r="C3993" s="98" t="str">
        <f>IF(COUNT(R3993:FC3993,FI3993:FQ3993)&gt;0,COUNT(R3993:FC3993,FI3993:FQ3993),"")</f>
        <v/>
      </c>
      <c r="D3993" s="98" t="str">
        <f>IF(COUNT(X3993:BN3993,BP3993:BX3993,BZ3993:CF3993,CH3993:FC3993,FI3993:FQ3993)&gt;0,COUNT(X3993:BN3993,BP3993:BX3993,BZ3993:CF3993,CH3993:FC3993,FI3993:FQ3993),"")</f>
        <v/>
      </c>
      <c r="E3993" s="98" t="str">
        <f>IF(H3993=1,COUNT(R3993:FC3993,FI3993:FQ3993),"")</f>
        <v/>
      </c>
      <c r="F3993" s="98" t="str">
        <f>IF(H3993=1,COUNT(X3993:BN3993,BP3993:BX3993,BZ3993:CF3993,CH3993:FC3993,FI3993:FQ3993),"")</f>
        <v/>
      </c>
      <c r="G3993" s="98" t="str">
        <f>IF($B3993&gt;=1,$M3993,"")</f>
        <v/>
      </c>
      <c r="H3993" s="199" t="str">
        <f>IF(AND(M3993&gt;0,M3993&lt;=STATS!$C$22),1,"")</f>
        <v/>
      </c>
      <c r="J3993" s="34">
        <v>3992</v>
      </c>
      <c r="R3993" s="17"/>
      <c r="U3993" s="17"/>
      <c r="FD3993" s="195"/>
      <c r="FE3993" s="195"/>
      <c r="FF3993" s="195"/>
      <c r="FG3993" s="195"/>
      <c r="FH3993" s="195"/>
    </row>
    <row r="3994" spans="2:164" x14ac:dyDescent="0.2">
      <c r="B3994" s="98">
        <f>COUNT(R3994:FC3994,FI3994:FQ3994)</f>
        <v>0</v>
      </c>
      <c r="C3994" s="98" t="str">
        <f>IF(COUNT(R3994:FC3994,FI3994:FQ3994)&gt;0,COUNT(R3994:FC3994,FI3994:FQ3994),"")</f>
        <v/>
      </c>
      <c r="D3994" s="98" t="str">
        <f>IF(COUNT(X3994:BN3994,BP3994:BX3994,BZ3994:CF3994,CH3994:FC3994,FI3994:FQ3994)&gt;0,COUNT(X3994:BN3994,BP3994:BX3994,BZ3994:CF3994,CH3994:FC3994,FI3994:FQ3994),"")</f>
        <v/>
      </c>
      <c r="E3994" s="98" t="str">
        <f>IF(H3994=1,COUNT(R3994:FC3994,FI3994:FQ3994),"")</f>
        <v/>
      </c>
      <c r="F3994" s="98" t="str">
        <f>IF(H3994=1,COUNT(X3994:BN3994,BP3994:BX3994,BZ3994:CF3994,CH3994:FC3994,FI3994:FQ3994),"")</f>
        <v/>
      </c>
      <c r="G3994" s="98" t="str">
        <f>IF($B3994&gt;=1,$M3994,"")</f>
        <v/>
      </c>
      <c r="H3994" s="199" t="str">
        <f>IF(AND(M3994&gt;0,M3994&lt;=STATS!$C$22),1,"")</f>
        <v/>
      </c>
      <c r="J3994" s="34">
        <v>3993</v>
      </c>
      <c r="R3994" s="17"/>
      <c r="U3994" s="17"/>
      <c r="FD3994" s="195"/>
      <c r="FE3994" s="195"/>
      <c r="FF3994" s="195"/>
      <c r="FG3994" s="195"/>
      <c r="FH3994" s="195"/>
    </row>
    <row r="3995" spans="2:164" x14ac:dyDescent="0.2">
      <c r="B3995" s="98">
        <f>COUNT(R3995:FC3995,FI3995:FQ3995)</f>
        <v>0</v>
      </c>
      <c r="C3995" s="98" t="str">
        <f>IF(COUNT(R3995:FC3995,FI3995:FQ3995)&gt;0,COUNT(R3995:FC3995,FI3995:FQ3995),"")</f>
        <v/>
      </c>
      <c r="D3995" s="98" t="str">
        <f>IF(COUNT(X3995:BN3995,BP3995:BX3995,BZ3995:CF3995,CH3995:FC3995,FI3995:FQ3995)&gt;0,COUNT(X3995:BN3995,BP3995:BX3995,BZ3995:CF3995,CH3995:FC3995,FI3995:FQ3995),"")</f>
        <v/>
      </c>
      <c r="E3995" s="98" t="str">
        <f>IF(H3995=1,COUNT(R3995:FC3995,FI3995:FQ3995),"")</f>
        <v/>
      </c>
      <c r="F3995" s="98" t="str">
        <f>IF(H3995=1,COUNT(X3995:BN3995,BP3995:BX3995,BZ3995:CF3995,CH3995:FC3995,FI3995:FQ3995),"")</f>
        <v/>
      </c>
      <c r="G3995" s="98" t="str">
        <f>IF($B3995&gt;=1,$M3995,"")</f>
        <v/>
      </c>
      <c r="H3995" s="199" t="str">
        <f>IF(AND(M3995&gt;0,M3995&lt;=STATS!$C$22),1,"")</f>
        <v/>
      </c>
      <c r="J3995" s="34">
        <v>3994</v>
      </c>
      <c r="R3995" s="17"/>
      <c r="U3995" s="17"/>
      <c r="FD3995" s="195"/>
      <c r="FE3995" s="195"/>
      <c r="FF3995" s="195"/>
      <c r="FG3995" s="195"/>
      <c r="FH3995" s="195"/>
    </row>
    <row r="3996" spans="2:164" x14ac:dyDescent="0.2">
      <c r="B3996" s="98">
        <f>COUNT(R3996:FC3996,FI3996:FQ3996)</f>
        <v>0</v>
      </c>
      <c r="C3996" s="98" t="str">
        <f>IF(COUNT(R3996:FC3996,FI3996:FQ3996)&gt;0,COUNT(R3996:FC3996,FI3996:FQ3996),"")</f>
        <v/>
      </c>
      <c r="D3996" s="98" t="str">
        <f>IF(COUNT(X3996:BN3996,BP3996:BX3996,BZ3996:CF3996,CH3996:FC3996,FI3996:FQ3996)&gt;0,COUNT(X3996:BN3996,BP3996:BX3996,BZ3996:CF3996,CH3996:FC3996,FI3996:FQ3996),"")</f>
        <v/>
      </c>
      <c r="E3996" s="98" t="str">
        <f>IF(H3996=1,COUNT(R3996:FC3996,FI3996:FQ3996),"")</f>
        <v/>
      </c>
      <c r="F3996" s="98" t="str">
        <f>IF(H3996=1,COUNT(X3996:BN3996,BP3996:BX3996,BZ3996:CF3996,CH3996:FC3996,FI3996:FQ3996),"")</f>
        <v/>
      </c>
      <c r="G3996" s="98" t="str">
        <f>IF($B3996&gt;=1,$M3996,"")</f>
        <v/>
      </c>
      <c r="H3996" s="199" t="str">
        <f>IF(AND(M3996&gt;0,M3996&lt;=STATS!$C$22),1,"")</f>
        <v/>
      </c>
      <c r="J3996" s="34">
        <v>3995</v>
      </c>
      <c r="R3996" s="17"/>
      <c r="U3996" s="17"/>
      <c r="FD3996" s="195"/>
      <c r="FE3996" s="195"/>
      <c r="FF3996" s="195"/>
      <c r="FG3996" s="195"/>
      <c r="FH3996" s="195"/>
    </row>
    <row r="3997" spans="2:164" x14ac:dyDescent="0.2">
      <c r="B3997" s="98">
        <f>COUNT(R3997:FC3997,FI3997:FQ3997)</f>
        <v>0</v>
      </c>
      <c r="C3997" s="98" t="str">
        <f>IF(COUNT(R3997:FC3997,FI3997:FQ3997)&gt;0,COUNT(R3997:FC3997,FI3997:FQ3997),"")</f>
        <v/>
      </c>
      <c r="D3997" s="98" t="str">
        <f>IF(COUNT(X3997:BN3997,BP3997:BX3997,BZ3997:CF3997,CH3997:FC3997,FI3997:FQ3997)&gt;0,COUNT(X3997:BN3997,BP3997:BX3997,BZ3997:CF3997,CH3997:FC3997,FI3997:FQ3997),"")</f>
        <v/>
      </c>
      <c r="E3997" s="98" t="str">
        <f>IF(H3997=1,COUNT(R3997:FC3997,FI3997:FQ3997),"")</f>
        <v/>
      </c>
      <c r="F3997" s="98" t="str">
        <f>IF(H3997=1,COUNT(X3997:BN3997,BP3997:BX3997,BZ3997:CF3997,CH3997:FC3997,FI3997:FQ3997),"")</f>
        <v/>
      </c>
      <c r="G3997" s="98" t="str">
        <f>IF($B3997&gt;=1,$M3997,"")</f>
        <v/>
      </c>
      <c r="H3997" s="199" t="str">
        <f>IF(AND(M3997&gt;0,M3997&lt;=STATS!$C$22),1,"")</f>
        <v/>
      </c>
      <c r="J3997" s="34">
        <v>3996</v>
      </c>
      <c r="R3997" s="17"/>
      <c r="U3997" s="17"/>
      <c r="FD3997" s="195"/>
      <c r="FE3997" s="195"/>
      <c r="FF3997" s="195"/>
      <c r="FG3997" s="195"/>
      <c r="FH3997" s="195"/>
    </row>
    <row r="3998" spans="2:164" x14ac:dyDescent="0.2">
      <c r="B3998" s="98">
        <f>COUNT(R3998:FC3998,FI3998:FQ3998)</f>
        <v>0</v>
      </c>
      <c r="C3998" s="98" t="str">
        <f>IF(COUNT(R3998:FC3998,FI3998:FQ3998)&gt;0,COUNT(R3998:FC3998,FI3998:FQ3998),"")</f>
        <v/>
      </c>
      <c r="D3998" s="98" t="str">
        <f>IF(COUNT(X3998:BN3998,BP3998:BX3998,BZ3998:CF3998,CH3998:FC3998,FI3998:FQ3998)&gt;0,COUNT(X3998:BN3998,BP3998:BX3998,BZ3998:CF3998,CH3998:FC3998,FI3998:FQ3998),"")</f>
        <v/>
      </c>
      <c r="E3998" s="98" t="str">
        <f>IF(H3998=1,COUNT(R3998:FC3998,FI3998:FQ3998),"")</f>
        <v/>
      </c>
      <c r="F3998" s="98" t="str">
        <f>IF(H3998=1,COUNT(X3998:BN3998,BP3998:BX3998,BZ3998:CF3998,CH3998:FC3998,FI3998:FQ3998),"")</f>
        <v/>
      </c>
      <c r="G3998" s="98" t="str">
        <f>IF($B3998&gt;=1,$M3998,"")</f>
        <v/>
      </c>
      <c r="H3998" s="199" t="str">
        <f>IF(AND(M3998&gt;0,M3998&lt;=STATS!$C$22),1,"")</f>
        <v/>
      </c>
      <c r="J3998" s="34">
        <v>3997</v>
      </c>
      <c r="R3998" s="17"/>
      <c r="U3998" s="17"/>
      <c r="FD3998" s="195"/>
      <c r="FE3998" s="195"/>
      <c r="FF3998" s="195"/>
      <c r="FG3998" s="195"/>
      <c r="FH3998" s="195"/>
    </row>
    <row r="3999" spans="2:164" x14ac:dyDescent="0.2">
      <c r="B3999" s="98">
        <f>COUNT(R3999:FC3999,FI3999:FQ3999)</f>
        <v>0</v>
      </c>
      <c r="C3999" s="98" t="str">
        <f>IF(COUNT(R3999:FC3999,FI3999:FQ3999)&gt;0,COUNT(R3999:FC3999,FI3999:FQ3999),"")</f>
        <v/>
      </c>
      <c r="D3999" s="98" t="str">
        <f>IF(COUNT(X3999:BN3999,BP3999:BX3999,BZ3999:CF3999,CH3999:FC3999,FI3999:FQ3999)&gt;0,COUNT(X3999:BN3999,BP3999:BX3999,BZ3999:CF3999,CH3999:FC3999,FI3999:FQ3999),"")</f>
        <v/>
      </c>
      <c r="E3999" s="98" t="str">
        <f>IF(H3999=1,COUNT(R3999:FC3999,FI3999:FQ3999),"")</f>
        <v/>
      </c>
      <c r="F3999" s="98" t="str">
        <f>IF(H3999=1,COUNT(X3999:BN3999,BP3999:BX3999,BZ3999:CF3999,CH3999:FC3999,FI3999:FQ3999),"")</f>
        <v/>
      </c>
      <c r="G3999" s="98" t="str">
        <f>IF($B3999&gt;=1,$M3999,"")</f>
        <v/>
      </c>
      <c r="H3999" s="199" t="str">
        <f>IF(AND(M3999&gt;0,M3999&lt;=STATS!$C$22),1,"")</f>
        <v/>
      </c>
      <c r="J3999" s="34">
        <v>3998</v>
      </c>
      <c r="R3999" s="17"/>
      <c r="U3999" s="17"/>
      <c r="FD3999" s="195"/>
      <c r="FE3999" s="195"/>
      <c r="FF3999" s="195"/>
      <c r="FG3999" s="195"/>
      <c r="FH3999" s="195"/>
    </row>
    <row r="4000" spans="2:164" x14ac:dyDescent="0.2">
      <c r="B4000" s="98">
        <f>COUNT(R4000:FC4000,FI4000:FQ4000)</f>
        <v>0</v>
      </c>
      <c r="C4000" s="98" t="str">
        <f>IF(COUNT(R4000:FC4000,FI4000:FQ4000)&gt;0,COUNT(R4000:FC4000,FI4000:FQ4000),"")</f>
        <v/>
      </c>
      <c r="D4000" s="98" t="str">
        <f>IF(COUNT(X4000:BN4000,BP4000:BX4000,BZ4000:CF4000,CH4000:FC4000,FI4000:FQ4000)&gt;0,COUNT(X4000:BN4000,BP4000:BX4000,BZ4000:CF4000,CH4000:FC4000,FI4000:FQ4000),"")</f>
        <v/>
      </c>
      <c r="E4000" s="98" t="str">
        <f>IF(H4000=1,COUNT(R4000:FC4000,FI4000:FQ4000),"")</f>
        <v/>
      </c>
      <c r="F4000" s="98" t="str">
        <f>IF(H4000=1,COUNT(X4000:BN4000,BP4000:BX4000,BZ4000:CF4000,CH4000:FC4000,FI4000:FQ4000),"")</f>
        <v/>
      </c>
      <c r="G4000" s="98" t="str">
        <f>IF($B4000&gt;=1,$M4000,"")</f>
        <v/>
      </c>
      <c r="H4000" s="199" t="str">
        <f>IF(AND(M4000&gt;0,M4000&lt;=STATS!$C$22),1,"")</f>
        <v/>
      </c>
      <c r="J4000" s="34">
        <v>3999</v>
      </c>
      <c r="R4000" s="17"/>
      <c r="U4000" s="17"/>
      <c r="FD4000" s="195"/>
      <c r="FE4000" s="195"/>
      <c r="FF4000" s="195"/>
      <c r="FG4000" s="195"/>
      <c r="FH4000" s="195"/>
    </row>
    <row r="4001" spans="2:164" x14ac:dyDescent="0.2">
      <c r="B4001" s="98">
        <f>COUNT(R4001:FC4001,FI4001:FQ4001)</f>
        <v>0</v>
      </c>
      <c r="C4001" s="98" t="str">
        <f>IF(COUNT(R4001:FC4001,FI4001:FQ4001)&gt;0,COUNT(R4001:FC4001,FI4001:FQ4001),"")</f>
        <v/>
      </c>
      <c r="D4001" s="98" t="str">
        <f>IF(COUNT(X4001:BN4001,BP4001:BX4001,BZ4001:CF4001,CH4001:FC4001,FI4001:FQ4001)&gt;0,COUNT(X4001:BN4001,BP4001:BX4001,BZ4001:CF4001,CH4001:FC4001,FI4001:FQ4001),"")</f>
        <v/>
      </c>
      <c r="E4001" s="98" t="str">
        <f>IF(H4001=1,COUNT(R4001:FC4001,FI4001:FQ4001),"")</f>
        <v/>
      </c>
      <c r="F4001" s="98" t="str">
        <f>IF(H4001=1,COUNT(X4001:BN4001,BP4001:BX4001,BZ4001:CF4001,CH4001:FC4001,FI4001:FQ4001),"")</f>
        <v/>
      </c>
      <c r="G4001" s="98" t="str">
        <f>IF($B4001&gt;=1,$M4001,"")</f>
        <v/>
      </c>
      <c r="H4001" s="199" t="str">
        <f>IF(AND(M4001&gt;0,M4001&lt;=STATS!$C$22),1,"")</f>
        <v/>
      </c>
      <c r="J4001" s="34">
        <v>4000</v>
      </c>
      <c r="R4001" s="17"/>
      <c r="U4001" s="17"/>
      <c r="FD4001" s="195"/>
      <c r="FE4001" s="195"/>
      <c r="FF4001" s="195"/>
      <c r="FG4001" s="195"/>
      <c r="FH4001" s="195"/>
    </row>
  </sheetData>
  <sheetProtection formatCells="0" sort="0"/>
  <protectedRanges>
    <protectedRange sqref="N338:N2010 O421:O4001" name="Range1"/>
    <protectedRange sqref="O338:O420" name="Range1_1"/>
    <protectedRange sqref="N304:O337" name="Range1_2"/>
    <protectedRange sqref="K2:L8 N2:O303 P2:Q8" name="Range1_3"/>
  </protectedRanges>
  <sortState ref="A2:FQ4001">
    <sortCondition ref="J2:J4001"/>
  </sortState>
  <phoneticPr fontId="18" type="noConversion"/>
  <dataValidations count="11">
    <dataValidation type="list" allowBlank="1" showInputMessage="1" showErrorMessage="1" sqref="FD4002:FD65536 Q1 AI1:AJ1 AG1 AB1 Q4002:R65536 U4002:U65536 X4002:AJ65536">
      <formula1>"V,v,1,2,3"</formula1>
    </dataValidation>
    <dataValidation type="whole" allowBlank="1" showInputMessage="1" showErrorMessage="1" errorTitle="Presence/Absence Data" error="Enter 1 if present" sqref="AK4002:FC65536 FE4002:FQ65536">
      <formula1>1</formula1>
      <formula2>1</formula2>
    </dataValidation>
    <dataValidation type="decimal" allowBlank="1" showInputMessage="1" showErrorMessage="1" error="Is your depth really more than 99 feet?" sqref="M2910:M65536 M2:M2011">
      <formula1>0.1</formula1>
      <formula2>99</formula2>
    </dataValidation>
    <dataValidation type="list" allowBlank="1" showInputMessage="1" showErrorMessage="1" sqref="O4002:O65536">
      <formula1>"R,P"</formula1>
    </dataValidation>
    <dataValidation type="list" allowBlank="1" showInputMessage="1" showErrorMessage="1" sqref="O2:O4001">
      <formula1>"R,r,P,p"</formula1>
    </dataValidation>
    <dataValidation allowBlank="1" showInputMessage="1" showErrorMessage="1" promptTitle="Comments section" prompt="Enter comments for non-sampled depths as:_x000a__x000a_NONNAVIGABLE (PLANTS)_x000a_TERRESTRIAL_x000a_DEEP_x000a_SHALLOW_x000a_ROCKS_x000a_DOCK_x000a_SWIM AREA_x000a_TEMPORARY OBSTACLE_x000a_NO INFORMATION_x000a_OTHER" sqref="P84:P65536 P1:P81"/>
    <dataValidation type="list" allowBlank="1" showInputMessage="1" showErrorMessage="1" error="Please enter an overall rake fullness of 1, 2, 3 or leave cell blank if no plants found" sqref="AU269 Q2:Q4001 AU232">
      <formula1>"1,2,3"</formula1>
    </dataValidation>
    <dataValidation type="list" allowBlank="1" showInputMessage="1" showErrorMessage="1" error="Please enter M (muck), S (sand), or R (rock).  If sediment type unknown, leave cell blank." sqref="N2:N4001">
      <formula1>"M,m,s,S,R,r"</formula1>
    </dataValidation>
    <dataValidation type="list" allowBlank="1" showInputMessage="1" showErrorMessage="1" error="Please enter a rake fullness rating of 1, 2, 3 or V (visual).  If species not found, leave cell blank." sqref="R2:R4001 U2:U4001 X2:AT4001 AV2:FQ4001 AU270:AU4001 AU2:AU231 AU233:AU268">
      <formula1>"V,v,1,2,3"</formula1>
    </dataValidation>
    <dataValidation type="list" allowBlank="1" showInputMessage="1" showErrorMessage="1" sqref="T1:T1048576 W1:W1048576">
      <formula1>"S,D,U,s,d,u"</formula1>
    </dataValidation>
    <dataValidation type="list" allowBlank="1" showInputMessage="1" showErrorMessage="1" sqref="S1:S1048576 V1:V1048576">
      <formula1>"A,N,B,a,n,b"</formula1>
    </dataValidation>
  </dataValidations>
  <printOptions headings="1" gridLines="1"/>
  <pageMargins left="0.75" right="0.75" top="1" bottom="1" header="0.5" footer="0.5"/>
  <pageSetup orientation="landscape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86"/>
  <sheetViews>
    <sheetView workbookViewId="0">
      <selection sqref="A1:G1"/>
    </sheetView>
  </sheetViews>
  <sheetFormatPr defaultRowHeight="12.75" x14ac:dyDescent="0.2"/>
  <cols>
    <col min="1" max="1" width="5.140625" style="101" customWidth="1"/>
    <col min="2" max="3" width="4.5703125" bestFit="1" customWidth="1"/>
    <col min="4" max="4" width="4.5703125" style="102" bestFit="1" customWidth="1"/>
    <col min="5" max="5" width="4.5703125" style="37" customWidth="1"/>
    <col min="6" max="6" width="8.28515625" style="105" customWidth="1"/>
    <col min="7" max="7" width="8.28515625" customWidth="1"/>
    <col min="8" max="8" width="4.140625" style="105" bestFit="1" customWidth="1"/>
    <col min="9" max="9" width="4.5703125" style="25" bestFit="1" customWidth="1"/>
    <col min="10" max="10" width="4.5703125" style="104" bestFit="1" customWidth="1"/>
    <col min="11" max="11" width="4.5703125" style="104" customWidth="1"/>
    <col min="12" max="12" width="4.5703125" style="25" bestFit="1" customWidth="1"/>
    <col min="13" max="13" width="4.5703125" style="106" bestFit="1" customWidth="1"/>
    <col min="14" max="15" width="4.5703125" style="25" bestFit="1" customWidth="1"/>
    <col min="16" max="16" width="4.5703125" style="104" bestFit="1" customWidth="1"/>
    <col min="17" max="17" width="4.5703125" style="25" bestFit="1" customWidth="1"/>
    <col min="18" max="18" width="4.5703125" style="106" bestFit="1" customWidth="1"/>
    <col min="19" max="19" width="4.5703125" style="25" bestFit="1" customWidth="1"/>
    <col min="20" max="21" width="4.5703125" bestFit="1" customWidth="1"/>
    <col min="22" max="22" width="4.5703125" style="37" bestFit="1" customWidth="1"/>
    <col min="23" max="23" width="4.5703125" style="105" bestFit="1" customWidth="1"/>
    <col min="24" max="24" width="4.5703125" style="37" bestFit="1" customWidth="1"/>
    <col min="25" max="25" width="4.5703125" bestFit="1" customWidth="1"/>
    <col min="26" max="26" width="4.5703125" customWidth="1"/>
    <col min="27" max="27" width="4.5703125" style="37" bestFit="1" customWidth="1"/>
    <col min="28" max="28" width="4.5703125" style="105" bestFit="1" customWidth="1"/>
    <col min="29" max="16384" width="9.140625" style="37"/>
  </cols>
  <sheetData>
    <row r="1" spans="1:29" s="103" customFormat="1" x14ac:dyDescent="0.2">
      <c r="A1" s="220" t="s">
        <v>180</v>
      </c>
      <c r="B1" s="221"/>
      <c r="C1" s="221"/>
      <c r="D1" s="221"/>
      <c r="E1" s="221"/>
      <c r="F1" s="221"/>
      <c r="G1" s="221"/>
      <c r="H1" s="216" t="s">
        <v>181</v>
      </c>
      <c r="I1" s="217"/>
      <c r="J1" s="217"/>
      <c r="K1" s="217"/>
      <c r="L1" s="217"/>
      <c r="M1" s="217"/>
      <c r="N1" s="217"/>
      <c r="O1" s="217"/>
      <c r="P1" s="217"/>
      <c r="Q1" s="218" t="s">
        <v>182</v>
      </c>
      <c r="R1" s="219"/>
      <c r="S1" s="219"/>
      <c r="T1" s="219"/>
      <c r="U1" s="219"/>
      <c r="V1" s="219"/>
      <c r="W1" s="219"/>
      <c r="X1" s="219"/>
      <c r="Y1" s="99" t="s">
        <v>183</v>
      </c>
      <c r="Z1" s="99"/>
      <c r="AA1" s="99"/>
      <c r="AB1" s="107"/>
      <c r="AC1" s="100"/>
    </row>
    <row r="2" spans="1:29" s="25" customFormat="1" ht="123" customHeight="1" x14ac:dyDescent="0.2">
      <c r="A2" s="108" t="s">
        <v>33</v>
      </c>
      <c r="B2" s="109" t="s">
        <v>15</v>
      </c>
      <c r="C2" s="109" t="s">
        <v>184</v>
      </c>
      <c r="D2" s="109" t="s">
        <v>185</v>
      </c>
      <c r="E2" s="112" t="s">
        <v>186</v>
      </c>
      <c r="F2" s="123" t="s">
        <v>187</v>
      </c>
      <c r="G2" s="110" t="s">
        <v>188</v>
      </c>
      <c r="H2" s="111">
        <v>1</v>
      </c>
      <c r="I2" s="109">
        <v>2</v>
      </c>
      <c r="J2" s="109">
        <v>3</v>
      </c>
      <c r="K2" s="109">
        <v>4</v>
      </c>
      <c r="L2" s="112">
        <v>5</v>
      </c>
      <c r="M2" s="111">
        <v>6</v>
      </c>
      <c r="N2" s="109">
        <v>7</v>
      </c>
      <c r="O2" s="109">
        <v>8</v>
      </c>
      <c r="P2" s="109">
        <v>9</v>
      </c>
      <c r="Q2" s="112">
        <v>10</v>
      </c>
      <c r="R2" s="111">
        <v>11</v>
      </c>
      <c r="S2" s="109">
        <v>12</v>
      </c>
      <c r="T2" s="109">
        <v>13</v>
      </c>
      <c r="U2" s="109">
        <v>14</v>
      </c>
      <c r="V2" s="112">
        <v>15</v>
      </c>
      <c r="W2" s="111">
        <v>16</v>
      </c>
      <c r="X2" s="109">
        <v>17</v>
      </c>
      <c r="Y2" s="109">
        <v>18</v>
      </c>
      <c r="Z2" s="109">
        <v>19</v>
      </c>
      <c r="AA2" s="112">
        <v>20</v>
      </c>
      <c r="AB2" s="125">
        <v>21</v>
      </c>
    </row>
    <row r="3" spans="1:29" x14ac:dyDescent="0.2">
      <c r="A3" s="101">
        <v>1</v>
      </c>
      <c r="B3" s="37"/>
      <c r="C3" s="37"/>
      <c r="D3" s="37"/>
      <c r="G3" s="37"/>
      <c r="J3" s="25"/>
      <c r="K3" s="25"/>
      <c r="P3" s="25"/>
      <c r="T3" s="37"/>
      <c r="U3" s="37"/>
      <c r="Y3" s="37"/>
      <c r="Z3" s="37"/>
    </row>
    <row r="4" spans="1:29" x14ac:dyDescent="0.2">
      <c r="A4" s="101">
        <v>2</v>
      </c>
      <c r="B4" s="37"/>
      <c r="C4" s="37"/>
      <c r="D4" s="37"/>
      <c r="G4" s="37"/>
      <c r="J4" s="25"/>
      <c r="K4" s="25"/>
      <c r="P4" s="25"/>
      <c r="T4" s="37"/>
      <c r="U4" s="37"/>
      <c r="Y4" s="37"/>
      <c r="Z4" s="37"/>
    </row>
    <row r="5" spans="1:29" x14ac:dyDescent="0.2">
      <c r="A5" s="101">
        <v>3</v>
      </c>
      <c r="B5" s="37"/>
      <c r="C5" s="37"/>
      <c r="D5" s="37"/>
      <c r="G5" s="37"/>
      <c r="J5" s="25"/>
      <c r="K5" s="25"/>
      <c r="P5" s="25"/>
      <c r="T5" s="37"/>
      <c r="U5" s="37"/>
      <c r="Y5" s="37"/>
      <c r="Z5" s="37"/>
    </row>
    <row r="6" spans="1:29" ht="13.5" thickBot="1" x14ac:dyDescent="0.25">
      <c r="A6" s="113">
        <v>4</v>
      </c>
      <c r="B6" s="114"/>
      <c r="C6" s="114"/>
      <c r="D6" s="114"/>
      <c r="E6" s="114"/>
      <c r="F6" s="115"/>
      <c r="G6" s="114"/>
      <c r="H6" s="115"/>
      <c r="I6" s="116"/>
      <c r="J6" s="116"/>
      <c r="K6" s="116"/>
      <c r="L6" s="116"/>
      <c r="M6" s="117"/>
      <c r="N6" s="116"/>
      <c r="O6" s="116"/>
      <c r="P6" s="116"/>
      <c r="Q6" s="116"/>
      <c r="R6" s="117"/>
      <c r="S6" s="116"/>
      <c r="T6" s="114"/>
      <c r="U6" s="114"/>
      <c r="V6" s="114"/>
      <c r="W6" s="115"/>
      <c r="X6" s="114"/>
      <c r="Y6" s="114"/>
      <c r="Z6" s="114"/>
      <c r="AA6" s="114"/>
      <c r="AB6" s="115"/>
    </row>
    <row r="7" spans="1:29" x14ac:dyDescent="0.2">
      <c r="A7" s="101">
        <v>5</v>
      </c>
      <c r="B7" s="37"/>
      <c r="C7" s="37"/>
      <c r="D7" s="37"/>
      <c r="G7" s="37"/>
      <c r="J7" s="25"/>
      <c r="K7" s="25"/>
      <c r="P7" s="25"/>
      <c r="T7" s="37"/>
      <c r="U7" s="37"/>
      <c r="Y7" s="37"/>
      <c r="Z7" s="37"/>
    </row>
    <row r="8" spans="1:29" x14ac:dyDescent="0.2">
      <c r="A8" s="101">
        <v>6</v>
      </c>
      <c r="B8" s="37"/>
      <c r="C8" s="37"/>
      <c r="D8" s="37"/>
      <c r="G8" s="37"/>
      <c r="J8" s="25"/>
      <c r="K8" s="25"/>
      <c r="P8" s="25"/>
      <c r="T8" s="37"/>
      <c r="U8" s="37"/>
      <c r="Y8" s="37"/>
      <c r="Z8" s="37"/>
    </row>
    <row r="9" spans="1:29" x14ac:dyDescent="0.2">
      <c r="A9" s="101">
        <v>7</v>
      </c>
      <c r="B9" s="37"/>
      <c r="C9" s="37"/>
      <c r="D9" s="37"/>
      <c r="G9" s="37"/>
      <c r="J9" s="25"/>
      <c r="K9" s="25"/>
      <c r="P9" s="25"/>
      <c r="T9" s="37"/>
      <c r="U9" s="37"/>
      <c r="Y9" s="37"/>
      <c r="Z9" s="37"/>
    </row>
    <row r="10" spans="1:29" x14ac:dyDescent="0.2">
      <c r="A10" s="101">
        <v>8</v>
      </c>
      <c r="B10" s="37"/>
      <c r="C10" s="37"/>
      <c r="D10" s="37"/>
      <c r="G10" s="37"/>
      <c r="J10" s="25"/>
      <c r="K10" s="25"/>
      <c r="P10" s="25"/>
      <c r="T10" s="37"/>
      <c r="U10" s="37"/>
      <c r="Y10" s="37"/>
      <c r="Z10" s="37"/>
    </row>
    <row r="11" spans="1:29" ht="13.5" thickBot="1" x14ac:dyDescent="0.25">
      <c r="A11" s="113">
        <v>9</v>
      </c>
      <c r="B11" s="114"/>
      <c r="C11" s="114"/>
      <c r="D11" s="114"/>
      <c r="E11" s="114"/>
      <c r="F11" s="115"/>
      <c r="G11" s="114"/>
      <c r="H11" s="115"/>
      <c r="I11" s="116"/>
      <c r="J11" s="116"/>
      <c r="K11" s="116"/>
      <c r="L11" s="116"/>
      <c r="M11" s="117"/>
      <c r="N11" s="116"/>
      <c r="O11" s="116"/>
      <c r="P11" s="116"/>
      <c r="Q11" s="116"/>
      <c r="R11" s="117"/>
      <c r="S11" s="116"/>
      <c r="T11" s="114"/>
      <c r="U11" s="114"/>
      <c r="V11" s="114"/>
      <c r="W11" s="115"/>
      <c r="X11" s="114"/>
      <c r="Y11" s="114"/>
      <c r="Z11" s="114"/>
      <c r="AA11" s="114"/>
      <c r="AB11" s="115"/>
    </row>
    <row r="12" spans="1:29" x14ac:dyDescent="0.2">
      <c r="A12" s="101">
        <v>10</v>
      </c>
      <c r="B12" s="37"/>
      <c r="C12" s="37"/>
      <c r="D12" s="37"/>
      <c r="G12" s="37"/>
      <c r="J12" s="25"/>
      <c r="K12" s="25"/>
      <c r="P12" s="25"/>
      <c r="T12" s="37"/>
      <c r="U12" s="37"/>
      <c r="Y12" s="37"/>
      <c r="Z12" s="37"/>
    </row>
    <row r="13" spans="1:29" x14ac:dyDescent="0.2">
      <c r="A13" s="101">
        <v>11</v>
      </c>
      <c r="B13" s="37"/>
      <c r="C13" s="37"/>
      <c r="D13" s="37"/>
      <c r="G13" s="37"/>
      <c r="J13" s="25"/>
      <c r="K13" s="25"/>
      <c r="P13" s="25"/>
      <c r="T13" s="37"/>
      <c r="U13" s="37"/>
      <c r="Y13" s="37"/>
      <c r="Z13" s="37"/>
    </row>
    <row r="14" spans="1:29" x14ac:dyDescent="0.2">
      <c r="A14" s="101">
        <v>12</v>
      </c>
      <c r="B14" s="37"/>
      <c r="C14" s="37"/>
      <c r="D14" s="37"/>
      <c r="G14" s="37"/>
      <c r="J14" s="25"/>
      <c r="K14" s="25"/>
      <c r="P14" s="25"/>
      <c r="T14" s="37"/>
      <c r="U14" s="37"/>
      <c r="Y14" s="37"/>
      <c r="Z14" s="37"/>
    </row>
    <row r="15" spans="1:29" x14ac:dyDescent="0.2">
      <c r="A15" s="101">
        <v>13</v>
      </c>
      <c r="B15" s="37"/>
      <c r="C15" s="37"/>
      <c r="D15" s="37"/>
      <c r="G15" s="37"/>
      <c r="J15" s="25"/>
      <c r="K15" s="25"/>
      <c r="P15" s="25"/>
      <c r="T15" s="37"/>
      <c r="U15" s="37"/>
      <c r="Y15" s="37"/>
      <c r="Z15" s="37"/>
    </row>
    <row r="16" spans="1:29" ht="13.5" thickBot="1" x14ac:dyDescent="0.25">
      <c r="A16" s="113">
        <v>14</v>
      </c>
      <c r="B16" s="114"/>
      <c r="C16" s="114"/>
      <c r="D16" s="114"/>
      <c r="E16" s="114"/>
      <c r="F16" s="115"/>
      <c r="G16" s="114"/>
      <c r="H16" s="115"/>
      <c r="I16" s="116"/>
      <c r="J16" s="116"/>
      <c r="K16" s="116"/>
      <c r="L16" s="116"/>
      <c r="M16" s="117"/>
      <c r="N16" s="116"/>
      <c r="O16" s="116"/>
      <c r="P16" s="116"/>
      <c r="Q16" s="116"/>
      <c r="R16" s="117"/>
      <c r="S16" s="116"/>
      <c r="T16" s="114"/>
      <c r="U16" s="114"/>
      <c r="V16" s="114"/>
      <c r="W16" s="115"/>
      <c r="X16" s="114"/>
      <c r="Y16" s="114"/>
      <c r="Z16" s="114"/>
      <c r="AA16" s="114"/>
      <c r="AB16" s="115"/>
    </row>
    <row r="17" spans="1:28" x14ac:dyDescent="0.2">
      <c r="A17" s="101">
        <v>15</v>
      </c>
      <c r="B17" s="37"/>
      <c r="C17" s="37"/>
      <c r="D17" s="37"/>
      <c r="G17" s="37"/>
      <c r="J17" s="25"/>
      <c r="K17" s="25"/>
      <c r="P17" s="25"/>
      <c r="T17" s="37"/>
      <c r="U17" s="37"/>
      <c r="Y17" s="37"/>
      <c r="Z17" s="37"/>
    </row>
    <row r="18" spans="1:28" x14ac:dyDescent="0.2">
      <c r="A18" s="101">
        <v>16</v>
      </c>
      <c r="B18" s="37"/>
      <c r="C18" s="37"/>
      <c r="D18" s="37"/>
      <c r="G18" s="37"/>
      <c r="J18" s="25"/>
      <c r="K18" s="25"/>
      <c r="P18" s="25"/>
      <c r="T18" s="37"/>
      <c r="U18" s="37"/>
      <c r="Y18" s="37"/>
      <c r="Z18" s="37"/>
    </row>
    <row r="19" spans="1:28" x14ac:dyDescent="0.2">
      <c r="A19" s="101">
        <v>17</v>
      </c>
      <c r="B19" s="37"/>
      <c r="C19" s="37"/>
      <c r="D19" s="37"/>
      <c r="G19" s="37"/>
      <c r="J19" s="25"/>
      <c r="K19" s="25"/>
      <c r="P19" s="25"/>
      <c r="T19" s="37"/>
      <c r="U19" s="37"/>
      <c r="Y19" s="37"/>
      <c r="Z19" s="37"/>
    </row>
    <row r="20" spans="1:28" x14ac:dyDescent="0.2">
      <c r="A20" s="101">
        <v>18</v>
      </c>
      <c r="B20" s="37"/>
      <c r="C20" s="37"/>
      <c r="D20" s="37"/>
      <c r="G20" s="37"/>
      <c r="J20" s="25"/>
      <c r="K20" s="25"/>
      <c r="P20" s="25"/>
      <c r="T20" s="37"/>
      <c r="U20" s="37"/>
      <c r="Y20" s="37"/>
      <c r="Z20" s="37"/>
    </row>
    <row r="21" spans="1:28" ht="13.5" thickBot="1" x14ac:dyDescent="0.25">
      <c r="A21" s="113">
        <v>19</v>
      </c>
      <c r="B21" s="114"/>
      <c r="C21" s="114"/>
      <c r="D21" s="114"/>
      <c r="E21" s="114"/>
      <c r="F21" s="115"/>
      <c r="G21" s="114"/>
      <c r="H21" s="115"/>
      <c r="I21" s="116"/>
      <c r="J21" s="116"/>
      <c r="K21" s="116"/>
      <c r="L21" s="116"/>
      <c r="M21" s="117"/>
      <c r="N21" s="116"/>
      <c r="O21" s="116"/>
      <c r="P21" s="116"/>
      <c r="Q21" s="116"/>
      <c r="R21" s="117"/>
      <c r="S21" s="116"/>
      <c r="T21" s="114"/>
      <c r="U21" s="114"/>
      <c r="V21" s="114"/>
      <c r="W21" s="115"/>
      <c r="X21" s="114"/>
      <c r="Y21" s="114"/>
      <c r="Z21" s="114"/>
      <c r="AA21" s="114"/>
      <c r="AB21" s="115"/>
    </row>
    <row r="22" spans="1:28" x14ac:dyDescent="0.2">
      <c r="A22" s="101">
        <v>20</v>
      </c>
      <c r="B22" s="37"/>
      <c r="C22" s="37"/>
      <c r="D22" s="37"/>
      <c r="G22" s="37"/>
      <c r="J22" s="25"/>
      <c r="K22" s="25"/>
      <c r="P22" s="25"/>
      <c r="T22" s="37"/>
      <c r="U22" s="37"/>
      <c r="Y22" s="37"/>
      <c r="Z22" s="37"/>
    </row>
    <row r="23" spans="1:28" x14ac:dyDescent="0.2">
      <c r="A23" s="101">
        <v>21</v>
      </c>
      <c r="B23" s="37"/>
      <c r="C23" s="37"/>
      <c r="D23" s="37"/>
      <c r="G23" s="37"/>
      <c r="J23" s="25"/>
      <c r="K23" s="25"/>
      <c r="P23" s="25"/>
      <c r="T23" s="37"/>
      <c r="U23" s="37"/>
      <c r="Y23" s="37"/>
      <c r="Z23" s="37"/>
    </row>
    <row r="24" spans="1:28" x14ac:dyDescent="0.2">
      <c r="A24" s="101">
        <v>22</v>
      </c>
      <c r="B24" s="37"/>
      <c r="C24" s="37"/>
      <c r="D24" s="37"/>
      <c r="G24" s="37"/>
      <c r="J24" s="25"/>
      <c r="K24" s="25"/>
      <c r="P24" s="25"/>
      <c r="T24" s="37"/>
      <c r="U24" s="37"/>
      <c r="Y24" s="37"/>
      <c r="Z24" s="37"/>
    </row>
    <row r="25" spans="1:28" x14ac:dyDescent="0.2">
      <c r="A25" s="101">
        <v>23</v>
      </c>
      <c r="B25" s="37"/>
      <c r="C25" s="37"/>
      <c r="D25" s="37"/>
      <c r="G25" s="37"/>
      <c r="J25" s="25"/>
      <c r="K25" s="25"/>
      <c r="P25" s="25"/>
      <c r="T25" s="37"/>
      <c r="U25" s="37"/>
      <c r="Y25" s="37"/>
      <c r="Z25" s="37"/>
    </row>
    <row r="26" spans="1:28" ht="13.5" thickBot="1" x14ac:dyDescent="0.25">
      <c r="A26" s="113">
        <v>24</v>
      </c>
      <c r="B26" s="114"/>
      <c r="C26" s="114"/>
      <c r="D26" s="114"/>
      <c r="E26" s="114"/>
      <c r="F26" s="115"/>
      <c r="G26" s="114"/>
      <c r="H26" s="115"/>
      <c r="I26" s="116"/>
      <c r="J26" s="116"/>
      <c r="K26" s="116"/>
      <c r="L26" s="116"/>
      <c r="M26" s="117"/>
      <c r="N26" s="116"/>
      <c r="O26" s="116"/>
      <c r="P26" s="116"/>
      <c r="Q26" s="116"/>
      <c r="R26" s="117"/>
      <c r="S26" s="116"/>
      <c r="T26" s="114"/>
      <c r="U26" s="114"/>
      <c r="V26" s="114"/>
      <c r="W26" s="115"/>
      <c r="X26" s="114"/>
      <c r="Y26" s="114"/>
      <c r="Z26" s="114"/>
      <c r="AA26" s="114"/>
      <c r="AB26" s="115"/>
    </row>
    <row r="27" spans="1:28" x14ac:dyDescent="0.2">
      <c r="A27" s="101">
        <v>25</v>
      </c>
      <c r="B27" s="37"/>
      <c r="C27" s="37"/>
      <c r="D27" s="37"/>
      <c r="G27" s="37"/>
      <c r="J27" s="25"/>
      <c r="K27" s="25"/>
      <c r="P27" s="25"/>
      <c r="T27" s="37"/>
      <c r="U27" s="37"/>
      <c r="Y27" s="37"/>
      <c r="Z27" s="37"/>
    </row>
    <row r="28" spans="1:28" x14ac:dyDescent="0.2">
      <c r="A28" s="101">
        <v>26</v>
      </c>
      <c r="B28" s="37"/>
      <c r="C28" s="37"/>
      <c r="D28" s="37"/>
      <c r="G28" s="37"/>
      <c r="J28" s="25"/>
      <c r="K28" s="25"/>
      <c r="P28" s="25"/>
      <c r="T28" s="37"/>
      <c r="U28" s="37"/>
      <c r="Y28" s="37"/>
      <c r="Z28" s="37"/>
    </row>
    <row r="29" spans="1:28" x14ac:dyDescent="0.2">
      <c r="A29" s="101">
        <v>27</v>
      </c>
      <c r="B29" s="37"/>
      <c r="C29" s="37"/>
      <c r="D29" s="37"/>
      <c r="G29" s="37"/>
      <c r="J29" s="25"/>
      <c r="K29" s="25"/>
      <c r="P29" s="25"/>
      <c r="T29" s="37"/>
      <c r="U29" s="37"/>
      <c r="Y29" s="37"/>
      <c r="Z29" s="37"/>
    </row>
    <row r="30" spans="1:28" x14ac:dyDescent="0.2">
      <c r="A30" s="101">
        <v>28</v>
      </c>
      <c r="B30" s="37"/>
      <c r="C30" s="37"/>
      <c r="D30" s="37"/>
      <c r="G30" s="37"/>
      <c r="J30" s="25"/>
      <c r="K30" s="25"/>
      <c r="P30" s="25"/>
      <c r="T30" s="37"/>
      <c r="U30" s="37"/>
      <c r="Y30" s="37"/>
      <c r="Z30" s="37"/>
    </row>
    <row r="31" spans="1:28" ht="13.5" thickBot="1" x14ac:dyDescent="0.25">
      <c r="A31" s="113">
        <v>29</v>
      </c>
      <c r="B31" s="121"/>
      <c r="C31" s="121"/>
      <c r="D31" s="121"/>
      <c r="E31" s="121"/>
      <c r="F31" s="122"/>
      <c r="G31" s="121"/>
      <c r="H31" s="122"/>
      <c r="I31" s="121"/>
      <c r="J31" s="121"/>
      <c r="K31" s="121"/>
      <c r="L31" s="121"/>
      <c r="M31" s="122"/>
      <c r="N31" s="121"/>
      <c r="O31" s="121"/>
      <c r="P31" s="121"/>
      <c r="Q31" s="121"/>
      <c r="R31" s="122"/>
      <c r="S31" s="121"/>
      <c r="T31" s="121"/>
      <c r="U31" s="121"/>
      <c r="V31" s="121"/>
      <c r="W31" s="122"/>
      <c r="X31" s="121"/>
      <c r="Y31" s="114"/>
      <c r="Z31" s="114"/>
      <c r="AA31" s="114"/>
      <c r="AB31" s="115"/>
    </row>
    <row r="32" spans="1:28" x14ac:dyDescent="0.2">
      <c r="A32" s="101">
        <v>30</v>
      </c>
      <c r="B32" s="100"/>
      <c r="C32" s="100"/>
      <c r="D32" s="100"/>
      <c r="E32" s="100"/>
      <c r="F32" s="119"/>
      <c r="G32" s="118"/>
      <c r="H32" s="119"/>
      <c r="I32" s="100"/>
      <c r="J32" s="100"/>
      <c r="K32" s="100"/>
      <c r="L32" s="100"/>
      <c r="M32" s="120"/>
      <c r="N32" s="100"/>
      <c r="O32" s="100"/>
      <c r="P32" s="100"/>
      <c r="Q32" s="100"/>
      <c r="R32" s="120"/>
      <c r="S32" s="100"/>
      <c r="T32" s="100"/>
      <c r="U32" s="100"/>
      <c r="V32" s="100"/>
      <c r="W32" s="120"/>
      <c r="X32" s="100"/>
      <c r="Y32" s="100"/>
      <c r="Z32" s="100"/>
      <c r="AA32" s="100"/>
      <c r="AB32" s="120"/>
    </row>
    <row r="33" spans="1:28" x14ac:dyDescent="0.2">
      <c r="A33" s="101">
        <v>31</v>
      </c>
      <c r="B33" s="37"/>
      <c r="C33" s="37"/>
      <c r="D33" s="37"/>
      <c r="G33" s="37"/>
      <c r="J33" s="25"/>
      <c r="K33" s="25"/>
      <c r="P33" s="25"/>
      <c r="T33" s="37"/>
      <c r="U33" s="37"/>
      <c r="Y33" s="37"/>
      <c r="Z33" s="37"/>
    </row>
    <row r="34" spans="1:28" x14ac:dyDescent="0.2">
      <c r="A34" s="101">
        <v>32</v>
      </c>
      <c r="B34" s="37"/>
      <c r="C34" s="37"/>
      <c r="D34" s="37"/>
      <c r="G34" s="37"/>
      <c r="J34" s="25"/>
      <c r="K34" s="25"/>
      <c r="P34" s="25"/>
      <c r="T34" s="37"/>
      <c r="U34" s="37"/>
      <c r="Y34" s="37"/>
      <c r="Z34" s="37"/>
    </row>
    <row r="35" spans="1:28" x14ac:dyDescent="0.2">
      <c r="A35" s="101">
        <v>33</v>
      </c>
      <c r="B35" s="37"/>
      <c r="C35" s="37"/>
      <c r="D35" s="37"/>
      <c r="G35" s="37"/>
      <c r="J35" s="25"/>
      <c r="K35" s="25"/>
      <c r="P35" s="25"/>
      <c r="T35" s="37"/>
      <c r="U35" s="37"/>
      <c r="Y35" s="37"/>
      <c r="Z35" s="37"/>
    </row>
    <row r="36" spans="1:28" ht="13.5" thickBot="1" x14ac:dyDescent="0.25">
      <c r="A36" s="113">
        <v>34</v>
      </c>
      <c r="B36" s="114"/>
      <c r="C36" s="114"/>
      <c r="D36" s="114"/>
      <c r="E36" s="114"/>
      <c r="F36" s="115"/>
      <c r="G36" s="114"/>
      <c r="H36" s="115"/>
      <c r="I36" s="116"/>
      <c r="J36" s="116"/>
      <c r="K36" s="116"/>
      <c r="L36" s="116"/>
      <c r="M36" s="117"/>
      <c r="N36" s="116"/>
      <c r="O36" s="116"/>
      <c r="P36" s="116"/>
      <c r="Q36" s="116"/>
      <c r="R36" s="117"/>
      <c r="S36" s="116"/>
      <c r="T36" s="114"/>
      <c r="U36" s="114"/>
      <c r="V36" s="114"/>
      <c r="W36" s="115"/>
      <c r="X36" s="114"/>
      <c r="Y36" s="114"/>
      <c r="Z36" s="114"/>
      <c r="AA36" s="114"/>
      <c r="AB36" s="115"/>
    </row>
    <row r="37" spans="1:28" x14ac:dyDescent="0.2">
      <c r="A37" s="101">
        <v>35</v>
      </c>
      <c r="B37" s="37"/>
      <c r="C37" s="37"/>
      <c r="D37" s="37"/>
      <c r="G37" s="37"/>
      <c r="J37" s="25"/>
      <c r="K37" s="25"/>
      <c r="P37" s="25"/>
      <c r="T37" s="37"/>
      <c r="U37" s="37"/>
      <c r="Y37" s="37"/>
      <c r="Z37" s="37"/>
    </row>
    <row r="38" spans="1:28" x14ac:dyDescent="0.2">
      <c r="A38" s="101">
        <v>36</v>
      </c>
      <c r="B38" s="37"/>
      <c r="C38" s="37"/>
      <c r="D38" s="37"/>
      <c r="G38" s="37"/>
      <c r="J38" s="25"/>
      <c r="K38" s="25"/>
      <c r="P38" s="25"/>
      <c r="T38" s="37"/>
      <c r="U38" s="37"/>
      <c r="Y38" s="37"/>
      <c r="Z38" s="37"/>
    </row>
    <row r="39" spans="1:28" x14ac:dyDescent="0.2">
      <c r="A39" s="101">
        <v>37</v>
      </c>
      <c r="B39" s="37"/>
      <c r="C39" s="37"/>
      <c r="D39" s="37"/>
      <c r="G39" s="37"/>
      <c r="J39" s="25"/>
      <c r="K39" s="25"/>
      <c r="P39" s="25"/>
      <c r="T39" s="37"/>
      <c r="U39" s="37"/>
      <c r="Y39" s="37"/>
      <c r="Z39" s="37"/>
    </row>
    <row r="40" spans="1:28" x14ac:dyDescent="0.2">
      <c r="A40" s="101">
        <v>38</v>
      </c>
      <c r="B40" s="37"/>
      <c r="C40" s="37"/>
      <c r="D40" s="37"/>
      <c r="G40" s="37"/>
      <c r="J40" s="25"/>
      <c r="K40" s="25"/>
      <c r="P40" s="25"/>
      <c r="T40" s="37"/>
      <c r="U40" s="37"/>
      <c r="Y40" s="37"/>
      <c r="Z40" s="37"/>
    </row>
    <row r="41" spans="1:28" ht="13.5" thickBot="1" x14ac:dyDescent="0.25">
      <c r="A41" s="113">
        <v>39</v>
      </c>
      <c r="B41" s="114"/>
      <c r="C41" s="114"/>
      <c r="D41" s="114"/>
      <c r="E41" s="114"/>
      <c r="F41" s="115"/>
      <c r="G41" s="114"/>
      <c r="H41" s="115"/>
      <c r="I41" s="116"/>
      <c r="J41" s="116"/>
      <c r="K41" s="116"/>
      <c r="L41" s="116"/>
      <c r="M41" s="117"/>
      <c r="N41" s="116"/>
      <c r="O41" s="116"/>
      <c r="P41" s="116"/>
      <c r="Q41" s="116"/>
      <c r="R41" s="117"/>
      <c r="S41" s="116"/>
      <c r="T41" s="114"/>
      <c r="U41" s="114"/>
      <c r="V41" s="114"/>
      <c r="W41" s="115"/>
      <c r="X41" s="114"/>
      <c r="Y41" s="114"/>
      <c r="Z41" s="114"/>
      <c r="AA41" s="114"/>
      <c r="AB41" s="115"/>
    </row>
    <row r="42" spans="1:28" x14ac:dyDescent="0.2">
      <c r="A42" s="101">
        <v>40</v>
      </c>
      <c r="B42" s="37"/>
      <c r="C42" s="37"/>
      <c r="D42" s="37"/>
      <c r="G42" s="37"/>
      <c r="J42" s="25"/>
      <c r="K42" s="25"/>
      <c r="P42" s="25"/>
      <c r="T42" s="37"/>
      <c r="U42" s="37"/>
      <c r="Y42" s="37"/>
      <c r="Z42" s="37"/>
    </row>
    <row r="43" spans="1:28" x14ac:dyDescent="0.2">
      <c r="A43" s="101">
        <v>41</v>
      </c>
      <c r="B43" s="37"/>
      <c r="C43" s="37"/>
      <c r="D43" s="37"/>
      <c r="G43" s="37"/>
      <c r="J43" s="25"/>
      <c r="K43" s="25"/>
      <c r="P43" s="25"/>
      <c r="T43" s="37"/>
      <c r="U43" s="37"/>
      <c r="Y43" s="37"/>
      <c r="Z43" s="37"/>
    </row>
    <row r="44" spans="1:28" x14ac:dyDescent="0.2">
      <c r="A44" s="101">
        <v>42</v>
      </c>
      <c r="B44" s="37"/>
      <c r="C44" s="37"/>
      <c r="D44" s="37"/>
      <c r="G44" s="37"/>
      <c r="J44" s="25"/>
      <c r="K44" s="25"/>
      <c r="P44" s="25"/>
      <c r="T44" s="37"/>
      <c r="U44" s="37"/>
      <c r="Y44" s="37"/>
      <c r="Z44" s="37"/>
    </row>
    <row r="45" spans="1:28" x14ac:dyDescent="0.2">
      <c r="A45" s="101">
        <v>43</v>
      </c>
      <c r="B45" s="37"/>
      <c r="C45" s="37"/>
      <c r="D45" s="37"/>
      <c r="G45" s="37"/>
      <c r="J45" s="25"/>
      <c r="K45" s="25"/>
      <c r="P45" s="25"/>
      <c r="T45" s="37"/>
      <c r="U45" s="37"/>
      <c r="Y45" s="37"/>
      <c r="Z45" s="37"/>
    </row>
    <row r="46" spans="1:28" ht="13.5" thickBot="1" x14ac:dyDescent="0.25">
      <c r="A46" s="113">
        <v>44</v>
      </c>
      <c r="B46" s="114"/>
      <c r="C46" s="114"/>
      <c r="D46" s="114"/>
      <c r="E46" s="114"/>
      <c r="F46" s="115"/>
      <c r="G46" s="114"/>
      <c r="H46" s="115"/>
      <c r="I46" s="116"/>
      <c r="J46" s="116"/>
      <c r="K46" s="116"/>
      <c r="L46" s="116"/>
      <c r="M46" s="117"/>
      <c r="N46" s="116"/>
      <c r="O46" s="116"/>
      <c r="P46" s="116"/>
      <c r="Q46" s="116"/>
      <c r="R46" s="117"/>
      <c r="S46" s="116"/>
      <c r="T46" s="114"/>
      <c r="U46" s="114"/>
      <c r="V46" s="114"/>
      <c r="W46" s="115"/>
      <c r="X46" s="114"/>
      <c r="Y46" s="114"/>
      <c r="Z46" s="114"/>
      <c r="AA46" s="114"/>
      <c r="AB46" s="115"/>
    </row>
    <row r="47" spans="1:28" x14ac:dyDescent="0.2">
      <c r="A47" s="101">
        <v>45</v>
      </c>
      <c r="B47" s="37"/>
      <c r="C47" s="37"/>
      <c r="D47" s="37"/>
      <c r="G47" s="37"/>
      <c r="J47" s="25"/>
      <c r="K47" s="25"/>
      <c r="P47" s="25"/>
      <c r="T47" s="37"/>
      <c r="U47" s="37"/>
      <c r="Y47" s="37"/>
      <c r="Z47" s="37"/>
    </row>
    <row r="48" spans="1:28" x14ac:dyDescent="0.2">
      <c r="A48" s="101">
        <v>46</v>
      </c>
      <c r="B48" s="37"/>
      <c r="C48" s="37"/>
      <c r="D48" s="37"/>
      <c r="G48" s="37"/>
      <c r="J48" s="25"/>
      <c r="K48" s="25"/>
      <c r="P48" s="25"/>
      <c r="T48" s="37"/>
      <c r="U48" s="37"/>
      <c r="Y48" s="37"/>
      <c r="Z48" s="37"/>
    </row>
    <row r="49" spans="1:28" x14ac:dyDescent="0.2">
      <c r="A49" s="101">
        <v>47</v>
      </c>
      <c r="B49" s="37"/>
      <c r="C49" s="37"/>
      <c r="D49" s="37"/>
      <c r="G49" s="37"/>
      <c r="J49" s="25"/>
      <c r="K49" s="25"/>
      <c r="P49" s="25"/>
      <c r="T49" s="37"/>
      <c r="U49" s="37"/>
      <c r="Y49" s="37"/>
      <c r="Z49" s="37"/>
    </row>
    <row r="50" spans="1:28" x14ac:dyDescent="0.2">
      <c r="A50" s="101">
        <v>48</v>
      </c>
      <c r="B50" s="37"/>
      <c r="C50" s="37"/>
      <c r="D50" s="37"/>
      <c r="G50" s="37"/>
      <c r="J50" s="25"/>
      <c r="K50" s="25"/>
      <c r="P50" s="25"/>
      <c r="T50" s="37"/>
      <c r="U50" s="37"/>
      <c r="Y50" s="37"/>
      <c r="Z50" s="37"/>
    </row>
    <row r="51" spans="1:28" ht="13.5" thickBot="1" x14ac:dyDescent="0.25">
      <c r="A51" s="113">
        <v>49</v>
      </c>
      <c r="B51" s="114"/>
      <c r="C51" s="114"/>
      <c r="D51" s="114"/>
      <c r="E51" s="114"/>
      <c r="F51" s="115"/>
      <c r="G51" s="114"/>
      <c r="H51" s="115"/>
      <c r="I51" s="116"/>
      <c r="J51" s="116"/>
      <c r="K51" s="116"/>
      <c r="L51" s="116"/>
      <c r="M51" s="117"/>
      <c r="N51" s="116"/>
      <c r="O51" s="116"/>
      <c r="P51" s="116"/>
      <c r="Q51" s="116"/>
      <c r="R51" s="117"/>
      <c r="S51" s="116"/>
      <c r="T51" s="114"/>
      <c r="U51" s="114"/>
      <c r="V51" s="114"/>
      <c r="W51" s="115"/>
      <c r="X51" s="114"/>
      <c r="Y51" s="114"/>
      <c r="Z51" s="114"/>
      <c r="AA51" s="114"/>
      <c r="AB51" s="115"/>
    </row>
    <row r="52" spans="1:28" x14ac:dyDescent="0.2">
      <c r="A52" s="101">
        <v>50</v>
      </c>
      <c r="B52" s="37"/>
      <c r="C52" s="37"/>
      <c r="D52" s="37"/>
      <c r="G52" s="37"/>
      <c r="J52" s="25"/>
      <c r="K52" s="25"/>
      <c r="P52" s="25"/>
      <c r="T52" s="37"/>
      <c r="U52" s="37"/>
      <c r="Y52" s="37"/>
      <c r="Z52" s="37"/>
    </row>
    <row r="53" spans="1:28" x14ac:dyDescent="0.2">
      <c r="A53" s="101">
        <v>51</v>
      </c>
      <c r="B53" s="37"/>
      <c r="C53" s="37"/>
      <c r="D53" s="37"/>
      <c r="G53" s="37"/>
      <c r="J53" s="25"/>
      <c r="K53" s="25"/>
      <c r="P53" s="25"/>
      <c r="T53" s="37"/>
      <c r="U53" s="37"/>
      <c r="Y53" s="37"/>
      <c r="Z53" s="37"/>
    </row>
    <row r="54" spans="1:28" x14ac:dyDescent="0.2">
      <c r="A54" s="101">
        <v>52</v>
      </c>
      <c r="B54" s="37"/>
      <c r="C54" s="37"/>
      <c r="D54" s="37"/>
      <c r="G54" s="37"/>
      <c r="J54" s="25"/>
      <c r="K54" s="25"/>
      <c r="P54" s="25"/>
      <c r="T54" s="37"/>
      <c r="U54" s="37"/>
      <c r="Y54" s="37"/>
      <c r="Z54" s="37"/>
    </row>
    <row r="55" spans="1:28" x14ac:dyDescent="0.2">
      <c r="A55" s="101">
        <v>53</v>
      </c>
      <c r="B55" s="37"/>
      <c r="C55" s="37"/>
      <c r="D55" s="37"/>
      <c r="G55" s="37"/>
      <c r="J55" s="25"/>
      <c r="K55" s="25"/>
      <c r="P55" s="25"/>
      <c r="T55" s="37"/>
      <c r="U55" s="37"/>
      <c r="Y55" s="37"/>
      <c r="Z55" s="37"/>
    </row>
    <row r="56" spans="1:28" ht="13.5" thickBot="1" x14ac:dyDescent="0.25">
      <c r="A56" s="113">
        <v>54</v>
      </c>
      <c r="B56" s="114"/>
      <c r="C56" s="114"/>
      <c r="D56" s="114"/>
      <c r="E56" s="114"/>
      <c r="F56" s="115"/>
      <c r="G56" s="114"/>
      <c r="H56" s="115"/>
      <c r="I56" s="116"/>
      <c r="J56" s="116"/>
      <c r="K56" s="116"/>
      <c r="L56" s="116"/>
      <c r="M56" s="117"/>
      <c r="N56" s="116"/>
      <c r="O56" s="116"/>
      <c r="P56" s="116"/>
      <c r="Q56" s="116"/>
      <c r="R56" s="117"/>
      <c r="S56" s="116"/>
      <c r="T56" s="114"/>
      <c r="U56" s="114"/>
      <c r="V56" s="114"/>
      <c r="W56" s="115"/>
      <c r="X56" s="114"/>
      <c r="Y56" s="114"/>
      <c r="Z56" s="114"/>
      <c r="AA56" s="114"/>
      <c r="AB56" s="115"/>
    </row>
    <row r="57" spans="1:28" x14ac:dyDescent="0.2">
      <c r="A57" s="101">
        <v>55</v>
      </c>
      <c r="B57" s="37"/>
      <c r="C57" s="37"/>
      <c r="D57" s="37"/>
      <c r="G57" s="37"/>
      <c r="J57" s="25"/>
      <c r="K57" s="25"/>
      <c r="P57" s="25"/>
      <c r="T57" s="37"/>
      <c r="U57" s="37"/>
      <c r="Y57" s="37"/>
      <c r="Z57" s="37"/>
    </row>
    <row r="58" spans="1:28" x14ac:dyDescent="0.2">
      <c r="A58" s="101">
        <v>56</v>
      </c>
      <c r="B58" s="37"/>
      <c r="C58" s="37"/>
      <c r="D58" s="37"/>
      <c r="G58" s="37"/>
      <c r="J58" s="25"/>
      <c r="K58" s="25"/>
      <c r="P58" s="25"/>
      <c r="T58" s="37"/>
      <c r="U58" s="37"/>
      <c r="Y58" s="37"/>
      <c r="Z58" s="37"/>
    </row>
    <row r="59" spans="1:28" x14ac:dyDescent="0.2">
      <c r="A59" s="101">
        <v>57</v>
      </c>
      <c r="B59" s="37"/>
      <c r="C59" s="37"/>
      <c r="D59" s="37"/>
      <c r="G59" s="37"/>
      <c r="J59" s="25"/>
      <c r="K59" s="25"/>
      <c r="P59" s="25"/>
      <c r="T59" s="37"/>
      <c r="U59" s="37"/>
      <c r="Y59" s="37"/>
      <c r="Z59" s="37"/>
    </row>
    <row r="60" spans="1:28" x14ac:dyDescent="0.2">
      <c r="A60" s="101">
        <v>58</v>
      </c>
      <c r="B60" s="37"/>
      <c r="C60" s="37"/>
      <c r="D60" s="37"/>
      <c r="G60" s="37"/>
      <c r="J60" s="25"/>
      <c r="K60" s="25"/>
      <c r="P60" s="25"/>
      <c r="T60" s="37"/>
      <c r="U60" s="37"/>
      <c r="Y60" s="37"/>
      <c r="Z60" s="37"/>
    </row>
    <row r="61" spans="1:28" ht="13.5" thickBot="1" x14ac:dyDescent="0.25">
      <c r="A61" s="113">
        <v>59</v>
      </c>
      <c r="B61" s="121"/>
      <c r="C61" s="121"/>
      <c r="D61" s="121"/>
      <c r="E61" s="121"/>
      <c r="F61" s="122"/>
      <c r="G61" s="121"/>
      <c r="H61" s="122"/>
      <c r="I61" s="121"/>
      <c r="J61" s="121"/>
      <c r="K61" s="121"/>
      <c r="L61" s="121"/>
      <c r="M61" s="122"/>
      <c r="N61" s="121"/>
      <c r="O61" s="121"/>
      <c r="P61" s="121"/>
      <c r="Q61" s="121"/>
      <c r="R61" s="122"/>
      <c r="S61" s="121"/>
      <c r="T61" s="121"/>
      <c r="U61" s="121"/>
      <c r="V61" s="121"/>
      <c r="W61" s="122"/>
      <c r="X61" s="121"/>
      <c r="Y61" s="114"/>
      <c r="Z61" s="114"/>
      <c r="AA61" s="114"/>
      <c r="AB61" s="115"/>
    </row>
    <row r="62" spans="1:28" x14ac:dyDescent="0.2">
      <c r="A62" s="101">
        <v>60</v>
      </c>
      <c r="B62" s="100"/>
      <c r="C62" s="100"/>
      <c r="D62" s="100"/>
      <c r="E62" s="100"/>
      <c r="F62" s="119"/>
      <c r="G62" s="118"/>
      <c r="H62" s="119"/>
      <c r="I62" s="100"/>
      <c r="J62" s="100"/>
      <c r="K62" s="100"/>
      <c r="L62" s="100"/>
      <c r="M62" s="120"/>
      <c r="N62" s="100"/>
      <c r="O62" s="100"/>
      <c r="P62" s="100"/>
      <c r="Q62" s="100"/>
      <c r="R62" s="120"/>
      <c r="S62" s="100"/>
      <c r="T62" s="100"/>
      <c r="U62" s="100"/>
      <c r="V62" s="100"/>
      <c r="W62" s="120"/>
      <c r="X62" s="100"/>
      <c r="Y62" s="100"/>
      <c r="Z62" s="100"/>
      <c r="AA62" s="100"/>
      <c r="AB62" s="120"/>
    </row>
    <row r="63" spans="1:28" x14ac:dyDescent="0.2">
      <c r="A63" s="101">
        <v>61</v>
      </c>
      <c r="B63" s="37"/>
      <c r="C63" s="37"/>
      <c r="D63" s="37"/>
      <c r="G63" s="37"/>
      <c r="J63" s="25"/>
      <c r="K63" s="25"/>
      <c r="P63" s="25"/>
      <c r="T63" s="37"/>
      <c r="U63" s="37"/>
      <c r="Y63" s="37"/>
      <c r="Z63" s="37"/>
    </row>
    <row r="64" spans="1:28" x14ac:dyDescent="0.2">
      <c r="A64" s="101">
        <v>62</v>
      </c>
      <c r="B64" s="37"/>
      <c r="C64" s="37"/>
      <c r="D64" s="37"/>
      <c r="G64" s="37"/>
      <c r="J64" s="25"/>
      <c r="K64" s="25"/>
      <c r="P64" s="25"/>
      <c r="T64" s="37"/>
      <c r="U64" s="37"/>
      <c r="Y64" s="37"/>
      <c r="Z64" s="37"/>
    </row>
    <row r="65" spans="1:28" x14ac:dyDescent="0.2">
      <c r="A65" s="101">
        <v>63</v>
      </c>
      <c r="B65" s="37"/>
      <c r="C65" s="37"/>
      <c r="D65" s="37"/>
      <c r="G65" s="37"/>
      <c r="J65" s="25"/>
      <c r="K65" s="25"/>
      <c r="P65" s="25"/>
      <c r="T65" s="37"/>
      <c r="U65" s="37"/>
      <c r="Y65" s="37"/>
      <c r="Z65" s="37"/>
    </row>
    <row r="66" spans="1:28" ht="13.5" thickBot="1" x14ac:dyDescent="0.25">
      <c r="A66" s="113">
        <v>64</v>
      </c>
      <c r="B66" s="114"/>
      <c r="C66" s="114"/>
      <c r="D66" s="114"/>
      <c r="E66" s="114"/>
      <c r="F66" s="115"/>
      <c r="G66" s="114"/>
      <c r="H66" s="115"/>
      <c r="I66" s="116"/>
      <c r="J66" s="116"/>
      <c r="K66" s="116"/>
      <c r="L66" s="116"/>
      <c r="M66" s="117"/>
      <c r="N66" s="116"/>
      <c r="O66" s="116"/>
      <c r="P66" s="116"/>
      <c r="Q66" s="116"/>
      <c r="R66" s="117"/>
      <c r="S66" s="116"/>
      <c r="T66" s="114"/>
      <c r="U66" s="114"/>
      <c r="V66" s="114"/>
      <c r="W66" s="115"/>
      <c r="X66" s="114"/>
      <c r="Y66" s="114"/>
      <c r="Z66" s="114"/>
      <c r="AA66" s="114"/>
      <c r="AB66" s="115"/>
    </row>
    <row r="67" spans="1:28" x14ac:dyDescent="0.2">
      <c r="A67" s="101">
        <v>65</v>
      </c>
      <c r="B67" s="37"/>
      <c r="C67" s="37"/>
      <c r="D67" s="37"/>
      <c r="G67" s="37"/>
      <c r="J67" s="25"/>
      <c r="K67" s="25"/>
      <c r="P67" s="25"/>
      <c r="T67" s="37"/>
      <c r="U67" s="37"/>
      <c r="Y67" s="37"/>
      <c r="Z67" s="37"/>
    </row>
    <row r="68" spans="1:28" x14ac:dyDescent="0.2">
      <c r="A68" s="101">
        <v>66</v>
      </c>
      <c r="B68" s="37"/>
      <c r="C68" s="37"/>
      <c r="D68" s="37"/>
      <c r="G68" s="37"/>
      <c r="J68" s="25"/>
      <c r="K68" s="25"/>
      <c r="P68" s="25"/>
      <c r="T68" s="37"/>
      <c r="U68" s="37"/>
      <c r="Y68" s="37"/>
      <c r="Z68" s="37"/>
    </row>
    <row r="69" spans="1:28" x14ac:dyDescent="0.2">
      <c r="A69" s="101">
        <v>67</v>
      </c>
      <c r="B69" s="37"/>
      <c r="C69" s="37"/>
      <c r="D69" s="37"/>
      <c r="G69" s="37"/>
      <c r="J69" s="25"/>
      <c r="K69" s="25"/>
      <c r="P69" s="25"/>
      <c r="T69" s="37"/>
      <c r="U69" s="37"/>
      <c r="Y69" s="37"/>
      <c r="Z69" s="37"/>
    </row>
    <row r="70" spans="1:28" x14ac:dyDescent="0.2">
      <c r="A70" s="101">
        <v>68</v>
      </c>
      <c r="B70" s="37"/>
      <c r="C70" s="37"/>
      <c r="D70" s="37"/>
      <c r="G70" s="37"/>
      <c r="J70" s="25"/>
      <c r="K70" s="25"/>
      <c r="P70" s="25"/>
      <c r="T70" s="37"/>
      <c r="U70" s="37"/>
      <c r="Y70" s="37"/>
      <c r="Z70" s="37"/>
    </row>
    <row r="71" spans="1:28" ht="13.5" thickBot="1" x14ac:dyDescent="0.25">
      <c r="A71" s="113">
        <v>69</v>
      </c>
      <c r="B71" s="114"/>
      <c r="C71" s="114"/>
      <c r="D71" s="114"/>
      <c r="E71" s="114"/>
      <c r="F71" s="115"/>
      <c r="G71" s="114"/>
      <c r="H71" s="115"/>
      <c r="I71" s="116"/>
      <c r="J71" s="116"/>
      <c r="K71" s="116"/>
      <c r="L71" s="116"/>
      <c r="M71" s="117"/>
      <c r="N71" s="116"/>
      <c r="O71" s="116"/>
      <c r="P71" s="116"/>
      <c r="Q71" s="116"/>
      <c r="R71" s="117"/>
      <c r="S71" s="116"/>
      <c r="T71" s="114"/>
      <c r="U71" s="114"/>
      <c r="V71" s="114"/>
      <c r="W71" s="115"/>
      <c r="X71" s="114"/>
      <c r="Y71" s="114"/>
      <c r="Z71" s="114"/>
      <c r="AA71" s="114"/>
      <c r="AB71" s="115"/>
    </row>
    <row r="72" spans="1:28" x14ac:dyDescent="0.2">
      <c r="A72" s="101">
        <v>70</v>
      </c>
      <c r="B72" s="37"/>
      <c r="C72" s="37"/>
      <c r="D72" s="37"/>
      <c r="G72" s="37"/>
      <c r="J72" s="25"/>
      <c r="K72" s="25"/>
      <c r="P72" s="25"/>
      <c r="T72" s="37"/>
      <c r="U72" s="37"/>
      <c r="Y72" s="37"/>
      <c r="Z72" s="37"/>
    </row>
    <row r="73" spans="1:28" x14ac:dyDescent="0.2">
      <c r="A73" s="101">
        <v>71</v>
      </c>
      <c r="B73" s="37"/>
      <c r="C73" s="37"/>
      <c r="D73" s="37"/>
      <c r="G73" s="37"/>
      <c r="J73" s="25"/>
      <c r="K73" s="25"/>
      <c r="P73" s="25"/>
      <c r="T73" s="37"/>
      <c r="U73" s="37"/>
      <c r="Y73" s="37"/>
      <c r="Z73" s="37"/>
    </row>
    <row r="74" spans="1:28" x14ac:dyDescent="0.2">
      <c r="A74" s="101">
        <v>72</v>
      </c>
      <c r="B74" s="37"/>
      <c r="C74" s="37"/>
      <c r="D74" s="37"/>
      <c r="G74" s="37"/>
      <c r="J74" s="25"/>
      <c r="K74" s="25"/>
      <c r="P74" s="25"/>
      <c r="T74" s="37"/>
      <c r="U74" s="37"/>
      <c r="Y74" s="37"/>
      <c r="Z74" s="37"/>
    </row>
    <row r="75" spans="1:28" x14ac:dyDescent="0.2">
      <c r="A75" s="101">
        <v>73</v>
      </c>
      <c r="B75" s="37"/>
      <c r="C75" s="37"/>
      <c r="D75" s="37"/>
      <c r="G75" s="37"/>
      <c r="J75" s="25"/>
      <c r="K75" s="25"/>
      <c r="P75" s="25"/>
      <c r="T75" s="37"/>
      <c r="U75" s="37"/>
      <c r="Y75" s="37"/>
      <c r="Z75" s="37"/>
    </row>
    <row r="76" spans="1:28" ht="13.5" thickBot="1" x14ac:dyDescent="0.25">
      <c r="A76" s="113">
        <v>74</v>
      </c>
      <c r="B76" s="114"/>
      <c r="C76" s="114"/>
      <c r="D76" s="114"/>
      <c r="E76" s="114"/>
      <c r="F76" s="115"/>
      <c r="G76" s="114"/>
      <c r="H76" s="115"/>
      <c r="I76" s="116"/>
      <c r="J76" s="116"/>
      <c r="K76" s="116"/>
      <c r="L76" s="116"/>
      <c r="M76" s="117"/>
      <c r="N76" s="116"/>
      <c r="O76" s="116"/>
      <c r="P76" s="116"/>
      <c r="Q76" s="116"/>
      <c r="R76" s="117"/>
      <c r="S76" s="116"/>
      <c r="T76" s="114"/>
      <c r="U76" s="114"/>
      <c r="V76" s="114"/>
      <c r="W76" s="115"/>
      <c r="X76" s="114"/>
      <c r="Y76" s="114"/>
      <c r="Z76" s="114"/>
      <c r="AA76" s="114"/>
      <c r="AB76" s="115"/>
    </row>
    <row r="77" spans="1:28" x14ac:dyDescent="0.2">
      <c r="A77" s="101">
        <v>75</v>
      </c>
      <c r="B77" s="37"/>
      <c r="C77" s="37"/>
      <c r="D77" s="37"/>
      <c r="G77" s="37"/>
      <c r="J77" s="25"/>
      <c r="K77" s="25"/>
      <c r="P77" s="25"/>
      <c r="T77" s="37"/>
      <c r="U77" s="37"/>
      <c r="Y77" s="37"/>
      <c r="Z77" s="37"/>
    </row>
    <row r="78" spans="1:28" x14ac:dyDescent="0.2">
      <c r="A78" s="101">
        <v>76</v>
      </c>
      <c r="B78" s="37"/>
      <c r="C78" s="37"/>
      <c r="D78" s="37"/>
      <c r="G78" s="37"/>
      <c r="J78" s="25"/>
      <c r="K78" s="25"/>
      <c r="P78" s="25"/>
      <c r="T78" s="37"/>
      <c r="U78" s="37"/>
      <c r="Y78" s="37"/>
      <c r="Z78" s="37"/>
    </row>
    <row r="79" spans="1:28" x14ac:dyDescent="0.2">
      <c r="A79" s="101">
        <v>77</v>
      </c>
      <c r="B79" s="37"/>
      <c r="C79" s="37"/>
      <c r="D79" s="37"/>
      <c r="G79" s="37"/>
      <c r="J79" s="25"/>
      <c r="K79" s="25"/>
      <c r="P79" s="25"/>
      <c r="T79" s="37"/>
      <c r="U79" s="37"/>
      <c r="Y79" s="37"/>
      <c r="Z79" s="37"/>
    </row>
    <row r="80" spans="1:28" x14ac:dyDescent="0.2">
      <c r="A80" s="101">
        <v>78</v>
      </c>
      <c r="B80" s="37"/>
      <c r="C80" s="37"/>
      <c r="D80" s="37"/>
      <c r="G80" s="37"/>
      <c r="J80" s="25"/>
      <c r="K80" s="25"/>
      <c r="P80" s="25"/>
      <c r="T80" s="37"/>
      <c r="U80" s="37"/>
      <c r="Y80" s="37"/>
      <c r="Z80" s="37"/>
    </row>
    <row r="81" spans="1:28" ht="13.5" thickBot="1" x14ac:dyDescent="0.25">
      <c r="A81" s="113">
        <v>79</v>
      </c>
      <c r="B81" s="114"/>
      <c r="C81" s="114"/>
      <c r="D81" s="114"/>
      <c r="E81" s="114"/>
      <c r="F81" s="115"/>
      <c r="G81" s="114"/>
      <c r="H81" s="115"/>
      <c r="I81" s="116"/>
      <c r="J81" s="116"/>
      <c r="K81" s="116"/>
      <c r="L81" s="116"/>
      <c r="M81" s="117"/>
      <c r="N81" s="116"/>
      <c r="O81" s="116"/>
      <c r="P81" s="116"/>
      <c r="Q81" s="116"/>
      <c r="R81" s="117"/>
      <c r="S81" s="116"/>
      <c r="T81" s="114"/>
      <c r="U81" s="114"/>
      <c r="V81" s="114"/>
      <c r="W81" s="115"/>
      <c r="X81" s="114"/>
      <c r="Y81" s="114"/>
      <c r="Z81" s="114"/>
      <c r="AA81" s="114"/>
      <c r="AB81" s="115"/>
    </row>
    <row r="82" spans="1:28" x14ac:dyDescent="0.2">
      <c r="A82" s="101">
        <v>80</v>
      </c>
      <c r="B82" s="37"/>
      <c r="C82" s="37"/>
      <c r="D82" s="37"/>
      <c r="G82" s="37"/>
      <c r="J82" s="25"/>
      <c r="K82" s="25"/>
      <c r="P82" s="25"/>
      <c r="T82" s="37"/>
      <c r="U82" s="37"/>
      <c r="Y82" s="37"/>
      <c r="Z82" s="37"/>
    </row>
    <row r="83" spans="1:28" x14ac:dyDescent="0.2">
      <c r="A83" s="101">
        <v>81</v>
      </c>
      <c r="B83" s="37"/>
      <c r="C83" s="37"/>
      <c r="D83" s="37"/>
      <c r="G83" s="37"/>
      <c r="J83" s="25"/>
      <c r="K83" s="25"/>
      <c r="P83" s="25"/>
      <c r="T83" s="37"/>
      <c r="U83" s="37"/>
      <c r="Y83" s="37"/>
      <c r="Z83" s="37"/>
    </row>
    <row r="84" spans="1:28" x14ac:dyDescent="0.2">
      <c r="A84" s="101">
        <v>82</v>
      </c>
      <c r="B84" s="37"/>
      <c r="C84" s="37"/>
      <c r="D84" s="37"/>
      <c r="G84" s="37"/>
      <c r="J84" s="25"/>
      <c r="K84" s="25"/>
      <c r="P84" s="25"/>
      <c r="T84" s="37"/>
      <c r="U84" s="37"/>
      <c r="Y84" s="37"/>
      <c r="Z84" s="37"/>
    </row>
    <row r="85" spans="1:28" x14ac:dyDescent="0.2">
      <c r="A85" s="101">
        <v>83</v>
      </c>
      <c r="B85" s="37"/>
      <c r="C85" s="37"/>
      <c r="D85" s="37"/>
      <c r="G85" s="37"/>
      <c r="J85" s="25"/>
      <c r="K85" s="25"/>
      <c r="P85" s="25"/>
      <c r="T85" s="37"/>
      <c r="U85" s="37"/>
      <c r="Y85" s="37"/>
      <c r="Z85" s="37"/>
    </row>
    <row r="86" spans="1:28" ht="13.5" thickBot="1" x14ac:dyDescent="0.25">
      <c r="A86" s="113">
        <v>84</v>
      </c>
      <c r="B86" s="114"/>
      <c r="C86" s="114"/>
      <c r="D86" s="114"/>
      <c r="E86" s="114"/>
      <c r="F86" s="115"/>
      <c r="G86" s="114"/>
      <c r="H86" s="115"/>
      <c r="I86" s="116"/>
      <c r="J86" s="116"/>
      <c r="K86" s="116"/>
      <c r="L86" s="116"/>
      <c r="M86" s="117"/>
      <c r="N86" s="116"/>
      <c r="O86" s="116"/>
      <c r="P86" s="116"/>
      <c r="Q86" s="116"/>
      <c r="R86" s="117"/>
      <c r="S86" s="116"/>
      <c r="T86" s="114"/>
      <c r="U86" s="114"/>
      <c r="V86" s="114"/>
      <c r="W86" s="115"/>
      <c r="X86" s="114"/>
      <c r="Y86" s="114"/>
      <c r="Z86" s="114"/>
      <c r="AA86" s="114"/>
      <c r="AB86" s="115"/>
    </row>
    <row r="87" spans="1:28" x14ac:dyDescent="0.2">
      <c r="A87" s="101">
        <v>85</v>
      </c>
      <c r="B87" s="37"/>
      <c r="C87" s="37"/>
      <c r="D87" s="37"/>
      <c r="G87" s="37"/>
      <c r="J87" s="25"/>
      <c r="K87" s="25"/>
      <c r="P87" s="25"/>
      <c r="T87" s="37"/>
      <c r="U87" s="37"/>
      <c r="Y87" s="37"/>
      <c r="Z87" s="37"/>
    </row>
    <row r="88" spans="1:28" x14ac:dyDescent="0.2">
      <c r="A88" s="101">
        <v>86</v>
      </c>
      <c r="B88" s="37"/>
      <c r="C88" s="37"/>
      <c r="D88" s="37"/>
      <c r="G88" s="37"/>
      <c r="J88" s="25"/>
      <c r="K88" s="25"/>
      <c r="P88" s="25"/>
      <c r="T88" s="37"/>
      <c r="U88" s="37"/>
      <c r="Y88" s="37"/>
      <c r="Z88" s="37"/>
    </row>
    <row r="89" spans="1:28" x14ac:dyDescent="0.2">
      <c r="A89" s="101">
        <v>87</v>
      </c>
      <c r="B89" s="37"/>
      <c r="C89" s="37"/>
      <c r="D89" s="37"/>
      <c r="G89" s="37"/>
      <c r="J89" s="25"/>
      <c r="K89" s="25"/>
      <c r="P89" s="25"/>
      <c r="T89" s="37"/>
      <c r="U89" s="37"/>
      <c r="Y89" s="37"/>
      <c r="Z89" s="37"/>
    </row>
    <row r="90" spans="1:28" x14ac:dyDescent="0.2">
      <c r="A90" s="101">
        <v>88</v>
      </c>
      <c r="B90" s="37"/>
      <c r="C90" s="37"/>
      <c r="D90" s="37"/>
      <c r="G90" s="37"/>
      <c r="J90" s="25"/>
      <c r="K90" s="25"/>
      <c r="P90" s="25"/>
      <c r="T90" s="37"/>
      <c r="U90" s="37"/>
      <c r="Y90" s="37"/>
      <c r="Z90" s="37"/>
    </row>
    <row r="91" spans="1:28" ht="13.5" thickBot="1" x14ac:dyDescent="0.25">
      <c r="A91" s="113">
        <v>89</v>
      </c>
      <c r="B91" s="121"/>
      <c r="C91" s="121"/>
      <c r="D91" s="121"/>
      <c r="E91" s="121"/>
      <c r="F91" s="122"/>
      <c r="G91" s="121"/>
      <c r="H91" s="122"/>
      <c r="I91" s="121"/>
      <c r="J91" s="121"/>
      <c r="K91" s="121"/>
      <c r="L91" s="121"/>
      <c r="M91" s="122"/>
      <c r="N91" s="121"/>
      <c r="O91" s="121"/>
      <c r="P91" s="121"/>
      <c r="Q91" s="121"/>
      <c r="R91" s="122"/>
      <c r="S91" s="121"/>
      <c r="T91" s="121"/>
      <c r="U91" s="121"/>
      <c r="V91" s="121"/>
      <c r="W91" s="122"/>
      <c r="X91" s="121"/>
      <c r="Y91" s="114"/>
      <c r="Z91" s="114"/>
      <c r="AA91" s="114"/>
      <c r="AB91" s="115"/>
    </row>
    <row r="92" spans="1:28" x14ac:dyDescent="0.2">
      <c r="A92" s="101">
        <v>90</v>
      </c>
      <c r="B92" s="100"/>
      <c r="C92" s="100"/>
      <c r="D92" s="100"/>
      <c r="E92" s="100"/>
      <c r="F92" s="119"/>
      <c r="G92" s="118"/>
      <c r="H92" s="119"/>
      <c r="I92" s="100"/>
      <c r="J92" s="100"/>
      <c r="K92" s="100"/>
      <c r="L92" s="100"/>
      <c r="M92" s="120"/>
      <c r="N92" s="100"/>
      <c r="O92" s="100"/>
      <c r="P92" s="100"/>
      <c r="Q92" s="100"/>
      <c r="R92" s="120"/>
      <c r="S92" s="100"/>
      <c r="T92" s="100"/>
      <c r="U92" s="100"/>
      <c r="V92" s="100"/>
      <c r="W92" s="120"/>
      <c r="X92" s="100"/>
      <c r="Y92" s="100"/>
      <c r="Z92" s="100"/>
      <c r="AA92" s="100"/>
      <c r="AB92" s="120"/>
    </row>
    <row r="93" spans="1:28" x14ac:dyDescent="0.2">
      <c r="A93" s="101">
        <v>91</v>
      </c>
      <c r="B93" s="37"/>
      <c r="C93" s="37"/>
      <c r="D93" s="37"/>
      <c r="G93" s="37"/>
      <c r="J93" s="25"/>
      <c r="K93" s="25"/>
      <c r="P93" s="25"/>
      <c r="T93" s="37"/>
      <c r="U93" s="37"/>
      <c r="Y93" s="37"/>
      <c r="Z93" s="37"/>
    </row>
    <row r="94" spans="1:28" x14ac:dyDescent="0.2">
      <c r="A94" s="101">
        <v>92</v>
      </c>
      <c r="B94" s="37"/>
      <c r="C94" s="37"/>
      <c r="D94" s="37"/>
      <c r="G94" s="37"/>
      <c r="J94" s="25"/>
      <c r="K94" s="25"/>
      <c r="P94" s="25"/>
      <c r="T94" s="37"/>
      <c r="U94" s="37"/>
      <c r="Y94" s="37"/>
      <c r="Z94" s="37"/>
    </row>
    <row r="95" spans="1:28" x14ac:dyDescent="0.2">
      <c r="A95" s="101">
        <v>93</v>
      </c>
      <c r="B95" s="37"/>
      <c r="C95" s="37"/>
      <c r="D95" s="37"/>
      <c r="G95" s="37"/>
      <c r="J95" s="25"/>
      <c r="K95" s="25"/>
      <c r="P95" s="25"/>
      <c r="T95" s="37"/>
      <c r="U95" s="37"/>
      <c r="Y95" s="37"/>
      <c r="Z95" s="37"/>
    </row>
    <row r="96" spans="1:28" ht="13.5" thickBot="1" x14ac:dyDescent="0.25">
      <c r="A96" s="113">
        <v>94</v>
      </c>
      <c r="B96" s="114"/>
      <c r="C96" s="114"/>
      <c r="D96" s="114"/>
      <c r="E96" s="114"/>
      <c r="F96" s="115"/>
      <c r="G96" s="114"/>
      <c r="H96" s="115"/>
      <c r="I96" s="116"/>
      <c r="J96" s="116"/>
      <c r="K96" s="116"/>
      <c r="L96" s="116"/>
      <c r="M96" s="117"/>
      <c r="N96" s="116"/>
      <c r="O96" s="116"/>
      <c r="P96" s="116"/>
      <c r="Q96" s="116"/>
      <c r="R96" s="117"/>
      <c r="S96" s="116"/>
      <c r="T96" s="114"/>
      <c r="U96" s="114"/>
      <c r="V96" s="114"/>
      <c r="W96" s="115"/>
      <c r="X96" s="114"/>
      <c r="Y96" s="114"/>
      <c r="Z96" s="114"/>
      <c r="AA96" s="114"/>
      <c r="AB96" s="115"/>
    </row>
    <row r="97" spans="1:28" x14ac:dyDescent="0.2">
      <c r="A97" s="101">
        <v>95</v>
      </c>
      <c r="B97" s="37"/>
      <c r="C97" s="37"/>
      <c r="D97" s="37"/>
      <c r="G97" s="37"/>
      <c r="J97" s="25"/>
      <c r="K97" s="25"/>
      <c r="P97" s="25"/>
      <c r="T97" s="37"/>
      <c r="U97" s="37"/>
      <c r="Y97" s="37"/>
      <c r="Z97" s="37"/>
    </row>
    <row r="98" spans="1:28" x14ac:dyDescent="0.2">
      <c r="A98" s="101">
        <v>96</v>
      </c>
      <c r="B98" s="37"/>
      <c r="C98" s="37"/>
      <c r="D98" s="37"/>
      <c r="G98" s="37"/>
      <c r="J98" s="25"/>
      <c r="K98" s="25"/>
      <c r="P98" s="25"/>
      <c r="T98" s="37"/>
      <c r="U98" s="37"/>
      <c r="Y98" s="37"/>
      <c r="Z98" s="37"/>
    </row>
    <row r="99" spans="1:28" x14ac:dyDescent="0.2">
      <c r="A99" s="101">
        <v>97</v>
      </c>
      <c r="B99" s="37"/>
      <c r="C99" s="37"/>
      <c r="D99" s="37"/>
      <c r="G99" s="37"/>
      <c r="J99" s="25"/>
      <c r="K99" s="25"/>
      <c r="P99" s="25"/>
      <c r="T99" s="37"/>
      <c r="U99" s="37"/>
      <c r="Y99" s="37"/>
      <c r="Z99" s="37"/>
    </row>
    <row r="100" spans="1:28" x14ac:dyDescent="0.2">
      <c r="A100" s="101">
        <v>98</v>
      </c>
      <c r="B100" s="37"/>
      <c r="C100" s="37"/>
      <c r="D100" s="37"/>
      <c r="G100" s="37"/>
      <c r="J100" s="25"/>
      <c r="K100" s="25"/>
      <c r="P100" s="25"/>
      <c r="T100" s="37"/>
      <c r="U100" s="37"/>
      <c r="Y100" s="37"/>
      <c r="Z100" s="37"/>
    </row>
    <row r="101" spans="1:28" ht="13.5" thickBot="1" x14ac:dyDescent="0.25">
      <c r="A101" s="113">
        <v>99</v>
      </c>
      <c r="B101" s="114"/>
      <c r="C101" s="114"/>
      <c r="D101" s="114"/>
      <c r="E101" s="114"/>
      <c r="F101" s="115"/>
      <c r="G101" s="114"/>
      <c r="H101" s="115"/>
      <c r="I101" s="116"/>
      <c r="J101" s="116"/>
      <c r="K101" s="116"/>
      <c r="L101" s="116"/>
      <c r="M101" s="117"/>
      <c r="N101" s="116"/>
      <c r="O101" s="116"/>
      <c r="P101" s="116"/>
      <c r="Q101" s="116"/>
      <c r="R101" s="117"/>
      <c r="S101" s="116"/>
      <c r="T101" s="114"/>
      <c r="U101" s="114"/>
      <c r="V101" s="114"/>
      <c r="W101" s="115"/>
      <c r="X101" s="114"/>
      <c r="Y101" s="114"/>
      <c r="Z101" s="114"/>
      <c r="AA101" s="114"/>
      <c r="AB101" s="115"/>
    </row>
    <row r="102" spans="1:28" x14ac:dyDescent="0.2">
      <c r="A102" s="101">
        <v>100</v>
      </c>
      <c r="B102" s="37"/>
      <c r="C102" s="37"/>
      <c r="D102" s="37"/>
      <c r="G102" s="37"/>
      <c r="J102" s="25"/>
      <c r="K102" s="25"/>
      <c r="P102" s="25"/>
      <c r="T102" s="37"/>
      <c r="U102" s="37"/>
      <c r="Y102" s="37"/>
      <c r="Z102" s="37"/>
    </row>
    <row r="103" spans="1:28" x14ac:dyDescent="0.2">
      <c r="A103" s="101">
        <v>101</v>
      </c>
      <c r="B103" s="37"/>
      <c r="C103" s="37"/>
      <c r="D103" s="37"/>
      <c r="G103" s="37"/>
      <c r="J103" s="25"/>
      <c r="K103" s="25"/>
      <c r="P103" s="25"/>
      <c r="T103" s="37"/>
      <c r="U103" s="37"/>
      <c r="Y103" s="37"/>
      <c r="Z103" s="37"/>
    </row>
    <row r="104" spans="1:28" x14ac:dyDescent="0.2">
      <c r="A104" s="101">
        <v>102</v>
      </c>
      <c r="B104" s="37"/>
      <c r="C104" s="37"/>
      <c r="D104" s="37"/>
      <c r="G104" s="37"/>
      <c r="J104" s="25"/>
      <c r="K104" s="25"/>
      <c r="P104" s="25"/>
      <c r="T104" s="37"/>
      <c r="U104" s="37"/>
      <c r="Y104" s="37"/>
      <c r="Z104" s="37"/>
    </row>
    <row r="105" spans="1:28" x14ac:dyDescent="0.2">
      <c r="A105" s="101">
        <v>103</v>
      </c>
      <c r="B105" s="37"/>
      <c r="C105" s="37"/>
      <c r="D105" s="37"/>
      <c r="G105" s="37"/>
      <c r="J105" s="25"/>
      <c r="K105" s="25"/>
      <c r="P105" s="25"/>
      <c r="T105" s="37"/>
      <c r="U105" s="37"/>
      <c r="Y105" s="37"/>
      <c r="Z105" s="37"/>
    </row>
    <row r="106" spans="1:28" ht="13.5" thickBot="1" x14ac:dyDescent="0.25">
      <c r="A106" s="113">
        <v>104</v>
      </c>
      <c r="B106" s="114"/>
      <c r="C106" s="114"/>
      <c r="D106" s="114"/>
      <c r="E106" s="114"/>
      <c r="F106" s="115"/>
      <c r="G106" s="114"/>
      <c r="H106" s="115"/>
      <c r="I106" s="116"/>
      <c r="J106" s="116"/>
      <c r="K106" s="116"/>
      <c r="L106" s="116"/>
      <c r="M106" s="117"/>
      <c r="N106" s="116"/>
      <c r="O106" s="116"/>
      <c r="P106" s="116"/>
      <c r="Q106" s="116"/>
      <c r="R106" s="117"/>
      <c r="S106" s="116"/>
      <c r="T106" s="114"/>
      <c r="U106" s="114"/>
      <c r="V106" s="114"/>
      <c r="W106" s="115"/>
      <c r="X106" s="114"/>
      <c r="Y106" s="114"/>
      <c r="Z106" s="114"/>
      <c r="AA106" s="114"/>
      <c r="AB106" s="115"/>
    </row>
    <row r="107" spans="1:28" x14ac:dyDescent="0.2">
      <c r="A107" s="101">
        <v>105</v>
      </c>
      <c r="B107" s="37"/>
      <c r="C107" s="37"/>
      <c r="D107" s="37"/>
      <c r="G107" s="37"/>
      <c r="J107" s="25"/>
      <c r="K107" s="25"/>
      <c r="P107" s="25"/>
      <c r="T107" s="37"/>
      <c r="U107" s="37"/>
      <c r="Y107" s="37"/>
      <c r="Z107" s="37"/>
    </row>
    <row r="108" spans="1:28" x14ac:dyDescent="0.2">
      <c r="A108" s="101">
        <v>106</v>
      </c>
      <c r="B108" s="37"/>
      <c r="C108" s="37"/>
      <c r="D108" s="37"/>
      <c r="G108" s="37"/>
      <c r="J108" s="25"/>
      <c r="K108" s="25"/>
      <c r="P108" s="25"/>
      <c r="T108" s="37"/>
      <c r="U108" s="37"/>
      <c r="Y108" s="37"/>
      <c r="Z108" s="37"/>
    </row>
    <row r="109" spans="1:28" x14ac:dyDescent="0.2">
      <c r="A109" s="101">
        <v>107</v>
      </c>
      <c r="B109" s="37"/>
      <c r="C109" s="37"/>
      <c r="D109" s="37"/>
      <c r="G109" s="37"/>
      <c r="J109" s="25"/>
      <c r="K109" s="25"/>
      <c r="P109" s="25"/>
      <c r="T109" s="37"/>
      <c r="U109" s="37"/>
      <c r="Y109" s="37"/>
      <c r="Z109" s="37"/>
    </row>
    <row r="110" spans="1:28" x14ac:dyDescent="0.2">
      <c r="A110" s="101">
        <v>108</v>
      </c>
      <c r="B110" s="37"/>
      <c r="C110" s="37"/>
      <c r="D110" s="37"/>
      <c r="G110" s="37"/>
      <c r="J110" s="25"/>
      <c r="K110" s="25"/>
      <c r="P110" s="25"/>
      <c r="T110" s="37"/>
      <c r="U110" s="37"/>
      <c r="Y110" s="37"/>
      <c r="Z110" s="37"/>
    </row>
    <row r="111" spans="1:28" ht="13.5" thickBot="1" x14ac:dyDescent="0.25">
      <c r="A111" s="113">
        <v>109</v>
      </c>
      <c r="B111" s="114"/>
      <c r="C111" s="114"/>
      <c r="D111" s="114"/>
      <c r="E111" s="114"/>
      <c r="F111" s="115"/>
      <c r="G111" s="114"/>
      <c r="H111" s="115"/>
      <c r="I111" s="116"/>
      <c r="J111" s="116"/>
      <c r="K111" s="116"/>
      <c r="L111" s="116"/>
      <c r="M111" s="117"/>
      <c r="N111" s="116"/>
      <c r="O111" s="116"/>
      <c r="P111" s="116"/>
      <c r="Q111" s="116"/>
      <c r="R111" s="117"/>
      <c r="S111" s="116"/>
      <c r="T111" s="114"/>
      <c r="U111" s="114"/>
      <c r="V111" s="114"/>
      <c r="W111" s="115"/>
      <c r="X111" s="114"/>
      <c r="Y111" s="114"/>
      <c r="Z111" s="114"/>
      <c r="AA111" s="114"/>
      <c r="AB111" s="115"/>
    </row>
    <row r="112" spans="1:28" x14ac:dyDescent="0.2">
      <c r="A112" s="101">
        <v>110</v>
      </c>
      <c r="B112" s="37"/>
      <c r="C112" s="37"/>
      <c r="D112" s="37"/>
      <c r="G112" s="37"/>
      <c r="J112" s="25"/>
      <c r="K112" s="25"/>
      <c r="P112" s="25"/>
      <c r="T112" s="37"/>
      <c r="U112" s="37"/>
      <c r="Y112" s="37"/>
      <c r="Z112" s="37"/>
    </row>
    <row r="113" spans="1:28" x14ac:dyDescent="0.2">
      <c r="A113" s="101">
        <v>111</v>
      </c>
      <c r="B113" s="37"/>
      <c r="C113" s="37"/>
      <c r="D113" s="37"/>
      <c r="G113" s="37"/>
      <c r="J113" s="25"/>
      <c r="K113" s="25"/>
      <c r="P113" s="25"/>
      <c r="T113" s="37"/>
      <c r="U113" s="37"/>
      <c r="Y113" s="37"/>
      <c r="Z113" s="37"/>
    </row>
    <row r="114" spans="1:28" x14ac:dyDescent="0.2">
      <c r="A114" s="101">
        <v>112</v>
      </c>
      <c r="B114" s="37"/>
      <c r="C114" s="37"/>
      <c r="D114" s="37"/>
      <c r="G114" s="37"/>
      <c r="J114" s="25"/>
      <c r="K114" s="25"/>
      <c r="P114" s="25"/>
      <c r="T114" s="37"/>
      <c r="U114" s="37"/>
      <c r="Y114" s="37"/>
      <c r="Z114" s="37"/>
    </row>
    <row r="115" spans="1:28" x14ac:dyDescent="0.2">
      <c r="A115" s="101">
        <v>113</v>
      </c>
      <c r="B115" s="37"/>
      <c r="C115" s="37"/>
      <c r="D115" s="37"/>
      <c r="G115" s="37"/>
      <c r="J115" s="25"/>
      <c r="K115" s="25"/>
      <c r="P115" s="25"/>
      <c r="T115" s="37"/>
      <c r="U115" s="37"/>
      <c r="Y115" s="37"/>
      <c r="Z115" s="37"/>
    </row>
    <row r="116" spans="1:28" ht="13.5" thickBot="1" x14ac:dyDescent="0.25">
      <c r="A116" s="113">
        <v>114</v>
      </c>
      <c r="B116" s="114"/>
      <c r="C116" s="114"/>
      <c r="D116" s="114"/>
      <c r="E116" s="114"/>
      <c r="F116" s="115"/>
      <c r="G116" s="114"/>
      <c r="H116" s="115"/>
      <c r="I116" s="116"/>
      <c r="J116" s="116"/>
      <c r="K116" s="116"/>
      <c r="L116" s="116"/>
      <c r="M116" s="117"/>
      <c r="N116" s="116"/>
      <c r="O116" s="116"/>
      <c r="P116" s="116"/>
      <c r="Q116" s="116"/>
      <c r="R116" s="117"/>
      <c r="S116" s="116"/>
      <c r="T116" s="114"/>
      <c r="U116" s="114"/>
      <c r="V116" s="114"/>
      <c r="W116" s="115"/>
      <c r="X116" s="114"/>
      <c r="Y116" s="114"/>
      <c r="Z116" s="114"/>
      <c r="AA116" s="114"/>
      <c r="AB116" s="115"/>
    </row>
    <row r="117" spans="1:28" x14ac:dyDescent="0.2">
      <c r="A117" s="101">
        <v>115</v>
      </c>
      <c r="B117" s="37"/>
      <c r="C117" s="37"/>
      <c r="D117" s="37"/>
      <c r="G117" s="37"/>
      <c r="J117" s="25"/>
      <c r="K117" s="25"/>
      <c r="P117" s="25"/>
      <c r="T117" s="37"/>
      <c r="U117" s="37"/>
      <c r="Y117" s="37"/>
      <c r="Z117" s="37"/>
    </row>
    <row r="118" spans="1:28" x14ac:dyDescent="0.2">
      <c r="A118" s="101">
        <v>116</v>
      </c>
      <c r="B118" s="37"/>
      <c r="C118" s="37"/>
      <c r="D118" s="37"/>
      <c r="G118" s="37"/>
      <c r="J118" s="25"/>
      <c r="K118" s="25"/>
      <c r="P118" s="25"/>
      <c r="T118" s="37"/>
      <c r="U118" s="37"/>
      <c r="Y118" s="37"/>
      <c r="Z118" s="37"/>
    </row>
    <row r="119" spans="1:28" x14ac:dyDescent="0.2">
      <c r="A119" s="101">
        <v>117</v>
      </c>
      <c r="B119" s="37"/>
      <c r="C119" s="37"/>
      <c r="D119" s="37"/>
      <c r="G119" s="37"/>
      <c r="J119" s="25"/>
      <c r="K119" s="25"/>
      <c r="P119" s="25"/>
      <c r="T119" s="37"/>
      <c r="U119" s="37"/>
      <c r="Y119" s="37"/>
      <c r="Z119" s="37"/>
    </row>
    <row r="120" spans="1:28" x14ac:dyDescent="0.2">
      <c r="A120" s="101">
        <v>118</v>
      </c>
      <c r="B120" s="37"/>
      <c r="C120" s="37"/>
      <c r="D120" s="37"/>
      <c r="G120" s="37"/>
      <c r="J120" s="25"/>
      <c r="K120" s="25"/>
      <c r="P120" s="25"/>
      <c r="T120" s="37"/>
      <c r="U120" s="37"/>
      <c r="Y120" s="37"/>
      <c r="Z120" s="37"/>
    </row>
    <row r="121" spans="1:28" ht="13.5" thickBot="1" x14ac:dyDescent="0.25">
      <c r="A121" s="113">
        <v>119</v>
      </c>
      <c r="B121" s="121"/>
      <c r="C121" s="121"/>
      <c r="D121" s="121"/>
      <c r="E121" s="121"/>
      <c r="F121" s="122"/>
      <c r="G121" s="121"/>
      <c r="H121" s="122"/>
      <c r="I121" s="121"/>
      <c r="J121" s="121"/>
      <c r="K121" s="121"/>
      <c r="L121" s="121"/>
      <c r="M121" s="122"/>
      <c r="N121" s="121"/>
      <c r="O121" s="121"/>
      <c r="P121" s="121"/>
      <c r="Q121" s="121"/>
      <c r="R121" s="122"/>
      <c r="S121" s="121"/>
      <c r="T121" s="121"/>
      <c r="U121" s="121"/>
      <c r="V121" s="121"/>
      <c r="W121" s="122"/>
      <c r="X121" s="121"/>
      <c r="Y121" s="114"/>
      <c r="Z121" s="114"/>
      <c r="AA121" s="114"/>
      <c r="AB121" s="115"/>
    </row>
    <row r="122" spans="1:28" x14ac:dyDescent="0.2">
      <c r="A122" s="101">
        <v>120</v>
      </c>
      <c r="B122" s="37"/>
      <c r="C122" s="37"/>
      <c r="D122" s="37"/>
      <c r="G122" s="37"/>
      <c r="J122" s="25"/>
      <c r="K122" s="25"/>
      <c r="P122" s="25"/>
      <c r="T122" s="37"/>
      <c r="U122" s="37"/>
      <c r="Y122" s="37"/>
      <c r="Z122" s="37"/>
    </row>
    <row r="123" spans="1:28" x14ac:dyDescent="0.2">
      <c r="A123" s="101">
        <v>121</v>
      </c>
      <c r="B123" s="37"/>
      <c r="C123" s="37"/>
      <c r="D123" s="37"/>
      <c r="G123" s="37"/>
      <c r="J123" s="25"/>
      <c r="K123" s="25"/>
      <c r="P123" s="25"/>
      <c r="T123" s="37"/>
      <c r="U123" s="37"/>
      <c r="Y123" s="37"/>
      <c r="Z123" s="37"/>
    </row>
    <row r="124" spans="1:28" x14ac:dyDescent="0.2">
      <c r="A124" s="101">
        <v>122</v>
      </c>
      <c r="B124" s="37"/>
      <c r="C124" s="37"/>
      <c r="D124" s="37"/>
      <c r="G124" s="37"/>
      <c r="J124" s="25"/>
      <c r="K124" s="25"/>
      <c r="P124" s="25"/>
      <c r="T124" s="37"/>
      <c r="U124" s="37"/>
      <c r="Y124" s="37"/>
      <c r="Z124" s="37"/>
    </row>
    <row r="125" spans="1:28" x14ac:dyDescent="0.2">
      <c r="A125" s="101">
        <v>123</v>
      </c>
      <c r="B125" s="37"/>
      <c r="C125" s="37"/>
      <c r="D125" s="37"/>
      <c r="G125" s="37"/>
      <c r="J125" s="25"/>
      <c r="K125" s="25"/>
      <c r="P125" s="25"/>
      <c r="T125" s="37"/>
      <c r="U125" s="37"/>
      <c r="Y125" s="37"/>
      <c r="Z125" s="37"/>
    </row>
    <row r="126" spans="1:28" ht="13.5" thickBot="1" x14ac:dyDescent="0.25">
      <c r="A126" s="113">
        <v>124</v>
      </c>
      <c r="B126" s="121"/>
      <c r="C126" s="121"/>
      <c r="D126" s="121"/>
      <c r="E126" s="121"/>
      <c r="F126" s="122"/>
      <c r="G126" s="121"/>
      <c r="H126" s="122"/>
      <c r="I126" s="121"/>
      <c r="J126" s="121"/>
      <c r="K126" s="121"/>
      <c r="L126" s="121"/>
      <c r="M126" s="122"/>
      <c r="N126" s="121"/>
      <c r="O126" s="121"/>
      <c r="P126" s="121"/>
      <c r="Q126" s="121"/>
      <c r="R126" s="122"/>
      <c r="S126" s="121"/>
      <c r="T126" s="121"/>
      <c r="U126" s="121"/>
      <c r="V126" s="121"/>
      <c r="W126" s="122"/>
      <c r="X126" s="121"/>
      <c r="Y126" s="114"/>
      <c r="Z126" s="114"/>
      <c r="AA126" s="114"/>
      <c r="AB126" s="115"/>
    </row>
    <row r="127" spans="1:28" x14ac:dyDescent="0.2">
      <c r="A127" s="101">
        <v>125</v>
      </c>
      <c r="B127" s="37"/>
      <c r="C127" s="37"/>
      <c r="D127" s="37"/>
      <c r="G127" s="37"/>
      <c r="J127" s="25"/>
      <c r="K127" s="25"/>
      <c r="P127" s="25"/>
      <c r="T127" s="37"/>
      <c r="U127" s="37"/>
      <c r="Y127" s="37"/>
      <c r="Z127" s="37"/>
    </row>
    <row r="128" spans="1:28" x14ac:dyDescent="0.2">
      <c r="A128" s="101">
        <v>126</v>
      </c>
      <c r="B128" s="37"/>
      <c r="C128" s="37"/>
      <c r="D128" s="37"/>
      <c r="G128" s="37"/>
      <c r="J128" s="25"/>
      <c r="K128" s="25"/>
      <c r="P128" s="25"/>
      <c r="T128" s="37"/>
      <c r="U128" s="37"/>
      <c r="Y128" s="37"/>
      <c r="Z128" s="37"/>
    </row>
    <row r="129" spans="1:28" x14ac:dyDescent="0.2">
      <c r="A129" s="101">
        <v>127</v>
      </c>
      <c r="B129" s="37"/>
      <c r="C129" s="37"/>
      <c r="D129" s="37"/>
      <c r="G129" s="37"/>
      <c r="J129" s="25"/>
      <c r="K129" s="25"/>
      <c r="P129" s="25"/>
      <c r="T129" s="37"/>
      <c r="U129" s="37"/>
      <c r="Y129" s="37"/>
      <c r="Z129" s="37"/>
    </row>
    <row r="130" spans="1:28" x14ac:dyDescent="0.2">
      <c r="A130" s="101">
        <v>128</v>
      </c>
      <c r="B130" s="37"/>
      <c r="C130" s="37"/>
      <c r="D130" s="37"/>
      <c r="G130" s="37"/>
      <c r="J130" s="25"/>
      <c r="K130" s="25"/>
      <c r="P130" s="25"/>
      <c r="T130" s="37"/>
      <c r="U130" s="37"/>
      <c r="Y130" s="37"/>
      <c r="Z130" s="37"/>
    </row>
    <row r="131" spans="1:28" ht="13.5" thickBot="1" x14ac:dyDescent="0.25">
      <c r="A131" s="113">
        <v>129</v>
      </c>
      <c r="B131" s="121"/>
      <c r="C131" s="121"/>
      <c r="D131" s="121"/>
      <c r="E131" s="121"/>
      <c r="F131" s="122"/>
      <c r="G131" s="121"/>
      <c r="H131" s="122"/>
      <c r="I131" s="121"/>
      <c r="J131" s="121"/>
      <c r="K131" s="121"/>
      <c r="L131" s="121"/>
      <c r="M131" s="122"/>
      <c r="N131" s="121"/>
      <c r="O131" s="121"/>
      <c r="P131" s="121"/>
      <c r="Q131" s="121"/>
      <c r="R131" s="122"/>
      <c r="S131" s="121"/>
      <c r="T131" s="121"/>
      <c r="U131" s="121"/>
      <c r="V131" s="121"/>
      <c r="W131" s="122"/>
      <c r="X131" s="121"/>
      <c r="Y131" s="114"/>
      <c r="Z131" s="114"/>
      <c r="AA131" s="114"/>
      <c r="AB131" s="115"/>
    </row>
    <row r="132" spans="1:28" x14ac:dyDescent="0.2">
      <c r="A132" s="101">
        <v>130</v>
      </c>
      <c r="B132" s="37"/>
      <c r="C132" s="37"/>
      <c r="D132" s="37"/>
      <c r="G132" s="37"/>
      <c r="J132" s="25"/>
      <c r="K132" s="25"/>
      <c r="P132" s="25"/>
      <c r="T132" s="37"/>
      <c r="U132" s="37"/>
      <c r="Y132" s="37"/>
      <c r="Z132" s="37"/>
    </row>
    <row r="133" spans="1:28" x14ac:dyDescent="0.2">
      <c r="A133" s="101">
        <v>131</v>
      </c>
      <c r="B133" s="37"/>
      <c r="C133" s="37"/>
      <c r="D133" s="37"/>
      <c r="G133" s="37"/>
      <c r="J133" s="25"/>
      <c r="K133" s="25"/>
      <c r="P133" s="25"/>
      <c r="T133" s="37"/>
      <c r="U133" s="37"/>
      <c r="Y133" s="37"/>
      <c r="Z133" s="37"/>
    </row>
    <row r="134" spans="1:28" x14ac:dyDescent="0.2">
      <c r="A134" s="101">
        <v>132</v>
      </c>
      <c r="B134" s="37"/>
      <c r="C134" s="37"/>
      <c r="D134" s="37"/>
      <c r="G134" s="37"/>
      <c r="J134" s="25"/>
      <c r="K134" s="25"/>
      <c r="P134" s="25"/>
      <c r="T134" s="37"/>
      <c r="U134" s="37"/>
      <c r="Y134" s="37"/>
      <c r="Z134" s="37"/>
    </row>
    <row r="135" spans="1:28" x14ac:dyDescent="0.2">
      <c r="A135" s="101">
        <v>133</v>
      </c>
      <c r="B135" s="37"/>
      <c r="C135" s="37"/>
      <c r="D135" s="37"/>
      <c r="G135" s="37"/>
      <c r="J135" s="25"/>
      <c r="K135" s="25"/>
      <c r="P135" s="25"/>
      <c r="T135" s="37"/>
      <c r="U135" s="37"/>
      <c r="Y135" s="37"/>
      <c r="Z135" s="37"/>
    </row>
    <row r="136" spans="1:28" ht="13.5" thickBot="1" x14ac:dyDescent="0.25">
      <c r="A136" s="113">
        <v>134</v>
      </c>
      <c r="B136" s="121"/>
      <c r="C136" s="121"/>
      <c r="D136" s="121"/>
      <c r="E136" s="121"/>
      <c r="F136" s="122"/>
      <c r="G136" s="121"/>
      <c r="H136" s="122"/>
      <c r="I136" s="121"/>
      <c r="J136" s="121"/>
      <c r="K136" s="121"/>
      <c r="L136" s="121"/>
      <c r="M136" s="122"/>
      <c r="N136" s="121"/>
      <c r="O136" s="121"/>
      <c r="P136" s="121"/>
      <c r="Q136" s="121"/>
      <c r="R136" s="122"/>
      <c r="S136" s="121"/>
      <c r="T136" s="121"/>
      <c r="U136" s="121"/>
      <c r="V136" s="121"/>
      <c r="W136" s="122"/>
      <c r="X136" s="121"/>
      <c r="Y136" s="114"/>
      <c r="Z136" s="114"/>
      <c r="AA136" s="114"/>
      <c r="AB136" s="115"/>
    </row>
    <row r="137" spans="1:28" x14ac:dyDescent="0.2">
      <c r="A137" s="101">
        <v>135</v>
      </c>
      <c r="B137" s="37"/>
      <c r="C137" s="37"/>
      <c r="D137" s="37"/>
      <c r="G137" s="37"/>
      <c r="J137" s="25"/>
      <c r="K137" s="25"/>
      <c r="P137" s="25"/>
      <c r="T137" s="37"/>
      <c r="U137" s="37"/>
      <c r="Y137" s="37"/>
      <c r="Z137" s="37"/>
    </row>
    <row r="138" spans="1:28" x14ac:dyDescent="0.2">
      <c r="A138" s="101">
        <v>136</v>
      </c>
      <c r="B138" s="37"/>
      <c r="C138" s="37"/>
      <c r="D138" s="37"/>
      <c r="G138" s="37"/>
      <c r="J138" s="25"/>
      <c r="K138" s="25"/>
      <c r="P138" s="25"/>
      <c r="T138" s="37"/>
      <c r="U138" s="37"/>
      <c r="Y138" s="37"/>
      <c r="Z138" s="37"/>
    </row>
    <row r="139" spans="1:28" x14ac:dyDescent="0.2">
      <c r="A139" s="101">
        <v>137</v>
      </c>
      <c r="B139" s="37"/>
      <c r="C139" s="37"/>
      <c r="D139" s="37"/>
      <c r="G139" s="37"/>
      <c r="J139" s="25"/>
      <c r="K139" s="25"/>
      <c r="P139" s="25"/>
      <c r="T139" s="37"/>
      <c r="U139" s="37"/>
      <c r="Y139" s="37"/>
      <c r="Z139" s="37"/>
    </row>
    <row r="140" spans="1:28" x14ac:dyDescent="0.2">
      <c r="A140" s="101">
        <v>138</v>
      </c>
      <c r="B140" s="37"/>
      <c r="C140" s="37"/>
      <c r="D140" s="37"/>
      <c r="G140" s="37"/>
      <c r="J140" s="25"/>
      <c r="K140" s="25"/>
      <c r="P140" s="25"/>
      <c r="T140" s="37"/>
      <c r="U140" s="37"/>
      <c r="Y140" s="37"/>
      <c r="Z140" s="37"/>
    </row>
    <row r="141" spans="1:28" ht="13.5" thickBot="1" x14ac:dyDescent="0.25">
      <c r="A141" s="113">
        <v>139</v>
      </c>
      <c r="B141" s="121"/>
      <c r="C141" s="121"/>
      <c r="D141" s="121"/>
      <c r="E141" s="121"/>
      <c r="F141" s="122"/>
      <c r="G141" s="121"/>
      <c r="H141" s="122"/>
      <c r="I141" s="121"/>
      <c r="J141" s="121"/>
      <c r="K141" s="121"/>
      <c r="L141" s="121"/>
      <c r="M141" s="122"/>
      <c r="N141" s="121"/>
      <c r="O141" s="121"/>
      <c r="P141" s="121"/>
      <c r="Q141" s="121"/>
      <c r="R141" s="122"/>
      <c r="S141" s="121"/>
      <c r="T141" s="121"/>
      <c r="U141" s="121"/>
      <c r="V141" s="121"/>
      <c r="W141" s="122"/>
      <c r="X141" s="121"/>
      <c r="Y141" s="114"/>
      <c r="Z141" s="114"/>
      <c r="AA141" s="114"/>
      <c r="AB141" s="115"/>
    </row>
    <row r="142" spans="1:28" x14ac:dyDescent="0.2">
      <c r="A142" s="101">
        <v>140</v>
      </c>
      <c r="B142" s="37"/>
      <c r="C142" s="37"/>
      <c r="D142" s="37"/>
      <c r="G142" s="37"/>
      <c r="J142" s="25"/>
      <c r="K142" s="25"/>
      <c r="P142" s="25"/>
      <c r="T142" s="37"/>
      <c r="U142" s="37"/>
      <c r="Y142" s="37"/>
      <c r="Z142" s="37"/>
    </row>
    <row r="143" spans="1:28" x14ac:dyDescent="0.2">
      <c r="A143" s="101">
        <v>141</v>
      </c>
      <c r="B143" s="37"/>
      <c r="C143" s="37"/>
      <c r="D143" s="37"/>
      <c r="G143" s="37"/>
      <c r="J143" s="25"/>
      <c r="K143" s="25"/>
      <c r="P143" s="25"/>
      <c r="T143" s="37"/>
      <c r="U143" s="37"/>
      <c r="Y143" s="37"/>
      <c r="Z143" s="37"/>
    </row>
    <row r="144" spans="1:28" x14ac:dyDescent="0.2">
      <c r="A144" s="101">
        <v>142</v>
      </c>
      <c r="B144" s="37"/>
      <c r="C144" s="37"/>
      <c r="D144" s="37"/>
      <c r="G144" s="37"/>
      <c r="J144" s="25"/>
      <c r="K144" s="25"/>
      <c r="P144" s="25"/>
      <c r="T144" s="37"/>
      <c r="U144" s="37"/>
      <c r="Y144" s="37"/>
      <c r="Z144" s="37"/>
    </row>
    <row r="145" spans="1:28" x14ac:dyDescent="0.2">
      <c r="A145" s="101">
        <v>143</v>
      </c>
      <c r="B145" s="37"/>
      <c r="C145" s="37"/>
      <c r="D145" s="37"/>
      <c r="G145" s="37"/>
      <c r="J145" s="25"/>
      <c r="K145" s="25"/>
      <c r="P145" s="25"/>
      <c r="T145" s="37"/>
      <c r="U145" s="37"/>
      <c r="Y145" s="37"/>
      <c r="Z145" s="37"/>
    </row>
    <row r="146" spans="1:28" ht="13.5" thickBot="1" x14ac:dyDescent="0.25">
      <c r="A146" s="113">
        <v>144</v>
      </c>
      <c r="B146" s="121"/>
      <c r="C146" s="121"/>
      <c r="D146" s="121"/>
      <c r="E146" s="121"/>
      <c r="F146" s="122"/>
      <c r="G146" s="121"/>
      <c r="H146" s="122"/>
      <c r="I146" s="121"/>
      <c r="J146" s="121"/>
      <c r="K146" s="121"/>
      <c r="L146" s="121"/>
      <c r="M146" s="122"/>
      <c r="N146" s="121"/>
      <c r="O146" s="121"/>
      <c r="P146" s="121"/>
      <c r="Q146" s="121"/>
      <c r="R146" s="122"/>
      <c r="S146" s="121"/>
      <c r="T146" s="121"/>
      <c r="U146" s="121"/>
      <c r="V146" s="121"/>
      <c r="W146" s="122"/>
      <c r="X146" s="121"/>
      <c r="Y146" s="114"/>
      <c r="Z146" s="114"/>
      <c r="AA146" s="114"/>
      <c r="AB146" s="115"/>
    </row>
    <row r="147" spans="1:28" x14ac:dyDescent="0.2">
      <c r="A147" s="101">
        <v>145</v>
      </c>
      <c r="B147" s="37"/>
      <c r="C147" s="37"/>
      <c r="D147" s="37"/>
      <c r="G147" s="37"/>
      <c r="J147" s="25"/>
      <c r="K147" s="25"/>
      <c r="P147" s="25"/>
      <c r="T147" s="37"/>
      <c r="U147" s="37"/>
      <c r="Y147" s="37"/>
      <c r="Z147" s="37"/>
    </row>
    <row r="148" spans="1:28" x14ac:dyDescent="0.2">
      <c r="A148" s="101">
        <v>146</v>
      </c>
      <c r="B148" s="37"/>
      <c r="C148" s="37"/>
      <c r="D148" s="37"/>
      <c r="G148" s="37"/>
      <c r="J148" s="25"/>
      <c r="K148" s="25"/>
      <c r="P148" s="25"/>
      <c r="T148" s="37"/>
      <c r="U148" s="37"/>
      <c r="Y148" s="37"/>
      <c r="Z148" s="37"/>
    </row>
    <row r="149" spans="1:28" x14ac:dyDescent="0.2">
      <c r="A149" s="101">
        <v>147</v>
      </c>
      <c r="B149" s="37"/>
      <c r="C149" s="37"/>
      <c r="D149" s="37"/>
      <c r="G149" s="37"/>
      <c r="J149" s="25"/>
      <c r="K149" s="25"/>
      <c r="P149" s="25"/>
      <c r="T149" s="37"/>
      <c r="U149" s="37"/>
      <c r="Y149" s="37"/>
      <c r="Z149" s="37"/>
    </row>
    <row r="150" spans="1:28" x14ac:dyDescent="0.2">
      <c r="A150" s="101">
        <v>148</v>
      </c>
      <c r="B150" s="37"/>
      <c r="C150" s="37"/>
      <c r="D150" s="37"/>
      <c r="G150" s="37"/>
      <c r="J150" s="25"/>
      <c r="K150" s="25"/>
      <c r="P150" s="25"/>
      <c r="T150" s="37"/>
      <c r="U150" s="37"/>
      <c r="Y150" s="37"/>
      <c r="Z150" s="37"/>
    </row>
    <row r="151" spans="1:28" ht="13.5" thickBot="1" x14ac:dyDescent="0.25">
      <c r="A151" s="113">
        <v>149</v>
      </c>
      <c r="B151" s="121"/>
      <c r="C151" s="121"/>
      <c r="D151" s="121"/>
      <c r="E151" s="121"/>
      <c r="F151" s="122"/>
      <c r="G151" s="121"/>
      <c r="H151" s="122"/>
      <c r="I151" s="121"/>
      <c r="J151" s="121"/>
      <c r="K151" s="121"/>
      <c r="L151" s="121"/>
      <c r="M151" s="122"/>
      <c r="N151" s="121"/>
      <c r="O151" s="121"/>
      <c r="P151" s="121"/>
      <c r="Q151" s="121"/>
      <c r="R151" s="122"/>
      <c r="S151" s="121"/>
      <c r="T151" s="121"/>
      <c r="U151" s="121"/>
      <c r="V151" s="121"/>
      <c r="W151" s="122"/>
      <c r="X151" s="121"/>
      <c r="Y151" s="114"/>
      <c r="Z151" s="114"/>
      <c r="AA151" s="114"/>
      <c r="AB151" s="115"/>
    </row>
    <row r="152" spans="1:28" x14ac:dyDescent="0.2">
      <c r="A152" s="101">
        <v>150</v>
      </c>
      <c r="B152" s="37"/>
      <c r="C152" s="37"/>
      <c r="D152" s="37"/>
      <c r="G152" s="37"/>
      <c r="J152" s="25"/>
      <c r="K152" s="25"/>
      <c r="P152" s="25"/>
      <c r="T152" s="37"/>
      <c r="U152" s="37"/>
      <c r="Y152" s="37"/>
      <c r="Z152" s="37"/>
    </row>
    <row r="153" spans="1:28" x14ac:dyDescent="0.2">
      <c r="A153" s="101">
        <v>151</v>
      </c>
      <c r="B153" s="37"/>
      <c r="C153" s="37"/>
      <c r="D153" s="37"/>
      <c r="G153" s="37"/>
      <c r="J153" s="25"/>
      <c r="K153" s="25"/>
      <c r="P153" s="25"/>
      <c r="T153" s="37"/>
      <c r="U153" s="37"/>
      <c r="Y153" s="37"/>
      <c r="Z153" s="37"/>
    </row>
    <row r="154" spans="1:28" x14ac:dyDescent="0.2">
      <c r="A154" s="101">
        <v>152</v>
      </c>
      <c r="B154" s="37"/>
      <c r="C154" s="37"/>
      <c r="D154" s="37"/>
      <c r="G154" s="37"/>
      <c r="J154" s="25"/>
      <c r="K154" s="25"/>
      <c r="P154" s="25"/>
      <c r="T154" s="37"/>
      <c r="U154" s="37"/>
      <c r="Y154" s="37"/>
      <c r="Z154" s="37"/>
    </row>
    <row r="155" spans="1:28" x14ac:dyDescent="0.2">
      <c r="A155" s="101">
        <v>153</v>
      </c>
      <c r="B155" s="37"/>
      <c r="C155" s="37"/>
      <c r="D155" s="37"/>
      <c r="G155" s="37"/>
      <c r="J155" s="25"/>
      <c r="K155" s="25"/>
      <c r="P155" s="25"/>
      <c r="T155" s="37"/>
      <c r="U155" s="37"/>
      <c r="Y155" s="37"/>
      <c r="Z155" s="37"/>
    </row>
    <row r="156" spans="1:28" ht="13.5" thickBot="1" x14ac:dyDescent="0.25">
      <c r="A156" s="113">
        <v>154</v>
      </c>
      <c r="B156" s="121"/>
      <c r="C156" s="121"/>
      <c r="D156" s="121"/>
      <c r="E156" s="121"/>
      <c r="F156" s="122"/>
      <c r="G156" s="121"/>
      <c r="H156" s="122"/>
      <c r="I156" s="121"/>
      <c r="J156" s="121"/>
      <c r="K156" s="121"/>
      <c r="L156" s="121"/>
      <c r="M156" s="122"/>
      <c r="N156" s="121"/>
      <c r="O156" s="121"/>
      <c r="P156" s="121"/>
      <c r="Q156" s="121"/>
      <c r="R156" s="122"/>
      <c r="S156" s="121"/>
      <c r="T156" s="121"/>
      <c r="U156" s="121"/>
      <c r="V156" s="121"/>
      <c r="W156" s="122"/>
      <c r="X156" s="121"/>
      <c r="Y156" s="114"/>
      <c r="Z156" s="114"/>
      <c r="AA156" s="114"/>
      <c r="AB156" s="115"/>
    </row>
    <row r="157" spans="1:28" x14ac:dyDescent="0.2">
      <c r="A157" s="101">
        <v>155</v>
      </c>
      <c r="B157" s="37"/>
      <c r="C157" s="37"/>
      <c r="D157" s="37"/>
      <c r="G157" s="37"/>
      <c r="J157" s="25"/>
      <c r="K157" s="25"/>
      <c r="P157" s="25"/>
      <c r="T157" s="37"/>
      <c r="U157" s="37"/>
      <c r="Y157" s="37"/>
      <c r="Z157" s="37"/>
    </row>
    <row r="158" spans="1:28" x14ac:dyDescent="0.2">
      <c r="A158" s="101">
        <v>156</v>
      </c>
      <c r="B158" s="37"/>
      <c r="C158" s="37"/>
      <c r="D158" s="37"/>
      <c r="G158" s="37"/>
      <c r="J158" s="25"/>
      <c r="K158" s="25"/>
      <c r="P158" s="25"/>
      <c r="T158" s="37"/>
      <c r="U158" s="37"/>
      <c r="Y158" s="37"/>
      <c r="Z158" s="37"/>
    </row>
    <row r="159" spans="1:28" x14ac:dyDescent="0.2">
      <c r="A159" s="101">
        <v>157</v>
      </c>
      <c r="B159" s="37"/>
      <c r="C159" s="37"/>
      <c r="D159" s="37"/>
      <c r="G159" s="37"/>
      <c r="J159" s="25"/>
      <c r="K159" s="25"/>
      <c r="P159" s="25"/>
      <c r="T159" s="37"/>
      <c r="U159" s="37"/>
      <c r="Y159" s="37"/>
      <c r="Z159" s="37"/>
    </row>
    <row r="160" spans="1:28" x14ac:dyDescent="0.2">
      <c r="A160" s="101">
        <v>158</v>
      </c>
      <c r="B160" s="37"/>
      <c r="C160" s="37"/>
      <c r="D160" s="37"/>
      <c r="G160" s="37"/>
      <c r="J160" s="25"/>
      <c r="K160" s="25"/>
      <c r="P160" s="25"/>
      <c r="T160" s="37"/>
      <c r="U160" s="37"/>
      <c r="Y160" s="37"/>
      <c r="Z160" s="37"/>
    </row>
    <row r="161" spans="1:28" ht="13.5" thickBot="1" x14ac:dyDescent="0.25">
      <c r="A161" s="113">
        <v>159</v>
      </c>
      <c r="B161" s="121"/>
      <c r="C161" s="121"/>
      <c r="D161" s="121"/>
      <c r="E161" s="121"/>
      <c r="F161" s="122"/>
      <c r="G161" s="121"/>
      <c r="H161" s="122"/>
      <c r="I161" s="121"/>
      <c r="J161" s="121"/>
      <c r="K161" s="121"/>
      <c r="L161" s="121"/>
      <c r="M161" s="122"/>
      <c r="N161" s="121"/>
      <c r="O161" s="121"/>
      <c r="P161" s="121"/>
      <c r="Q161" s="121"/>
      <c r="R161" s="122"/>
      <c r="S161" s="121"/>
      <c r="T161" s="121"/>
      <c r="U161" s="121"/>
      <c r="V161" s="121"/>
      <c r="W161" s="122"/>
      <c r="X161" s="121"/>
      <c r="Y161" s="114"/>
      <c r="Z161" s="114"/>
      <c r="AA161" s="114"/>
      <c r="AB161" s="115"/>
    </row>
    <row r="162" spans="1:28" x14ac:dyDescent="0.2">
      <c r="A162" s="101">
        <v>160</v>
      </c>
      <c r="B162" s="37"/>
      <c r="C162" s="37"/>
      <c r="D162" s="37"/>
      <c r="G162" s="37"/>
      <c r="J162" s="25"/>
      <c r="K162" s="25"/>
      <c r="P162" s="25"/>
      <c r="T162" s="37"/>
      <c r="U162" s="37"/>
      <c r="Y162" s="37"/>
      <c r="Z162" s="37"/>
    </row>
    <row r="163" spans="1:28" x14ac:dyDescent="0.2">
      <c r="A163" s="101">
        <v>161</v>
      </c>
      <c r="B163" s="37"/>
      <c r="C163" s="37"/>
      <c r="D163" s="37"/>
      <c r="G163" s="37"/>
      <c r="J163" s="25"/>
      <c r="K163" s="25"/>
      <c r="P163" s="25"/>
      <c r="T163" s="37"/>
      <c r="U163" s="37"/>
      <c r="Y163" s="37"/>
      <c r="Z163" s="37"/>
    </row>
    <row r="164" spans="1:28" x14ac:dyDescent="0.2">
      <c r="A164" s="101">
        <v>162</v>
      </c>
      <c r="B164" s="37"/>
      <c r="C164" s="37"/>
      <c r="D164" s="37"/>
      <c r="G164" s="37"/>
      <c r="J164" s="25"/>
      <c r="K164" s="25"/>
      <c r="P164" s="25"/>
      <c r="T164" s="37"/>
      <c r="U164" s="37"/>
      <c r="Y164" s="37"/>
      <c r="Z164" s="37"/>
    </row>
    <row r="165" spans="1:28" x14ac:dyDescent="0.2">
      <c r="A165" s="101">
        <v>163</v>
      </c>
      <c r="B165" s="37"/>
      <c r="C165" s="37"/>
      <c r="D165" s="37"/>
      <c r="G165" s="37"/>
      <c r="J165" s="25"/>
      <c r="K165" s="25"/>
      <c r="P165" s="25"/>
      <c r="T165" s="37"/>
      <c r="U165" s="37"/>
      <c r="Y165" s="37"/>
      <c r="Z165" s="37"/>
    </row>
    <row r="166" spans="1:28" ht="13.5" thickBot="1" x14ac:dyDescent="0.25">
      <c r="A166" s="113">
        <v>164</v>
      </c>
      <c r="B166" s="121"/>
      <c r="C166" s="121"/>
      <c r="D166" s="121"/>
      <c r="E166" s="121"/>
      <c r="F166" s="122"/>
      <c r="G166" s="121"/>
      <c r="H166" s="122"/>
      <c r="I166" s="121"/>
      <c r="J166" s="121"/>
      <c r="K166" s="121"/>
      <c r="L166" s="121"/>
      <c r="M166" s="122"/>
      <c r="N166" s="121"/>
      <c r="O166" s="121"/>
      <c r="P166" s="121"/>
      <c r="Q166" s="121"/>
      <c r="R166" s="122"/>
      <c r="S166" s="121"/>
      <c r="T166" s="121"/>
      <c r="U166" s="121"/>
      <c r="V166" s="121"/>
      <c r="W166" s="122"/>
      <c r="X166" s="121"/>
      <c r="Y166" s="114"/>
      <c r="Z166" s="114"/>
      <c r="AA166" s="114"/>
      <c r="AB166" s="115"/>
    </row>
    <row r="167" spans="1:28" x14ac:dyDescent="0.2">
      <c r="A167" s="101">
        <v>165</v>
      </c>
      <c r="B167" s="37"/>
      <c r="C167" s="37"/>
      <c r="D167" s="37"/>
      <c r="G167" s="37"/>
      <c r="J167" s="25"/>
      <c r="K167" s="25"/>
      <c r="P167" s="25"/>
      <c r="T167" s="37"/>
      <c r="U167" s="37"/>
      <c r="Y167" s="37"/>
      <c r="Z167" s="37"/>
    </row>
    <row r="168" spans="1:28" x14ac:dyDescent="0.2">
      <c r="A168" s="101">
        <v>166</v>
      </c>
      <c r="B168" s="37"/>
      <c r="C168" s="37"/>
      <c r="D168" s="37"/>
      <c r="G168" s="37"/>
      <c r="J168" s="25"/>
      <c r="K168" s="25"/>
      <c r="P168" s="25"/>
      <c r="T168" s="37"/>
      <c r="U168" s="37"/>
      <c r="Y168" s="37"/>
      <c r="Z168" s="37"/>
    </row>
    <row r="169" spans="1:28" x14ac:dyDescent="0.2">
      <c r="A169" s="101">
        <v>167</v>
      </c>
      <c r="B169" s="37"/>
      <c r="C169" s="37"/>
      <c r="D169" s="37"/>
      <c r="G169" s="37"/>
      <c r="J169" s="25"/>
      <c r="K169" s="25"/>
      <c r="P169" s="25"/>
      <c r="T169" s="37"/>
      <c r="U169" s="37"/>
      <c r="Y169" s="37"/>
      <c r="Z169" s="37"/>
    </row>
    <row r="170" spans="1:28" x14ac:dyDescent="0.2">
      <c r="A170" s="101">
        <v>168</v>
      </c>
      <c r="B170" s="37"/>
      <c r="C170" s="37"/>
      <c r="D170" s="37"/>
      <c r="G170" s="37"/>
      <c r="J170" s="25"/>
      <c r="K170" s="25"/>
      <c r="P170" s="25"/>
      <c r="T170" s="37"/>
      <c r="U170" s="37"/>
      <c r="Y170" s="37"/>
      <c r="Z170" s="37"/>
    </row>
    <row r="171" spans="1:28" ht="13.5" thickBot="1" x14ac:dyDescent="0.25">
      <c r="A171" s="113">
        <v>169</v>
      </c>
      <c r="B171" s="121"/>
      <c r="C171" s="121"/>
      <c r="D171" s="121"/>
      <c r="E171" s="121"/>
      <c r="F171" s="122"/>
      <c r="G171" s="121"/>
      <c r="H171" s="122"/>
      <c r="I171" s="121"/>
      <c r="J171" s="121"/>
      <c r="K171" s="121"/>
      <c r="L171" s="121"/>
      <c r="M171" s="122"/>
      <c r="N171" s="121"/>
      <c r="O171" s="121"/>
      <c r="P171" s="121"/>
      <c r="Q171" s="121"/>
      <c r="R171" s="122"/>
      <c r="S171" s="121"/>
      <c r="T171" s="121"/>
      <c r="U171" s="121"/>
      <c r="V171" s="121"/>
      <c r="W171" s="122"/>
      <c r="X171" s="121"/>
      <c r="Y171" s="114"/>
      <c r="Z171" s="114"/>
      <c r="AA171" s="114"/>
      <c r="AB171" s="115"/>
    </row>
    <row r="172" spans="1:28" x14ac:dyDescent="0.2">
      <c r="A172" s="101">
        <v>170</v>
      </c>
      <c r="B172" s="37"/>
      <c r="C172" s="37"/>
      <c r="D172" s="37"/>
      <c r="G172" s="37"/>
      <c r="J172" s="25"/>
      <c r="K172" s="25"/>
      <c r="P172" s="25"/>
      <c r="T172" s="37"/>
      <c r="U172" s="37"/>
      <c r="Y172" s="37"/>
      <c r="Z172" s="37"/>
    </row>
    <row r="173" spans="1:28" x14ac:dyDescent="0.2">
      <c r="A173" s="101">
        <v>171</v>
      </c>
      <c r="B173" s="37"/>
      <c r="C173" s="37"/>
      <c r="D173" s="37"/>
      <c r="G173" s="37"/>
      <c r="J173" s="25"/>
      <c r="K173" s="25"/>
      <c r="P173" s="25"/>
      <c r="T173" s="37"/>
      <c r="U173" s="37"/>
      <c r="Y173" s="37"/>
      <c r="Z173" s="37"/>
    </row>
    <row r="174" spans="1:28" x14ac:dyDescent="0.2">
      <c r="A174" s="101">
        <v>172</v>
      </c>
      <c r="B174" s="37"/>
      <c r="C174" s="37"/>
      <c r="D174" s="37"/>
      <c r="G174" s="37"/>
      <c r="J174" s="25"/>
      <c r="K174" s="25"/>
      <c r="P174" s="25"/>
      <c r="T174" s="37"/>
      <c r="U174" s="37"/>
      <c r="Y174" s="37"/>
      <c r="Z174" s="37"/>
    </row>
    <row r="175" spans="1:28" x14ac:dyDescent="0.2">
      <c r="A175" s="101">
        <v>173</v>
      </c>
      <c r="B175" s="37"/>
      <c r="C175" s="37"/>
      <c r="D175" s="37"/>
      <c r="G175" s="37"/>
      <c r="J175" s="25"/>
      <c r="K175" s="25"/>
      <c r="P175" s="25"/>
      <c r="T175" s="37"/>
      <c r="U175" s="37"/>
      <c r="Y175" s="37"/>
      <c r="Z175" s="37"/>
    </row>
    <row r="176" spans="1:28" ht="13.5" thickBot="1" x14ac:dyDescent="0.25">
      <c r="A176" s="113">
        <v>174</v>
      </c>
      <c r="B176" s="121"/>
      <c r="C176" s="121"/>
      <c r="D176" s="121"/>
      <c r="E176" s="121"/>
      <c r="F176" s="122"/>
      <c r="G176" s="121"/>
      <c r="H176" s="122"/>
      <c r="I176" s="121"/>
      <c r="J176" s="121"/>
      <c r="K176" s="121"/>
      <c r="L176" s="121"/>
      <c r="M176" s="122"/>
      <c r="N176" s="121"/>
      <c r="O176" s="121"/>
      <c r="P176" s="121"/>
      <c r="Q176" s="121"/>
      <c r="R176" s="122"/>
      <c r="S176" s="121"/>
      <c r="T176" s="121"/>
      <c r="U176" s="121"/>
      <c r="V176" s="121"/>
      <c r="W176" s="122"/>
      <c r="X176" s="121"/>
      <c r="Y176" s="114"/>
      <c r="Z176" s="114"/>
      <c r="AA176" s="114"/>
      <c r="AB176" s="115"/>
    </row>
    <row r="177" spans="1:28" x14ac:dyDescent="0.2">
      <c r="A177" s="101">
        <v>175</v>
      </c>
      <c r="B177" s="37"/>
      <c r="C177" s="37"/>
      <c r="D177" s="37"/>
      <c r="G177" s="37"/>
      <c r="J177" s="25"/>
      <c r="K177" s="25"/>
      <c r="P177" s="25"/>
      <c r="T177" s="37"/>
      <c r="U177" s="37"/>
      <c r="Y177" s="37"/>
      <c r="Z177" s="37"/>
    </row>
    <row r="178" spans="1:28" x14ac:dyDescent="0.2">
      <c r="A178" s="101">
        <v>176</v>
      </c>
      <c r="B178" s="37"/>
      <c r="C178" s="37"/>
      <c r="D178" s="37"/>
      <c r="G178" s="37"/>
      <c r="J178" s="25"/>
      <c r="K178" s="25"/>
      <c r="P178" s="25"/>
      <c r="T178" s="37"/>
      <c r="U178" s="37"/>
      <c r="Y178" s="37"/>
      <c r="Z178" s="37"/>
    </row>
    <row r="179" spans="1:28" x14ac:dyDescent="0.2">
      <c r="A179" s="101">
        <v>177</v>
      </c>
      <c r="B179" s="37"/>
      <c r="C179" s="37"/>
      <c r="D179" s="37"/>
      <c r="G179" s="37"/>
      <c r="J179" s="25"/>
      <c r="K179" s="25"/>
      <c r="P179" s="25"/>
      <c r="T179" s="37"/>
      <c r="U179" s="37"/>
      <c r="Y179" s="37"/>
      <c r="Z179" s="37"/>
    </row>
    <row r="180" spans="1:28" x14ac:dyDescent="0.2">
      <c r="A180" s="101">
        <v>178</v>
      </c>
      <c r="B180" s="37"/>
      <c r="C180" s="37"/>
      <c r="D180" s="37"/>
      <c r="G180" s="37"/>
      <c r="J180" s="25"/>
      <c r="K180" s="25"/>
      <c r="P180" s="25"/>
      <c r="T180" s="37"/>
      <c r="U180" s="37"/>
      <c r="Y180" s="37"/>
      <c r="Z180" s="37"/>
    </row>
    <row r="181" spans="1:28" ht="13.5" thickBot="1" x14ac:dyDescent="0.25">
      <c r="A181" s="113">
        <v>179</v>
      </c>
      <c r="B181" s="121"/>
      <c r="C181" s="121"/>
      <c r="D181" s="121"/>
      <c r="E181" s="121"/>
      <c r="F181" s="122"/>
      <c r="G181" s="121"/>
      <c r="H181" s="122"/>
      <c r="I181" s="121"/>
      <c r="J181" s="121"/>
      <c r="K181" s="121"/>
      <c r="L181" s="121"/>
      <c r="M181" s="122"/>
      <c r="N181" s="121"/>
      <c r="O181" s="121"/>
      <c r="P181" s="121"/>
      <c r="Q181" s="121"/>
      <c r="R181" s="122"/>
      <c r="S181" s="121"/>
      <c r="T181" s="121"/>
      <c r="U181" s="121"/>
      <c r="V181" s="121"/>
      <c r="W181" s="122"/>
      <c r="X181" s="121"/>
      <c r="Y181" s="114"/>
      <c r="Z181" s="114"/>
      <c r="AA181" s="114"/>
      <c r="AB181" s="115"/>
    </row>
    <row r="182" spans="1:28" x14ac:dyDescent="0.2">
      <c r="A182" s="101">
        <v>180</v>
      </c>
      <c r="B182" s="37"/>
      <c r="C182" s="37"/>
      <c r="D182" s="37"/>
      <c r="G182" s="37"/>
      <c r="J182" s="25"/>
      <c r="K182" s="25"/>
      <c r="P182" s="25"/>
      <c r="T182" s="37"/>
      <c r="U182" s="37"/>
      <c r="Y182" s="37"/>
      <c r="Z182" s="37"/>
    </row>
    <row r="183" spans="1:28" x14ac:dyDescent="0.2">
      <c r="A183" s="101">
        <v>181</v>
      </c>
      <c r="B183" s="37"/>
      <c r="C183" s="37"/>
      <c r="D183" s="37"/>
      <c r="G183" s="37"/>
      <c r="J183" s="25"/>
      <c r="K183" s="25"/>
      <c r="P183" s="25"/>
      <c r="T183" s="37"/>
      <c r="U183" s="37"/>
      <c r="Y183" s="37"/>
      <c r="Z183" s="37"/>
    </row>
    <row r="184" spans="1:28" x14ac:dyDescent="0.2">
      <c r="A184" s="101">
        <v>182</v>
      </c>
      <c r="B184" s="37"/>
      <c r="C184" s="37"/>
      <c r="D184" s="37"/>
      <c r="G184" s="37"/>
      <c r="J184" s="25"/>
      <c r="K184" s="25"/>
      <c r="P184" s="25"/>
      <c r="T184" s="37"/>
      <c r="U184" s="37"/>
      <c r="Y184" s="37"/>
      <c r="Z184" s="37"/>
    </row>
    <row r="185" spans="1:28" x14ac:dyDescent="0.2">
      <c r="A185" s="101">
        <v>183</v>
      </c>
      <c r="B185" s="37"/>
      <c r="C185" s="37"/>
      <c r="D185" s="37"/>
      <c r="G185" s="37"/>
      <c r="J185" s="25"/>
      <c r="K185" s="25"/>
      <c r="P185" s="25"/>
      <c r="T185" s="37"/>
      <c r="U185" s="37"/>
      <c r="Y185" s="37"/>
      <c r="Z185" s="37"/>
    </row>
    <row r="186" spans="1:28" ht="13.5" thickBot="1" x14ac:dyDescent="0.25">
      <c r="A186" s="113">
        <v>184</v>
      </c>
      <c r="B186" s="121"/>
      <c r="C186" s="121"/>
      <c r="D186" s="121"/>
      <c r="E186" s="121"/>
      <c r="F186" s="122"/>
      <c r="G186" s="121"/>
      <c r="H186" s="122"/>
      <c r="I186" s="121"/>
      <c r="J186" s="121"/>
      <c r="K186" s="121"/>
      <c r="L186" s="121"/>
      <c r="M186" s="122"/>
      <c r="N186" s="121"/>
      <c r="O186" s="121"/>
      <c r="P186" s="121"/>
      <c r="Q186" s="121"/>
      <c r="R186" s="122"/>
      <c r="S186" s="121"/>
      <c r="T186" s="121"/>
      <c r="U186" s="121"/>
      <c r="V186" s="121"/>
      <c r="W186" s="122"/>
      <c r="X186" s="121"/>
      <c r="Y186" s="114"/>
      <c r="Z186" s="114"/>
      <c r="AA186" s="114"/>
      <c r="AB186" s="115"/>
    </row>
    <row r="187" spans="1:28" x14ac:dyDescent="0.2">
      <c r="A187" s="101">
        <v>185</v>
      </c>
      <c r="B187" s="37"/>
      <c r="C187" s="37"/>
      <c r="D187" s="37"/>
      <c r="G187" s="37"/>
      <c r="J187" s="25"/>
      <c r="K187" s="25"/>
      <c r="P187" s="25"/>
      <c r="T187" s="37"/>
      <c r="U187" s="37"/>
      <c r="Y187" s="37"/>
      <c r="Z187" s="37"/>
    </row>
    <row r="188" spans="1:28" x14ac:dyDescent="0.2">
      <c r="A188" s="101">
        <v>186</v>
      </c>
      <c r="B188" s="37"/>
      <c r="C188" s="37"/>
      <c r="D188" s="37"/>
      <c r="G188" s="37"/>
      <c r="J188" s="25"/>
      <c r="K188" s="25"/>
      <c r="P188" s="25"/>
      <c r="T188" s="37"/>
      <c r="U188" s="37"/>
      <c r="Y188" s="37"/>
      <c r="Z188" s="37"/>
    </row>
    <row r="189" spans="1:28" x14ac:dyDescent="0.2">
      <c r="A189" s="101">
        <v>187</v>
      </c>
      <c r="B189" s="37"/>
      <c r="C189" s="37"/>
      <c r="D189" s="37"/>
      <c r="G189" s="37"/>
      <c r="J189" s="25"/>
      <c r="K189" s="25"/>
      <c r="P189" s="25"/>
      <c r="T189" s="37"/>
      <c r="U189" s="37"/>
      <c r="Y189" s="37"/>
      <c r="Z189" s="37"/>
    </row>
    <row r="190" spans="1:28" x14ac:dyDescent="0.2">
      <c r="A190" s="101">
        <v>188</v>
      </c>
      <c r="B190" s="37"/>
      <c r="C190" s="37"/>
      <c r="D190" s="37"/>
      <c r="G190" s="37"/>
      <c r="J190" s="25"/>
      <c r="K190" s="25"/>
      <c r="P190" s="25"/>
      <c r="T190" s="37"/>
      <c r="U190" s="37"/>
      <c r="Y190" s="37"/>
      <c r="Z190" s="37"/>
    </row>
    <row r="191" spans="1:28" ht="13.5" thickBot="1" x14ac:dyDescent="0.25">
      <c r="A191" s="113">
        <v>189</v>
      </c>
      <c r="B191" s="121"/>
      <c r="C191" s="121"/>
      <c r="D191" s="121"/>
      <c r="E191" s="121"/>
      <c r="F191" s="122"/>
      <c r="G191" s="121"/>
      <c r="H191" s="122"/>
      <c r="I191" s="121"/>
      <c r="J191" s="121"/>
      <c r="K191" s="121"/>
      <c r="L191" s="121"/>
      <c r="M191" s="122"/>
      <c r="N191" s="121"/>
      <c r="O191" s="121"/>
      <c r="P191" s="121"/>
      <c r="Q191" s="121"/>
      <c r="R191" s="122"/>
      <c r="S191" s="121"/>
      <c r="T191" s="121"/>
      <c r="U191" s="121"/>
      <c r="V191" s="121"/>
      <c r="W191" s="122"/>
      <c r="X191" s="121"/>
      <c r="Y191" s="114"/>
      <c r="Z191" s="114"/>
      <c r="AA191" s="114"/>
      <c r="AB191" s="115"/>
    </row>
    <row r="192" spans="1:28" x14ac:dyDescent="0.2">
      <c r="A192" s="101">
        <v>190</v>
      </c>
      <c r="B192" s="37"/>
      <c r="C192" s="37"/>
      <c r="D192" s="37"/>
      <c r="G192" s="37"/>
      <c r="J192" s="25"/>
      <c r="K192" s="25"/>
      <c r="P192" s="25"/>
      <c r="T192" s="37"/>
      <c r="U192" s="37"/>
      <c r="Y192" s="37"/>
      <c r="Z192" s="37"/>
    </row>
    <row r="193" spans="1:28" x14ac:dyDescent="0.2">
      <c r="A193" s="101">
        <v>191</v>
      </c>
      <c r="B193" s="37"/>
      <c r="C193" s="37"/>
      <c r="D193" s="37"/>
      <c r="G193" s="37"/>
      <c r="J193" s="25"/>
      <c r="K193" s="25"/>
      <c r="P193" s="25"/>
      <c r="T193" s="37"/>
      <c r="U193" s="37"/>
      <c r="Y193" s="37"/>
      <c r="Z193" s="37"/>
    </row>
    <row r="194" spans="1:28" x14ac:dyDescent="0.2">
      <c r="A194" s="101">
        <v>192</v>
      </c>
      <c r="B194" s="37"/>
      <c r="C194" s="37"/>
      <c r="D194" s="37"/>
      <c r="G194" s="37"/>
      <c r="J194" s="25"/>
      <c r="K194" s="25"/>
      <c r="P194" s="25"/>
      <c r="T194" s="37"/>
      <c r="U194" s="37"/>
      <c r="Y194" s="37"/>
      <c r="Z194" s="37"/>
    </row>
    <row r="195" spans="1:28" x14ac:dyDescent="0.2">
      <c r="A195" s="101">
        <v>193</v>
      </c>
      <c r="B195" s="37"/>
      <c r="C195" s="37"/>
      <c r="D195" s="37"/>
      <c r="G195" s="37"/>
      <c r="J195" s="25"/>
      <c r="K195" s="25"/>
      <c r="P195" s="25"/>
      <c r="T195" s="37"/>
      <c r="U195" s="37"/>
      <c r="Y195" s="37"/>
      <c r="Z195" s="37"/>
    </row>
    <row r="196" spans="1:28" ht="13.5" thickBot="1" x14ac:dyDescent="0.25">
      <c r="A196" s="113">
        <v>194</v>
      </c>
      <c r="B196" s="121"/>
      <c r="C196" s="121"/>
      <c r="D196" s="121"/>
      <c r="E196" s="121"/>
      <c r="F196" s="122"/>
      <c r="G196" s="121"/>
      <c r="H196" s="122"/>
      <c r="I196" s="121"/>
      <c r="J196" s="121"/>
      <c r="K196" s="121"/>
      <c r="L196" s="121"/>
      <c r="M196" s="122"/>
      <c r="N196" s="121"/>
      <c r="O196" s="121"/>
      <c r="P196" s="121"/>
      <c r="Q196" s="121"/>
      <c r="R196" s="122"/>
      <c r="S196" s="121"/>
      <c r="T196" s="121"/>
      <c r="U196" s="121"/>
      <c r="V196" s="121"/>
      <c r="W196" s="122"/>
      <c r="X196" s="121"/>
      <c r="Y196" s="114"/>
      <c r="Z196" s="114"/>
      <c r="AA196" s="114"/>
      <c r="AB196" s="115"/>
    </row>
    <row r="197" spans="1:28" x14ac:dyDescent="0.2">
      <c r="A197" s="101">
        <v>195</v>
      </c>
      <c r="B197" s="37"/>
      <c r="C197" s="37"/>
      <c r="D197" s="37"/>
      <c r="G197" s="37"/>
      <c r="J197" s="25"/>
      <c r="K197" s="25"/>
      <c r="P197" s="25"/>
      <c r="T197" s="37"/>
      <c r="U197" s="37"/>
      <c r="Y197" s="37"/>
      <c r="Z197" s="37"/>
    </row>
    <row r="198" spans="1:28" x14ac:dyDescent="0.2">
      <c r="A198" s="101">
        <v>196</v>
      </c>
      <c r="B198" s="37"/>
      <c r="C198" s="37"/>
      <c r="D198" s="37"/>
      <c r="G198" s="37"/>
      <c r="J198" s="25"/>
      <c r="K198" s="25"/>
      <c r="P198" s="25"/>
      <c r="T198" s="37"/>
      <c r="U198" s="37"/>
      <c r="Y198" s="37"/>
      <c r="Z198" s="37"/>
    </row>
    <row r="199" spans="1:28" x14ac:dyDescent="0.2">
      <c r="A199" s="101">
        <v>197</v>
      </c>
      <c r="B199" s="37"/>
      <c r="C199" s="37"/>
      <c r="D199" s="37"/>
      <c r="G199" s="37"/>
      <c r="J199" s="25"/>
      <c r="K199" s="25"/>
      <c r="P199" s="25"/>
      <c r="T199" s="37"/>
      <c r="U199" s="37"/>
      <c r="Y199" s="37"/>
      <c r="Z199" s="37"/>
    </row>
    <row r="200" spans="1:28" x14ac:dyDescent="0.2">
      <c r="A200" s="101">
        <v>198</v>
      </c>
      <c r="B200" s="37"/>
      <c r="C200" s="37"/>
      <c r="D200" s="37"/>
      <c r="G200" s="37"/>
      <c r="J200" s="25"/>
      <c r="K200" s="25"/>
      <c r="P200" s="25"/>
      <c r="T200" s="37"/>
      <c r="U200" s="37"/>
      <c r="Y200" s="37"/>
      <c r="Z200" s="37"/>
    </row>
    <row r="201" spans="1:28" ht="13.5" thickBot="1" x14ac:dyDescent="0.25">
      <c r="A201" s="113">
        <v>199</v>
      </c>
      <c r="B201" s="121"/>
      <c r="C201" s="121"/>
      <c r="D201" s="121"/>
      <c r="E201" s="121"/>
      <c r="F201" s="122"/>
      <c r="G201" s="121"/>
      <c r="H201" s="122"/>
      <c r="I201" s="121"/>
      <c r="J201" s="121"/>
      <c r="K201" s="121"/>
      <c r="L201" s="121"/>
      <c r="M201" s="122"/>
      <c r="N201" s="121"/>
      <c r="O201" s="121"/>
      <c r="P201" s="121"/>
      <c r="Q201" s="121"/>
      <c r="R201" s="122"/>
      <c r="S201" s="121"/>
      <c r="T201" s="121"/>
      <c r="U201" s="121"/>
      <c r="V201" s="121"/>
      <c r="W201" s="122"/>
      <c r="X201" s="121"/>
      <c r="Y201" s="114"/>
      <c r="Z201" s="114"/>
      <c r="AA201" s="114"/>
      <c r="AB201" s="115"/>
    </row>
    <row r="202" spans="1:28" x14ac:dyDescent="0.2">
      <c r="A202" s="101">
        <v>200</v>
      </c>
      <c r="B202" s="37"/>
      <c r="C202" s="37"/>
      <c r="D202" s="37"/>
      <c r="G202" s="37"/>
      <c r="J202" s="25"/>
      <c r="K202" s="25"/>
      <c r="P202" s="25"/>
      <c r="T202" s="37"/>
      <c r="U202" s="37"/>
      <c r="Y202" s="37"/>
      <c r="Z202" s="37"/>
    </row>
    <row r="203" spans="1:28" x14ac:dyDescent="0.2">
      <c r="A203" s="101">
        <v>201</v>
      </c>
      <c r="B203" s="37"/>
      <c r="C203" s="37"/>
      <c r="D203" s="37"/>
      <c r="G203" s="37"/>
      <c r="J203" s="25"/>
      <c r="K203" s="25"/>
      <c r="P203" s="25"/>
      <c r="T203" s="37"/>
      <c r="U203" s="37"/>
      <c r="Y203" s="37"/>
      <c r="Z203" s="37"/>
    </row>
    <row r="204" spans="1:28" x14ac:dyDescent="0.2">
      <c r="A204" s="101">
        <v>202</v>
      </c>
      <c r="B204" s="37"/>
      <c r="C204" s="37"/>
      <c r="D204" s="37"/>
      <c r="G204" s="37"/>
      <c r="J204" s="25"/>
      <c r="K204" s="25"/>
      <c r="P204" s="25"/>
      <c r="T204" s="37"/>
      <c r="U204" s="37"/>
      <c r="Y204" s="37"/>
      <c r="Z204" s="37"/>
    </row>
    <row r="205" spans="1:28" x14ac:dyDescent="0.2">
      <c r="A205" s="101">
        <v>203</v>
      </c>
      <c r="B205" s="37"/>
      <c r="C205" s="37"/>
      <c r="D205" s="37"/>
      <c r="G205" s="37"/>
      <c r="J205" s="25"/>
      <c r="K205" s="25"/>
      <c r="P205" s="25"/>
      <c r="T205" s="37"/>
      <c r="U205" s="37"/>
      <c r="Y205" s="37"/>
      <c r="Z205" s="37"/>
    </row>
    <row r="206" spans="1:28" ht="13.5" thickBot="1" x14ac:dyDescent="0.25">
      <c r="A206" s="113">
        <v>204</v>
      </c>
      <c r="B206" s="121"/>
      <c r="C206" s="121"/>
      <c r="D206" s="121"/>
      <c r="E206" s="121"/>
      <c r="F206" s="122"/>
      <c r="G206" s="121"/>
      <c r="H206" s="122"/>
      <c r="I206" s="121"/>
      <c r="J206" s="121"/>
      <c r="K206" s="121"/>
      <c r="L206" s="121"/>
      <c r="M206" s="122"/>
      <c r="N206" s="121"/>
      <c r="O206" s="121"/>
      <c r="P206" s="121"/>
      <c r="Q206" s="121"/>
      <c r="R206" s="122"/>
      <c r="S206" s="121"/>
      <c r="T206" s="121"/>
      <c r="U206" s="121"/>
      <c r="V206" s="121"/>
      <c r="W206" s="122"/>
      <c r="X206" s="121"/>
      <c r="Y206" s="114"/>
      <c r="Z206" s="114"/>
      <c r="AA206" s="114"/>
      <c r="AB206" s="115"/>
    </row>
    <row r="207" spans="1:28" x14ac:dyDescent="0.2">
      <c r="A207" s="101">
        <v>205</v>
      </c>
      <c r="B207" s="37"/>
      <c r="C207" s="37"/>
      <c r="D207" s="37"/>
      <c r="G207" s="37"/>
      <c r="J207" s="25"/>
      <c r="K207" s="25"/>
      <c r="P207" s="25"/>
      <c r="T207" s="37"/>
      <c r="U207" s="37"/>
      <c r="Y207" s="37"/>
      <c r="Z207" s="37"/>
    </row>
    <row r="208" spans="1:28" x14ac:dyDescent="0.2">
      <c r="A208" s="101">
        <v>206</v>
      </c>
      <c r="B208" s="37"/>
      <c r="C208" s="37"/>
      <c r="D208" s="37"/>
      <c r="G208" s="37"/>
      <c r="J208" s="25"/>
      <c r="K208" s="25"/>
      <c r="P208" s="25"/>
      <c r="T208" s="37"/>
      <c r="U208" s="37"/>
      <c r="Y208" s="37"/>
      <c r="Z208" s="37"/>
    </row>
    <row r="209" spans="1:28" x14ac:dyDescent="0.2">
      <c r="A209" s="101">
        <v>207</v>
      </c>
      <c r="B209" s="37"/>
      <c r="C209" s="37"/>
      <c r="D209" s="37"/>
      <c r="G209" s="37"/>
      <c r="J209" s="25"/>
      <c r="K209" s="25"/>
      <c r="P209" s="25"/>
      <c r="T209" s="37"/>
      <c r="U209" s="37"/>
      <c r="Y209" s="37"/>
      <c r="Z209" s="37"/>
    </row>
    <row r="210" spans="1:28" x14ac:dyDescent="0.2">
      <c r="A210" s="101">
        <v>208</v>
      </c>
      <c r="B210" s="37"/>
      <c r="C210" s="37"/>
      <c r="D210" s="37"/>
      <c r="G210" s="37"/>
      <c r="J210" s="25"/>
      <c r="K210" s="25"/>
      <c r="P210" s="25"/>
      <c r="T210" s="37"/>
      <c r="U210" s="37"/>
      <c r="Y210" s="37"/>
      <c r="Z210" s="37"/>
    </row>
    <row r="211" spans="1:28" ht="13.5" thickBot="1" x14ac:dyDescent="0.25">
      <c r="A211" s="113">
        <v>209</v>
      </c>
      <c r="B211" s="121"/>
      <c r="C211" s="121"/>
      <c r="D211" s="121"/>
      <c r="E211" s="121"/>
      <c r="F211" s="122"/>
      <c r="G211" s="121"/>
      <c r="H211" s="122"/>
      <c r="I211" s="121"/>
      <c r="J211" s="121"/>
      <c r="K211" s="121"/>
      <c r="L211" s="121"/>
      <c r="M211" s="122"/>
      <c r="N211" s="121"/>
      <c r="O211" s="121"/>
      <c r="P211" s="121"/>
      <c r="Q211" s="121"/>
      <c r="R211" s="122"/>
      <c r="S211" s="121"/>
      <c r="T211" s="121"/>
      <c r="U211" s="121"/>
      <c r="V211" s="121"/>
      <c r="W211" s="122"/>
      <c r="X211" s="121"/>
      <c r="Y211" s="114"/>
      <c r="Z211" s="114"/>
      <c r="AA211" s="114"/>
      <c r="AB211" s="115"/>
    </row>
    <row r="212" spans="1:28" x14ac:dyDescent="0.2">
      <c r="A212" s="101">
        <v>210</v>
      </c>
      <c r="B212" s="37"/>
      <c r="C212" s="37"/>
      <c r="D212" s="37"/>
      <c r="G212" s="37"/>
      <c r="J212" s="25"/>
      <c r="K212" s="25"/>
      <c r="P212" s="25"/>
      <c r="T212" s="37"/>
      <c r="U212" s="37"/>
      <c r="Y212" s="37"/>
      <c r="Z212" s="37"/>
    </row>
    <row r="213" spans="1:28" x14ac:dyDescent="0.2">
      <c r="A213" s="101">
        <v>211</v>
      </c>
      <c r="B213" s="37"/>
      <c r="C213" s="37"/>
      <c r="D213" s="37"/>
      <c r="G213" s="37"/>
      <c r="J213" s="25"/>
      <c r="K213" s="25"/>
      <c r="P213" s="25"/>
      <c r="T213" s="37"/>
      <c r="U213" s="37"/>
      <c r="Y213" s="37"/>
      <c r="Z213" s="37"/>
    </row>
    <row r="214" spans="1:28" x14ac:dyDescent="0.2">
      <c r="A214" s="101">
        <v>212</v>
      </c>
      <c r="B214" s="37"/>
      <c r="C214" s="37"/>
      <c r="D214" s="37"/>
      <c r="G214" s="37"/>
      <c r="J214" s="25"/>
      <c r="K214" s="25"/>
      <c r="P214" s="25"/>
      <c r="T214" s="37"/>
      <c r="U214" s="37"/>
      <c r="Y214" s="37"/>
      <c r="Z214" s="37"/>
    </row>
    <row r="215" spans="1:28" x14ac:dyDescent="0.2">
      <c r="A215" s="101">
        <v>213</v>
      </c>
      <c r="B215" s="37"/>
      <c r="C215" s="37"/>
      <c r="D215" s="37"/>
      <c r="G215" s="37"/>
      <c r="J215" s="25"/>
      <c r="K215" s="25"/>
      <c r="P215" s="25"/>
      <c r="T215" s="37"/>
      <c r="U215" s="37"/>
      <c r="Y215" s="37"/>
      <c r="Z215" s="37"/>
    </row>
    <row r="216" spans="1:28" ht="13.5" thickBot="1" x14ac:dyDescent="0.25">
      <c r="A216" s="113">
        <v>214</v>
      </c>
      <c r="B216" s="121"/>
      <c r="C216" s="121"/>
      <c r="D216" s="121"/>
      <c r="E216" s="121"/>
      <c r="F216" s="122"/>
      <c r="G216" s="121"/>
      <c r="H216" s="122"/>
      <c r="I216" s="121"/>
      <c r="J216" s="121"/>
      <c r="K216" s="121"/>
      <c r="L216" s="121"/>
      <c r="M216" s="122"/>
      <c r="N216" s="121"/>
      <c r="O216" s="121"/>
      <c r="P216" s="121"/>
      <c r="Q216" s="121"/>
      <c r="R216" s="122"/>
      <c r="S216" s="121"/>
      <c r="T216" s="121"/>
      <c r="U216" s="121"/>
      <c r="V216" s="121"/>
      <c r="W216" s="122"/>
      <c r="X216" s="121"/>
      <c r="Y216" s="114"/>
      <c r="Z216" s="114"/>
      <c r="AA216" s="114"/>
      <c r="AB216" s="115"/>
    </row>
    <row r="217" spans="1:28" x14ac:dyDescent="0.2">
      <c r="A217" s="101">
        <v>215</v>
      </c>
      <c r="B217" s="37"/>
      <c r="C217" s="37"/>
      <c r="D217" s="37"/>
      <c r="G217" s="37"/>
      <c r="J217" s="25"/>
      <c r="K217" s="25"/>
      <c r="P217" s="25"/>
      <c r="T217" s="37"/>
      <c r="U217" s="37"/>
      <c r="Y217" s="37"/>
      <c r="Z217" s="37"/>
    </row>
    <row r="218" spans="1:28" x14ac:dyDescent="0.2">
      <c r="A218" s="101">
        <v>216</v>
      </c>
      <c r="B218" s="37"/>
      <c r="C218" s="37"/>
      <c r="D218" s="37"/>
      <c r="G218" s="37"/>
      <c r="J218" s="25"/>
      <c r="K218" s="25"/>
      <c r="P218" s="25"/>
      <c r="T218" s="37"/>
      <c r="U218" s="37"/>
      <c r="Y218" s="37"/>
      <c r="Z218" s="37"/>
    </row>
    <row r="219" spans="1:28" x14ac:dyDescent="0.2">
      <c r="A219" s="101">
        <v>217</v>
      </c>
      <c r="B219" s="37"/>
      <c r="C219" s="37"/>
      <c r="D219" s="37"/>
      <c r="G219" s="37"/>
      <c r="J219" s="25"/>
      <c r="K219" s="25"/>
      <c r="P219" s="25"/>
      <c r="T219" s="37"/>
      <c r="U219" s="37"/>
      <c r="Y219" s="37"/>
      <c r="Z219" s="37"/>
    </row>
    <row r="220" spans="1:28" x14ac:dyDescent="0.2">
      <c r="A220" s="101">
        <v>218</v>
      </c>
      <c r="B220" s="37"/>
      <c r="C220" s="37"/>
      <c r="D220" s="37"/>
      <c r="G220" s="37"/>
      <c r="J220" s="25"/>
      <c r="K220" s="25"/>
      <c r="P220" s="25"/>
      <c r="T220" s="37"/>
      <c r="U220" s="37"/>
      <c r="Y220" s="37"/>
      <c r="Z220" s="37"/>
    </row>
    <row r="221" spans="1:28" ht="13.5" thickBot="1" x14ac:dyDescent="0.25">
      <c r="A221" s="113">
        <v>219</v>
      </c>
      <c r="B221" s="121"/>
      <c r="C221" s="121"/>
      <c r="D221" s="121"/>
      <c r="E221" s="121"/>
      <c r="F221" s="122"/>
      <c r="G221" s="121"/>
      <c r="H221" s="122"/>
      <c r="I221" s="121"/>
      <c r="J221" s="121"/>
      <c r="K221" s="121"/>
      <c r="L221" s="121"/>
      <c r="M221" s="122"/>
      <c r="N221" s="121"/>
      <c r="O221" s="121"/>
      <c r="P221" s="121"/>
      <c r="Q221" s="121"/>
      <c r="R221" s="122"/>
      <c r="S221" s="121"/>
      <c r="T221" s="121"/>
      <c r="U221" s="121"/>
      <c r="V221" s="121"/>
      <c r="W221" s="122"/>
      <c r="X221" s="121"/>
      <c r="Y221" s="114"/>
      <c r="Z221" s="114"/>
      <c r="AA221" s="114"/>
      <c r="AB221" s="115"/>
    </row>
    <row r="222" spans="1:28" x14ac:dyDescent="0.2">
      <c r="A222" s="101">
        <v>220</v>
      </c>
      <c r="B222" s="37"/>
      <c r="C222" s="37"/>
      <c r="D222" s="37"/>
      <c r="G222" s="37"/>
      <c r="J222" s="25"/>
      <c r="K222" s="25"/>
      <c r="P222" s="25"/>
      <c r="T222" s="37"/>
      <c r="U222" s="37"/>
      <c r="Y222" s="37"/>
      <c r="Z222" s="37"/>
    </row>
    <row r="223" spans="1:28" x14ac:dyDescent="0.2">
      <c r="A223" s="101">
        <v>221</v>
      </c>
      <c r="B223" s="37"/>
      <c r="C223" s="37"/>
      <c r="D223" s="37"/>
      <c r="G223" s="37"/>
      <c r="J223" s="25"/>
      <c r="K223" s="25"/>
      <c r="P223" s="25"/>
      <c r="T223" s="37"/>
      <c r="U223" s="37"/>
      <c r="Y223" s="37"/>
      <c r="Z223" s="37"/>
    </row>
    <row r="224" spans="1:28" x14ac:dyDescent="0.2">
      <c r="A224" s="101">
        <v>222</v>
      </c>
      <c r="B224" s="37"/>
      <c r="C224" s="37"/>
      <c r="D224" s="37"/>
      <c r="G224" s="37"/>
      <c r="J224" s="25"/>
      <c r="K224" s="25"/>
      <c r="P224" s="25"/>
      <c r="T224" s="37"/>
      <c r="U224" s="37"/>
      <c r="Y224" s="37"/>
      <c r="Z224" s="37"/>
    </row>
    <row r="225" spans="1:28" x14ac:dyDescent="0.2">
      <c r="A225" s="101">
        <v>223</v>
      </c>
      <c r="B225" s="37"/>
      <c r="C225" s="37"/>
      <c r="D225" s="37"/>
      <c r="G225" s="37"/>
      <c r="J225" s="25"/>
      <c r="K225" s="25"/>
      <c r="P225" s="25"/>
      <c r="T225" s="37"/>
      <c r="U225" s="37"/>
      <c r="Y225" s="37"/>
      <c r="Z225" s="37"/>
    </row>
    <row r="226" spans="1:28" ht="13.5" thickBot="1" x14ac:dyDescent="0.25">
      <c r="A226" s="113">
        <v>224</v>
      </c>
      <c r="B226" s="121"/>
      <c r="C226" s="121"/>
      <c r="D226" s="121"/>
      <c r="E226" s="121"/>
      <c r="F226" s="122"/>
      <c r="G226" s="121"/>
      <c r="H226" s="122"/>
      <c r="I226" s="121"/>
      <c r="J226" s="121"/>
      <c r="K226" s="121"/>
      <c r="L226" s="121"/>
      <c r="M226" s="122"/>
      <c r="N226" s="121"/>
      <c r="O226" s="121"/>
      <c r="P226" s="121"/>
      <c r="Q226" s="121"/>
      <c r="R226" s="122"/>
      <c r="S226" s="121"/>
      <c r="T226" s="121"/>
      <c r="U226" s="121"/>
      <c r="V226" s="121"/>
      <c r="W226" s="122"/>
      <c r="X226" s="121"/>
      <c r="Y226" s="114"/>
      <c r="Z226" s="114"/>
      <c r="AA226" s="114"/>
      <c r="AB226" s="115"/>
    </row>
    <row r="227" spans="1:28" x14ac:dyDescent="0.2">
      <c r="A227" s="101">
        <v>225</v>
      </c>
      <c r="B227" s="37"/>
      <c r="C227" s="37"/>
      <c r="D227" s="37"/>
      <c r="G227" s="37"/>
      <c r="J227" s="25"/>
      <c r="K227" s="25"/>
      <c r="P227" s="25"/>
      <c r="T227" s="37"/>
      <c r="U227" s="37"/>
      <c r="Y227" s="37"/>
      <c r="Z227" s="37"/>
    </row>
    <row r="228" spans="1:28" x14ac:dyDescent="0.2">
      <c r="A228" s="101">
        <v>226</v>
      </c>
      <c r="B228" s="37"/>
      <c r="C228" s="37"/>
      <c r="D228" s="37"/>
      <c r="G228" s="37"/>
      <c r="J228" s="25"/>
      <c r="K228" s="25"/>
      <c r="P228" s="25"/>
      <c r="T228" s="37"/>
      <c r="U228" s="37"/>
      <c r="Y228" s="37"/>
      <c r="Z228" s="37"/>
    </row>
    <row r="229" spans="1:28" x14ac:dyDescent="0.2">
      <c r="A229" s="101">
        <v>227</v>
      </c>
      <c r="B229" s="37"/>
      <c r="C229" s="37"/>
      <c r="D229" s="37"/>
      <c r="G229" s="37"/>
      <c r="J229" s="25"/>
      <c r="K229" s="25"/>
      <c r="P229" s="25"/>
      <c r="T229" s="37"/>
      <c r="U229" s="37"/>
      <c r="Y229" s="37"/>
      <c r="Z229" s="37"/>
    </row>
    <row r="230" spans="1:28" x14ac:dyDescent="0.2">
      <c r="A230" s="101">
        <v>228</v>
      </c>
      <c r="B230" s="37"/>
      <c r="C230" s="37"/>
      <c r="D230" s="37"/>
      <c r="G230" s="37"/>
      <c r="J230" s="25"/>
      <c r="K230" s="25"/>
      <c r="P230" s="25"/>
      <c r="T230" s="37"/>
      <c r="U230" s="37"/>
      <c r="Y230" s="37"/>
      <c r="Z230" s="37"/>
    </row>
    <row r="231" spans="1:28" ht="13.5" thickBot="1" x14ac:dyDescent="0.25">
      <c r="A231" s="113">
        <v>229</v>
      </c>
      <c r="B231" s="121"/>
      <c r="C231" s="121"/>
      <c r="D231" s="121"/>
      <c r="E231" s="121"/>
      <c r="F231" s="122"/>
      <c r="G231" s="121"/>
      <c r="H231" s="122"/>
      <c r="I231" s="121"/>
      <c r="J231" s="121"/>
      <c r="K231" s="121"/>
      <c r="L231" s="121"/>
      <c r="M231" s="122"/>
      <c r="N231" s="121"/>
      <c r="O231" s="121"/>
      <c r="P231" s="121"/>
      <c r="Q231" s="121"/>
      <c r="R231" s="122"/>
      <c r="S231" s="121"/>
      <c r="T231" s="121"/>
      <c r="U231" s="121"/>
      <c r="V231" s="121"/>
      <c r="W231" s="122"/>
      <c r="X231" s="121"/>
      <c r="Y231" s="114"/>
      <c r="Z231" s="114"/>
      <c r="AA231" s="114"/>
      <c r="AB231" s="115"/>
    </row>
    <row r="232" spans="1:28" x14ac:dyDescent="0.2">
      <c r="A232" s="101">
        <v>230</v>
      </c>
      <c r="B232" s="37"/>
      <c r="C232" s="37"/>
      <c r="D232" s="37"/>
      <c r="G232" s="37"/>
      <c r="J232" s="25"/>
      <c r="K232" s="25"/>
      <c r="P232" s="25"/>
      <c r="T232" s="37"/>
      <c r="U232" s="37"/>
      <c r="Y232" s="37"/>
      <c r="Z232" s="37"/>
    </row>
    <row r="233" spans="1:28" x14ac:dyDescent="0.2">
      <c r="A233" s="101">
        <v>231</v>
      </c>
      <c r="B233" s="37"/>
      <c r="C233" s="37"/>
      <c r="D233" s="37"/>
      <c r="G233" s="37"/>
      <c r="J233" s="25"/>
      <c r="K233" s="25"/>
      <c r="P233" s="25"/>
      <c r="T233" s="37"/>
      <c r="U233" s="37"/>
      <c r="Y233" s="37"/>
      <c r="Z233" s="37"/>
    </row>
    <row r="234" spans="1:28" x14ac:dyDescent="0.2">
      <c r="A234" s="101">
        <v>232</v>
      </c>
      <c r="B234" s="37"/>
      <c r="C234" s="37"/>
      <c r="D234" s="37"/>
      <c r="G234" s="37"/>
      <c r="J234" s="25"/>
      <c r="K234" s="25"/>
      <c r="P234" s="25"/>
      <c r="T234" s="37"/>
      <c r="U234" s="37"/>
      <c r="Y234" s="37"/>
      <c r="Z234" s="37"/>
    </row>
    <row r="235" spans="1:28" x14ac:dyDescent="0.2">
      <c r="A235" s="101">
        <v>233</v>
      </c>
      <c r="B235" s="37"/>
      <c r="C235" s="37"/>
      <c r="D235" s="37"/>
      <c r="G235" s="37"/>
      <c r="J235" s="25"/>
      <c r="K235" s="25"/>
      <c r="P235" s="25"/>
      <c r="T235" s="37"/>
      <c r="U235" s="37"/>
      <c r="Y235" s="37"/>
      <c r="Z235" s="37"/>
    </row>
    <row r="236" spans="1:28" ht="13.5" thickBot="1" x14ac:dyDescent="0.25">
      <c r="A236" s="113">
        <v>234</v>
      </c>
      <c r="B236" s="121"/>
      <c r="C236" s="121"/>
      <c r="D236" s="121"/>
      <c r="E236" s="121"/>
      <c r="F236" s="122"/>
      <c r="G236" s="121"/>
      <c r="H236" s="122"/>
      <c r="I236" s="121"/>
      <c r="J236" s="121"/>
      <c r="K236" s="121"/>
      <c r="L236" s="121"/>
      <c r="M236" s="122"/>
      <c r="N236" s="121"/>
      <c r="O236" s="121"/>
      <c r="P236" s="121"/>
      <c r="Q236" s="121"/>
      <c r="R236" s="122"/>
      <c r="S236" s="121"/>
      <c r="T236" s="121"/>
      <c r="U236" s="121"/>
      <c r="V236" s="121"/>
      <c r="W236" s="122"/>
      <c r="X236" s="121"/>
      <c r="Y236" s="114"/>
      <c r="Z236" s="114"/>
      <c r="AA236" s="114"/>
      <c r="AB236" s="115"/>
    </row>
    <row r="237" spans="1:28" x14ac:dyDescent="0.2">
      <c r="A237" s="101">
        <v>235</v>
      </c>
      <c r="B237" s="37"/>
      <c r="C237" s="37"/>
      <c r="D237" s="37"/>
      <c r="G237" s="37"/>
      <c r="J237" s="25"/>
      <c r="K237" s="25"/>
      <c r="P237" s="25"/>
      <c r="T237" s="37"/>
      <c r="U237" s="37"/>
      <c r="Y237" s="37"/>
      <c r="Z237" s="37"/>
    </row>
    <row r="238" spans="1:28" x14ac:dyDescent="0.2">
      <c r="A238" s="101">
        <v>236</v>
      </c>
      <c r="B238" s="37"/>
      <c r="C238" s="37"/>
      <c r="D238" s="37"/>
      <c r="G238" s="37"/>
      <c r="J238" s="25"/>
      <c r="K238" s="25"/>
      <c r="P238" s="25"/>
      <c r="T238" s="37"/>
      <c r="U238" s="37"/>
      <c r="Y238" s="37"/>
      <c r="Z238" s="37"/>
    </row>
    <row r="239" spans="1:28" x14ac:dyDescent="0.2">
      <c r="A239" s="101">
        <v>237</v>
      </c>
      <c r="B239" s="37"/>
      <c r="C239" s="37"/>
      <c r="D239" s="37"/>
      <c r="G239" s="37"/>
      <c r="J239" s="25"/>
      <c r="K239" s="25"/>
      <c r="P239" s="25"/>
      <c r="T239" s="37"/>
      <c r="U239" s="37"/>
      <c r="Y239" s="37"/>
      <c r="Z239" s="37"/>
    </row>
    <row r="240" spans="1:28" x14ac:dyDescent="0.2">
      <c r="A240" s="101">
        <v>238</v>
      </c>
      <c r="B240" s="37"/>
      <c r="C240" s="37"/>
      <c r="D240" s="37"/>
      <c r="G240" s="37"/>
      <c r="J240" s="25"/>
      <c r="K240" s="25"/>
      <c r="P240" s="25"/>
      <c r="T240" s="37"/>
      <c r="U240" s="37"/>
      <c r="Y240" s="37"/>
      <c r="Z240" s="37"/>
    </row>
    <row r="241" spans="1:28" ht="13.5" thickBot="1" x14ac:dyDescent="0.25">
      <c r="A241" s="113">
        <v>239</v>
      </c>
      <c r="B241" s="121"/>
      <c r="C241" s="121"/>
      <c r="D241" s="121"/>
      <c r="E241" s="121"/>
      <c r="F241" s="122"/>
      <c r="G241" s="121"/>
      <c r="H241" s="122"/>
      <c r="I241" s="121"/>
      <c r="J241" s="121"/>
      <c r="K241" s="121"/>
      <c r="L241" s="121"/>
      <c r="M241" s="122"/>
      <c r="N241" s="121"/>
      <c r="O241" s="121"/>
      <c r="P241" s="121"/>
      <c r="Q241" s="121"/>
      <c r="R241" s="122"/>
      <c r="S241" s="121"/>
      <c r="T241" s="121"/>
      <c r="U241" s="121"/>
      <c r="V241" s="121"/>
      <c r="W241" s="122"/>
      <c r="X241" s="121"/>
      <c r="Y241" s="114"/>
      <c r="Z241" s="114"/>
      <c r="AA241" s="114"/>
      <c r="AB241" s="115"/>
    </row>
    <row r="242" spans="1:28" x14ac:dyDescent="0.2">
      <c r="A242" s="101">
        <v>240</v>
      </c>
      <c r="B242" s="37"/>
      <c r="C242" s="37"/>
      <c r="D242" s="37"/>
      <c r="G242" s="37"/>
      <c r="J242" s="25"/>
      <c r="K242" s="25"/>
      <c r="P242" s="25"/>
      <c r="T242" s="37"/>
      <c r="U242" s="37"/>
      <c r="Y242" s="37"/>
      <c r="Z242" s="37"/>
    </row>
    <row r="243" spans="1:28" x14ac:dyDescent="0.2">
      <c r="A243" s="101">
        <v>241</v>
      </c>
      <c r="B243" s="37"/>
      <c r="C243" s="37"/>
      <c r="D243" s="37"/>
      <c r="G243" s="37"/>
      <c r="J243" s="25"/>
      <c r="K243" s="25"/>
      <c r="P243" s="25"/>
      <c r="T243" s="37"/>
      <c r="U243" s="37"/>
      <c r="Y243" s="37"/>
      <c r="Z243" s="37"/>
    </row>
    <row r="244" spans="1:28" x14ac:dyDescent="0.2">
      <c r="A244" s="101">
        <v>242</v>
      </c>
      <c r="B244" s="37"/>
      <c r="C244" s="37"/>
      <c r="D244" s="37"/>
      <c r="G244" s="37"/>
      <c r="J244" s="25"/>
      <c r="K244" s="25"/>
      <c r="P244" s="25"/>
      <c r="T244" s="37"/>
      <c r="U244" s="37"/>
      <c r="Y244" s="37"/>
      <c r="Z244" s="37"/>
    </row>
    <row r="245" spans="1:28" x14ac:dyDescent="0.2">
      <c r="A245" s="101">
        <v>243</v>
      </c>
      <c r="B245" s="37"/>
      <c r="C245" s="37"/>
      <c r="D245" s="37"/>
      <c r="G245" s="37"/>
      <c r="J245" s="25"/>
      <c r="K245" s="25"/>
      <c r="P245" s="25"/>
      <c r="T245" s="37"/>
      <c r="U245" s="37"/>
      <c r="Y245" s="37"/>
      <c r="Z245" s="37"/>
    </row>
    <row r="246" spans="1:28" ht="13.5" thickBot="1" x14ac:dyDescent="0.25">
      <c r="A246" s="113">
        <v>244</v>
      </c>
      <c r="B246" s="121"/>
      <c r="C246" s="121"/>
      <c r="D246" s="121"/>
      <c r="E246" s="121"/>
      <c r="F246" s="122"/>
      <c r="G246" s="121"/>
      <c r="H246" s="122"/>
      <c r="I246" s="121"/>
      <c r="J246" s="121"/>
      <c r="K246" s="121"/>
      <c r="L246" s="121"/>
      <c r="M246" s="122"/>
      <c r="N246" s="121"/>
      <c r="O246" s="121"/>
      <c r="P246" s="121"/>
      <c r="Q246" s="121"/>
      <c r="R246" s="122"/>
      <c r="S246" s="121"/>
      <c r="T246" s="121"/>
      <c r="U246" s="121"/>
      <c r="V246" s="121"/>
      <c r="W246" s="122"/>
      <c r="X246" s="121"/>
      <c r="Y246" s="114"/>
      <c r="Z246" s="114"/>
      <c r="AA246" s="114"/>
      <c r="AB246" s="115"/>
    </row>
    <row r="247" spans="1:28" x14ac:dyDescent="0.2">
      <c r="A247" s="101">
        <v>245</v>
      </c>
      <c r="B247" s="37"/>
      <c r="C247" s="37"/>
      <c r="D247" s="37"/>
      <c r="G247" s="37"/>
      <c r="J247" s="25"/>
      <c r="K247" s="25"/>
      <c r="P247" s="25"/>
      <c r="T247" s="37"/>
      <c r="U247" s="37"/>
      <c r="Y247" s="37"/>
      <c r="Z247" s="37"/>
    </row>
    <row r="248" spans="1:28" x14ac:dyDescent="0.2">
      <c r="A248" s="101">
        <v>246</v>
      </c>
      <c r="B248" s="37"/>
      <c r="C248" s="37"/>
      <c r="D248" s="37"/>
      <c r="G248" s="37"/>
      <c r="J248" s="25"/>
      <c r="K248" s="25"/>
      <c r="P248" s="25"/>
      <c r="T248" s="37"/>
      <c r="U248" s="37"/>
      <c r="Y248" s="37"/>
      <c r="Z248" s="37"/>
    </row>
    <row r="249" spans="1:28" x14ac:dyDescent="0.2">
      <c r="A249" s="101">
        <v>247</v>
      </c>
      <c r="B249" s="37"/>
      <c r="C249" s="37"/>
      <c r="D249" s="37"/>
      <c r="G249" s="37"/>
      <c r="J249" s="25"/>
      <c r="K249" s="25"/>
      <c r="P249" s="25"/>
      <c r="T249" s="37"/>
      <c r="U249" s="37"/>
      <c r="Y249" s="37"/>
      <c r="Z249" s="37"/>
    </row>
    <row r="250" spans="1:28" x14ac:dyDescent="0.2">
      <c r="A250" s="101">
        <v>248</v>
      </c>
      <c r="B250" s="37"/>
      <c r="C250" s="37"/>
      <c r="D250" s="37"/>
      <c r="G250" s="37"/>
      <c r="J250" s="25"/>
      <c r="K250" s="25"/>
      <c r="P250" s="25"/>
      <c r="T250" s="37"/>
      <c r="U250" s="37"/>
      <c r="Y250" s="37"/>
      <c r="Z250" s="37"/>
    </row>
    <row r="251" spans="1:28" ht="13.5" thickBot="1" x14ac:dyDescent="0.25">
      <c r="A251" s="113">
        <v>249</v>
      </c>
      <c r="B251" s="121"/>
      <c r="C251" s="121"/>
      <c r="D251" s="121"/>
      <c r="E251" s="121"/>
      <c r="F251" s="122"/>
      <c r="G251" s="121"/>
      <c r="H251" s="122"/>
      <c r="I251" s="121"/>
      <c r="J251" s="121"/>
      <c r="K251" s="121"/>
      <c r="L251" s="121"/>
      <c r="M251" s="122"/>
      <c r="N251" s="121"/>
      <c r="O251" s="121"/>
      <c r="P251" s="121"/>
      <c r="Q251" s="121"/>
      <c r="R251" s="122"/>
      <c r="S251" s="121"/>
      <c r="T251" s="121"/>
      <c r="U251" s="121"/>
      <c r="V251" s="121"/>
      <c r="W251" s="122"/>
      <c r="X251" s="121"/>
      <c r="Y251" s="114"/>
      <c r="Z251" s="114"/>
      <c r="AA251" s="114"/>
      <c r="AB251" s="115"/>
    </row>
    <row r="252" spans="1:28" x14ac:dyDescent="0.2">
      <c r="A252" s="101">
        <v>250</v>
      </c>
      <c r="B252" s="37"/>
      <c r="C252" s="37"/>
      <c r="D252" s="37"/>
      <c r="G252" s="37"/>
      <c r="J252" s="25"/>
      <c r="K252" s="25"/>
      <c r="P252" s="25"/>
      <c r="T252" s="37"/>
      <c r="U252" s="37"/>
      <c r="Y252" s="37"/>
      <c r="Z252" s="37"/>
    </row>
    <row r="253" spans="1:28" x14ac:dyDescent="0.2">
      <c r="A253" s="101">
        <v>251</v>
      </c>
      <c r="B253" s="37"/>
      <c r="C253" s="37"/>
      <c r="D253" s="37"/>
      <c r="G253" s="37"/>
      <c r="J253" s="25"/>
      <c r="K253" s="25"/>
      <c r="P253" s="25"/>
      <c r="T253" s="37"/>
      <c r="U253" s="37"/>
      <c r="Y253" s="37"/>
      <c r="Z253" s="37"/>
    </row>
    <row r="254" spans="1:28" x14ac:dyDescent="0.2">
      <c r="A254" s="101">
        <v>252</v>
      </c>
      <c r="B254" s="37"/>
      <c r="C254" s="37"/>
      <c r="D254" s="37"/>
      <c r="G254" s="37"/>
      <c r="J254" s="25"/>
      <c r="K254" s="25"/>
      <c r="P254" s="25"/>
      <c r="T254" s="37"/>
      <c r="U254" s="37"/>
      <c r="Y254" s="37"/>
      <c r="Z254" s="37"/>
    </row>
    <row r="255" spans="1:28" x14ac:dyDescent="0.2">
      <c r="A255" s="101">
        <v>253</v>
      </c>
      <c r="B255" s="37"/>
      <c r="C255" s="37"/>
      <c r="D255" s="37"/>
      <c r="G255" s="37"/>
      <c r="J255" s="25"/>
      <c r="K255" s="25"/>
      <c r="P255" s="25"/>
      <c r="T255" s="37"/>
      <c r="U255" s="37"/>
      <c r="Y255" s="37"/>
      <c r="Z255" s="37"/>
    </row>
    <row r="256" spans="1:28" ht="13.5" thickBot="1" x14ac:dyDescent="0.25">
      <c r="A256" s="113">
        <v>254</v>
      </c>
      <c r="B256" s="121"/>
      <c r="C256" s="121"/>
      <c r="D256" s="121"/>
      <c r="E256" s="121"/>
      <c r="F256" s="122"/>
      <c r="G256" s="121"/>
      <c r="H256" s="122"/>
      <c r="I256" s="121"/>
      <c r="J256" s="121"/>
      <c r="K256" s="121"/>
      <c r="L256" s="121"/>
      <c r="M256" s="122"/>
      <c r="N256" s="121"/>
      <c r="O256" s="121"/>
      <c r="P256" s="121"/>
      <c r="Q256" s="121"/>
      <c r="R256" s="122"/>
      <c r="S256" s="121"/>
      <c r="T256" s="121"/>
      <c r="U256" s="121"/>
      <c r="V256" s="121"/>
      <c r="W256" s="122"/>
      <c r="X256" s="121"/>
      <c r="Y256" s="114"/>
      <c r="Z256" s="114"/>
      <c r="AA256" s="114"/>
      <c r="AB256" s="115"/>
    </row>
    <row r="257" spans="1:28" x14ac:dyDescent="0.2">
      <c r="A257" s="101">
        <v>255</v>
      </c>
      <c r="B257" s="37"/>
      <c r="C257" s="37"/>
      <c r="D257" s="37"/>
      <c r="G257" s="37"/>
      <c r="J257" s="25"/>
      <c r="K257" s="25"/>
      <c r="P257" s="25"/>
      <c r="T257" s="37"/>
      <c r="U257" s="37"/>
      <c r="Y257" s="37"/>
      <c r="Z257" s="37"/>
    </row>
    <row r="258" spans="1:28" x14ac:dyDescent="0.2">
      <c r="A258" s="101">
        <v>256</v>
      </c>
      <c r="B258" s="37"/>
      <c r="C258" s="37"/>
      <c r="D258" s="37"/>
      <c r="G258" s="37"/>
      <c r="J258" s="25"/>
      <c r="K258" s="25"/>
      <c r="P258" s="25"/>
      <c r="T258" s="37"/>
      <c r="U258" s="37"/>
      <c r="Y258" s="37"/>
      <c r="Z258" s="37"/>
    </row>
    <row r="259" spans="1:28" x14ac:dyDescent="0.2">
      <c r="A259" s="101">
        <v>257</v>
      </c>
      <c r="B259" s="37"/>
      <c r="C259" s="37"/>
      <c r="D259" s="37"/>
      <c r="G259" s="37"/>
      <c r="J259" s="25"/>
      <c r="K259" s="25"/>
      <c r="P259" s="25"/>
      <c r="T259" s="37"/>
      <c r="U259" s="37"/>
      <c r="Y259" s="37"/>
      <c r="Z259" s="37"/>
    </row>
    <row r="260" spans="1:28" x14ac:dyDescent="0.2">
      <c r="A260" s="101">
        <v>258</v>
      </c>
      <c r="B260" s="37"/>
      <c r="C260" s="37"/>
      <c r="D260" s="37"/>
      <c r="G260" s="37"/>
      <c r="J260" s="25"/>
      <c r="K260" s="25"/>
      <c r="P260" s="25"/>
      <c r="T260" s="37"/>
      <c r="U260" s="37"/>
      <c r="Y260" s="37"/>
      <c r="Z260" s="37"/>
    </row>
    <row r="261" spans="1:28" ht="13.5" thickBot="1" x14ac:dyDescent="0.25">
      <c r="A261" s="113">
        <v>259</v>
      </c>
      <c r="B261" s="121"/>
      <c r="C261" s="121"/>
      <c r="D261" s="121"/>
      <c r="E261" s="121"/>
      <c r="F261" s="122"/>
      <c r="G261" s="121"/>
      <c r="H261" s="122"/>
      <c r="I261" s="121"/>
      <c r="J261" s="121"/>
      <c r="K261" s="121"/>
      <c r="L261" s="121"/>
      <c r="M261" s="122"/>
      <c r="N261" s="121"/>
      <c r="O261" s="121"/>
      <c r="P261" s="121"/>
      <c r="Q261" s="121"/>
      <c r="R261" s="122"/>
      <c r="S261" s="121"/>
      <c r="T261" s="121"/>
      <c r="U261" s="121"/>
      <c r="V261" s="121"/>
      <c r="W261" s="122"/>
      <c r="X261" s="121"/>
      <c r="Y261" s="114"/>
      <c r="Z261" s="114"/>
      <c r="AA261" s="114"/>
      <c r="AB261" s="115"/>
    </row>
    <row r="262" spans="1:28" x14ac:dyDescent="0.2">
      <c r="A262" s="101">
        <v>260</v>
      </c>
      <c r="B262" s="37"/>
      <c r="C262" s="37"/>
      <c r="D262" s="37"/>
      <c r="G262" s="37"/>
      <c r="J262" s="25"/>
      <c r="K262" s="25"/>
      <c r="P262" s="25"/>
      <c r="T262" s="37"/>
      <c r="U262" s="37"/>
      <c r="Y262" s="37"/>
      <c r="Z262" s="37"/>
    </row>
    <row r="263" spans="1:28" x14ac:dyDescent="0.2">
      <c r="A263" s="101">
        <v>261</v>
      </c>
      <c r="B263" s="37"/>
      <c r="C263" s="37"/>
      <c r="D263" s="37"/>
      <c r="G263" s="37"/>
      <c r="J263" s="25"/>
      <c r="K263" s="25"/>
      <c r="P263" s="25"/>
      <c r="T263" s="37"/>
      <c r="U263" s="37"/>
      <c r="Y263" s="37"/>
      <c r="Z263" s="37"/>
    </row>
    <row r="264" spans="1:28" x14ac:dyDescent="0.2">
      <c r="A264" s="101">
        <v>262</v>
      </c>
      <c r="B264" s="37"/>
      <c r="C264" s="37"/>
      <c r="D264" s="37"/>
      <c r="G264" s="37"/>
      <c r="J264" s="25"/>
      <c r="K264" s="25"/>
      <c r="P264" s="25"/>
      <c r="T264" s="37"/>
      <c r="U264" s="37"/>
      <c r="Y264" s="37"/>
      <c r="Z264" s="37"/>
    </row>
    <row r="265" spans="1:28" x14ac:dyDescent="0.2">
      <c r="A265" s="101">
        <v>263</v>
      </c>
      <c r="B265" s="37"/>
      <c r="C265" s="37"/>
      <c r="D265" s="37"/>
      <c r="G265" s="37"/>
      <c r="J265" s="25"/>
      <c r="K265" s="25"/>
      <c r="P265" s="25"/>
      <c r="T265" s="37"/>
      <c r="U265" s="37"/>
      <c r="Y265" s="37"/>
      <c r="Z265" s="37"/>
    </row>
    <row r="266" spans="1:28" ht="13.5" thickBot="1" x14ac:dyDescent="0.25">
      <c r="A266" s="113">
        <v>264</v>
      </c>
      <c r="B266" s="121"/>
      <c r="C266" s="121"/>
      <c r="D266" s="121"/>
      <c r="E266" s="121"/>
      <c r="F266" s="122"/>
      <c r="G266" s="121"/>
      <c r="H266" s="122"/>
      <c r="I266" s="121"/>
      <c r="J266" s="121"/>
      <c r="K266" s="121"/>
      <c r="L266" s="121"/>
      <c r="M266" s="122"/>
      <c r="N266" s="121"/>
      <c r="O266" s="121"/>
      <c r="P266" s="121"/>
      <c r="Q266" s="121"/>
      <c r="R266" s="122"/>
      <c r="S266" s="121"/>
      <c r="T266" s="121"/>
      <c r="U266" s="121"/>
      <c r="V266" s="121"/>
      <c r="W266" s="122"/>
      <c r="X266" s="121"/>
      <c r="Y266" s="114"/>
      <c r="Z266" s="114"/>
      <c r="AA266" s="114"/>
      <c r="AB266" s="115"/>
    </row>
    <row r="267" spans="1:28" x14ac:dyDescent="0.2">
      <c r="A267" s="101">
        <v>265</v>
      </c>
      <c r="B267" s="37"/>
      <c r="C267" s="37"/>
      <c r="D267" s="37"/>
      <c r="G267" s="37"/>
      <c r="J267" s="25"/>
      <c r="K267" s="25"/>
      <c r="P267" s="25"/>
      <c r="T267" s="37"/>
      <c r="U267" s="37"/>
      <c r="Y267" s="37"/>
      <c r="Z267" s="37"/>
    </row>
    <row r="268" spans="1:28" x14ac:dyDescent="0.2">
      <c r="A268" s="101">
        <v>266</v>
      </c>
      <c r="B268" s="37"/>
      <c r="C268" s="37"/>
      <c r="D268" s="37"/>
      <c r="G268" s="37"/>
      <c r="J268" s="25"/>
      <c r="K268" s="25"/>
      <c r="P268" s="25"/>
      <c r="T268" s="37"/>
      <c r="U268" s="37"/>
      <c r="Y268" s="37"/>
      <c r="Z268" s="37"/>
    </row>
    <row r="269" spans="1:28" x14ac:dyDescent="0.2">
      <c r="A269" s="101">
        <v>267</v>
      </c>
      <c r="B269" s="37"/>
      <c r="C269" s="37"/>
      <c r="D269" s="37"/>
      <c r="G269" s="37"/>
      <c r="J269" s="25"/>
      <c r="K269" s="25"/>
      <c r="P269" s="25"/>
      <c r="T269" s="37"/>
      <c r="U269" s="37"/>
      <c r="Y269" s="37"/>
      <c r="Z269" s="37"/>
    </row>
    <row r="270" spans="1:28" x14ac:dyDescent="0.2">
      <c r="A270" s="101">
        <v>268</v>
      </c>
      <c r="B270" s="37"/>
      <c r="C270" s="37"/>
      <c r="D270" s="37"/>
      <c r="G270" s="37"/>
      <c r="J270" s="25"/>
      <c r="K270" s="25"/>
      <c r="P270" s="25"/>
      <c r="T270" s="37"/>
      <c r="U270" s="37"/>
      <c r="Y270" s="37"/>
      <c r="Z270" s="37"/>
    </row>
    <row r="271" spans="1:28" ht="13.5" thickBot="1" x14ac:dyDescent="0.25">
      <c r="A271" s="113">
        <v>269</v>
      </c>
      <c r="B271" s="121"/>
      <c r="C271" s="121"/>
      <c r="D271" s="121"/>
      <c r="E271" s="121"/>
      <c r="F271" s="122"/>
      <c r="G271" s="121"/>
      <c r="H271" s="122"/>
      <c r="I271" s="121"/>
      <c r="J271" s="121"/>
      <c r="K271" s="121"/>
      <c r="L271" s="121"/>
      <c r="M271" s="122"/>
      <c r="N271" s="121"/>
      <c r="O271" s="121"/>
      <c r="P271" s="121"/>
      <c r="Q271" s="121"/>
      <c r="R271" s="122"/>
      <c r="S271" s="121"/>
      <c r="T271" s="121"/>
      <c r="U271" s="121"/>
      <c r="V271" s="121"/>
      <c r="W271" s="122"/>
      <c r="X271" s="121"/>
      <c r="Y271" s="114"/>
      <c r="Z271" s="114"/>
      <c r="AA271" s="114"/>
      <c r="AB271" s="115"/>
    </row>
    <row r="272" spans="1:28" x14ac:dyDescent="0.2">
      <c r="A272" s="101">
        <v>270</v>
      </c>
      <c r="B272" s="37"/>
      <c r="C272" s="37"/>
      <c r="D272" s="37"/>
      <c r="G272" s="37"/>
      <c r="J272" s="25"/>
      <c r="K272" s="25"/>
      <c r="P272" s="25"/>
      <c r="T272" s="37"/>
      <c r="U272" s="37"/>
      <c r="Y272" s="37"/>
      <c r="Z272" s="37"/>
    </row>
    <row r="273" spans="1:28" x14ac:dyDescent="0.2">
      <c r="A273" s="101">
        <v>271</v>
      </c>
      <c r="B273" s="37"/>
      <c r="C273" s="37"/>
      <c r="D273" s="37"/>
      <c r="G273" s="37"/>
      <c r="J273" s="25"/>
      <c r="K273" s="25"/>
      <c r="P273" s="25"/>
      <c r="T273" s="37"/>
      <c r="U273" s="37"/>
      <c r="Y273" s="37"/>
      <c r="Z273" s="37"/>
    </row>
    <row r="274" spans="1:28" x14ac:dyDescent="0.2">
      <c r="A274" s="101">
        <v>272</v>
      </c>
      <c r="B274" s="37"/>
      <c r="C274" s="37"/>
      <c r="D274" s="37"/>
      <c r="G274" s="37"/>
      <c r="J274" s="25"/>
      <c r="K274" s="25"/>
      <c r="P274" s="25"/>
      <c r="T274" s="37"/>
      <c r="U274" s="37"/>
      <c r="Y274" s="37"/>
      <c r="Z274" s="37"/>
    </row>
    <row r="275" spans="1:28" x14ac:dyDescent="0.2">
      <c r="A275" s="101">
        <v>273</v>
      </c>
      <c r="B275" s="37"/>
      <c r="C275" s="37"/>
      <c r="D275" s="37"/>
      <c r="G275" s="37"/>
      <c r="J275" s="25"/>
      <c r="K275" s="25"/>
      <c r="P275" s="25"/>
      <c r="T275" s="37"/>
      <c r="U275" s="37"/>
      <c r="Y275" s="37"/>
      <c r="Z275" s="37"/>
    </row>
    <row r="276" spans="1:28" ht="13.5" thickBot="1" x14ac:dyDescent="0.25">
      <c r="A276" s="113">
        <v>274</v>
      </c>
      <c r="B276" s="121"/>
      <c r="C276" s="121"/>
      <c r="D276" s="121"/>
      <c r="E276" s="121"/>
      <c r="F276" s="122"/>
      <c r="G276" s="121"/>
      <c r="H276" s="122"/>
      <c r="I276" s="121"/>
      <c r="J276" s="121"/>
      <c r="K276" s="121"/>
      <c r="L276" s="121"/>
      <c r="M276" s="122"/>
      <c r="N276" s="121"/>
      <c r="O276" s="121"/>
      <c r="P276" s="121"/>
      <c r="Q276" s="121"/>
      <c r="R276" s="122"/>
      <c r="S276" s="121"/>
      <c r="T276" s="121"/>
      <c r="U276" s="121"/>
      <c r="V276" s="121"/>
      <c r="W276" s="122"/>
      <c r="X276" s="121"/>
      <c r="Y276" s="114"/>
      <c r="Z276" s="114"/>
      <c r="AA276" s="114"/>
      <c r="AB276" s="115"/>
    </row>
    <row r="277" spans="1:28" x14ac:dyDescent="0.2">
      <c r="A277" s="101">
        <v>275</v>
      </c>
      <c r="B277" s="37"/>
      <c r="C277" s="37"/>
      <c r="D277" s="37"/>
      <c r="G277" s="37"/>
      <c r="J277" s="25"/>
      <c r="K277" s="25"/>
      <c r="P277" s="25"/>
      <c r="T277" s="37"/>
      <c r="U277" s="37"/>
      <c r="Y277" s="37"/>
      <c r="Z277" s="37"/>
    </row>
    <row r="278" spans="1:28" x14ac:dyDescent="0.2">
      <c r="A278" s="101">
        <v>276</v>
      </c>
      <c r="B278" s="37"/>
      <c r="C278" s="37"/>
      <c r="D278" s="37"/>
      <c r="G278" s="37"/>
      <c r="J278" s="25"/>
      <c r="K278" s="25"/>
      <c r="P278" s="25"/>
      <c r="T278" s="37"/>
      <c r="U278" s="37"/>
      <c r="Y278" s="37"/>
      <c r="Z278" s="37"/>
    </row>
    <row r="279" spans="1:28" x14ac:dyDescent="0.2">
      <c r="A279" s="101">
        <v>277</v>
      </c>
      <c r="B279" s="37"/>
      <c r="C279" s="37"/>
      <c r="D279" s="37"/>
      <c r="G279" s="37"/>
      <c r="J279" s="25"/>
      <c r="K279" s="25"/>
      <c r="P279" s="25"/>
      <c r="T279" s="37"/>
      <c r="U279" s="37"/>
      <c r="Y279" s="37"/>
      <c r="Z279" s="37"/>
    </row>
    <row r="280" spans="1:28" x14ac:dyDescent="0.2">
      <c r="A280" s="101">
        <v>278</v>
      </c>
      <c r="B280" s="37"/>
      <c r="C280" s="37"/>
      <c r="D280" s="37"/>
      <c r="G280" s="37"/>
      <c r="J280" s="25"/>
      <c r="K280" s="25"/>
      <c r="P280" s="25"/>
      <c r="T280" s="37"/>
      <c r="U280" s="37"/>
      <c r="Y280" s="37"/>
      <c r="Z280" s="37"/>
    </row>
    <row r="281" spans="1:28" ht="13.5" thickBot="1" x14ac:dyDescent="0.25">
      <c r="A281" s="113">
        <v>279</v>
      </c>
      <c r="B281" s="121"/>
      <c r="C281" s="121"/>
      <c r="D281" s="121"/>
      <c r="E281" s="121"/>
      <c r="F281" s="122"/>
      <c r="G281" s="121"/>
      <c r="H281" s="122"/>
      <c r="I281" s="121"/>
      <c r="J281" s="121"/>
      <c r="K281" s="121"/>
      <c r="L281" s="121"/>
      <c r="M281" s="122"/>
      <c r="N281" s="121"/>
      <c r="O281" s="121"/>
      <c r="P281" s="121"/>
      <c r="Q281" s="121"/>
      <c r="R281" s="122"/>
      <c r="S281" s="121"/>
      <c r="T281" s="121"/>
      <c r="U281" s="121"/>
      <c r="V281" s="121"/>
      <c r="W281" s="122"/>
      <c r="X281" s="121"/>
      <c r="Y281" s="114"/>
      <c r="Z281" s="114"/>
      <c r="AA281" s="114"/>
      <c r="AB281" s="115"/>
    </row>
    <row r="282" spans="1:28" x14ac:dyDescent="0.2">
      <c r="A282" s="101">
        <v>280</v>
      </c>
      <c r="B282" s="37"/>
      <c r="C282" s="37"/>
      <c r="D282" s="37"/>
      <c r="G282" s="37"/>
      <c r="J282" s="25"/>
      <c r="K282" s="25"/>
      <c r="P282" s="25"/>
      <c r="T282" s="37"/>
      <c r="U282" s="37"/>
      <c r="Y282" s="37"/>
      <c r="Z282" s="37"/>
    </row>
    <row r="283" spans="1:28" x14ac:dyDescent="0.2">
      <c r="A283" s="101">
        <v>281</v>
      </c>
      <c r="B283" s="37"/>
      <c r="C283" s="37"/>
      <c r="D283" s="37"/>
      <c r="G283" s="37"/>
      <c r="J283" s="25"/>
      <c r="K283" s="25"/>
      <c r="P283" s="25"/>
      <c r="T283" s="37"/>
      <c r="U283" s="37"/>
      <c r="Y283" s="37"/>
      <c r="Z283" s="37"/>
    </row>
    <row r="284" spans="1:28" x14ac:dyDescent="0.2">
      <c r="A284" s="101">
        <v>282</v>
      </c>
      <c r="B284" s="37"/>
      <c r="C284" s="37"/>
      <c r="D284" s="37"/>
      <c r="G284" s="37"/>
      <c r="J284" s="25"/>
      <c r="K284" s="25"/>
      <c r="P284" s="25"/>
      <c r="T284" s="37"/>
      <c r="U284" s="37"/>
      <c r="Y284" s="37"/>
      <c r="Z284" s="37"/>
    </row>
    <row r="285" spans="1:28" x14ac:dyDescent="0.2">
      <c r="A285" s="101">
        <v>283</v>
      </c>
      <c r="B285" s="37"/>
      <c r="C285" s="37"/>
      <c r="D285" s="37"/>
      <c r="G285" s="37"/>
      <c r="J285" s="25"/>
      <c r="K285" s="25"/>
      <c r="P285" s="25"/>
      <c r="T285" s="37"/>
      <c r="U285" s="37"/>
      <c r="Y285" s="37"/>
      <c r="Z285" s="37"/>
    </row>
    <row r="286" spans="1:28" ht="13.5" thickBot="1" x14ac:dyDescent="0.25">
      <c r="A286" s="113">
        <v>284</v>
      </c>
      <c r="B286" s="121"/>
      <c r="C286" s="121"/>
      <c r="D286" s="121"/>
      <c r="E286" s="121"/>
      <c r="F286" s="122"/>
      <c r="G286" s="121"/>
      <c r="H286" s="122"/>
      <c r="I286" s="121"/>
      <c r="J286" s="121"/>
      <c r="K286" s="121"/>
      <c r="L286" s="121"/>
      <c r="M286" s="122"/>
      <c r="N286" s="121"/>
      <c r="O286" s="121"/>
      <c r="P286" s="121"/>
      <c r="Q286" s="121"/>
      <c r="R286" s="122"/>
      <c r="S286" s="121"/>
      <c r="T286" s="121"/>
      <c r="U286" s="121"/>
      <c r="V286" s="121"/>
      <c r="W286" s="122"/>
      <c r="X286" s="121"/>
      <c r="Y286" s="114"/>
      <c r="Z286" s="114"/>
      <c r="AA286" s="114"/>
      <c r="AB286" s="115"/>
    </row>
    <row r="287" spans="1:28" x14ac:dyDescent="0.2">
      <c r="A287" s="101">
        <v>285</v>
      </c>
      <c r="B287" s="37"/>
      <c r="C287" s="37"/>
      <c r="D287" s="37"/>
      <c r="G287" s="37"/>
      <c r="J287" s="25"/>
      <c r="K287" s="25"/>
      <c r="P287" s="25"/>
      <c r="T287" s="37"/>
      <c r="U287" s="37"/>
      <c r="Y287" s="37"/>
      <c r="Z287" s="37"/>
    </row>
    <row r="288" spans="1:28" x14ac:dyDescent="0.2">
      <c r="A288" s="101">
        <v>286</v>
      </c>
      <c r="B288" s="37"/>
      <c r="C288" s="37"/>
      <c r="D288" s="37"/>
      <c r="G288" s="37"/>
      <c r="J288" s="25"/>
      <c r="K288" s="25"/>
      <c r="P288" s="25"/>
      <c r="T288" s="37"/>
      <c r="U288" s="37"/>
      <c r="Y288" s="37"/>
      <c r="Z288" s="37"/>
    </row>
    <row r="289" spans="1:28" x14ac:dyDescent="0.2">
      <c r="A289" s="101">
        <v>287</v>
      </c>
      <c r="B289" s="37"/>
      <c r="C289" s="37"/>
      <c r="D289" s="37"/>
      <c r="G289" s="37"/>
      <c r="J289" s="25"/>
      <c r="K289" s="25"/>
      <c r="P289" s="25"/>
      <c r="T289" s="37"/>
      <c r="U289" s="37"/>
      <c r="Y289" s="37"/>
      <c r="Z289" s="37"/>
    </row>
    <row r="290" spans="1:28" x14ac:dyDescent="0.2">
      <c r="A290" s="101">
        <v>288</v>
      </c>
      <c r="B290" s="37"/>
      <c r="C290" s="37"/>
      <c r="D290" s="37"/>
      <c r="G290" s="37"/>
      <c r="J290" s="25"/>
      <c r="K290" s="25"/>
      <c r="P290" s="25"/>
      <c r="T290" s="37"/>
      <c r="U290" s="37"/>
      <c r="Y290" s="37"/>
      <c r="Z290" s="37"/>
    </row>
    <row r="291" spans="1:28" ht="13.5" thickBot="1" x14ac:dyDescent="0.25">
      <c r="A291" s="113">
        <v>289</v>
      </c>
      <c r="B291" s="121"/>
      <c r="C291" s="121"/>
      <c r="D291" s="121"/>
      <c r="E291" s="121"/>
      <c r="F291" s="122"/>
      <c r="G291" s="121"/>
      <c r="H291" s="122"/>
      <c r="I291" s="121"/>
      <c r="J291" s="121"/>
      <c r="K291" s="121"/>
      <c r="L291" s="121"/>
      <c r="M291" s="122"/>
      <c r="N291" s="121"/>
      <c r="O291" s="121"/>
      <c r="P291" s="121"/>
      <c r="Q291" s="121"/>
      <c r="R291" s="122"/>
      <c r="S291" s="121"/>
      <c r="T291" s="121"/>
      <c r="U291" s="121"/>
      <c r="V291" s="121"/>
      <c r="W291" s="122"/>
      <c r="X291" s="121"/>
      <c r="Y291" s="114"/>
      <c r="Z291" s="114"/>
      <c r="AA291" s="114"/>
      <c r="AB291" s="115"/>
    </row>
    <row r="292" spans="1:28" x14ac:dyDescent="0.2">
      <c r="A292" s="101">
        <v>290</v>
      </c>
      <c r="B292" s="37"/>
      <c r="C292" s="37"/>
      <c r="D292" s="37"/>
      <c r="G292" s="37"/>
      <c r="J292" s="25"/>
      <c r="K292" s="25"/>
      <c r="P292" s="25"/>
      <c r="T292" s="37"/>
      <c r="U292" s="37"/>
      <c r="Y292" s="37"/>
      <c r="Z292" s="37"/>
    </row>
    <row r="293" spans="1:28" x14ac:dyDescent="0.2">
      <c r="A293" s="101">
        <v>291</v>
      </c>
      <c r="B293" s="37"/>
      <c r="C293" s="37"/>
      <c r="D293" s="37"/>
      <c r="G293" s="37"/>
      <c r="J293" s="25"/>
      <c r="K293" s="25"/>
      <c r="P293" s="25"/>
      <c r="T293" s="37"/>
      <c r="U293" s="37"/>
      <c r="Y293" s="37"/>
      <c r="Z293" s="37"/>
    </row>
    <row r="294" spans="1:28" x14ac:dyDescent="0.2">
      <c r="A294" s="101">
        <v>292</v>
      </c>
      <c r="B294" s="37"/>
      <c r="C294" s="37"/>
      <c r="D294" s="37"/>
      <c r="G294" s="37"/>
      <c r="J294" s="25"/>
      <c r="K294" s="25"/>
      <c r="P294" s="25"/>
      <c r="T294" s="37"/>
      <c r="U294" s="37"/>
      <c r="Y294" s="37"/>
      <c r="Z294" s="37"/>
    </row>
    <row r="295" spans="1:28" x14ac:dyDescent="0.2">
      <c r="A295" s="101">
        <v>293</v>
      </c>
      <c r="B295" s="37"/>
      <c r="C295" s="37"/>
      <c r="D295" s="37"/>
      <c r="G295" s="37"/>
      <c r="J295" s="25"/>
      <c r="K295" s="25"/>
      <c r="P295" s="25"/>
      <c r="T295" s="37"/>
      <c r="U295" s="37"/>
      <c r="Y295" s="37"/>
      <c r="Z295" s="37"/>
    </row>
    <row r="296" spans="1:28" ht="13.5" thickBot="1" x14ac:dyDescent="0.25">
      <c r="A296" s="113">
        <v>294</v>
      </c>
      <c r="B296" s="121"/>
      <c r="C296" s="121"/>
      <c r="D296" s="121"/>
      <c r="E296" s="121"/>
      <c r="F296" s="122"/>
      <c r="G296" s="121"/>
      <c r="H296" s="122"/>
      <c r="I296" s="121"/>
      <c r="J296" s="121"/>
      <c r="K296" s="121"/>
      <c r="L296" s="121"/>
      <c r="M296" s="122"/>
      <c r="N296" s="121"/>
      <c r="O296" s="121"/>
      <c r="P296" s="121"/>
      <c r="Q296" s="121"/>
      <c r="R296" s="122"/>
      <c r="S296" s="121"/>
      <c r="T296" s="121"/>
      <c r="U296" s="121"/>
      <c r="V296" s="121"/>
      <c r="W296" s="122"/>
      <c r="X296" s="121"/>
      <c r="Y296" s="114"/>
      <c r="Z296" s="114"/>
      <c r="AA296" s="114"/>
      <c r="AB296" s="115"/>
    </row>
    <row r="297" spans="1:28" x14ac:dyDescent="0.2">
      <c r="A297" s="101">
        <v>295</v>
      </c>
      <c r="B297" s="37"/>
      <c r="C297" s="37"/>
      <c r="D297" s="37"/>
      <c r="G297" s="37"/>
      <c r="J297" s="25"/>
      <c r="K297" s="25"/>
      <c r="P297" s="25"/>
      <c r="T297" s="37"/>
      <c r="U297" s="37"/>
      <c r="Y297" s="37"/>
      <c r="Z297" s="37"/>
    </row>
    <row r="298" spans="1:28" x14ac:dyDescent="0.2">
      <c r="A298" s="101">
        <v>296</v>
      </c>
      <c r="B298" s="37"/>
      <c r="C298" s="37"/>
      <c r="D298" s="37"/>
      <c r="G298" s="37"/>
      <c r="J298" s="25"/>
      <c r="K298" s="25"/>
      <c r="P298" s="25"/>
      <c r="T298" s="37"/>
      <c r="U298" s="37"/>
      <c r="Y298" s="37"/>
      <c r="Z298" s="37"/>
    </row>
    <row r="299" spans="1:28" x14ac:dyDescent="0.2">
      <c r="A299" s="101">
        <v>297</v>
      </c>
      <c r="B299" s="37"/>
      <c r="C299" s="37"/>
      <c r="D299" s="37"/>
      <c r="G299" s="37"/>
      <c r="J299" s="25"/>
      <c r="K299" s="25"/>
      <c r="P299" s="25"/>
      <c r="T299" s="37"/>
      <c r="U299" s="37"/>
      <c r="Y299" s="37"/>
      <c r="Z299" s="37"/>
    </row>
    <row r="300" spans="1:28" x14ac:dyDescent="0.2">
      <c r="A300" s="101">
        <v>298</v>
      </c>
      <c r="B300" s="37"/>
      <c r="C300" s="37"/>
      <c r="D300" s="37"/>
      <c r="G300" s="37"/>
      <c r="J300" s="25"/>
      <c r="K300" s="25"/>
      <c r="P300" s="25"/>
      <c r="T300" s="37"/>
      <c r="U300" s="37"/>
      <c r="Y300" s="37"/>
      <c r="Z300" s="37"/>
    </row>
    <row r="301" spans="1:28" ht="13.5" thickBot="1" x14ac:dyDescent="0.25">
      <c r="A301" s="113">
        <v>299</v>
      </c>
      <c r="B301" s="121"/>
      <c r="C301" s="121"/>
      <c r="D301" s="121"/>
      <c r="E301" s="121"/>
      <c r="F301" s="122"/>
      <c r="G301" s="121"/>
      <c r="H301" s="122"/>
      <c r="I301" s="121"/>
      <c r="J301" s="121"/>
      <c r="K301" s="121"/>
      <c r="L301" s="121"/>
      <c r="M301" s="122"/>
      <c r="N301" s="121"/>
      <c r="O301" s="121"/>
      <c r="P301" s="121"/>
      <c r="Q301" s="121"/>
      <c r="R301" s="122"/>
      <c r="S301" s="121"/>
      <c r="T301" s="121"/>
      <c r="U301" s="121"/>
      <c r="V301" s="121"/>
      <c r="W301" s="122"/>
      <c r="X301" s="121"/>
      <c r="Y301" s="114"/>
      <c r="Z301" s="114"/>
      <c r="AA301" s="114"/>
      <c r="AB301" s="115"/>
    </row>
    <row r="302" spans="1:28" x14ac:dyDescent="0.2">
      <c r="A302" s="101">
        <v>300</v>
      </c>
      <c r="B302" s="37"/>
      <c r="C302" s="37"/>
      <c r="D302" s="37"/>
      <c r="G302" s="37"/>
      <c r="J302" s="25"/>
      <c r="K302" s="25"/>
      <c r="P302" s="25"/>
      <c r="T302" s="37"/>
      <c r="U302" s="37"/>
      <c r="Y302" s="37"/>
      <c r="Z302" s="37"/>
    </row>
    <row r="303" spans="1:28" x14ac:dyDescent="0.2">
      <c r="A303" s="101">
        <v>301</v>
      </c>
      <c r="B303" s="37"/>
      <c r="C303" s="37"/>
      <c r="D303" s="37"/>
      <c r="G303" s="37"/>
      <c r="J303" s="25"/>
      <c r="K303" s="25"/>
      <c r="P303" s="25"/>
      <c r="T303" s="37"/>
      <c r="U303" s="37"/>
      <c r="Y303" s="37"/>
      <c r="Z303" s="37"/>
    </row>
    <row r="304" spans="1:28" x14ac:dyDescent="0.2">
      <c r="A304" s="101">
        <v>302</v>
      </c>
      <c r="B304" s="37"/>
      <c r="C304" s="37"/>
      <c r="D304" s="37"/>
      <c r="G304" s="37"/>
      <c r="J304" s="25"/>
      <c r="K304" s="25"/>
      <c r="P304" s="25"/>
      <c r="T304" s="37"/>
      <c r="U304" s="37"/>
      <c r="Y304" s="37"/>
      <c r="Z304" s="37"/>
    </row>
    <row r="305" spans="1:28" x14ac:dyDescent="0.2">
      <c r="A305" s="101">
        <v>303</v>
      </c>
      <c r="B305" s="37"/>
      <c r="C305" s="37"/>
      <c r="D305" s="37"/>
      <c r="G305" s="37"/>
      <c r="J305" s="25"/>
      <c r="K305" s="25"/>
      <c r="P305" s="25"/>
      <c r="T305" s="37"/>
      <c r="U305" s="37"/>
      <c r="Y305" s="37"/>
      <c r="Z305" s="37"/>
    </row>
    <row r="306" spans="1:28" ht="13.5" thickBot="1" x14ac:dyDescent="0.25">
      <c r="A306" s="113">
        <v>304</v>
      </c>
      <c r="B306" s="121"/>
      <c r="C306" s="121"/>
      <c r="D306" s="121"/>
      <c r="E306" s="121"/>
      <c r="F306" s="122"/>
      <c r="G306" s="121"/>
      <c r="H306" s="122"/>
      <c r="I306" s="121"/>
      <c r="J306" s="121"/>
      <c r="K306" s="121"/>
      <c r="L306" s="121"/>
      <c r="M306" s="122"/>
      <c r="N306" s="121"/>
      <c r="O306" s="121"/>
      <c r="P306" s="121"/>
      <c r="Q306" s="121"/>
      <c r="R306" s="122"/>
      <c r="S306" s="121"/>
      <c r="T306" s="121"/>
      <c r="U306" s="121"/>
      <c r="V306" s="121"/>
      <c r="W306" s="122"/>
      <c r="X306" s="121"/>
      <c r="Y306" s="114"/>
      <c r="Z306" s="114"/>
      <c r="AA306" s="114"/>
      <c r="AB306" s="115"/>
    </row>
    <row r="307" spans="1:28" x14ac:dyDescent="0.2">
      <c r="A307" s="101">
        <v>305</v>
      </c>
      <c r="B307" s="37"/>
      <c r="C307" s="37"/>
      <c r="D307" s="37"/>
      <c r="G307" s="37"/>
      <c r="J307" s="25"/>
      <c r="K307" s="25"/>
      <c r="P307" s="25"/>
      <c r="T307" s="37"/>
      <c r="U307" s="37"/>
      <c r="Y307" s="37"/>
      <c r="Z307" s="37"/>
    </row>
    <row r="308" spans="1:28" x14ac:dyDescent="0.2">
      <c r="A308" s="101">
        <v>306</v>
      </c>
      <c r="B308" s="37"/>
      <c r="C308" s="37"/>
      <c r="D308" s="37"/>
      <c r="G308" s="37"/>
      <c r="J308" s="25"/>
      <c r="K308" s="25"/>
      <c r="P308" s="25"/>
      <c r="T308" s="37"/>
      <c r="U308" s="37"/>
      <c r="Y308" s="37"/>
      <c r="Z308" s="37"/>
    </row>
    <row r="309" spans="1:28" x14ac:dyDescent="0.2">
      <c r="A309" s="101">
        <v>307</v>
      </c>
      <c r="B309" s="37"/>
      <c r="C309" s="37"/>
      <c r="D309" s="37"/>
      <c r="G309" s="37"/>
      <c r="J309" s="25"/>
      <c r="K309" s="25"/>
      <c r="P309" s="25"/>
      <c r="T309" s="37"/>
      <c r="U309" s="37"/>
      <c r="Y309" s="37"/>
      <c r="Z309" s="37"/>
    </row>
    <row r="310" spans="1:28" x14ac:dyDescent="0.2">
      <c r="A310" s="101">
        <v>308</v>
      </c>
      <c r="B310" s="37"/>
      <c r="C310" s="37"/>
      <c r="D310" s="37"/>
      <c r="G310" s="37"/>
      <c r="J310" s="25"/>
      <c r="K310" s="25"/>
      <c r="P310" s="25"/>
      <c r="T310" s="37"/>
      <c r="U310" s="37"/>
      <c r="Y310" s="37"/>
      <c r="Z310" s="37"/>
    </row>
    <row r="311" spans="1:28" ht="13.5" thickBot="1" x14ac:dyDescent="0.25">
      <c r="A311" s="113">
        <v>309</v>
      </c>
      <c r="B311" s="121"/>
      <c r="C311" s="121"/>
      <c r="D311" s="121"/>
      <c r="E311" s="121"/>
      <c r="F311" s="122"/>
      <c r="G311" s="121"/>
      <c r="H311" s="122"/>
      <c r="I311" s="121"/>
      <c r="J311" s="121"/>
      <c r="K311" s="121"/>
      <c r="L311" s="121"/>
      <c r="M311" s="122"/>
      <c r="N311" s="121"/>
      <c r="O311" s="121"/>
      <c r="P311" s="121"/>
      <c r="Q311" s="121"/>
      <c r="R311" s="122"/>
      <c r="S311" s="121"/>
      <c r="T311" s="121"/>
      <c r="U311" s="121"/>
      <c r="V311" s="121"/>
      <c r="W311" s="122"/>
      <c r="X311" s="121"/>
      <c r="Y311" s="114"/>
      <c r="Z311" s="114"/>
      <c r="AA311" s="114"/>
      <c r="AB311" s="115"/>
    </row>
    <row r="312" spans="1:28" x14ac:dyDescent="0.2">
      <c r="A312" s="101">
        <v>310</v>
      </c>
      <c r="B312" s="37"/>
      <c r="C312" s="37"/>
      <c r="D312" s="37"/>
      <c r="G312" s="37"/>
      <c r="J312" s="25"/>
      <c r="K312" s="25"/>
      <c r="P312" s="25"/>
      <c r="T312" s="37"/>
      <c r="U312" s="37"/>
      <c r="Y312" s="37"/>
      <c r="Z312" s="37"/>
    </row>
    <row r="313" spans="1:28" x14ac:dyDescent="0.2">
      <c r="A313" s="101">
        <v>311</v>
      </c>
      <c r="B313" s="37"/>
      <c r="C313" s="37"/>
      <c r="D313" s="37"/>
      <c r="G313" s="37"/>
      <c r="J313" s="25"/>
      <c r="K313" s="25"/>
      <c r="P313" s="25"/>
      <c r="T313" s="37"/>
      <c r="U313" s="37"/>
      <c r="Y313" s="37"/>
      <c r="Z313" s="37"/>
    </row>
    <row r="314" spans="1:28" x14ac:dyDescent="0.2">
      <c r="A314" s="101">
        <v>312</v>
      </c>
      <c r="B314" s="37"/>
      <c r="C314" s="37"/>
      <c r="D314" s="37"/>
      <c r="G314" s="37"/>
      <c r="J314" s="25"/>
      <c r="K314" s="25"/>
      <c r="P314" s="25"/>
      <c r="T314" s="37"/>
      <c r="U314" s="37"/>
      <c r="Y314" s="37"/>
      <c r="Z314" s="37"/>
    </row>
    <row r="315" spans="1:28" x14ac:dyDescent="0.2">
      <c r="A315" s="101">
        <v>313</v>
      </c>
      <c r="B315" s="37"/>
      <c r="C315" s="37"/>
      <c r="D315" s="37"/>
      <c r="G315" s="37"/>
      <c r="J315" s="25"/>
      <c r="K315" s="25"/>
      <c r="P315" s="25"/>
      <c r="T315" s="37"/>
      <c r="U315" s="37"/>
      <c r="Y315" s="37"/>
      <c r="Z315" s="37"/>
    </row>
    <row r="316" spans="1:28" ht="13.5" thickBot="1" x14ac:dyDescent="0.25">
      <c r="A316" s="113">
        <v>314</v>
      </c>
      <c r="B316" s="121"/>
      <c r="C316" s="121"/>
      <c r="D316" s="121"/>
      <c r="E316" s="121"/>
      <c r="F316" s="122"/>
      <c r="G316" s="121"/>
      <c r="H316" s="122"/>
      <c r="I316" s="121"/>
      <c r="J316" s="121"/>
      <c r="K316" s="121"/>
      <c r="L316" s="121"/>
      <c r="M316" s="122"/>
      <c r="N316" s="121"/>
      <c r="O316" s="121"/>
      <c r="P316" s="121"/>
      <c r="Q316" s="121"/>
      <c r="R316" s="122"/>
      <c r="S316" s="121"/>
      <c r="T316" s="121"/>
      <c r="U316" s="121"/>
      <c r="V316" s="121"/>
      <c r="W316" s="122"/>
      <c r="X316" s="121"/>
      <c r="Y316" s="114"/>
      <c r="Z316" s="114"/>
      <c r="AA316" s="114"/>
      <c r="AB316" s="115"/>
    </row>
    <row r="317" spans="1:28" x14ac:dyDescent="0.2">
      <c r="A317" s="101">
        <v>315</v>
      </c>
      <c r="B317" s="37"/>
      <c r="C317" s="37"/>
      <c r="D317" s="37"/>
      <c r="G317" s="37"/>
      <c r="J317" s="25"/>
      <c r="K317" s="25"/>
      <c r="P317" s="25"/>
      <c r="T317" s="37"/>
      <c r="U317" s="37"/>
      <c r="Y317" s="37"/>
      <c r="Z317" s="37"/>
    </row>
    <row r="318" spans="1:28" x14ac:dyDescent="0.2">
      <c r="A318" s="101">
        <v>316</v>
      </c>
      <c r="B318" s="37"/>
      <c r="C318" s="37"/>
      <c r="D318" s="37"/>
      <c r="G318" s="37"/>
      <c r="J318" s="25"/>
      <c r="K318" s="25"/>
      <c r="P318" s="25"/>
      <c r="T318" s="37"/>
      <c r="U318" s="37"/>
      <c r="Y318" s="37"/>
      <c r="Z318" s="37"/>
    </row>
    <row r="319" spans="1:28" x14ac:dyDescent="0.2">
      <c r="A319" s="101">
        <v>317</v>
      </c>
      <c r="B319" s="37"/>
      <c r="C319" s="37"/>
      <c r="D319" s="37"/>
      <c r="G319" s="37"/>
      <c r="J319" s="25"/>
      <c r="K319" s="25"/>
      <c r="P319" s="25"/>
      <c r="T319" s="37"/>
      <c r="U319" s="37"/>
      <c r="Y319" s="37"/>
      <c r="Z319" s="37"/>
    </row>
    <row r="320" spans="1:28" x14ac:dyDescent="0.2">
      <c r="A320" s="101">
        <v>318</v>
      </c>
      <c r="B320" s="37"/>
      <c r="C320" s="37"/>
      <c r="D320" s="37"/>
      <c r="G320" s="37"/>
      <c r="J320" s="25"/>
      <c r="K320" s="25"/>
      <c r="P320" s="25"/>
      <c r="T320" s="37"/>
      <c r="U320" s="37"/>
      <c r="Y320" s="37"/>
      <c r="Z320" s="37"/>
    </row>
    <row r="321" spans="1:28" ht="13.5" thickBot="1" x14ac:dyDescent="0.25">
      <c r="A321" s="113">
        <v>319</v>
      </c>
      <c r="B321" s="121"/>
      <c r="C321" s="121"/>
      <c r="D321" s="121"/>
      <c r="E321" s="121"/>
      <c r="F321" s="122"/>
      <c r="G321" s="121"/>
      <c r="H321" s="122"/>
      <c r="I321" s="121"/>
      <c r="J321" s="121"/>
      <c r="K321" s="121"/>
      <c r="L321" s="121"/>
      <c r="M321" s="122"/>
      <c r="N321" s="121"/>
      <c r="O321" s="121"/>
      <c r="P321" s="121"/>
      <c r="Q321" s="121"/>
      <c r="R321" s="122"/>
      <c r="S321" s="121"/>
      <c r="T321" s="121"/>
      <c r="U321" s="121"/>
      <c r="V321" s="121"/>
      <c r="W321" s="122"/>
      <c r="X321" s="121"/>
      <c r="Y321" s="114"/>
      <c r="Z321" s="114"/>
      <c r="AA321" s="114"/>
      <c r="AB321" s="115"/>
    </row>
    <row r="322" spans="1:28" x14ac:dyDescent="0.2">
      <c r="A322" s="101">
        <v>320</v>
      </c>
      <c r="B322" s="37"/>
      <c r="C322" s="37"/>
      <c r="D322" s="37"/>
      <c r="G322" s="37"/>
      <c r="J322" s="25"/>
      <c r="K322" s="25"/>
      <c r="P322" s="25"/>
      <c r="T322" s="37"/>
      <c r="U322" s="37"/>
      <c r="Y322" s="37"/>
      <c r="Z322" s="37"/>
    </row>
    <row r="323" spans="1:28" x14ac:dyDescent="0.2">
      <c r="A323" s="101">
        <v>321</v>
      </c>
      <c r="B323" s="37"/>
      <c r="C323" s="37"/>
      <c r="D323" s="37"/>
      <c r="G323" s="37"/>
      <c r="J323" s="25"/>
      <c r="K323" s="25"/>
      <c r="P323" s="25"/>
      <c r="T323" s="37"/>
      <c r="U323" s="37"/>
      <c r="Y323" s="37"/>
      <c r="Z323" s="37"/>
    </row>
    <row r="324" spans="1:28" x14ac:dyDescent="0.2">
      <c r="A324" s="101">
        <v>322</v>
      </c>
      <c r="B324" s="37"/>
      <c r="C324" s="37"/>
      <c r="D324" s="37"/>
      <c r="G324" s="37"/>
      <c r="J324" s="25"/>
      <c r="K324" s="25"/>
      <c r="P324" s="25"/>
      <c r="T324" s="37"/>
      <c r="U324" s="37"/>
      <c r="Y324" s="37"/>
      <c r="Z324" s="37"/>
    </row>
    <row r="325" spans="1:28" x14ac:dyDescent="0.2">
      <c r="A325" s="101">
        <v>323</v>
      </c>
      <c r="B325" s="37"/>
      <c r="C325" s="37"/>
      <c r="D325" s="37"/>
      <c r="G325" s="37"/>
      <c r="J325" s="25"/>
      <c r="K325" s="25"/>
      <c r="P325" s="25"/>
      <c r="T325" s="37"/>
      <c r="U325" s="37"/>
      <c r="Y325" s="37"/>
      <c r="Z325" s="37"/>
    </row>
    <row r="326" spans="1:28" ht="13.5" thickBot="1" x14ac:dyDescent="0.25">
      <c r="A326" s="113">
        <v>324</v>
      </c>
      <c r="B326" s="121"/>
      <c r="C326" s="121"/>
      <c r="D326" s="121"/>
      <c r="E326" s="121"/>
      <c r="F326" s="122"/>
      <c r="G326" s="121"/>
      <c r="H326" s="122"/>
      <c r="I326" s="121"/>
      <c r="J326" s="121"/>
      <c r="K326" s="121"/>
      <c r="L326" s="121"/>
      <c r="M326" s="122"/>
      <c r="N326" s="121"/>
      <c r="O326" s="121"/>
      <c r="P326" s="121"/>
      <c r="Q326" s="121"/>
      <c r="R326" s="122"/>
      <c r="S326" s="121"/>
      <c r="T326" s="121"/>
      <c r="U326" s="121"/>
      <c r="V326" s="121"/>
      <c r="W326" s="122"/>
      <c r="X326" s="121"/>
      <c r="Y326" s="114"/>
      <c r="Z326" s="114"/>
      <c r="AA326" s="114"/>
      <c r="AB326" s="115"/>
    </row>
    <row r="327" spans="1:28" x14ac:dyDescent="0.2">
      <c r="A327" s="101">
        <v>325</v>
      </c>
      <c r="B327" s="37"/>
      <c r="C327" s="37"/>
      <c r="D327" s="37"/>
      <c r="G327" s="37"/>
      <c r="J327" s="25"/>
      <c r="K327" s="25"/>
      <c r="P327" s="25"/>
      <c r="T327" s="37"/>
      <c r="U327" s="37"/>
      <c r="Y327" s="37"/>
      <c r="Z327" s="37"/>
    </row>
    <row r="328" spans="1:28" x14ac:dyDescent="0.2">
      <c r="A328" s="101">
        <v>326</v>
      </c>
      <c r="B328" s="37"/>
      <c r="C328" s="37"/>
      <c r="D328" s="37"/>
      <c r="G328" s="37"/>
      <c r="J328" s="25"/>
      <c r="K328" s="25"/>
      <c r="P328" s="25"/>
      <c r="T328" s="37"/>
      <c r="U328" s="37"/>
      <c r="Y328" s="37"/>
      <c r="Z328" s="37"/>
    </row>
    <row r="329" spans="1:28" x14ac:dyDescent="0.2">
      <c r="A329" s="101">
        <v>327</v>
      </c>
      <c r="B329" s="37"/>
      <c r="C329" s="37"/>
      <c r="D329" s="37"/>
      <c r="G329" s="37"/>
      <c r="J329" s="25"/>
      <c r="K329" s="25"/>
      <c r="P329" s="25"/>
      <c r="T329" s="37"/>
      <c r="U329" s="37"/>
      <c r="Y329" s="37"/>
      <c r="Z329" s="37"/>
    </row>
    <row r="330" spans="1:28" x14ac:dyDescent="0.2">
      <c r="A330" s="101">
        <v>328</v>
      </c>
      <c r="B330" s="37"/>
      <c r="C330" s="37"/>
      <c r="D330" s="37"/>
      <c r="G330" s="37"/>
      <c r="J330" s="25"/>
      <c r="K330" s="25"/>
      <c r="P330" s="25"/>
      <c r="T330" s="37"/>
      <c r="U330" s="37"/>
      <c r="Y330" s="37"/>
      <c r="Z330" s="37"/>
    </row>
    <row r="331" spans="1:28" ht="13.5" thickBot="1" x14ac:dyDescent="0.25">
      <c r="A331" s="113">
        <v>329</v>
      </c>
      <c r="B331" s="121"/>
      <c r="C331" s="121"/>
      <c r="D331" s="121"/>
      <c r="E331" s="121"/>
      <c r="F331" s="122"/>
      <c r="G331" s="121"/>
      <c r="H331" s="122"/>
      <c r="I331" s="121"/>
      <c r="J331" s="121"/>
      <c r="K331" s="121"/>
      <c r="L331" s="121"/>
      <c r="M331" s="122"/>
      <c r="N331" s="121"/>
      <c r="O331" s="121"/>
      <c r="P331" s="121"/>
      <c r="Q331" s="121"/>
      <c r="R331" s="122"/>
      <c r="S331" s="121"/>
      <c r="T331" s="121"/>
      <c r="U331" s="121"/>
      <c r="V331" s="121"/>
      <c r="W331" s="122"/>
      <c r="X331" s="121"/>
      <c r="Y331" s="114"/>
      <c r="Z331" s="114"/>
      <c r="AA331" s="114"/>
      <c r="AB331" s="115"/>
    </row>
    <row r="332" spans="1:28" x14ac:dyDescent="0.2">
      <c r="A332" s="101">
        <v>330</v>
      </c>
      <c r="B332" s="37"/>
      <c r="C332" s="37"/>
      <c r="D332" s="37"/>
      <c r="G332" s="37"/>
      <c r="J332" s="25"/>
      <c r="K332" s="25"/>
      <c r="P332" s="25"/>
      <c r="T332" s="37"/>
      <c r="U332" s="37"/>
      <c r="Y332" s="37"/>
      <c r="Z332" s="37"/>
    </row>
    <row r="333" spans="1:28" x14ac:dyDescent="0.2">
      <c r="A333" s="101">
        <v>331</v>
      </c>
      <c r="B333" s="37"/>
      <c r="C333" s="37"/>
      <c r="D333" s="37"/>
      <c r="G333" s="37"/>
      <c r="J333" s="25"/>
      <c r="K333" s="25"/>
      <c r="P333" s="25"/>
      <c r="T333" s="37"/>
      <c r="U333" s="37"/>
      <c r="Y333" s="37"/>
      <c r="Z333" s="37"/>
    </row>
    <row r="334" spans="1:28" x14ac:dyDescent="0.2">
      <c r="A334" s="101">
        <v>332</v>
      </c>
      <c r="B334" s="37"/>
      <c r="C334" s="37"/>
      <c r="D334" s="37"/>
      <c r="G334" s="37"/>
      <c r="J334" s="25"/>
      <c r="K334" s="25"/>
      <c r="P334" s="25"/>
      <c r="T334" s="37"/>
      <c r="U334" s="37"/>
      <c r="Y334" s="37"/>
      <c r="Z334" s="37"/>
    </row>
    <row r="335" spans="1:28" x14ac:dyDescent="0.2">
      <c r="A335" s="101">
        <v>333</v>
      </c>
      <c r="B335" s="37"/>
      <c r="C335" s="37"/>
      <c r="D335" s="37"/>
      <c r="G335" s="37"/>
      <c r="J335" s="25"/>
      <c r="K335" s="25"/>
      <c r="P335" s="25"/>
      <c r="T335" s="37"/>
      <c r="U335" s="37"/>
      <c r="Y335" s="37"/>
      <c r="Z335" s="37"/>
    </row>
    <row r="336" spans="1:28" ht="13.5" thickBot="1" x14ac:dyDescent="0.25">
      <c r="A336" s="113">
        <v>334</v>
      </c>
      <c r="B336" s="121"/>
      <c r="C336" s="121"/>
      <c r="D336" s="121"/>
      <c r="E336" s="121"/>
      <c r="F336" s="122"/>
      <c r="G336" s="121"/>
      <c r="H336" s="122"/>
      <c r="I336" s="121"/>
      <c r="J336" s="121"/>
      <c r="K336" s="121"/>
      <c r="L336" s="121"/>
      <c r="M336" s="122"/>
      <c r="N336" s="121"/>
      <c r="O336" s="121"/>
      <c r="P336" s="121"/>
      <c r="Q336" s="121"/>
      <c r="R336" s="122"/>
      <c r="S336" s="121"/>
      <c r="T336" s="121"/>
      <c r="U336" s="121"/>
      <c r="V336" s="121"/>
      <c r="W336" s="122"/>
      <c r="X336" s="121"/>
      <c r="Y336" s="114"/>
      <c r="Z336" s="114"/>
      <c r="AA336" s="114"/>
      <c r="AB336" s="115"/>
    </row>
    <row r="337" spans="1:28" x14ac:dyDescent="0.2">
      <c r="A337" s="101">
        <v>335</v>
      </c>
      <c r="B337" s="37"/>
      <c r="C337" s="37"/>
      <c r="D337" s="37"/>
      <c r="G337" s="37"/>
      <c r="J337" s="25"/>
      <c r="K337" s="25"/>
      <c r="P337" s="25"/>
      <c r="T337" s="37"/>
      <c r="U337" s="37"/>
      <c r="Y337" s="37"/>
      <c r="Z337" s="37"/>
    </row>
    <row r="338" spans="1:28" x14ac:dyDescent="0.2">
      <c r="A338" s="101">
        <v>336</v>
      </c>
      <c r="B338" s="37"/>
      <c r="C338" s="37"/>
      <c r="D338" s="37"/>
      <c r="G338" s="37"/>
      <c r="J338" s="25"/>
      <c r="K338" s="25"/>
      <c r="P338" s="25"/>
      <c r="T338" s="37"/>
      <c r="U338" s="37"/>
      <c r="Y338" s="37"/>
      <c r="Z338" s="37"/>
    </row>
    <row r="339" spans="1:28" x14ac:dyDescent="0.2">
      <c r="A339" s="101">
        <v>337</v>
      </c>
      <c r="B339" s="37"/>
      <c r="C339" s="37"/>
      <c r="D339" s="37"/>
      <c r="G339" s="37"/>
      <c r="J339" s="25"/>
      <c r="K339" s="25"/>
      <c r="P339" s="25"/>
      <c r="T339" s="37"/>
      <c r="U339" s="37"/>
      <c r="Y339" s="37"/>
      <c r="Z339" s="37"/>
    </row>
    <row r="340" spans="1:28" x14ac:dyDescent="0.2">
      <c r="A340" s="101">
        <v>338</v>
      </c>
      <c r="B340" s="37"/>
      <c r="C340" s="37"/>
      <c r="D340" s="37"/>
      <c r="G340" s="37"/>
      <c r="J340" s="25"/>
      <c r="K340" s="25"/>
      <c r="P340" s="25"/>
      <c r="T340" s="37"/>
      <c r="U340" s="37"/>
      <c r="Y340" s="37"/>
      <c r="Z340" s="37"/>
    </row>
    <row r="341" spans="1:28" ht="13.5" thickBot="1" x14ac:dyDescent="0.25">
      <c r="A341" s="113">
        <v>339</v>
      </c>
      <c r="B341" s="121"/>
      <c r="C341" s="121"/>
      <c r="D341" s="121"/>
      <c r="E341" s="121"/>
      <c r="F341" s="122"/>
      <c r="G341" s="121"/>
      <c r="H341" s="122"/>
      <c r="I341" s="121"/>
      <c r="J341" s="121"/>
      <c r="K341" s="121"/>
      <c r="L341" s="121"/>
      <c r="M341" s="122"/>
      <c r="N341" s="121"/>
      <c r="O341" s="121"/>
      <c r="P341" s="121"/>
      <c r="Q341" s="121"/>
      <c r="R341" s="122"/>
      <c r="S341" s="121"/>
      <c r="T341" s="121"/>
      <c r="U341" s="121"/>
      <c r="V341" s="121"/>
      <c r="W341" s="122"/>
      <c r="X341" s="121"/>
      <c r="Y341" s="114"/>
      <c r="Z341" s="114"/>
      <c r="AA341" s="114"/>
      <c r="AB341" s="115"/>
    </row>
    <row r="342" spans="1:28" x14ac:dyDescent="0.2">
      <c r="A342" s="101">
        <v>340</v>
      </c>
      <c r="B342" s="37"/>
      <c r="C342" s="37"/>
      <c r="D342" s="37"/>
      <c r="G342" s="37"/>
      <c r="J342" s="25"/>
      <c r="K342" s="25"/>
      <c r="P342" s="25"/>
      <c r="T342" s="37"/>
      <c r="U342" s="37"/>
      <c r="Y342" s="37"/>
      <c r="Z342" s="37"/>
    </row>
    <row r="343" spans="1:28" x14ac:dyDescent="0.2">
      <c r="A343" s="101">
        <v>341</v>
      </c>
      <c r="B343" s="37"/>
      <c r="C343" s="37"/>
      <c r="D343" s="37"/>
      <c r="G343" s="37"/>
      <c r="J343" s="25"/>
      <c r="K343" s="25"/>
      <c r="P343" s="25"/>
      <c r="T343" s="37"/>
      <c r="U343" s="37"/>
      <c r="Y343" s="37"/>
      <c r="Z343" s="37"/>
    </row>
    <row r="344" spans="1:28" x14ac:dyDescent="0.2">
      <c r="A344" s="101">
        <v>342</v>
      </c>
      <c r="B344" s="37"/>
      <c r="C344" s="37"/>
      <c r="D344" s="37"/>
      <c r="G344" s="37"/>
      <c r="J344" s="25"/>
      <c r="K344" s="25"/>
      <c r="P344" s="25"/>
      <c r="T344" s="37"/>
      <c r="U344" s="37"/>
      <c r="Y344" s="37"/>
      <c r="Z344" s="37"/>
    </row>
    <row r="345" spans="1:28" x14ac:dyDescent="0.2">
      <c r="A345" s="101">
        <v>343</v>
      </c>
      <c r="B345" s="37"/>
      <c r="C345" s="37"/>
      <c r="D345" s="37"/>
      <c r="G345" s="37"/>
      <c r="J345" s="25"/>
      <c r="K345" s="25"/>
      <c r="P345" s="25"/>
      <c r="T345" s="37"/>
      <c r="U345" s="37"/>
      <c r="Y345" s="37"/>
      <c r="Z345" s="37"/>
    </row>
    <row r="346" spans="1:28" ht="13.5" thickBot="1" x14ac:dyDescent="0.25">
      <c r="A346" s="113">
        <v>344</v>
      </c>
      <c r="B346" s="121"/>
      <c r="C346" s="121"/>
      <c r="D346" s="121"/>
      <c r="E346" s="121"/>
      <c r="F346" s="122"/>
      <c r="G346" s="121"/>
      <c r="H346" s="122"/>
      <c r="I346" s="121"/>
      <c r="J346" s="121"/>
      <c r="K346" s="121"/>
      <c r="L346" s="121"/>
      <c r="M346" s="122"/>
      <c r="N346" s="121"/>
      <c r="O346" s="121"/>
      <c r="P346" s="121"/>
      <c r="Q346" s="121"/>
      <c r="R346" s="122"/>
      <c r="S346" s="121"/>
      <c r="T346" s="121"/>
      <c r="U346" s="121"/>
      <c r="V346" s="121"/>
      <c r="W346" s="122"/>
      <c r="X346" s="121"/>
      <c r="Y346" s="114"/>
      <c r="Z346" s="114"/>
      <c r="AA346" s="114"/>
      <c r="AB346" s="115"/>
    </row>
    <row r="347" spans="1:28" x14ac:dyDescent="0.2">
      <c r="A347" s="101">
        <v>345</v>
      </c>
      <c r="B347" s="37"/>
      <c r="C347" s="37"/>
      <c r="D347" s="37"/>
      <c r="G347" s="37"/>
      <c r="J347" s="25"/>
      <c r="K347" s="25"/>
      <c r="P347" s="25"/>
      <c r="T347" s="37"/>
      <c r="U347" s="37"/>
      <c r="Y347" s="37"/>
      <c r="Z347" s="37"/>
    </row>
    <row r="348" spans="1:28" x14ac:dyDescent="0.2">
      <c r="A348" s="101">
        <v>346</v>
      </c>
      <c r="B348" s="37"/>
      <c r="C348" s="37"/>
      <c r="D348" s="37"/>
      <c r="G348" s="37"/>
      <c r="J348" s="25"/>
      <c r="K348" s="25"/>
      <c r="P348" s="25"/>
      <c r="T348" s="37"/>
      <c r="U348" s="37"/>
      <c r="Y348" s="37"/>
      <c r="Z348" s="37"/>
    </row>
    <row r="349" spans="1:28" x14ac:dyDescent="0.2">
      <c r="A349" s="101">
        <v>347</v>
      </c>
      <c r="B349" s="37"/>
      <c r="C349" s="37"/>
      <c r="D349" s="37"/>
      <c r="G349" s="37"/>
      <c r="J349" s="25"/>
      <c r="K349" s="25"/>
      <c r="P349" s="25"/>
      <c r="T349" s="37"/>
      <c r="U349" s="37"/>
      <c r="Y349" s="37"/>
      <c r="Z349" s="37"/>
    </row>
    <row r="350" spans="1:28" x14ac:dyDescent="0.2">
      <c r="A350" s="101">
        <v>348</v>
      </c>
      <c r="B350" s="37"/>
      <c r="C350" s="37"/>
      <c r="D350" s="37"/>
      <c r="G350" s="37"/>
      <c r="J350" s="25"/>
      <c r="K350" s="25"/>
      <c r="P350" s="25"/>
      <c r="T350" s="37"/>
      <c r="U350" s="37"/>
      <c r="Y350" s="37"/>
      <c r="Z350" s="37"/>
    </row>
    <row r="351" spans="1:28" ht="13.5" thickBot="1" x14ac:dyDescent="0.25">
      <c r="A351" s="113">
        <v>349</v>
      </c>
      <c r="B351" s="121"/>
      <c r="C351" s="121"/>
      <c r="D351" s="121"/>
      <c r="E351" s="121"/>
      <c r="F351" s="122"/>
      <c r="G351" s="121"/>
      <c r="H351" s="122"/>
      <c r="I351" s="121"/>
      <c r="J351" s="121"/>
      <c r="K351" s="121"/>
      <c r="L351" s="121"/>
      <c r="M351" s="122"/>
      <c r="N351" s="121"/>
      <c r="O351" s="121"/>
      <c r="P351" s="121"/>
      <c r="Q351" s="121"/>
      <c r="R351" s="122"/>
      <c r="S351" s="121"/>
      <c r="T351" s="121"/>
      <c r="U351" s="121"/>
      <c r="V351" s="121"/>
      <c r="W351" s="122"/>
      <c r="X351" s="121"/>
      <c r="Y351" s="114"/>
      <c r="Z351" s="114"/>
      <c r="AA351" s="114"/>
      <c r="AB351" s="115"/>
    </row>
    <row r="352" spans="1:28" x14ac:dyDescent="0.2">
      <c r="A352" s="101">
        <v>350</v>
      </c>
      <c r="B352" s="37"/>
      <c r="C352" s="37"/>
      <c r="D352" s="37"/>
      <c r="G352" s="37"/>
      <c r="J352" s="25"/>
      <c r="K352" s="25"/>
      <c r="P352" s="25"/>
      <c r="T352" s="37"/>
      <c r="U352" s="37"/>
      <c r="Y352" s="37"/>
      <c r="Z352" s="37"/>
    </row>
    <row r="353" spans="1:28" x14ac:dyDescent="0.2">
      <c r="A353" s="101">
        <v>351</v>
      </c>
      <c r="B353" s="37"/>
      <c r="C353" s="37"/>
      <c r="D353" s="37"/>
      <c r="G353" s="37"/>
      <c r="J353" s="25"/>
      <c r="K353" s="25"/>
      <c r="P353" s="25"/>
      <c r="T353" s="37"/>
      <c r="U353" s="37"/>
      <c r="Y353" s="37"/>
      <c r="Z353" s="37"/>
    </row>
    <row r="354" spans="1:28" x14ac:dyDescent="0.2">
      <c r="A354" s="101">
        <v>352</v>
      </c>
      <c r="B354" s="37"/>
      <c r="C354" s="37"/>
      <c r="D354" s="37"/>
      <c r="G354" s="37"/>
      <c r="J354" s="25"/>
      <c r="K354" s="25"/>
      <c r="P354" s="25"/>
      <c r="T354" s="37"/>
      <c r="U354" s="37"/>
      <c r="Y354" s="37"/>
      <c r="Z354" s="37"/>
    </row>
    <row r="355" spans="1:28" x14ac:dyDescent="0.2">
      <c r="A355" s="101">
        <v>353</v>
      </c>
      <c r="B355" s="37"/>
      <c r="C355" s="37"/>
      <c r="D355" s="37"/>
      <c r="G355" s="37"/>
      <c r="J355" s="25"/>
      <c r="K355" s="25"/>
      <c r="P355" s="25"/>
      <c r="T355" s="37"/>
      <c r="U355" s="37"/>
      <c r="Y355" s="37"/>
      <c r="Z355" s="37"/>
    </row>
    <row r="356" spans="1:28" ht="13.5" thickBot="1" x14ac:dyDescent="0.25">
      <c r="A356" s="113">
        <v>354</v>
      </c>
      <c r="B356" s="121"/>
      <c r="C356" s="121"/>
      <c r="D356" s="121"/>
      <c r="E356" s="121"/>
      <c r="F356" s="122"/>
      <c r="G356" s="121"/>
      <c r="H356" s="122"/>
      <c r="I356" s="121"/>
      <c r="J356" s="121"/>
      <c r="K356" s="121"/>
      <c r="L356" s="121"/>
      <c r="M356" s="122"/>
      <c r="N356" s="121"/>
      <c r="O356" s="121"/>
      <c r="P356" s="121"/>
      <c r="Q356" s="121"/>
      <c r="R356" s="122"/>
      <c r="S356" s="121"/>
      <c r="T356" s="121"/>
      <c r="U356" s="121"/>
      <c r="V356" s="121"/>
      <c r="W356" s="122"/>
      <c r="X356" s="121"/>
      <c r="Y356" s="114"/>
      <c r="Z356" s="114"/>
      <c r="AA356" s="114"/>
      <c r="AB356" s="115"/>
    </row>
    <row r="357" spans="1:28" x14ac:dyDescent="0.2">
      <c r="A357" s="101">
        <v>355</v>
      </c>
      <c r="B357" s="37"/>
      <c r="C357" s="37"/>
      <c r="D357" s="37"/>
      <c r="G357" s="37"/>
      <c r="J357" s="25"/>
      <c r="K357" s="25"/>
      <c r="P357" s="25"/>
      <c r="T357" s="37"/>
      <c r="U357" s="37"/>
      <c r="Y357" s="37"/>
      <c r="Z357" s="37"/>
    </row>
    <row r="358" spans="1:28" x14ac:dyDescent="0.2">
      <c r="A358" s="101">
        <v>356</v>
      </c>
      <c r="B358" s="37"/>
      <c r="C358" s="37"/>
      <c r="D358" s="37"/>
      <c r="G358" s="37"/>
      <c r="J358" s="25"/>
      <c r="K358" s="25"/>
      <c r="P358" s="25"/>
      <c r="T358" s="37"/>
      <c r="U358" s="37"/>
      <c r="Y358" s="37"/>
      <c r="Z358" s="37"/>
    </row>
    <row r="359" spans="1:28" x14ac:dyDescent="0.2">
      <c r="A359" s="101">
        <v>357</v>
      </c>
      <c r="B359" s="37"/>
      <c r="C359" s="37"/>
      <c r="D359" s="37"/>
      <c r="G359" s="37"/>
      <c r="J359" s="25"/>
      <c r="K359" s="25"/>
      <c r="P359" s="25"/>
      <c r="T359" s="37"/>
      <c r="U359" s="37"/>
      <c r="Y359" s="37"/>
      <c r="Z359" s="37"/>
    </row>
    <row r="360" spans="1:28" x14ac:dyDescent="0.2">
      <c r="A360" s="101">
        <v>358</v>
      </c>
      <c r="B360" s="37"/>
      <c r="C360" s="37"/>
      <c r="D360" s="37"/>
      <c r="G360" s="37"/>
      <c r="J360" s="25"/>
      <c r="K360" s="25"/>
      <c r="P360" s="25"/>
      <c r="T360" s="37"/>
      <c r="U360" s="37"/>
      <c r="Y360" s="37"/>
      <c r="Z360" s="37"/>
    </row>
    <row r="361" spans="1:28" ht="13.5" thickBot="1" x14ac:dyDescent="0.25">
      <c r="A361" s="113">
        <v>359</v>
      </c>
      <c r="B361" s="121"/>
      <c r="C361" s="121"/>
      <c r="D361" s="121"/>
      <c r="E361" s="121"/>
      <c r="F361" s="122"/>
      <c r="G361" s="121"/>
      <c r="H361" s="122"/>
      <c r="I361" s="121"/>
      <c r="J361" s="121"/>
      <c r="K361" s="121"/>
      <c r="L361" s="121"/>
      <c r="M361" s="122"/>
      <c r="N361" s="121"/>
      <c r="O361" s="121"/>
      <c r="P361" s="121"/>
      <c r="Q361" s="121"/>
      <c r="R361" s="122"/>
      <c r="S361" s="121"/>
      <c r="T361" s="121"/>
      <c r="U361" s="121"/>
      <c r="V361" s="121"/>
      <c r="W361" s="122"/>
      <c r="X361" s="121"/>
      <c r="Y361" s="114"/>
      <c r="Z361" s="114"/>
      <c r="AA361" s="114"/>
      <c r="AB361" s="115"/>
    </row>
    <row r="362" spans="1:28" x14ac:dyDescent="0.2">
      <c r="A362" s="101">
        <v>360</v>
      </c>
      <c r="B362" s="37"/>
      <c r="C362" s="37"/>
      <c r="D362" s="37"/>
      <c r="G362" s="37"/>
      <c r="J362" s="25"/>
      <c r="K362" s="25"/>
      <c r="P362" s="25"/>
      <c r="T362" s="37"/>
      <c r="U362" s="37"/>
      <c r="Y362" s="37"/>
      <c r="Z362" s="37"/>
    </row>
    <row r="363" spans="1:28" x14ac:dyDescent="0.2">
      <c r="A363" s="101">
        <v>361</v>
      </c>
      <c r="B363" s="37"/>
      <c r="C363" s="37"/>
      <c r="D363" s="37"/>
      <c r="G363" s="37"/>
      <c r="J363" s="25"/>
      <c r="K363" s="25"/>
      <c r="P363" s="25"/>
      <c r="T363" s="37"/>
      <c r="U363" s="37"/>
      <c r="Y363" s="37"/>
      <c r="Z363" s="37"/>
    </row>
    <row r="364" spans="1:28" x14ac:dyDescent="0.2">
      <c r="A364" s="101">
        <v>362</v>
      </c>
      <c r="B364" s="37"/>
      <c r="C364" s="37"/>
      <c r="D364" s="37"/>
      <c r="G364" s="37"/>
      <c r="J364" s="25"/>
      <c r="K364" s="25"/>
      <c r="P364" s="25"/>
      <c r="T364" s="37"/>
      <c r="U364" s="37"/>
      <c r="Y364" s="37"/>
      <c r="Z364" s="37"/>
    </row>
    <row r="365" spans="1:28" x14ac:dyDescent="0.2">
      <c r="A365" s="101">
        <v>363</v>
      </c>
      <c r="B365" s="37"/>
      <c r="C365" s="37"/>
      <c r="D365" s="37"/>
      <c r="G365" s="37"/>
      <c r="J365" s="25"/>
      <c r="K365" s="25"/>
      <c r="P365" s="25"/>
      <c r="T365" s="37"/>
      <c r="U365" s="37"/>
      <c r="Y365" s="37"/>
      <c r="Z365" s="37"/>
    </row>
    <row r="366" spans="1:28" ht="13.5" thickBot="1" x14ac:dyDescent="0.25">
      <c r="A366" s="113">
        <v>364</v>
      </c>
      <c r="B366" s="121"/>
      <c r="C366" s="121"/>
      <c r="D366" s="121"/>
      <c r="E366" s="121"/>
      <c r="F366" s="122"/>
      <c r="G366" s="121"/>
      <c r="H366" s="122"/>
      <c r="I366" s="121"/>
      <c r="J366" s="121"/>
      <c r="K366" s="121"/>
      <c r="L366" s="121"/>
      <c r="M366" s="122"/>
      <c r="N366" s="121"/>
      <c r="O366" s="121"/>
      <c r="P366" s="121"/>
      <c r="Q366" s="121"/>
      <c r="R366" s="122"/>
      <c r="S366" s="121"/>
      <c r="T366" s="121"/>
      <c r="U366" s="121"/>
      <c r="V366" s="121"/>
      <c r="W366" s="122"/>
      <c r="X366" s="121"/>
      <c r="Y366" s="114"/>
      <c r="Z366" s="114"/>
      <c r="AA366" s="114"/>
      <c r="AB366" s="115"/>
    </row>
    <row r="367" spans="1:28" x14ac:dyDescent="0.2">
      <c r="A367" s="101">
        <v>365</v>
      </c>
      <c r="B367" s="37"/>
      <c r="C367" s="37"/>
      <c r="D367" s="37"/>
      <c r="G367" s="37"/>
      <c r="J367" s="25"/>
      <c r="K367" s="25"/>
      <c r="P367" s="25"/>
      <c r="T367" s="37"/>
      <c r="U367" s="37"/>
      <c r="Y367" s="37"/>
      <c r="Z367" s="37"/>
    </row>
    <row r="368" spans="1:28" x14ac:dyDescent="0.2">
      <c r="A368" s="101">
        <v>366</v>
      </c>
      <c r="B368" s="37"/>
      <c r="C368" s="37"/>
      <c r="D368" s="37"/>
      <c r="G368" s="37"/>
      <c r="J368" s="25"/>
      <c r="K368" s="25"/>
      <c r="P368" s="25"/>
      <c r="T368" s="37"/>
      <c r="U368" s="37"/>
      <c r="Y368" s="37"/>
      <c r="Z368" s="37"/>
    </row>
    <row r="369" spans="1:28" x14ac:dyDescent="0.2">
      <c r="A369" s="101">
        <v>367</v>
      </c>
      <c r="B369" s="37"/>
      <c r="C369" s="37"/>
      <c r="D369" s="37"/>
      <c r="G369" s="37"/>
      <c r="J369" s="25"/>
      <c r="K369" s="25"/>
      <c r="P369" s="25"/>
      <c r="T369" s="37"/>
      <c r="U369" s="37"/>
      <c r="Y369" s="37"/>
      <c r="Z369" s="37"/>
    </row>
    <row r="370" spans="1:28" x14ac:dyDescent="0.2">
      <c r="A370" s="101">
        <v>368</v>
      </c>
      <c r="B370" s="37"/>
      <c r="C370" s="37"/>
      <c r="D370" s="37"/>
      <c r="G370" s="37"/>
      <c r="J370" s="25"/>
      <c r="K370" s="25"/>
      <c r="P370" s="25"/>
      <c r="T370" s="37"/>
      <c r="U370" s="37"/>
      <c r="Y370" s="37"/>
      <c r="Z370" s="37"/>
    </row>
    <row r="371" spans="1:28" ht="13.5" thickBot="1" x14ac:dyDescent="0.25">
      <c r="A371" s="113">
        <v>369</v>
      </c>
      <c r="B371" s="121"/>
      <c r="C371" s="121"/>
      <c r="D371" s="121"/>
      <c r="E371" s="121"/>
      <c r="F371" s="122"/>
      <c r="G371" s="121"/>
      <c r="H371" s="122"/>
      <c r="I371" s="121"/>
      <c r="J371" s="121"/>
      <c r="K371" s="121"/>
      <c r="L371" s="121"/>
      <c r="M371" s="122"/>
      <c r="N371" s="121"/>
      <c r="O371" s="121"/>
      <c r="P371" s="121"/>
      <c r="Q371" s="121"/>
      <c r="R371" s="122"/>
      <c r="S371" s="121"/>
      <c r="T371" s="121"/>
      <c r="U371" s="121"/>
      <c r="V371" s="121"/>
      <c r="W371" s="122"/>
      <c r="X371" s="121"/>
      <c r="Y371" s="114"/>
      <c r="Z371" s="114"/>
      <c r="AA371" s="114"/>
      <c r="AB371" s="115"/>
    </row>
    <row r="372" spans="1:28" x14ac:dyDescent="0.2">
      <c r="A372" s="101">
        <v>370</v>
      </c>
      <c r="B372" s="37"/>
      <c r="C372" s="37"/>
      <c r="D372" s="37"/>
      <c r="G372" s="37"/>
      <c r="J372" s="25"/>
      <c r="K372" s="25"/>
      <c r="P372" s="25"/>
      <c r="T372" s="37"/>
      <c r="U372" s="37"/>
      <c r="Y372" s="37"/>
      <c r="Z372" s="37"/>
    </row>
    <row r="373" spans="1:28" x14ac:dyDescent="0.2">
      <c r="A373" s="101">
        <v>371</v>
      </c>
      <c r="B373" s="37"/>
      <c r="C373" s="37"/>
      <c r="D373" s="37"/>
      <c r="G373" s="37"/>
      <c r="J373" s="25"/>
      <c r="K373" s="25"/>
      <c r="P373" s="25"/>
      <c r="T373" s="37"/>
      <c r="U373" s="37"/>
      <c r="Y373" s="37"/>
      <c r="Z373" s="37"/>
    </row>
    <row r="374" spans="1:28" x14ac:dyDescent="0.2">
      <c r="A374" s="101">
        <v>372</v>
      </c>
      <c r="B374" s="37"/>
      <c r="C374" s="37"/>
      <c r="D374" s="37"/>
      <c r="G374" s="37"/>
      <c r="J374" s="25"/>
      <c r="K374" s="25"/>
      <c r="P374" s="25"/>
      <c r="T374" s="37"/>
      <c r="U374" s="37"/>
      <c r="Y374" s="37"/>
      <c r="Z374" s="37"/>
    </row>
    <row r="375" spans="1:28" x14ac:dyDescent="0.2">
      <c r="A375" s="101">
        <v>373</v>
      </c>
      <c r="B375" s="37"/>
      <c r="C375" s="37"/>
      <c r="D375" s="37"/>
      <c r="G375" s="37"/>
      <c r="J375" s="25"/>
      <c r="K375" s="25"/>
      <c r="P375" s="25"/>
      <c r="T375" s="37"/>
      <c r="U375" s="37"/>
      <c r="Y375" s="37"/>
      <c r="Z375" s="37"/>
    </row>
    <row r="376" spans="1:28" ht="13.5" thickBot="1" x14ac:dyDescent="0.25">
      <c r="A376" s="113">
        <v>374</v>
      </c>
      <c r="B376" s="121"/>
      <c r="C376" s="121"/>
      <c r="D376" s="121"/>
      <c r="E376" s="121"/>
      <c r="F376" s="122"/>
      <c r="G376" s="121"/>
      <c r="H376" s="122"/>
      <c r="I376" s="121"/>
      <c r="J376" s="121"/>
      <c r="K376" s="121"/>
      <c r="L376" s="121"/>
      <c r="M376" s="122"/>
      <c r="N376" s="121"/>
      <c r="O376" s="121"/>
      <c r="P376" s="121"/>
      <c r="Q376" s="121"/>
      <c r="R376" s="122"/>
      <c r="S376" s="121"/>
      <c r="T376" s="121"/>
      <c r="U376" s="121"/>
      <c r="V376" s="121"/>
      <c r="W376" s="122"/>
      <c r="X376" s="121"/>
      <c r="Y376" s="114"/>
      <c r="Z376" s="114"/>
      <c r="AA376" s="114"/>
      <c r="AB376" s="115"/>
    </row>
    <row r="377" spans="1:28" x14ac:dyDescent="0.2">
      <c r="A377" s="101">
        <v>375</v>
      </c>
      <c r="B377" s="37"/>
      <c r="C377" s="37"/>
      <c r="D377" s="37"/>
      <c r="G377" s="37"/>
      <c r="J377" s="25"/>
      <c r="K377" s="25"/>
      <c r="P377" s="25"/>
      <c r="T377" s="37"/>
      <c r="U377" s="37"/>
      <c r="Y377" s="37"/>
      <c r="Z377" s="37"/>
    </row>
    <row r="378" spans="1:28" x14ac:dyDescent="0.2">
      <c r="A378" s="101">
        <v>376</v>
      </c>
      <c r="B378" s="37"/>
      <c r="C378" s="37"/>
      <c r="D378" s="37"/>
      <c r="G378" s="37"/>
      <c r="J378" s="25"/>
      <c r="K378" s="25"/>
      <c r="P378" s="25"/>
      <c r="T378" s="37"/>
      <c r="U378" s="37"/>
      <c r="Y378" s="37"/>
      <c r="Z378" s="37"/>
    </row>
    <row r="379" spans="1:28" x14ac:dyDescent="0.2">
      <c r="A379" s="101">
        <v>377</v>
      </c>
      <c r="B379" s="37"/>
      <c r="C379" s="37"/>
      <c r="D379" s="37"/>
      <c r="G379" s="37"/>
      <c r="J379" s="25"/>
      <c r="K379" s="25"/>
      <c r="P379" s="25"/>
      <c r="T379" s="37"/>
      <c r="U379" s="37"/>
      <c r="Y379" s="37"/>
      <c r="Z379" s="37"/>
    </row>
    <row r="380" spans="1:28" x14ac:dyDescent="0.2">
      <c r="A380" s="101">
        <v>378</v>
      </c>
      <c r="B380" s="37"/>
      <c r="C380" s="37"/>
      <c r="D380" s="37"/>
      <c r="G380" s="37"/>
      <c r="J380" s="25"/>
      <c r="K380" s="25"/>
      <c r="P380" s="25"/>
      <c r="T380" s="37"/>
      <c r="U380" s="37"/>
      <c r="Y380" s="37"/>
      <c r="Z380" s="37"/>
    </row>
    <row r="381" spans="1:28" ht="13.5" thickBot="1" x14ac:dyDescent="0.25">
      <c r="A381" s="113">
        <v>379</v>
      </c>
      <c r="B381" s="121"/>
      <c r="C381" s="121"/>
      <c r="D381" s="121"/>
      <c r="E381" s="121"/>
      <c r="F381" s="122"/>
      <c r="G381" s="121"/>
      <c r="H381" s="122"/>
      <c r="I381" s="121"/>
      <c r="J381" s="121"/>
      <c r="K381" s="121"/>
      <c r="L381" s="121"/>
      <c r="M381" s="122"/>
      <c r="N381" s="121"/>
      <c r="O381" s="121"/>
      <c r="P381" s="121"/>
      <c r="Q381" s="121"/>
      <c r="R381" s="122"/>
      <c r="S381" s="121"/>
      <c r="T381" s="121"/>
      <c r="U381" s="121"/>
      <c r="V381" s="121"/>
      <c r="W381" s="122"/>
      <c r="X381" s="121"/>
      <c r="Y381" s="114"/>
      <c r="Z381" s="114"/>
      <c r="AA381" s="114"/>
      <c r="AB381" s="115"/>
    </row>
    <row r="382" spans="1:28" x14ac:dyDescent="0.2">
      <c r="A382" s="101">
        <v>380</v>
      </c>
      <c r="B382" s="37"/>
      <c r="C382" s="37"/>
      <c r="D382" s="37"/>
      <c r="G382" s="37"/>
      <c r="J382" s="25"/>
      <c r="K382" s="25"/>
      <c r="P382" s="25"/>
      <c r="T382" s="37"/>
      <c r="U382" s="37"/>
      <c r="Y382" s="37"/>
      <c r="Z382" s="37"/>
    </row>
    <row r="383" spans="1:28" x14ac:dyDescent="0.2">
      <c r="A383" s="101">
        <v>381</v>
      </c>
      <c r="B383" s="37"/>
      <c r="C383" s="37"/>
      <c r="D383" s="37"/>
      <c r="G383" s="37"/>
      <c r="J383" s="25"/>
      <c r="K383" s="25"/>
      <c r="P383" s="25"/>
      <c r="T383" s="37"/>
      <c r="U383" s="37"/>
      <c r="Y383" s="37"/>
      <c r="Z383" s="37"/>
    </row>
    <row r="384" spans="1:28" x14ac:dyDescent="0.2">
      <c r="A384" s="101">
        <v>382</v>
      </c>
      <c r="B384" s="37"/>
      <c r="C384" s="37"/>
      <c r="D384" s="37"/>
      <c r="G384" s="37"/>
      <c r="J384" s="25"/>
      <c r="K384" s="25"/>
      <c r="P384" s="25"/>
      <c r="T384" s="37"/>
      <c r="U384" s="37"/>
      <c r="Y384" s="37"/>
      <c r="Z384" s="37"/>
    </row>
    <row r="385" spans="1:28" x14ac:dyDescent="0.2">
      <c r="A385" s="101">
        <v>383</v>
      </c>
      <c r="B385" s="37"/>
      <c r="C385" s="37"/>
      <c r="D385" s="37"/>
      <c r="G385" s="37"/>
      <c r="J385" s="25"/>
      <c r="K385" s="25"/>
      <c r="P385" s="25"/>
      <c r="T385" s="37"/>
      <c r="U385" s="37"/>
      <c r="Y385" s="37"/>
      <c r="Z385" s="37"/>
    </row>
    <row r="386" spans="1:28" ht="13.5" thickBot="1" x14ac:dyDescent="0.25">
      <c r="A386" s="113">
        <v>384</v>
      </c>
      <c r="B386" s="121"/>
      <c r="C386" s="121"/>
      <c r="D386" s="121"/>
      <c r="E386" s="121"/>
      <c r="F386" s="122"/>
      <c r="G386" s="121"/>
      <c r="H386" s="122"/>
      <c r="I386" s="121"/>
      <c r="J386" s="121"/>
      <c r="K386" s="121"/>
      <c r="L386" s="121"/>
      <c r="M386" s="122"/>
      <c r="N386" s="121"/>
      <c r="O386" s="121"/>
      <c r="P386" s="121"/>
      <c r="Q386" s="121"/>
      <c r="R386" s="122"/>
      <c r="S386" s="121"/>
      <c r="T386" s="121"/>
      <c r="U386" s="121"/>
      <c r="V386" s="121"/>
      <c r="W386" s="122"/>
      <c r="X386" s="121"/>
      <c r="Y386" s="114"/>
      <c r="Z386" s="114"/>
      <c r="AA386" s="114"/>
      <c r="AB386" s="115"/>
    </row>
    <row r="387" spans="1:28" x14ac:dyDescent="0.2">
      <c r="A387" s="101">
        <v>385</v>
      </c>
      <c r="B387" s="37"/>
      <c r="C387" s="37"/>
      <c r="D387" s="37"/>
      <c r="G387" s="37"/>
      <c r="J387" s="25"/>
      <c r="K387" s="25"/>
      <c r="P387" s="25"/>
      <c r="T387" s="37"/>
      <c r="U387" s="37"/>
      <c r="Y387" s="37"/>
      <c r="Z387" s="37"/>
    </row>
    <row r="388" spans="1:28" x14ac:dyDescent="0.2">
      <c r="A388" s="101">
        <v>386</v>
      </c>
      <c r="B388" s="37"/>
      <c r="C388" s="37"/>
      <c r="D388" s="37"/>
      <c r="G388" s="37"/>
      <c r="J388" s="25"/>
      <c r="K388" s="25"/>
      <c r="P388" s="25"/>
      <c r="T388" s="37"/>
      <c r="U388" s="37"/>
      <c r="Y388" s="37"/>
      <c r="Z388" s="37"/>
    </row>
    <row r="389" spans="1:28" x14ac:dyDescent="0.2">
      <c r="A389" s="101">
        <v>387</v>
      </c>
      <c r="B389" s="37"/>
      <c r="C389" s="37"/>
      <c r="D389" s="37"/>
      <c r="G389" s="37"/>
      <c r="J389" s="25"/>
      <c r="K389" s="25"/>
      <c r="P389" s="25"/>
      <c r="T389" s="37"/>
      <c r="U389" s="37"/>
      <c r="Y389" s="37"/>
      <c r="Z389" s="37"/>
    </row>
    <row r="390" spans="1:28" x14ac:dyDescent="0.2">
      <c r="A390" s="101">
        <v>388</v>
      </c>
      <c r="B390" s="37"/>
      <c r="C390" s="37"/>
      <c r="D390" s="37"/>
      <c r="G390" s="37"/>
      <c r="J390" s="25"/>
      <c r="K390" s="25"/>
      <c r="P390" s="25"/>
      <c r="T390" s="37"/>
      <c r="U390" s="37"/>
      <c r="Y390" s="37"/>
      <c r="Z390" s="37"/>
    </row>
    <row r="391" spans="1:28" ht="13.5" thickBot="1" x14ac:dyDescent="0.25">
      <c r="A391" s="113">
        <v>389</v>
      </c>
      <c r="B391" s="121"/>
      <c r="C391" s="121"/>
      <c r="D391" s="121"/>
      <c r="E391" s="121"/>
      <c r="F391" s="122"/>
      <c r="G391" s="121"/>
      <c r="H391" s="122"/>
      <c r="I391" s="121"/>
      <c r="J391" s="121"/>
      <c r="K391" s="121"/>
      <c r="L391" s="121"/>
      <c r="M391" s="122"/>
      <c r="N391" s="121"/>
      <c r="O391" s="121"/>
      <c r="P391" s="121"/>
      <c r="Q391" s="121"/>
      <c r="R391" s="122"/>
      <c r="S391" s="121"/>
      <c r="T391" s="121"/>
      <c r="U391" s="121"/>
      <c r="V391" s="121"/>
      <c r="W391" s="122"/>
      <c r="X391" s="121"/>
      <c r="Y391" s="114"/>
      <c r="Z391" s="114"/>
      <c r="AA391" s="114"/>
      <c r="AB391" s="115"/>
    </row>
    <row r="392" spans="1:28" x14ac:dyDescent="0.2">
      <c r="A392" s="101">
        <v>390</v>
      </c>
      <c r="B392" s="37"/>
      <c r="C392" s="37"/>
      <c r="D392" s="37"/>
      <c r="G392" s="37"/>
      <c r="J392" s="25"/>
      <c r="K392" s="25"/>
      <c r="P392" s="25"/>
      <c r="T392" s="37"/>
      <c r="U392" s="37"/>
      <c r="Y392" s="37"/>
      <c r="Z392" s="37"/>
    </row>
    <row r="393" spans="1:28" x14ac:dyDescent="0.2">
      <c r="A393" s="101">
        <v>391</v>
      </c>
      <c r="B393" s="37"/>
      <c r="C393" s="37"/>
      <c r="D393" s="37"/>
      <c r="G393" s="37"/>
      <c r="J393" s="25"/>
      <c r="K393" s="25"/>
      <c r="P393" s="25"/>
      <c r="T393" s="37"/>
      <c r="U393" s="37"/>
      <c r="Y393" s="37"/>
      <c r="Z393" s="37"/>
    </row>
    <row r="394" spans="1:28" x14ac:dyDescent="0.2">
      <c r="A394" s="101">
        <v>392</v>
      </c>
      <c r="B394" s="37"/>
      <c r="C394" s="37"/>
      <c r="D394" s="37"/>
      <c r="G394" s="37"/>
      <c r="J394" s="25"/>
      <c r="K394" s="25"/>
      <c r="P394" s="25"/>
      <c r="T394" s="37"/>
      <c r="U394" s="37"/>
      <c r="Y394" s="37"/>
      <c r="Z394" s="37"/>
    </row>
    <row r="395" spans="1:28" x14ac:dyDescent="0.2">
      <c r="A395" s="101">
        <v>393</v>
      </c>
      <c r="B395" s="37"/>
      <c r="C395" s="37"/>
      <c r="D395" s="37"/>
      <c r="G395" s="37"/>
      <c r="J395" s="25"/>
      <c r="K395" s="25"/>
      <c r="P395" s="25"/>
      <c r="T395" s="37"/>
      <c r="U395" s="37"/>
      <c r="Y395" s="37"/>
      <c r="Z395" s="37"/>
    </row>
    <row r="396" spans="1:28" ht="13.5" thickBot="1" x14ac:dyDescent="0.25">
      <c r="A396" s="113">
        <v>394</v>
      </c>
      <c r="B396" s="121"/>
      <c r="C396" s="121"/>
      <c r="D396" s="121"/>
      <c r="E396" s="121"/>
      <c r="F396" s="122"/>
      <c r="G396" s="121"/>
      <c r="H396" s="122"/>
      <c r="I396" s="121"/>
      <c r="J396" s="121"/>
      <c r="K396" s="121"/>
      <c r="L396" s="121"/>
      <c r="M396" s="122"/>
      <c r="N396" s="121"/>
      <c r="O396" s="121"/>
      <c r="P396" s="121"/>
      <c r="Q396" s="121"/>
      <c r="R396" s="122"/>
      <c r="S396" s="121"/>
      <c r="T396" s="121"/>
      <c r="U396" s="121"/>
      <c r="V396" s="121"/>
      <c r="W396" s="122"/>
      <c r="X396" s="121"/>
      <c r="Y396" s="114"/>
      <c r="Z396" s="114"/>
      <c r="AA396" s="114"/>
      <c r="AB396" s="115"/>
    </row>
    <row r="397" spans="1:28" x14ac:dyDescent="0.2">
      <c r="A397" s="101">
        <v>395</v>
      </c>
      <c r="B397" s="37"/>
      <c r="C397" s="37"/>
      <c r="D397" s="37"/>
      <c r="G397" s="37"/>
      <c r="J397" s="25"/>
      <c r="K397" s="25"/>
      <c r="P397" s="25"/>
      <c r="T397" s="37"/>
      <c r="U397" s="37"/>
      <c r="Y397" s="37"/>
      <c r="Z397" s="37"/>
    </row>
    <row r="398" spans="1:28" x14ac:dyDescent="0.2">
      <c r="A398" s="101">
        <v>396</v>
      </c>
      <c r="B398" s="37"/>
      <c r="C398" s="37"/>
      <c r="D398" s="37"/>
      <c r="G398" s="37"/>
      <c r="J398" s="25"/>
      <c r="K398" s="25"/>
      <c r="P398" s="25"/>
      <c r="T398" s="37"/>
      <c r="U398" s="37"/>
      <c r="Y398" s="37"/>
      <c r="Z398" s="37"/>
    </row>
    <row r="399" spans="1:28" x14ac:dyDescent="0.2">
      <c r="A399" s="101">
        <v>397</v>
      </c>
      <c r="B399" s="37"/>
      <c r="C399" s="37"/>
      <c r="D399" s="37"/>
      <c r="G399" s="37"/>
      <c r="J399" s="25"/>
      <c r="K399" s="25"/>
      <c r="P399" s="25"/>
      <c r="T399" s="37"/>
      <c r="U399" s="37"/>
      <c r="Y399" s="37"/>
      <c r="Z399" s="37"/>
    </row>
    <row r="400" spans="1:28" x14ac:dyDescent="0.2">
      <c r="A400" s="101">
        <v>398</v>
      </c>
      <c r="B400" s="37"/>
      <c r="C400" s="37"/>
      <c r="D400" s="37"/>
      <c r="G400" s="37"/>
      <c r="J400" s="25"/>
      <c r="K400" s="25"/>
      <c r="P400" s="25"/>
      <c r="T400" s="37"/>
      <c r="U400" s="37"/>
      <c r="Y400" s="37"/>
      <c r="Z400" s="37"/>
    </row>
    <row r="401" spans="1:28" ht="13.5" thickBot="1" x14ac:dyDescent="0.25">
      <c r="A401" s="113">
        <v>399</v>
      </c>
      <c r="B401" s="121"/>
      <c r="C401" s="121"/>
      <c r="D401" s="121"/>
      <c r="E401" s="121"/>
      <c r="F401" s="122"/>
      <c r="G401" s="121"/>
      <c r="H401" s="122"/>
      <c r="I401" s="121"/>
      <c r="J401" s="121"/>
      <c r="K401" s="121"/>
      <c r="L401" s="121"/>
      <c r="M401" s="122"/>
      <c r="N401" s="121"/>
      <c r="O401" s="121"/>
      <c r="P401" s="121"/>
      <c r="Q401" s="121"/>
      <c r="R401" s="122"/>
      <c r="S401" s="121"/>
      <c r="T401" s="121"/>
      <c r="U401" s="121"/>
      <c r="V401" s="121"/>
      <c r="W401" s="122"/>
      <c r="X401" s="121"/>
      <c r="Y401" s="114"/>
      <c r="Z401" s="114"/>
      <c r="AA401" s="114"/>
      <c r="AB401" s="115"/>
    </row>
    <row r="402" spans="1:28" x14ac:dyDescent="0.2">
      <c r="A402" s="101">
        <v>400</v>
      </c>
      <c r="B402" s="37"/>
      <c r="C402" s="37"/>
      <c r="D402" s="37"/>
      <c r="G402" s="37"/>
      <c r="J402" s="25"/>
      <c r="K402" s="25"/>
      <c r="P402" s="25"/>
      <c r="T402" s="37"/>
      <c r="U402" s="37"/>
      <c r="Y402" s="37"/>
      <c r="Z402" s="37"/>
    </row>
    <row r="403" spans="1:28" x14ac:dyDescent="0.2">
      <c r="A403" s="101">
        <v>401</v>
      </c>
      <c r="B403" s="37"/>
      <c r="C403" s="37"/>
      <c r="D403" s="37"/>
      <c r="G403" s="37"/>
      <c r="J403" s="25"/>
      <c r="K403" s="25"/>
      <c r="P403" s="25"/>
      <c r="T403" s="37"/>
      <c r="U403" s="37"/>
      <c r="Y403" s="37"/>
      <c r="Z403" s="37"/>
    </row>
    <row r="404" spans="1:28" x14ac:dyDescent="0.2">
      <c r="A404" s="101">
        <v>402</v>
      </c>
      <c r="B404" s="37"/>
      <c r="C404" s="37"/>
      <c r="D404" s="37"/>
      <c r="G404" s="37"/>
      <c r="J404" s="25"/>
      <c r="K404" s="25"/>
      <c r="P404" s="25"/>
      <c r="T404" s="37"/>
      <c r="U404" s="37"/>
      <c r="Y404" s="37"/>
      <c r="Z404" s="37"/>
    </row>
    <row r="405" spans="1:28" x14ac:dyDescent="0.2">
      <c r="A405" s="101">
        <v>403</v>
      </c>
      <c r="B405" s="37"/>
      <c r="C405" s="37"/>
      <c r="D405" s="37"/>
      <c r="G405" s="37"/>
      <c r="J405" s="25"/>
      <c r="K405" s="25"/>
      <c r="P405" s="25"/>
      <c r="T405" s="37"/>
      <c r="U405" s="37"/>
      <c r="Y405" s="37"/>
      <c r="Z405" s="37"/>
    </row>
    <row r="406" spans="1:28" ht="13.5" thickBot="1" x14ac:dyDescent="0.25">
      <c r="A406" s="113">
        <v>404</v>
      </c>
      <c r="B406" s="121"/>
      <c r="C406" s="121"/>
      <c r="D406" s="121"/>
      <c r="E406" s="121"/>
      <c r="F406" s="122"/>
      <c r="G406" s="121"/>
      <c r="H406" s="122"/>
      <c r="I406" s="121"/>
      <c r="J406" s="121"/>
      <c r="K406" s="121"/>
      <c r="L406" s="121"/>
      <c r="M406" s="122"/>
      <c r="N406" s="121"/>
      <c r="O406" s="121"/>
      <c r="P406" s="121"/>
      <c r="Q406" s="121"/>
      <c r="R406" s="122"/>
      <c r="S406" s="121"/>
      <c r="T406" s="121"/>
      <c r="U406" s="121"/>
      <c r="V406" s="121"/>
      <c r="W406" s="122"/>
      <c r="X406" s="121"/>
      <c r="Y406" s="114"/>
      <c r="Z406" s="114"/>
      <c r="AA406" s="114"/>
      <c r="AB406" s="115"/>
    </row>
    <row r="407" spans="1:28" x14ac:dyDescent="0.2">
      <c r="A407" s="101">
        <v>405</v>
      </c>
      <c r="B407" s="37"/>
      <c r="C407" s="37"/>
      <c r="D407" s="37"/>
      <c r="G407" s="37"/>
      <c r="J407" s="25"/>
      <c r="K407" s="25"/>
      <c r="P407" s="25"/>
      <c r="T407" s="37"/>
      <c r="U407" s="37"/>
      <c r="Y407" s="37"/>
      <c r="Z407" s="37"/>
    </row>
    <row r="408" spans="1:28" x14ac:dyDescent="0.2">
      <c r="A408" s="101">
        <v>406</v>
      </c>
      <c r="B408" s="37"/>
      <c r="C408" s="37"/>
      <c r="D408" s="37"/>
      <c r="G408" s="37"/>
      <c r="J408" s="25"/>
      <c r="K408" s="25"/>
      <c r="P408" s="25"/>
      <c r="T408" s="37"/>
      <c r="U408" s="37"/>
      <c r="Y408" s="37"/>
      <c r="Z408" s="37"/>
    </row>
    <row r="409" spans="1:28" x14ac:dyDescent="0.2">
      <c r="A409" s="101">
        <v>407</v>
      </c>
      <c r="B409" s="37"/>
      <c r="C409" s="37"/>
      <c r="D409" s="37"/>
      <c r="G409" s="37"/>
      <c r="J409" s="25"/>
      <c r="K409" s="25"/>
      <c r="P409" s="25"/>
      <c r="T409" s="37"/>
      <c r="U409" s="37"/>
      <c r="Y409" s="37"/>
      <c r="Z409" s="37"/>
    </row>
    <row r="410" spans="1:28" x14ac:dyDescent="0.2">
      <c r="A410" s="101">
        <v>408</v>
      </c>
      <c r="B410" s="37"/>
      <c r="C410" s="37"/>
      <c r="D410" s="37"/>
      <c r="G410" s="37"/>
      <c r="J410" s="25"/>
      <c r="K410" s="25"/>
      <c r="P410" s="25"/>
      <c r="T410" s="37"/>
      <c r="U410" s="37"/>
      <c r="Y410" s="37"/>
      <c r="Z410" s="37"/>
    </row>
    <row r="411" spans="1:28" ht="13.5" thickBot="1" x14ac:dyDescent="0.25">
      <c r="A411" s="113">
        <v>409</v>
      </c>
      <c r="B411" s="121"/>
      <c r="C411" s="121"/>
      <c r="D411" s="121"/>
      <c r="E411" s="121"/>
      <c r="F411" s="122"/>
      <c r="G411" s="121"/>
      <c r="H411" s="122"/>
      <c r="I411" s="121"/>
      <c r="J411" s="121"/>
      <c r="K411" s="121"/>
      <c r="L411" s="121"/>
      <c r="M411" s="122"/>
      <c r="N411" s="121"/>
      <c r="O411" s="121"/>
      <c r="P411" s="121"/>
      <c r="Q411" s="121"/>
      <c r="R411" s="122"/>
      <c r="S411" s="121"/>
      <c r="T411" s="121"/>
      <c r="U411" s="121"/>
      <c r="V411" s="121"/>
      <c r="W411" s="122"/>
      <c r="X411" s="121"/>
      <c r="Y411" s="114"/>
      <c r="Z411" s="114"/>
      <c r="AA411" s="114"/>
      <c r="AB411" s="115"/>
    </row>
    <row r="412" spans="1:28" x14ac:dyDescent="0.2">
      <c r="A412" s="101">
        <v>410</v>
      </c>
      <c r="B412" s="37"/>
      <c r="C412" s="37"/>
      <c r="D412" s="37"/>
      <c r="G412" s="37"/>
      <c r="J412" s="25"/>
      <c r="K412" s="25"/>
      <c r="P412" s="25"/>
      <c r="T412" s="37"/>
      <c r="U412" s="37"/>
      <c r="Y412" s="37"/>
      <c r="Z412" s="37"/>
    </row>
    <row r="413" spans="1:28" x14ac:dyDescent="0.2">
      <c r="A413" s="101">
        <v>411</v>
      </c>
      <c r="B413" s="37"/>
      <c r="C413" s="37"/>
      <c r="D413" s="37"/>
      <c r="G413" s="37"/>
      <c r="J413" s="25"/>
      <c r="K413" s="25"/>
      <c r="P413" s="25"/>
      <c r="T413" s="37"/>
      <c r="U413" s="37"/>
      <c r="Y413" s="37"/>
      <c r="Z413" s="37"/>
    </row>
    <row r="414" spans="1:28" x14ac:dyDescent="0.2">
      <c r="A414" s="101">
        <v>412</v>
      </c>
      <c r="B414" s="37"/>
      <c r="C414" s="37"/>
      <c r="D414" s="37"/>
      <c r="G414" s="37"/>
      <c r="J414" s="25"/>
      <c r="K414" s="25"/>
      <c r="P414" s="25"/>
      <c r="T414" s="37"/>
      <c r="U414" s="37"/>
      <c r="Y414" s="37"/>
      <c r="Z414" s="37"/>
    </row>
    <row r="415" spans="1:28" x14ac:dyDescent="0.2">
      <c r="A415" s="101">
        <v>413</v>
      </c>
      <c r="B415" s="37"/>
      <c r="C415" s="37"/>
      <c r="D415" s="37"/>
      <c r="G415" s="37"/>
      <c r="J415" s="25"/>
      <c r="K415" s="25"/>
      <c r="P415" s="25"/>
      <c r="T415" s="37"/>
      <c r="U415" s="37"/>
      <c r="Y415" s="37"/>
      <c r="Z415" s="37"/>
    </row>
    <row r="416" spans="1:28" ht="13.5" thickBot="1" x14ac:dyDescent="0.25">
      <c r="A416" s="113">
        <v>414</v>
      </c>
      <c r="B416" s="121"/>
      <c r="C416" s="121"/>
      <c r="D416" s="121"/>
      <c r="E416" s="121"/>
      <c r="F416" s="122"/>
      <c r="G416" s="121"/>
      <c r="H416" s="122"/>
      <c r="I416" s="121"/>
      <c r="J416" s="121"/>
      <c r="K416" s="121"/>
      <c r="L416" s="121"/>
      <c r="M416" s="122"/>
      <c r="N416" s="121"/>
      <c r="O416" s="121"/>
      <c r="P416" s="121"/>
      <c r="Q416" s="121"/>
      <c r="R416" s="122"/>
      <c r="S416" s="121"/>
      <c r="T416" s="121"/>
      <c r="U416" s="121"/>
      <c r="V416" s="121"/>
      <c r="W416" s="122"/>
      <c r="X416" s="121"/>
      <c r="Y416" s="114"/>
      <c r="Z416" s="114"/>
      <c r="AA416" s="114"/>
      <c r="AB416" s="115"/>
    </row>
    <row r="417" spans="1:28" x14ac:dyDescent="0.2">
      <c r="A417" s="101">
        <v>415</v>
      </c>
      <c r="B417" s="37"/>
      <c r="C417" s="37"/>
      <c r="D417" s="37"/>
      <c r="G417" s="37"/>
      <c r="J417" s="25"/>
      <c r="K417" s="25"/>
      <c r="P417" s="25"/>
      <c r="T417" s="37"/>
      <c r="U417" s="37"/>
      <c r="Y417" s="37"/>
      <c r="Z417" s="37"/>
    </row>
    <row r="418" spans="1:28" x14ac:dyDescent="0.2">
      <c r="A418" s="101">
        <v>416</v>
      </c>
      <c r="B418" s="37"/>
      <c r="C418" s="37"/>
      <c r="D418" s="37"/>
      <c r="G418" s="37"/>
      <c r="J418" s="25"/>
      <c r="K418" s="25"/>
      <c r="P418" s="25"/>
      <c r="T418" s="37"/>
      <c r="U418" s="37"/>
      <c r="Y418" s="37"/>
      <c r="Z418" s="37"/>
    </row>
    <row r="419" spans="1:28" x14ac:dyDescent="0.2">
      <c r="A419" s="101">
        <v>417</v>
      </c>
      <c r="B419" s="37"/>
      <c r="C419" s="37"/>
      <c r="D419" s="37"/>
      <c r="G419" s="37"/>
      <c r="J419" s="25"/>
      <c r="K419" s="25"/>
      <c r="P419" s="25"/>
      <c r="T419" s="37"/>
      <c r="U419" s="37"/>
      <c r="Y419" s="37"/>
      <c r="Z419" s="37"/>
    </row>
    <row r="420" spans="1:28" x14ac:dyDescent="0.2">
      <c r="A420" s="101">
        <v>418</v>
      </c>
      <c r="B420" s="37"/>
      <c r="C420" s="37"/>
      <c r="D420" s="37"/>
      <c r="G420" s="37"/>
      <c r="J420" s="25"/>
      <c r="K420" s="25"/>
      <c r="P420" s="25"/>
      <c r="T420" s="37"/>
      <c r="U420" s="37"/>
      <c r="Y420" s="37"/>
      <c r="Z420" s="37"/>
    </row>
    <row r="421" spans="1:28" ht="13.5" thickBot="1" x14ac:dyDescent="0.25">
      <c r="A421" s="113">
        <v>419</v>
      </c>
      <c r="B421" s="121"/>
      <c r="C421" s="121"/>
      <c r="D421" s="121"/>
      <c r="E421" s="121"/>
      <c r="F421" s="122"/>
      <c r="G421" s="121"/>
      <c r="H421" s="122"/>
      <c r="I421" s="121"/>
      <c r="J421" s="121"/>
      <c r="K421" s="121"/>
      <c r="L421" s="121"/>
      <c r="M421" s="122"/>
      <c r="N421" s="121"/>
      <c r="O421" s="121"/>
      <c r="P421" s="121"/>
      <c r="Q421" s="121"/>
      <c r="R421" s="122"/>
      <c r="S421" s="121"/>
      <c r="T421" s="121"/>
      <c r="U421" s="121"/>
      <c r="V421" s="121"/>
      <c r="W421" s="122"/>
      <c r="X421" s="121"/>
      <c r="Y421" s="114"/>
      <c r="Z421" s="114"/>
      <c r="AA421" s="114"/>
      <c r="AB421" s="115"/>
    </row>
    <row r="422" spans="1:28" x14ac:dyDescent="0.2">
      <c r="A422" s="101">
        <v>420</v>
      </c>
      <c r="B422" s="37"/>
      <c r="C422" s="37"/>
      <c r="D422" s="37"/>
      <c r="G422" s="37"/>
      <c r="J422" s="25"/>
      <c r="K422" s="25"/>
      <c r="P422" s="25"/>
      <c r="T422" s="37"/>
      <c r="U422" s="37"/>
      <c r="Y422" s="37"/>
      <c r="Z422" s="37"/>
    </row>
    <row r="423" spans="1:28" x14ac:dyDescent="0.2">
      <c r="A423" s="101">
        <v>421</v>
      </c>
      <c r="B423" s="37"/>
      <c r="C423" s="37"/>
      <c r="D423" s="37"/>
      <c r="G423" s="37"/>
      <c r="J423" s="25"/>
      <c r="K423" s="25"/>
      <c r="P423" s="25"/>
      <c r="T423" s="37"/>
      <c r="U423" s="37"/>
      <c r="Y423" s="37"/>
      <c r="Z423" s="37"/>
    </row>
    <row r="424" spans="1:28" x14ac:dyDescent="0.2">
      <c r="A424" s="101">
        <v>422</v>
      </c>
      <c r="B424" s="37"/>
      <c r="C424" s="37"/>
      <c r="D424" s="37"/>
      <c r="G424" s="37"/>
      <c r="J424" s="25"/>
      <c r="K424" s="25"/>
      <c r="P424" s="25"/>
      <c r="T424" s="37"/>
      <c r="U424" s="37"/>
      <c r="Y424" s="37"/>
      <c r="Z424" s="37"/>
    </row>
    <row r="425" spans="1:28" x14ac:dyDescent="0.2">
      <c r="A425" s="101">
        <v>423</v>
      </c>
      <c r="B425" s="37"/>
      <c r="C425" s="37"/>
      <c r="D425" s="37"/>
      <c r="G425" s="37"/>
      <c r="J425" s="25"/>
      <c r="K425" s="25"/>
      <c r="P425" s="25"/>
      <c r="T425" s="37"/>
      <c r="U425" s="37"/>
      <c r="Y425" s="37"/>
      <c r="Z425" s="37"/>
    </row>
    <row r="426" spans="1:28" ht="13.5" thickBot="1" x14ac:dyDescent="0.25">
      <c r="A426" s="113">
        <v>424</v>
      </c>
      <c r="B426" s="121"/>
      <c r="C426" s="121"/>
      <c r="D426" s="121"/>
      <c r="E426" s="121"/>
      <c r="F426" s="122"/>
      <c r="G426" s="121"/>
      <c r="H426" s="122"/>
      <c r="I426" s="121"/>
      <c r="J426" s="121"/>
      <c r="K426" s="121"/>
      <c r="L426" s="121"/>
      <c r="M426" s="122"/>
      <c r="N426" s="121"/>
      <c r="O426" s="121"/>
      <c r="P426" s="121"/>
      <c r="Q426" s="121"/>
      <c r="R426" s="122"/>
      <c r="S426" s="121"/>
      <c r="T426" s="121"/>
      <c r="U426" s="121"/>
      <c r="V426" s="121"/>
      <c r="W426" s="122"/>
      <c r="X426" s="121"/>
      <c r="Y426" s="114"/>
      <c r="Z426" s="114"/>
      <c r="AA426" s="114"/>
      <c r="AB426" s="115"/>
    </row>
    <row r="427" spans="1:28" x14ac:dyDescent="0.2">
      <c r="A427" s="101">
        <v>425</v>
      </c>
      <c r="B427" s="37"/>
      <c r="C427" s="37"/>
      <c r="D427" s="37"/>
      <c r="G427" s="37"/>
      <c r="J427" s="25"/>
      <c r="K427" s="25"/>
      <c r="P427" s="25"/>
      <c r="T427" s="37"/>
      <c r="U427" s="37"/>
      <c r="Y427" s="37"/>
      <c r="Z427" s="37"/>
    </row>
    <row r="428" spans="1:28" x14ac:dyDescent="0.2">
      <c r="A428" s="101">
        <v>426</v>
      </c>
      <c r="B428" s="37"/>
      <c r="C428" s="37"/>
      <c r="D428" s="37"/>
      <c r="G428" s="37"/>
      <c r="J428" s="25"/>
      <c r="K428" s="25"/>
      <c r="P428" s="25"/>
      <c r="T428" s="37"/>
      <c r="U428" s="37"/>
      <c r="Y428" s="37"/>
      <c r="Z428" s="37"/>
    </row>
    <row r="429" spans="1:28" x14ac:dyDescent="0.2">
      <c r="A429" s="101">
        <v>427</v>
      </c>
      <c r="B429" s="37"/>
      <c r="C429" s="37"/>
      <c r="D429" s="37"/>
      <c r="G429" s="37"/>
      <c r="J429" s="25"/>
      <c r="K429" s="25"/>
      <c r="P429" s="25"/>
      <c r="T429" s="37"/>
      <c r="U429" s="37"/>
      <c r="Y429" s="37"/>
      <c r="Z429" s="37"/>
    </row>
    <row r="430" spans="1:28" x14ac:dyDescent="0.2">
      <c r="A430" s="101">
        <v>428</v>
      </c>
      <c r="B430" s="37"/>
      <c r="C430" s="37"/>
      <c r="D430" s="37"/>
      <c r="G430" s="37"/>
      <c r="J430" s="25"/>
      <c r="K430" s="25"/>
      <c r="P430" s="25"/>
      <c r="T430" s="37"/>
      <c r="U430" s="37"/>
      <c r="Y430" s="37"/>
      <c r="Z430" s="37"/>
    </row>
    <row r="431" spans="1:28" ht="13.5" thickBot="1" x14ac:dyDescent="0.25">
      <c r="A431" s="113">
        <v>429</v>
      </c>
      <c r="B431" s="121"/>
      <c r="C431" s="121"/>
      <c r="D431" s="121"/>
      <c r="E431" s="121"/>
      <c r="F431" s="122"/>
      <c r="G431" s="121"/>
      <c r="H431" s="122"/>
      <c r="I431" s="121"/>
      <c r="J431" s="121"/>
      <c r="K431" s="121"/>
      <c r="L431" s="121"/>
      <c r="M431" s="122"/>
      <c r="N431" s="121"/>
      <c r="O431" s="121"/>
      <c r="P431" s="121"/>
      <c r="Q431" s="121"/>
      <c r="R431" s="122"/>
      <c r="S431" s="121"/>
      <c r="T431" s="121"/>
      <c r="U431" s="121"/>
      <c r="V431" s="121"/>
      <c r="W431" s="122"/>
      <c r="X431" s="121"/>
      <c r="Y431" s="114"/>
      <c r="Z431" s="114"/>
      <c r="AA431" s="114"/>
      <c r="AB431" s="115"/>
    </row>
    <row r="432" spans="1:28" x14ac:dyDescent="0.2">
      <c r="A432" s="101">
        <v>430</v>
      </c>
      <c r="B432" s="37"/>
      <c r="C432" s="37"/>
      <c r="D432" s="37"/>
      <c r="G432" s="37"/>
      <c r="J432" s="25"/>
      <c r="K432" s="25"/>
      <c r="P432" s="25"/>
      <c r="T432" s="37"/>
      <c r="U432" s="37"/>
      <c r="Y432" s="37"/>
      <c r="Z432" s="37"/>
    </row>
    <row r="433" spans="1:28" x14ac:dyDescent="0.2">
      <c r="A433" s="101">
        <v>431</v>
      </c>
      <c r="B433" s="37"/>
      <c r="C433" s="37"/>
      <c r="D433" s="37"/>
      <c r="G433" s="37"/>
      <c r="J433" s="25"/>
      <c r="K433" s="25"/>
      <c r="P433" s="25"/>
      <c r="T433" s="37"/>
      <c r="U433" s="37"/>
      <c r="Y433" s="37"/>
      <c r="Z433" s="37"/>
    </row>
    <row r="434" spans="1:28" x14ac:dyDescent="0.2">
      <c r="A434" s="101">
        <v>432</v>
      </c>
      <c r="B434" s="37"/>
      <c r="C434" s="37"/>
      <c r="D434" s="37"/>
      <c r="G434" s="37"/>
      <c r="J434" s="25"/>
      <c r="K434" s="25"/>
      <c r="P434" s="25"/>
      <c r="T434" s="37"/>
      <c r="U434" s="37"/>
      <c r="Y434" s="37"/>
      <c r="Z434" s="37"/>
    </row>
    <row r="435" spans="1:28" x14ac:dyDescent="0.2">
      <c r="A435" s="101">
        <v>433</v>
      </c>
      <c r="B435" s="37"/>
      <c r="C435" s="37"/>
      <c r="D435" s="37"/>
      <c r="G435" s="37"/>
      <c r="J435" s="25"/>
      <c r="K435" s="25"/>
      <c r="P435" s="25"/>
      <c r="T435" s="37"/>
      <c r="U435" s="37"/>
      <c r="Y435" s="37"/>
      <c r="Z435" s="37"/>
    </row>
    <row r="436" spans="1:28" ht="13.5" thickBot="1" x14ac:dyDescent="0.25">
      <c r="A436" s="113">
        <v>434</v>
      </c>
      <c r="B436" s="121"/>
      <c r="C436" s="121"/>
      <c r="D436" s="121"/>
      <c r="E436" s="121"/>
      <c r="F436" s="122"/>
      <c r="G436" s="121"/>
      <c r="H436" s="122"/>
      <c r="I436" s="121"/>
      <c r="J436" s="121"/>
      <c r="K436" s="121"/>
      <c r="L436" s="121"/>
      <c r="M436" s="122"/>
      <c r="N436" s="121"/>
      <c r="O436" s="121"/>
      <c r="P436" s="121"/>
      <c r="Q436" s="121"/>
      <c r="R436" s="122"/>
      <c r="S436" s="121"/>
      <c r="T436" s="121"/>
      <c r="U436" s="121"/>
      <c r="V436" s="121"/>
      <c r="W436" s="122"/>
      <c r="X436" s="121"/>
      <c r="Y436" s="114"/>
      <c r="Z436" s="114"/>
      <c r="AA436" s="114"/>
      <c r="AB436" s="115"/>
    </row>
    <row r="437" spans="1:28" x14ac:dyDescent="0.2">
      <c r="A437" s="101">
        <v>435</v>
      </c>
      <c r="B437" s="37"/>
      <c r="C437" s="37"/>
      <c r="D437" s="37"/>
      <c r="G437" s="37"/>
      <c r="J437" s="25"/>
      <c r="K437" s="25"/>
      <c r="P437" s="25"/>
      <c r="T437" s="37"/>
      <c r="U437" s="37"/>
      <c r="Y437" s="37"/>
      <c r="Z437" s="37"/>
    </row>
    <row r="438" spans="1:28" x14ac:dyDescent="0.2">
      <c r="A438" s="101">
        <v>436</v>
      </c>
      <c r="B438" s="37"/>
      <c r="C438" s="37"/>
      <c r="D438" s="37"/>
      <c r="G438" s="37"/>
      <c r="J438" s="25"/>
      <c r="K438" s="25"/>
      <c r="P438" s="25"/>
      <c r="T438" s="37"/>
      <c r="U438" s="37"/>
      <c r="Y438" s="37"/>
      <c r="Z438" s="37"/>
    </row>
    <row r="439" spans="1:28" x14ac:dyDescent="0.2">
      <c r="A439" s="101">
        <v>437</v>
      </c>
      <c r="B439" s="37"/>
      <c r="C439" s="37"/>
      <c r="D439" s="37"/>
      <c r="G439" s="37"/>
      <c r="J439" s="25"/>
      <c r="K439" s="25"/>
      <c r="P439" s="25"/>
      <c r="T439" s="37"/>
      <c r="U439" s="37"/>
      <c r="Y439" s="37"/>
      <c r="Z439" s="37"/>
    </row>
    <row r="440" spans="1:28" x14ac:dyDescent="0.2">
      <c r="A440" s="101">
        <v>438</v>
      </c>
      <c r="B440" s="37"/>
      <c r="C440" s="37"/>
      <c r="D440" s="37"/>
      <c r="G440" s="37"/>
      <c r="J440" s="25"/>
      <c r="K440" s="25"/>
      <c r="P440" s="25"/>
      <c r="T440" s="37"/>
      <c r="U440" s="37"/>
      <c r="Y440" s="37"/>
      <c r="Z440" s="37"/>
    </row>
    <row r="441" spans="1:28" ht="13.5" thickBot="1" x14ac:dyDescent="0.25">
      <c r="A441" s="113">
        <v>439</v>
      </c>
      <c r="B441" s="121"/>
      <c r="C441" s="121"/>
      <c r="D441" s="121"/>
      <c r="E441" s="121"/>
      <c r="F441" s="122"/>
      <c r="G441" s="121"/>
      <c r="H441" s="122"/>
      <c r="I441" s="121"/>
      <c r="J441" s="121"/>
      <c r="K441" s="121"/>
      <c r="L441" s="121"/>
      <c r="M441" s="122"/>
      <c r="N441" s="121"/>
      <c r="O441" s="121"/>
      <c r="P441" s="121"/>
      <c r="Q441" s="121"/>
      <c r="R441" s="122"/>
      <c r="S441" s="121"/>
      <c r="T441" s="121"/>
      <c r="U441" s="121"/>
      <c r="V441" s="121"/>
      <c r="W441" s="122"/>
      <c r="X441" s="121"/>
      <c r="Y441" s="114"/>
      <c r="Z441" s="114"/>
      <c r="AA441" s="114"/>
      <c r="AB441" s="115"/>
    </row>
    <row r="442" spans="1:28" x14ac:dyDescent="0.2">
      <c r="A442" s="101">
        <v>440</v>
      </c>
      <c r="B442" s="37"/>
      <c r="C442" s="37"/>
      <c r="D442" s="37"/>
      <c r="G442" s="37"/>
      <c r="J442" s="25"/>
      <c r="K442" s="25"/>
      <c r="P442" s="25"/>
      <c r="T442" s="37"/>
      <c r="U442" s="37"/>
      <c r="Y442" s="37"/>
      <c r="Z442" s="37"/>
    </row>
    <row r="443" spans="1:28" x14ac:dyDescent="0.2">
      <c r="A443" s="101">
        <v>441</v>
      </c>
      <c r="B443" s="37"/>
      <c r="C443" s="37"/>
      <c r="D443" s="37"/>
      <c r="G443" s="37"/>
      <c r="J443" s="25"/>
      <c r="K443" s="25"/>
      <c r="P443" s="25"/>
      <c r="T443" s="37"/>
      <c r="U443" s="37"/>
      <c r="Y443" s="37"/>
      <c r="Z443" s="37"/>
    </row>
    <row r="444" spans="1:28" x14ac:dyDescent="0.2">
      <c r="A444" s="101">
        <v>442</v>
      </c>
      <c r="B444" s="37"/>
      <c r="C444" s="37"/>
      <c r="D444" s="37"/>
      <c r="G444" s="37"/>
      <c r="J444" s="25"/>
      <c r="K444" s="25"/>
      <c r="P444" s="25"/>
      <c r="T444" s="37"/>
      <c r="U444" s="37"/>
      <c r="Y444" s="37"/>
      <c r="Z444" s="37"/>
    </row>
    <row r="445" spans="1:28" x14ac:dyDescent="0.2">
      <c r="A445" s="101">
        <v>443</v>
      </c>
      <c r="B445" s="37"/>
      <c r="C445" s="37"/>
      <c r="D445" s="37"/>
      <c r="G445" s="37"/>
      <c r="J445" s="25"/>
      <c r="K445" s="25"/>
      <c r="P445" s="25"/>
      <c r="T445" s="37"/>
      <c r="U445" s="37"/>
      <c r="Y445" s="37"/>
      <c r="Z445" s="37"/>
    </row>
    <row r="446" spans="1:28" ht="13.5" thickBot="1" x14ac:dyDescent="0.25">
      <c r="A446" s="113">
        <v>444</v>
      </c>
      <c r="B446" s="121"/>
      <c r="C446" s="121"/>
      <c r="D446" s="121"/>
      <c r="E446" s="121"/>
      <c r="F446" s="122"/>
      <c r="G446" s="121"/>
      <c r="H446" s="122"/>
      <c r="I446" s="121"/>
      <c r="J446" s="121"/>
      <c r="K446" s="121"/>
      <c r="L446" s="121"/>
      <c r="M446" s="122"/>
      <c r="N446" s="121"/>
      <c r="O446" s="121"/>
      <c r="P446" s="121"/>
      <c r="Q446" s="121"/>
      <c r="R446" s="122"/>
      <c r="S446" s="121"/>
      <c r="T446" s="121"/>
      <c r="U446" s="121"/>
      <c r="V446" s="121"/>
      <c r="W446" s="122"/>
      <c r="X446" s="121"/>
      <c r="Y446" s="114"/>
      <c r="Z446" s="114"/>
      <c r="AA446" s="114"/>
      <c r="AB446" s="115"/>
    </row>
    <row r="447" spans="1:28" x14ac:dyDescent="0.2">
      <c r="A447" s="101">
        <v>445</v>
      </c>
      <c r="B447" s="37"/>
      <c r="C447" s="37"/>
      <c r="D447" s="37"/>
      <c r="G447" s="37"/>
      <c r="J447" s="25"/>
      <c r="K447" s="25"/>
      <c r="P447" s="25"/>
      <c r="T447" s="37"/>
      <c r="U447" s="37"/>
      <c r="Y447" s="37"/>
      <c r="Z447" s="37"/>
    </row>
    <row r="448" spans="1:28" x14ac:dyDescent="0.2">
      <c r="A448" s="101">
        <v>446</v>
      </c>
      <c r="B448" s="37"/>
      <c r="C448" s="37"/>
      <c r="D448" s="37"/>
      <c r="G448" s="37"/>
      <c r="J448" s="25"/>
      <c r="K448" s="25"/>
      <c r="P448" s="25"/>
      <c r="T448" s="37"/>
      <c r="U448" s="37"/>
      <c r="Y448" s="37"/>
      <c r="Z448" s="37"/>
    </row>
    <row r="449" spans="1:28" x14ac:dyDescent="0.2">
      <c r="A449" s="101">
        <v>447</v>
      </c>
      <c r="B449" s="37"/>
      <c r="C449" s="37"/>
      <c r="D449" s="37"/>
      <c r="G449" s="37"/>
      <c r="J449" s="25"/>
      <c r="K449" s="25"/>
      <c r="P449" s="25"/>
      <c r="T449" s="37"/>
      <c r="U449" s="37"/>
      <c r="Y449" s="37"/>
      <c r="Z449" s="37"/>
    </row>
    <row r="450" spans="1:28" x14ac:dyDescent="0.2">
      <c r="A450" s="101">
        <v>448</v>
      </c>
      <c r="B450" s="37"/>
      <c r="C450" s="37"/>
      <c r="D450" s="37"/>
      <c r="G450" s="37"/>
      <c r="J450" s="25"/>
      <c r="K450" s="25"/>
      <c r="P450" s="25"/>
      <c r="T450" s="37"/>
      <c r="U450" s="37"/>
      <c r="Y450" s="37"/>
      <c r="Z450" s="37"/>
    </row>
    <row r="451" spans="1:28" ht="13.5" thickBot="1" x14ac:dyDescent="0.25">
      <c r="A451" s="113">
        <v>449</v>
      </c>
      <c r="B451" s="121"/>
      <c r="C451" s="121"/>
      <c r="D451" s="121"/>
      <c r="E451" s="121"/>
      <c r="F451" s="122"/>
      <c r="G451" s="121"/>
      <c r="H451" s="122"/>
      <c r="I451" s="121"/>
      <c r="J451" s="121"/>
      <c r="K451" s="121"/>
      <c r="L451" s="121"/>
      <c r="M451" s="122"/>
      <c r="N451" s="121"/>
      <c r="O451" s="121"/>
      <c r="P451" s="121"/>
      <c r="Q451" s="121"/>
      <c r="R451" s="122"/>
      <c r="S451" s="121"/>
      <c r="T451" s="121"/>
      <c r="U451" s="121"/>
      <c r="V451" s="121"/>
      <c r="W451" s="122"/>
      <c r="X451" s="121"/>
      <c r="Y451" s="114"/>
      <c r="Z451" s="114"/>
      <c r="AA451" s="114"/>
      <c r="AB451" s="115"/>
    </row>
    <row r="452" spans="1:28" x14ac:dyDescent="0.2">
      <c r="A452" s="101">
        <v>450</v>
      </c>
      <c r="B452" s="37"/>
      <c r="C452" s="37"/>
      <c r="D452" s="37"/>
      <c r="G452" s="37"/>
      <c r="J452" s="25"/>
      <c r="K452" s="25"/>
      <c r="P452" s="25"/>
      <c r="T452" s="37"/>
      <c r="U452" s="37"/>
      <c r="Y452" s="37"/>
      <c r="Z452" s="37"/>
    </row>
    <row r="453" spans="1:28" x14ac:dyDescent="0.2">
      <c r="A453" s="101">
        <v>451</v>
      </c>
      <c r="B453" s="37"/>
      <c r="C453" s="37"/>
      <c r="D453" s="37"/>
      <c r="G453" s="37"/>
      <c r="J453" s="25"/>
      <c r="K453" s="25"/>
      <c r="P453" s="25"/>
      <c r="T453" s="37"/>
      <c r="U453" s="37"/>
      <c r="Y453" s="37"/>
      <c r="Z453" s="37"/>
    </row>
    <row r="454" spans="1:28" x14ac:dyDescent="0.2">
      <c r="A454" s="101">
        <v>452</v>
      </c>
      <c r="B454" s="37"/>
      <c r="C454" s="37"/>
      <c r="D454" s="37"/>
      <c r="G454" s="37"/>
      <c r="J454" s="25"/>
      <c r="K454" s="25"/>
      <c r="P454" s="25"/>
      <c r="T454" s="37"/>
      <c r="U454" s="37"/>
      <c r="Y454" s="37"/>
      <c r="Z454" s="37"/>
    </row>
    <row r="455" spans="1:28" x14ac:dyDescent="0.2">
      <c r="A455" s="101">
        <v>453</v>
      </c>
      <c r="B455" s="37"/>
      <c r="C455" s="37"/>
      <c r="D455" s="37"/>
      <c r="G455" s="37"/>
      <c r="J455" s="25"/>
      <c r="K455" s="25"/>
      <c r="P455" s="25"/>
      <c r="T455" s="37"/>
      <c r="U455" s="37"/>
      <c r="Y455" s="37"/>
      <c r="Z455" s="37"/>
    </row>
    <row r="456" spans="1:28" ht="13.5" thickBot="1" x14ac:dyDescent="0.25">
      <c r="A456" s="113">
        <v>454</v>
      </c>
      <c r="B456" s="121"/>
      <c r="C456" s="121"/>
      <c r="D456" s="121"/>
      <c r="E456" s="121"/>
      <c r="F456" s="122"/>
      <c r="G456" s="121"/>
      <c r="H456" s="122"/>
      <c r="I456" s="121"/>
      <c r="J456" s="121"/>
      <c r="K456" s="121"/>
      <c r="L456" s="121"/>
      <c r="M456" s="122"/>
      <c r="N456" s="121"/>
      <c r="O456" s="121"/>
      <c r="P456" s="121"/>
      <c r="Q456" s="121"/>
      <c r="R456" s="122"/>
      <c r="S456" s="121"/>
      <c r="T456" s="121"/>
      <c r="U456" s="121"/>
      <c r="V456" s="121"/>
      <c r="W456" s="122"/>
      <c r="X456" s="121"/>
      <c r="Y456" s="114"/>
      <c r="Z456" s="114"/>
      <c r="AA456" s="114"/>
      <c r="AB456" s="115"/>
    </row>
    <row r="457" spans="1:28" x14ac:dyDescent="0.2">
      <c r="A457" s="101">
        <v>455</v>
      </c>
      <c r="B457" s="37"/>
      <c r="C457" s="37"/>
      <c r="D457" s="37"/>
      <c r="G457" s="37"/>
      <c r="J457" s="25"/>
      <c r="K457" s="25"/>
      <c r="P457" s="25"/>
      <c r="T457" s="37"/>
      <c r="U457" s="37"/>
      <c r="Y457" s="37"/>
      <c r="Z457" s="37"/>
    </row>
    <row r="458" spans="1:28" x14ac:dyDescent="0.2">
      <c r="A458" s="101">
        <v>456</v>
      </c>
      <c r="B458" s="37"/>
      <c r="C458" s="37"/>
      <c r="D458" s="37"/>
      <c r="G458" s="37"/>
      <c r="J458" s="25"/>
      <c r="K458" s="25"/>
      <c r="P458" s="25"/>
      <c r="T458" s="37"/>
      <c r="U458" s="37"/>
      <c r="Y458" s="37"/>
      <c r="Z458" s="37"/>
    </row>
    <row r="459" spans="1:28" x14ac:dyDescent="0.2">
      <c r="A459" s="101">
        <v>457</v>
      </c>
      <c r="B459" s="37"/>
      <c r="C459" s="37"/>
      <c r="D459" s="37"/>
      <c r="G459" s="37"/>
      <c r="J459" s="25"/>
      <c r="K459" s="25"/>
      <c r="P459" s="25"/>
      <c r="T459" s="37"/>
      <c r="U459" s="37"/>
      <c r="Y459" s="37"/>
      <c r="Z459" s="37"/>
    </row>
    <row r="460" spans="1:28" x14ac:dyDescent="0.2">
      <c r="A460" s="101">
        <v>458</v>
      </c>
      <c r="B460" s="37"/>
      <c r="C460" s="37"/>
      <c r="D460" s="37"/>
      <c r="G460" s="37"/>
      <c r="J460" s="25"/>
      <c r="K460" s="25"/>
      <c r="P460" s="25"/>
      <c r="T460" s="37"/>
      <c r="U460" s="37"/>
      <c r="Y460" s="37"/>
      <c r="Z460" s="37"/>
    </row>
    <row r="461" spans="1:28" ht="13.5" thickBot="1" x14ac:dyDescent="0.25">
      <c r="A461" s="113">
        <v>459</v>
      </c>
      <c r="B461" s="121"/>
      <c r="C461" s="121"/>
      <c r="D461" s="121"/>
      <c r="E461" s="121"/>
      <c r="F461" s="122"/>
      <c r="G461" s="121"/>
      <c r="H461" s="122"/>
      <c r="I461" s="121"/>
      <c r="J461" s="121"/>
      <c r="K461" s="121"/>
      <c r="L461" s="121"/>
      <c r="M461" s="122"/>
      <c r="N461" s="121"/>
      <c r="O461" s="121"/>
      <c r="P461" s="121"/>
      <c r="Q461" s="121"/>
      <c r="R461" s="122"/>
      <c r="S461" s="121"/>
      <c r="T461" s="121"/>
      <c r="U461" s="121"/>
      <c r="V461" s="121"/>
      <c r="W461" s="122"/>
      <c r="X461" s="121"/>
      <c r="Y461" s="114"/>
      <c r="Z461" s="114"/>
      <c r="AA461" s="114"/>
      <c r="AB461" s="115"/>
    </row>
    <row r="462" spans="1:28" x14ac:dyDescent="0.2">
      <c r="A462" s="101">
        <v>460</v>
      </c>
      <c r="B462" s="37"/>
      <c r="C462" s="37"/>
      <c r="D462" s="37"/>
      <c r="G462" s="37"/>
      <c r="J462" s="25"/>
      <c r="K462" s="25"/>
      <c r="P462" s="25"/>
      <c r="T462" s="37"/>
      <c r="U462" s="37"/>
      <c r="Y462" s="37"/>
      <c r="Z462" s="37"/>
    </row>
    <row r="463" spans="1:28" x14ac:dyDescent="0.2">
      <c r="A463" s="101">
        <v>461</v>
      </c>
      <c r="B463" s="37"/>
      <c r="C463" s="37"/>
      <c r="D463" s="37"/>
      <c r="G463" s="37"/>
      <c r="J463" s="25"/>
      <c r="K463" s="25"/>
      <c r="P463" s="25"/>
      <c r="T463" s="37"/>
      <c r="U463" s="37"/>
      <c r="Y463" s="37"/>
      <c r="Z463" s="37"/>
    </row>
    <row r="464" spans="1:28" x14ac:dyDescent="0.2">
      <c r="A464" s="101">
        <v>462</v>
      </c>
      <c r="B464" s="37"/>
      <c r="C464" s="37"/>
      <c r="D464" s="37"/>
      <c r="G464" s="37"/>
      <c r="J464" s="25"/>
      <c r="K464" s="25"/>
      <c r="P464" s="25"/>
      <c r="T464" s="37"/>
      <c r="U464" s="37"/>
      <c r="Y464" s="37"/>
      <c r="Z464" s="37"/>
    </row>
    <row r="465" spans="1:28" x14ac:dyDescent="0.2">
      <c r="A465" s="101">
        <v>463</v>
      </c>
      <c r="B465" s="37"/>
      <c r="C465" s="37"/>
      <c r="D465" s="37"/>
      <c r="G465" s="37"/>
      <c r="J465" s="25"/>
      <c r="K465" s="25"/>
      <c r="P465" s="25"/>
      <c r="T465" s="37"/>
      <c r="U465" s="37"/>
      <c r="Y465" s="37"/>
      <c r="Z465" s="37"/>
    </row>
    <row r="466" spans="1:28" ht="13.5" thickBot="1" x14ac:dyDescent="0.25">
      <c r="A466" s="113">
        <v>464</v>
      </c>
      <c r="B466" s="121"/>
      <c r="C466" s="121"/>
      <c r="D466" s="121"/>
      <c r="E466" s="121"/>
      <c r="F466" s="122"/>
      <c r="G466" s="121"/>
      <c r="H466" s="122"/>
      <c r="I466" s="121"/>
      <c r="J466" s="121"/>
      <c r="K466" s="121"/>
      <c r="L466" s="121"/>
      <c r="M466" s="122"/>
      <c r="N466" s="121"/>
      <c r="O466" s="121"/>
      <c r="P466" s="121"/>
      <c r="Q466" s="121"/>
      <c r="R466" s="122"/>
      <c r="S466" s="121"/>
      <c r="T466" s="121"/>
      <c r="U466" s="121"/>
      <c r="V466" s="121"/>
      <c r="W466" s="122"/>
      <c r="X466" s="121"/>
      <c r="Y466" s="114"/>
      <c r="Z466" s="114"/>
      <c r="AA466" s="114"/>
      <c r="AB466" s="115"/>
    </row>
    <row r="467" spans="1:28" x14ac:dyDescent="0.2">
      <c r="A467" s="101">
        <v>465</v>
      </c>
      <c r="B467" s="37"/>
      <c r="C467" s="37"/>
      <c r="D467" s="37"/>
      <c r="G467" s="37"/>
      <c r="J467" s="25"/>
      <c r="K467" s="25"/>
      <c r="P467" s="25"/>
      <c r="T467" s="37"/>
      <c r="U467" s="37"/>
      <c r="Y467" s="37"/>
      <c r="Z467" s="37"/>
    </row>
    <row r="468" spans="1:28" x14ac:dyDescent="0.2">
      <c r="A468" s="101">
        <v>466</v>
      </c>
      <c r="B468" s="37"/>
      <c r="C468" s="37"/>
      <c r="D468" s="37"/>
      <c r="G468" s="37"/>
      <c r="J468" s="25"/>
      <c r="K468" s="25"/>
      <c r="P468" s="25"/>
      <c r="T468" s="37"/>
      <c r="U468" s="37"/>
      <c r="Y468" s="37"/>
      <c r="Z468" s="37"/>
    </row>
    <row r="469" spans="1:28" x14ac:dyDescent="0.2">
      <c r="A469" s="101">
        <v>467</v>
      </c>
      <c r="B469" s="37"/>
      <c r="C469" s="37"/>
      <c r="D469" s="37"/>
      <c r="G469" s="37"/>
      <c r="J469" s="25"/>
      <c r="K469" s="25"/>
      <c r="P469" s="25"/>
      <c r="T469" s="37"/>
      <c r="U469" s="37"/>
      <c r="Y469" s="37"/>
      <c r="Z469" s="37"/>
    </row>
    <row r="470" spans="1:28" x14ac:dyDescent="0.2">
      <c r="A470" s="101">
        <v>468</v>
      </c>
      <c r="B470" s="37"/>
      <c r="C470" s="37"/>
      <c r="D470" s="37"/>
      <c r="G470" s="37"/>
      <c r="J470" s="25"/>
      <c r="K470" s="25"/>
      <c r="P470" s="25"/>
      <c r="T470" s="37"/>
      <c r="U470" s="37"/>
      <c r="Y470" s="37"/>
      <c r="Z470" s="37"/>
    </row>
    <row r="471" spans="1:28" ht="13.5" thickBot="1" x14ac:dyDescent="0.25">
      <c r="A471" s="113">
        <v>469</v>
      </c>
      <c r="B471" s="121"/>
      <c r="C471" s="121"/>
      <c r="D471" s="121"/>
      <c r="E471" s="121"/>
      <c r="F471" s="122"/>
      <c r="G471" s="121"/>
      <c r="H471" s="122"/>
      <c r="I471" s="121"/>
      <c r="J471" s="121"/>
      <c r="K471" s="121"/>
      <c r="L471" s="121"/>
      <c r="M471" s="122"/>
      <c r="N471" s="121"/>
      <c r="O471" s="121"/>
      <c r="P471" s="121"/>
      <c r="Q471" s="121"/>
      <c r="R471" s="122"/>
      <c r="S471" s="121"/>
      <c r="T471" s="121"/>
      <c r="U471" s="121"/>
      <c r="V471" s="121"/>
      <c r="W471" s="122"/>
      <c r="X471" s="121"/>
      <c r="Y471" s="114"/>
      <c r="Z471" s="114"/>
      <c r="AA471" s="114"/>
      <c r="AB471" s="115"/>
    </row>
    <row r="472" spans="1:28" x14ac:dyDescent="0.2">
      <c r="A472" s="101">
        <v>470</v>
      </c>
      <c r="B472" s="37"/>
      <c r="C472" s="37"/>
      <c r="D472" s="37"/>
      <c r="G472" s="37"/>
      <c r="J472" s="25"/>
      <c r="K472" s="25"/>
      <c r="P472" s="25"/>
      <c r="T472" s="37"/>
      <c r="U472" s="37"/>
      <c r="Y472" s="37"/>
      <c r="Z472" s="37"/>
    </row>
    <row r="473" spans="1:28" x14ac:dyDescent="0.2">
      <c r="A473" s="101">
        <v>471</v>
      </c>
      <c r="B473" s="37"/>
      <c r="C473" s="37"/>
      <c r="D473" s="37"/>
      <c r="G473" s="37"/>
      <c r="J473" s="25"/>
      <c r="K473" s="25"/>
      <c r="P473" s="25"/>
      <c r="T473" s="37"/>
      <c r="U473" s="37"/>
      <c r="Y473" s="37"/>
      <c r="Z473" s="37"/>
    </row>
    <row r="474" spans="1:28" x14ac:dyDescent="0.2">
      <c r="A474" s="101">
        <v>472</v>
      </c>
      <c r="B474" s="37"/>
      <c r="C474" s="37"/>
      <c r="D474" s="37"/>
      <c r="G474" s="37"/>
      <c r="J474" s="25"/>
      <c r="K474" s="25"/>
      <c r="P474" s="25"/>
      <c r="T474" s="37"/>
      <c r="U474" s="37"/>
      <c r="Y474" s="37"/>
      <c r="Z474" s="37"/>
    </row>
    <row r="475" spans="1:28" x14ac:dyDescent="0.2">
      <c r="A475" s="101">
        <v>473</v>
      </c>
      <c r="B475" s="37"/>
      <c r="C475" s="37"/>
      <c r="D475" s="37"/>
      <c r="G475" s="37"/>
      <c r="J475" s="25"/>
      <c r="K475" s="25"/>
      <c r="P475" s="25"/>
      <c r="T475" s="37"/>
      <c r="U475" s="37"/>
      <c r="Y475" s="37"/>
      <c r="Z475" s="37"/>
    </row>
    <row r="476" spans="1:28" ht="13.5" thickBot="1" x14ac:dyDescent="0.25">
      <c r="A476" s="113">
        <v>474</v>
      </c>
      <c r="B476" s="121"/>
      <c r="C476" s="121"/>
      <c r="D476" s="121"/>
      <c r="E476" s="121"/>
      <c r="F476" s="122"/>
      <c r="G476" s="121"/>
      <c r="H476" s="122"/>
      <c r="I476" s="121"/>
      <c r="J476" s="121"/>
      <c r="K476" s="121"/>
      <c r="L476" s="121"/>
      <c r="M476" s="122"/>
      <c r="N476" s="121"/>
      <c r="O476" s="121"/>
      <c r="P476" s="121"/>
      <c r="Q476" s="121"/>
      <c r="R476" s="122"/>
      <c r="S476" s="121"/>
      <c r="T476" s="121"/>
      <c r="U476" s="121"/>
      <c r="V476" s="121"/>
      <c r="W476" s="122"/>
      <c r="X476" s="121"/>
      <c r="Y476" s="114"/>
      <c r="Z476" s="114"/>
      <c r="AA476" s="114"/>
      <c r="AB476" s="115"/>
    </row>
    <row r="477" spans="1:28" x14ac:dyDescent="0.2">
      <c r="A477" s="101">
        <v>475</v>
      </c>
      <c r="B477" s="37"/>
      <c r="C477" s="37"/>
      <c r="D477" s="37"/>
      <c r="G477" s="37"/>
      <c r="J477" s="25"/>
      <c r="K477" s="25"/>
      <c r="P477" s="25"/>
      <c r="T477" s="37"/>
      <c r="U477" s="37"/>
      <c r="Y477" s="37"/>
      <c r="Z477" s="37"/>
    </row>
    <row r="478" spans="1:28" x14ac:dyDescent="0.2">
      <c r="A478" s="101">
        <v>476</v>
      </c>
      <c r="B478" s="37"/>
      <c r="C478" s="37"/>
      <c r="D478" s="37"/>
      <c r="G478" s="37"/>
      <c r="J478" s="25"/>
      <c r="K478" s="25"/>
      <c r="P478" s="25"/>
      <c r="T478" s="37"/>
      <c r="U478" s="37"/>
      <c r="Y478" s="37"/>
      <c r="Z478" s="37"/>
    </row>
    <row r="479" spans="1:28" x14ac:dyDescent="0.2">
      <c r="A479" s="101">
        <v>477</v>
      </c>
      <c r="B479" s="37"/>
      <c r="C479" s="37"/>
      <c r="D479" s="37"/>
      <c r="G479" s="37"/>
      <c r="J479" s="25"/>
      <c r="K479" s="25"/>
      <c r="P479" s="25"/>
      <c r="T479" s="37"/>
      <c r="U479" s="37"/>
      <c r="Y479" s="37"/>
      <c r="Z479" s="37"/>
    </row>
    <row r="480" spans="1:28" x14ac:dyDescent="0.2">
      <c r="A480" s="101">
        <v>478</v>
      </c>
      <c r="B480" s="37"/>
      <c r="C480" s="37"/>
      <c r="D480" s="37"/>
      <c r="G480" s="37"/>
      <c r="J480" s="25"/>
      <c r="K480" s="25"/>
      <c r="P480" s="25"/>
      <c r="T480" s="37"/>
      <c r="U480" s="37"/>
      <c r="Y480" s="37"/>
      <c r="Z480" s="37"/>
    </row>
    <row r="481" spans="1:28" ht="13.5" thickBot="1" x14ac:dyDescent="0.25">
      <c r="A481" s="113">
        <v>479</v>
      </c>
      <c r="B481" s="121"/>
      <c r="C481" s="121"/>
      <c r="D481" s="121"/>
      <c r="E481" s="121"/>
      <c r="F481" s="122"/>
      <c r="G481" s="121"/>
      <c r="H481" s="122"/>
      <c r="I481" s="121"/>
      <c r="J481" s="121"/>
      <c r="K481" s="121"/>
      <c r="L481" s="121"/>
      <c r="M481" s="122"/>
      <c r="N481" s="121"/>
      <c r="O481" s="121"/>
      <c r="P481" s="121"/>
      <c r="Q481" s="121"/>
      <c r="R481" s="122"/>
      <c r="S481" s="121"/>
      <c r="T481" s="121"/>
      <c r="U481" s="121"/>
      <c r="V481" s="121"/>
      <c r="W481" s="122"/>
      <c r="X481" s="121"/>
      <c r="Y481" s="114"/>
      <c r="Z481" s="114"/>
      <c r="AA481" s="114"/>
      <c r="AB481" s="115"/>
    </row>
    <row r="482" spans="1:28" x14ac:dyDescent="0.2">
      <c r="A482" s="101">
        <v>480</v>
      </c>
      <c r="B482" s="37"/>
      <c r="C482" s="37"/>
      <c r="D482" s="37"/>
      <c r="G482" s="37"/>
      <c r="J482" s="25"/>
      <c r="K482" s="25"/>
      <c r="P482" s="25"/>
      <c r="T482" s="37"/>
      <c r="U482" s="37"/>
      <c r="Y482" s="37"/>
      <c r="Z482" s="37"/>
    </row>
    <row r="483" spans="1:28" x14ac:dyDescent="0.2">
      <c r="A483" s="101">
        <v>481</v>
      </c>
      <c r="B483" s="37"/>
      <c r="C483" s="37"/>
      <c r="D483" s="37"/>
      <c r="G483" s="37"/>
      <c r="J483" s="25"/>
      <c r="K483" s="25"/>
      <c r="P483" s="25"/>
      <c r="T483" s="37"/>
      <c r="U483" s="37"/>
      <c r="Y483" s="37"/>
      <c r="Z483" s="37"/>
    </row>
    <row r="484" spans="1:28" x14ac:dyDescent="0.2">
      <c r="A484" s="101">
        <v>482</v>
      </c>
      <c r="B484" s="37"/>
      <c r="C484" s="37"/>
      <c r="D484" s="37"/>
      <c r="G484" s="37"/>
      <c r="J484" s="25"/>
      <c r="K484" s="25"/>
      <c r="P484" s="25"/>
      <c r="T484" s="37"/>
      <c r="U484" s="37"/>
      <c r="Y484" s="37"/>
      <c r="Z484" s="37"/>
    </row>
    <row r="485" spans="1:28" x14ac:dyDescent="0.2">
      <c r="A485" s="101">
        <v>483</v>
      </c>
      <c r="B485" s="37"/>
      <c r="C485" s="37"/>
      <c r="D485" s="37"/>
      <c r="G485" s="37"/>
      <c r="J485" s="25"/>
      <c r="K485" s="25"/>
      <c r="P485" s="25"/>
      <c r="T485" s="37"/>
      <c r="U485" s="37"/>
      <c r="Y485" s="37"/>
      <c r="Z485" s="37"/>
    </row>
    <row r="486" spans="1:28" ht="13.5" thickBot="1" x14ac:dyDescent="0.25">
      <c r="A486" s="113">
        <v>484</v>
      </c>
      <c r="B486" s="121"/>
      <c r="C486" s="121"/>
      <c r="D486" s="121"/>
      <c r="E486" s="121"/>
      <c r="F486" s="122"/>
      <c r="G486" s="121"/>
      <c r="H486" s="122"/>
      <c r="I486" s="121"/>
      <c r="J486" s="121"/>
      <c r="K486" s="121"/>
      <c r="L486" s="121"/>
      <c r="M486" s="122"/>
      <c r="N486" s="121"/>
      <c r="O486" s="121"/>
      <c r="P486" s="121"/>
      <c r="Q486" s="121"/>
      <c r="R486" s="122"/>
      <c r="S486" s="121"/>
      <c r="T486" s="121"/>
      <c r="U486" s="121"/>
      <c r="V486" s="121"/>
      <c r="W486" s="122"/>
      <c r="X486" s="121"/>
      <c r="Y486" s="114"/>
      <c r="Z486" s="114"/>
      <c r="AA486" s="114"/>
      <c r="AB486" s="115"/>
    </row>
    <row r="487" spans="1:28" x14ac:dyDescent="0.2">
      <c r="A487" s="101">
        <v>485</v>
      </c>
      <c r="B487" s="37"/>
      <c r="C487" s="37"/>
      <c r="D487" s="37"/>
      <c r="G487" s="37"/>
      <c r="J487" s="25"/>
      <c r="K487" s="25"/>
      <c r="P487" s="25"/>
      <c r="T487" s="37"/>
      <c r="U487" s="37"/>
      <c r="Y487" s="37"/>
      <c r="Z487" s="37"/>
    </row>
    <row r="488" spans="1:28" x14ac:dyDescent="0.2">
      <c r="A488" s="101">
        <v>486</v>
      </c>
      <c r="B488" s="37"/>
      <c r="C488" s="37"/>
      <c r="D488" s="37"/>
      <c r="G488" s="37"/>
      <c r="J488" s="25"/>
      <c r="K488" s="25"/>
      <c r="P488" s="25"/>
      <c r="T488" s="37"/>
      <c r="U488" s="37"/>
      <c r="Y488" s="37"/>
      <c r="Z488" s="37"/>
    </row>
    <row r="489" spans="1:28" x14ac:dyDescent="0.2">
      <c r="A489" s="101">
        <v>487</v>
      </c>
      <c r="B489" s="37"/>
      <c r="C489" s="37"/>
      <c r="D489" s="37"/>
      <c r="G489" s="37"/>
      <c r="J489" s="25"/>
      <c r="K489" s="25"/>
      <c r="P489" s="25"/>
      <c r="T489" s="37"/>
      <c r="U489" s="37"/>
      <c r="Y489" s="37"/>
      <c r="Z489" s="37"/>
    </row>
    <row r="490" spans="1:28" x14ac:dyDescent="0.2">
      <c r="A490" s="101">
        <v>488</v>
      </c>
      <c r="B490" s="37"/>
      <c r="C490" s="37"/>
      <c r="D490" s="37"/>
      <c r="G490" s="37"/>
      <c r="J490" s="25"/>
      <c r="K490" s="25"/>
      <c r="P490" s="25"/>
      <c r="T490" s="37"/>
      <c r="U490" s="37"/>
      <c r="Y490" s="37"/>
      <c r="Z490" s="37"/>
    </row>
    <row r="491" spans="1:28" ht="13.5" thickBot="1" x14ac:dyDescent="0.25">
      <c r="A491" s="113">
        <v>489</v>
      </c>
      <c r="B491" s="121"/>
      <c r="C491" s="121"/>
      <c r="D491" s="121"/>
      <c r="E491" s="121"/>
      <c r="F491" s="122"/>
      <c r="G491" s="121"/>
      <c r="H491" s="122"/>
      <c r="I491" s="121"/>
      <c r="J491" s="121"/>
      <c r="K491" s="121"/>
      <c r="L491" s="121"/>
      <c r="M491" s="122"/>
      <c r="N491" s="121"/>
      <c r="O491" s="121"/>
      <c r="P491" s="121"/>
      <c r="Q491" s="121"/>
      <c r="R491" s="122"/>
      <c r="S491" s="121"/>
      <c r="T491" s="121"/>
      <c r="U491" s="121"/>
      <c r="V491" s="121"/>
      <c r="W491" s="122"/>
      <c r="X491" s="121"/>
      <c r="Y491" s="114"/>
      <c r="Z491" s="114"/>
      <c r="AA491" s="114"/>
      <c r="AB491" s="115"/>
    </row>
    <row r="492" spans="1:28" x14ac:dyDescent="0.2">
      <c r="A492" s="101">
        <v>490</v>
      </c>
      <c r="B492" s="37"/>
      <c r="C492" s="37"/>
      <c r="D492" s="37"/>
      <c r="G492" s="37"/>
      <c r="J492" s="25"/>
      <c r="K492" s="25"/>
      <c r="P492" s="25"/>
      <c r="T492" s="37"/>
      <c r="U492" s="37"/>
      <c r="Y492" s="37"/>
      <c r="Z492" s="37"/>
    </row>
    <row r="493" spans="1:28" x14ac:dyDescent="0.2">
      <c r="A493" s="101">
        <v>491</v>
      </c>
      <c r="B493" s="37"/>
      <c r="C493" s="37"/>
      <c r="D493" s="37"/>
      <c r="G493" s="37"/>
      <c r="J493" s="25"/>
      <c r="K493" s="25"/>
      <c r="P493" s="25"/>
      <c r="T493" s="37"/>
      <c r="U493" s="37"/>
      <c r="Y493" s="37"/>
      <c r="Z493" s="37"/>
    </row>
    <row r="494" spans="1:28" x14ac:dyDescent="0.2">
      <c r="A494" s="101">
        <v>492</v>
      </c>
      <c r="B494" s="37"/>
      <c r="C494" s="37"/>
      <c r="D494" s="37"/>
      <c r="G494" s="37"/>
      <c r="J494" s="25"/>
      <c r="K494" s="25"/>
      <c r="P494" s="25"/>
      <c r="T494" s="37"/>
      <c r="U494" s="37"/>
      <c r="Y494" s="37"/>
      <c r="Z494" s="37"/>
    </row>
    <row r="495" spans="1:28" x14ac:dyDescent="0.2">
      <c r="A495" s="101">
        <v>493</v>
      </c>
      <c r="B495" s="37"/>
      <c r="C495" s="37"/>
      <c r="D495" s="37"/>
      <c r="G495" s="37"/>
      <c r="J495" s="25"/>
      <c r="K495" s="25"/>
      <c r="P495" s="25"/>
      <c r="T495" s="37"/>
      <c r="U495" s="37"/>
      <c r="Y495" s="37"/>
      <c r="Z495" s="37"/>
    </row>
    <row r="496" spans="1:28" ht="13.5" thickBot="1" x14ac:dyDescent="0.25">
      <c r="A496" s="113">
        <v>494</v>
      </c>
      <c r="B496" s="121"/>
      <c r="C496" s="121"/>
      <c r="D496" s="121"/>
      <c r="E496" s="121"/>
      <c r="F496" s="122"/>
      <c r="G496" s="121"/>
      <c r="H496" s="122"/>
      <c r="I496" s="121"/>
      <c r="J496" s="121"/>
      <c r="K496" s="121"/>
      <c r="L496" s="121"/>
      <c r="M496" s="122"/>
      <c r="N496" s="121"/>
      <c r="O496" s="121"/>
      <c r="P496" s="121"/>
      <c r="Q496" s="121"/>
      <c r="R496" s="122"/>
      <c r="S496" s="121"/>
      <c r="T496" s="121"/>
      <c r="U496" s="121"/>
      <c r="V496" s="121"/>
      <c r="W496" s="122"/>
      <c r="X496" s="121"/>
      <c r="Y496" s="114"/>
      <c r="Z496" s="114"/>
      <c r="AA496" s="114"/>
      <c r="AB496" s="115"/>
    </row>
    <row r="497" spans="1:28" x14ac:dyDescent="0.2">
      <c r="A497" s="101">
        <v>495</v>
      </c>
      <c r="B497" s="37"/>
      <c r="C497" s="37"/>
      <c r="D497" s="37"/>
      <c r="G497" s="37"/>
      <c r="J497" s="25"/>
      <c r="K497" s="25"/>
      <c r="P497" s="25"/>
      <c r="T497" s="37"/>
      <c r="U497" s="37"/>
      <c r="Y497" s="37"/>
      <c r="Z497" s="37"/>
    </row>
    <row r="498" spans="1:28" x14ac:dyDescent="0.2">
      <c r="A498" s="101">
        <v>496</v>
      </c>
      <c r="B498" s="37"/>
      <c r="C498" s="37"/>
      <c r="D498" s="37"/>
      <c r="G498" s="37"/>
      <c r="J498" s="25"/>
      <c r="K498" s="25"/>
      <c r="P498" s="25"/>
      <c r="T498" s="37"/>
      <c r="U498" s="37"/>
      <c r="Y498" s="37"/>
      <c r="Z498" s="37"/>
    </row>
    <row r="499" spans="1:28" x14ac:dyDescent="0.2">
      <c r="A499" s="101">
        <v>497</v>
      </c>
      <c r="B499" s="37"/>
      <c r="C499" s="37"/>
      <c r="D499" s="37"/>
      <c r="G499" s="37"/>
      <c r="J499" s="25"/>
      <c r="K499" s="25"/>
      <c r="P499" s="25"/>
      <c r="T499" s="37"/>
      <c r="U499" s="37"/>
      <c r="Y499" s="37"/>
      <c r="Z499" s="37"/>
    </row>
    <row r="500" spans="1:28" x14ac:dyDescent="0.2">
      <c r="A500" s="101">
        <v>498</v>
      </c>
      <c r="B500" s="37"/>
      <c r="C500" s="37"/>
      <c r="D500" s="37"/>
      <c r="G500" s="37"/>
      <c r="J500" s="25"/>
      <c r="K500" s="25"/>
      <c r="P500" s="25"/>
      <c r="T500" s="37"/>
      <c r="U500" s="37"/>
      <c r="Y500" s="37"/>
      <c r="Z500" s="37"/>
    </row>
    <row r="501" spans="1:28" ht="13.5" thickBot="1" x14ac:dyDescent="0.25">
      <c r="A501" s="113">
        <v>499</v>
      </c>
      <c r="B501" s="121"/>
      <c r="C501" s="121"/>
      <c r="D501" s="121"/>
      <c r="E501" s="121"/>
      <c r="F501" s="122"/>
      <c r="G501" s="121"/>
      <c r="H501" s="122"/>
      <c r="I501" s="121"/>
      <c r="J501" s="121"/>
      <c r="K501" s="121"/>
      <c r="L501" s="121"/>
      <c r="M501" s="122"/>
      <c r="N501" s="121"/>
      <c r="O501" s="121"/>
      <c r="P501" s="121"/>
      <c r="Q501" s="121"/>
      <c r="R501" s="122"/>
      <c r="S501" s="121"/>
      <c r="T501" s="121"/>
      <c r="U501" s="121"/>
      <c r="V501" s="121"/>
      <c r="W501" s="122"/>
      <c r="X501" s="121"/>
      <c r="Y501" s="114"/>
      <c r="Z501" s="114"/>
      <c r="AA501" s="114"/>
      <c r="AB501" s="115"/>
    </row>
    <row r="502" spans="1:28" x14ac:dyDescent="0.2">
      <c r="A502" s="101">
        <v>500</v>
      </c>
      <c r="B502" s="37"/>
      <c r="C502" s="37"/>
      <c r="D502" s="37"/>
      <c r="G502" s="37"/>
      <c r="J502" s="25"/>
      <c r="K502" s="25"/>
      <c r="P502" s="25"/>
      <c r="T502" s="37"/>
      <c r="U502" s="37"/>
      <c r="Y502" s="37"/>
      <c r="Z502" s="37"/>
    </row>
    <row r="503" spans="1:28" x14ac:dyDescent="0.2">
      <c r="A503" s="101">
        <v>501</v>
      </c>
      <c r="B503" s="37"/>
      <c r="C503" s="37"/>
      <c r="D503" s="37"/>
      <c r="G503" s="37"/>
      <c r="J503" s="25"/>
      <c r="K503" s="25"/>
      <c r="P503" s="25"/>
      <c r="T503" s="37"/>
      <c r="U503" s="37"/>
      <c r="Y503" s="37"/>
      <c r="Z503" s="37"/>
    </row>
    <row r="504" spans="1:28" x14ac:dyDescent="0.2">
      <c r="A504" s="101">
        <v>502</v>
      </c>
      <c r="B504" s="37"/>
      <c r="C504" s="37"/>
      <c r="D504" s="37"/>
      <c r="G504" s="37"/>
      <c r="J504" s="25"/>
      <c r="K504" s="25"/>
      <c r="P504" s="25"/>
      <c r="T504" s="37"/>
      <c r="U504" s="37"/>
      <c r="Y504" s="37"/>
      <c r="Z504" s="37"/>
    </row>
    <row r="505" spans="1:28" x14ac:dyDescent="0.2">
      <c r="A505" s="101">
        <v>503</v>
      </c>
      <c r="B505" s="37"/>
      <c r="C505" s="37"/>
      <c r="D505" s="37"/>
      <c r="G505" s="37"/>
      <c r="J505" s="25"/>
      <c r="K505" s="25"/>
      <c r="P505" s="25"/>
      <c r="T505" s="37"/>
      <c r="U505" s="37"/>
      <c r="Y505" s="37"/>
      <c r="Z505" s="37"/>
    </row>
    <row r="506" spans="1:28" ht="13.5" thickBot="1" x14ac:dyDescent="0.25">
      <c r="A506" s="113">
        <v>504</v>
      </c>
      <c r="B506" s="121"/>
      <c r="C506" s="121"/>
      <c r="D506" s="121"/>
      <c r="E506" s="121"/>
      <c r="F506" s="122"/>
      <c r="G506" s="121"/>
      <c r="H506" s="122"/>
      <c r="I506" s="121"/>
      <c r="J506" s="121"/>
      <c r="K506" s="121"/>
      <c r="L506" s="121"/>
      <c r="M506" s="122"/>
      <c r="N506" s="121"/>
      <c r="O506" s="121"/>
      <c r="P506" s="121"/>
      <c r="Q506" s="121"/>
      <c r="R506" s="122"/>
      <c r="S506" s="121"/>
      <c r="T506" s="121"/>
      <c r="U506" s="121"/>
      <c r="V506" s="121"/>
      <c r="W506" s="122"/>
      <c r="X506" s="121"/>
      <c r="Y506" s="114"/>
      <c r="Z506" s="114"/>
      <c r="AA506" s="114"/>
      <c r="AB506" s="115"/>
    </row>
    <row r="507" spans="1:28" x14ac:dyDescent="0.2">
      <c r="A507" s="101">
        <v>505</v>
      </c>
      <c r="B507" s="37"/>
      <c r="C507" s="37"/>
      <c r="D507" s="37"/>
      <c r="G507" s="37"/>
      <c r="J507" s="25"/>
      <c r="K507" s="25"/>
      <c r="P507" s="25"/>
      <c r="T507" s="37"/>
      <c r="U507" s="37"/>
      <c r="Y507" s="37"/>
      <c r="Z507" s="37"/>
    </row>
    <row r="508" spans="1:28" x14ac:dyDescent="0.2">
      <c r="A508" s="101">
        <v>506</v>
      </c>
      <c r="B508" s="37"/>
      <c r="C508" s="37"/>
      <c r="D508" s="37"/>
      <c r="G508" s="37"/>
      <c r="J508" s="25"/>
      <c r="K508" s="25"/>
      <c r="P508" s="25"/>
      <c r="T508" s="37"/>
      <c r="U508" s="37"/>
      <c r="Y508" s="37"/>
      <c r="Z508" s="37"/>
    </row>
    <row r="509" spans="1:28" x14ac:dyDescent="0.2">
      <c r="A509" s="101">
        <v>507</v>
      </c>
      <c r="B509" s="37"/>
      <c r="C509" s="37"/>
      <c r="D509" s="37"/>
      <c r="G509" s="37"/>
      <c r="J509" s="25"/>
      <c r="K509" s="25"/>
      <c r="P509" s="25"/>
      <c r="T509" s="37"/>
      <c r="U509" s="37"/>
      <c r="Y509" s="37"/>
      <c r="Z509" s="37"/>
    </row>
    <row r="510" spans="1:28" x14ac:dyDescent="0.2">
      <c r="A510" s="101">
        <v>508</v>
      </c>
      <c r="B510" s="37"/>
      <c r="C510" s="37"/>
      <c r="D510" s="37"/>
      <c r="G510" s="37"/>
      <c r="J510" s="25"/>
      <c r="K510" s="25"/>
      <c r="P510" s="25"/>
      <c r="T510" s="37"/>
      <c r="U510" s="37"/>
      <c r="Y510" s="37"/>
      <c r="Z510" s="37"/>
    </row>
    <row r="511" spans="1:28" ht="13.5" thickBot="1" x14ac:dyDescent="0.25">
      <c r="A511" s="113">
        <v>509</v>
      </c>
      <c r="B511" s="121"/>
      <c r="C511" s="121"/>
      <c r="D511" s="121"/>
      <c r="E511" s="121"/>
      <c r="F511" s="122"/>
      <c r="G511" s="121"/>
      <c r="H511" s="122"/>
      <c r="I511" s="121"/>
      <c r="J511" s="121"/>
      <c r="K511" s="121"/>
      <c r="L511" s="121"/>
      <c r="M511" s="122"/>
      <c r="N511" s="121"/>
      <c r="O511" s="121"/>
      <c r="P511" s="121"/>
      <c r="Q511" s="121"/>
      <c r="R511" s="122"/>
      <c r="S511" s="121"/>
      <c r="T511" s="121"/>
      <c r="U511" s="121"/>
      <c r="V511" s="121"/>
      <c r="W511" s="122"/>
      <c r="X511" s="121"/>
      <c r="Y511" s="114"/>
      <c r="Z511" s="114"/>
      <c r="AA511" s="114"/>
      <c r="AB511" s="115"/>
    </row>
    <row r="512" spans="1:28" x14ac:dyDescent="0.2">
      <c r="A512" s="101">
        <v>510</v>
      </c>
      <c r="B512" s="37"/>
      <c r="C512" s="37"/>
      <c r="D512" s="37"/>
      <c r="G512" s="37"/>
      <c r="J512" s="25"/>
      <c r="K512" s="25"/>
      <c r="P512" s="25"/>
      <c r="T512" s="37"/>
      <c r="U512" s="37"/>
      <c r="Y512" s="37"/>
      <c r="Z512" s="37"/>
    </row>
    <row r="513" spans="1:28" x14ac:dyDescent="0.2">
      <c r="A513" s="101">
        <v>511</v>
      </c>
      <c r="B513" s="37"/>
      <c r="C513" s="37"/>
      <c r="D513" s="37"/>
      <c r="G513" s="37"/>
      <c r="J513" s="25"/>
      <c r="K513" s="25"/>
      <c r="P513" s="25"/>
      <c r="T513" s="37"/>
      <c r="U513" s="37"/>
      <c r="Y513" s="37"/>
      <c r="Z513" s="37"/>
    </row>
    <row r="514" spans="1:28" x14ac:dyDescent="0.2">
      <c r="A514" s="101">
        <v>512</v>
      </c>
      <c r="B514" s="37"/>
      <c r="C514" s="37"/>
      <c r="D514" s="37"/>
      <c r="G514" s="37"/>
      <c r="J514" s="25"/>
      <c r="K514" s="25"/>
      <c r="P514" s="25"/>
      <c r="T514" s="37"/>
      <c r="U514" s="37"/>
      <c r="Y514" s="37"/>
      <c r="Z514" s="37"/>
    </row>
    <row r="515" spans="1:28" x14ac:dyDescent="0.2">
      <c r="A515" s="101">
        <v>513</v>
      </c>
      <c r="B515" s="37"/>
      <c r="C515" s="37"/>
      <c r="D515" s="37"/>
      <c r="G515" s="37"/>
      <c r="J515" s="25"/>
      <c r="K515" s="25"/>
      <c r="P515" s="25"/>
      <c r="T515" s="37"/>
      <c r="U515" s="37"/>
      <c r="Y515" s="37"/>
      <c r="Z515" s="37"/>
    </row>
    <row r="516" spans="1:28" ht="13.5" thickBot="1" x14ac:dyDescent="0.25">
      <c r="A516" s="113">
        <v>514</v>
      </c>
      <c r="B516" s="121"/>
      <c r="C516" s="121"/>
      <c r="D516" s="121"/>
      <c r="E516" s="121"/>
      <c r="F516" s="122"/>
      <c r="G516" s="121"/>
      <c r="H516" s="122"/>
      <c r="I516" s="121"/>
      <c r="J516" s="121"/>
      <c r="K516" s="121"/>
      <c r="L516" s="121"/>
      <c r="M516" s="122"/>
      <c r="N516" s="121"/>
      <c r="O516" s="121"/>
      <c r="P516" s="121"/>
      <c r="Q516" s="121"/>
      <c r="R516" s="122"/>
      <c r="S516" s="121"/>
      <c r="T516" s="121"/>
      <c r="U516" s="121"/>
      <c r="V516" s="121"/>
      <c r="W516" s="122"/>
      <c r="X516" s="121"/>
      <c r="Y516" s="114"/>
      <c r="Z516" s="114"/>
      <c r="AA516" s="114"/>
      <c r="AB516" s="115"/>
    </row>
    <row r="517" spans="1:28" x14ac:dyDescent="0.2">
      <c r="A517" s="101">
        <v>515</v>
      </c>
      <c r="B517" s="37"/>
      <c r="C517" s="37"/>
      <c r="D517" s="37"/>
      <c r="G517" s="37"/>
      <c r="J517" s="25"/>
      <c r="K517" s="25"/>
      <c r="P517" s="25"/>
      <c r="T517" s="37"/>
      <c r="U517" s="37"/>
      <c r="Y517" s="37"/>
      <c r="Z517" s="37"/>
    </row>
    <row r="518" spans="1:28" x14ac:dyDescent="0.2">
      <c r="A518" s="101">
        <v>516</v>
      </c>
      <c r="B518" s="37"/>
      <c r="C518" s="37"/>
      <c r="D518" s="37"/>
      <c r="G518" s="37"/>
      <c r="J518" s="25"/>
      <c r="K518" s="25"/>
      <c r="P518" s="25"/>
      <c r="T518" s="37"/>
      <c r="U518" s="37"/>
      <c r="Y518" s="37"/>
      <c r="Z518" s="37"/>
    </row>
    <row r="519" spans="1:28" x14ac:dyDescent="0.2">
      <c r="A519" s="101">
        <v>517</v>
      </c>
      <c r="B519" s="37"/>
      <c r="C519" s="37"/>
      <c r="D519" s="37"/>
      <c r="G519" s="37"/>
      <c r="J519" s="25"/>
      <c r="K519" s="25"/>
      <c r="P519" s="25"/>
      <c r="T519" s="37"/>
      <c r="U519" s="37"/>
      <c r="Y519" s="37"/>
      <c r="Z519" s="37"/>
    </row>
    <row r="520" spans="1:28" x14ac:dyDescent="0.2">
      <c r="A520" s="101">
        <v>518</v>
      </c>
      <c r="B520" s="37"/>
      <c r="C520" s="37"/>
      <c r="D520" s="37"/>
      <c r="G520" s="37"/>
      <c r="J520" s="25"/>
      <c r="K520" s="25"/>
      <c r="P520" s="25"/>
      <c r="T520" s="37"/>
      <c r="U520" s="37"/>
      <c r="Y520" s="37"/>
      <c r="Z520" s="37"/>
    </row>
    <row r="521" spans="1:28" ht="13.5" thickBot="1" x14ac:dyDescent="0.25">
      <c r="A521" s="113">
        <v>519</v>
      </c>
      <c r="B521" s="121"/>
      <c r="C521" s="121"/>
      <c r="D521" s="121"/>
      <c r="E521" s="121"/>
      <c r="F521" s="122"/>
      <c r="G521" s="121"/>
      <c r="H521" s="122"/>
      <c r="I521" s="121"/>
      <c r="J521" s="121"/>
      <c r="K521" s="121"/>
      <c r="L521" s="121"/>
      <c r="M521" s="122"/>
      <c r="N521" s="121"/>
      <c r="O521" s="121"/>
      <c r="P521" s="121"/>
      <c r="Q521" s="121"/>
      <c r="R521" s="122"/>
      <c r="S521" s="121"/>
      <c r="T521" s="121"/>
      <c r="U521" s="121"/>
      <c r="V521" s="121"/>
      <c r="W521" s="122"/>
      <c r="X521" s="121"/>
      <c r="Y521" s="114"/>
      <c r="Z521" s="114"/>
      <c r="AA521" s="114"/>
      <c r="AB521" s="115"/>
    </row>
    <row r="522" spans="1:28" x14ac:dyDescent="0.2">
      <c r="A522" s="101">
        <v>520</v>
      </c>
      <c r="B522" s="37"/>
      <c r="C522" s="37"/>
      <c r="D522" s="37"/>
      <c r="G522" s="37"/>
      <c r="J522" s="25"/>
      <c r="K522" s="25"/>
      <c r="P522" s="25"/>
      <c r="T522" s="37"/>
      <c r="U522" s="37"/>
      <c r="Y522" s="37"/>
      <c r="Z522" s="37"/>
    </row>
    <row r="523" spans="1:28" x14ac:dyDescent="0.2">
      <c r="A523" s="101">
        <v>521</v>
      </c>
      <c r="B523" s="37"/>
      <c r="C523" s="37"/>
      <c r="D523" s="37"/>
      <c r="G523" s="37"/>
      <c r="J523" s="25"/>
      <c r="K523" s="25"/>
      <c r="P523" s="25"/>
      <c r="T523" s="37"/>
      <c r="U523" s="37"/>
      <c r="Y523" s="37"/>
      <c r="Z523" s="37"/>
    </row>
    <row r="524" spans="1:28" x14ac:dyDescent="0.2">
      <c r="A524" s="101">
        <v>522</v>
      </c>
      <c r="B524" s="37"/>
      <c r="C524" s="37"/>
      <c r="D524" s="37"/>
      <c r="G524" s="37"/>
      <c r="J524" s="25"/>
      <c r="K524" s="25"/>
      <c r="P524" s="25"/>
      <c r="T524" s="37"/>
      <c r="U524" s="37"/>
      <c r="Y524" s="37"/>
      <c r="Z524" s="37"/>
    </row>
    <row r="525" spans="1:28" x14ac:dyDescent="0.2">
      <c r="A525" s="101">
        <v>523</v>
      </c>
      <c r="B525" s="37"/>
      <c r="C525" s="37"/>
      <c r="D525" s="37"/>
      <c r="G525" s="37"/>
      <c r="J525" s="25"/>
      <c r="K525" s="25"/>
      <c r="P525" s="25"/>
      <c r="T525" s="37"/>
      <c r="U525" s="37"/>
      <c r="Y525" s="37"/>
      <c r="Z525" s="37"/>
    </row>
    <row r="526" spans="1:28" ht="13.5" thickBot="1" x14ac:dyDescent="0.25">
      <c r="A526" s="113">
        <v>524</v>
      </c>
      <c r="B526" s="121"/>
      <c r="C526" s="121"/>
      <c r="D526" s="121"/>
      <c r="E526" s="121"/>
      <c r="F526" s="122"/>
      <c r="G526" s="121"/>
      <c r="H526" s="122"/>
      <c r="I526" s="121"/>
      <c r="J526" s="121"/>
      <c r="K526" s="121"/>
      <c r="L526" s="121"/>
      <c r="M526" s="122"/>
      <c r="N526" s="121"/>
      <c r="O526" s="121"/>
      <c r="P526" s="121"/>
      <c r="Q526" s="121"/>
      <c r="R526" s="122"/>
      <c r="S526" s="121"/>
      <c r="T526" s="121"/>
      <c r="U526" s="121"/>
      <c r="V526" s="121"/>
      <c r="W526" s="122"/>
      <c r="X526" s="121"/>
      <c r="Y526" s="114"/>
      <c r="Z526" s="114"/>
      <c r="AA526" s="114"/>
      <c r="AB526" s="115"/>
    </row>
    <row r="527" spans="1:28" x14ac:dyDescent="0.2">
      <c r="A527" s="101">
        <v>525</v>
      </c>
      <c r="B527" s="37"/>
      <c r="C527" s="37"/>
      <c r="D527" s="37"/>
      <c r="G527" s="37"/>
      <c r="J527" s="25"/>
      <c r="K527" s="25"/>
      <c r="P527" s="25"/>
      <c r="T527" s="37"/>
      <c r="U527" s="37"/>
      <c r="Y527" s="37"/>
      <c r="Z527" s="37"/>
    </row>
    <row r="528" spans="1:28" x14ac:dyDescent="0.2">
      <c r="A528" s="101">
        <v>526</v>
      </c>
      <c r="B528" s="37"/>
      <c r="C528" s="37"/>
      <c r="D528" s="37"/>
      <c r="G528" s="37"/>
      <c r="J528" s="25"/>
      <c r="K528" s="25"/>
      <c r="P528" s="25"/>
      <c r="T528" s="37"/>
      <c r="U528" s="37"/>
      <c r="Y528" s="37"/>
      <c r="Z528" s="37"/>
    </row>
    <row r="529" spans="1:28" x14ac:dyDescent="0.2">
      <c r="A529" s="101">
        <v>527</v>
      </c>
      <c r="B529" s="37"/>
      <c r="C529" s="37"/>
      <c r="D529" s="37"/>
      <c r="G529" s="37"/>
      <c r="J529" s="25"/>
      <c r="K529" s="25"/>
      <c r="P529" s="25"/>
      <c r="T529" s="37"/>
      <c r="U529" s="37"/>
      <c r="Y529" s="37"/>
      <c r="Z529" s="37"/>
    </row>
    <row r="530" spans="1:28" x14ac:dyDescent="0.2">
      <c r="A530" s="101">
        <v>528</v>
      </c>
      <c r="B530" s="37"/>
      <c r="C530" s="37"/>
      <c r="D530" s="37"/>
      <c r="G530" s="37"/>
      <c r="J530" s="25"/>
      <c r="K530" s="25"/>
      <c r="P530" s="25"/>
      <c r="T530" s="37"/>
      <c r="U530" s="37"/>
      <c r="Y530" s="37"/>
      <c r="Z530" s="37"/>
    </row>
    <row r="531" spans="1:28" ht="13.5" thickBot="1" x14ac:dyDescent="0.25">
      <c r="A531" s="113">
        <v>529</v>
      </c>
      <c r="B531" s="121"/>
      <c r="C531" s="121"/>
      <c r="D531" s="121"/>
      <c r="E531" s="121"/>
      <c r="F531" s="122"/>
      <c r="G531" s="121"/>
      <c r="H531" s="122"/>
      <c r="I531" s="121"/>
      <c r="J531" s="121"/>
      <c r="K531" s="121"/>
      <c r="L531" s="121"/>
      <c r="M531" s="122"/>
      <c r="N531" s="121"/>
      <c r="O531" s="121"/>
      <c r="P531" s="121"/>
      <c r="Q531" s="121"/>
      <c r="R531" s="122"/>
      <c r="S531" s="121"/>
      <c r="T531" s="121"/>
      <c r="U531" s="121"/>
      <c r="V531" s="121"/>
      <c r="W531" s="122"/>
      <c r="X531" s="121"/>
      <c r="Y531" s="114"/>
      <c r="Z531" s="114"/>
      <c r="AA531" s="114"/>
      <c r="AB531" s="115"/>
    </row>
    <row r="532" spans="1:28" x14ac:dyDescent="0.2">
      <c r="A532" s="101">
        <v>530</v>
      </c>
      <c r="B532" s="37"/>
      <c r="C532" s="37"/>
      <c r="D532" s="37"/>
      <c r="G532" s="37"/>
      <c r="J532" s="25"/>
      <c r="K532" s="25"/>
      <c r="P532" s="25"/>
      <c r="T532" s="37"/>
      <c r="U532" s="37"/>
      <c r="Y532" s="37"/>
      <c r="Z532" s="37"/>
    </row>
    <row r="533" spans="1:28" x14ac:dyDescent="0.2">
      <c r="A533" s="101">
        <v>531</v>
      </c>
      <c r="B533" s="37"/>
      <c r="C533" s="37"/>
      <c r="D533" s="37"/>
      <c r="G533" s="37"/>
      <c r="J533" s="25"/>
      <c r="K533" s="25"/>
      <c r="P533" s="25"/>
      <c r="T533" s="37"/>
      <c r="U533" s="37"/>
      <c r="Y533" s="37"/>
      <c r="Z533" s="37"/>
    </row>
    <row r="534" spans="1:28" x14ac:dyDescent="0.2">
      <c r="A534" s="101">
        <v>532</v>
      </c>
      <c r="B534" s="37"/>
      <c r="C534" s="37"/>
      <c r="D534" s="37"/>
      <c r="G534" s="37"/>
      <c r="J534" s="25"/>
      <c r="K534" s="25"/>
      <c r="P534" s="25"/>
      <c r="T534" s="37"/>
      <c r="U534" s="37"/>
      <c r="Y534" s="37"/>
      <c r="Z534" s="37"/>
    </row>
    <row r="535" spans="1:28" x14ac:dyDescent="0.2">
      <c r="A535" s="101">
        <v>533</v>
      </c>
      <c r="B535" s="37"/>
      <c r="C535" s="37"/>
      <c r="D535" s="37"/>
      <c r="G535" s="37"/>
      <c r="J535" s="25"/>
      <c r="K535" s="25"/>
      <c r="P535" s="25"/>
      <c r="T535" s="37"/>
      <c r="U535" s="37"/>
      <c r="Y535" s="37"/>
      <c r="Z535" s="37"/>
    </row>
    <row r="536" spans="1:28" ht="13.5" thickBot="1" x14ac:dyDescent="0.25">
      <c r="A536" s="113">
        <v>534</v>
      </c>
      <c r="B536" s="121"/>
      <c r="C536" s="121"/>
      <c r="D536" s="121"/>
      <c r="E536" s="121"/>
      <c r="F536" s="122"/>
      <c r="G536" s="121"/>
      <c r="H536" s="122"/>
      <c r="I536" s="121"/>
      <c r="J536" s="121"/>
      <c r="K536" s="121"/>
      <c r="L536" s="121"/>
      <c r="M536" s="122"/>
      <c r="N536" s="121"/>
      <c r="O536" s="121"/>
      <c r="P536" s="121"/>
      <c r="Q536" s="121"/>
      <c r="R536" s="122"/>
      <c r="S536" s="121"/>
      <c r="T536" s="121"/>
      <c r="U536" s="121"/>
      <c r="V536" s="121"/>
      <c r="W536" s="122"/>
      <c r="X536" s="121"/>
      <c r="Y536" s="114"/>
      <c r="Z536" s="114"/>
      <c r="AA536" s="114"/>
      <c r="AB536" s="115"/>
    </row>
    <row r="537" spans="1:28" x14ac:dyDescent="0.2">
      <c r="A537" s="101">
        <v>535</v>
      </c>
      <c r="B537" s="37"/>
      <c r="C537" s="37"/>
      <c r="D537" s="37"/>
      <c r="G537" s="37"/>
      <c r="J537" s="25"/>
      <c r="K537" s="25"/>
      <c r="P537" s="25"/>
      <c r="T537" s="37"/>
      <c r="U537" s="37"/>
      <c r="Y537" s="37"/>
      <c r="Z537" s="37"/>
    </row>
    <row r="538" spans="1:28" x14ac:dyDescent="0.2">
      <c r="A538" s="101">
        <v>536</v>
      </c>
      <c r="B538" s="37"/>
      <c r="C538" s="37"/>
      <c r="D538" s="37"/>
      <c r="G538" s="37"/>
      <c r="J538" s="25"/>
      <c r="K538" s="25"/>
      <c r="P538" s="25"/>
      <c r="T538" s="37"/>
      <c r="U538" s="37"/>
      <c r="Y538" s="37"/>
      <c r="Z538" s="37"/>
    </row>
    <row r="539" spans="1:28" x14ac:dyDescent="0.2">
      <c r="A539" s="101">
        <v>537</v>
      </c>
      <c r="B539" s="37"/>
      <c r="C539" s="37"/>
      <c r="D539" s="37"/>
      <c r="G539" s="37"/>
      <c r="J539" s="25"/>
      <c r="K539" s="25"/>
      <c r="P539" s="25"/>
      <c r="T539" s="37"/>
      <c r="U539" s="37"/>
      <c r="Y539" s="37"/>
      <c r="Z539" s="37"/>
    </row>
    <row r="540" spans="1:28" x14ac:dyDescent="0.2">
      <c r="A540" s="101">
        <v>538</v>
      </c>
      <c r="B540" s="37"/>
      <c r="C540" s="37"/>
      <c r="D540" s="37"/>
      <c r="G540" s="37"/>
      <c r="J540" s="25"/>
      <c r="K540" s="25"/>
      <c r="P540" s="25"/>
      <c r="T540" s="37"/>
      <c r="U540" s="37"/>
      <c r="Y540" s="37"/>
      <c r="Z540" s="37"/>
    </row>
    <row r="541" spans="1:28" ht="13.5" thickBot="1" x14ac:dyDescent="0.25">
      <c r="A541" s="113">
        <v>539</v>
      </c>
      <c r="B541" s="121"/>
      <c r="C541" s="121"/>
      <c r="D541" s="121"/>
      <c r="E541" s="121"/>
      <c r="F541" s="122"/>
      <c r="G541" s="121"/>
      <c r="H541" s="122"/>
      <c r="I541" s="121"/>
      <c r="J541" s="121"/>
      <c r="K541" s="121"/>
      <c r="L541" s="121"/>
      <c r="M541" s="122"/>
      <c r="N541" s="121"/>
      <c r="O541" s="121"/>
      <c r="P541" s="121"/>
      <c r="Q541" s="121"/>
      <c r="R541" s="122"/>
      <c r="S541" s="121"/>
      <c r="T541" s="121"/>
      <c r="U541" s="121"/>
      <c r="V541" s="121"/>
      <c r="W541" s="122"/>
      <c r="X541" s="121"/>
      <c r="Y541" s="114"/>
      <c r="Z541" s="114"/>
      <c r="AA541" s="114"/>
      <c r="AB541" s="115"/>
    </row>
    <row r="542" spans="1:28" x14ac:dyDescent="0.2">
      <c r="A542" s="101">
        <v>540</v>
      </c>
      <c r="B542" s="37"/>
      <c r="C542" s="37"/>
      <c r="D542" s="37"/>
      <c r="G542" s="37"/>
      <c r="J542" s="25"/>
      <c r="K542" s="25"/>
      <c r="P542" s="25"/>
      <c r="T542" s="37"/>
      <c r="U542" s="37"/>
      <c r="Y542" s="37"/>
      <c r="Z542" s="37"/>
    </row>
    <row r="543" spans="1:28" x14ac:dyDescent="0.2">
      <c r="A543" s="101">
        <v>541</v>
      </c>
      <c r="B543" s="37"/>
      <c r="C543" s="37"/>
      <c r="D543" s="37"/>
      <c r="G543" s="37"/>
      <c r="J543" s="25"/>
      <c r="K543" s="25"/>
      <c r="P543" s="25"/>
      <c r="T543" s="37"/>
      <c r="U543" s="37"/>
      <c r="Y543" s="37"/>
      <c r="Z543" s="37"/>
    </row>
    <row r="544" spans="1:28" x14ac:dyDescent="0.2">
      <c r="A544" s="101">
        <v>542</v>
      </c>
      <c r="B544" s="37"/>
      <c r="C544" s="37"/>
      <c r="D544" s="37"/>
      <c r="G544" s="37"/>
      <c r="J544" s="25"/>
      <c r="K544" s="25"/>
      <c r="P544" s="25"/>
      <c r="T544" s="37"/>
      <c r="U544" s="37"/>
      <c r="Y544" s="37"/>
      <c r="Z544" s="37"/>
    </row>
    <row r="545" spans="1:28" x14ac:dyDescent="0.2">
      <c r="A545" s="101">
        <v>543</v>
      </c>
      <c r="B545" s="37"/>
      <c r="C545" s="37"/>
      <c r="D545" s="37"/>
      <c r="G545" s="37"/>
      <c r="J545" s="25"/>
      <c r="K545" s="25"/>
      <c r="P545" s="25"/>
      <c r="T545" s="37"/>
      <c r="U545" s="37"/>
      <c r="Y545" s="37"/>
      <c r="Z545" s="37"/>
    </row>
    <row r="546" spans="1:28" ht="13.5" thickBot="1" x14ac:dyDescent="0.25">
      <c r="A546" s="113">
        <v>544</v>
      </c>
      <c r="B546" s="121"/>
      <c r="C546" s="121"/>
      <c r="D546" s="121"/>
      <c r="E546" s="121"/>
      <c r="F546" s="122"/>
      <c r="G546" s="121"/>
      <c r="H546" s="122"/>
      <c r="I546" s="121"/>
      <c r="J546" s="121"/>
      <c r="K546" s="121"/>
      <c r="L546" s="121"/>
      <c r="M546" s="122"/>
      <c r="N546" s="121"/>
      <c r="O546" s="121"/>
      <c r="P546" s="121"/>
      <c r="Q546" s="121"/>
      <c r="R546" s="122"/>
      <c r="S546" s="121"/>
      <c r="T546" s="121"/>
      <c r="U546" s="121"/>
      <c r="V546" s="121"/>
      <c r="W546" s="122"/>
      <c r="X546" s="121"/>
      <c r="Y546" s="114"/>
      <c r="Z546" s="114"/>
      <c r="AA546" s="114"/>
      <c r="AB546" s="115"/>
    </row>
    <row r="547" spans="1:28" x14ac:dyDescent="0.2">
      <c r="A547" s="101">
        <v>545</v>
      </c>
      <c r="B547" s="37"/>
      <c r="C547" s="37"/>
      <c r="D547" s="37"/>
      <c r="G547" s="37"/>
      <c r="J547" s="25"/>
      <c r="K547" s="25"/>
      <c r="P547" s="25"/>
      <c r="T547" s="37"/>
      <c r="U547" s="37"/>
      <c r="Y547" s="37"/>
      <c r="Z547" s="37"/>
    </row>
    <row r="548" spans="1:28" x14ac:dyDescent="0.2">
      <c r="A548" s="101">
        <v>546</v>
      </c>
      <c r="B548" s="37"/>
      <c r="C548" s="37"/>
      <c r="D548" s="37"/>
      <c r="G548" s="37"/>
      <c r="J548" s="25"/>
      <c r="K548" s="25"/>
      <c r="P548" s="25"/>
      <c r="T548" s="37"/>
      <c r="U548" s="37"/>
      <c r="Y548" s="37"/>
      <c r="Z548" s="37"/>
    </row>
    <row r="549" spans="1:28" x14ac:dyDescent="0.2">
      <c r="A549" s="101">
        <v>547</v>
      </c>
      <c r="B549" s="37"/>
      <c r="C549" s="37"/>
      <c r="D549" s="37"/>
      <c r="G549" s="37"/>
      <c r="J549" s="25"/>
      <c r="K549" s="25"/>
      <c r="P549" s="25"/>
      <c r="T549" s="37"/>
      <c r="U549" s="37"/>
      <c r="Y549" s="37"/>
      <c r="Z549" s="37"/>
    </row>
    <row r="550" spans="1:28" x14ac:dyDescent="0.2">
      <c r="A550" s="101">
        <v>548</v>
      </c>
      <c r="B550" s="37"/>
      <c r="C550" s="37"/>
      <c r="D550" s="37"/>
      <c r="G550" s="37"/>
      <c r="J550" s="25"/>
      <c r="K550" s="25"/>
      <c r="P550" s="25"/>
      <c r="T550" s="37"/>
      <c r="U550" s="37"/>
      <c r="Y550" s="37"/>
      <c r="Z550" s="37"/>
    </row>
    <row r="551" spans="1:28" ht="13.5" thickBot="1" x14ac:dyDescent="0.25">
      <c r="A551" s="113">
        <v>549</v>
      </c>
      <c r="B551" s="121"/>
      <c r="C551" s="121"/>
      <c r="D551" s="121"/>
      <c r="E551" s="121"/>
      <c r="F551" s="122"/>
      <c r="G551" s="121"/>
      <c r="H551" s="122"/>
      <c r="I551" s="121"/>
      <c r="J551" s="121"/>
      <c r="K551" s="121"/>
      <c r="L551" s="121"/>
      <c r="M551" s="122"/>
      <c r="N551" s="121"/>
      <c r="O551" s="121"/>
      <c r="P551" s="121"/>
      <c r="Q551" s="121"/>
      <c r="R551" s="122"/>
      <c r="S551" s="121"/>
      <c r="T551" s="121"/>
      <c r="U551" s="121"/>
      <c r="V551" s="121"/>
      <c r="W551" s="122"/>
      <c r="X551" s="121"/>
      <c r="Y551" s="114"/>
      <c r="Z551" s="114"/>
      <c r="AA551" s="114"/>
      <c r="AB551" s="115"/>
    </row>
    <row r="552" spans="1:28" x14ac:dyDescent="0.2">
      <c r="A552" s="101">
        <v>550</v>
      </c>
      <c r="B552" s="37"/>
      <c r="C552" s="37"/>
      <c r="D552" s="37"/>
      <c r="G552" s="37"/>
      <c r="J552" s="25"/>
      <c r="K552" s="25"/>
      <c r="P552" s="25"/>
      <c r="T552" s="37"/>
      <c r="U552" s="37"/>
      <c r="Y552" s="37"/>
      <c r="Z552" s="37"/>
    </row>
    <row r="553" spans="1:28" x14ac:dyDescent="0.2">
      <c r="A553" s="101">
        <v>551</v>
      </c>
      <c r="B553" s="37"/>
      <c r="C553" s="37"/>
      <c r="D553" s="37"/>
      <c r="G553" s="37"/>
      <c r="J553" s="25"/>
      <c r="K553" s="25"/>
      <c r="P553" s="25"/>
      <c r="T553" s="37"/>
      <c r="U553" s="37"/>
      <c r="Y553" s="37"/>
      <c r="Z553" s="37"/>
    </row>
    <row r="554" spans="1:28" x14ac:dyDescent="0.2">
      <c r="A554" s="101">
        <v>552</v>
      </c>
      <c r="B554" s="37"/>
      <c r="C554" s="37"/>
      <c r="D554" s="37"/>
      <c r="G554" s="37"/>
      <c r="J554" s="25"/>
      <c r="K554" s="25"/>
      <c r="P554" s="25"/>
      <c r="T554" s="37"/>
      <c r="U554" s="37"/>
      <c r="Y554" s="37"/>
      <c r="Z554" s="37"/>
    </row>
    <row r="555" spans="1:28" x14ac:dyDescent="0.2">
      <c r="A555" s="101">
        <v>553</v>
      </c>
      <c r="B555" s="37"/>
      <c r="C555" s="37"/>
      <c r="D555" s="37"/>
      <c r="G555" s="37"/>
      <c r="J555" s="25"/>
      <c r="K555" s="25"/>
      <c r="P555" s="25"/>
      <c r="T555" s="37"/>
      <c r="U555" s="37"/>
      <c r="Y555" s="37"/>
      <c r="Z555" s="37"/>
    </row>
    <row r="556" spans="1:28" ht="13.5" thickBot="1" x14ac:dyDescent="0.25">
      <c r="A556" s="113">
        <v>554</v>
      </c>
      <c r="B556" s="121"/>
      <c r="C556" s="121"/>
      <c r="D556" s="121"/>
      <c r="E556" s="121"/>
      <c r="F556" s="122"/>
      <c r="G556" s="121"/>
      <c r="H556" s="122"/>
      <c r="I556" s="121"/>
      <c r="J556" s="121"/>
      <c r="K556" s="121"/>
      <c r="L556" s="121"/>
      <c r="M556" s="122"/>
      <c r="N556" s="121"/>
      <c r="O556" s="121"/>
      <c r="P556" s="121"/>
      <c r="Q556" s="121"/>
      <c r="R556" s="122"/>
      <c r="S556" s="121"/>
      <c r="T556" s="121"/>
      <c r="U556" s="121"/>
      <c r="V556" s="121"/>
      <c r="W556" s="122"/>
      <c r="X556" s="121"/>
      <c r="Y556" s="114"/>
      <c r="Z556" s="114"/>
      <c r="AA556" s="114"/>
      <c r="AB556" s="115"/>
    </row>
    <row r="557" spans="1:28" x14ac:dyDescent="0.2">
      <c r="A557" s="101">
        <v>555</v>
      </c>
      <c r="B557" s="37"/>
      <c r="C557" s="37"/>
      <c r="D557" s="37"/>
      <c r="G557" s="37"/>
      <c r="J557" s="25"/>
      <c r="K557" s="25"/>
      <c r="P557" s="25"/>
      <c r="T557" s="37"/>
      <c r="U557" s="37"/>
      <c r="Y557" s="37"/>
      <c r="Z557" s="37"/>
    </row>
    <row r="558" spans="1:28" x14ac:dyDescent="0.2">
      <c r="A558" s="101">
        <v>556</v>
      </c>
      <c r="B558" s="37"/>
      <c r="C558" s="37"/>
      <c r="D558" s="37"/>
      <c r="G558" s="37"/>
      <c r="J558" s="25"/>
      <c r="K558" s="25"/>
      <c r="P558" s="25"/>
      <c r="T558" s="37"/>
      <c r="U558" s="37"/>
      <c r="Y558" s="37"/>
      <c r="Z558" s="37"/>
    </row>
    <row r="559" spans="1:28" x14ac:dyDescent="0.2">
      <c r="A559" s="101">
        <v>557</v>
      </c>
      <c r="B559" s="37"/>
      <c r="C559" s="37"/>
      <c r="D559" s="37"/>
      <c r="G559" s="37"/>
      <c r="J559" s="25"/>
      <c r="K559" s="25"/>
      <c r="P559" s="25"/>
      <c r="T559" s="37"/>
      <c r="U559" s="37"/>
      <c r="Y559" s="37"/>
      <c r="Z559" s="37"/>
    </row>
    <row r="560" spans="1:28" x14ac:dyDescent="0.2">
      <c r="A560" s="101">
        <v>558</v>
      </c>
      <c r="B560" s="37"/>
      <c r="C560" s="37"/>
      <c r="D560" s="37"/>
      <c r="G560" s="37"/>
      <c r="J560" s="25"/>
      <c r="K560" s="25"/>
      <c r="P560" s="25"/>
      <c r="T560" s="37"/>
      <c r="U560" s="37"/>
      <c r="Y560" s="37"/>
      <c r="Z560" s="37"/>
    </row>
    <row r="561" spans="1:28" ht="13.5" thickBot="1" x14ac:dyDescent="0.25">
      <c r="A561" s="113">
        <v>559</v>
      </c>
      <c r="B561" s="121"/>
      <c r="C561" s="121"/>
      <c r="D561" s="121"/>
      <c r="E561" s="121"/>
      <c r="F561" s="122"/>
      <c r="G561" s="121"/>
      <c r="H561" s="122"/>
      <c r="I561" s="121"/>
      <c r="J561" s="121"/>
      <c r="K561" s="121"/>
      <c r="L561" s="121"/>
      <c r="M561" s="122"/>
      <c r="N561" s="121"/>
      <c r="O561" s="121"/>
      <c r="P561" s="121"/>
      <c r="Q561" s="121"/>
      <c r="R561" s="122"/>
      <c r="S561" s="121"/>
      <c r="T561" s="121"/>
      <c r="U561" s="121"/>
      <c r="V561" s="121"/>
      <c r="W561" s="122"/>
      <c r="X561" s="121"/>
      <c r="Y561" s="114"/>
      <c r="Z561" s="114"/>
      <c r="AA561" s="114"/>
      <c r="AB561" s="115"/>
    </row>
    <row r="562" spans="1:28" x14ac:dyDescent="0.2">
      <c r="A562" s="101">
        <v>560</v>
      </c>
      <c r="B562" s="37"/>
      <c r="C562" s="37"/>
      <c r="D562" s="37"/>
      <c r="G562" s="37"/>
      <c r="J562" s="25"/>
      <c r="K562" s="25"/>
      <c r="P562" s="25"/>
      <c r="T562" s="37"/>
      <c r="U562" s="37"/>
      <c r="Y562" s="37"/>
      <c r="Z562" s="37"/>
    </row>
    <row r="563" spans="1:28" x14ac:dyDescent="0.2">
      <c r="A563" s="101">
        <v>561</v>
      </c>
      <c r="B563" s="37"/>
      <c r="C563" s="37"/>
      <c r="D563" s="37"/>
      <c r="G563" s="37"/>
      <c r="J563" s="25"/>
      <c r="K563" s="25"/>
      <c r="P563" s="25"/>
      <c r="T563" s="37"/>
      <c r="U563" s="37"/>
      <c r="Y563" s="37"/>
      <c r="Z563" s="37"/>
    </row>
    <row r="564" spans="1:28" x14ac:dyDescent="0.2">
      <c r="A564" s="101">
        <v>562</v>
      </c>
      <c r="B564" s="37"/>
      <c r="C564" s="37"/>
      <c r="D564" s="37"/>
      <c r="G564" s="37"/>
      <c r="J564" s="25"/>
      <c r="K564" s="25"/>
      <c r="P564" s="25"/>
      <c r="T564" s="37"/>
      <c r="U564" s="37"/>
      <c r="Y564" s="37"/>
      <c r="Z564" s="37"/>
    </row>
    <row r="565" spans="1:28" x14ac:dyDescent="0.2">
      <c r="A565" s="101">
        <v>563</v>
      </c>
      <c r="B565" s="37"/>
      <c r="C565" s="37"/>
      <c r="D565" s="37"/>
      <c r="G565" s="37"/>
      <c r="J565" s="25"/>
      <c r="K565" s="25"/>
      <c r="P565" s="25"/>
      <c r="T565" s="37"/>
      <c r="U565" s="37"/>
      <c r="Y565" s="37"/>
      <c r="Z565" s="37"/>
    </row>
    <row r="566" spans="1:28" ht="13.5" thickBot="1" x14ac:dyDescent="0.25">
      <c r="A566" s="113">
        <v>564</v>
      </c>
      <c r="B566" s="121"/>
      <c r="C566" s="121"/>
      <c r="D566" s="121"/>
      <c r="E566" s="121"/>
      <c r="F566" s="122"/>
      <c r="G566" s="121"/>
      <c r="H566" s="122"/>
      <c r="I566" s="121"/>
      <c r="J566" s="121"/>
      <c r="K566" s="121"/>
      <c r="L566" s="121"/>
      <c r="M566" s="122"/>
      <c r="N566" s="121"/>
      <c r="O566" s="121"/>
      <c r="P566" s="121"/>
      <c r="Q566" s="121"/>
      <c r="R566" s="122"/>
      <c r="S566" s="121"/>
      <c r="T566" s="121"/>
      <c r="U566" s="121"/>
      <c r="V566" s="121"/>
      <c r="W566" s="122"/>
      <c r="X566" s="121"/>
      <c r="Y566" s="114"/>
      <c r="Z566" s="114"/>
      <c r="AA566" s="114"/>
      <c r="AB566" s="115"/>
    </row>
    <row r="567" spans="1:28" x14ac:dyDescent="0.2">
      <c r="A567" s="101">
        <v>565</v>
      </c>
      <c r="B567" s="37"/>
      <c r="C567" s="37"/>
      <c r="D567" s="37"/>
      <c r="G567" s="37"/>
      <c r="J567" s="25"/>
      <c r="K567" s="25"/>
      <c r="P567" s="25"/>
      <c r="T567" s="37"/>
      <c r="U567" s="37"/>
      <c r="Y567" s="37"/>
      <c r="Z567" s="37"/>
    </row>
    <row r="568" spans="1:28" x14ac:dyDescent="0.2">
      <c r="A568" s="101">
        <v>566</v>
      </c>
      <c r="B568" s="37"/>
      <c r="C568" s="37"/>
      <c r="D568" s="37"/>
      <c r="G568" s="37"/>
      <c r="J568" s="25"/>
      <c r="K568" s="25"/>
      <c r="P568" s="25"/>
      <c r="T568" s="37"/>
      <c r="U568" s="37"/>
      <c r="Y568" s="37"/>
      <c r="Z568" s="37"/>
    </row>
    <row r="569" spans="1:28" x14ac:dyDescent="0.2">
      <c r="A569" s="101">
        <v>567</v>
      </c>
      <c r="B569" s="37"/>
      <c r="C569" s="37"/>
      <c r="D569" s="37"/>
      <c r="G569" s="37"/>
      <c r="J569" s="25"/>
      <c r="K569" s="25"/>
      <c r="P569" s="25"/>
      <c r="T569" s="37"/>
      <c r="U569" s="37"/>
      <c r="Y569" s="37"/>
      <c r="Z569" s="37"/>
    </row>
    <row r="570" spans="1:28" x14ac:dyDescent="0.2">
      <c r="A570" s="101">
        <v>568</v>
      </c>
      <c r="B570" s="37"/>
      <c r="C570" s="37"/>
      <c r="D570" s="37"/>
      <c r="G570" s="37"/>
      <c r="J570" s="25"/>
      <c r="K570" s="25"/>
      <c r="P570" s="25"/>
      <c r="T570" s="37"/>
      <c r="U570" s="37"/>
      <c r="Y570" s="37"/>
      <c r="Z570" s="37"/>
    </row>
    <row r="571" spans="1:28" ht="13.5" thickBot="1" x14ac:dyDescent="0.25">
      <c r="A571" s="113">
        <v>569</v>
      </c>
      <c r="B571" s="121"/>
      <c r="C571" s="121"/>
      <c r="D571" s="121"/>
      <c r="E571" s="121"/>
      <c r="F571" s="122"/>
      <c r="G571" s="121"/>
      <c r="H571" s="122"/>
      <c r="I571" s="121"/>
      <c r="J571" s="121"/>
      <c r="K571" s="121"/>
      <c r="L571" s="121"/>
      <c r="M571" s="122"/>
      <c r="N571" s="121"/>
      <c r="O571" s="121"/>
      <c r="P571" s="121"/>
      <c r="Q571" s="121"/>
      <c r="R571" s="122"/>
      <c r="S571" s="121"/>
      <c r="T571" s="121"/>
      <c r="U571" s="121"/>
      <c r="V571" s="121"/>
      <c r="W571" s="122"/>
      <c r="X571" s="121"/>
      <c r="Y571" s="114"/>
      <c r="Z571" s="114"/>
      <c r="AA571" s="114"/>
      <c r="AB571" s="115"/>
    </row>
    <row r="572" spans="1:28" x14ac:dyDescent="0.2">
      <c r="A572" s="101">
        <v>570</v>
      </c>
      <c r="B572" s="37"/>
      <c r="C572" s="37"/>
      <c r="D572" s="37"/>
      <c r="G572" s="37"/>
      <c r="J572" s="25"/>
      <c r="K572" s="25"/>
      <c r="P572" s="25"/>
      <c r="T572" s="37"/>
      <c r="U572" s="37"/>
      <c r="Y572" s="37"/>
      <c r="Z572" s="37"/>
    </row>
    <row r="573" spans="1:28" x14ac:dyDescent="0.2">
      <c r="A573" s="101">
        <v>571</v>
      </c>
      <c r="B573" s="37"/>
      <c r="C573" s="37"/>
      <c r="D573" s="37"/>
      <c r="G573" s="37"/>
      <c r="J573" s="25"/>
      <c r="K573" s="25"/>
      <c r="P573" s="25"/>
      <c r="T573" s="37"/>
      <c r="U573" s="37"/>
      <c r="Y573" s="37"/>
      <c r="Z573" s="37"/>
    </row>
    <row r="574" spans="1:28" x14ac:dyDescent="0.2">
      <c r="A574" s="101">
        <v>572</v>
      </c>
      <c r="B574" s="37"/>
      <c r="C574" s="37"/>
      <c r="D574" s="37"/>
      <c r="G574" s="37"/>
      <c r="J574" s="25"/>
      <c r="K574" s="25"/>
      <c r="P574" s="25"/>
      <c r="T574" s="37"/>
      <c r="U574" s="37"/>
      <c r="Y574" s="37"/>
      <c r="Z574" s="37"/>
    </row>
    <row r="575" spans="1:28" x14ac:dyDescent="0.2">
      <c r="A575" s="101">
        <v>573</v>
      </c>
      <c r="B575" s="37"/>
      <c r="C575" s="37"/>
      <c r="D575" s="37"/>
      <c r="G575" s="37"/>
      <c r="J575" s="25"/>
      <c r="K575" s="25"/>
      <c r="P575" s="25"/>
      <c r="T575" s="37"/>
      <c r="U575" s="37"/>
      <c r="Y575" s="37"/>
      <c r="Z575" s="37"/>
    </row>
    <row r="576" spans="1:28" ht="13.5" thickBot="1" x14ac:dyDescent="0.25">
      <c r="A576" s="113">
        <v>574</v>
      </c>
      <c r="B576" s="121"/>
      <c r="C576" s="121"/>
      <c r="D576" s="121"/>
      <c r="E576" s="121"/>
      <c r="F576" s="122"/>
      <c r="G576" s="121"/>
      <c r="H576" s="122"/>
      <c r="I576" s="121"/>
      <c r="J576" s="121"/>
      <c r="K576" s="121"/>
      <c r="L576" s="121"/>
      <c r="M576" s="122"/>
      <c r="N576" s="121"/>
      <c r="O576" s="121"/>
      <c r="P576" s="121"/>
      <c r="Q576" s="121"/>
      <c r="R576" s="122"/>
      <c r="S576" s="121"/>
      <c r="T576" s="121"/>
      <c r="U576" s="121"/>
      <c r="V576" s="121"/>
      <c r="W576" s="122"/>
      <c r="X576" s="121"/>
      <c r="Y576" s="114"/>
      <c r="Z576" s="114"/>
      <c r="AA576" s="114"/>
      <c r="AB576" s="115"/>
    </row>
    <row r="577" spans="1:28" x14ac:dyDescent="0.2">
      <c r="A577" s="101">
        <v>575</v>
      </c>
      <c r="B577" s="37"/>
      <c r="C577" s="37"/>
      <c r="D577" s="37"/>
      <c r="G577" s="37"/>
      <c r="J577" s="25"/>
      <c r="K577" s="25"/>
      <c r="P577" s="25"/>
      <c r="T577" s="37"/>
      <c r="U577" s="37"/>
      <c r="Y577" s="37"/>
      <c r="Z577" s="37"/>
    </row>
    <row r="578" spans="1:28" x14ac:dyDescent="0.2">
      <c r="A578" s="101">
        <v>576</v>
      </c>
      <c r="B578" s="37"/>
      <c r="C578" s="37"/>
      <c r="D578" s="37"/>
      <c r="G578" s="37"/>
      <c r="J578" s="25"/>
      <c r="K578" s="25"/>
      <c r="P578" s="25"/>
      <c r="T578" s="37"/>
      <c r="U578" s="37"/>
      <c r="Y578" s="37"/>
      <c r="Z578" s="37"/>
    </row>
    <row r="579" spans="1:28" x14ac:dyDescent="0.2">
      <c r="A579" s="101">
        <v>577</v>
      </c>
      <c r="B579" s="37"/>
      <c r="C579" s="37"/>
      <c r="D579" s="37"/>
      <c r="G579" s="37"/>
      <c r="J579" s="25"/>
      <c r="K579" s="25"/>
      <c r="P579" s="25"/>
      <c r="T579" s="37"/>
      <c r="U579" s="37"/>
      <c r="Y579" s="37"/>
      <c r="Z579" s="37"/>
    </row>
    <row r="580" spans="1:28" x14ac:dyDescent="0.2">
      <c r="A580" s="101">
        <v>578</v>
      </c>
      <c r="B580" s="37"/>
      <c r="C580" s="37"/>
      <c r="D580" s="37"/>
      <c r="G580" s="37"/>
      <c r="J580" s="25"/>
      <c r="K580" s="25"/>
      <c r="P580" s="25"/>
      <c r="T580" s="37"/>
      <c r="U580" s="37"/>
      <c r="Y580" s="37"/>
      <c r="Z580" s="37"/>
    </row>
    <row r="581" spans="1:28" ht="13.5" thickBot="1" x14ac:dyDescent="0.25">
      <c r="A581" s="113">
        <v>579</v>
      </c>
      <c r="B581" s="121"/>
      <c r="C581" s="121"/>
      <c r="D581" s="121"/>
      <c r="E581" s="121"/>
      <c r="F581" s="122"/>
      <c r="G581" s="121"/>
      <c r="H581" s="122"/>
      <c r="I581" s="121"/>
      <c r="J581" s="121"/>
      <c r="K581" s="121"/>
      <c r="L581" s="121"/>
      <c r="M581" s="122"/>
      <c r="N581" s="121"/>
      <c r="O581" s="121"/>
      <c r="P581" s="121"/>
      <c r="Q581" s="121"/>
      <c r="R581" s="122"/>
      <c r="S581" s="121"/>
      <c r="T581" s="121"/>
      <c r="U581" s="121"/>
      <c r="V581" s="121"/>
      <c r="W581" s="122"/>
      <c r="X581" s="121"/>
      <c r="Y581" s="114"/>
      <c r="Z581" s="114"/>
      <c r="AA581" s="114"/>
      <c r="AB581" s="115"/>
    </row>
    <row r="582" spans="1:28" x14ac:dyDescent="0.2">
      <c r="A582" s="101">
        <v>580</v>
      </c>
      <c r="B582" s="37"/>
      <c r="C582" s="37"/>
      <c r="D582" s="37"/>
      <c r="G582" s="37"/>
      <c r="J582" s="25"/>
      <c r="K582" s="25"/>
      <c r="P582" s="25"/>
      <c r="T582" s="37"/>
      <c r="U582" s="37"/>
      <c r="Y582" s="37"/>
      <c r="Z582" s="37"/>
    </row>
    <row r="583" spans="1:28" x14ac:dyDescent="0.2">
      <c r="A583" s="101">
        <v>581</v>
      </c>
      <c r="B583" s="37"/>
      <c r="C583" s="37"/>
      <c r="D583" s="37"/>
      <c r="G583" s="37"/>
      <c r="J583" s="25"/>
      <c r="K583" s="25"/>
      <c r="P583" s="25"/>
      <c r="T583" s="37"/>
      <c r="U583" s="37"/>
      <c r="Y583" s="37"/>
      <c r="Z583" s="37"/>
    </row>
    <row r="584" spans="1:28" x14ac:dyDescent="0.2">
      <c r="A584" s="101">
        <v>582</v>
      </c>
      <c r="B584" s="37"/>
      <c r="C584" s="37"/>
      <c r="D584" s="37"/>
      <c r="G584" s="37"/>
      <c r="J584" s="25"/>
      <c r="K584" s="25"/>
      <c r="P584" s="25"/>
      <c r="T584" s="37"/>
      <c r="U584" s="37"/>
      <c r="Y584" s="37"/>
      <c r="Z584" s="37"/>
    </row>
    <row r="585" spans="1:28" x14ac:dyDescent="0.2">
      <c r="A585" s="101">
        <v>583</v>
      </c>
      <c r="B585" s="37"/>
      <c r="C585" s="37"/>
      <c r="D585" s="37"/>
      <c r="G585" s="37"/>
      <c r="J585" s="25"/>
      <c r="K585" s="25"/>
      <c r="P585" s="25"/>
      <c r="T585" s="37"/>
      <c r="U585" s="37"/>
      <c r="Y585" s="37"/>
      <c r="Z585" s="37"/>
    </row>
    <row r="586" spans="1:28" ht="13.5" thickBot="1" x14ac:dyDescent="0.25">
      <c r="A586" s="113">
        <v>584</v>
      </c>
      <c r="B586" s="121"/>
      <c r="C586" s="121"/>
      <c r="D586" s="121"/>
      <c r="E586" s="121"/>
      <c r="F586" s="122"/>
      <c r="G586" s="121"/>
      <c r="H586" s="122"/>
      <c r="I586" s="121"/>
      <c r="J586" s="121"/>
      <c r="K586" s="121"/>
      <c r="L586" s="121"/>
      <c r="M586" s="122"/>
      <c r="N586" s="121"/>
      <c r="O586" s="121"/>
      <c r="P586" s="121"/>
      <c r="Q586" s="121"/>
      <c r="R586" s="122"/>
      <c r="S586" s="121"/>
      <c r="T586" s="121"/>
      <c r="U586" s="121"/>
      <c r="V586" s="121"/>
      <c r="W586" s="122"/>
      <c r="X586" s="121"/>
      <c r="Y586" s="114"/>
      <c r="Z586" s="114"/>
      <c r="AA586" s="114"/>
      <c r="AB586" s="115"/>
    </row>
    <row r="587" spans="1:28" x14ac:dyDescent="0.2">
      <c r="A587" s="101">
        <v>585</v>
      </c>
      <c r="B587" s="37"/>
      <c r="C587" s="37"/>
      <c r="D587" s="37"/>
      <c r="G587" s="37"/>
      <c r="J587" s="25"/>
      <c r="K587" s="25"/>
      <c r="P587" s="25"/>
      <c r="T587" s="37"/>
      <c r="U587" s="37"/>
      <c r="Y587" s="37"/>
      <c r="Z587" s="37"/>
    </row>
    <row r="588" spans="1:28" x14ac:dyDescent="0.2">
      <c r="A588" s="101">
        <v>586</v>
      </c>
      <c r="B588" s="37"/>
      <c r="C588" s="37"/>
      <c r="D588" s="37"/>
      <c r="G588" s="37"/>
      <c r="J588" s="25"/>
      <c r="K588" s="25"/>
      <c r="P588" s="25"/>
      <c r="T588" s="37"/>
      <c r="U588" s="37"/>
      <c r="Y588" s="37"/>
      <c r="Z588" s="37"/>
    </row>
    <row r="589" spans="1:28" x14ac:dyDescent="0.2">
      <c r="A589" s="101">
        <v>587</v>
      </c>
      <c r="B589" s="37"/>
      <c r="C589" s="37"/>
      <c r="D589" s="37"/>
      <c r="G589" s="37"/>
      <c r="J589" s="25"/>
      <c r="K589" s="25"/>
      <c r="P589" s="25"/>
      <c r="T589" s="37"/>
      <c r="U589" s="37"/>
      <c r="Y589" s="37"/>
      <c r="Z589" s="37"/>
    </row>
    <row r="590" spans="1:28" x14ac:dyDescent="0.2">
      <c r="A590" s="101">
        <v>588</v>
      </c>
      <c r="B590" s="37"/>
      <c r="C590" s="37"/>
      <c r="D590" s="37"/>
      <c r="G590" s="37"/>
      <c r="J590" s="25"/>
      <c r="K590" s="25"/>
      <c r="P590" s="25"/>
      <c r="T590" s="37"/>
      <c r="U590" s="37"/>
      <c r="Y590" s="37"/>
      <c r="Z590" s="37"/>
    </row>
    <row r="591" spans="1:28" ht="13.5" thickBot="1" x14ac:dyDescent="0.25">
      <c r="A591" s="113">
        <v>589</v>
      </c>
      <c r="B591" s="121"/>
      <c r="C591" s="121"/>
      <c r="D591" s="121"/>
      <c r="E591" s="121"/>
      <c r="F591" s="122"/>
      <c r="G591" s="121"/>
      <c r="H591" s="122"/>
      <c r="I591" s="121"/>
      <c r="J591" s="121"/>
      <c r="K591" s="121"/>
      <c r="L591" s="121"/>
      <c r="M591" s="122"/>
      <c r="N591" s="121"/>
      <c r="O591" s="121"/>
      <c r="P591" s="121"/>
      <c r="Q591" s="121"/>
      <c r="R591" s="122"/>
      <c r="S591" s="121"/>
      <c r="T591" s="121"/>
      <c r="U591" s="121"/>
      <c r="V591" s="121"/>
      <c r="W591" s="122"/>
      <c r="X591" s="121"/>
      <c r="Y591" s="114"/>
      <c r="Z591" s="114"/>
      <c r="AA591" s="114"/>
      <c r="AB591" s="115"/>
    </row>
    <row r="592" spans="1:28" x14ac:dyDescent="0.2">
      <c r="A592" s="101">
        <v>590</v>
      </c>
      <c r="B592" s="37"/>
      <c r="C592" s="37"/>
      <c r="D592" s="37"/>
      <c r="G592" s="37"/>
      <c r="J592" s="25"/>
      <c r="K592" s="25"/>
      <c r="P592" s="25"/>
      <c r="T592" s="37"/>
      <c r="U592" s="37"/>
      <c r="Y592" s="37"/>
      <c r="Z592" s="37"/>
    </row>
    <row r="593" spans="1:28" x14ac:dyDescent="0.2">
      <c r="A593" s="101">
        <v>591</v>
      </c>
      <c r="B593" s="37"/>
      <c r="C593" s="37"/>
      <c r="D593" s="37"/>
      <c r="G593" s="37"/>
      <c r="J593" s="25"/>
      <c r="K593" s="25"/>
      <c r="P593" s="25"/>
      <c r="T593" s="37"/>
      <c r="U593" s="37"/>
      <c r="Y593" s="37"/>
      <c r="Z593" s="37"/>
    </row>
    <row r="594" spans="1:28" x14ac:dyDescent="0.2">
      <c r="A594" s="101">
        <v>592</v>
      </c>
      <c r="B594" s="37"/>
      <c r="C594" s="37"/>
      <c r="D594" s="37"/>
      <c r="G594" s="37"/>
      <c r="J594" s="25"/>
      <c r="K594" s="25"/>
      <c r="P594" s="25"/>
      <c r="T594" s="37"/>
      <c r="U594" s="37"/>
      <c r="Y594" s="37"/>
      <c r="Z594" s="37"/>
    </row>
    <row r="595" spans="1:28" x14ac:dyDescent="0.2">
      <c r="A595" s="101">
        <v>593</v>
      </c>
      <c r="B595" s="37"/>
      <c r="C595" s="37"/>
      <c r="D595" s="37"/>
      <c r="G595" s="37"/>
      <c r="J595" s="25"/>
      <c r="K595" s="25"/>
      <c r="P595" s="25"/>
      <c r="T595" s="37"/>
      <c r="U595" s="37"/>
      <c r="Y595" s="37"/>
      <c r="Z595" s="37"/>
    </row>
    <row r="596" spans="1:28" ht="13.5" thickBot="1" x14ac:dyDescent="0.25">
      <c r="A596" s="113">
        <v>594</v>
      </c>
      <c r="B596" s="121"/>
      <c r="C596" s="121"/>
      <c r="D596" s="121"/>
      <c r="E596" s="121"/>
      <c r="F596" s="122"/>
      <c r="G596" s="121"/>
      <c r="H596" s="122"/>
      <c r="I596" s="121"/>
      <c r="J596" s="121"/>
      <c r="K596" s="121"/>
      <c r="L596" s="121"/>
      <c r="M596" s="122"/>
      <c r="N596" s="121"/>
      <c r="O596" s="121"/>
      <c r="P596" s="121"/>
      <c r="Q596" s="121"/>
      <c r="R596" s="122"/>
      <c r="S596" s="121"/>
      <c r="T596" s="121"/>
      <c r="U596" s="121"/>
      <c r="V596" s="121"/>
      <c r="W596" s="122"/>
      <c r="X596" s="121"/>
      <c r="Y596" s="114"/>
      <c r="Z596" s="114"/>
      <c r="AA596" s="114"/>
      <c r="AB596" s="115"/>
    </row>
    <row r="597" spans="1:28" x14ac:dyDescent="0.2">
      <c r="A597" s="101">
        <v>595</v>
      </c>
      <c r="B597" s="37"/>
      <c r="C597" s="37"/>
      <c r="D597" s="37"/>
      <c r="G597" s="37"/>
      <c r="J597" s="25"/>
      <c r="K597" s="25"/>
      <c r="P597" s="25"/>
      <c r="T597" s="37"/>
      <c r="U597" s="37"/>
      <c r="Y597" s="37"/>
      <c r="Z597" s="37"/>
    </row>
    <row r="598" spans="1:28" x14ac:dyDescent="0.2">
      <c r="A598" s="101">
        <v>596</v>
      </c>
      <c r="B598" s="37"/>
      <c r="C598" s="37"/>
      <c r="D598" s="37"/>
      <c r="G598" s="37"/>
      <c r="J598" s="25"/>
      <c r="K598" s="25"/>
      <c r="P598" s="25"/>
      <c r="T598" s="37"/>
      <c r="U598" s="37"/>
      <c r="Y598" s="37"/>
      <c r="Z598" s="37"/>
    </row>
    <row r="599" spans="1:28" x14ac:dyDescent="0.2">
      <c r="A599" s="101">
        <v>597</v>
      </c>
      <c r="B599" s="37"/>
      <c r="C599" s="37"/>
      <c r="D599" s="37"/>
      <c r="G599" s="37"/>
      <c r="J599" s="25"/>
      <c r="K599" s="25"/>
      <c r="P599" s="25"/>
      <c r="T599" s="37"/>
      <c r="U599" s="37"/>
      <c r="Y599" s="37"/>
      <c r="Z599" s="37"/>
    </row>
    <row r="600" spans="1:28" x14ac:dyDescent="0.2">
      <c r="A600" s="101">
        <v>598</v>
      </c>
      <c r="B600" s="37"/>
      <c r="C600" s="37"/>
      <c r="D600" s="37"/>
      <c r="G600" s="37"/>
      <c r="J600" s="25"/>
      <c r="K600" s="25"/>
      <c r="P600" s="25"/>
      <c r="T600" s="37"/>
      <c r="U600" s="37"/>
      <c r="Y600" s="37"/>
      <c r="Z600" s="37"/>
    </row>
    <row r="601" spans="1:28" ht="13.5" thickBot="1" x14ac:dyDescent="0.25">
      <c r="A601" s="113">
        <v>599</v>
      </c>
      <c r="B601" s="121"/>
      <c r="C601" s="121"/>
      <c r="D601" s="121"/>
      <c r="E601" s="121"/>
      <c r="F601" s="122"/>
      <c r="G601" s="121"/>
      <c r="H601" s="122"/>
      <c r="I601" s="121"/>
      <c r="J601" s="121"/>
      <c r="K601" s="121"/>
      <c r="L601" s="121"/>
      <c r="M601" s="122"/>
      <c r="N601" s="121"/>
      <c r="O601" s="121"/>
      <c r="P601" s="121"/>
      <c r="Q601" s="121"/>
      <c r="R601" s="122"/>
      <c r="S601" s="121"/>
      <c r="T601" s="121"/>
      <c r="U601" s="121"/>
      <c r="V601" s="121"/>
      <c r="W601" s="122"/>
      <c r="X601" s="121"/>
      <c r="Y601" s="114"/>
      <c r="Z601" s="114"/>
      <c r="AA601" s="114"/>
      <c r="AB601" s="115"/>
    </row>
    <row r="602" spans="1:28" x14ac:dyDescent="0.2">
      <c r="A602" s="101">
        <v>600</v>
      </c>
      <c r="B602" s="37"/>
      <c r="C602" s="37"/>
      <c r="D602" s="37"/>
      <c r="G602" s="37"/>
      <c r="J602" s="25"/>
      <c r="K602" s="25"/>
      <c r="P602" s="25"/>
      <c r="T602" s="37"/>
      <c r="U602" s="37"/>
      <c r="Y602" s="37"/>
      <c r="Z602" s="37"/>
    </row>
    <row r="603" spans="1:28" x14ac:dyDescent="0.2">
      <c r="A603" s="101">
        <v>601</v>
      </c>
      <c r="B603" s="37"/>
      <c r="C603" s="37"/>
      <c r="D603" s="37"/>
      <c r="G603" s="37"/>
      <c r="J603" s="25"/>
      <c r="K603" s="25"/>
      <c r="P603" s="25"/>
      <c r="T603" s="37"/>
      <c r="U603" s="37"/>
      <c r="Y603" s="37"/>
      <c r="Z603" s="37"/>
    </row>
    <row r="604" spans="1:28" x14ac:dyDescent="0.2">
      <c r="A604" s="101">
        <v>602</v>
      </c>
      <c r="B604" s="37"/>
      <c r="C604" s="37"/>
      <c r="D604" s="37"/>
      <c r="G604" s="37"/>
      <c r="J604" s="25"/>
      <c r="K604" s="25"/>
      <c r="P604" s="25"/>
      <c r="T604" s="37"/>
      <c r="U604" s="37"/>
      <c r="Y604" s="37"/>
      <c r="Z604" s="37"/>
    </row>
    <row r="605" spans="1:28" x14ac:dyDescent="0.2">
      <c r="A605" s="101">
        <v>603</v>
      </c>
      <c r="B605" s="37"/>
      <c r="C605" s="37"/>
      <c r="D605" s="37"/>
      <c r="G605" s="37"/>
      <c r="J605" s="25"/>
      <c r="K605" s="25"/>
      <c r="P605" s="25"/>
      <c r="T605" s="37"/>
      <c r="U605" s="37"/>
      <c r="Y605" s="37"/>
      <c r="Z605" s="37"/>
    </row>
    <row r="606" spans="1:28" ht="13.5" thickBot="1" x14ac:dyDescent="0.25">
      <c r="A606" s="113">
        <v>604</v>
      </c>
      <c r="B606" s="121"/>
      <c r="C606" s="121"/>
      <c r="D606" s="121"/>
      <c r="E606" s="121"/>
      <c r="F606" s="122"/>
      <c r="G606" s="121"/>
      <c r="H606" s="122"/>
      <c r="I606" s="121"/>
      <c r="J606" s="121"/>
      <c r="K606" s="121"/>
      <c r="L606" s="121"/>
      <c r="M606" s="122"/>
      <c r="N606" s="121"/>
      <c r="O606" s="121"/>
      <c r="P606" s="121"/>
      <c r="Q606" s="121"/>
      <c r="R606" s="122"/>
      <c r="S606" s="121"/>
      <c r="T606" s="121"/>
      <c r="U606" s="121"/>
      <c r="V606" s="121"/>
      <c r="W606" s="122"/>
      <c r="X606" s="121"/>
      <c r="Y606" s="114"/>
      <c r="Z606" s="114"/>
      <c r="AA606" s="114"/>
      <c r="AB606" s="115"/>
    </row>
    <row r="607" spans="1:28" x14ac:dyDescent="0.2">
      <c r="A607" s="101">
        <v>605</v>
      </c>
      <c r="B607" s="37"/>
      <c r="C607" s="37"/>
      <c r="D607" s="37"/>
      <c r="G607" s="37"/>
      <c r="J607" s="25"/>
      <c r="K607" s="25"/>
      <c r="P607" s="25"/>
      <c r="T607" s="37"/>
      <c r="U607" s="37"/>
      <c r="Y607" s="37"/>
      <c r="Z607" s="37"/>
    </row>
    <row r="608" spans="1:28" x14ac:dyDescent="0.2">
      <c r="A608" s="101">
        <v>606</v>
      </c>
      <c r="B608" s="37"/>
      <c r="C608" s="37"/>
      <c r="D608" s="37"/>
      <c r="G608" s="37"/>
      <c r="J608" s="25"/>
      <c r="K608" s="25"/>
      <c r="P608" s="25"/>
      <c r="T608" s="37"/>
      <c r="U608" s="37"/>
      <c r="Y608" s="37"/>
      <c r="Z608" s="37"/>
    </row>
    <row r="609" spans="1:28" x14ac:dyDescent="0.2">
      <c r="A609" s="101">
        <v>607</v>
      </c>
      <c r="B609" s="37"/>
      <c r="C609" s="37"/>
      <c r="D609" s="37"/>
      <c r="G609" s="37"/>
      <c r="J609" s="25"/>
      <c r="K609" s="25"/>
      <c r="P609" s="25"/>
      <c r="T609" s="37"/>
      <c r="U609" s="37"/>
      <c r="Y609" s="37"/>
      <c r="Z609" s="37"/>
    </row>
    <row r="610" spans="1:28" x14ac:dyDescent="0.2">
      <c r="A610" s="101">
        <v>608</v>
      </c>
      <c r="B610" s="37"/>
      <c r="C610" s="37"/>
      <c r="D610" s="37"/>
      <c r="G610" s="37"/>
      <c r="J610" s="25"/>
      <c r="K610" s="25"/>
      <c r="P610" s="25"/>
      <c r="T610" s="37"/>
      <c r="U610" s="37"/>
      <c r="Y610" s="37"/>
      <c r="Z610" s="37"/>
    </row>
    <row r="611" spans="1:28" ht="13.5" thickBot="1" x14ac:dyDescent="0.25">
      <c r="A611" s="113">
        <v>609</v>
      </c>
      <c r="B611" s="121"/>
      <c r="C611" s="121"/>
      <c r="D611" s="121"/>
      <c r="E611" s="121"/>
      <c r="F611" s="122"/>
      <c r="G611" s="121"/>
      <c r="H611" s="122"/>
      <c r="I611" s="121"/>
      <c r="J611" s="121"/>
      <c r="K611" s="121"/>
      <c r="L611" s="121"/>
      <c r="M611" s="122"/>
      <c r="N611" s="121"/>
      <c r="O611" s="121"/>
      <c r="P611" s="121"/>
      <c r="Q611" s="121"/>
      <c r="R611" s="122"/>
      <c r="S611" s="121"/>
      <c r="T611" s="121"/>
      <c r="U611" s="121"/>
      <c r="V611" s="121"/>
      <c r="W611" s="122"/>
      <c r="X611" s="121"/>
      <c r="Y611" s="114"/>
      <c r="Z611" s="114"/>
      <c r="AA611" s="114"/>
      <c r="AB611" s="115"/>
    </row>
    <row r="612" spans="1:28" x14ac:dyDescent="0.2">
      <c r="A612" s="101">
        <v>610</v>
      </c>
      <c r="B612" s="37"/>
      <c r="C612" s="37"/>
      <c r="D612" s="37"/>
      <c r="G612" s="37"/>
      <c r="J612" s="25"/>
      <c r="K612" s="25"/>
      <c r="P612" s="25"/>
      <c r="T612" s="37"/>
      <c r="U612" s="37"/>
      <c r="Y612" s="37"/>
      <c r="Z612" s="37"/>
    </row>
    <row r="613" spans="1:28" x14ac:dyDescent="0.2">
      <c r="A613" s="101">
        <v>611</v>
      </c>
      <c r="B613" s="37"/>
      <c r="C613" s="37"/>
      <c r="D613" s="37"/>
      <c r="G613" s="37"/>
      <c r="J613" s="25"/>
      <c r="K613" s="25"/>
      <c r="P613" s="25"/>
      <c r="T613" s="37"/>
      <c r="U613" s="37"/>
      <c r="Y613" s="37"/>
      <c r="Z613" s="37"/>
    </row>
    <row r="614" spans="1:28" x14ac:dyDescent="0.2">
      <c r="A614" s="101">
        <v>612</v>
      </c>
      <c r="B614" s="37"/>
      <c r="C614" s="37"/>
      <c r="D614" s="37"/>
      <c r="G614" s="37"/>
      <c r="J614" s="25"/>
      <c r="K614" s="25"/>
      <c r="P614" s="25"/>
      <c r="T614" s="37"/>
      <c r="U614" s="37"/>
      <c r="Y614" s="37"/>
      <c r="Z614" s="37"/>
    </row>
    <row r="615" spans="1:28" x14ac:dyDescent="0.2">
      <c r="A615" s="101">
        <v>613</v>
      </c>
      <c r="B615" s="37"/>
      <c r="C615" s="37"/>
      <c r="D615" s="37"/>
      <c r="G615" s="37"/>
      <c r="J615" s="25"/>
      <c r="K615" s="25"/>
      <c r="P615" s="25"/>
      <c r="T615" s="37"/>
      <c r="U615" s="37"/>
      <c r="Y615" s="37"/>
      <c r="Z615" s="37"/>
    </row>
    <row r="616" spans="1:28" ht="13.5" thickBot="1" x14ac:dyDescent="0.25">
      <c r="A616" s="113">
        <v>614</v>
      </c>
      <c r="B616" s="121"/>
      <c r="C616" s="121"/>
      <c r="D616" s="121"/>
      <c r="E616" s="121"/>
      <c r="F616" s="122"/>
      <c r="G616" s="121"/>
      <c r="H616" s="122"/>
      <c r="I616" s="121"/>
      <c r="J616" s="121"/>
      <c r="K616" s="121"/>
      <c r="L616" s="121"/>
      <c r="M616" s="122"/>
      <c r="N616" s="121"/>
      <c r="O616" s="121"/>
      <c r="P616" s="121"/>
      <c r="Q616" s="121"/>
      <c r="R616" s="122"/>
      <c r="S616" s="121"/>
      <c r="T616" s="121"/>
      <c r="U616" s="121"/>
      <c r="V616" s="121"/>
      <c r="W616" s="122"/>
      <c r="X616" s="121"/>
      <c r="Y616" s="114"/>
      <c r="Z616" s="114"/>
      <c r="AA616" s="114"/>
      <c r="AB616" s="115"/>
    </row>
    <row r="617" spans="1:28" x14ac:dyDescent="0.2">
      <c r="A617" s="101">
        <v>615</v>
      </c>
      <c r="B617" s="37"/>
      <c r="C617" s="37"/>
      <c r="D617" s="37"/>
      <c r="G617" s="37"/>
      <c r="J617" s="25"/>
      <c r="K617" s="25"/>
      <c r="P617" s="25"/>
      <c r="T617" s="37"/>
      <c r="U617" s="37"/>
      <c r="Y617" s="37"/>
      <c r="Z617" s="37"/>
    </row>
    <row r="618" spans="1:28" x14ac:dyDescent="0.2">
      <c r="A618" s="101">
        <v>616</v>
      </c>
      <c r="B618" s="37"/>
      <c r="C618" s="37"/>
      <c r="D618" s="37"/>
      <c r="G618" s="37"/>
      <c r="J618" s="25"/>
      <c r="K618" s="25"/>
      <c r="P618" s="25"/>
      <c r="T618" s="37"/>
      <c r="U618" s="37"/>
      <c r="Y618" s="37"/>
      <c r="Z618" s="37"/>
    </row>
    <row r="619" spans="1:28" x14ac:dyDescent="0.2">
      <c r="A619" s="101">
        <v>617</v>
      </c>
      <c r="B619" s="37"/>
      <c r="C619" s="37"/>
      <c r="D619" s="37"/>
      <c r="G619" s="37"/>
      <c r="J619" s="25"/>
      <c r="K619" s="25"/>
      <c r="P619" s="25"/>
      <c r="T619" s="37"/>
      <c r="U619" s="37"/>
      <c r="Y619" s="37"/>
      <c r="Z619" s="37"/>
    </row>
    <row r="620" spans="1:28" x14ac:dyDescent="0.2">
      <c r="A620" s="101">
        <v>618</v>
      </c>
      <c r="B620" s="37"/>
      <c r="C620" s="37"/>
      <c r="D620" s="37"/>
      <c r="G620" s="37"/>
      <c r="J620" s="25"/>
      <c r="K620" s="25"/>
      <c r="P620" s="25"/>
      <c r="T620" s="37"/>
      <c r="U620" s="37"/>
      <c r="Y620" s="37"/>
      <c r="Z620" s="37"/>
    </row>
    <row r="621" spans="1:28" ht="13.5" thickBot="1" x14ac:dyDescent="0.25">
      <c r="A621" s="113">
        <v>619</v>
      </c>
      <c r="B621" s="121"/>
      <c r="C621" s="121"/>
      <c r="D621" s="121"/>
      <c r="E621" s="121"/>
      <c r="F621" s="122"/>
      <c r="G621" s="121"/>
      <c r="H621" s="122"/>
      <c r="I621" s="121"/>
      <c r="J621" s="121"/>
      <c r="K621" s="121"/>
      <c r="L621" s="121"/>
      <c r="M621" s="122"/>
      <c r="N621" s="121"/>
      <c r="O621" s="121"/>
      <c r="P621" s="121"/>
      <c r="Q621" s="121"/>
      <c r="R621" s="122"/>
      <c r="S621" s="121"/>
      <c r="T621" s="121"/>
      <c r="U621" s="121"/>
      <c r="V621" s="121"/>
      <c r="W621" s="122"/>
      <c r="X621" s="121"/>
      <c r="Y621" s="114"/>
      <c r="Z621" s="114"/>
      <c r="AA621" s="114"/>
      <c r="AB621" s="115"/>
    </row>
    <row r="622" spans="1:28" x14ac:dyDescent="0.2">
      <c r="A622" s="101">
        <v>620</v>
      </c>
      <c r="B622" s="37"/>
      <c r="C622" s="37"/>
      <c r="D622" s="37"/>
      <c r="G622" s="37"/>
      <c r="J622" s="25"/>
      <c r="K622" s="25"/>
      <c r="P622" s="25"/>
      <c r="T622" s="37"/>
      <c r="U622" s="37"/>
      <c r="Y622" s="37"/>
      <c r="Z622" s="37"/>
    </row>
    <row r="623" spans="1:28" x14ac:dyDescent="0.2">
      <c r="A623" s="101">
        <v>621</v>
      </c>
      <c r="B623" s="37"/>
      <c r="C623" s="37"/>
      <c r="D623" s="37"/>
      <c r="G623" s="37"/>
      <c r="J623" s="25"/>
      <c r="K623" s="25"/>
      <c r="P623" s="25"/>
      <c r="T623" s="37"/>
      <c r="U623" s="37"/>
      <c r="Y623" s="37"/>
      <c r="Z623" s="37"/>
    </row>
    <row r="624" spans="1:28" x14ac:dyDescent="0.2">
      <c r="A624" s="101">
        <v>622</v>
      </c>
      <c r="B624" s="37"/>
      <c r="C624" s="37"/>
      <c r="D624" s="37"/>
      <c r="G624" s="37"/>
      <c r="J624" s="25"/>
      <c r="K624" s="25"/>
      <c r="P624" s="25"/>
      <c r="T624" s="37"/>
      <c r="U624" s="37"/>
      <c r="Y624" s="37"/>
      <c r="Z624" s="37"/>
    </row>
    <row r="625" spans="1:28" x14ac:dyDescent="0.2">
      <c r="A625" s="101">
        <v>623</v>
      </c>
      <c r="B625" s="37"/>
      <c r="C625" s="37"/>
      <c r="D625" s="37"/>
      <c r="G625" s="37"/>
      <c r="J625" s="25"/>
      <c r="K625" s="25"/>
      <c r="P625" s="25"/>
      <c r="T625" s="37"/>
      <c r="U625" s="37"/>
      <c r="Y625" s="37"/>
      <c r="Z625" s="37"/>
    </row>
    <row r="626" spans="1:28" ht="13.5" thickBot="1" x14ac:dyDescent="0.25">
      <c r="A626" s="113">
        <v>624</v>
      </c>
      <c r="B626" s="121"/>
      <c r="C626" s="121"/>
      <c r="D626" s="121"/>
      <c r="E626" s="121"/>
      <c r="F626" s="122"/>
      <c r="G626" s="121"/>
      <c r="H626" s="122"/>
      <c r="I626" s="121"/>
      <c r="J626" s="121"/>
      <c r="K626" s="121"/>
      <c r="L626" s="121"/>
      <c r="M626" s="122"/>
      <c r="N626" s="121"/>
      <c r="O626" s="121"/>
      <c r="P626" s="121"/>
      <c r="Q626" s="121"/>
      <c r="R626" s="122"/>
      <c r="S626" s="121"/>
      <c r="T626" s="121"/>
      <c r="U626" s="121"/>
      <c r="V626" s="121"/>
      <c r="W626" s="122"/>
      <c r="X626" s="121"/>
      <c r="Y626" s="114"/>
      <c r="Z626" s="114"/>
      <c r="AA626" s="114"/>
      <c r="AB626" s="115"/>
    </row>
    <row r="627" spans="1:28" x14ac:dyDescent="0.2">
      <c r="A627" s="101">
        <v>625</v>
      </c>
      <c r="B627" s="37"/>
      <c r="C627" s="37"/>
      <c r="D627" s="37"/>
      <c r="G627" s="37"/>
      <c r="J627" s="25"/>
      <c r="K627" s="25"/>
      <c r="P627" s="25"/>
      <c r="T627" s="37"/>
      <c r="U627" s="37"/>
      <c r="Y627" s="37"/>
      <c r="Z627" s="37"/>
    </row>
    <row r="628" spans="1:28" x14ac:dyDescent="0.2">
      <c r="A628" s="101">
        <v>626</v>
      </c>
      <c r="B628" s="37"/>
      <c r="C628" s="37"/>
      <c r="D628" s="37"/>
      <c r="G628" s="37"/>
      <c r="J628" s="25"/>
      <c r="K628" s="25"/>
      <c r="P628" s="25"/>
      <c r="T628" s="37"/>
      <c r="U628" s="37"/>
      <c r="Y628" s="37"/>
      <c r="Z628" s="37"/>
    </row>
    <row r="629" spans="1:28" x14ac:dyDescent="0.2">
      <c r="A629" s="101">
        <v>627</v>
      </c>
      <c r="B629" s="37"/>
      <c r="C629" s="37"/>
      <c r="D629" s="37"/>
      <c r="G629" s="37"/>
      <c r="J629" s="25"/>
      <c r="K629" s="25"/>
      <c r="P629" s="25"/>
      <c r="T629" s="37"/>
      <c r="U629" s="37"/>
      <c r="Y629" s="37"/>
      <c r="Z629" s="37"/>
    </row>
    <row r="630" spans="1:28" x14ac:dyDescent="0.2">
      <c r="A630" s="101">
        <v>628</v>
      </c>
      <c r="B630" s="37"/>
      <c r="C630" s="37"/>
      <c r="D630" s="37"/>
      <c r="G630" s="37"/>
      <c r="J630" s="25"/>
      <c r="K630" s="25"/>
      <c r="P630" s="25"/>
      <c r="T630" s="37"/>
      <c r="U630" s="37"/>
      <c r="Y630" s="37"/>
      <c r="Z630" s="37"/>
    </row>
    <row r="631" spans="1:28" ht="13.5" thickBot="1" x14ac:dyDescent="0.25">
      <c r="A631" s="113">
        <v>629</v>
      </c>
      <c r="B631" s="121"/>
      <c r="C631" s="121"/>
      <c r="D631" s="121"/>
      <c r="E631" s="121"/>
      <c r="F631" s="122"/>
      <c r="G631" s="121"/>
      <c r="H631" s="122"/>
      <c r="I631" s="121"/>
      <c r="J631" s="121"/>
      <c r="K631" s="121"/>
      <c r="L631" s="121"/>
      <c r="M631" s="122"/>
      <c r="N631" s="121"/>
      <c r="O631" s="121"/>
      <c r="P631" s="121"/>
      <c r="Q631" s="121"/>
      <c r="R631" s="122"/>
      <c r="S631" s="121"/>
      <c r="T631" s="121"/>
      <c r="U631" s="121"/>
      <c r="V631" s="121"/>
      <c r="W631" s="122"/>
      <c r="X631" s="121"/>
      <c r="Y631" s="114"/>
      <c r="Z631" s="114"/>
      <c r="AA631" s="114"/>
      <c r="AB631" s="115"/>
    </row>
    <row r="632" spans="1:28" x14ac:dyDescent="0.2">
      <c r="A632" s="101">
        <v>630</v>
      </c>
      <c r="B632" s="37"/>
      <c r="C632" s="37"/>
      <c r="D632" s="37"/>
      <c r="G632" s="37"/>
      <c r="J632" s="25"/>
      <c r="K632" s="25"/>
      <c r="P632" s="25"/>
      <c r="T632" s="37"/>
      <c r="U632" s="37"/>
      <c r="Y632" s="37"/>
      <c r="Z632" s="37"/>
    </row>
    <row r="633" spans="1:28" x14ac:dyDescent="0.2">
      <c r="A633" s="101">
        <v>631</v>
      </c>
      <c r="B633" s="37"/>
      <c r="C633" s="37"/>
      <c r="D633" s="37"/>
      <c r="G633" s="37"/>
      <c r="J633" s="25"/>
      <c r="K633" s="25"/>
      <c r="P633" s="25"/>
      <c r="T633" s="37"/>
      <c r="U633" s="37"/>
      <c r="Y633" s="37"/>
      <c r="Z633" s="37"/>
    </row>
    <row r="634" spans="1:28" x14ac:dyDescent="0.2">
      <c r="A634" s="101">
        <v>632</v>
      </c>
      <c r="B634" s="37"/>
      <c r="C634" s="37"/>
      <c r="D634" s="37"/>
      <c r="G634" s="37"/>
      <c r="J634" s="25"/>
      <c r="K634" s="25"/>
      <c r="P634" s="25"/>
      <c r="T634" s="37"/>
      <c r="U634" s="37"/>
      <c r="Y634" s="37"/>
      <c r="Z634" s="37"/>
    </row>
    <row r="635" spans="1:28" x14ac:dyDescent="0.2">
      <c r="A635" s="101">
        <v>633</v>
      </c>
      <c r="B635" s="37"/>
      <c r="C635" s="37"/>
      <c r="D635" s="37"/>
      <c r="G635" s="37"/>
      <c r="J635" s="25"/>
      <c r="K635" s="25"/>
      <c r="P635" s="25"/>
      <c r="T635" s="37"/>
      <c r="U635" s="37"/>
      <c r="Y635" s="37"/>
      <c r="Z635" s="37"/>
    </row>
    <row r="636" spans="1:28" ht="13.5" thickBot="1" x14ac:dyDescent="0.25">
      <c r="A636" s="113">
        <v>634</v>
      </c>
      <c r="B636" s="121"/>
      <c r="C636" s="121"/>
      <c r="D636" s="121"/>
      <c r="E636" s="121"/>
      <c r="F636" s="122"/>
      <c r="G636" s="121"/>
      <c r="H636" s="122"/>
      <c r="I636" s="121"/>
      <c r="J636" s="121"/>
      <c r="K636" s="121"/>
      <c r="L636" s="121"/>
      <c r="M636" s="122"/>
      <c r="N636" s="121"/>
      <c r="O636" s="121"/>
      <c r="P636" s="121"/>
      <c r="Q636" s="121"/>
      <c r="R636" s="122"/>
      <c r="S636" s="121"/>
      <c r="T636" s="121"/>
      <c r="U636" s="121"/>
      <c r="V636" s="121"/>
      <c r="W636" s="122"/>
      <c r="X636" s="121"/>
      <c r="Y636" s="114"/>
      <c r="Z636" s="114"/>
      <c r="AA636" s="114"/>
      <c r="AB636" s="115"/>
    </row>
    <row r="637" spans="1:28" x14ac:dyDescent="0.2">
      <c r="A637" s="101">
        <v>635</v>
      </c>
      <c r="B637" s="37"/>
      <c r="C637" s="37"/>
      <c r="D637" s="37"/>
      <c r="G637" s="37"/>
      <c r="J637" s="25"/>
      <c r="K637" s="25"/>
      <c r="P637" s="25"/>
      <c r="T637" s="37"/>
      <c r="U637" s="37"/>
      <c r="Y637" s="37"/>
      <c r="Z637" s="37"/>
    </row>
    <row r="638" spans="1:28" x14ac:dyDescent="0.2">
      <c r="A638" s="101">
        <v>636</v>
      </c>
      <c r="B638" s="37"/>
      <c r="C638" s="37"/>
      <c r="D638" s="37"/>
      <c r="G638" s="37"/>
      <c r="J638" s="25"/>
      <c r="K638" s="25"/>
      <c r="P638" s="25"/>
      <c r="T638" s="37"/>
      <c r="U638" s="37"/>
      <c r="Y638" s="37"/>
      <c r="Z638" s="37"/>
    </row>
    <row r="639" spans="1:28" x14ac:dyDescent="0.2">
      <c r="A639" s="101">
        <v>637</v>
      </c>
      <c r="B639" s="37"/>
      <c r="C639" s="37"/>
      <c r="D639" s="37"/>
      <c r="G639" s="37"/>
      <c r="J639" s="25"/>
      <c r="K639" s="25"/>
      <c r="P639" s="25"/>
      <c r="T639" s="37"/>
      <c r="U639" s="37"/>
      <c r="Y639" s="37"/>
      <c r="Z639" s="37"/>
    </row>
    <row r="640" spans="1:28" x14ac:dyDescent="0.2">
      <c r="A640" s="101">
        <v>638</v>
      </c>
      <c r="B640" s="37"/>
      <c r="C640" s="37"/>
      <c r="D640" s="37"/>
      <c r="G640" s="37"/>
      <c r="J640" s="25"/>
      <c r="K640" s="25"/>
      <c r="P640" s="25"/>
      <c r="T640" s="37"/>
      <c r="U640" s="37"/>
      <c r="Y640" s="37"/>
      <c r="Z640" s="37"/>
    </row>
    <row r="641" spans="1:28" ht="13.5" thickBot="1" x14ac:dyDescent="0.25">
      <c r="A641" s="113">
        <v>639</v>
      </c>
      <c r="B641" s="121"/>
      <c r="C641" s="121"/>
      <c r="D641" s="121"/>
      <c r="E641" s="121"/>
      <c r="F641" s="122"/>
      <c r="G641" s="121"/>
      <c r="H641" s="122"/>
      <c r="I641" s="121"/>
      <c r="J641" s="121"/>
      <c r="K641" s="121"/>
      <c r="L641" s="121"/>
      <c r="M641" s="122"/>
      <c r="N641" s="121"/>
      <c r="O641" s="121"/>
      <c r="P641" s="121"/>
      <c r="Q641" s="121"/>
      <c r="R641" s="122"/>
      <c r="S641" s="121"/>
      <c r="T641" s="121"/>
      <c r="U641" s="121"/>
      <c r="V641" s="121"/>
      <c r="W641" s="122"/>
      <c r="X641" s="121"/>
      <c r="Y641" s="114"/>
      <c r="Z641" s="114"/>
      <c r="AA641" s="114"/>
      <c r="AB641" s="115"/>
    </row>
    <row r="642" spans="1:28" x14ac:dyDescent="0.2">
      <c r="A642" s="101">
        <v>640</v>
      </c>
      <c r="B642" s="37"/>
      <c r="C642" s="37"/>
      <c r="D642" s="37"/>
      <c r="G642" s="37"/>
      <c r="J642" s="25"/>
      <c r="K642" s="25"/>
      <c r="P642" s="25"/>
      <c r="T642" s="37"/>
      <c r="U642" s="37"/>
      <c r="Y642" s="37"/>
      <c r="Z642" s="37"/>
    </row>
    <row r="643" spans="1:28" x14ac:dyDescent="0.2">
      <c r="A643" s="101">
        <v>641</v>
      </c>
      <c r="B643" s="37"/>
      <c r="C643" s="37"/>
      <c r="D643" s="37"/>
      <c r="G643" s="37"/>
      <c r="J643" s="25"/>
      <c r="K643" s="25"/>
      <c r="P643" s="25"/>
      <c r="T643" s="37"/>
      <c r="U643" s="37"/>
      <c r="Y643" s="37"/>
      <c r="Z643" s="37"/>
    </row>
    <row r="644" spans="1:28" x14ac:dyDescent="0.2">
      <c r="A644" s="101">
        <v>642</v>
      </c>
      <c r="B644" s="37"/>
      <c r="C644" s="37"/>
      <c r="D644" s="37"/>
      <c r="G644" s="37"/>
      <c r="J644" s="25"/>
      <c r="K644" s="25"/>
      <c r="P644" s="25"/>
      <c r="T644" s="37"/>
      <c r="U644" s="37"/>
      <c r="Y644" s="37"/>
      <c r="Z644" s="37"/>
    </row>
    <row r="645" spans="1:28" x14ac:dyDescent="0.2">
      <c r="A645" s="101">
        <v>643</v>
      </c>
      <c r="B645" s="37"/>
      <c r="C645" s="37"/>
      <c r="D645" s="37"/>
      <c r="G645" s="37"/>
      <c r="J645" s="25"/>
      <c r="K645" s="25"/>
      <c r="P645" s="25"/>
      <c r="T645" s="37"/>
      <c r="U645" s="37"/>
      <c r="Y645" s="37"/>
      <c r="Z645" s="37"/>
    </row>
    <row r="646" spans="1:28" ht="13.5" thickBot="1" x14ac:dyDescent="0.25">
      <c r="A646" s="113">
        <v>644</v>
      </c>
      <c r="B646" s="121"/>
      <c r="C646" s="121"/>
      <c r="D646" s="121"/>
      <c r="E646" s="121"/>
      <c r="F646" s="122"/>
      <c r="G646" s="121"/>
      <c r="H646" s="122"/>
      <c r="I646" s="121"/>
      <c r="J646" s="121"/>
      <c r="K646" s="121"/>
      <c r="L646" s="121"/>
      <c r="M646" s="122"/>
      <c r="N646" s="121"/>
      <c r="O646" s="121"/>
      <c r="P646" s="121"/>
      <c r="Q646" s="121"/>
      <c r="R646" s="122"/>
      <c r="S646" s="121"/>
      <c r="T646" s="121"/>
      <c r="U646" s="121"/>
      <c r="V646" s="121"/>
      <c r="W646" s="122"/>
      <c r="X646" s="121"/>
      <c r="Y646" s="114"/>
      <c r="Z646" s="114"/>
      <c r="AA646" s="114"/>
      <c r="AB646" s="115"/>
    </row>
    <row r="647" spans="1:28" x14ac:dyDescent="0.2">
      <c r="A647" s="101">
        <v>645</v>
      </c>
      <c r="B647" s="37"/>
      <c r="C647" s="37"/>
      <c r="D647" s="37"/>
      <c r="G647" s="37"/>
      <c r="J647" s="25"/>
      <c r="K647" s="25"/>
      <c r="P647" s="25"/>
      <c r="T647" s="37"/>
      <c r="U647" s="37"/>
      <c r="Y647" s="37"/>
      <c r="Z647" s="37"/>
    </row>
    <row r="648" spans="1:28" x14ac:dyDescent="0.2">
      <c r="A648" s="101">
        <v>646</v>
      </c>
      <c r="B648" s="37"/>
      <c r="C648" s="37"/>
      <c r="D648" s="37"/>
      <c r="G648" s="37"/>
      <c r="J648" s="25"/>
      <c r="K648" s="25"/>
      <c r="P648" s="25"/>
      <c r="T648" s="37"/>
      <c r="U648" s="37"/>
      <c r="Y648" s="37"/>
      <c r="Z648" s="37"/>
    </row>
    <row r="649" spans="1:28" x14ac:dyDescent="0.2">
      <c r="A649" s="101">
        <v>647</v>
      </c>
      <c r="B649" s="37"/>
      <c r="C649" s="37"/>
      <c r="D649" s="37"/>
      <c r="G649" s="37"/>
      <c r="J649" s="25"/>
      <c r="K649" s="25"/>
      <c r="P649" s="25"/>
      <c r="T649" s="37"/>
      <c r="U649" s="37"/>
      <c r="Y649" s="37"/>
      <c r="Z649" s="37"/>
    </row>
    <row r="650" spans="1:28" x14ac:dyDescent="0.2">
      <c r="A650" s="101">
        <v>648</v>
      </c>
      <c r="B650" s="37"/>
      <c r="C650" s="37"/>
      <c r="D650" s="37"/>
      <c r="G650" s="37"/>
      <c r="J650" s="25"/>
      <c r="K650" s="25"/>
      <c r="P650" s="25"/>
      <c r="T650" s="37"/>
      <c r="U650" s="37"/>
      <c r="Y650" s="37"/>
      <c r="Z650" s="37"/>
    </row>
    <row r="651" spans="1:28" ht="13.5" thickBot="1" x14ac:dyDescent="0.25">
      <c r="A651" s="113">
        <v>649</v>
      </c>
      <c r="B651" s="121"/>
      <c r="C651" s="121"/>
      <c r="D651" s="121"/>
      <c r="E651" s="121"/>
      <c r="F651" s="122"/>
      <c r="G651" s="121"/>
      <c r="H651" s="122"/>
      <c r="I651" s="121"/>
      <c r="J651" s="121"/>
      <c r="K651" s="121"/>
      <c r="L651" s="121"/>
      <c r="M651" s="122"/>
      <c r="N651" s="121"/>
      <c r="O651" s="121"/>
      <c r="P651" s="121"/>
      <c r="Q651" s="121"/>
      <c r="R651" s="122"/>
      <c r="S651" s="121"/>
      <c r="T651" s="121"/>
      <c r="U651" s="121"/>
      <c r="V651" s="121"/>
      <c r="W651" s="122"/>
      <c r="X651" s="121"/>
      <c r="Y651" s="114"/>
      <c r="Z651" s="114"/>
      <c r="AA651" s="114"/>
      <c r="AB651" s="115"/>
    </row>
    <row r="652" spans="1:28" x14ac:dyDescent="0.2">
      <c r="A652" s="101">
        <v>650</v>
      </c>
      <c r="B652" s="37"/>
      <c r="C652" s="37"/>
      <c r="D652" s="37"/>
      <c r="G652" s="37"/>
      <c r="J652" s="25"/>
      <c r="K652" s="25"/>
      <c r="P652" s="25"/>
      <c r="T652" s="37"/>
      <c r="U652" s="37"/>
      <c r="Y652" s="37"/>
      <c r="Z652" s="37"/>
    </row>
    <row r="653" spans="1:28" x14ac:dyDescent="0.2">
      <c r="A653" s="101">
        <v>651</v>
      </c>
      <c r="B653" s="37"/>
      <c r="C653" s="37"/>
      <c r="D653" s="37"/>
      <c r="G653" s="37"/>
      <c r="J653" s="25"/>
      <c r="K653" s="25"/>
      <c r="P653" s="25"/>
      <c r="T653" s="37"/>
      <c r="U653" s="37"/>
      <c r="Y653" s="37"/>
      <c r="Z653" s="37"/>
    </row>
    <row r="654" spans="1:28" x14ac:dyDescent="0.2">
      <c r="A654" s="101">
        <v>652</v>
      </c>
      <c r="B654" s="37"/>
      <c r="C654" s="37"/>
      <c r="D654" s="37"/>
      <c r="G654" s="37"/>
      <c r="J654" s="25"/>
      <c r="K654" s="25"/>
      <c r="P654" s="25"/>
      <c r="T654" s="37"/>
      <c r="U654" s="37"/>
      <c r="Y654" s="37"/>
      <c r="Z654" s="37"/>
    </row>
    <row r="655" spans="1:28" x14ac:dyDescent="0.2">
      <c r="A655" s="101">
        <v>653</v>
      </c>
      <c r="B655" s="37"/>
      <c r="C655" s="37"/>
      <c r="D655" s="37"/>
      <c r="G655" s="37"/>
      <c r="J655" s="25"/>
      <c r="K655" s="25"/>
      <c r="P655" s="25"/>
      <c r="T655" s="37"/>
      <c r="U655" s="37"/>
      <c r="Y655" s="37"/>
      <c r="Z655" s="37"/>
    </row>
    <row r="656" spans="1:28" ht="13.5" thickBot="1" x14ac:dyDescent="0.25">
      <c r="A656" s="113">
        <v>654</v>
      </c>
      <c r="B656" s="121"/>
      <c r="C656" s="121"/>
      <c r="D656" s="121"/>
      <c r="E656" s="121"/>
      <c r="F656" s="122"/>
      <c r="G656" s="121"/>
      <c r="H656" s="122"/>
      <c r="I656" s="121"/>
      <c r="J656" s="121"/>
      <c r="K656" s="121"/>
      <c r="L656" s="121"/>
      <c r="M656" s="122"/>
      <c r="N656" s="121"/>
      <c r="O656" s="121"/>
      <c r="P656" s="121"/>
      <c r="Q656" s="121"/>
      <c r="R656" s="122"/>
      <c r="S656" s="121"/>
      <c r="T656" s="121"/>
      <c r="U656" s="121"/>
      <c r="V656" s="121"/>
      <c r="W656" s="122"/>
      <c r="X656" s="121"/>
      <c r="Y656" s="114"/>
      <c r="Z656" s="114"/>
      <c r="AA656" s="114"/>
      <c r="AB656" s="115"/>
    </row>
    <row r="657" spans="1:28" x14ac:dyDescent="0.2">
      <c r="A657" s="101">
        <v>655</v>
      </c>
      <c r="B657" s="37"/>
      <c r="C657" s="37"/>
      <c r="D657" s="37"/>
      <c r="G657" s="37"/>
      <c r="J657" s="25"/>
      <c r="K657" s="25"/>
      <c r="P657" s="25"/>
      <c r="T657" s="37"/>
      <c r="U657" s="37"/>
      <c r="Y657" s="37"/>
      <c r="Z657" s="37"/>
    </row>
    <row r="658" spans="1:28" x14ac:dyDescent="0.2">
      <c r="A658" s="101">
        <v>656</v>
      </c>
      <c r="B658" s="37"/>
      <c r="C658" s="37"/>
      <c r="D658" s="37"/>
      <c r="G658" s="37"/>
      <c r="J658" s="25"/>
      <c r="K658" s="25"/>
      <c r="P658" s="25"/>
      <c r="T658" s="37"/>
      <c r="U658" s="37"/>
      <c r="Y658" s="37"/>
      <c r="Z658" s="37"/>
    </row>
    <row r="659" spans="1:28" x14ac:dyDescent="0.2">
      <c r="A659" s="101">
        <v>657</v>
      </c>
      <c r="B659" s="37"/>
      <c r="C659" s="37"/>
      <c r="D659" s="37"/>
      <c r="G659" s="37"/>
      <c r="J659" s="25"/>
      <c r="K659" s="25"/>
      <c r="P659" s="25"/>
      <c r="T659" s="37"/>
      <c r="U659" s="37"/>
      <c r="Y659" s="37"/>
      <c r="Z659" s="37"/>
    </row>
    <row r="660" spans="1:28" x14ac:dyDescent="0.2">
      <c r="A660" s="101">
        <v>658</v>
      </c>
      <c r="B660" s="37"/>
      <c r="C660" s="37"/>
      <c r="D660" s="37"/>
      <c r="G660" s="37"/>
      <c r="J660" s="25"/>
      <c r="K660" s="25"/>
      <c r="P660" s="25"/>
      <c r="T660" s="37"/>
      <c r="U660" s="37"/>
      <c r="Y660" s="37"/>
      <c r="Z660" s="37"/>
    </row>
    <row r="661" spans="1:28" ht="13.5" thickBot="1" x14ac:dyDescent="0.25">
      <c r="A661" s="113">
        <v>659</v>
      </c>
      <c r="B661" s="121"/>
      <c r="C661" s="121"/>
      <c r="D661" s="121"/>
      <c r="E661" s="121"/>
      <c r="F661" s="122"/>
      <c r="G661" s="121"/>
      <c r="H661" s="122"/>
      <c r="I661" s="121"/>
      <c r="J661" s="121"/>
      <c r="K661" s="121"/>
      <c r="L661" s="121"/>
      <c r="M661" s="122"/>
      <c r="N661" s="121"/>
      <c r="O661" s="121"/>
      <c r="P661" s="121"/>
      <c r="Q661" s="121"/>
      <c r="R661" s="122"/>
      <c r="S661" s="121"/>
      <c r="T661" s="121"/>
      <c r="U661" s="121"/>
      <c r="V661" s="121"/>
      <c r="W661" s="122"/>
      <c r="X661" s="121"/>
      <c r="Y661" s="114"/>
      <c r="Z661" s="114"/>
      <c r="AA661" s="114"/>
      <c r="AB661" s="115"/>
    </row>
    <row r="662" spans="1:28" x14ac:dyDescent="0.2">
      <c r="A662" s="101">
        <v>660</v>
      </c>
      <c r="B662" s="37"/>
      <c r="C662" s="37"/>
      <c r="D662" s="37"/>
      <c r="G662" s="37"/>
      <c r="J662" s="25"/>
      <c r="K662" s="25"/>
      <c r="P662" s="25"/>
      <c r="T662" s="37"/>
      <c r="U662" s="37"/>
      <c r="Y662" s="37"/>
      <c r="Z662" s="37"/>
    </row>
    <row r="663" spans="1:28" x14ac:dyDescent="0.2">
      <c r="A663" s="101">
        <v>661</v>
      </c>
      <c r="B663" s="37"/>
      <c r="C663" s="37"/>
      <c r="D663" s="37"/>
      <c r="G663" s="37"/>
      <c r="J663" s="25"/>
      <c r="K663" s="25"/>
      <c r="P663" s="25"/>
      <c r="T663" s="37"/>
      <c r="U663" s="37"/>
      <c r="Y663" s="37"/>
      <c r="Z663" s="37"/>
    </row>
    <row r="664" spans="1:28" x14ac:dyDescent="0.2">
      <c r="A664" s="101">
        <v>662</v>
      </c>
      <c r="B664" s="37"/>
      <c r="C664" s="37"/>
      <c r="D664" s="37"/>
      <c r="G664" s="37"/>
      <c r="J664" s="25"/>
      <c r="K664" s="25"/>
      <c r="P664" s="25"/>
      <c r="T664" s="37"/>
      <c r="U664" s="37"/>
      <c r="Y664" s="37"/>
      <c r="Z664" s="37"/>
    </row>
    <row r="665" spans="1:28" x14ac:dyDescent="0.2">
      <c r="A665" s="101">
        <v>663</v>
      </c>
      <c r="B665" s="37"/>
      <c r="C665" s="37"/>
      <c r="D665" s="37"/>
      <c r="G665" s="37"/>
      <c r="J665" s="25"/>
      <c r="K665" s="25"/>
      <c r="P665" s="25"/>
      <c r="T665" s="37"/>
      <c r="U665" s="37"/>
      <c r="Y665" s="37"/>
      <c r="Z665" s="37"/>
    </row>
    <row r="666" spans="1:28" ht="13.5" thickBot="1" x14ac:dyDescent="0.25">
      <c r="A666" s="113">
        <v>664</v>
      </c>
      <c r="B666" s="121"/>
      <c r="C666" s="121"/>
      <c r="D666" s="121"/>
      <c r="E666" s="121"/>
      <c r="F666" s="122"/>
      <c r="G666" s="121"/>
      <c r="H666" s="122"/>
      <c r="I666" s="121"/>
      <c r="J666" s="121"/>
      <c r="K666" s="121"/>
      <c r="L666" s="121"/>
      <c r="M666" s="122"/>
      <c r="N666" s="121"/>
      <c r="O666" s="121"/>
      <c r="P666" s="121"/>
      <c r="Q666" s="121"/>
      <c r="R666" s="122"/>
      <c r="S666" s="121"/>
      <c r="T666" s="121"/>
      <c r="U666" s="121"/>
      <c r="V666" s="121"/>
      <c r="W666" s="122"/>
      <c r="X666" s="121"/>
      <c r="Y666" s="114"/>
      <c r="Z666" s="114"/>
      <c r="AA666" s="114"/>
      <c r="AB666" s="115"/>
    </row>
    <row r="667" spans="1:28" x14ac:dyDescent="0.2">
      <c r="A667" s="101">
        <v>665</v>
      </c>
      <c r="B667" s="37"/>
      <c r="C667" s="37"/>
      <c r="D667" s="37"/>
      <c r="G667" s="37"/>
      <c r="J667" s="25"/>
      <c r="K667" s="25"/>
      <c r="P667" s="25"/>
      <c r="T667" s="37"/>
      <c r="U667" s="37"/>
      <c r="Y667" s="37"/>
      <c r="Z667" s="37"/>
    </row>
    <row r="668" spans="1:28" x14ac:dyDescent="0.2">
      <c r="A668" s="101">
        <v>666</v>
      </c>
      <c r="B668" s="37"/>
      <c r="C668" s="37"/>
      <c r="D668" s="37"/>
      <c r="G668" s="37"/>
      <c r="J668" s="25"/>
      <c r="K668" s="25"/>
      <c r="P668" s="25"/>
      <c r="T668" s="37"/>
      <c r="U668" s="37"/>
      <c r="Y668" s="37"/>
      <c r="Z668" s="37"/>
    </row>
    <row r="669" spans="1:28" x14ac:dyDescent="0.2">
      <c r="A669" s="101">
        <v>667</v>
      </c>
      <c r="B669" s="37"/>
      <c r="C669" s="37"/>
      <c r="D669" s="37"/>
      <c r="G669" s="37"/>
      <c r="J669" s="25"/>
      <c r="K669" s="25"/>
      <c r="P669" s="25"/>
      <c r="T669" s="37"/>
      <c r="U669" s="37"/>
      <c r="Y669" s="37"/>
      <c r="Z669" s="37"/>
    </row>
    <row r="670" spans="1:28" x14ac:dyDescent="0.2">
      <c r="A670" s="101">
        <v>668</v>
      </c>
      <c r="B670" s="37"/>
      <c r="C670" s="37"/>
      <c r="D670" s="37"/>
      <c r="G670" s="37"/>
      <c r="J670" s="25"/>
      <c r="K670" s="25"/>
      <c r="P670" s="25"/>
      <c r="T670" s="37"/>
      <c r="U670" s="37"/>
      <c r="Y670" s="37"/>
      <c r="Z670" s="37"/>
    </row>
    <row r="671" spans="1:28" ht="13.5" thickBot="1" x14ac:dyDescent="0.25">
      <c r="A671" s="113">
        <v>669</v>
      </c>
      <c r="B671" s="121"/>
      <c r="C671" s="121"/>
      <c r="D671" s="121"/>
      <c r="E671" s="121"/>
      <c r="F671" s="122"/>
      <c r="G671" s="121"/>
      <c r="H671" s="122"/>
      <c r="I671" s="121"/>
      <c r="J671" s="121"/>
      <c r="K671" s="121"/>
      <c r="L671" s="121"/>
      <c r="M671" s="122"/>
      <c r="N671" s="121"/>
      <c r="O671" s="121"/>
      <c r="P671" s="121"/>
      <c r="Q671" s="121"/>
      <c r="R671" s="122"/>
      <c r="S671" s="121"/>
      <c r="T671" s="121"/>
      <c r="U671" s="121"/>
      <c r="V671" s="121"/>
      <c r="W671" s="122"/>
      <c r="X671" s="121"/>
      <c r="Y671" s="114"/>
      <c r="Z671" s="114"/>
      <c r="AA671" s="114"/>
      <c r="AB671" s="115"/>
    </row>
    <row r="672" spans="1:28" x14ac:dyDescent="0.2">
      <c r="A672" s="101">
        <v>670</v>
      </c>
      <c r="B672" s="37"/>
      <c r="C672" s="37"/>
      <c r="D672" s="37"/>
      <c r="G672" s="37"/>
      <c r="J672" s="25"/>
      <c r="K672" s="25"/>
      <c r="P672" s="25"/>
      <c r="T672" s="37"/>
      <c r="U672" s="37"/>
      <c r="Y672" s="37"/>
      <c r="Z672" s="37"/>
    </row>
    <row r="673" spans="1:28" x14ac:dyDescent="0.2">
      <c r="A673" s="101">
        <v>671</v>
      </c>
      <c r="B673" s="37"/>
      <c r="C673" s="37"/>
      <c r="D673" s="37"/>
      <c r="G673" s="37"/>
      <c r="J673" s="25"/>
      <c r="K673" s="25"/>
      <c r="P673" s="25"/>
      <c r="T673" s="37"/>
      <c r="U673" s="37"/>
      <c r="Y673" s="37"/>
      <c r="Z673" s="37"/>
    </row>
    <row r="674" spans="1:28" x14ac:dyDescent="0.2">
      <c r="A674" s="101">
        <v>672</v>
      </c>
      <c r="B674" s="37"/>
      <c r="C674" s="37"/>
      <c r="D674" s="37"/>
      <c r="G674" s="37"/>
      <c r="J674" s="25"/>
      <c r="K674" s="25"/>
      <c r="P674" s="25"/>
      <c r="T674" s="37"/>
      <c r="U674" s="37"/>
      <c r="Y674" s="37"/>
      <c r="Z674" s="37"/>
    </row>
    <row r="675" spans="1:28" x14ac:dyDescent="0.2">
      <c r="A675" s="101">
        <v>673</v>
      </c>
      <c r="B675" s="37"/>
      <c r="C675" s="37"/>
      <c r="D675" s="37"/>
      <c r="G675" s="37"/>
      <c r="J675" s="25"/>
      <c r="K675" s="25"/>
      <c r="P675" s="25"/>
      <c r="T675" s="37"/>
      <c r="U675" s="37"/>
      <c r="Y675" s="37"/>
      <c r="Z675" s="37"/>
    </row>
    <row r="676" spans="1:28" ht="13.5" thickBot="1" x14ac:dyDescent="0.25">
      <c r="A676" s="113">
        <v>674</v>
      </c>
      <c r="B676" s="121"/>
      <c r="C676" s="121"/>
      <c r="D676" s="121"/>
      <c r="E676" s="121"/>
      <c r="F676" s="122"/>
      <c r="G676" s="121"/>
      <c r="H676" s="122"/>
      <c r="I676" s="121"/>
      <c r="J676" s="121"/>
      <c r="K676" s="121"/>
      <c r="L676" s="121"/>
      <c r="M676" s="122"/>
      <c r="N676" s="121"/>
      <c r="O676" s="121"/>
      <c r="P676" s="121"/>
      <c r="Q676" s="121"/>
      <c r="R676" s="122"/>
      <c r="S676" s="121"/>
      <c r="T676" s="121"/>
      <c r="U676" s="121"/>
      <c r="V676" s="121"/>
      <c r="W676" s="122"/>
      <c r="X676" s="121"/>
      <c r="Y676" s="114"/>
      <c r="Z676" s="114"/>
      <c r="AA676" s="114"/>
      <c r="AB676" s="115"/>
    </row>
    <row r="677" spans="1:28" x14ac:dyDescent="0.2">
      <c r="A677" s="101">
        <v>675</v>
      </c>
      <c r="B677" s="37"/>
      <c r="C677" s="37"/>
      <c r="D677" s="37"/>
      <c r="G677" s="37"/>
      <c r="J677" s="25"/>
      <c r="K677" s="25"/>
      <c r="P677" s="25"/>
      <c r="T677" s="37"/>
      <c r="U677" s="37"/>
      <c r="Y677" s="37"/>
      <c r="Z677" s="37"/>
    </row>
    <row r="678" spans="1:28" x14ac:dyDescent="0.2">
      <c r="A678" s="101">
        <v>676</v>
      </c>
      <c r="B678" s="37"/>
      <c r="C678" s="37"/>
      <c r="D678" s="37"/>
      <c r="G678" s="37"/>
      <c r="J678" s="25"/>
      <c r="K678" s="25"/>
      <c r="P678" s="25"/>
      <c r="T678" s="37"/>
      <c r="U678" s="37"/>
      <c r="Y678" s="37"/>
      <c r="Z678" s="37"/>
    </row>
    <row r="679" spans="1:28" x14ac:dyDescent="0.2">
      <c r="A679" s="101">
        <v>677</v>
      </c>
      <c r="B679" s="37"/>
      <c r="C679" s="37"/>
      <c r="D679" s="37"/>
      <c r="G679" s="37"/>
      <c r="J679" s="25"/>
      <c r="K679" s="25"/>
      <c r="P679" s="25"/>
      <c r="T679" s="37"/>
      <c r="U679" s="37"/>
      <c r="Y679" s="37"/>
      <c r="Z679" s="37"/>
    </row>
    <row r="680" spans="1:28" x14ac:dyDescent="0.2">
      <c r="A680" s="101">
        <v>678</v>
      </c>
      <c r="B680" s="37"/>
      <c r="C680" s="37"/>
      <c r="D680" s="37"/>
      <c r="G680" s="37"/>
      <c r="J680" s="25"/>
      <c r="K680" s="25"/>
      <c r="P680" s="25"/>
      <c r="T680" s="37"/>
      <c r="U680" s="37"/>
      <c r="Y680" s="37"/>
      <c r="Z680" s="37"/>
    </row>
    <row r="681" spans="1:28" ht="13.5" thickBot="1" x14ac:dyDescent="0.25">
      <c r="A681" s="113">
        <v>679</v>
      </c>
      <c r="B681" s="121"/>
      <c r="C681" s="121"/>
      <c r="D681" s="121"/>
      <c r="E681" s="121"/>
      <c r="F681" s="122"/>
      <c r="G681" s="121"/>
      <c r="H681" s="122"/>
      <c r="I681" s="121"/>
      <c r="J681" s="121"/>
      <c r="K681" s="121"/>
      <c r="L681" s="121"/>
      <c r="M681" s="122"/>
      <c r="N681" s="121"/>
      <c r="O681" s="121"/>
      <c r="P681" s="121"/>
      <c r="Q681" s="121"/>
      <c r="R681" s="122"/>
      <c r="S681" s="121"/>
      <c r="T681" s="121"/>
      <c r="U681" s="121"/>
      <c r="V681" s="121"/>
      <c r="W681" s="122"/>
      <c r="X681" s="121"/>
      <c r="Y681" s="114"/>
      <c r="Z681" s="114"/>
      <c r="AA681" s="114"/>
      <c r="AB681" s="115"/>
    </row>
    <row r="682" spans="1:28" x14ac:dyDescent="0.2">
      <c r="A682" s="101">
        <v>680</v>
      </c>
      <c r="B682" s="37"/>
      <c r="C682" s="37"/>
      <c r="D682" s="37"/>
      <c r="G682" s="37"/>
      <c r="J682" s="25"/>
      <c r="K682" s="25"/>
      <c r="P682" s="25"/>
      <c r="T682" s="37"/>
      <c r="U682" s="37"/>
      <c r="Y682" s="37"/>
      <c r="Z682" s="37"/>
    </row>
    <row r="683" spans="1:28" x14ac:dyDescent="0.2">
      <c r="A683" s="101">
        <v>681</v>
      </c>
      <c r="B683" s="37"/>
      <c r="C683" s="37"/>
      <c r="D683" s="37"/>
      <c r="G683" s="37"/>
      <c r="J683" s="25"/>
      <c r="K683" s="25"/>
      <c r="P683" s="25"/>
      <c r="T683" s="37"/>
      <c r="U683" s="37"/>
      <c r="Y683" s="37"/>
      <c r="Z683" s="37"/>
    </row>
    <row r="684" spans="1:28" x14ac:dyDescent="0.2">
      <c r="A684" s="101">
        <v>682</v>
      </c>
      <c r="B684" s="37"/>
      <c r="C684" s="37"/>
      <c r="D684" s="37"/>
      <c r="G684" s="37"/>
      <c r="J684" s="25"/>
      <c r="K684" s="25"/>
      <c r="P684" s="25"/>
      <c r="T684" s="37"/>
      <c r="U684" s="37"/>
      <c r="Y684" s="37"/>
      <c r="Z684" s="37"/>
    </row>
    <row r="685" spans="1:28" x14ac:dyDescent="0.2">
      <c r="A685" s="101">
        <v>683</v>
      </c>
      <c r="B685" s="37"/>
      <c r="C685" s="37"/>
      <c r="D685" s="37"/>
      <c r="G685" s="37"/>
      <c r="J685" s="25"/>
      <c r="K685" s="25"/>
      <c r="P685" s="25"/>
      <c r="T685" s="37"/>
      <c r="U685" s="37"/>
      <c r="Y685" s="37"/>
      <c r="Z685" s="37"/>
    </row>
    <row r="686" spans="1:28" ht="13.5" thickBot="1" x14ac:dyDescent="0.25">
      <c r="A686" s="113">
        <v>684</v>
      </c>
      <c r="B686" s="121"/>
      <c r="C686" s="121"/>
      <c r="D686" s="121"/>
      <c r="E686" s="121"/>
      <c r="F686" s="122"/>
      <c r="G686" s="121"/>
      <c r="H686" s="122"/>
      <c r="I686" s="121"/>
      <c r="J686" s="121"/>
      <c r="K686" s="121"/>
      <c r="L686" s="121"/>
      <c r="M686" s="122"/>
      <c r="N686" s="121"/>
      <c r="O686" s="121"/>
      <c r="P686" s="121"/>
      <c r="Q686" s="121"/>
      <c r="R686" s="122"/>
      <c r="S686" s="121"/>
      <c r="T686" s="121"/>
      <c r="U686" s="121"/>
      <c r="V686" s="121"/>
      <c r="W686" s="122"/>
      <c r="X686" s="121"/>
      <c r="Y686" s="114"/>
      <c r="Z686" s="114"/>
      <c r="AA686" s="114"/>
      <c r="AB686" s="115"/>
    </row>
    <row r="687" spans="1:28" x14ac:dyDescent="0.2">
      <c r="A687" s="101">
        <v>685</v>
      </c>
      <c r="B687" s="37"/>
      <c r="C687" s="37"/>
      <c r="D687" s="37"/>
      <c r="G687" s="37"/>
      <c r="J687" s="25"/>
      <c r="K687" s="25"/>
      <c r="P687" s="25"/>
      <c r="T687" s="37"/>
      <c r="U687" s="37"/>
      <c r="Y687" s="37"/>
      <c r="Z687" s="37"/>
    </row>
    <row r="688" spans="1:28" x14ac:dyDescent="0.2">
      <c r="A688" s="101">
        <v>686</v>
      </c>
      <c r="B688" s="37"/>
      <c r="C688" s="37"/>
      <c r="D688" s="37"/>
      <c r="G688" s="37"/>
      <c r="J688" s="25"/>
      <c r="K688" s="25"/>
      <c r="P688" s="25"/>
      <c r="T688" s="37"/>
      <c r="U688" s="37"/>
      <c r="Y688" s="37"/>
      <c r="Z688" s="37"/>
    </row>
    <row r="689" spans="1:28" x14ac:dyDescent="0.2">
      <c r="A689" s="101">
        <v>687</v>
      </c>
      <c r="B689" s="37"/>
      <c r="C689" s="37"/>
      <c r="D689" s="37"/>
      <c r="G689" s="37"/>
      <c r="J689" s="25"/>
      <c r="K689" s="25"/>
      <c r="P689" s="25"/>
      <c r="T689" s="37"/>
      <c r="U689" s="37"/>
      <c r="Y689" s="37"/>
      <c r="Z689" s="37"/>
    </row>
    <row r="690" spans="1:28" x14ac:dyDescent="0.2">
      <c r="A690" s="101">
        <v>688</v>
      </c>
      <c r="B690" s="37"/>
      <c r="C690" s="37"/>
      <c r="D690" s="37"/>
      <c r="G690" s="37"/>
      <c r="J690" s="25"/>
      <c r="K690" s="25"/>
      <c r="P690" s="25"/>
      <c r="T690" s="37"/>
      <c r="U690" s="37"/>
      <c r="Y690" s="37"/>
      <c r="Z690" s="37"/>
    </row>
    <row r="691" spans="1:28" ht="13.5" thickBot="1" x14ac:dyDescent="0.25">
      <c r="A691" s="113">
        <v>689</v>
      </c>
      <c r="B691" s="121"/>
      <c r="C691" s="121"/>
      <c r="D691" s="121"/>
      <c r="E691" s="121"/>
      <c r="F691" s="122"/>
      <c r="G691" s="121"/>
      <c r="H691" s="122"/>
      <c r="I691" s="121"/>
      <c r="J691" s="121"/>
      <c r="K691" s="121"/>
      <c r="L691" s="121"/>
      <c r="M691" s="122"/>
      <c r="N691" s="121"/>
      <c r="O691" s="121"/>
      <c r="P691" s="121"/>
      <c r="Q691" s="121"/>
      <c r="R691" s="122"/>
      <c r="S691" s="121"/>
      <c r="T691" s="121"/>
      <c r="U691" s="121"/>
      <c r="V691" s="121"/>
      <c r="W691" s="122"/>
      <c r="X691" s="121"/>
      <c r="Y691" s="114"/>
      <c r="Z691" s="114"/>
      <c r="AA691" s="114"/>
      <c r="AB691" s="115"/>
    </row>
    <row r="692" spans="1:28" x14ac:dyDescent="0.2">
      <c r="A692" s="101">
        <v>690</v>
      </c>
      <c r="B692" s="37"/>
      <c r="C692" s="37"/>
      <c r="D692" s="37"/>
      <c r="G692" s="37"/>
      <c r="J692" s="25"/>
      <c r="K692" s="25"/>
      <c r="P692" s="25"/>
      <c r="T692" s="37"/>
      <c r="U692" s="37"/>
      <c r="Y692" s="37"/>
      <c r="Z692" s="37"/>
    </row>
    <row r="693" spans="1:28" x14ac:dyDescent="0.2">
      <c r="A693" s="101">
        <v>691</v>
      </c>
      <c r="B693" s="37"/>
      <c r="C693" s="37"/>
      <c r="D693" s="37"/>
      <c r="G693" s="37"/>
      <c r="J693" s="25"/>
      <c r="K693" s="25"/>
      <c r="P693" s="25"/>
      <c r="T693" s="37"/>
      <c r="U693" s="37"/>
      <c r="Y693" s="37"/>
      <c r="Z693" s="37"/>
    </row>
    <row r="694" spans="1:28" x14ac:dyDescent="0.2">
      <c r="A694" s="101">
        <v>692</v>
      </c>
      <c r="B694" s="37"/>
      <c r="C694" s="37"/>
      <c r="D694" s="37"/>
      <c r="G694" s="37"/>
      <c r="J694" s="25"/>
      <c r="K694" s="25"/>
      <c r="P694" s="25"/>
      <c r="T694" s="37"/>
      <c r="U694" s="37"/>
      <c r="Y694" s="37"/>
      <c r="Z694" s="37"/>
    </row>
    <row r="695" spans="1:28" x14ac:dyDescent="0.2">
      <c r="A695" s="101">
        <v>693</v>
      </c>
      <c r="B695" s="37"/>
      <c r="C695" s="37"/>
      <c r="D695" s="37"/>
      <c r="G695" s="37"/>
      <c r="J695" s="25"/>
      <c r="K695" s="25"/>
      <c r="P695" s="25"/>
      <c r="T695" s="37"/>
      <c r="U695" s="37"/>
      <c r="Y695" s="37"/>
      <c r="Z695" s="37"/>
    </row>
    <row r="696" spans="1:28" ht="13.5" thickBot="1" x14ac:dyDescent="0.25">
      <c r="A696" s="113">
        <v>694</v>
      </c>
      <c r="B696" s="121"/>
      <c r="C696" s="121"/>
      <c r="D696" s="121"/>
      <c r="E696" s="121"/>
      <c r="F696" s="122"/>
      <c r="G696" s="121"/>
      <c r="H696" s="122"/>
      <c r="I696" s="121"/>
      <c r="J696" s="121"/>
      <c r="K696" s="121"/>
      <c r="L696" s="121"/>
      <c r="M696" s="122"/>
      <c r="N696" s="121"/>
      <c r="O696" s="121"/>
      <c r="P696" s="121"/>
      <c r="Q696" s="121"/>
      <c r="R696" s="122"/>
      <c r="S696" s="121"/>
      <c r="T696" s="121"/>
      <c r="U696" s="121"/>
      <c r="V696" s="121"/>
      <c r="W696" s="122"/>
      <c r="X696" s="121"/>
      <c r="Y696" s="114"/>
      <c r="Z696" s="114"/>
      <c r="AA696" s="114"/>
      <c r="AB696" s="115"/>
    </row>
    <row r="697" spans="1:28" x14ac:dyDescent="0.2">
      <c r="A697" s="101">
        <v>695</v>
      </c>
      <c r="B697" s="37"/>
      <c r="C697" s="37"/>
      <c r="D697" s="37"/>
      <c r="G697" s="37"/>
      <c r="J697" s="25"/>
      <c r="K697" s="25"/>
      <c r="P697" s="25"/>
      <c r="T697" s="37"/>
      <c r="U697" s="37"/>
      <c r="Y697" s="37"/>
      <c r="Z697" s="37"/>
    </row>
    <row r="698" spans="1:28" x14ac:dyDescent="0.2">
      <c r="A698" s="101">
        <v>696</v>
      </c>
      <c r="B698" s="37"/>
      <c r="C698" s="37"/>
      <c r="D698" s="37"/>
      <c r="G698" s="37"/>
      <c r="J698" s="25"/>
      <c r="K698" s="25"/>
      <c r="P698" s="25"/>
      <c r="T698" s="37"/>
      <c r="U698" s="37"/>
      <c r="Y698" s="37"/>
      <c r="Z698" s="37"/>
    </row>
    <row r="699" spans="1:28" x14ac:dyDescent="0.2">
      <c r="A699" s="101">
        <v>697</v>
      </c>
      <c r="B699" s="37"/>
      <c r="C699" s="37"/>
      <c r="D699" s="37"/>
      <c r="G699" s="37"/>
      <c r="J699" s="25"/>
      <c r="K699" s="25"/>
      <c r="P699" s="25"/>
      <c r="T699" s="37"/>
      <c r="U699" s="37"/>
      <c r="Y699" s="37"/>
      <c r="Z699" s="37"/>
    </row>
    <row r="700" spans="1:28" x14ac:dyDescent="0.2">
      <c r="A700" s="101">
        <v>698</v>
      </c>
      <c r="B700" s="37"/>
      <c r="C700" s="37"/>
      <c r="D700" s="37"/>
      <c r="G700" s="37"/>
      <c r="J700" s="25"/>
      <c r="K700" s="25"/>
      <c r="P700" s="25"/>
      <c r="T700" s="37"/>
      <c r="U700" s="37"/>
      <c r="Y700" s="37"/>
      <c r="Z700" s="37"/>
    </row>
    <row r="701" spans="1:28" ht="13.5" thickBot="1" x14ac:dyDescent="0.25">
      <c r="A701" s="113">
        <v>699</v>
      </c>
      <c r="B701" s="121"/>
      <c r="C701" s="121"/>
      <c r="D701" s="121"/>
      <c r="E701" s="121"/>
      <c r="F701" s="122"/>
      <c r="G701" s="121"/>
      <c r="H701" s="122"/>
      <c r="I701" s="121"/>
      <c r="J701" s="121"/>
      <c r="K701" s="121"/>
      <c r="L701" s="121"/>
      <c r="M701" s="122"/>
      <c r="N701" s="121"/>
      <c r="O701" s="121"/>
      <c r="P701" s="121"/>
      <c r="Q701" s="121"/>
      <c r="R701" s="122"/>
      <c r="S701" s="121"/>
      <c r="T701" s="121"/>
      <c r="U701" s="121"/>
      <c r="V701" s="121"/>
      <c r="W701" s="122"/>
      <c r="X701" s="121"/>
      <c r="Y701" s="114"/>
      <c r="Z701" s="114"/>
      <c r="AA701" s="114"/>
      <c r="AB701" s="115"/>
    </row>
    <row r="702" spans="1:28" x14ac:dyDescent="0.2">
      <c r="A702" s="101">
        <v>700</v>
      </c>
      <c r="B702" s="37"/>
      <c r="C702" s="37"/>
      <c r="D702" s="37"/>
      <c r="G702" s="37"/>
      <c r="J702" s="25"/>
      <c r="K702" s="25"/>
      <c r="P702" s="25"/>
      <c r="T702" s="37"/>
      <c r="U702" s="37"/>
      <c r="Y702" s="37"/>
      <c r="Z702" s="37"/>
    </row>
    <row r="703" spans="1:28" x14ac:dyDescent="0.2">
      <c r="A703" s="101">
        <v>701</v>
      </c>
      <c r="B703" s="37"/>
      <c r="C703" s="37"/>
      <c r="D703" s="37"/>
      <c r="G703" s="37"/>
      <c r="J703" s="25"/>
      <c r="K703" s="25"/>
      <c r="P703" s="25"/>
      <c r="T703" s="37"/>
      <c r="U703" s="37"/>
      <c r="Y703" s="37"/>
      <c r="Z703" s="37"/>
    </row>
    <row r="704" spans="1:28" x14ac:dyDescent="0.2">
      <c r="A704" s="101">
        <v>702</v>
      </c>
      <c r="B704" s="37"/>
      <c r="C704" s="37"/>
      <c r="D704" s="37"/>
      <c r="G704" s="37"/>
      <c r="J704" s="25"/>
      <c r="K704" s="25"/>
      <c r="P704" s="25"/>
      <c r="T704" s="37"/>
      <c r="U704" s="37"/>
      <c r="Y704" s="37"/>
      <c r="Z704" s="37"/>
    </row>
    <row r="705" spans="1:28" x14ac:dyDescent="0.2">
      <c r="A705" s="101">
        <v>703</v>
      </c>
      <c r="B705" s="37"/>
      <c r="C705" s="37"/>
      <c r="D705" s="37"/>
      <c r="G705" s="37"/>
      <c r="J705" s="25"/>
      <c r="K705" s="25"/>
      <c r="P705" s="25"/>
      <c r="T705" s="37"/>
      <c r="U705" s="37"/>
      <c r="Y705" s="37"/>
      <c r="Z705" s="37"/>
    </row>
    <row r="706" spans="1:28" ht="13.5" thickBot="1" x14ac:dyDescent="0.25">
      <c r="A706" s="113">
        <v>704</v>
      </c>
      <c r="B706" s="121"/>
      <c r="C706" s="121"/>
      <c r="D706" s="121"/>
      <c r="E706" s="121"/>
      <c r="F706" s="122"/>
      <c r="G706" s="121"/>
      <c r="H706" s="122"/>
      <c r="I706" s="121"/>
      <c r="J706" s="121"/>
      <c r="K706" s="121"/>
      <c r="L706" s="121"/>
      <c r="M706" s="122"/>
      <c r="N706" s="121"/>
      <c r="O706" s="121"/>
      <c r="P706" s="121"/>
      <c r="Q706" s="121"/>
      <c r="R706" s="122"/>
      <c r="S706" s="121"/>
      <c r="T706" s="121"/>
      <c r="U706" s="121"/>
      <c r="V706" s="121"/>
      <c r="W706" s="122"/>
      <c r="X706" s="121"/>
      <c r="Y706" s="114"/>
      <c r="Z706" s="114"/>
      <c r="AA706" s="114"/>
      <c r="AB706" s="115"/>
    </row>
    <row r="707" spans="1:28" x14ac:dyDescent="0.2">
      <c r="A707" s="101">
        <v>705</v>
      </c>
      <c r="B707" s="37"/>
      <c r="C707" s="37"/>
      <c r="D707" s="37"/>
      <c r="G707" s="37"/>
      <c r="J707" s="25"/>
      <c r="K707" s="25"/>
      <c r="P707" s="25"/>
      <c r="T707" s="37"/>
      <c r="U707" s="37"/>
      <c r="Y707" s="37"/>
      <c r="Z707" s="37"/>
    </row>
    <row r="708" spans="1:28" x14ac:dyDescent="0.2">
      <c r="A708" s="101">
        <v>706</v>
      </c>
      <c r="B708" s="37"/>
      <c r="C708" s="37"/>
      <c r="D708" s="37"/>
      <c r="G708" s="37"/>
      <c r="J708" s="25"/>
      <c r="K708" s="25"/>
      <c r="P708" s="25"/>
      <c r="T708" s="37"/>
      <c r="U708" s="37"/>
      <c r="Y708" s="37"/>
      <c r="Z708" s="37"/>
    </row>
    <row r="709" spans="1:28" x14ac:dyDescent="0.2">
      <c r="A709" s="101">
        <v>707</v>
      </c>
      <c r="B709" s="37"/>
      <c r="C709" s="37"/>
      <c r="D709" s="37"/>
      <c r="G709" s="37"/>
      <c r="J709" s="25"/>
      <c r="K709" s="25"/>
      <c r="P709" s="25"/>
      <c r="T709" s="37"/>
      <c r="U709" s="37"/>
      <c r="Y709" s="37"/>
      <c r="Z709" s="37"/>
    </row>
    <row r="710" spans="1:28" x14ac:dyDescent="0.2">
      <c r="A710" s="101">
        <v>708</v>
      </c>
      <c r="B710" s="37"/>
      <c r="C710" s="37"/>
      <c r="D710" s="37"/>
      <c r="G710" s="37"/>
      <c r="J710" s="25"/>
      <c r="K710" s="25"/>
      <c r="P710" s="25"/>
      <c r="T710" s="37"/>
      <c r="U710" s="37"/>
      <c r="Y710" s="37"/>
      <c r="Z710" s="37"/>
    </row>
    <row r="711" spans="1:28" ht="13.5" thickBot="1" x14ac:dyDescent="0.25">
      <c r="A711" s="113">
        <v>709</v>
      </c>
      <c r="B711" s="121"/>
      <c r="C711" s="121"/>
      <c r="D711" s="121"/>
      <c r="E711" s="121"/>
      <c r="F711" s="122"/>
      <c r="G711" s="121"/>
      <c r="H711" s="122"/>
      <c r="I711" s="121"/>
      <c r="J711" s="121"/>
      <c r="K711" s="121"/>
      <c r="L711" s="121"/>
      <c r="M711" s="122"/>
      <c r="N711" s="121"/>
      <c r="O711" s="121"/>
      <c r="P711" s="121"/>
      <c r="Q711" s="121"/>
      <c r="R711" s="122"/>
      <c r="S711" s="121"/>
      <c r="T711" s="121"/>
      <c r="U711" s="121"/>
      <c r="V711" s="121"/>
      <c r="W711" s="122"/>
      <c r="X711" s="121"/>
      <c r="Y711" s="114"/>
      <c r="Z711" s="114"/>
      <c r="AA711" s="114"/>
      <c r="AB711" s="115"/>
    </row>
    <row r="712" spans="1:28" x14ac:dyDescent="0.2">
      <c r="A712" s="101">
        <v>710</v>
      </c>
      <c r="B712" s="37"/>
      <c r="C712" s="37"/>
      <c r="D712" s="37"/>
      <c r="G712" s="37"/>
      <c r="J712" s="25"/>
      <c r="K712" s="25"/>
      <c r="P712" s="25"/>
      <c r="T712" s="37"/>
      <c r="U712" s="37"/>
      <c r="Y712" s="37"/>
      <c r="Z712" s="37"/>
    </row>
    <row r="713" spans="1:28" x14ac:dyDescent="0.2">
      <c r="A713" s="101">
        <v>711</v>
      </c>
      <c r="B713" s="37"/>
      <c r="C713" s="37"/>
      <c r="D713" s="37"/>
      <c r="G713" s="37"/>
      <c r="J713" s="25"/>
      <c r="K713" s="25"/>
      <c r="P713" s="25"/>
      <c r="T713" s="37"/>
      <c r="U713" s="37"/>
      <c r="Y713" s="37"/>
      <c r="Z713" s="37"/>
    </row>
    <row r="714" spans="1:28" x14ac:dyDescent="0.2">
      <c r="A714" s="101">
        <v>712</v>
      </c>
      <c r="B714" s="37"/>
      <c r="C714" s="37"/>
      <c r="D714" s="37"/>
      <c r="G714" s="37"/>
      <c r="J714" s="25"/>
      <c r="K714" s="25"/>
      <c r="P714" s="25"/>
      <c r="T714" s="37"/>
      <c r="U714" s="37"/>
      <c r="Y714" s="37"/>
      <c r="Z714" s="37"/>
    </row>
    <row r="715" spans="1:28" x14ac:dyDescent="0.2">
      <c r="A715" s="101">
        <v>713</v>
      </c>
      <c r="B715" s="37"/>
      <c r="C715" s="37"/>
      <c r="D715" s="37"/>
      <c r="G715" s="37"/>
      <c r="J715" s="25"/>
      <c r="K715" s="25"/>
      <c r="P715" s="25"/>
      <c r="T715" s="37"/>
      <c r="U715" s="37"/>
      <c r="Y715" s="37"/>
      <c r="Z715" s="37"/>
    </row>
    <row r="716" spans="1:28" ht="13.5" thickBot="1" x14ac:dyDescent="0.25">
      <c r="A716" s="113">
        <v>714</v>
      </c>
      <c r="B716" s="121"/>
      <c r="C716" s="121"/>
      <c r="D716" s="121"/>
      <c r="E716" s="121"/>
      <c r="F716" s="122"/>
      <c r="G716" s="121"/>
      <c r="H716" s="122"/>
      <c r="I716" s="121"/>
      <c r="J716" s="121"/>
      <c r="K716" s="121"/>
      <c r="L716" s="121"/>
      <c r="M716" s="122"/>
      <c r="N716" s="121"/>
      <c r="O716" s="121"/>
      <c r="P716" s="121"/>
      <c r="Q716" s="121"/>
      <c r="R716" s="122"/>
      <c r="S716" s="121"/>
      <c r="T716" s="121"/>
      <c r="U716" s="121"/>
      <c r="V716" s="121"/>
      <c r="W716" s="122"/>
      <c r="X716" s="121"/>
      <c r="Y716" s="114"/>
      <c r="Z716" s="114"/>
      <c r="AA716" s="114"/>
      <c r="AB716" s="115"/>
    </row>
    <row r="717" spans="1:28" x14ac:dyDescent="0.2">
      <c r="A717" s="101">
        <v>715</v>
      </c>
      <c r="B717" s="37"/>
      <c r="C717" s="37"/>
      <c r="D717" s="37"/>
      <c r="G717" s="37"/>
      <c r="J717" s="25"/>
      <c r="K717" s="25"/>
      <c r="P717" s="25"/>
      <c r="T717" s="37"/>
      <c r="U717" s="37"/>
      <c r="Y717" s="37"/>
      <c r="Z717" s="37"/>
    </row>
    <row r="718" spans="1:28" x14ac:dyDescent="0.2">
      <c r="A718" s="101">
        <v>716</v>
      </c>
      <c r="B718" s="37"/>
      <c r="C718" s="37"/>
      <c r="D718" s="37"/>
      <c r="G718" s="37"/>
      <c r="J718" s="25"/>
      <c r="K718" s="25"/>
      <c r="P718" s="25"/>
      <c r="T718" s="37"/>
      <c r="U718" s="37"/>
      <c r="Y718" s="37"/>
      <c r="Z718" s="37"/>
    </row>
    <row r="719" spans="1:28" x14ac:dyDescent="0.2">
      <c r="A719" s="101">
        <v>717</v>
      </c>
      <c r="B719" s="37"/>
      <c r="C719" s="37"/>
      <c r="D719" s="37"/>
      <c r="G719" s="37"/>
      <c r="J719" s="25"/>
      <c r="K719" s="25"/>
      <c r="P719" s="25"/>
      <c r="T719" s="37"/>
      <c r="U719" s="37"/>
      <c r="Y719" s="37"/>
      <c r="Z719" s="37"/>
    </row>
    <row r="720" spans="1:28" x14ac:dyDescent="0.2">
      <c r="A720" s="101">
        <v>718</v>
      </c>
      <c r="B720" s="37"/>
      <c r="C720" s="37"/>
      <c r="D720" s="37"/>
      <c r="G720" s="37"/>
      <c r="J720" s="25"/>
      <c r="K720" s="25"/>
      <c r="P720" s="25"/>
      <c r="T720" s="37"/>
      <c r="U720" s="37"/>
      <c r="Y720" s="37"/>
      <c r="Z720" s="37"/>
    </row>
    <row r="721" spans="1:28" ht="13.5" thickBot="1" x14ac:dyDescent="0.25">
      <c r="A721" s="113">
        <v>719</v>
      </c>
      <c r="B721" s="121"/>
      <c r="C721" s="121"/>
      <c r="D721" s="121"/>
      <c r="E721" s="121"/>
      <c r="F721" s="122"/>
      <c r="G721" s="121"/>
      <c r="H721" s="122"/>
      <c r="I721" s="121"/>
      <c r="J721" s="121"/>
      <c r="K721" s="121"/>
      <c r="L721" s="121"/>
      <c r="M721" s="122"/>
      <c r="N721" s="121"/>
      <c r="O721" s="121"/>
      <c r="P721" s="121"/>
      <c r="Q721" s="121"/>
      <c r="R721" s="122"/>
      <c r="S721" s="121"/>
      <c r="T721" s="121"/>
      <c r="U721" s="121"/>
      <c r="V721" s="121"/>
      <c r="W721" s="122"/>
      <c r="X721" s="121"/>
      <c r="Y721" s="114"/>
      <c r="Z721" s="114"/>
      <c r="AA721" s="114"/>
      <c r="AB721" s="115"/>
    </row>
    <row r="722" spans="1:28" x14ac:dyDescent="0.2">
      <c r="A722" s="101">
        <v>720</v>
      </c>
      <c r="B722" s="37"/>
      <c r="C722" s="37"/>
      <c r="D722" s="37"/>
      <c r="G722" s="37"/>
      <c r="J722" s="25"/>
      <c r="K722" s="25"/>
      <c r="P722" s="25"/>
      <c r="T722" s="37"/>
      <c r="U722" s="37"/>
      <c r="Y722" s="37"/>
      <c r="Z722" s="37"/>
    </row>
    <row r="723" spans="1:28" x14ac:dyDescent="0.2">
      <c r="A723" s="101">
        <v>721</v>
      </c>
      <c r="B723" s="37"/>
      <c r="C723" s="37"/>
      <c r="D723" s="37"/>
      <c r="G723" s="37"/>
      <c r="J723" s="25"/>
      <c r="K723" s="25"/>
      <c r="P723" s="25"/>
      <c r="T723" s="37"/>
      <c r="U723" s="37"/>
      <c r="Y723" s="37"/>
      <c r="Z723" s="37"/>
    </row>
    <row r="724" spans="1:28" x14ac:dyDescent="0.2">
      <c r="A724" s="101">
        <v>722</v>
      </c>
      <c r="B724" s="37"/>
      <c r="C724" s="37"/>
      <c r="D724" s="37"/>
      <c r="G724" s="37"/>
      <c r="J724" s="25"/>
      <c r="K724" s="25"/>
      <c r="P724" s="25"/>
      <c r="T724" s="37"/>
      <c r="U724" s="37"/>
      <c r="Y724" s="37"/>
      <c r="Z724" s="37"/>
    </row>
    <row r="725" spans="1:28" x14ac:dyDescent="0.2">
      <c r="A725" s="101">
        <v>723</v>
      </c>
      <c r="B725" s="37"/>
      <c r="C725" s="37"/>
      <c r="D725" s="37"/>
      <c r="G725" s="37"/>
      <c r="J725" s="25"/>
      <c r="K725" s="25"/>
      <c r="P725" s="25"/>
      <c r="T725" s="37"/>
      <c r="U725" s="37"/>
      <c r="Y725" s="37"/>
      <c r="Z725" s="37"/>
    </row>
    <row r="726" spans="1:28" ht="13.5" thickBot="1" x14ac:dyDescent="0.25">
      <c r="A726" s="113">
        <v>724</v>
      </c>
      <c r="B726" s="121"/>
      <c r="C726" s="121"/>
      <c r="D726" s="121"/>
      <c r="E726" s="121"/>
      <c r="F726" s="122"/>
      <c r="G726" s="121"/>
      <c r="H726" s="122"/>
      <c r="I726" s="121"/>
      <c r="J726" s="121"/>
      <c r="K726" s="121"/>
      <c r="L726" s="121"/>
      <c r="M726" s="122"/>
      <c r="N726" s="121"/>
      <c r="O726" s="121"/>
      <c r="P726" s="121"/>
      <c r="Q726" s="121"/>
      <c r="R726" s="122"/>
      <c r="S726" s="121"/>
      <c r="T726" s="121"/>
      <c r="U726" s="121"/>
      <c r="V726" s="121"/>
      <c r="W726" s="122"/>
      <c r="X726" s="121"/>
      <c r="Y726" s="114"/>
      <c r="Z726" s="114"/>
      <c r="AA726" s="114"/>
      <c r="AB726" s="115"/>
    </row>
    <row r="727" spans="1:28" x14ac:dyDescent="0.2">
      <c r="A727" s="101">
        <v>725</v>
      </c>
      <c r="B727" s="37"/>
      <c r="C727" s="37"/>
      <c r="D727" s="37"/>
      <c r="G727" s="37"/>
      <c r="J727" s="25"/>
      <c r="K727" s="25"/>
      <c r="P727" s="25"/>
      <c r="T727" s="37"/>
      <c r="U727" s="37"/>
      <c r="Y727" s="37"/>
      <c r="Z727" s="37"/>
    </row>
    <row r="728" spans="1:28" x14ac:dyDescent="0.2">
      <c r="A728" s="101">
        <v>726</v>
      </c>
      <c r="B728" s="37"/>
      <c r="C728" s="37"/>
      <c r="D728" s="37"/>
      <c r="G728" s="37"/>
      <c r="J728" s="25"/>
      <c r="K728" s="25"/>
      <c r="P728" s="25"/>
      <c r="T728" s="37"/>
      <c r="U728" s="37"/>
      <c r="Y728" s="37"/>
      <c r="Z728" s="37"/>
    </row>
    <row r="729" spans="1:28" x14ac:dyDescent="0.2">
      <c r="A729" s="101">
        <v>727</v>
      </c>
      <c r="B729" s="37"/>
      <c r="C729" s="37"/>
      <c r="D729" s="37"/>
      <c r="G729" s="37"/>
      <c r="J729" s="25"/>
      <c r="K729" s="25"/>
      <c r="P729" s="25"/>
      <c r="T729" s="37"/>
      <c r="U729" s="37"/>
      <c r="Y729" s="37"/>
      <c r="Z729" s="37"/>
    </row>
    <row r="730" spans="1:28" x14ac:dyDescent="0.2">
      <c r="A730" s="101">
        <v>728</v>
      </c>
      <c r="B730" s="37"/>
      <c r="C730" s="37"/>
      <c r="D730" s="37"/>
      <c r="G730" s="37"/>
      <c r="J730" s="25"/>
      <c r="K730" s="25"/>
      <c r="P730" s="25"/>
      <c r="T730" s="37"/>
      <c r="U730" s="37"/>
      <c r="Y730" s="37"/>
      <c r="Z730" s="37"/>
    </row>
    <row r="731" spans="1:28" ht="13.5" thickBot="1" x14ac:dyDescent="0.25">
      <c r="A731" s="113">
        <v>729</v>
      </c>
      <c r="B731" s="121"/>
      <c r="C731" s="121"/>
      <c r="D731" s="121"/>
      <c r="E731" s="121"/>
      <c r="F731" s="122"/>
      <c r="G731" s="121"/>
      <c r="H731" s="122"/>
      <c r="I731" s="121"/>
      <c r="J731" s="121"/>
      <c r="K731" s="121"/>
      <c r="L731" s="121"/>
      <c r="M731" s="122"/>
      <c r="N731" s="121"/>
      <c r="O731" s="121"/>
      <c r="P731" s="121"/>
      <c r="Q731" s="121"/>
      <c r="R731" s="122"/>
      <c r="S731" s="121"/>
      <c r="T731" s="121"/>
      <c r="U731" s="121"/>
      <c r="V731" s="121"/>
      <c r="W731" s="122"/>
      <c r="X731" s="121"/>
      <c r="Y731" s="114"/>
      <c r="Z731" s="114"/>
      <c r="AA731" s="114"/>
      <c r="AB731" s="115"/>
    </row>
    <row r="732" spans="1:28" x14ac:dyDescent="0.2">
      <c r="A732" s="101">
        <v>730</v>
      </c>
      <c r="B732" s="37"/>
      <c r="C732" s="37"/>
      <c r="D732" s="37"/>
      <c r="G732" s="37"/>
      <c r="J732" s="25"/>
      <c r="K732" s="25"/>
      <c r="P732" s="25"/>
      <c r="T732" s="37"/>
      <c r="U732" s="37"/>
      <c r="Y732" s="37"/>
      <c r="Z732" s="37"/>
    </row>
    <row r="733" spans="1:28" x14ac:dyDescent="0.2">
      <c r="A733" s="101">
        <v>731</v>
      </c>
      <c r="B733" s="37"/>
      <c r="C733" s="37"/>
      <c r="D733" s="37"/>
      <c r="G733" s="37"/>
      <c r="J733" s="25"/>
      <c r="K733" s="25"/>
      <c r="P733" s="25"/>
      <c r="T733" s="37"/>
      <c r="U733" s="37"/>
      <c r="Y733" s="37"/>
      <c r="Z733" s="37"/>
    </row>
    <row r="734" spans="1:28" x14ac:dyDescent="0.2">
      <c r="A734" s="101">
        <v>732</v>
      </c>
      <c r="B734" s="37"/>
      <c r="C734" s="37"/>
      <c r="D734" s="37"/>
      <c r="G734" s="37"/>
      <c r="J734" s="25"/>
      <c r="K734" s="25"/>
      <c r="P734" s="25"/>
      <c r="T734" s="37"/>
      <c r="U734" s="37"/>
      <c r="Y734" s="37"/>
      <c r="Z734" s="37"/>
    </row>
    <row r="735" spans="1:28" x14ac:dyDescent="0.2">
      <c r="A735" s="101">
        <v>733</v>
      </c>
      <c r="B735" s="37"/>
      <c r="C735" s="37"/>
      <c r="D735" s="37"/>
      <c r="G735" s="37"/>
      <c r="J735" s="25"/>
      <c r="K735" s="25"/>
      <c r="P735" s="25"/>
      <c r="T735" s="37"/>
      <c r="U735" s="37"/>
      <c r="Y735" s="37"/>
      <c r="Z735" s="37"/>
    </row>
    <row r="736" spans="1:28" ht="13.5" thickBot="1" x14ac:dyDescent="0.25">
      <c r="A736" s="113">
        <v>734</v>
      </c>
      <c r="B736" s="121"/>
      <c r="C736" s="121"/>
      <c r="D736" s="121"/>
      <c r="E736" s="121"/>
      <c r="F736" s="122"/>
      <c r="G736" s="121"/>
      <c r="H736" s="122"/>
      <c r="I736" s="121"/>
      <c r="J736" s="121"/>
      <c r="K736" s="121"/>
      <c r="L736" s="121"/>
      <c r="M736" s="122"/>
      <c r="N736" s="121"/>
      <c r="O736" s="121"/>
      <c r="P736" s="121"/>
      <c r="Q736" s="121"/>
      <c r="R736" s="122"/>
      <c r="S736" s="121"/>
      <c r="T736" s="121"/>
      <c r="U736" s="121"/>
      <c r="V736" s="121"/>
      <c r="W736" s="122"/>
      <c r="X736" s="121"/>
      <c r="Y736" s="114"/>
      <c r="Z736" s="114"/>
      <c r="AA736" s="114"/>
      <c r="AB736" s="115"/>
    </row>
    <row r="737" spans="1:28" x14ac:dyDescent="0.2">
      <c r="A737" s="101">
        <v>735</v>
      </c>
      <c r="B737" s="37"/>
      <c r="C737" s="37"/>
      <c r="D737" s="37"/>
      <c r="G737" s="37"/>
      <c r="J737" s="25"/>
      <c r="K737" s="25"/>
      <c r="P737" s="25"/>
      <c r="T737" s="37"/>
      <c r="U737" s="37"/>
      <c r="Y737" s="37"/>
      <c r="Z737" s="37"/>
    </row>
    <row r="738" spans="1:28" x14ac:dyDescent="0.2">
      <c r="A738" s="101">
        <v>736</v>
      </c>
      <c r="B738" s="37"/>
      <c r="C738" s="37"/>
      <c r="D738" s="37"/>
      <c r="G738" s="37"/>
      <c r="J738" s="25"/>
      <c r="K738" s="25"/>
      <c r="P738" s="25"/>
      <c r="T738" s="37"/>
      <c r="U738" s="37"/>
      <c r="Y738" s="37"/>
      <c r="Z738" s="37"/>
    </row>
    <row r="739" spans="1:28" x14ac:dyDescent="0.2">
      <c r="A739" s="101">
        <v>737</v>
      </c>
      <c r="B739" s="37"/>
      <c r="C739" s="37"/>
      <c r="D739" s="37"/>
      <c r="G739" s="37"/>
      <c r="J739" s="25"/>
      <c r="K739" s="25"/>
      <c r="P739" s="25"/>
      <c r="T739" s="37"/>
      <c r="U739" s="37"/>
      <c r="Y739" s="37"/>
      <c r="Z739" s="37"/>
    </row>
    <row r="740" spans="1:28" x14ac:dyDescent="0.2">
      <c r="A740" s="101">
        <v>738</v>
      </c>
      <c r="B740" s="37"/>
      <c r="C740" s="37"/>
      <c r="D740" s="37"/>
      <c r="G740" s="37"/>
      <c r="J740" s="25"/>
      <c r="K740" s="25"/>
      <c r="P740" s="25"/>
      <c r="T740" s="37"/>
      <c r="U740" s="37"/>
      <c r="Y740" s="37"/>
      <c r="Z740" s="37"/>
    </row>
    <row r="741" spans="1:28" ht="13.5" thickBot="1" x14ac:dyDescent="0.25">
      <c r="A741" s="113">
        <v>739</v>
      </c>
      <c r="B741" s="121"/>
      <c r="C741" s="121"/>
      <c r="D741" s="121"/>
      <c r="E741" s="121"/>
      <c r="F741" s="122"/>
      <c r="G741" s="121"/>
      <c r="H741" s="122"/>
      <c r="I741" s="121"/>
      <c r="J741" s="121"/>
      <c r="K741" s="121"/>
      <c r="L741" s="121"/>
      <c r="M741" s="122"/>
      <c r="N741" s="121"/>
      <c r="O741" s="121"/>
      <c r="P741" s="121"/>
      <c r="Q741" s="121"/>
      <c r="R741" s="122"/>
      <c r="S741" s="121"/>
      <c r="T741" s="121"/>
      <c r="U741" s="121"/>
      <c r="V741" s="121"/>
      <c r="W741" s="122"/>
      <c r="X741" s="121"/>
      <c r="Y741" s="114"/>
      <c r="Z741" s="114"/>
      <c r="AA741" s="114"/>
      <c r="AB741" s="115"/>
    </row>
    <row r="742" spans="1:28" x14ac:dyDescent="0.2">
      <c r="A742" s="101">
        <v>740</v>
      </c>
      <c r="B742" s="37"/>
      <c r="C742" s="37"/>
      <c r="D742" s="37"/>
      <c r="G742" s="37"/>
      <c r="J742" s="25"/>
      <c r="K742" s="25"/>
      <c r="P742" s="25"/>
      <c r="T742" s="37"/>
      <c r="U742" s="37"/>
      <c r="Y742" s="37"/>
      <c r="Z742" s="37"/>
    </row>
    <row r="743" spans="1:28" x14ac:dyDescent="0.2">
      <c r="A743" s="101">
        <v>741</v>
      </c>
      <c r="B743" s="37"/>
      <c r="C743" s="37"/>
      <c r="D743" s="37"/>
      <c r="G743" s="37"/>
      <c r="J743" s="25"/>
      <c r="K743" s="25"/>
      <c r="P743" s="25"/>
      <c r="T743" s="37"/>
      <c r="U743" s="37"/>
      <c r="Y743" s="37"/>
      <c r="Z743" s="37"/>
    </row>
    <row r="744" spans="1:28" x14ac:dyDescent="0.2">
      <c r="A744" s="101">
        <v>742</v>
      </c>
      <c r="B744" s="37"/>
      <c r="C744" s="37"/>
      <c r="D744" s="37"/>
      <c r="G744" s="37"/>
      <c r="J744" s="25"/>
      <c r="K744" s="25"/>
      <c r="P744" s="25"/>
      <c r="T744" s="37"/>
      <c r="U744" s="37"/>
      <c r="Y744" s="37"/>
      <c r="Z744" s="37"/>
    </row>
    <row r="745" spans="1:28" x14ac:dyDescent="0.2">
      <c r="A745" s="101">
        <v>743</v>
      </c>
      <c r="B745" s="37"/>
      <c r="C745" s="37"/>
      <c r="D745" s="37"/>
      <c r="G745" s="37"/>
      <c r="J745" s="25"/>
      <c r="K745" s="25"/>
      <c r="P745" s="25"/>
      <c r="T745" s="37"/>
      <c r="U745" s="37"/>
      <c r="Y745" s="37"/>
      <c r="Z745" s="37"/>
    </row>
    <row r="746" spans="1:28" ht="13.5" thickBot="1" x14ac:dyDescent="0.25">
      <c r="A746" s="113">
        <v>744</v>
      </c>
      <c r="B746" s="121"/>
      <c r="C746" s="121"/>
      <c r="D746" s="121"/>
      <c r="E746" s="121"/>
      <c r="F746" s="122"/>
      <c r="G746" s="121"/>
      <c r="H746" s="122"/>
      <c r="I746" s="121"/>
      <c r="J746" s="121"/>
      <c r="K746" s="121"/>
      <c r="L746" s="121"/>
      <c r="M746" s="122"/>
      <c r="N746" s="121"/>
      <c r="O746" s="121"/>
      <c r="P746" s="121"/>
      <c r="Q746" s="121"/>
      <c r="R746" s="122"/>
      <c r="S746" s="121"/>
      <c r="T746" s="121"/>
      <c r="U746" s="121"/>
      <c r="V746" s="121"/>
      <c r="W746" s="122"/>
      <c r="X746" s="121"/>
      <c r="Y746" s="114"/>
      <c r="Z746" s="114"/>
      <c r="AA746" s="114"/>
      <c r="AB746" s="115"/>
    </row>
    <row r="747" spans="1:28" x14ac:dyDescent="0.2">
      <c r="A747" s="101">
        <v>745</v>
      </c>
      <c r="B747" s="37"/>
      <c r="C747" s="37"/>
      <c r="D747" s="37"/>
      <c r="G747" s="37"/>
      <c r="J747" s="25"/>
      <c r="K747" s="25"/>
      <c r="P747" s="25"/>
      <c r="T747" s="37"/>
      <c r="U747" s="37"/>
      <c r="Y747" s="37"/>
      <c r="Z747" s="37"/>
    </row>
    <row r="748" spans="1:28" x14ac:dyDescent="0.2">
      <c r="A748" s="101">
        <v>746</v>
      </c>
      <c r="B748" s="37"/>
      <c r="C748" s="37"/>
      <c r="D748" s="37"/>
      <c r="G748" s="37"/>
      <c r="J748" s="25"/>
      <c r="K748" s="25"/>
      <c r="P748" s="25"/>
      <c r="T748" s="37"/>
      <c r="U748" s="37"/>
      <c r="Y748" s="37"/>
      <c r="Z748" s="37"/>
    </row>
    <row r="749" spans="1:28" x14ac:dyDescent="0.2">
      <c r="A749" s="101">
        <v>747</v>
      </c>
      <c r="B749" s="37"/>
      <c r="C749" s="37"/>
      <c r="D749" s="37"/>
      <c r="G749" s="37"/>
      <c r="J749" s="25"/>
      <c r="K749" s="25"/>
      <c r="P749" s="25"/>
      <c r="T749" s="37"/>
      <c r="U749" s="37"/>
      <c r="Y749" s="37"/>
      <c r="Z749" s="37"/>
    </row>
    <row r="750" spans="1:28" x14ac:dyDescent="0.2">
      <c r="A750" s="101">
        <v>748</v>
      </c>
      <c r="B750" s="37"/>
      <c r="C750" s="37"/>
      <c r="D750" s="37"/>
      <c r="G750" s="37"/>
      <c r="J750" s="25"/>
      <c r="K750" s="25"/>
      <c r="P750" s="25"/>
      <c r="T750" s="37"/>
      <c r="U750" s="37"/>
      <c r="Y750" s="37"/>
      <c r="Z750" s="37"/>
    </row>
    <row r="751" spans="1:28" ht="13.5" thickBot="1" x14ac:dyDescent="0.25">
      <c r="A751" s="113">
        <v>749</v>
      </c>
      <c r="B751" s="121"/>
      <c r="C751" s="121"/>
      <c r="D751" s="121"/>
      <c r="E751" s="121"/>
      <c r="F751" s="122"/>
      <c r="G751" s="121"/>
      <c r="H751" s="122"/>
      <c r="I751" s="121"/>
      <c r="J751" s="121"/>
      <c r="K751" s="121"/>
      <c r="L751" s="121"/>
      <c r="M751" s="122"/>
      <c r="N751" s="121"/>
      <c r="O751" s="121"/>
      <c r="P751" s="121"/>
      <c r="Q751" s="121"/>
      <c r="R751" s="122"/>
      <c r="S751" s="121"/>
      <c r="T751" s="121"/>
      <c r="U751" s="121"/>
      <c r="V751" s="121"/>
      <c r="W751" s="122"/>
      <c r="X751" s="121"/>
      <c r="Y751" s="114"/>
      <c r="Z751" s="114"/>
      <c r="AA751" s="114"/>
      <c r="AB751" s="115"/>
    </row>
    <row r="752" spans="1:28" x14ac:dyDescent="0.2">
      <c r="A752" s="101">
        <v>750</v>
      </c>
      <c r="B752" s="37"/>
      <c r="C752" s="37"/>
      <c r="D752" s="37"/>
      <c r="G752" s="37"/>
      <c r="J752" s="25"/>
      <c r="K752" s="25"/>
      <c r="P752" s="25"/>
      <c r="T752" s="37"/>
      <c r="U752" s="37"/>
      <c r="Y752" s="37"/>
      <c r="Z752" s="37"/>
    </row>
    <row r="753" spans="1:28" x14ac:dyDescent="0.2">
      <c r="A753" s="101">
        <v>751</v>
      </c>
      <c r="B753" s="37"/>
      <c r="C753" s="37"/>
      <c r="D753" s="37"/>
      <c r="G753" s="37"/>
      <c r="J753" s="25"/>
      <c r="K753" s="25"/>
      <c r="P753" s="25"/>
      <c r="T753" s="37"/>
      <c r="U753" s="37"/>
      <c r="Y753" s="37"/>
      <c r="Z753" s="37"/>
    </row>
    <row r="754" spans="1:28" x14ac:dyDescent="0.2">
      <c r="A754" s="101">
        <v>752</v>
      </c>
      <c r="B754" s="37"/>
      <c r="C754" s="37"/>
      <c r="D754" s="37"/>
      <c r="G754" s="37"/>
      <c r="J754" s="25"/>
      <c r="K754" s="25"/>
      <c r="P754" s="25"/>
      <c r="T754" s="37"/>
      <c r="U754" s="37"/>
      <c r="Y754" s="37"/>
      <c r="Z754" s="37"/>
    </row>
    <row r="755" spans="1:28" x14ac:dyDescent="0.2">
      <c r="A755" s="101">
        <v>753</v>
      </c>
      <c r="B755" s="37"/>
      <c r="C755" s="37"/>
      <c r="D755" s="37"/>
      <c r="G755" s="37"/>
      <c r="J755" s="25"/>
      <c r="K755" s="25"/>
      <c r="P755" s="25"/>
      <c r="T755" s="37"/>
      <c r="U755" s="37"/>
      <c r="Y755" s="37"/>
      <c r="Z755" s="37"/>
    </row>
    <row r="756" spans="1:28" ht="13.5" thickBot="1" x14ac:dyDescent="0.25">
      <c r="A756" s="113">
        <v>754</v>
      </c>
      <c r="B756" s="121"/>
      <c r="C756" s="121"/>
      <c r="D756" s="121"/>
      <c r="E756" s="121"/>
      <c r="F756" s="122"/>
      <c r="G756" s="121"/>
      <c r="H756" s="122"/>
      <c r="I756" s="121"/>
      <c r="J756" s="121"/>
      <c r="K756" s="121"/>
      <c r="L756" s="121"/>
      <c r="M756" s="122"/>
      <c r="N756" s="121"/>
      <c r="O756" s="121"/>
      <c r="P756" s="121"/>
      <c r="Q756" s="121"/>
      <c r="R756" s="122"/>
      <c r="S756" s="121"/>
      <c r="T756" s="121"/>
      <c r="U756" s="121"/>
      <c r="V756" s="121"/>
      <c r="W756" s="122"/>
      <c r="X756" s="121"/>
      <c r="Y756" s="114"/>
      <c r="Z756" s="114"/>
      <c r="AA756" s="114"/>
      <c r="AB756" s="115"/>
    </row>
    <row r="757" spans="1:28" x14ac:dyDescent="0.2">
      <c r="A757" s="101">
        <v>755</v>
      </c>
      <c r="B757" s="37"/>
      <c r="C757" s="37"/>
      <c r="D757" s="37"/>
      <c r="G757" s="37"/>
      <c r="J757" s="25"/>
      <c r="K757" s="25"/>
      <c r="P757" s="25"/>
      <c r="T757" s="37"/>
      <c r="U757" s="37"/>
      <c r="Y757" s="37"/>
      <c r="Z757" s="37"/>
    </row>
    <row r="758" spans="1:28" x14ac:dyDescent="0.2">
      <c r="A758" s="101">
        <v>756</v>
      </c>
      <c r="B758" s="37"/>
      <c r="C758" s="37"/>
      <c r="D758" s="37"/>
      <c r="G758" s="37"/>
      <c r="J758" s="25"/>
      <c r="K758" s="25"/>
      <c r="P758" s="25"/>
      <c r="T758" s="37"/>
      <c r="U758" s="37"/>
      <c r="Y758" s="37"/>
      <c r="Z758" s="37"/>
    </row>
    <row r="759" spans="1:28" x14ac:dyDescent="0.2">
      <c r="A759" s="101">
        <v>757</v>
      </c>
      <c r="B759" s="37"/>
      <c r="C759" s="37"/>
      <c r="D759" s="37"/>
      <c r="G759" s="37"/>
      <c r="J759" s="25"/>
      <c r="K759" s="25"/>
      <c r="P759" s="25"/>
      <c r="T759" s="37"/>
      <c r="U759" s="37"/>
      <c r="Y759" s="37"/>
      <c r="Z759" s="37"/>
    </row>
    <row r="760" spans="1:28" x14ac:dyDescent="0.2">
      <c r="A760" s="101">
        <v>758</v>
      </c>
      <c r="B760" s="37"/>
      <c r="C760" s="37"/>
      <c r="D760" s="37"/>
      <c r="G760" s="37"/>
      <c r="J760" s="25"/>
      <c r="K760" s="25"/>
      <c r="P760" s="25"/>
      <c r="T760" s="37"/>
      <c r="U760" s="37"/>
      <c r="Y760" s="37"/>
      <c r="Z760" s="37"/>
    </row>
    <row r="761" spans="1:28" ht="13.5" thickBot="1" x14ac:dyDescent="0.25">
      <c r="A761" s="113">
        <v>759</v>
      </c>
      <c r="B761" s="121"/>
      <c r="C761" s="121"/>
      <c r="D761" s="121"/>
      <c r="E761" s="121"/>
      <c r="F761" s="122"/>
      <c r="G761" s="121"/>
      <c r="H761" s="122"/>
      <c r="I761" s="121"/>
      <c r="J761" s="121"/>
      <c r="K761" s="121"/>
      <c r="L761" s="121"/>
      <c r="M761" s="122"/>
      <c r="N761" s="121"/>
      <c r="O761" s="121"/>
      <c r="P761" s="121"/>
      <c r="Q761" s="121"/>
      <c r="R761" s="122"/>
      <c r="S761" s="121"/>
      <c r="T761" s="121"/>
      <c r="U761" s="121"/>
      <c r="V761" s="121"/>
      <c r="W761" s="122"/>
      <c r="X761" s="121"/>
      <c r="Y761" s="114"/>
      <c r="Z761" s="114"/>
      <c r="AA761" s="114"/>
      <c r="AB761" s="115"/>
    </row>
    <row r="762" spans="1:28" x14ac:dyDescent="0.2">
      <c r="A762" s="101">
        <v>760</v>
      </c>
      <c r="B762" s="37"/>
      <c r="C762" s="37"/>
      <c r="D762" s="37"/>
      <c r="G762" s="37"/>
      <c r="J762" s="25"/>
      <c r="K762" s="25"/>
      <c r="P762" s="25"/>
      <c r="T762" s="37"/>
      <c r="U762" s="37"/>
      <c r="Y762" s="37"/>
      <c r="Z762" s="37"/>
    </row>
    <row r="763" spans="1:28" x14ac:dyDescent="0.2">
      <c r="A763" s="101">
        <v>761</v>
      </c>
      <c r="B763" s="37"/>
      <c r="C763" s="37"/>
      <c r="D763" s="37"/>
      <c r="G763" s="37"/>
      <c r="J763" s="25"/>
      <c r="K763" s="25"/>
      <c r="P763" s="25"/>
      <c r="T763" s="37"/>
      <c r="U763" s="37"/>
      <c r="Y763" s="37"/>
      <c r="Z763" s="37"/>
    </row>
    <row r="764" spans="1:28" x14ac:dyDescent="0.2">
      <c r="A764" s="101">
        <v>762</v>
      </c>
      <c r="B764" s="37"/>
      <c r="C764" s="37"/>
      <c r="D764" s="37"/>
      <c r="G764" s="37"/>
      <c r="J764" s="25"/>
      <c r="K764" s="25"/>
      <c r="P764" s="25"/>
      <c r="T764" s="37"/>
      <c r="U764" s="37"/>
      <c r="Y764" s="37"/>
      <c r="Z764" s="37"/>
    </row>
    <row r="765" spans="1:28" x14ac:dyDescent="0.2">
      <c r="A765" s="101">
        <v>763</v>
      </c>
      <c r="B765" s="37"/>
      <c r="C765" s="37"/>
      <c r="D765" s="37"/>
      <c r="G765" s="37"/>
      <c r="J765" s="25"/>
      <c r="K765" s="25"/>
      <c r="P765" s="25"/>
      <c r="T765" s="37"/>
      <c r="U765" s="37"/>
      <c r="Y765" s="37"/>
      <c r="Z765" s="37"/>
    </row>
    <row r="766" spans="1:28" ht="13.5" thickBot="1" x14ac:dyDescent="0.25">
      <c r="A766" s="113">
        <v>764</v>
      </c>
      <c r="B766" s="121"/>
      <c r="C766" s="121"/>
      <c r="D766" s="121"/>
      <c r="E766" s="121"/>
      <c r="F766" s="122"/>
      <c r="G766" s="121"/>
      <c r="H766" s="122"/>
      <c r="I766" s="121"/>
      <c r="J766" s="121"/>
      <c r="K766" s="121"/>
      <c r="L766" s="121"/>
      <c r="M766" s="122"/>
      <c r="N766" s="121"/>
      <c r="O766" s="121"/>
      <c r="P766" s="121"/>
      <c r="Q766" s="121"/>
      <c r="R766" s="122"/>
      <c r="S766" s="121"/>
      <c r="T766" s="121"/>
      <c r="U766" s="121"/>
      <c r="V766" s="121"/>
      <c r="W766" s="122"/>
      <c r="X766" s="121"/>
      <c r="Y766" s="114"/>
      <c r="Z766" s="114"/>
      <c r="AA766" s="114"/>
      <c r="AB766" s="115"/>
    </row>
    <row r="767" spans="1:28" x14ac:dyDescent="0.2">
      <c r="A767" s="101">
        <v>765</v>
      </c>
      <c r="B767" s="37"/>
      <c r="C767" s="37"/>
      <c r="D767" s="37"/>
      <c r="G767" s="37"/>
      <c r="J767" s="25"/>
      <c r="K767" s="25"/>
      <c r="P767" s="25"/>
      <c r="T767" s="37"/>
      <c r="U767" s="37"/>
      <c r="Y767" s="37"/>
      <c r="Z767" s="37"/>
    </row>
    <row r="768" spans="1:28" x14ac:dyDescent="0.2">
      <c r="A768" s="101">
        <v>766</v>
      </c>
      <c r="B768" s="37"/>
      <c r="C768" s="37"/>
      <c r="D768" s="37"/>
      <c r="G768" s="37"/>
      <c r="J768" s="25"/>
      <c r="K768" s="25"/>
      <c r="P768" s="25"/>
      <c r="T768" s="37"/>
      <c r="U768" s="37"/>
      <c r="Y768" s="37"/>
      <c r="Z768" s="37"/>
    </row>
    <row r="769" spans="1:28" x14ac:dyDescent="0.2">
      <c r="A769" s="101">
        <v>767</v>
      </c>
      <c r="B769" s="37"/>
      <c r="C769" s="37"/>
      <c r="D769" s="37"/>
      <c r="G769" s="37"/>
      <c r="J769" s="25"/>
      <c r="K769" s="25"/>
      <c r="P769" s="25"/>
      <c r="T769" s="37"/>
      <c r="U769" s="37"/>
      <c r="Y769" s="37"/>
      <c r="Z769" s="37"/>
    </row>
    <row r="770" spans="1:28" x14ac:dyDescent="0.2">
      <c r="A770" s="101">
        <v>768</v>
      </c>
      <c r="B770" s="37"/>
      <c r="C770" s="37"/>
      <c r="D770" s="37"/>
      <c r="G770" s="37"/>
      <c r="J770" s="25"/>
      <c r="K770" s="25"/>
      <c r="P770" s="25"/>
      <c r="T770" s="37"/>
      <c r="U770" s="37"/>
      <c r="Y770" s="37"/>
      <c r="Z770" s="37"/>
    </row>
    <row r="771" spans="1:28" ht="13.5" thickBot="1" x14ac:dyDescent="0.25">
      <c r="A771" s="113">
        <v>769</v>
      </c>
      <c r="B771" s="121"/>
      <c r="C771" s="121"/>
      <c r="D771" s="121"/>
      <c r="E771" s="121"/>
      <c r="F771" s="122"/>
      <c r="G771" s="121"/>
      <c r="H771" s="122"/>
      <c r="I771" s="121"/>
      <c r="J771" s="121"/>
      <c r="K771" s="121"/>
      <c r="L771" s="121"/>
      <c r="M771" s="122"/>
      <c r="N771" s="121"/>
      <c r="O771" s="121"/>
      <c r="P771" s="121"/>
      <c r="Q771" s="121"/>
      <c r="R771" s="122"/>
      <c r="S771" s="121"/>
      <c r="T771" s="121"/>
      <c r="U771" s="121"/>
      <c r="V771" s="121"/>
      <c r="W771" s="122"/>
      <c r="X771" s="121"/>
      <c r="Y771" s="114"/>
      <c r="Z771" s="114"/>
      <c r="AA771" s="114"/>
      <c r="AB771" s="115"/>
    </row>
    <row r="772" spans="1:28" x14ac:dyDescent="0.2">
      <c r="A772" s="101">
        <v>770</v>
      </c>
      <c r="B772" s="37"/>
      <c r="C772" s="37"/>
      <c r="D772" s="37"/>
      <c r="G772" s="37"/>
      <c r="J772" s="25"/>
      <c r="K772" s="25"/>
      <c r="P772" s="25"/>
      <c r="T772" s="37"/>
      <c r="U772" s="37"/>
      <c r="Y772" s="37"/>
      <c r="Z772" s="37"/>
    </row>
    <row r="773" spans="1:28" x14ac:dyDescent="0.2">
      <c r="A773" s="101">
        <v>771</v>
      </c>
      <c r="B773" s="37"/>
      <c r="C773" s="37"/>
      <c r="D773" s="37"/>
      <c r="G773" s="37"/>
      <c r="J773" s="25"/>
      <c r="K773" s="25"/>
      <c r="P773" s="25"/>
      <c r="T773" s="37"/>
      <c r="U773" s="37"/>
      <c r="Y773" s="37"/>
      <c r="Z773" s="37"/>
    </row>
    <row r="774" spans="1:28" x14ac:dyDescent="0.2">
      <c r="A774" s="101">
        <v>772</v>
      </c>
      <c r="B774" s="37"/>
      <c r="C774" s="37"/>
      <c r="D774" s="37"/>
      <c r="G774" s="37"/>
      <c r="J774" s="25"/>
      <c r="K774" s="25"/>
      <c r="P774" s="25"/>
      <c r="T774" s="37"/>
      <c r="U774" s="37"/>
      <c r="Y774" s="37"/>
      <c r="Z774" s="37"/>
    </row>
    <row r="775" spans="1:28" x14ac:dyDescent="0.2">
      <c r="A775" s="101">
        <v>773</v>
      </c>
      <c r="B775" s="37"/>
      <c r="C775" s="37"/>
      <c r="D775" s="37"/>
      <c r="G775" s="37"/>
      <c r="J775" s="25"/>
      <c r="K775" s="25"/>
      <c r="P775" s="25"/>
      <c r="T775" s="37"/>
      <c r="U775" s="37"/>
      <c r="Y775" s="37"/>
      <c r="Z775" s="37"/>
    </row>
    <row r="776" spans="1:28" ht="13.5" thickBot="1" x14ac:dyDescent="0.25">
      <c r="A776" s="113">
        <v>774</v>
      </c>
      <c r="B776" s="121"/>
      <c r="C776" s="121"/>
      <c r="D776" s="121"/>
      <c r="E776" s="121"/>
      <c r="F776" s="122"/>
      <c r="G776" s="121"/>
      <c r="H776" s="122"/>
      <c r="I776" s="121"/>
      <c r="J776" s="121"/>
      <c r="K776" s="121"/>
      <c r="L776" s="121"/>
      <c r="M776" s="122"/>
      <c r="N776" s="121"/>
      <c r="O776" s="121"/>
      <c r="P776" s="121"/>
      <c r="Q776" s="121"/>
      <c r="R776" s="122"/>
      <c r="S776" s="121"/>
      <c r="T776" s="121"/>
      <c r="U776" s="121"/>
      <c r="V776" s="121"/>
      <c r="W776" s="122"/>
      <c r="X776" s="121"/>
      <c r="Y776" s="114"/>
      <c r="Z776" s="114"/>
      <c r="AA776" s="114"/>
      <c r="AB776" s="115"/>
    </row>
    <row r="777" spans="1:28" x14ac:dyDescent="0.2">
      <c r="A777" s="101">
        <v>775</v>
      </c>
      <c r="B777" s="37"/>
      <c r="C777" s="37"/>
      <c r="D777" s="37"/>
      <c r="G777" s="37"/>
      <c r="J777" s="25"/>
      <c r="K777" s="25"/>
      <c r="P777" s="25"/>
      <c r="T777" s="37"/>
      <c r="U777" s="37"/>
      <c r="Y777" s="37"/>
      <c r="Z777" s="37"/>
    </row>
    <row r="778" spans="1:28" x14ac:dyDescent="0.2">
      <c r="A778" s="101">
        <v>776</v>
      </c>
      <c r="B778" s="37"/>
      <c r="C778" s="37"/>
      <c r="D778" s="37"/>
      <c r="G778" s="37"/>
      <c r="J778" s="25"/>
      <c r="K778" s="25"/>
      <c r="P778" s="25"/>
      <c r="T778" s="37"/>
      <c r="U778" s="37"/>
      <c r="Y778" s="37"/>
      <c r="Z778" s="37"/>
    </row>
    <row r="779" spans="1:28" x14ac:dyDescent="0.2">
      <c r="A779" s="101">
        <v>777</v>
      </c>
      <c r="B779" s="37"/>
      <c r="C779" s="37"/>
      <c r="D779" s="37"/>
      <c r="G779" s="37"/>
      <c r="J779" s="25"/>
      <c r="K779" s="25"/>
      <c r="P779" s="25"/>
      <c r="T779" s="37"/>
      <c r="U779" s="37"/>
      <c r="Y779" s="37"/>
      <c r="Z779" s="37"/>
    </row>
    <row r="780" spans="1:28" x14ac:dyDescent="0.2">
      <c r="A780" s="101">
        <v>778</v>
      </c>
      <c r="B780" s="37"/>
      <c r="C780" s="37"/>
      <c r="D780" s="37"/>
      <c r="G780" s="37"/>
      <c r="J780" s="25"/>
      <c r="K780" s="25"/>
      <c r="P780" s="25"/>
      <c r="T780" s="37"/>
      <c r="U780" s="37"/>
      <c r="Y780" s="37"/>
      <c r="Z780" s="37"/>
    </row>
    <row r="781" spans="1:28" ht="13.5" thickBot="1" x14ac:dyDescent="0.25">
      <c r="A781" s="113">
        <v>779</v>
      </c>
      <c r="B781" s="121"/>
      <c r="C781" s="121"/>
      <c r="D781" s="121"/>
      <c r="E781" s="121"/>
      <c r="F781" s="122"/>
      <c r="G781" s="121"/>
      <c r="H781" s="122"/>
      <c r="I781" s="121"/>
      <c r="J781" s="121"/>
      <c r="K781" s="121"/>
      <c r="L781" s="121"/>
      <c r="M781" s="122"/>
      <c r="N781" s="121"/>
      <c r="O781" s="121"/>
      <c r="P781" s="121"/>
      <c r="Q781" s="121"/>
      <c r="R781" s="122"/>
      <c r="S781" s="121"/>
      <c r="T781" s="121"/>
      <c r="U781" s="121"/>
      <c r="V781" s="121"/>
      <c r="W781" s="122"/>
      <c r="X781" s="121"/>
      <c r="Y781" s="114"/>
      <c r="Z781" s="114"/>
      <c r="AA781" s="114"/>
      <c r="AB781" s="115"/>
    </row>
    <row r="782" spans="1:28" x14ac:dyDescent="0.2">
      <c r="A782" s="101">
        <v>780</v>
      </c>
      <c r="B782" s="37"/>
      <c r="C782" s="37"/>
      <c r="D782" s="37"/>
      <c r="G782" s="37"/>
      <c r="J782" s="25"/>
      <c r="K782" s="25"/>
      <c r="P782" s="25"/>
      <c r="T782" s="37"/>
      <c r="U782" s="37"/>
      <c r="Y782" s="37"/>
      <c r="Z782" s="37"/>
    </row>
    <row r="783" spans="1:28" x14ac:dyDescent="0.2">
      <c r="A783" s="101">
        <v>781</v>
      </c>
      <c r="B783" s="37"/>
      <c r="C783" s="37"/>
      <c r="D783" s="37"/>
      <c r="G783" s="37"/>
      <c r="J783" s="25"/>
      <c r="K783" s="25"/>
      <c r="P783" s="25"/>
      <c r="T783" s="37"/>
      <c r="U783" s="37"/>
      <c r="Y783" s="37"/>
      <c r="Z783" s="37"/>
    </row>
    <row r="784" spans="1:28" x14ac:dyDescent="0.2">
      <c r="A784" s="101">
        <v>782</v>
      </c>
      <c r="B784" s="37"/>
      <c r="C784" s="37"/>
      <c r="D784" s="37"/>
      <c r="G784" s="37"/>
      <c r="J784" s="25"/>
      <c r="K784" s="25"/>
      <c r="P784" s="25"/>
      <c r="T784" s="37"/>
      <c r="U784" s="37"/>
      <c r="Y784" s="37"/>
      <c r="Z784" s="37"/>
    </row>
    <row r="785" spans="1:28" x14ac:dyDescent="0.2">
      <c r="A785" s="101">
        <v>783</v>
      </c>
      <c r="B785" s="37"/>
      <c r="C785" s="37"/>
      <c r="D785" s="37"/>
      <c r="G785" s="37"/>
      <c r="J785" s="25"/>
      <c r="K785" s="25"/>
      <c r="P785" s="25"/>
      <c r="T785" s="37"/>
      <c r="U785" s="37"/>
      <c r="Y785" s="37"/>
      <c r="Z785" s="37"/>
    </row>
    <row r="786" spans="1:28" ht="13.5" thickBot="1" x14ac:dyDescent="0.25">
      <c r="A786" s="113">
        <v>784</v>
      </c>
      <c r="B786" s="121"/>
      <c r="C786" s="121"/>
      <c r="D786" s="121"/>
      <c r="E786" s="121"/>
      <c r="F786" s="122"/>
      <c r="G786" s="121"/>
      <c r="H786" s="122"/>
      <c r="I786" s="121"/>
      <c r="J786" s="121"/>
      <c r="K786" s="121"/>
      <c r="L786" s="121"/>
      <c r="M786" s="122"/>
      <c r="N786" s="121"/>
      <c r="O786" s="121"/>
      <c r="P786" s="121"/>
      <c r="Q786" s="121"/>
      <c r="R786" s="122"/>
      <c r="S786" s="121"/>
      <c r="T786" s="121"/>
      <c r="U786" s="121"/>
      <c r="V786" s="121"/>
      <c r="W786" s="122"/>
      <c r="X786" s="121"/>
      <c r="Y786" s="114"/>
      <c r="Z786" s="114"/>
      <c r="AA786" s="114"/>
      <c r="AB786" s="115"/>
    </row>
    <row r="787" spans="1:28" x14ac:dyDescent="0.2">
      <c r="A787" s="101">
        <v>785</v>
      </c>
      <c r="B787" s="37"/>
      <c r="C787" s="37"/>
      <c r="D787" s="37"/>
      <c r="G787" s="37"/>
      <c r="J787" s="25"/>
      <c r="K787" s="25"/>
      <c r="P787" s="25"/>
      <c r="T787" s="37"/>
      <c r="U787" s="37"/>
      <c r="Y787" s="37"/>
      <c r="Z787" s="37"/>
    </row>
    <row r="788" spans="1:28" x14ac:dyDescent="0.2">
      <c r="A788" s="101">
        <v>786</v>
      </c>
      <c r="B788" s="37"/>
      <c r="C788" s="37"/>
      <c r="D788" s="37"/>
      <c r="G788" s="37"/>
      <c r="J788" s="25"/>
      <c r="K788" s="25"/>
      <c r="P788" s="25"/>
      <c r="T788" s="37"/>
      <c r="U788" s="37"/>
      <c r="Y788" s="37"/>
      <c r="Z788" s="37"/>
    </row>
    <row r="789" spans="1:28" x14ac:dyDescent="0.2">
      <c r="A789" s="101">
        <v>787</v>
      </c>
      <c r="B789" s="37"/>
      <c r="C789" s="37"/>
      <c r="D789" s="37"/>
      <c r="G789" s="37"/>
      <c r="J789" s="25"/>
      <c r="K789" s="25"/>
      <c r="P789" s="25"/>
      <c r="T789" s="37"/>
      <c r="U789" s="37"/>
      <c r="Y789" s="37"/>
      <c r="Z789" s="37"/>
    </row>
    <row r="790" spans="1:28" x14ac:dyDescent="0.2">
      <c r="A790" s="101">
        <v>788</v>
      </c>
      <c r="B790" s="37"/>
      <c r="C790" s="37"/>
      <c r="D790" s="37"/>
      <c r="G790" s="37"/>
      <c r="J790" s="25"/>
      <c r="K790" s="25"/>
      <c r="P790" s="25"/>
      <c r="T790" s="37"/>
      <c r="U790" s="37"/>
      <c r="Y790" s="37"/>
      <c r="Z790" s="37"/>
    </row>
    <row r="791" spans="1:28" ht="13.5" thickBot="1" x14ac:dyDescent="0.25">
      <c r="A791" s="113">
        <v>789</v>
      </c>
      <c r="B791" s="121"/>
      <c r="C791" s="121"/>
      <c r="D791" s="121"/>
      <c r="E791" s="121"/>
      <c r="F791" s="122"/>
      <c r="G791" s="121"/>
      <c r="H791" s="122"/>
      <c r="I791" s="121"/>
      <c r="J791" s="121"/>
      <c r="K791" s="121"/>
      <c r="L791" s="121"/>
      <c r="M791" s="122"/>
      <c r="N791" s="121"/>
      <c r="O791" s="121"/>
      <c r="P791" s="121"/>
      <c r="Q791" s="121"/>
      <c r="R791" s="122"/>
      <c r="S791" s="121"/>
      <c r="T791" s="121"/>
      <c r="U791" s="121"/>
      <c r="V791" s="121"/>
      <c r="W791" s="122"/>
      <c r="X791" s="121"/>
      <c r="Y791" s="114"/>
      <c r="Z791" s="114"/>
      <c r="AA791" s="114"/>
      <c r="AB791" s="115"/>
    </row>
    <row r="792" spans="1:28" x14ac:dyDescent="0.2">
      <c r="A792" s="101">
        <v>790</v>
      </c>
      <c r="B792" s="37"/>
      <c r="C792" s="37"/>
      <c r="D792" s="37"/>
      <c r="G792" s="37"/>
      <c r="J792" s="25"/>
      <c r="K792" s="25"/>
      <c r="P792" s="25"/>
      <c r="T792" s="37"/>
      <c r="U792" s="37"/>
      <c r="Y792" s="37"/>
      <c r="Z792" s="37"/>
    </row>
    <row r="793" spans="1:28" x14ac:dyDescent="0.2">
      <c r="A793" s="101">
        <v>791</v>
      </c>
      <c r="B793" s="37"/>
      <c r="C793" s="37"/>
      <c r="D793" s="37"/>
      <c r="G793" s="37"/>
      <c r="J793" s="25"/>
      <c r="K793" s="25"/>
      <c r="P793" s="25"/>
      <c r="T793" s="37"/>
      <c r="U793" s="37"/>
      <c r="Y793" s="37"/>
      <c r="Z793" s="37"/>
    </row>
    <row r="794" spans="1:28" x14ac:dyDescent="0.2">
      <c r="A794" s="101">
        <v>792</v>
      </c>
      <c r="B794" s="37"/>
      <c r="C794" s="37"/>
      <c r="D794" s="37"/>
      <c r="G794" s="37"/>
      <c r="J794" s="25"/>
      <c r="K794" s="25"/>
      <c r="P794" s="25"/>
      <c r="T794" s="37"/>
      <c r="U794" s="37"/>
      <c r="Y794" s="37"/>
      <c r="Z794" s="37"/>
    </row>
    <row r="795" spans="1:28" x14ac:dyDescent="0.2">
      <c r="A795" s="101">
        <v>793</v>
      </c>
      <c r="B795" s="37"/>
      <c r="C795" s="37"/>
      <c r="D795" s="37"/>
      <c r="G795" s="37"/>
      <c r="J795" s="25"/>
      <c r="K795" s="25"/>
      <c r="P795" s="25"/>
      <c r="T795" s="37"/>
      <c r="U795" s="37"/>
      <c r="Y795" s="37"/>
      <c r="Z795" s="37"/>
    </row>
    <row r="796" spans="1:28" ht="13.5" thickBot="1" x14ac:dyDescent="0.25">
      <c r="A796" s="113">
        <v>794</v>
      </c>
      <c r="B796" s="121"/>
      <c r="C796" s="121"/>
      <c r="D796" s="121"/>
      <c r="E796" s="121"/>
      <c r="F796" s="122"/>
      <c r="G796" s="121"/>
      <c r="H796" s="122"/>
      <c r="I796" s="121"/>
      <c r="J796" s="121"/>
      <c r="K796" s="121"/>
      <c r="L796" s="121"/>
      <c r="M796" s="122"/>
      <c r="N796" s="121"/>
      <c r="O796" s="121"/>
      <c r="P796" s="121"/>
      <c r="Q796" s="121"/>
      <c r="R796" s="122"/>
      <c r="S796" s="121"/>
      <c r="T796" s="121"/>
      <c r="U796" s="121"/>
      <c r="V796" s="121"/>
      <c r="W796" s="122"/>
      <c r="X796" s="121"/>
      <c r="Y796" s="114"/>
      <c r="Z796" s="114"/>
      <c r="AA796" s="114"/>
      <c r="AB796" s="115"/>
    </row>
    <row r="797" spans="1:28" x14ac:dyDescent="0.2">
      <c r="A797" s="101">
        <v>795</v>
      </c>
      <c r="B797" s="37"/>
      <c r="C797" s="37"/>
      <c r="D797" s="37"/>
      <c r="G797" s="37"/>
      <c r="J797" s="25"/>
      <c r="K797" s="25"/>
      <c r="P797" s="25"/>
      <c r="T797" s="37"/>
      <c r="U797" s="37"/>
      <c r="Y797" s="37"/>
      <c r="Z797" s="37"/>
    </row>
    <row r="798" spans="1:28" x14ac:dyDescent="0.2">
      <c r="A798" s="101">
        <v>796</v>
      </c>
      <c r="B798" s="37"/>
      <c r="C798" s="37"/>
      <c r="D798" s="37"/>
      <c r="G798" s="37"/>
      <c r="J798" s="25"/>
      <c r="K798" s="25"/>
      <c r="P798" s="25"/>
      <c r="T798" s="37"/>
      <c r="U798" s="37"/>
      <c r="Y798" s="37"/>
      <c r="Z798" s="37"/>
    </row>
    <row r="799" spans="1:28" x14ac:dyDescent="0.2">
      <c r="A799" s="101">
        <v>797</v>
      </c>
      <c r="B799" s="37"/>
      <c r="C799" s="37"/>
      <c r="D799" s="37"/>
      <c r="G799" s="37"/>
      <c r="J799" s="25"/>
      <c r="K799" s="25"/>
      <c r="P799" s="25"/>
      <c r="T799" s="37"/>
      <c r="U799" s="37"/>
      <c r="Y799" s="37"/>
      <c r="Z799" s="37"/>
    </row>
    <row r="800" spans="1:28" x14ac:dyDescent="0.2">
      <c r="A800" s="101">
        <v>798</v>
      </c>
      <c r="B800" s="37"/>
      <c r="C800" s="37"/>
      <c r="D800" s="37"/>
      <c r="G800" s="37"/>
      <c r="J800" s="25"/>
      <c r="K800" s="25"/>
      <c r="P800" s="25"/>
      <c r="T800" s="37"/>
      <c r="U800" s="37"/>
      <c r="Y800" s="37"/>
      <c r="Z800" s="37"/>
    </row>
    <row r="801" spans="1:28" ht="13.5" thickBot="1" x14ac:dyDescent="0.25">
      <c r="A801" s="113">
        <v>799</v>
      </c>
      <c r="B801" s="121"/>
      <c r="C801" s="121"/>
      <c r="D801" s="121"/>
      <c r="E801" s="121"/>
      <c r="F801" s="122"/>
      <c r="G801" s="121"/>
      <c r="H801" s="122"/>
      <c r="I801" s="121"/>
      <c r="J801" s="121"/>
      <c r="K801" s="121"/>
      <c r="L801" s="121"/>
      <c r="M801" s="122"/>
      <c r="N801" s="121"/>
      <c r="O801" s="121"/>
      <c r="P801" s="121"/>
      <c r="Q801" s="121"/>
      <c r="R801" s="122"/>
      <c r="S801" s="121"/>
      <c r="T801" s="121"/>
      <c r="U801" s="121"/>
      <c r="V801" s="121"/>
      <c r="W801" s="122"/>
      <c r="X801" s="121"/>
      <c r="Y801" s="114"/>
      <c r="Z801" s="114"/>
      <c r="AA801" s="114"/>
      <c r="AB801" s="115"/>
    </row>
    <row r="802" spans="1:28" x14ac:dyDescent="0.2">
      <c r="A802" s="101">
        <v>800</v>
      </c>
      <c r="B802" s="37"/>
      <c r="C802" s="37"/>
      <c r="D802" s="37"/>
      <c r="G802" s="37"/>
      <c r="J802" s="25"/>
      <c r="K802" s="25"/>
      <c r="P802" s="25"/>
      <c r="T802" s="37"/>
      <c r="U802" s="37"/>
      <c r="Y802" s="37"/>
      <c r="Z802" s="37"/>
    </row>
    <row r="803" spans="1:28" x14ac:dyDescent="0.2">
      <c r="A803" s="101">
        <v>801</v>
      </c>
      <c r="B803" s="37"/>
      <c r="C803" s="37"/>
      <c r="D803" s="37"/>
      <c r="G803" s="37"/>
      <c r="J803" s="25"/>
      <c r="K803" s="25"/>
      <c r="P803" s="25"/>
      <c r="T803" s="37"/>
      <c r="U803" s="37"/>
      <c r="Y803" s="37"/>
      <c r="Z803" s="37"/>
    </row>
    <row r="804" spans="1:28" x14ac:dyDescent="0.2">
      <c r="A804" s="101">
        <v>802</v>
      </c>
      <c r="B804" s="37"/>
      <c r="C804" s="37"/>
      <c r="D804" s="37"/>
      <c r="G804" s="37"/>
      <c r="J804" s="25"/>
      <c r="K804" s="25"/>
      <c r="P804" s="25"/>
      <c r="T804" s="37"/>
      <c r="U804" s="37"/>
      <c r="Y804" s="37"/>
      <c r="Z804" s="37"/>
    </row>
    <row r="805" spans="1:28" x14ac:dyDescent="0.2">
      <c r="A805" s="101">
        <v>803</v>
      </c>
      <c r="B805" s="37"/>
      <c r="C805" s="37"/>
      <c r="D805" s="37"/>
      <c r="G805" s="37"/>
      <c r="J805" s="25"/>
      <c r="K805" s="25"/>
      <c r="P805" s="25"/>
      <c r="T805" s="37"/>
      <c r="U805" s="37"/>
      <c r="Y805" s="37"/>
      <c r="Z805" s="37"/>
    </row>
    <row r="806" spans="1:28" ht="13.5" thickBot="1" x14ac:dyDescent="0.25">
      <c r="A806" s="113">
        <v>804</v>
      </c>
      <c r="B806" s="121"/>
      <c r="C806" s="121"/>
      <c r="D806" s="121"/>
      <c r="E806" s="121"/>
      <c r="F806" s="122"/>
      <c r="G806" s="121"/>
      <c r="H806" s="122"/>
      <c r="I806" s="121"/>
      <c r="J806" s="121"/>
      <c r="K806" s="121"/>
      <c r="L806" s="121"/>
      <c r="M806" s="122"/>
      <c r="N806" s="121"/>
      <c r="O806" s="121"/>
      <c r="P806" s="121"/>
      <c r="Q806" s="121"/>
      <c r="R806" s="122"/>
      <c r="S806" s="121"/>
      <c r="T806" s="121"/>
      <c r="U806" s="121"/>
      <c r="V806" s="121"/>
      <c r="W806" s="122"/>
      <c r="X806" s="121"/>
      <c r="Y806" s="114"/>
      <c r="Z806" s="114"/>
      <c r="AA806" s="114"/>
      <c r="AB806" s="115"/>
    </row>
    <row r="807" spans="1:28" x14ac:dyDescent="0.2">
      <c r="A807" s="101">
        <v>805</v>
      </c>
      <c r="B807" s="37"/>
      <c r="C807" s="37"/>
      <c r="D807" s="37"/>
      <c r="G807" s="37"/>
      <c r="J807" s="25"/>
      <c r="K807" s="25"/>
      <c r="P807" s="25"/>
      <c r="T807" s="37"/>
      <c r="U807" s="37"/>
      <c r="Y807" s="37"/>
      <c r="Z807" s="37"/>
    </row>
    <row r="808" spans="1:28" x14ac:dyDescent="0.2">
      <c r="A808" s="101">
        <v>806</v>
      </c>
      <c r="B808" s="37"/>
      <c r="C808" s="37"/>
      <c r="D808" s="37"/>
      <c r="G808" s="37"/>
      <c r="J808" s="25"/>
      <c r="K808" s="25"/>
      <c r="P808" s="25"/>
      <c r="T808" s="37"/>
      <c r="U808" s="37"/>
      <c r="Y808" s="37"/>
      <c r="Z808" s="37"/>
    </row>
    <row r="809" spans="1:28" x14ac:dyDescent="0.2">
      <c r="A809" s="101">
        <v>807</v>
      </c>
      <c r="B809" s="37"/>
      <c r="C809" s="37"/>
      <c r="D809" s="37"/>
      <c r="G809" s="37"/>
      <c r="J809" s="25"/>
      <c r="K809" s="25"/>
      <c r="P809" s="25"/>
      <c r="T809" s="37"/>
      <c r="U809" s="37"/>
      <c r="Y809" s="37"/>
      <c r="Z809" s="37"/>
    </row>
    <row r="810" spans="1:28" x14ac:dyDescent="0.2">
      <c r="A810" s="101">
        <v>808</v>
      </c>
      <c r="B810" s="37"/>
      <c r="C810" s="37"/>
      <c r="D810" s="37"/>
      <c r="G810" s="37"/>
      <c r="J810" s="25"/>
      <c r="K810" s="25"/>
      <c r="P810" s="25"/>
      <c r="T810" s="37"/>
      <c r="U810" s="37"/>
      <c r="Y810" s="37"/>
      <c r="Z810" s="37"/>
    </row>
    <row r="811" spans="1:28" ht="13.5" thickBot="1" x14ac:dyDescent="0.25">
      <c r="A811" s="113">
        <v>809</v>
      </c>
      <c r="B811" s="121"/>
      <c r="C811" s="121"/>
      <c r="D811" s="121"/>
      <c r="E811" s="121"/>
      <c r="F811" s="122"/>
      <c r="G811" s="121"/>
      <c r="H811" s="122"/>
      <c r="I811" s="121"/>
      <c r="J811" s="121"/>
      <c r="K811" s="121"/>
      <c r="L811" s="121"/>
      <c r="M811" s="122"/>
      <c r="N811" s="121"/>
      <c r="O811" s="121"/>
      <c r="P811" s="121"/>
      <c r="Q811" s="121"/>
      <c r="R811" s="122"/>
      <c r="S811" s="121"/>
      <c r="T811" s="121"/>
      <c r="U811" s="121"/>
      <c r="V811" s="121"/>
      <c r="W811" s="122"/>
      <c r="X811" s="121"/>
      <c r="Y811" s="114"/>
      <c r="Z811" s="114"/>
      <c r="AA811" s="114"/>
      <c r="AB811" s="115"/>
    </row>
    <row r="812" spans="1:28" x14ac:dyDescent="0.2">
      <c r="A812" s="101">
        <v>810</v>
      </c>
      <c r="B812" s="37"/>
      <c r="C812" s="37"/>
      <c r="D812" s="37"/>
      <c r="G812" s="37"/>
      <c r="J812" s="25"/>
      <c r="K812" s="25"/>
      <c r="P812" s="25"/>
      <c r="T812" s="37"/>
      <c r="U812" s="37"/>
      <c r="Y812" s="37"/>
      <c r="Z812" s="37"/>
    </row>
    <row r="813" spans="1:28" x14ac:dyDescent="0.2">
      <c r="A813" s="101">
        <v>811</v>
      </c>
      <c r="B813" s="37"/>
      <c r="C813" s="37"/>
      <c r="D813" s="37"/>
      <c r="G813" s="37"/>
      <c r="J813" s="25"/>
      <c r="K813" s="25"/>
      <c r="P813" s="25"/>
      <c r="T813" s="37"/>
      <c r="U813" s="37"/>
      <c r="Y813" s="37"/>
      <c r="Z813" s="37"/>
    </row>
    <row r="814" spans="1:28" x14ac:dyDescent="0.2">
      <c r="A814" s="101">
        <v>812</v>
      </c>
      <c r="B814" s="37"/>
      <c r="C814" s="37"/>
      <c r="D814" s="37"/>
      <c r="G814" s="37"/>
      <c r="J814" s="25"/>
      <c r="K814" s="25"/>
      <c r="P814" s="25"/>
      <c r="T814" s="37"/>
      <c r="U814" s="37"/>
      <c r="Y814" s="37"/>
      <c r="Z814" s="37"/>
    </row>
    <row r="815" spans="1:28" x14ac:dyDescent="0.2">
      <c r="A815" s="101">
        <v>813</v>
      </c>
      <c r="B815" s="37"/>
      <c r="C815" s="37"/>
      <c r="D815" s="37"/>
      <c r="G815" s="37"/>
      <c r="J815" s="25"/>
      <c r="K815" s="25"/>
      <c r="P815" s="25"/>
      <c r="T815" s="37"/>
      <c r="U815" s="37"/>
      <c r="Y815" s="37"/>
      <c r="Z815" s="37"/>
    </row>
    <row r="816" spans="1:28" ht="13.5" thickBot="1" x14ac:dyDescent="0.25">
      <c r="A816" s="113">
        <v>814</v>
      </c>
      <c r="B816" s="121"/>
      <c r="C816" s="121"/>
      <c r="D816" s="121"/>
      <c r="E816" s="121"/>
      <c r="F816" s="122"/>
      <c r="G816" s="121"/>
      <c r="H816" s="122"/>
      <c r="I816" s="121"/>
      <c r="J816" s="121"/>
      <c r="K816" s="121"/>
      <c r="L816" s="121"/>
      <c r="M816" s="122"/>
      <c r="N816" s="121"/>
      <c r="O816" s="121"/>
      <c r="P816" s="121"/>
      <c r="Q816" s="121"/>
      <c r="R816" s="122"/>
      <c r="S816" s="121"/>
      <c r="T816" s="121"/>
      <c r="U816" s="121"/>
      <c r="V816" s="121"/>
      <c r="W816" s="122"/>
      <c r="X816" s="121"/>
      <c r="Y816" s="114"/>
      <c r="Z816" s="114"/>
      <c r="AA816" s="114"/>
      <c r="AB816" s="115"/>
    </row>
    <row r="817" spans="1:28" x14ac:dyDescent="0.2">
      <c r="A817" s="101">
        <v>815</v>
      </c>
      <c r="B817" s="37"/>
      <c r="C817" s="37"/>
      <c r="D817" s="37"/>
      <c r="G817" s="37"/>
      <c r="J817" s="25"/>
      <c r="K817" s="25"/>
      <c r="P817" s="25"/>
      <c r="T817" s="37"/>
      <c r="U817" s="37"/>
      <c r="Y817" s="37"/>
      <c r="Z817" s="37"/>
    </row>
    <row r="818" spans="1:28" x14ac:dyDescent="0.2">
      <c r="A818" s="101">
        <v>816</v>
      </c>
      <c r="B818" s="37"/>
      <c r="C818" s="37"/>
      <c r="D818" s="37"/>
      <c r="G818" s="37"/>
      <c r="J818" s="25"/>
      <c r="K818" s="25"/>
      <c r="P818" s="25"/>
      <c r="T818" s="37"/>
      <c r="U818" s="37"/>
      <c r="Y818" s="37"/>
      <c r="Z818" s="37"/>
    </row>
    <row r="819" spans="1:28" x14ac:dyDescent="0.2">
      <c r="A819" s="101">
        <v>817</v>
      </c>
      <c r="B819" s="37"/>
      <c r="C819" s="37"/>
      <c r="D819" s="37"/>
      <c r="G819" s="37"/>
      <c r="J819" s="25"/>
      <c r="K819" s="25"/>
      <c r="P819" s="25"/>
      <c r="T819" s="37"/>
      <c r="U819" s="37"/>
      <c r="Y819" s="37"/>
      <c r="Z819" s="37"/>
    </row>
    <row r="820" spans="1:28" x14ac:dyDescent="0.2">
      <c r="A820" s="101">
        <v>818</v>
      </c>
      <c r="B820" s="37"/>
      <c r="C820" s="37"/>
      <c r="D820" s="37"/>
      <c r="G820" s="37"/>
      <c r="J820" s="25"/>
      <c r="K820" s="25"/>
      <c r="P820" s="25"/>
      <c r="T820" s="37"/>
      <c r="U820" s="37"/>
      <c r="Y820" s="37"/>
      <c r="Z820" s="37"/>
    </row>
    <row r="821" spans="1:28" ht="13.5" thickBot="1" x14ac:dyDescent="0.25">
      <c r="A821" s="113">
        <v>819</v>
      </c>
      <c r="B821" s="121"/>
      <c r="C821" s="121"/>
      <c r="D821" s="121"/>
      <c r="E821" s="121"/>
      <c r="F821" s="122"/>
      <c r="G821" s="121"/>
      <c r="H821" s="122"/>
      <c r="I821" s="121"/>
      <c r="J821" s="121"/>
      <c r="K821" s="121"/>
      <c r="L821" s="121"/>
      <c r="M821" s="122"/>
      <c r="N821" s="121"/>
      <c r="O821" s="121"/>
      <c r="P821" s="121"/>
      <c r="Q821" s="121"/>
      <c r="R821" s="122"/>
      <c r="S821" s="121"/>
      <c r="T821" s="121"/>
      <c r="U821" s="121"/>
      <c r="V821" s="121"/>
      <c r="W821" s="122"/>
      <c r="X821" s="121"/>
      <c r="Y821" s="114"/>
      <c r="Z821" s="114"/>
      <c r="AA821" s="114"/>
      <c r="AB821" s="115"/>
    </row>
    <row r="822" spans="1:28" x14ac:dyDescent="0.2">
      <c r="A822" s="101">
        <v>820</v>
      </c>
      <c r="B822" s="37"/>
      <c r="C822" s="37"/>
      <c r="D822" s="37"/>
      <c r="G822" s="37"/>
      <c r="J822" s="25"/>
      <c r="K822" s="25"/>
      <c r="P822" s="25"/>
      <c r="T822" s="37"/>
      <c r="U822" s="37"/>
      <c r="Y822" s="37"/>
      <c r="Z822" s="37"/>
    </row>
    <row r="823" spans="1:28" x14ac:dyDescent="0.2">
      <c r="A823" s="101">
        <v>821</v>
      </c>
      <c r="B823" s="37"/>
      <c r="C823" s="37"/>
      <c r="D823" s="37"/>
      <c r="G823" s="37"/>
      <c r="J823" s="25"/>
      <c r="K823" s="25"/>
      <c r="P823" s="25"/>
      <c r="T823" s="37"/>
      <c r="U823" s="37"/>
      <c r="Y823" s="37"/>
      <c r="Z823" s="37"/>
    </row>
    <row r="824" spans="1:28" x14ac:dyDescent="0.2">
      <c r="A824" s="101">
        <v>822</v>
      </c>
      <c r="B824" s="37"/>
      <c r="C824" s="37"/>
      <c r="D824" s="37"/>
      <c r="G824" s="37"/>
      <c r="J824" s="25"/>
      <c r="K824" s="25"/>
      <c r="P824" s="25"/>
      <c r="T824" s="37"/>
      <c r="U824" s="37"/>
      <c r="Y824" s="37"/>
      <c r="Z824" s="37"/>
    </row>
    <row r="825" spans="1:28" x14ac:dyDescent="0.2">
      <c r="A825" s="101">
        <v>823</v>
      </c>
      <c r="B825" s="37"/>
      <c r="C825" s="37"/>
      <c r="D825" s="37"/>
      <c r="G825" s="37"/>
      <c r="J825" s="25"/>
      <c r="K825" s="25"/>
      <c r="P825" s="25"/>
      <c r="T825" s="37"/>
      <c r="U825" s="37"/>
      <c r="Y825" s="37"/>
      <c r="Z825" s="37"/>
    </row>
    <row r="826" spans="1:28" ht="13.5" thickBot="1" x14ac:dyDescent="0.25">
      <c r="A826" s="113">
        <v>824</v>
      </c>
      <c r="B826" s="121"/>
      <c r="C826" s="121"/>
      <c r="D826" s="121"/>
      <c r="E826" s="121"/>
      <c r="F826" s="122"/>
      <c r="G826" s="121"/>
      <c r="H826" s="122"/>
      <c r="I826" s="121"/>
      <c r="J826" s="121"/>
      <c r="K826" s="121"/>
      <c r="L826" s="121"/>
      <c r="M826" s="122"/>
      <c r="N826" s="121"/>
      <c r="O826" s="121"/>
      <c r="P826" s="121"/>
      <c r="Q826" s="121"/>
      <c r="R826" s="122"/>
      <c r="S826" s="121"/>
      <c r="T826" s="121"/>
      <c r="U826" s="121"/>
      <c r="V826" s="121"/>
      <c r="W826" s="122"/>
      <c r="X826" s="121"/>
      <c r="Y826" s="114"/>
      <c r="Z826" s="114"/>
      <c r="AA826" s="114"/>
      <c r="AB826" s="115"/>
    </row>
    <row r="827" spans="1:28" x14ac:dyDescent="0.2">
      <c r="A827" s="101">
        <v>825</v>
      </c>
      <c r="B827" s="37"/>
      <c r="C827" s="37"/>
      <c r="D827" s="37"/>
      <c r="G827" s="37"/>
      <c r="J827" s="25"/>
      <c r="K827" s="25"/>
      <c r="P827" s="25"/>
      <c r="T827" s="37"/>
      <c r="U827" s="37"/>
      <c r="Y827" s="37"/>
      <c r="Z827" s="37"/>
    </row>
    <row r="828" spans="1:28" x14ac:dyDescent="0.2">
      <c r="A828" s="101">
        <v>826</v>
      </c>
      <c r="B828" s="37"/>
      <c r="C828" s="37"/>
      <c r="D828" s="37"/>
      <c r="G828" s="37"/>
      <c r="J828" s="25"/>
      <c r="K828" s="25"/>
      <c r="P828" s="25"/>
      <c r="T828" s="37"/>
      <c r="U828" s="37"/>
      <c r="Y828" s="37"/>
      <c r="Z828" s="37"/>
    </row>
    <row r="829" spans="1:28" x14ac:dyDescent="0.2">
      <c r="A829" s="101">
        <v>827</v>
      </c>
      <c r="B829" s="37"/>
      <c r="C829" s="37"/>
      <c r="D829" s="37"/>
      <c r="G829" s="37"/>
      <c r="J829" s="25"/>
      <c r="K829" s="25"/>
      <c r="P829" s="25"/>
      <c r="T829" s="37"/>
      <c r="U829" s="37"/>
      <c r="Y829" s="37"/>
      <c r="Z829" s="37"/>
    </row>
    <row r="830" spans="1:28" x14ac:dyDescent="0.2">
      <c r="A830" s="101">
        <v>828</v>
      </c>
      <c r="B830" s="37"/>
      <c r="C830" s="37"/>
      <c r="D830" s="37"/>
      <c r="G830" s="37"/>
      <c r="J830" s="25"/>
      <c r="K830" s="25"/>
      <c r="P830" s="25"/>
      <c r="T830" s="37"/>
      <c r="U830" s="37"/>
      <c r="Y830" s="37"/>
      <c r="Z830" s="37"/>
    </row>
    <row r="831" spans="1:28" ht="13.5" thickBot="1" x14ac:dyDescent="0.25">
      <c r="A831" s="113">
        <v>829</v>
      </c>
      <c r="B831" s="121"/>
      <c r="C831" s="121"/>
      <c r="D831" s="121"/>
      <c r="E831" s="121"/>
      <c r="F831" s="122"/>
      <c r="G831" s="121"/>
      <c r="H831" s="122"/>
      <c r="I831" s="121"/>
      <c r="J831" s="121"/>
      <c r="K831" s="121"/>
      <c r="L831" s="121"/>
      <c r="M831" s="122"/>
      <c r="N831" s="121"/>
      <c r="O831" s="121"/>
      <c r="P831" s="121"/>
      <c r="Q831" s="121"/>
      <c r="R831" s="122"/>
      <c r="S831" s="121"/>
      <c r="T831" s="121"/>
      <c r="U831" s="121"/>
      <c r="V831" s="121"/>
      <c r="W831" s="122"/>
      <c r="X831" s="121"/>
      <c r="Y831" s="114"/>
      <c r="Z831" s="114"/>
      <c r="AA831" s="114"/>
      <c r="AB831" s="115"/>
    </row>
    <row r="832" spans="1:28" x14ac:dyDescent="0.2">
      <c r="A832" s="101">
        <v>830</v>
      </c>
      <c r="B832" s="37"/>
      <c r="C832" s="37"/>
      <c r="D832" s="37"/>
      <c r="G832" s="37"/>
      <c r="J832" s="25"/>
      <c r="K832" s="25"/>
      <c r="P832" s="25"/>
      <c r="T832" s="37"/>
      <c r="U832" s="37"/>
      <c r="Y832" s="37"/>
      <c r="Z832" s="37"/>
    </row>
    <row r="833" spans="1:28" x14ac:dyDescent="0.2">
      <c r="A833" s="101">
        <v>831</v>
      </c>
      <c r="B833" s="37"/>
      <c r="C833" s="37"/>
      <c r="D833" s="37"/>
      <c r="G833" s="37"/>
      <c r="J833" s="25"/>
      <c r="K833" s="25"/>
      <c r="P833" s="25"/>
      <c r="T833" s="37"/>
      <c r="U833" s="37"/>
      <c r="Y833" s="37"/>
      <c r="Z833" s="37"/>
    </row>
    <row r="834" spans="1:28" x14ac:dyDescent="0.2">
      <c r="A834" s="101">
        <v>832</v>
      </c>
      <c r="B834" s="37"/>
      <c r="C834" s="37"/>
      <c r="D834" s="37"/>
      <c r="G834" s="37"/>
      <c r="J834" s="25"/>
      <c r="K834" s="25"/>
      <c r="P834" s="25"/>
      <c r="T834" s="37"/>
      <c r="U834" s="37"/>
      <c r="Y834" s="37"/>
      <c r="Z834" s="37"/>
    </row>
    <row r="835" spans="1:28" x14ac:dyDescent="0.2">
      <c r="A835" s="101">
        <v>833</v>
      </c>
      <c r="B835" s="37"/>
      <c r="C835" s="37"/>
      <c r="D835" s="37"/>
      <c r="G835" s="37"/>
      <c r="J835" s="25"/>
      <c r="K835" s="25"/>
      <c r="P835" s="25"/>
      <c r="T835" s="37"/>
      <c r="U835" s="37"/>
      <c r="Y835" s="37"/>
      <c r="Z835" s="37"/>
    </row>
    <row r="836" spans="1:28" ht="13.5" thickBot="1" x14ac:dyDescent="0.25">
      <c r="A836" s="113">
        <v>834</v>
      </c>
      <c r="B836" s="121"/>
      <c r="C836" s="121"/>
      <c r="D836" s="121"/>
      <c r="E836" s="121"/>
      <c r="F836" s="122"/>
      <c r="G836" s="121"/>
      <c r="H836" s="122"/>
      <c r="I836" s="121"/>
      <c r="J836" s="121"/>
      <c r="K836" s="121"/>
      <c r="L836" s="121"/>
      <c r="M836" s="122"/>
      <c r="N836" s="121"/>
      <c r="O836" s="121"/>
      <c r="P836" s="121"/>
      <c r="Q836" s="121"/>
      <c r="R836" s="122"/>
      <c r="S836" s="121"/>
      <c r="T836" s="121"/>
      <c r="U836" s="121"/>
      <c r="V836" s="121"/>
      <c r="W836" s="122"/>
      <c r="X836" s="121"/>
      <c r="Y836" s="114"/>
      <c r="Z836" s="114"/>
      <c r="AA836" s="114"/>
      <c r="AB836" s="115"/>
    </row>
    <row r="837" spans="1:28" x14ac:dyDescent="0.2">
      <c r="A837" s="101">
        <v>835</v>
      </c>
      <c r="B837" s="37"/>
      <c r="C837" s="37"/>
      <c r="D837" s="37"/>
      <c r="G837" s="37"/>
      <c r="J837" s="25"/>
      <c r="K837" s="25"/>
      <c r="P837" s="25"/>
      <c r="T837" s="37"/>
      <c r="U837" s="37"/>
      <c r="Y837" s="37"/>
      <c r="Z837" s="37"/>
    </row>
    <row r="838" spans="1:28" x14ac:dyDescent="0.2">
      <c r="A838" s="101">
        <v>836</v>
      </c>
      <c r="B838" s="37"/>
      <c r="C838" s="37"/>
      <c r="D838" s="37"/>
      <c r="G838" s="37"/>
      <c r="J838" s="25"/>
      <c r="K838" s="25"/>
      <c r="P838" s="25"/>
      <c r="T838" s="37"/>
      <c r="U838" s="37"/>
      <c r="Y838" s="37"/>
      <c r="Z838" s="37"/>
    </row>
    <row r="839" spans="1:28" x14ac:dyDescent="0.2">
      <c r="A839" s="101">
        <v>837</v>
      </c>
      <c r="B839" s="37"/>
      <c r="C839" s="37"/>
      <c r="D839" s="37"/>
      <c r="G839" s="37"/>
      <c r="J839" s="25"/>
      <c r="K839" s="25"/>
      <c r="P839" s="25"/>
      <c r="T839" s="37"/>
      <c r="U839" s="37"/>
      <c r="Y839" s="37"/>
      <c r="Z839" s="37"/>
    </row>
    <row r="840" spans="1:28" x14ac:dyDescent="0.2">
      <c r="A840" s="101">
        <v>838</v>
      </c>
      <c r="B840" s="37"/>
      <c r="C840" s="37"/>
      <c r="D840" s="37"/>
      <c r="G840" s="37"/>
      <c r="J840" s="25"/>
      <c r="K840" s="25"/>
      <c r="P840" s="25"/>
      <c r="T840" s="37"/>
      <c r="U840" s="37"/>
      <c r="Y840" s="37"/>
      <c r="Z840" s="37"/>
    </row>
    <row r="841" spans="1:28" ht="13.5" thickBot="1" x14ac:dyDescent="0.25">
      <c r="A841" s="113">
        <v>839</v>
      </c>
      <c r="B841" s="121"/>
      <c r="C841" s="121"/>
      <c r="D841" s="121"/>
      <c r="E841" s="121"/>
      <c r="F841" s="122"/>
      <c r="G841" s="121"/>
      <c r="H841" s="122"/>
      <c r="I841" s="121"/>
      <c r="J841" s="121"/>
      <c r="K841" s="121"/>
      <c r="L841" s="121"/>
      <c r="M841" s="122"/>
      <c r="N841" s="121"/>
      <c r="O841" s="121"/>
      <c r="P841" s="121"/>
      <c r="Q841" s="121"/>
      <c r="R841" s="122"/>
      <c r="S841" s="121"/>
      <c r="T841" s="121"/>
      <c r="U841" s="121"/>
      <c r="V841" s="121"/>
      <c r="W841" s="122"/>
      <c r="X841" s="121"/>
      <c r="Y841" s="114"/>
      <c r="Z841" s="114"/>
      <c r="AA841" s="114"/>
      <c r="AB841" s="115"/>
    </row>
    <row r="842" spans="1:28" x14ac:dyDescent="0.2">
      <c r="A842" s="101">
        <v>840</v>
      </c>
      <c r="B842" s="37"/>
      <c r="C842" s="37"/>
      <c r="D842" s="37"/>
      <c r="G842" s="37"/>
      <c r="J842" s="25"/>
      <c r="K842" s="25"/>
      <c r="P842" s="25"/>
      <c r="T842" s="37"/>
      <c r="U842" s="37"/>
      <c r="Y842" s="37"/>
      <c r="Z842" s="37"/>
    </row>
    <row r="843" spans="1:28" x14ac:dyDescent="0.2">
      <c r="A843" s="101">
        <v>841</v>
      </c>
      <c r="B843" s="37"/>
      <c r="C843" s="37"/>
      <c r="D843" s="37"/>
      <c r="G843" s="37"/>
      <c r="J843" s="25"/>
      <c r="K843" s="25"/>
      <c r="P843" s="25"/>
      <c r="T843" s="37"/>
      <c r="U843" s="37"/>
      <c r="Y843" s="37"/>
      <c r="Z843" s="37"/>
    </row>
    <row r="844" spans="1:28" x14ac:dyDescent="0.2">
      <c r="A844" s="101">
        <v>842</v>
      </c>
      <c r="B844" s="37"/>
      <c r="C844" s="37"/>
      <c r="D844" s="37"/>
      <c r="G844" s="37"/>
      <c r="J844" s="25"/>
      <c r="K844" s="25"/>
      <c r="P844" s="25"/>
      <c r="T844" s="37"/>
      <c r="U844" s="37"/>
      <c r="Y844" s="37"/>
      <c r="Z844" s="37"/>
    </row>
    <row r="845" spans="1:28" x14ac:dyDescent="0.2">
      <c r="A845" s="101">
        <v>843</v>
      </c>
      <c r="B845" s="37"/>
      <c r="C845" s="37"/>
      <c r="D845" s="37"/>
      <c r="G845" s="37"/>
      <c r="J845" s="25"/>
      <c r="K845" s="25"/>
      <c r="P845" s="25"/>
      <c r="T845" s="37"/>
      <c r="U845" s="37"/>
      <c r="Y845" s="37"/>
      <c r="Z845" s="37"/>
    </row>
    <row r="846" spans="1:28" ht="13.5" thickBot="1" x14ac:dyDescent="0.25">
      <c r="A846" s="113">
        <v>844</v>
      </c>
      <c r="B846" s="121"/>
      <c r="C846" s="121"/>
      <c r="D846" s="121"/>
      <c r="E846" s="121"/>
      <c r="F846" s="122"/>
      <c r="G846" s="121"/>
      <c r="H846" s="122"/>
      <c r="I846" s="121"/>
      <c r="J846" s="121"/>
      <c r="K846" s="121"/>
      <c r="L846" s="121"/>
      <c r="M846" s="122"/>
      <c r="N846" s="121"/>
      <c r="O846" s="121"/>
      <c r="P846" s="121"/>
      <c r="Q846" s="121"/>
      <c r="R846" s="122"/>
      <c r="S846" s="121"/>
      <c r="T846" s="121"/>
      <c r="U846" s="121"/>
      <c r="V846" s="121"/>
      <c r="W846" s="122"/>
      <c r="X846" s="121"/>
      <c r="Y846" s="114"/>
      <c r="Z846" s="114"/>
      <c r="AA846" s="114"/>
      <c r="AB846" s="115"/>
    </row>
    <row r="847" spans="1:28" x14ac:dyDescent="0.2">
      <c r="A847" s="101">
        <v>845</v>
      </c>
      <c r="B847" s="37"/>
      <c r="C847" s="37"/>
      <c r="D847" s="37"/>
      <c r="G847" s="37"/>
      <c r="J847" s="25"/>
      <c r="K847" s="25"/>
      <c r="P847" s="25"/>
      <c r="T847" s="37"/>
      <c r="U847" s="37"/>
      <c r="Y847" s="37"/>
      <c r="Z847" s="37"/>
    </row>
    <row r="848" spans="1:28" x14ac:dyDescent="0.2">
      <c r="A848" s="101">
        <v>846</v>
      </c>
      <c r="B848" s="37"/>
      <c r="C848" s="37"/>
      <c r="D848" s="37"/>
      <c r="G848" s="37"/>
      <c r="J848" s="25"/>
      <c r="K848" s="25"/>
      <c r="P848" s="25"/>
      <c r="T848" s="37"/>
      <c r="U848" s="37"/>
      <c r="Y848" s="37"/>
      <c r="Z848" s="37"/>
    </row>
    <row r="849" spans="1:28" x14ac:dyDescent="0.2">
      <c r="A849" s="101">
        <v>847</v>
      </c>
      <c r="B849" s="37"/>
      <c r="C849" s="37"/>
      <c r="D849" s="37"/>
      <c r="G849" s="37"/>
      <c r="J849" s="25"/>
      <c r="K849" s="25"/>
      <c r="P849" s="25"/>
      <c r="T849" s="37"/>
      <c r="U849" s="37"/>
      <c r="Y849" s="37"/>
      <c r="Z849" s="37"/>
    </row>
    <row r="850" spans="1:28" x14ac:dyDescent="0.2">
      <c r="A850" s="101">
        <v>848</v>
      </c>
      <c r="B850" s="37"/>
      <c r="C850" s="37"/>
      <c r="D850" s="37"/>
      <c r="G850" s="37"/>
      <c r="J850" s="25"/>
      <c r="K850" s="25"/>
      <c r="P850" s="25"/>
      <c r="T850" s="37"/>
      <c r="U850" s="37"/>
      <c r="Y850" s="37"/>
      <c r="Z850" s="37"/>
    </row>
    <row r="851" spans="1:28" ht="13.5" thickBot="1" x14ac:dyDescent="0.25">
      <c r="A851" s="113">
        <v>849</v>
      </c>
      <c r="B851" s="121"/>
      <c r="C851" s="121"/>
      <c r="D851" s="121"/>
      <c r="E851" s="121"/>
      <c r="F851" s="122"/>
      <c r="G851" s="121"/>
      <c r="H851" s="122"/>
      <c r="I851" s="121"/>
      <c r="J851" s="121"/>
      <c r="K851" s="121"/>
      <c r="L851" s="121"/>
      <c r="M851" s="122"/>
      <c r="N851" s="121"/>
      <c r="O851" s="121"/>
      <c r="P851" s="121"/>
      <c r="Q851" s="121"/>
      <c r="R851" s="122"/>
      <c r="S851" s="121"/>
      <c r="T851" s="121"/>
      <c r="U851" s="121"/>
      <c r="V851" s="121"/>
      <c r="W851" s="122"/>
      <c r="X851" s="121"/>
      <c r="Y851" s="114"/>
      <c r="Z851" s="114"/>
      <c r="AA851" s="114"/>
      <c r="AB851" s="115"/>
    </row>
    <row r="852" spans="1:28" x14ac:dyDescent="0.2">
      <c r="A852" s="101">
        <v>850</v>
      </c>
      <c r="B852" s="37"/>
      <c r="C852" s="37"/>
      <c r="D852" s="37"/>
      <c r="G852" s="37"/>
      <c r="J852" s="25"/>
      <c r="K852" s="25"/>
      <c r="P852" s="25"/>
      <c r="T852" s="37"/>
      <c r="U852" s="37"/>
      <c r="Y852" s="37"/>
      <c r="Z852" s="37"/>
    </row>
    <row r="853" spans="1:28" x14ac:dyDescent="0.2">
      <c r="A853" s="101">
        <v>851</v>
      </c>
      <c r="B853" s="37"/>
      <c r="C853" s="37"/>
      <c r="D853" s="37"/>
      <c r="G853" s="37"/>
      <c r="J853" s="25"/>
      <c r="K853" s="25"/>
      <c r="P853" s="25"/>
      <c r="T853" s="37"/>
      <c r="U853" s="37"/>
      <c r="Y853" s="37"/>
      <c r="Z853" s="37"/>
    </row>
    <row r="854" spans="1:28" x14ac:dyDescent="0.2">
      <c r="A854" s="101">
        <v>852</v>
      </c>
      <c r="B854" s="37"/>
      <c r="C854" s="37"/>
      <c r="D854" s="37"/>
      <c r="G854" s="37"/>
      <c r="J854" s="25"/>
      <c r="K854" s="25"/>
      <c r="P854" s="25"/>
      <c r="T854" s="37"/>
      <c r="U854" s="37"/>
      <c r="Y854" s="37"/>
      <c r="Z854" s="37"/>
    </row>
    <row r="855" spans="1:28" x14ac:dyDescent="0.2">
      <c r="A855" s="101">
        <v>853</v>
      </c>
      <c r="B855" s="37"/>
      <c r="C855" s="37"/>
      <c r="D855" s="37"/>
      <c r="G855" s="37"/>
      <c r="J855" s="25"/>
      <c r="K855" s="25"/>
      <c r="P855" s="25"/>
      <c r="T855" s="37"/>
      <c r="U855" s="37"/>
      <c r="Y855" s="37"/>
      <c r="Z855" s="37"/>
    </row>
    <row r="856" spans="1:28" ht="13.5" thickBot="1" x14ac:dyDescent="0.25">
      <c r="A856" s="113">
        <v>854</v>
      </c>
      <c r="B856" s="121"/>
      <c r="C856" s="121"/>
      <c r="D856" s="121"/>
      <c r="E856" s="121"/>
      <c r="F856" s="122"/>
      <c r="G856" s="121"/>
      <c r="H856" s="122"/>
      <c r="I856" s="121"/>
      <c r="J856" s="121"/>
      <c r="K856" s="121"/>
      <c r="L856" s="121"/>
      <c r="M856" s="122"/>
      <c r="N856" s="121"/>
      <c r="O856" s="121"/>
      <c r="P856" s="121"/>
      <c r="Q856" s="121"/>
      <c r="R856" s="122"/>
      <c r="S856" s="121"/>
      <c r="T856" s="121"/>
      <c r="U856" s="121"/>
      <c r="V856" s="121"/>
      <c r="W856" s="122"/>
      <c r="X856" s="121"/>
      <c r="Y856" s="114"/>
      <c r="Z856" s="114"/>
      <c r="AA856" s="114"/>
      <c r="AB856" s="115"/>
    </row>
    <row r="857" spans="1:28" x14ac:dyDescent="0.2">
      <c r="A857" s="101">
        <v>855</v>
      </c>
      <c r="B857" s="37"/>
      <c r="C857" s="37"/>
      <c r="D857" s="37"/>
      <c r="G857" s="37"/>
      <c r="J857" s="25"/>
      <c r="K857" s="25"/>
      <c r="P857" s="25"/>
      <c r="T857" s="37"/>
      <c r="U857" s="37"/>
      <c r="Y857" s="37"/>
      <c r="Z857" s="37"/>
    </row>
    <row r="858" spans="1:28" x14ac:dyDescent="0.2">
      <c r="A858" s="101">
        <v>856</v>
      </c>
      <c r="B858" s="37"/>
      <c r="C858" s="37"/>
      <c r="D858" s="37"/>
      <c r="G858" s="37"/>
      <c r="J858" s="25"/>
      <c r="K858" s="25"/>
      <c r="P858" s="25"/>
      <c r="T858" s="37"/>
      <c r="U858" s="37"/>
      <c r="Y858" s="37"/>
      <c r="Z858" s="37"/>
    </row>
    <row r="859" spans="1:28" x14ac:dyDescent="0.2">
      <c r="A859" s="101">
        <v>857</v>
      </c>
      <c r="B859" s="37"/>
      <c r="C859" s="37"/>
      <c r="D859" s="37"/>
      <c r="G859" s="37"/>
      <c r="J859" s="25"/>
      <c r="K859" s="25"/>
      <c r="P859" s="25"/>
      <c r="T859" s="37"/>
      <c r="U859" s="37"/>
      <c r="Y859" s="37"/>
      <c r="Z859" s="37"/>
    </row>
    <row r="860" spans="1:28" x14ac:dyDescent="0.2">
      <c r="A860" s="101">
        <v>858</v>
      </c>
      <c r="B860" s="37"/>
      <c r="C860" s="37"/>
      <c r="D860" s="37"/>
      <c r="G860" s="37"/>
      <c r="J860" s="25"/>
      <c r="K860" s="25"/>
      <c r="P860" s="25"/>
      <c r="T860" s="37"/>
      <c r="U860" s="37"/>
      <c r="Y860" s="37"/>
      <c r="Z860" s="37"/>
    </row>
    <row r="861" spans="1:28" ht="13.5" thickBot="1" x14ac:dyDescent="0.25">
      <c r="A861" s="113">
        <v>859</v>
      </c>
      <c r="B861" s="121"/>
      <c r="C861" s="121"/>
      <c r="D861" s="121"/>
      <c r="E861" s="121"/>
      <c r="F861" s="122"/>
      <c r="G861" s="121"/>
      <c r="H861" s="122"/>
      <c r="I861" s="121"/>
      <c r="J861" s="121"/>
      <c r="K861" s="121"/>
      <c r="L861" s="121"/>
      <c r="M861" s="122"/>
      <c r="N861" s="121"/>
      <c r="O861" s="121"/>
      <c r="P861" s="121"/>
      <c r="Q861" s="121"/>
      <c r="R861" s="122"/>
      <c r="S861" s="121"/>
      <c r="T861" s="121"/>
      <c r="U861" s="121"/>
      <c r="V861" s="121"/>
      <c r="W861" s="122"/>
      <c r="X861" s="121"/>
      <c r="Y861" s="114"/>
      <c r="Z861" s="114"/>
      <c r="AA861" s="114"/>
      <c r="AB861" s="115"/>
    </row>
    <row r="862" spans="1:28" x14ac:dyDescent="0.2">
      <c r="A862" s="101">
        <v>860</v>
      </c>
      <c r="B862" s="37"/>
      <c r="C862" s="37"/>
      <c r="D862" s="37"/>
      <c r="G862" s="37"/>
      <c r="J862" s="25"/>
      <c r="K862" s="25"/>
      <c r="P862" s="25"/>
      <c r="T862" s="37"/>
      <c r="U862" s="37"/>
      <c r="Y862" s="37"/>
      <c r="Z862" s="37"/>
    </row>
    <row r="863" spans="1:28" x14ac:dyDescent="0.2">
      <c r="A863" s="101">
        <v>861</v>
      </c>
      <c r="B863" s="37"/>
      <c r="C863" s="37"/>
      <c r="D863" s="37"/>
      <c r="G863" s="37"/>
      <c r="J863" s="25"/>
      <c r="K863" s="25"/>
      <c r="P863" s="25"/>
      <c r="T863" s="37"/>
      <c r="U863" s="37"/>
      <c r="Y863" s="37"/>
      <c r="Z863" s="37"/>
    </row>
    <row r="864" spans="1:28" x14ac:dyDescent="0.2">
      <c r="A864" s="101">
        <v>862</v>
      </c>
      <c r="B864" s="37"/>
      <c r="C864" s="37"/>
      <c r="D864" s="37"/>
      <c r="G864" s="37"/>
      <c r="J864" s="25"/>
      <c r="K864" s="25"/>
      <c r="P864" s="25"/>
      <c r="T864" s="37"/>
      <c r="U864" s="37"/>
      <c r="Y864" s="37"/>
      <c r="Z864" s="37"/>
    </row>
    <row r="865" spans="1:28" x14ac:dyDescent="0.2">
      <c r="A865" s="101">
        <v>863</v>
      </c>
      <c r="B865" s="37"/>
      <c r="C865" s="37"/>
      <c r="D865" s="37"/>
      <c r="G865" s="37"/>
      <c r="J865" s="25"/>
      <c r="K865" s="25"/>
      <c r="P865" s="25"/>
      <c r="T865" s="37"/>
      <c r="U865" s="37"/>
      <c r="Y865" s="37"/>
      <c r="Z865" s="37"/>
    </row>
    <row r="866" spans="1:28" ht="13.5" thickBot="1" x14ac:dyDescent="0.25">
      <c r="A866" s="113">
        <v>864</v>
      </c>
      <c r="B866" s="121"/>
      <c r="C866" s="121"/>
      <c r="D866" s="121"/>
      <c r="E866" s="121"/>
      <c r="F866" s="122"/>
      <c r="G866" s="121"/>
      <c r="H866" s="122"/>
      <c r="I866" s="121"/>
      <c r="J866" s="121"/>
      <c r="K866" s="121"/>
      <c r="L866" s="121"/>
      <c r="M866" s="122"/>
      <c r="N866" s="121"/>
      <c r="O866" s="121"/>
      <c r="P866" s="121"/>
      <c r="Q866" s="121"/>
      <c r="R866" s="122"/>
      <c r="S866" s="121"/>
      <c r="T866" s="121"/>
      <c r="U866" s="121"/>
      <c r="V866" s="121"/>
      <c r="W866" s="122"/>
      <c r="X866" s="121"/>
      <c r="Y866" s="114"/>
      <c r="Z866" s="114"/>
      <c r="AA866" s="114"/>
      <c r="AB866" s="115"/>
    </row>
    <row r="867" spans="1:28" x14ac:dyDescent="0.2">
      <c r="A867" s="101">
        <v>865</v>
      </c>
      <c r="B867" s="37"/>
      <c r="C867" s="37"/>
      <c r="D867" s="37"/>
      <c r="G867" s="37"/>
      <c r="J867" s="25"/>
      <c r="K867" s="25"/>
      <c r="P867" s="25"/>
      <c r="T867" s="37"/>
      <c r="U867" s="37"/>
      <c r="Y867" s="37"/>
      <c r="Z867" s="37"/>
    </row>
    <row r="868" spans="1:28" x14ac:dyDescent="0.2">
      <c r="A868" s="101">
        <v>866</v>
      </c>
      <c r="B868" s="37"/>
      <c r="C868" s="37"/>
      <c r="D868" s="37"/>
      <c r="G868" s="37"/>
      <c r="J868" s="25"/>
      <c r="K868" s="25"/>
      <c r="P868" s="25"/>
      <c r="T868" s="37"/>
      <c r="U868" s="37"/>
      <c r="Y868" s="37"/>
      <c r="Z868" s="37"/>
    </row>
    <row r="869" spans="1:28" x14ac:dyDescent="0.2">
      <c r="A869" s="101">
        <v>867</v>
      </c>
      <c r="B869" s="37"/>
      <c r="C869" s="37"/>
      <c r="D869" s="37"/>
      <c r="G869" s="37"/>
      <c r="J869" s="25"/>
      <c r="K869" s="25"/>
      <c r="P869" s="25"/>
      <c r="T869" s="37"/>
      <c r="U869" s="37"/>
      <c r="Y869" s="37"/>
      <c r="Z869" s="37"/>
    </row>
    <row r="870" spans="1:28" x14ac:dyDescent="0.2">
      <c r="A870" s="101">
        <v>868</v>
      </c>
      <c r="B870" s="37"/>
      <c r="C870" s="37"/>
      <c r="D870" s="37"/>
      <c r="G870" s="37"/>
      <c r="J870" s="25"/>
      <c r="K870" s="25"/>
      <c r="P870" s="25"/>
      <c r="T870" s="37"/>
      <c r="U870" s="37"/>
      <c r="Y870" s="37"/>
      <c r="Z870" s="37"/>
    </row>
    <row r="871" spans="1:28" ht="13.5" thickBot="1" x14ac:dyDescent="0.25">
      <c r="A871" s="113">
        <v>869</v>
      </c>
      <c r="B871" s="121"/>
      <c r="C871" s="121"/>
      <c r="D871" s="121"/>
      <c r="E871" s="121"/>
      <c r="F871" s="122"/>
      <c r="G871" s="121"/>
      <c r="H871" s="122"/>
      <c r="I871" s="121"/>
      <c r="J871" s="121"/>
      <c r="K871" s="121"/>
      <c r="L871" s="121"/>
      <c r="M871" s="122"/>
      <c r="N871" s="121"/>
      <c r="O871" s="121"/>
      <c r="P871" s="121"/>
      <c r="Q871" s="121"/>
      <c r="R871" s="122"/>
      <c r="S871" s="121"/>
      <c r="T871" s="121"/>
      <c r="U871" s="121"/>
      <c r="V871" s="121"/>
      <c r="W871" s="122"/>
      <c r="X871" s="121"/>
      <c r="Y871" s="114"/>
      <c r="Z871" s="114"/>
      <c r="AA871" s="114"/>
      <c r="AB871" s="115"/>
    </row>
    <row r="872" spans="1:28" x14ac:dyDescent="0.2">
      <c r="A872" s="101">
        <v>870</v>
      </c>
      <c r="B872" s="37"/>
      <c r="C872" s="37"/>
      <c r="D872" s="37"/>
      <c r="G872" s="37"/>
      <c r="J872" s="25"/>
      <c r="K872" s="25"/>
      <c r="P872" s="25"/>
      <c r="T872" s="37"/>
      <c r="U872" s="37"/>
      <c r="Y872" s="37"/>
      <c r="Z872" s="37"/>
    </row>
    <row r="873" spans="1:28" x14ac:dyDescent="0.2">
      <c r="A873" s="101">
        <v>871</v>
      </c>
      <c r="B873" s="37"/>
      <c r="C873" s="37"/>
      <c r="D873" s="37"/>
      <c r="G873" s="37"/>
      <c r="J873" s="25"/>
      <c r="K873" s="25"/>
      <c r="P873" s="25"/>
      <c r="T873" s="37"/>
      <c r="U873" s="37"/>
      <c r="Y873" s="37"/>
      <c r="Z873" s="37"/>
    </row>
    <row r="874" spans="1:28" x14ac:dyDescent="0.2">
      <c r="A874" s="101">
        <v>872</v>
      </c>
      <c r="B874" s="37"/>
      <c r="C874" s="37"/>
      <c r="D874" s="37"/>
      <c r="G874" s="37"/>
      <c r="J874" s="25"/>
      <c r="K874" s="25"/>
      <c r="P874" s="25"/>
      <c r="T874" s="37"/>
      <c r="U874" s="37"/>
      <c r="Y874" s="37"/>
      <c r="Z874" s="37"/>
    </row>
    <row r="875" spans="1:28" x14ac:dyDescent="0.2">
      <c r="A875" s="101">
        <v>873</v>
      </c>
      <c r="B875" s="37"/>
      <c r="C875" s="37"/>
      <c r="D875" s="37"/>
      <c r="G875" s="37"/>
      <c r="J875" s="25"/>
      <c r="K875" s="25"/>
      <c r="P875" s="25"/>
      <c r="T875" s="37"/>
      <c r="U875" s="37"/>
      <c r="Y875" s="37"/>
      <c r="Z875" s="37"/>
    </row>
    <row r="876" spans="1:28" ht="13.5" thickBot="1" x14ac:dyDescent="0.25">
      <c r="A876" s="113">
        <v>874</v>
      </c>
      <c r="B876" s="121"/>
      <c r="C876" s="121"/>
      <c r="D876" s="121"/>
      <c r="E876" s="121"/>
      <c r="F876" s="122"/>
      <c r="G876" s="121"/>
      <c r="H876" s="122"/>
      <c r="I876" s="121"/>
      <c r="J876" s="121"/>
      <c r="K876" s="121"/>
      <c r="L876" s="121"/>
      <c r="M876" s="122"/>
      <c r="N876" s="121"/>
      <c r="O876" s="121"/>
      <c r="P876" s="121"/>
      <c r="Q876" s="121"/>
      <c r="R876" s="122"/>
      <c r="S876" s="121"/>
      <c r="T876" s="121"/>
      <c r="U876" s="121"/>
      <c r="V876" s="121"/>
      <c r="W876" s="122"/>
      <c r="X876" s="121"/>
      <c r="Y876" s="114"/>
      <c r="Z876" s="114"/>
      <c r="AA876" s="114"/>
      <c r="AB876" s="115"/>
    </row>
    <row r="877" spans="1:28" x14ac:dyDescent="0.2">
      <c r="A877" s="101">
        <v>875</v>
      </c>
      <c r="B877" s="37"/>
      <c r="C877" s="37"/>
      <c r="D877" s="37"/>
      <c r="G877" s="37"/>
      <c r="J877" s="25"/>
      <c r="K877" s="25"/>
      <c r="P877" s="25"/>
      <c r="T877" s="37"/>
      <c r="U877" s="37"/>
      <c r="Y877" s="37"/>
      <c r="Z877" s="37"/>
    </row>
    <row r="878" spans="1:28" x14ac:dyDescent="0.2">
      <c r="A878" s="101">
        <v>876</v>
      </c>
      <c r="B878" s="37"/>
      <c r="C878" s="37"/>
      <c r="D878" s="37"/>
      <c r="G878" s="37"/>
      <c r="J878" s="25"/>
      <c r="K878" s="25"/>
      <c r="P878" s="25"/>
      <c r="T878" s="37"/>
      <c r="U878" s="37"/>
      <c r="Y878" s="37"/>
      <c r="Z878" s="37"/>
    </row>
    <row r="879" spans="1:28" x14ac:dyDescent="0.2">
      <c r="A879" s="101">
        <v>877</v>
      </c>
      <c r="B879" s="37"/>
      <c r="C879" s="37"/>
      <c r="D879" s="37"/>
      <c r="G879" s="37"/>
      <c r="J879" s="25"/>
      <c r="K879" s="25"/>
      <c r="P879" s="25"/>
      <c r="T879" s="37"/>
      <c r="U879" s="37"/>
      <c r="Y879" s="37"/>
      <c r="Z879" s="37"/>
    </row>
    <row r="880" spans="1:28" x14ac:dyDescent="0.2">
      <c r="A880" s="101">
        <v>878</v>
      </c>
      <c r="B880" s="37"/>
      <c r="C880" s="37"/>
      <c r="D880" s="37"/>
      <c r="G880" s="37"/>
      <c r="J880" s="25"/>
      <c r="K880" s="25"/>
      <c r="P880" s="25"/>
      <c r="T880" s="37"/>
      <c r="U880" s="37"/>
      <c r="Y880" s="37"/>
      <c r="Z880" s="37"/>
    </row>
    <row r="881" spans="1:28" ht="13.5" thickBot="1" x14ac:dyDescent="0.25">
      <c r="A881" s="113">
        <v>879</v>
      </c>
      <c r="B881" s="121"/>
      <c r="C881" s="121"/>
      <c r="D881" s="121"/>
      <c r="E881" s="121"/>
      <c r="F881" s="122"/>
      <c r="G881" s="121"/>
      <c r="H881" s="122"/>
      <c r="I881" s="121"/>
      <c r="J881" s="121"/>
      <c r="K881" s="121"/>
      <c r="L881" s="121"/>
      <c r="M881" s="122"/>
      <c r="N881" s="121"/>
      <c r="O881" s="121"/>
      <c r="P881" s="121"/>
      <c r="Q881" s="121"/>
      <c r="R881" s="122"/>
      <c r="S881" s="121"/>
      <c r="T881" s="121"/>
      <c r="U881" s="121"/>
      <c r="V881" s="121"/>
      <c r="W881" s="122"/>
      <c r="X881" s="121"/>
      <c r="Y881" s="114"/>
      <c r="Z881" s="114"/>
      <c r="AA881" s="114"/>
      <c r="AB881" s="115"/>
    </row>
    <row r="882" spans="1:28" x14ac:dyDescent="0.2">
      <c r="A882" s="101">
        <v>880</v>
      </c>
      <c r="B882" s="37"/>
      <c r="C882" s="37"/>
      <c r="D882" s="37"/>
      <c r="G882" s="37"/>
      <c r="J882" s="25"/>
      <c r="K882" s="25"/>
      <c r="P882" s="25"/>
      <c r="T882" s="37"/>
      <c r="U882" s="37"/>
      <c r="Y882" s="37"/>
      <c r="Z882" s="37"/>
    </row>
    <row r="883" spans="1:28" x14ac:dyDescent="0.2">
      <c r="A883" s="101">
        <v>881</v>
      </c>
      <c r="B883" s="37"/>
      <c r="C883" s="37"/>
      <c r="D883" s="37"/>
      <c r="G883" s="37"/>
      <c r="J883" s="25"/>
      <c r="K883" s="25"/>
      <c r="P883" s="25"/>
      <c r="T883" s="37"/>
      <c r="U883" s="37"/>
      <c r="Y883" s="37"/>
      <c r="Z883" s="37"/>
    </row>
    <row r="884" spans="1:28" x14ac:dyDescent="0.2">
      <c r="A884" s="101">
        <v>882</v>
      </c>
      <c r="B884" s="37"/>
      <c r="C884" s="37"/>
      <c r="D884" s="37"/>
      <c r="G884" s="37"/>
      <c r="J884" s="25"/>
      <c r="K884" s="25"/>
      <c r="P884" s="25"/>
      <c r="T884" s="37"/>
      <c r="U884" s="37"/>
      <c r="Y884" s="37"/>
      <c r="Z884" s="37"/>
    </row>
    <row r="885" spans="1:28" x14ac:dyDescent="0.2">
      <c r="A885" s="101">
        <v>883</v>
      </c>
      <c r="B885" s="37"/>
      <c r="C885" s="37"/>
      <c r="D885" s="37"/>
      <c r="G885" s="37"/>
      <c r="J885" s="25"/>
      <c r="K885" s="25"/>
      <c r="P885" s="25"/>
      <c r="T885" s="37"/>
      <c r="U885" s="37"/>
      <c r="Y885" s="37"/>
      <c r="Z885" s="37"/>
    </row>
    <row r="886" spans="1:28" ht="13.5" thickBot="1" x14ac:dyDescent="0.25">
      <c r="A886" s="113">
        <v>884</v>
      </c>
      <c r="B886" s="121"/>
      <c r="C886" s="121"/>
      <c r="D886" s="121"/>
      <c r="E886" s="121"/>
      <c r="F886" s="122"/>
      <c r="G886" s="121"/>
      <c r="H886" s="122"/>
      <c r="I886" s="121"/>
      <c r="J886" s="121"/>
      <c r="K886" s="121"/>
      <c r="L886" s="121"/>
      <c r="M886" s="122"/>
      <c r="N886" s="121"/>
      <c r="O886" s="121"/>
      <c r="P886" s="121"/>
      <c r="Q886" s="121"/>
      <c r="R886" s="122"/>
      <c r="S886" s="121"/>
      <c r="T886" s="121"/>
      <c r="U886" s="121"/>
      <c r="V886" s="121"/>
      <c r="W886" s="122"/>
      <c r="X886" s="121"/>
      <c r="Y886" s="114"/>
      <c r="Z886" s="114"/>
      <c r="AA886" s="114"/>
      <c r="AB886" s="115"/>
    </row>
    <row r="887" spans="1:28" x14ac:dyDescent="0.2">
      <c r="A887" s="101">
        <v>885</v>
      </c>
      <c r="B887" s="37"/>
      <c r="C887" s="37"/>
      <c r="D887" s="37"/>
      <c r="G887" s="37"/>
      <c r="J887" s="25"/>
      <c r="K887" s="25"/>
      <c r="P887" s="25"/>
      <c r="T887" s="37"/>
      <c r="U887" s="37"/>
      <c r="Y887" s="37"/>
      <c r="Z887" s="37"/>
    </row>
    <row r="888" spans="1:28" x14ac:dyDescent="0.2">
      <c r="A888" s="101">
        <v>886</v>
      </c>
      <c r="B888" s="37"/>
      <c r="C888" s="37"/>
      <c r="D888" s="37"/>
      <c r="G888" s="37"/>
      <c r="J888" s="25"/>
      <c r="K888" s="25"/>
      <c r="P888" s="25"/>
      <c r="T888" s="37"/>
      <c r="U888" s="37"/>
      <c r="Y888" s="37"/>
      <c r="Z888" s="37"/>
    </row>
    <row r="889" spans="1:28" x14ac:dyDescent="0.2">
      <c r="A889" s="101">
        <v>887</v>
      </c>
      <c r="B889" s="37"/>
      <c r="C889" s="37"/>
      <c r="D889" s="37"/>
      <c r="G889" s="37"/>
      <c r="J889" s="25"/>
      <c r="K889" s="25"/>
      <c r="P889" s="25"/>
      <c r="T889" s="37"/>
      <c r="U889" s="37"/>
      <c r="Y889" s="37"/>
      <c r="Z889" s="37"/>
    </row>
    <row r="890" spans="1:28" x14ac:dyDescent="0.2">
      <c r="A890" s="101">
        <v>888</v>
      </c>
      <c r="B890" s="37"/>
      <c r="C890" s="37"/>
      <c r="D890" s="37"/>
      <c r="G890" s="37"/>
      <c r="J890" s="25"/>
      <c r="K890" s="25"/>
      <c r="P890" s="25"/>
      <c r="T890" s="37"/>
      <c r="U890" s="37"/>
      <c r="Y890" s="37"/>
      <c r="Z890" s="37"/>
    </row>
    <row r="891" spans="1:28" ht="13.5" thickBot="1" x14ac:dyDescent="0.25">
      <c r="A891" s="113">
        <v>889</v>
      </c>
      <c r="B891" s="121"/>
      <c r="C891" s="121"/>
      <c r="D891" s="121"/>
      <c r="E891" s="121"/>
      <c r="F891" s="122"/>
      <c r="G891" s="121"/>
      <c r="H891" s="122"/>
      <c r="I891" s="121"/>
      <c r="J891" s="121"/>
      <c r="K891" s="121"/>
      <c r="L891" s="121"/>
      <c r="M891" s="122"/>
      <c r="N891" s="121"/>
      <c r="O891" s="121"/>
      <c r="P891" s="121"/>
      <c r="Q891" s="121"/>
      <c r="R891" s="122"/>
      <c r="S891" s="121"/>
      <c r="T891" s="121"/>
      <c r="U891" s="121"/>
      <c r="V891" s="121"/>
      <c r="W891" s="122"/>
      <c r="X891" s="121"/>
      <c r="Y891" s="114"/>
      <c r="Z891" s="114"/>
      <c r="AA891" s="114"/>
      <c r="AB891" s="115"/>
    </row>
    <row r="892" spans="1:28" x14ac:dyDescent="0.2">
      <c r="A892" s="101">
        <v>890</v>
      </c>
      <c r="B892" s="37"/>
      <c r="C892" s="37"/>
      <c r="D892" s="37"/>
      <c r="G892" s="37"/>
      <c r="J892" s="25"/>
      <c r="K892" s="25"/>
      <c r="P892" s="25"/>
      <c r="T892" s="37"/>
      <c r="U892" s="37"/>
      <c r="Y892" s="37"/>
      <c r="Z892" s="37"/>
    </row>
    <row r="893" spans="1:28" x14ac:dyDescent="0.2">
      <c r="A893" s="101">
        <v>891</v>
      </c>
      <c r="B893" s="37"/>
      <c r="C893" s="37"/>
      <c r="D893" s="37"/>
      <c r="G893" s="37"/>
      <c r="J893" s="25"/>
      <c r="K893" s="25"/>
      <c r="P893" s="25"/>
      <c r="T893" s="37"/>
      <c r="U893" s="37"/>
      <c r="Y893" s="37"/>
      <c r="Z893" s="37"/>
    </row>
    <row r="894" spans="1:28" x14ac:dyDescent="0.2">
      <c r="A894" s="101">
        <v>892</v>
      </c>
      <c r="B894" s="37"/>
      <c r="C894" s="37"/>
      <c r="D894" s="37"/>
      <c r="G894" s="37"/>
      <c r="J894" s="25"/>
      <c r="K894" s="25"/>
      <c r="P894" s="25"/>
      <c r="T894" s="37"/>
      <c r="U894" s="37"/>
      <c r="Y894" s="37"/>
      <c r="Z894" s="37"/>
    </row>
    <row r="895" spans="1:28" x14ac:dyDescent="0.2">
      <c r="A895" s="101">
        <v>893</v>
      </c>
      <c r="B895" s="37"/>
      <c r="C895" s="37"/>
      <c r="D895" s="37"/>
      <c r="G895" s="37"/>
      <c r="J895" s="25"/>
      <c r="K895" s="25"/>
      <c r="P895" s="25"/>
      <c r="T895" s="37"/>
      <c r="U895" s="37"/>
      <c r="Y895" s="37"/>
      <c r="Z895" s="37"/>
    </row>
    <row r="896" spans="1:28" ht="13.5" thickBot="1" x14ac:dyDescent="0.25">
      <c r="A896" s="113">
        <v>894</v>
      </c>
      <c r="B896" s="121"/>
      <c r="C896" s="121"/>
      <c r="D896" s="121"/>
      <c r="E896" s="121"/>
      <c r="F896" s="122"/>
      <c r="G896" s="121"/>
      <c r="H896" s="122"/>
      <c r="I896" s="121"/>
      <c r="J896" s="121"/>
      <c r="K896" s="121"/>
      <c r="L896" s="121"/>
      <c r="M896" s="122"/>
      <c r="N896" s="121"/>
      <c r="O896" s="121"/>
      <c r="P896" s="121"/>
      <c r="Q896" s="121"/>
      <c r="R896" s="122"/>
      <c r="S896" s="121"/>
      <c r="T896" s="121"/>
      <c r="U896" s="121"/>
      <c r="V896" s="121"/>
      <c r="W896" s="122"/>
      <c r="X896" s="121"/>
      <c r="Y896" s="114"/>
      <c r="Z896" s="114"/>
      <c r="AA896" s="114"/>
      <c r="AB896" s="115"/>
    </row>
    <row r="897" spans="1:28" x14ac:dyDescent="0.2">
      <c r="A897" s="101">
        <v>895</v>
      </c>
      <c r="B897" s="37"/>
      <c r="C897" s="37"/>
      <c r="D897" s="37"/>
      <c r="G897" s="37"/>
      <c r="J897" s="25"/>
      <c r="K897" s="25"/>
      <c r="P897" s="25"/>
      <c r="T897" s="37"/>
      <c r="U897" s="37"/>
      <c r="Y897" s="37"/>
      <c r="Z897" s="37"/>
    </row>
    <row r="898" spans="1:28" x14ac:dyDescent="0.2">
      <c r="A898" s="101">
        <v>896</v>
      </c>
      <c r="B898" s="37"/>
      <c r="C898" s="37"/>
      <c r="D898" s="37"/>
      <c r="G898" s="37"/>
      <c r="J898" s="25"/>
      <c r="K898" s="25"/>
      <c r="P898" s="25"/>
      <c r="T898" s="37"/>
      <c r="U898" s="37"/>
      <c r="Y898" s="37"/>
      <c r="Z898" s="37"/>
    </row>
    <row r="899" spans="1:28" x14ac:dyDescent="0.2">
      <c r="A899" s="101">
        <v>897</v>
      </c>
      <c r="B899" s="37"/>
      <c r="C899" s="37"/>
      <c r="D899" s="37"/>
      <c r="G899" s="37"/>
      <c r="J899" s="25"/>
      <c r="K899" s="25"/>
      <c r="P899" s="25"/>
      <c r="T899" s="37"/>
      <c r="U899" s="37"/>
      <c r="Y899" s="37"/>
      <c r="Z899" s="37"/>
    </row>
    <row r="900" spans="1:28" x14ac:dyDescent="0.2">
      <c r="A900" s="101">
        <v>898</v>
      </c>
      <c r="B900" s="37"/>
      <c r="C900" s="37"/>
      <c r="D900" s="37"/>
      <c r="G900" s="37"/>
      <c r="J900" s="25"/>
      <c r="K900" s="25"/>
      <c r="P900" s="25"/>
      <c r="T900" s="37"/>
      <c r="U900" s="37"/>
      <c r="Y900" s="37"/>
      <c r="Z900" s="37"/>
    </row>
    <row r="901" spans="1:28" ht="13.5" thickBot="1" x14ac:dyDescent="0.25">
      <c r="A901" s="113">
        <v>899</v>
      </c>
      <c r="B901" s="121"/>
      <c r="C901" s="121"/>
      <c r="D901" s="121"/>
      <c r="E901" s="121"/>
      <c r="F901" s="122"/>
      <c r="G901" s="121"/>
      <c r="H901" s="122"/>
      <c r="I901" s="121"/>
      <c r="J901" s="121"/>
      <c r="K901" s="121"/>
      <c r="L901" s="121"/>
      <c r="M901" s="122"/>
      <c r="N901" s="121"/>
      <c r="O901" s="121"/>
      <c r="P901" s="121"/>
      <c r="Q901" s="121"/>
      <c r="R901" s="122"/>
      <c r="S901" s="121"/>
      <c r="T901" s="121"/>
      <c r="U901" s="121"/>
      <c r="V901" s="121"/>
      <c r="W901" s="122"/>
      <c r="X901" s="121"/>
      <c r="Y901" s="114"/>
      <c r="Z901" s="114"/>
      <c r="AA901" s="114"/>
      <c r="AB901" s="115"/>
    </row>
    <row r="902" spans="1:28" x14ac:dyDescent="0.2">
      <c r="A902" s="101">
        <v>900</v>
      </c>
      <c r="B902" s="37"/>
      <c r="C902" s="37"/>
      <c r="D902" s="37"/>
      <c r="G902" s="37"/>
      <c r="J902" s="25"/>
      <c r="K902" s="25"/>
      <c r="P902" s="25"/>
      <c r="T902" s="37"/>
      <c r="U902" s="37"/>
      <c r="Y902" s="37"/>
      <c r="Z902" s="37"/>
    </row>
    <row r="903" spans="1:28" x14ac:dyDescent="0.2">
      <c r="A903" s="101">
        <v>901</v>
      </c>
      <c r="B903" s="37"/>
      <c r="C903" s="37"/>
      <c r="D903" s="37"/>
      <c r="G903" s="37"/>
      <c r="J903" s="25"/>
      <c r="K903" s="25"/>
      <c r="P903" s="25"/>
      <c r="T903" s="37"/>
      <c r="U903" s="37"/>
      <c r="Y903" s="37"/>
      <c r="Z903" s="37"/>
    </row>
    <row r="904" spans="1:28" x14ac:dyDescent="0.2">
      <c r="A904" s="101">
        <v>902</v>
      </c>
      <c r="B904" s="37"/>
      <c r="C904" s="37"/>
      <c r="D904" s="37"/>
      <c r="G904" s="37"/>
      <c r="J904" s="25"/>
      <c r="K904" s="25"/>
      <c r="P904" s="25"/>
      <c r="T904" s="37"/>
      <c r="U904" s="37"/>
      <c r="Y904" s="37"/>
      <c r="Z904" s="37"/>
    </row>
    <row r="905" spans="1:28" x14ac:dyDescent="0.2">
      <c r="A905" s="101">
        <v>903</v>
      </c>
      <c r="B905" s="37"/>
      <c r="C905" s="37"/>
      <c r="D905" s="37"/>
      <c r="G905" s="37"/>
      <c r="J905" s="25"/>
      <c r="K905" s="25"/>
      <c r="P905" s="25"/>
      <c r="T905" s="37"/>
      <c r="U905" s="37"/>
      <c r="Y905" s="37"/>
      <c r="Z905" s="37"/>
    </row>
    <row r="906" spans="1:28" ht="13.5" thickBot="1" x14ac:dyDescent="0.25">
      <c r="A906" s="113">
        <v>904</v>
      </c>
      <c r="B906" s="121"/>
      <c r="C906" s="121"/>
      <c r="D906" s="121"/>
      <c r="E906" s="121"/>
      <c r="F906" s="122"/>
      <c r="G906" s="121"/>
      <c r="H906" s="122"/>
      <c r="I906" s="121"/>
      <c r="J906" s="121"/>
      <c r="K906" s="121"/>
      <c r="L906" s="121"/>
      <c r="M906" s="122"/>
      <c r="N906" s="121"/>
      <c r="O906" s="121"/>
      <c r="P906" s="121"/>
      <c r="Q906" s="121"/>
      <c r="R906" s="122"/>
      <c r="S906" s="121"/>
      <c r="T906" s="121"/>
      <c r="U906" s="121"/>
      <c r="V906" s="121"/>
      <c r="W906" s="122"/>
      <c r="X906" s="121"/>
      <c r="Y906" s="114"/>
      <c r="Z906" s="114"/>
      <c r="AA906" s="114"/>
      <c r="AB906" s="115"/>
    </row>
    <row r="907" spans="1:28" x14ac:dyDescent="0.2">
      <c r="A907" s="101">
        <v>905</v>
      </c>
      <c r="B907" s="37"/>
      <c r="C907" s="37"/>
      <c r="D907" s="37"/>
      <c r="G907" s="37"/>
      <c r="J907" s="25"/>
      <c r="K907" s="25"/>
      <c r="P907" s="25"/>
      <c r="T907" s="37"/>
      <c r="U907" s="37"/>
      <c r="Y907" s="37"/>
      <c r="Z907" s="37"/>
    </row>
    <row r="908" spans="1:28" x14ac:dyDescent="0.2">
      <c r="A908" s="101">
        <v>906</v>
      </c>
      <c r="B908" s="37"/>
      <c r="C908" s="37"/>
      <c r="D908" s="37"/>
      <c r="G908" s="37"/>
      <c r="J908" s="25"/>
      <c r="K908" s="25"/>
      <c r="P908" s="25"/>
      <c r="T908" s="37"/>
      <c r="U908" s="37"/>
      <c r="Y908" s="37"/>
      <c r="Z908" s="37"/>
    </row>
    <row r="909" spans="1:28" x14ac:dyDescent="0.2">
      <c r="A909" s="101">
        <v>907</v>
      </c>
      <c r="B909" s="37"/>
      <c r="C909" s="37"/>
      <c r="D909" s="37"/>
      <c r="G909" s="37"/>
      <c r="J909" s="25"/>
      <c r="K909" s="25"/>
      <c r="P909" s="25"/>
      <c r="T909" s="37"/>
      <c r="U909" s="37"/>
      <c r="Y909" s="37"/>
      <c r="Z909" s="37"/>
    </row>
    <row r="910" spans="1:28" x14ac:dyDescent="0.2">
      <c r="A910" s="101">
        <v>908</v>
      </c>
      <c r="B910" s="37"/>
      <c r="C910" s="37"/>
      <c r="D910" s="37"/>
      <c r="G910" s="37"/>
      <c r="J910" s="25"/>
      <c r="K910" s="25"/>
      <c r="P910" s="25"/>
      <c r="T910" s="37"/>
      <c r="U910" s="37"/>
      <c r="Y910" s="37"/>
      <c r="Z910" s="37"/>
    </row>
    <row r="911" spans="1:28" ht="13.5" thickBot="1" x14ac:dyDescent="0.25">
      <c r="A911" s="113">
        <v>909</v>
      </c>
      <c r="B911" s="121"/>
      <c r="C911" s="121"/>
      <c r="D911" s="121"/>
      <c r="E911" s="121"/>
      <c r="F911" s="122"/>
      <c r="G911" s="121"/>
      <c r="H911" s="122"/>
      <c r="I911" s="121"/>
      <c r="J911" s="121"/>
      <c r="K911" s="121"/>
      <c r="L911" s="121"/>
      <c r="M911" s="122"/>
      <c r="N911" s="121"/>
      <c r="O911" s="121"/>
      <c r="P911" s="121"/>
      <c r="Q911" s="121"/>
      <c r="R911" s="122"/>
      <c r="S911" s="121"/>
      <c r="T911" s="121"/>
      <c r="U911" s="121"/>
      <c r="V911" s="121"/>
      <c r="W911" s="122"/>
      <c r="X911" s="121"/>
      <c r="Y911" s="114"/>
      <c r="Z911" s="114"/>
      <c r="AA911" s="114"/>
      <c r="AB911" s="115"/>
    </row>
    <row r="912" spans="1:28" x14ac:dyDescent="0.2">
      <c r="A912" s="101">
        <v>910</v>
      </c>
      <c r="B912" s="37"/>
      <c r="C912" s="37"/>
      <c r="D912" s="37"/>
      <c r="G912" s="37"/>
      <c r="J912" s="25"/>
      <c r="K912" s="25"/>
      <c r="P912" s="25"/>
      <c r="T912" s="37"/>
      <c r="U912" s="37"/>
      <c r="Y912" s="37"/>
      <c r="Z912" s="37"/>
    </row>
    <row r="913" spans="1:28" x14ac:dyDescent="0.2">
      <c r="A913" s="101">
        <v>911</v>
      </c>
      <c r="B913" s="37"/>
      <c r="C913" s="37"/>
      <c r="D913" s="37"/>
      <c r="G913" s="37"/>
      <c r="J913" s="25"/>
      <c r="K913" s="25"/>
      <c r="P913" s="25"/>
      <c r="T913" s="37"/>
      <c r="U913" s="37"/>
      <c r="Y913" s="37"/>
      <c r="Z913" s="37"/>
    </row>
    <row r="914" spans="1:28" x14ac:dyDescent="0.2">
      <c r="A914" s="101">
        <v>912</v>
      </c>
      <c r="B914" s="37"/>
      <c r="C914" s="37"/>
      <c r="D914" s="37"/>
      <c r="G914" s="37"/>
      <c r="J914" s="25"/>
      <c r="K914" s="25"/>
      <c r="P914" s="25"/>
      <c r="T914" s="37"/>
      <c r="U914" s="37"/>
      <c r="Y914" s="37"/>
      <c r="Z914" s="37"/>
    </row>
    <row r="915" spans="1:28" x14ac:dyDescent="0.2">
      <c r="A915" s="101">
        <v>913</v>
      </c>
      <c r="B915" s="37"/>
      <c r="C915" s="37"/>
      <c r="D915" s="37"/>
      <c r="G915" s="37"/>
      <c r="J915" s="25"/>
      <c r="K915" s="25"/>
      <c r="P915" s="25"/>
      <c r="T915" s="37"/>
      <c r="U915" s="37"/>
      <c r="Y915" s="37"/>
      <c r="Z915" s="37"/>
    </row>
    <row r="916" spans="1:28" ht="13.5" thickBot="1" x14ac:dyDescent="0.25">
      <c r="A916" s="113">
        <v>914</v>
      </c>
      <c r="B916" s="121"/>
      <c r="C916" s="121"/>
      <c r="D916" s="121"/>
      <c r="E916" s="121"/>
      <c r="F916" s="122"/>
      <c r="G916" s="121"/>
      <c r="H916" s="122"/>
      <c r="I916" s="121"/>
      <c r="J916" s="121"/>
      <c r="K916" s="121"/>
      <c r="L916" s="121"/>
      <c r="M916" s="122"/>
      <c r="N916" s="121"/>
      <c r="O916" s="121"/>
      <c r="P916" s="121"/>
      <c r="Q916" s="121"/>
      <c r="R916" s="122"/>
      <c r="S916" s="121"/>
      <c r="T916" s="121"/>
      <c r="U916" s="121"/>
      <c r="V916" s="121"/>
      <c r="W916" s="122"/>
      <c r="X916" s="121"/>
      <c r="Y916" s="114"/>
      <c r="Z916" s="114"/>
      <c r="AA916" s="114"/>
      <c r="AB916" s="115"/>
    </row>
    <row r="917" spans="1:28" x14ac:dyDescent="0.2">
      <c r="A917" s="101">
        <v>915</v>
      </c>
      <c r="B917" s="37"/>
      <c r="C917" s="37"/>
      <c r="D917" s="37"/>
      <c r="G917" s="37"/>
      <c r="J917" s="25"/>
      <c r="K917" s="25"/>
      <c r="P917" s="25"/>
      <c r="T917" s="37"/>
      <c r="U917" s="37"/>
      <c r="Y917" s="37"/>
      <c r="Z917" s="37"/>
    </row>
    <row r="918" spans="1:28" x14ac:dyDescent="0.2">
      <c r="A918" s="101">
        <v>916</v>
      </c>
      <c r="B918" s="37"/>
      <c r="C918" s="37"/>
      <c r="D918" s="37"/>
      <c r="G918" s="37"/>
      <c r="J918" s="25"/>
      <c r="K918" s="25"/>
      <c r="P918" s="25"/>
      <c r="T918" s="37"/>
      <c r="U918" s="37"/>
      <c r="Y918" s="37"/>
      <c r="Z918" s="37"/>
    </row>
    <row r="919" spans="1:28" x14ac:dyDescent="0.2">
      <c r="A919" s="101">
        <v>917</v>
      </c>
      <c r="B919" s="37"/>
      <c r="C919" s="37"/>
      <c r="D919" s="37"/>
      <c r="G919" s="37"/>
      <c r="J919" s="25"/>
      <c r="K919" s="25"/>
      <c r="P919" s="25"/>
      <c r="T919" s="37"/>
      <c r="U919" s="37"/>
      <c r="Y919" s="37"/>
      <c r="Z919" s="37"/>
    </row>
    <row r="920" spans="1:28" x14ac:dyDescent="0.2">
      <c r="A920" s="101">
        <v>918</v>
      </c>
      <c r="B920" s="37"/>
      <c r="C920" s="37"/>
      <c r="D920" s="37"/>
      <c r="G920" s="37"/>
      <c r="J920" s="25"/>
      <c r="K920" s="25"/>
      <c r="P920" s="25"/>
      <c r="T920" s="37"/>
      <c r="U920" s="37"/>
      <c r="Y920" s="37"/>
      <c r="Z920" s="37"/>
    </row>
    <row r="921" spans="1:28" ht="13.5" thickBot="1" x14ac:dyDescent="0.25">
      <c r="A921" s="113">
        <v>919</v>
      </c>
      <c r="B921" s="121"/>
      <c r="C921" s="121"/>
      <c r="D921" s="121"/>
      <c r="E921" s="121"/>
      <c r="F921" s="122"/>
      <c r="G921" s="121"/>
      <c r="H921" s="122"/>
      <c r="I921" s="121"/>
      <c r="J921" s="121"/>
      <c r="K921" s="121"/>
      <c r="L921" s="121"/>
      <c r="M921" s="122"/>
      <c r="N921" s="121"/>
      <c r="O921" s="121"/>
      <c r="P921" s="121"/>
      <c r="Q921" s="121"/>
      <c r="R921" s="122"/>
      <c r="S921" s="121"/>
      <c r="T921" s="121"/>
      <c r="U921" s="121"/>
      <c r="V921" s="121"/>
      <c r="W921" s="122"/>
      <c r="X921" s="121"/>
      <c r="Y921" s="114"/>
      <c r="Z921" s="114"/>
      <c r="AA921" s="114"/>
      <c r="AB921" s="115"/>
    </row>
    <row r="922" spans="1:28" x14ac:dyDescent="0.2">
      <c r="A922" s="101">
        <v>920</v>
      </c>
      <c r="B922" s="37"/>
      <c r="C922" s="37"/>
      <c r="D922" s="37"/>
      <c r="G922" s="37"/>
      <c r="J922" s="25"/>
      <c r="K922" s="25"/>
      <c r="P922" s="25"/>
      <c r="T922" s="37"/>
      <c r="U922" s="37"/>
      <c r="Y922" s="37"/>
      <c r="Z922" s="37"/>
    </row>
    <row r="923" spans="1:28" x14ac:dyDescent="0.2">
      <c r="A923" s="101">
        <v>921</v>
      </c>
      <c r="B923" s="37"/>
      <c r="C923" s="37"/>
      <c r="D923" s="37"/>
      <c r="G923" s="37"/>
      <c r="J923" s="25"/>
      <c r="K923" s="25"/>
      <c r="P923" s="25"/>
      <c r="T923" s="37"/>
      <c r="U923" s="37"/>
      <c r="Y923" s="37"/>
      <c r="Z923" s="37"/>
    </row>
    <row r="924" spans="1:28" x14ac:dyDescent="0.2">
      <c r="A924" s="101">
        <v>922</v>
      </c>
      <c r="B924" s="37"/>
      <c r="C924" s="37"/>
      <c r="D924" s="37"/>
      <c r="G924" s="37"/>
      <c r="J924" s="25"/>
      <c r="K924" s="25"/>
      <c r="P924" s="25"/>
      <c r="T924" s="37"/>
      <c r="U924" s="37"/>
      <c r="Y924" s="37"/>
      <c r="Z924" s="37"/>
    </row>
    <row r="925" spans="1:28" x14ac:dyDescent="0.2">
      <c r="A925" s="101">
        <v>923</v>
      </c>
      <c r="B925" s="37"/>
      <c r="C925" s="37"/>
      <c r="D925" s="37"/>
      <c r="G925" s="37"/>
      <c r="J925" s="25"/>
      <c r="K925" s="25"/>
      <c r="P925" s="25"/>
      <c r="T925" s="37"/>
      <c r="U925" s="37"/>
      <c r="Y925" s="37"/>
      <c r="Z925" s="37"/>
    </row>
    <row r="926" spans="1:28" ht="13.5" thickBot="1" x14ac:dyDescent="0.25">
      <c r="A926" s="113">
        <v>924</v>
      </c>
      <c r="B926" s="121"/>
      <c r="C926" s="121"/>
      <c r="D926" s="121"/>
      <c r="E926" s="121"/>
      <c r="F926" s="122"/>
      <c r="G926" s="121"/>
      <c r="H926" s="122"/>
      <c r="I926" s="121"/>
      <c r="J926" s="121"/>
      <c r="K926" s="121"/>
      <c r="L926" s="121"/>
      <c r="M926" s="122"/>
      <c r="N926" s="121"/>
      <c r="O926" s="121"/>
      <c r="P926" s="121"/>
      <c r="Q926" s="121"/>
      <c r="R926" s="122"/>
      <c r="S926" s="121"/>
      <c r="T926" s="121"/>
      <c r="U926" s="121"/>
      <c r="V926" s="121"/>
      <c r="W926" s="122"/>
      <c r="X926" s="121"/>
      <c r="Y926" s="114"/>
      <c r="Z926" s="114"/>
      <c r="AA926" s="114"/>
      <c r="AB926" s="115"/>
    </row>
    <row r="927" spans="1:28" x14ac:dyDescent="0.2">
      <c r="A927" s="101">
        <v>925</v>
      </c>
      <c r="B927" s="37"/>
      <c r="C927" s="37"/>
      <c r="D927" s="37"/>
      <c r="G927" s="37"/>
      <c r="J927" s="25"/>
      <c r="K927" s="25"/>
      <c r="P927" s="25"/>
      <c r="T927" s="37"/>
      <c r="U927" s="37"/>
      <c r="Y927" s="37"/>
      <c r="Z927" s="37"/>
    </row>
    <row r="928" spans="1:28" x14ac:dyDescent="0.2">
      <c r="A928" s="101">
        <v>926</v>
      </c>
      <c r="B928" s="37"/>
      <c r="C928" s="37"/>
      <c r="D928" s="37"/>
      <c r="G928" s="37"/>
      <c r="J928" s="25"/>
      <c r="K928" s="25"/>
      <c r="P928" s="25"/>
      <c r="T928" s="37"/>
      <c r="U928" s="37"/>
      <c r="Y928" s="37"/>
      <c r="Z928" s="37"/>
    </row>
    <row r="929" spans="1:28" x14ac:dyDescent="0.2">
      <c r="A929" s="101">
        <v>927</v>
      </c>
      <c r="B929" s="37"/>
      <c r="C929" s="37"/>
      <c r="D929" s="37"/>
      <c r="G929" s="37"/>
      <c r="J929" s="25"/>
      <c r="K929" s="25"/>
      <c r="P929" s="25"/>
      <c r="T929" s="37"/>
      <c r="U929" s="37"/>
      <c r="Y929" s="37"/>
      <c r="Z929" s="37"/>
    </row>
    <row r="930" spans="1:28" x14ac:dyDescent="0.2">
      <c r="A930" s="101">
        <v>928</v>
      </c>
      <c r="B930" s="37"/>
      <c r="C930" s="37"/>
      <c r="D930" s="37"/>
      <c r="G930" s="37"/>
      <c r="J930" s="25"/>
      <c r="K930" s="25"/>
      <c r="P930" s="25"/>
      <c r="T930" s="37"/>
      <c r="U930" s="37"/>
      <c r="Y930" s="37"/>
      <c r="Z930" s="37"/>
    </row>
    <row r="931" spans="1:28" ht="13.5" thickBot="1" x14ac:dyDescent="0.25">
      <c r="A931" s="113">
        <v>929</v>
      </c>
      <c r="B931" s="121"/>
      <c r="C931" s="121"/>
      <c r="D931" s="121"/>
      <c r="E931" s="121"/>
      <c r="F931" s="122"/>
      <c r="G931" s="121"/>
      <c r="H931" s="122"/>
      <c r="I931" s="121"/>
      <c r="J931" s="121"/>
      <c r="K931" s="121"/>
      <c r="L931" s="121"/>
      <c r="M931" s="122"/>
      <c r="N931" s="121"/>
      <c r="O931" s="121"/>
      <c r="P931" s="121"/>
      <c r="Q931" s="121"/>
      <c r="R931" s="122"/>
      <c r="S931" s="121"/>
      <c r="T931" s="121"/>
      <c r="U931" s="121"/>
      <c r="V931" s="121"/>
      <c r="W931" s="122"/>
      <c r="X931" s="121"/>
      <c r="Y931" s="114"/>
      <c r="Z931" s="114"/>
      <c r="AA931" s="114"/>
      <c r="AB931" s="115"/>
    </row>
    <row r="932" spans="1:28" x14ac:dyDescent="0.2">
      <c r="A932" s="101">
        <v>930</v>
      </c>
      <c r="B932" s="37"/>
      <c r="C932" s="37"/>
      <c r="D932" s="37"/>
      <c r="G932" s="37"/>
      <c r="J932" s="25"/>
      <c r="K932" s="25"/>
      <c r="P932" s="25"/>
      <c r="T932" s="37"/>
      <c r="U932" s="37"/>
      <c r="Y932" s="37"/>
      <c r="Z932" s="37"/>
    </row>
    <row r="933" spans="1:28" x14ac:dyDescent="0.2">
      <c r="A933" s="101">
        <v>931</v>
      </c>
      <c r="B933" s="37"/>
      <c r="C933" s="37"/>
      <c r="D933" s="37"/>
      <c r="G933" s="37"/>
      <c r="J933" s="25"/>
      <c r="K933" s="25"/>
      <c r="P933" s="25"/>
      <c r="T933" s="37"/>
      <c r="U933" s="37"/>
      <c r="Y933" s="37"/>
      <c r="Z933" s="37"/>
    </row>
    <row r="934" spans="1:28" x14ac:dyDescent="0.2">
      <c r="A934" s="101">
        <v>932</v>
      </c>
      <c r="B934" s="37"/>
      <c r="C934" s="37"/>
      <c r="D934" s="37"/>
      <c r="G934" s="37"/>
      <c r="J934" s="25"/>
      <c r="K934" s="25"/>
      <c r="P934" s="25"/>
      <c r="T934" s="37"/>
      <c r="U934" s="37"/>
      <c r="Y934" s="37"/>
      <c r="Z934" s="37"/>
    </row>
    <row r="935" spans="1:28" x14ac:dyDescent="0.2">
      <c r="A935" s="101">
        <v>933</v>
      </c>
      <c r="B935" s="37"/>
      <c r="C935" s="37"/>
      <c r="D935" s="37"/>
      <c r="G935" s="37"/>
      <c r="J935" s="25"/>
      <c r="K935" s="25"/>
      <c r="P935" s="25"/>
      <c r="T935" s="37"/>
      <c r="U935" s="37"/>
      <c r="Y935" s="37"/>
      <c r="Z935" s="37"/>
    </row>
    <row r="936" spans="1:28" ht="13.5" thickBot="1" x14ac:dyDescent="0.25">
      <c r="A936" s="113">
        <v>934</v>
      </c>
      <c r="B936" s="121"/>
      <c r="C936" s="121"/>
      <c r="D936" s="121"/>
      <c r="E936" s="121"/>
      <c r="F936" s="122"/>
      <c r="G936" s="121"/>
      <c r="H936" s="122"/>
      <c r="I936" s="121"/>
      <c r="J936" s="121"/>
      <c r="K936" s="121"/>
      <c r="L936" s="121"/>
      <c r="M936" s="122"/>
      <c r="N936" s="121"/>
      <c r="O936" s="121"/>
      <c r="P936" s="121"/>
      <c r="Q936" s="121"/>
      <c r="R936" s="122"/>
      <c r="S936" s="121"/>
      <c r="T936" s="121"/>
      <c r="U936" s="121"/>
      <c r="V936" s="121"/>
      <c r="W936" s="122"/>
      <c r="X936" s="121"/>
      <c r="Y936" s="114"/>
      <c r="Z936" s="114"/>
      <c r="AA936" s="114"/>
      <c r="AB936" s="115"/>
    </row>
    <row r="937" spans="1:28" x14ac:dyDescent="0.2">
      <c r="A937" s="101">
        <v>935</v>
      </c>
      <c r="B937" s="37"/>
      <c r="C937" s="37"/>
      <c r="D937" s="37"/>
      <c r="G937" s="37"/>
      <c r="J937" s="25"/>
      <c r="K937" s="25"/>
      <c r="P937" s="25"/>
      <c r="T937" s="37"/>
      <c r="U937" s="37"/>
      <c r="Y937" s="37"/>
      <c r="Z937" s="37"/>
    </row>
    <row r="938" spans="1:28" x14ac:dyDescent="0.2">
      <c r="A938" s="101">
        <v>936</v>
      </c>
      <c r="B938" s="37"/>
      <c r="C938" s="37"/>
      <c r="D938" s="37"/>
      <c r="G938" s="37"/>
      <c r="J938" s="25"/>
      <c r="K938" s="25"/>
      <c r="P938" s="25"/>
      <c r="T938" s="37"/>
      <c r="U938" s="37"/>
      <c r="Y938" s="37"/>
      <c r="Z938" s="37"/>
    </row>
    <row r="939" spans="1:28" x14ac:dyDescent="0.2">
      <c r="A939" s="101">
        <v>937</v>
      </c>
      <c r="B939" s="37"/>
      <c r="C939" s="37"/>
      <c r="D939" s="37"/>
      <c r="G939" s="37"/>
      <c r="J939" s="25"/>
      <c r="K939" s="25"/>
      <c r="P939" s="25"/>
      <c r="T939" s="37"/>
      <c r="U939" s="37"/>
      <c r="Y939" s="37"/>
      <c r="Z939" s="37"/>
    </row>
    <row r="940" spans="1:28" x14ac:dyDescent="0.2">
      <c r="A940" s="101">
        <v>938</v>
      </c>
      <c r="B940" s="37"/>
      <c r="C940" s="37"/>
      <c r="D940" s="37"/>
      <c r="G940" s="37"/>
      <c r="J940" s="25"/>
      <c r="K940" s="25"/>
      <c r="P940" s="25"/>
      <c r="T940" s="37"/>
      <c r="U940" s="37"/>
      <c r="Y940" s="37"/>
      <c r="Z940" s="37"/>
    </row>
    <row r="941" spans="1:28" ht="13.5" thickBot="1" x14ac:dyDescent="0.25">
      <c r="A941" s="113">
        <v>939</v>
      </c>
      <c r="B941" s="121"/>
      <c r="C941" s="121"/>
      <c r="D941" s="121"/>
      <c r="E941" s="121"/>
      <c r="F941" s="122"/>
      <c r="G941" s="121"/>
      <c r="H941" s="122"/>
      <c r="I941" s="121"/>
      <c r="J941" s="121"/>
      <c r="K941" s="121"/>
      <c r="L941" s="121"/>
      <c r="M941" s="122"/>
      <c r="N941" s="121"/>
      <c r="O941" s="121"/>
      <c r="P941" s="121"/>
      <c r="Q941" s="121"/>
      <c r="R941" s="122"/>
      <c r="S941" s="121"/>
      <c r="T941" s="121"/>
      <c r="U941" s="121"/>
      <c r="V941" s="121"/>
      <c r="W941" s="122"/>
      <c r="X941" s="121"/>
      <c r="Y941" s="114"/>
      <c r="Z941" s="114"/>
      <c r="AA941" s="114"/>
      <c r="AB941" s="115"/>
    </row>
    <row r="942" spans="1:28" x14ac:dyDescent="0.2">
      <c r="A942" s="101">
        <v>940</v>
      </c>
      <c r="B942" s="37"/>
      <c r="C942" s="37"/>
      <c r="D942" s="37"/>
      <c r="G942" s="37"/>
      <c r="J942" s="25"/>
      <c r="K942" s="25"/>
      <c r="P942" s="25"/>
      <c r="T942" s="37"/>
      <c r="U942" s="37"/>
      <c r="Y942" s="37"/>
      <c r="Z942" s="37"/>
    </row>
    <row r="943" spans="1:28" x14ac:dyDescent="0.2">
      <c r="A943" s="101">
        <v>941</v>
      </c>
      <c r="B943" s="37"/>
      <c r="C943" s="37"/>
      <c r="D943" s="37"/>
      <c r="G943" s="37"/>
      <c r="J943" s="25"/>
      <c r="K943" s="25"/>
      <c r="P943" s="25"/>
      <c r="T943" s="37"/>
      <c r="U943" s="37"/>
      <c r="Y943" s="37"/>
      <c r="Z943" s="37"/>
    </row>
    <row r="944" spans="1:28" x14ac:dyDescent="0.2">
      <c r="A944" s="101">
        <v>942</v>
      </c>
      <c r="B944" s="37"/>
      <c r="C944" s="37"/>
      <c r="D944" s="37"/>
      <c r="G944" s="37"/>
      <c r="J944" s="25"/>
      <c r="K944" s="25"/>
      <c r="P944" s="25"/>
      <c r="T944" s="37"/>
      <c r="U944" s="37"/>
      <c r="Y944" s="37"/>
      <c r="Z944" s="37"/>
    </row>
    <row r="945" spans="1:28" x14ac:dyDescent="0.2">
      <c r="A945" s="101">
        <v>943</v>
      </c>
      <c r="B945" s="37"/>
      <c r="C945" s="37"/>
      <c r="D945" s="37"/>
      <c r="G945" s="37"/>
      <c r="J945" s="25"/>
      <c r="K945" s="25"/>
      <c r="P945" s="25"/>
      <c r="T945" s="37"/>
      <c r="U945" s="37"/>
      <c r="Y945" s="37"/>
      <c r="Z945" s="37"/>
    </row>
    <row r="946" spans="1:28" ht="13.5" thickBot="1" x14ac:dyDescent="0.25">
      <c r="A946" s="113">
        <v>944</v>
      </c>
      <c r="B946" s="121"/>
      <c r="C946" s="121"/>
      <c r="D946" s="121"/>
      <c r="E946" s="121"/>
      <c r="F946" s="122"/>
      <c r="G946" s="121"/>
      <c r="H946" s="122"/>
      <c r="I946" s="121"/>
      <c r="J946" s="121"/>
      <c r="K946" s="121"/>
      <c r="L946" s="121"/>
      <c r="M946" s="122"/>
      <c r="N946" s="121"/>
      <c r="O946" s="121"/>
      <c r="P946" s="121"/>
      <c r="Q946" s="121"/>
      <c r="R946" s="122"/>
      <c r="S946" s="121"/>
      <c r="T946" s="121"/>
      <c r="U946" s="121"/>
      <c r="V946" s="121"/>
      <c r="W946" s="122"/>
      <c r="X946" s="121"/>
      <c r="Y946" s="114"/>
      <c r="Z946" s="114"/>
      <c r="AA946" s="114"/>
      <c r="AB946" s="115"/>
    </row>
    <row r="947" spans="1:28" x14ac:dyDescent="0.2">
      <c r="A947" s="101">
        <v>945</v>
      </c>
      <c r="B947" s="37"/>
      <c r="C947" s="37"/>
      <c r="D947" s="37"/>
      <c r="G947" s="37"/>
      <c r="J947" s="25"/>
      <c r="K947" s="25"/>
      <c r="P947" s="25"/>
      <c r="T947" s="37"/>
      <c r="U947" s="37"/>
      <c r="Y947" s="37"/>
      <c r="Z947" s="37"/>
    </row>
    <row r="948" spans="1:28" x14ac:dyDescent="0.2">
      <c r="A948" s="101">
        <v>946</v>
      </c>
      <c r="B948" s="37"/>
      <c r="C948" s="37"/>
      <c r="D948" s="37"/>
      <c r="G948" s="37"/>
      <c r="J948" s="25"/>
      <c r="K948" s="25"/>
      <c r="P948" s="25"/>
      <c r="T948" s="37"/>
      <c r="U948" s="37"/>
      <c r="Y948" s="37"/>
      <c r="Z948" s="37"/>
    </row>
    <row r="949" spans="1:28" x14ac:dyDescent="0.2">
      <c r="A949" s="101">
        <v>947</v>
      </c>
      <c r="B949" s="37"/>
      <c r="C949" s="37"/>
      <c r="D949" s="37"/>
      <c r="G949" s="37"/>
      <c r="J949" s="25"/>
      <c r="K949" s="25"/>
      <c r="P949" s="25"/>
      <c r="T949" s="37"/>
      <c r="U949" s="37"/>
      <c r="Y949" s="37"/>
      <c r="Z949" s="37"/>
    </row>
    <row r="950" spans="1:28" x14ac:dyDescent="0.2">
      <c r="A950" s="101">
        <v>948</v>
      </c>
      <c r="B950" s="37"/>
      <c r="C950" s="37"/>
      <c r="D950" s="37"/>
      <c r="G950" s="37"/>
      <c r="J950" s="25"/>
      <c r="K950" s="25"/>
      <c r="P950" s="25"/>
      <c r="T950" s="37"/>
      <c r="U950" s="37"/>
      <c r="Y950" s="37"/>
      <c r="Z950" s="37"/>
    </row>
    <row r="951" spans="1:28" ht="13.5" thickBot="1" x14ac:dyDescent="0.25">
      <c r="A951" s="113">
        <v>949</v>
      </c>
      <c r="B951" s="121"/>
      <c r="C951" s="121"/>
      <c r="D951" s="121"/>
      <c r="E951" s="121"/>
      <c r="F951" s="122"/>
      <c r="G951" s="121"/>
      <c r="H951" s="122"/>
      <c r="I951" s="121"/>
      <c r="J951" s="121"/>
      <c r="K951" s="121"/>
      <c r="L951" s="121"/>
      <c r="M951" s="122"/>
      <c r="N951" s="121"/>
      <c r="O951" s="121"/>
      <c r="P951" s="121"/>
      <c r="Q951" s="121"/>
      <c r="R951" s="122"/>
      <c r="S951" s="121"/>
      <c r="T951" s="121"/>
      <c r="U951" s="121"/>
      <c r="V951" s="121"/>
      <c r="W951" s="122"/>
      <c r="X951" s="121"/>
      <c r="Y951" s="114"/>
      <c r="Z951" s="114"/>
      <c r="AA951" s="114"/>
      <c r="AB951" s="115"/>
    </row>
    <row r="952" spans="1:28" x14ac:dyDescent="0.2">
      <c r="A952" s="101">
        <v>950</v>
      </c>
      <c r="B952" s="37"/>
      <c r="C952" s="37"/>
      <c r="D952" s="37"/>
      <c r="G952" s="37"/>
      <c r="J952" s="25"/>
      <c r="K952" s="25"/>
      <c r="P952" s="25"/>
      <c r="T952" s="37"/>
      <c r="U952" s="37"/>
      <c r="Y952" s="37"/>
      <c r="Z952" s="37"/>
    </row>
    <row r="953" spans="1:28" x14ac:dyDescent="0.2">
      <c r="A953" s="101">
        <v>951</v>
      </c>
      <c r="B953" s="37"/>
      <c r="C953" s="37"/>
      <c r="D953" s="37"/>
      <c r="G953" s="37"/>
      <c r="J953" s="25"/>
      <c r="K953" s="25"/>
      <c r="P953" s="25"/>
      <c r="T953" s="37"/>
      <c r="U953" s="37"/>
      <c r="Y953" s="37"/>
      <c r="Z953" s="37"/>
    </row>
    <row r="954" spans="1:28" x14ac:dyDescent="0.2">
      <c r="A954" s="101">
        <v>952</v>
      </c>
      <c r="B954" s="37"/>
      <c r="C954" s="37"/>
      <c r="D954" s="37"/>
      <c r="G954" s="37"/>
      <c r="J954" s="25"/>
      <c r="K954" s="25"/>
      <c r="P954" s="25"/>
      <c r="T954" s="37"/>
      <c r="U954" s="37"/>
      <c r="Y954" s="37"/>
      <c r="Z954" s="37"/>
    </row>
    <row r="955" spans="1:28" x14ac:dyDescent="0.2">
      <c r="A955" s="101">
        <v>953</v>
      </c>
      <c r="B955" s="37"/>
      <c r="C955" s="37"/>
      <c r="D955" s="37"/>
      <c r="G955" s="37"/>
      <c r="J955" s="25"/>
      <c r="K955" s="25"/>
      <c r="P955" s="25"/>
      <c r="T955" s="37"/>
      <c r="U955" s="37"/>
      <c r="Y955" s="37"/>
      <c r="Z955" s="37"/>
    </row>
    <row r="956" spans="1:28" ht="13.5" thickBot="1" x14ac:dyDescent="0.25">
      <c r="A956" s="113">
        <v>954</v>
      </c>
      <c r="B956" s="121"/>
      <c r="C956" s="121"/>
      <c r="D956" s="121"/>
      <c r="E956" s="121"/>
      <c r="F956" s="122"/>
      <c r="G956" s="121"/>
      <c r="H956" s="122"/>
      <c r="I956" s="121"/>
      <c r="J956" s="121"/>
      <c r="K956" s="121"/>
      <c r="L956" s="121"/>
      <c r="M956" s="122"/>
      <c r="N956" s="121"/>
      <c r="O956" s="121"/>
      <c r="P956" s="121"/>
      <c r="Q956" s="121"/>
      <c r="R956" s="122"/>
      <c r="S956" s="121"/>
      <c r="T956" s="121"/>
      <c r="U956" s="121"/>
      <c r="V956" s="121"/>
      <c r="W956" s="122"/>
      <c r="X956" s="121"/>
      <c r="Y956" s="114"/>
      <c r="Z956" s="114"/>
      <c r="AA956" s="114"/>
      <c r="AB956" s="115"/>
    </row>
    <row r="957" spans="1:28" x14ac:dyDescent="0.2">
      <c r="A957" s="101">
        <v>955</v>
      </c>
      <c r="B957" s="37"/>
      <c r="C957" s="37"/>
      <c r="D957" s="37"/>
      <c r="G957" s="37"/>
      <c r="J957" s="25"/>
      <c r="K957" s="25"/>
      <c r="P957" s="25"/>
      <c r="T957" s="37"/>
      <c r="U957" s="37"/>
      <c r="Y957" s="37"/>
      <c r="Z957" s="37"/>
    </row>
    <row r="958" spans="1:28" x14ac:dyDescent="0.2">
      <c r="A958" s="101">
        <v>956</v>
      </c>
      <c r="B958" s="37"/>
      <c r="C958" s="37"/>
      <c r="D958" s="37"/>
      <c r="G958" s="37"/>
      <c r="J958" s="25"/>
      <c r="K958" s="25"/>
      <c r="P958" s="25"/>
      <c r="T958" s="37"/>
      <c r="U958" s="37"/>
      <c r="Y958" s="37"/>
      <c r="Z958" s="37"/>
    </row>
    <row r="959" spans="1:28" x14ac:dyDescent="0.2">
      <c r="A959" s="101">
        <v>957</v>
      </c>
      <c r="B959" s="37"/>
      <c r="C959" s="37"/>
      <c r="D959" s="37"/>
      <c r="G959" s="37"/>
      <c r="J959" s="25"/>
      <c r="K959" s="25"/>
      <c r="P959" s="25"/>
      <c r="T959" s="37"/>
      <c r="U959" s="37"/>
      <c r="Y959" s="37"/>
      <c r="Z959" s="37"/>
    </row>
    <row r="960" spans="1:28" x14ac:dyDescent="0.2">
      <c r="A960" s="101">
        <v>958</v>
      </c>
      <c r="B960" s="37"/>
      <c r="C960" s="37"/>
      <c r="D960" s="37"/>
      <c r="G960" s="37"/>
      <c r="J960" s="25"/>
      <c r="K960" s="25"/>
      <c r="P960" s="25"/>
      <c r="T960" s="37"/>
      <c r="U960" s="37"/>
      <c r="Y960" s="37"/>
      <c r="Z960" s="37"/>
    </row>
    <row r="961" spans="1:28" ht="13.5" thickBot="1" x14ac:dyDescent="0.25">
      <c r="A961" s="113">
        <v>959</v>
      </c>
      <c r="B961" s="121"/>
      <c r="C961" s="121"/>
      <c r="D961" s="121"/>
      <c r="E961" s="121"/>
      <c r="F961" s="122"/>
      <c r="G961" s="121"/>
      <c r="H961" s="122"/>
      <c r="I961" s="121"/>
      <c r="J961" s="121"/>
      <c r="K961" s="121"/>
      <c r="L961" s="121"/>
      <c r="M961" s="122"/>
      <c r="N961" s="121"/>
      <c r="O961" s="121"/>
      <c r="P961" s="121"/>
      <c r="Q961" s="121"/>
      <c r="R961" s="122"/>
      <c r="S961" s="121"/>
      <c r="T961" s="121"/>
      <c r="U961" s="121"/>
      <c r="V961" s="121"/>
      <c r="W961" s="122"/>
      <c r="X961" s="121"/>
      <c r="Y961" s="114"/>
      <c r="Z961" s="114"/>
      <c r="AA961" s="114"/>
      <c r="AB961" s="115"/>
    </row>
    <row r="962" spans="1:28" x14ac:dyDescent="0.2">
      <c r="A962" s="101">
        <v>960</v>
      </c>
      <c r="B962" s="37"/>
      <c r="C962" s="37"/>
      <c r="D962" s="37"/>
      <c r="G962" s="37"/>
      <c r="J962" s="25"/>
      <c r="K962" s="25"/>
      <c r="P962" s="25"/>
      <c r="T962" s="37"/>
      <c r="U962" s="37"/>
      <c r="Y962" s="37"/>
      <c r="Z962" s="37"/>
    </row>
    <row r="963" spans="1:28" x14ac:dyDescent="0.2">
      <c r="A963" s="101">
        <v>961</v>
      </c>
      <c r="B963" s="37"/>
      <c r="C963" s="37"/>
      <c r="D963" s="37"/>
      <c r="G963" s="37"/>
      <c r="J963" s="25"/>
      <c r="K963" s="25"/>
      <c r="P963" s="25"/>
      <c r="T963" s="37"/>
      <c r="U963" s="37"/>
      <c r="Y963" s="37"/>
      <c r="Z963" s="37"/>
    </row>
    <row r="964" spans="1:28" x14ac:dyDescent="0.2">
      <c r="A964" s="101">
        <v>962</v>
      </c>
      <c r="B964" s="37"/>
      <c r="C964" s="37"/>
      <c r="D964" s="37"/>
      <c r="G964" s="37"/>
      <c r="J964" s="25"/>
      <c r="K964" s="25"/>
      <c r="P964" s="25"/>
      <c r="T964" s="37"/>
      <c r="U964" s="37"/>
      <c r="Y964" s="37"/>
      <c r="Z964" s="37"/>
    </row>
    <row r="965" spans="1:28" x14ac:dyDescent="0.2">
      <c r="A965" s="101">
        <v>963</v>
      </c>
      <c r="B965" s="37"/>
      <c r="C965" s="37"/>
      <c r="D965" s="37"/>
      <c r="G965" s="37"/>
      <c r="J965" s="25"/>
      <c r="K965" s="25"/>
      <c r="P965" s="25"/>
      <c r="T965" s="37"/>
      <c r="U965" s="37"/>
      <c r="Y965" s="37"/>
      <c r="Z965" s="37"/>
    </row>
    <row r="966" spans="1:28" ht="13.5" thickBot="1" x14ac:dyDescent="0.25">
      <c r="A966" s="113">
        <v>964</v>
      </c>
      <c r="B966" s="121"/>
      <c r="C966" s="121"/>
      <c r="D966" s="121"/>
      <c r="E966" s="121"/>
      <c r="F966" s="122"/>
      <c r="G966" s="121"/>
      <c r="H966" s="122"/>
      <c r="I966" s="121"/>
      <c r="J966" s="121"/>
      <c r="K966" s="121"/>
      <c r="L966" s="121"/>
      <c r="M966" s="122"/>
      <c r="N966" s="121"/>
      <c r="O966" s="121"/>
      <c r="P966" s="121"/>
      <c r="Q966" s="121"/>
      <c r="R966" s="122"/>
      <c r="S966" s="121"/>
      <c r="T966" s="121"/>
      <c r="U966" s="121"/>
      <c r="V966" s="121"/>
      <c r="W966" s="122"/>
      <c r="X966" s="121"/>
      <c r="Y966" s="114"/>
      <c r="Z966" s="114"/>
      <c r="AA966" s="114"/>
      <c r="AB966" s="115"/>
    </row>
    <row r="967" spans="1:28" x14ac:dyDescent="0.2">
      <c r="A967" s="101">
        <v>965</v>
      </c>
      <c r="B967" s="37"/>
      <c r="C967" s="37"/>
      <c r="D967" s="37"/>
      <c r="G967" s="37"/>
      <c r="J967" s="25"/>
      <c r="K967" s="25"/>
      <c r="P967" s="25"/>
      <c r="T967" s="37"/>
      <c r="U967" s="37"/>
      <c r="Y967" s="37"/>
      <c r="Z967" s="37"/>
    </row>
    <row r="968" spans="1:28" x14ac:dyDescent="0.2">
      <c r="A968" s="101">
        <v>966</v>
      </c>
      <c r="B968" s="37"/>
      <c r="C968" s="37"/>
      <c r="D968" s="37"/>
      <c r="G968" s="37"/>
      <c r="J968" s="25"/>
      <c r="K968" s="25"/>
      <c r="P968" s="25"/>
      <c r="T968" s="37"/>
      <c r="U968" s="37"/>
      <c r="Y968" s="37"/>
      <c r="Z968" s="37"/>
    </row>
    <row r="969" spans="1:28" x14ac:dyDescent="0.2">
      <c r="A969" s="101">
        <v>967</v>
      </c>
      <c r="B969" s="37"/>
      <c r="C969" s="37"/>
      <c r="D969" s="37"/>
      <c r="G969" s="37"/>
      <c r="J969" s="25"/>
      <c r="K969" s="25"/>
      <c r="P969" s="25"/>
      <c r="T969" s="37"/>
      <c r="U969" s="37"/>
      <c r="Y969" s="37"/>
      <c r="Z969" s="37"/>
    </row>
    <row r="970" spans="1:28" x14ac:dyDescent="0.2">
      <c r="A970" s="101">
        <v>968</v>
      </c>
      <c r="B970" s="37"/>
      <c r="C970" s="37"/>
      <c r="D970" s="37"/>
      <c r="G970" s="37"/>
      <c r="J970" s="25"/>
      <c r="K970" s="25"/>
      <c r="P970" s="25"/>
      <c r="T970" s="37"/>
      <c r="U970" s="37"/>
      <c r="Y970" s="37"/>
      <c r="Z970" s="37"/>
    </row>
    <row r="971" spans="1:28" ht="13.5" thickBot="1" x14ac:dyDescent="0.25">
      <c r="A971" s="113">
        <v>969</v>
      </c>
      <c r="B971" s="121"/>
      <c r="C971" s="121"/>
      <c r="D971" s="121"/>
      <c r="E971" s="121"/>
      <c r="F971" s="122"/>
      <c r="G971" s="121"/>
      <c r="H971" s="122"/>
      <c r="I971" s="121"/>
      <c r="J971" s="121"/>
      <c r="K971" s="121"/>
      <c r="L971" s="121"/>
      <c r="M971" s="122"/>
      <c r="N971" s="121"/>
      <c r="O971" s="121"/>
      <c r="P971" s="121"/>
      <c r="Q971" s="121"/>
      <c r="R971" s="122"/>
      <c r="S971" s="121"/>
      <c r="T971" s="121"/>
      <c r="U971" s="121"/>
      <c r="V971" s="121"/>
      <c r="W971" s="122"/>
      <c r="X971" s="121"/>
      <c r="Y971" s="114"/>
      <c r="Z971" s="114"/>
      <c r="AA971" s="114"/>
      <c r="AB971" s="115"/>
    </row>
    <row r="972" spans="1:28" x14ac:dyDescent="0.2">
      <c r="A972" s="101">
        <v>970</v>
      </c>
      <c r="B972" s="37"/>
      <c r="C972" s="37"/>
      <c r="D972" s="37"/>
      <c r="G972" s="37"/>
      <c r="J972" s="25"/>
      <c r="K972" s="25"/>
      <c r="P972" s="25"/>
      <c r="T972" s="37"/>
      <c r="U972" s="37"/>
      <c r="Y972" s="37"/>
      <c r="Z972" s="37"/>
    </row>
    <row r="973" spans="1:28" x14ac:dyDescent="0.2">
      <c r="A973" s="101">
        <v>971</v>
      </c>
      <c r="B973" s="37"/>
      <c r="C973" s="37"/>
      <c r="D973" s="37"/>
      <c r="G973" s="37"/>
      <c r="J973" s="25"/>
      <c r="K973" s="25"/>
      <c r="P973" s="25"/>
      <c r="T973" s="37"/>
      <c r="U973" s="37"/>
      <c r="Y973" s="37"/>
      <c r="Z973" s="37"/>
    </row>
    <row r="974" spans="1:28" x14ac:dyDescent="0.2">
      <c r="A974" s="101">
        <v>972</v>
      </c>
      <c r="B974" s="37"/>
      <c r="C974" s="37"/>
      <c r="D974" s="37"/>
      <c r="G974" s="37"/>
      <c r="J974" s="25"/>
      <c r="K974" s="25"/>
      <c r="P974" s="25"/>
      <c r="T974" s="37"/>
      <c r="U974" s="37"/>
      <c r="Y974" s="37"/>
      <c r="Z974" s="37"/>
    </row>
    <row r="975" spans="1:28" x14ac:dyDescent="0.2">
      <c r="A975" s="101">
        <v>973</v>
      </c>
      <c r="B975" s="37"/>
      <c r="C975" s="37"/>
      <c r="D975" s="37"/>
      <c r="G975" s="37"/>
      <c r="J975" s="25"/>
      <c r="K975" s="25"/>
      <c r="P975" s="25"/>
      <c r="T975" s="37"/>
      <c r="U975" s="37"/>
      <c r="Y975" s="37"/>
      <c r="Z975" s="37"/>
    </row>
    <row r="976" spans="1:28" ht="13.5" thickBot="1" x14ac:dyDescent="0.25">
      <c r="A976" s="113">
        <v>974</v>
      </c>
      <c r="B976" s="121"/>
      <c r="C976" s="121"/>
      <c r="D976" s="121"/>
      <c r="E976" s="121"/>
      <c r="F976" s="122"/>
      <c r="G976" s="121"/>
      <c r="H976" s="122"/>
      <c r="I976" s="121"/>
      <c r="J976" s="121"/>
      <c r="K976" s="121"/>
      <c r="L976" s="121"/>
      <c r="M976" s="122"/>
      <c r="N976" s="121"/>
      <c r="O976" s="121"/>
      <c r="P976" s="121"/>
      <c r="Q976" s="121"/>
      <c r="R976" s="122"/>
      <c r="S976" s="121"/>
      <c r="T976" s="121"/>
      <c r="U976" s="121"/>
      <c r="V976" s="121"/>
      <c r="W976" s="122"/>
      <c r="X976" s="121"/>
      <c r="Y976" s="114"/>
      <c r="Z976" s="114"/>
      <c r="AA976" s="114"/>
      <c r="AB976" s="115"/>
    </row>
    <row r="977" spans="1:28" x14ac:dyDescent="0.2">
      <c r="A977" s="101">
        <v>975</v>
      </c>
      <c r="B977" s="37"/>
      <c r="C977" s="37"/>
      <c r="D977" s="37"/>
      <c r="G977" s="37"/>
      <c r="J977" s="25"/>
      <c r="K977" s="25"/>
      <c r="P977" s="25"/>
      <c r="T977" s="37"/>
      <c r="U977" s="37"/>
      <c r="Y977" s="37"/>
      <c r="Z977" s="37"/>
    </row>
    <row r="978" spans="1:28" x14ac:dyDescent="0.2">
      <c r="A978" s="101">
        <v>976</v>
      </c>
      <c r="B978" s="37"/>
      <c r="C978" s="37"/>
      <c r="D978" s="37"/>
      <c r="G978" s="37"/>
      <c r="J978" s="25"/>
      <c r="K978" s="25"/>
      <c r="P978" s="25"/>
      <c r="T978" s="37"/>
      <c r="U978" s="37"/>
      <c r="Y978" s="37"/>
      <c r="Z978" s="37"/>
    </row>
    <row r="979" spans="1:28" x14ac:dyDescent="0.2">
      <c r="A979" s="101">
        <v>977</v>
      </c>
      <c r="B979" s="37"/>
      <c r="C979" s="37"/>
      <c r="D979" s="37"/>
      <c r="G979" s="37"/>
      <c r="J979" s="25"/>
      <c r="K979" s="25"/>
      <c r="P979" s="25"/>
      <c r="T979" s="37"/>
      <c r="U979" s="37"/>
      <c r="Y979" s="37"/>
      <c r="Z979" s="37"/>
    </row>
    <row r="980" spans="1:28" x14ac:dyDescent="0.2">
      <c r="A980" s="101">
        <v>978</v>
      </c>
      <c r="B980" s="37"/>
      <c r="C980" s="37"/>
      <c r="D980" s="37"/>
      <c r="G980" s="37"/>
      <c r="J980" s="25"/>
      <c r="K980" s="25"/>
      <c r="P980" s="25"/>
      <c r="T980" s="37"/>
      <c r="U980" s="37"/>
      <c r="Y980" s="37"/>
      <c r="Z980" s="37"/>
    </row>
    <row r="981" spans="1:28" ht="13.5" thickBot="1" x14ac:dyDescent="0.25">
      <c r="A981" s="113">
        <v>979</v>
      </c>
      <c r="B981" s="121"/>
      <c r="C981" s="121"/>
      <c r="D981" s="121"/>
      <c r="E981" s="121"/>
      <c r="F981" s="122"/>
      <c r="G981" s="121"/>
      <c r="H981" s="122"/>
      <c r="I981" s="121"/>
      <c r="J981" s="121"/>
      <c r="K981" s="121"/>
      <c r="L981" s="121"/>
      <c r="M981" s="122"/>
      <c r="N981" s="121"/>
      <c r="O981" s="121"/>
      <c r="P981" s="121"/>
      <c r="Q981" s="121"/>
      <c r="R981" s="122"/>
      <c r="S981" s="121"/>
      <c r="T981" s="121"/>
      <c r="U981" s="121"/>
      <c r="V981" s="121"/>
      <c r="W981" s="122"/>
      <c r="X981" s="121"/>
      <c r="Y981" s="114"/>
      <c r="Z981" s="114"/>
      <c r="AA981" s="114"/>
      <c r="AB981" s="115"/>
    </row>
    <row r="982" spans="1:28" x14ac:dyDescent="0.2">
      <c r="A982" s="101">
        <v>980</v>
      </c>
      <c r="B982" s="37"/>
      <c r="C982" s="37"/>
      <c r="D982" s="37"/>
      <c r="G982" s="37"/>
      <c r="J982" s="25"/>
      <c r="K982" s="25"/>
      <c r="P982" s="25"/>
      <c r="T982" s="37"/>
      <c r="U982" s="37"/>
      <c r="Y982" s="37"/>
      <c r="Z982" s="37"/>
    </row>
    <row r="983" spans="1:28" x14ac:dyDescent="0.2">
      <c r="A983" s="101">
        <v>981</v>
      </c>
      <c r="B983" s="37"/>
      <c r="C983" s="37"/>
      <c r="D983" s="37"/>
      <c r="G983" s="37"/>
      <c r="J983" s="25"/>
      <c r="K983" s="25"/>
      <c r="P983" s="25"/>
      <c r="T983" s="37"/>
      <c r="U983" s="37"/>
      <c r="Y983" s="37"/>
      <c r="Z983" s="37"/>
    </row>
    <row r="984" spans="1:28" x14ac:dyDescent="0.2">
      <c r="A984" s="101">
        <v>982</v>
      </c>
      <c r="B984" s="37"/>
      <c r="C984" s="37"/>
      <c r="D984" s="37"/>
      <c r="G984" s="37"/>
      <c r="J984" s="25"/>
      <c r="K984" s="25"/>
      <c r="P984" s="25"/>
      <c r="T984" s="37"/>
      <c r="U984" s="37"/>
      <c r="Y984" s="37"/>
      <c r="Z984" s="37"/>
    </row>
    <row r="985" spans="1:28" x14ac:dyDescent="0.2">
      <c r="A985" s="101">
        <v>983</v>
      </c>
      <c r="B985" s="37"/>
      <c r="C985" s="37"/>
      <c r="D985" s="37"/>
      <c r="G985" s="37"/>
      <c r="J985" s="25"/>
      <c r="K985" s="25"/>
      <c r="P985" s="25"/>
      <c r="T985" s="37"/>
      <c r="U985" s="37"/>
      <c r="Y985" s="37"/>
      <c r="Z985" s="37"/>
    </row>
    <row r="986" spans="1:28" ht="13.5" thickBot="1" x14ac:dyDescent="0.25">
      <c r="A986" s="113">
        <v>984</v>
      </c>
      <c r="B986" s="121"/>
      <c r="C986" s="121"/>
      <c r="D986" s="121"/>
      <c r="E986" s="121"/>
      <c r="F986" s="122"/>
      <c r="G986" s="121"/>
      <c r="H986" s="122"/>
      <c r="I986" s="121"/>
      <c r="J986" s="121"/>
      <c r="K986" s="121"/>
      <c r="L986" s="121"/>
      <c r="M986" s="122"/>
      <c r="N986" s="121"/>
      <c r="O986" s="121"/>
      <c r="P986" s="121"/>
      <c r="Q986" s="121"/>
      <c r="R986" s="122"/>
      <c r="S986" s="121"/>
      <c r="T986" s="121"/>
      <c r="U986" s="121"/>
      <c r="V986" s="121"/>
      <c r="W986" s="122"/>
      <c r="X986" s="121"/>
      <c r="Y986" s="114"/>
      <c r="Z986" s="114"/>
      <c r="AA986" s="114"/>
      <c r="AB986" s="115"/>
    </row>
    <row r="987" spans="1:28" x14ac:dyDescent="0.2">
      <c r="A987" s="101">
        <v>985</v>
      </c>
      <c r="B987" s="37"/>
      <c r="C987" s="37"/>
      <c r="D987" s="37"/>
      <c r="G987" s="37"/>
      <c r="J987" s="25"/>
      <c r="K987" s="25"/>
      <c r="P987" s="25"/>
      <c r="T987" s="37"/>
      <c r="U987" s="37"/>
      <c r="Y987" s="37"/>
      <c r="Z987" s="37"/>
    </row>
    <row r="988" spans="1:28" x14ac:dyDescent="0.2">
      <c r="A988" s="101">
        <v>986</v>
      </c>
      <c r="B988" s="37"/>
      <c r="C988" s="37"/>
      <c r="D988" s="37"/>
      <c r="G988" s="37"/>
      <c r="J988" s="25"/>
      <c r="K988" s="25"/>
      <c r="P988" s="25"/>
      <c r="T988" s="37"/>
      <c r="U988" s="37"/>
      <c r="Y988" s="37"/>
      <c r="Z988" s="37"/>
    </row>
    <row r="989" spans="1:28" x14ac:dyDescent="0.2">
      <c r="A989" s="101">
        <v>987</v>
      </c>
      <c r="B989" s="37"/>
      <c r="C989" s="37"/>
      <c r="D989" s="37"/>
      <c r="G989" s="37"/>
      <c r="J989" s="25"/>
      <c r="K989" s="25"/>
      <c r="P989" s="25"/>
      <c r="T989" s="37"/>
      <c r="U989" s="37"/>
      <c r="Y989" s="37"/>
      <c r="Z989" s="37"/>
    </row>
    <row r="990" spans="1:28" x14ac:dyDescent="0.2">
      <c r="A990" s="101">
        <v>988</v>
      </c>
      <c r="B990" s="37"/>
      <c r="C990" s="37"/>
      <c r="D990" s="37"/>
      <c r="G990" s="37"/>
      <c r="J990" s="25"/>
      <c r="K990" s="25"/>
      <c r="P990" s="25"/>
      <c r="T990" s="37"/>
      <c r="U990" s="37"/>
      <c r="Y990" s="37"/>
      <c r="Z990" s="37"/>
    </row>
    <row r="991" spans="1:28" ht="13.5" thickBot="1" x14ac:dyDescent="0.25">
      <c r="A991" s="113">
        <v>989</v>
      </c>
      <c r="B991" s="121"/>
      <c r="C991" s="121"/>
      <c r="D991" s="121"/>
      <c r="E991" s="121"/>
      <c r="F991" s="122"/>
      <c r="G991" s="121"/>
      <c r="H991" s="122"/>
      <c r="I991" s="121"/>
      <c r="J991" s="121"/>
      <c r="K991" s="121"/>
      <c r="L991" s="121"/>
      <c r="M991" s="122"/>
      <c r="N991" s="121"/>
      <c r="O991" s="121"/>
      <c r="P991" s="121"/>
      <c r="Q991" s="121"/>
      <c r="R991" s="122"/>
      <c r="S991" s="121"/>
      <c r="T991" s="121"/>
      <c r="U991" s="121"/>
      <c r="V991" s="121"/>
      <c r="W991" s="122"/>
      <c r="X991" s="121"/>
      <c r="Y991" s="114"/>
      <c r="Z991" s="114"/>
      <c r="AA991" s="114"/>
      <c r="AB991" s="115"/>
    </row>
    <row r="992" spans="1:28" x14ac:dyDescent="0.2">
      <c r="A992" s="101">
        <v>990</v>
      </c>
      <c r="B992" s="37"/>
      <c r="C992" s="37"/>
      <c r="D992" s="37"/>
      <c r="G992" s="37"/>
      <c r="J992" s="25"/>
      <c r="K992" s="25"/>
      <c r="P992" s="25"/>
      <c r="T992" s="37"/>
      <c r="U992" s="37"/>
      <c r="Y992" s="37"/>
      <c r="Z992" s="37"/>
    </row>
    <row r="993" spans="1:28" x14ac:dyDescent="0.2">
      <c r="A993" s="101">
        <v>991</v>
      </c>
      <c r="B993" s="37"/>
      <c r="C993" s="37"/>
      <c r="D993" s="37"/>
      <c r="G993" s="37"/>
      <c r="J993" s="25"/>
      <c r="K993" s="25"/>
      <c r="P993" s="25"/>
      <c r="T993" s="37"/>
      <c r="U993" s="37"/>
      <c r="Y993" s="37"/>
      <c r="Z993" s="37"/>
    </row>
    <row r="994" spans="1:28" x14ac:dyDescent="0.2">
      <c r="A994" s="101">
        <v>992</v>
      </c>
      <c r="B994" s="37"/>
      <c r="C994" s="37"/>
      <c r="D994" s="37"/>
      <c r="G994" s="37"/>
      <c r="J994" s="25"/>
      <c r="K994" s="25"/>
      <c r="P994" s="25"/>
      <c r="T994" s="37"/>
      <c r="U994" s="37"/>
      <c r="Y994" s="37"/>
      <c r="Z994" s="37"/>
    </row>
    <row r="995" spans="1:28" x14ac:dyDescent="0.2">
      <c r="A995" s="101">
        <v>993</v>
      </c>
      <c r="B995" s="37"/>
      <c r="C995" s="37"/>
      <c r="D995" s="37"/>
      <c r="G995" s="37"/>
      <c r="J995" s="25"/>
      <c r="K995" s="25"/>
      <c r="P995" s="25"/>
      <c r="T995" s="37"/>
      <c r="U995" s="37"/>
      <c r="Y995" s="37"/>
      <c r="Z995" s="37"/>
    </row>
    <row r="996" spans="1:28" ht="13.5" thickBot="1" x14ac:dyDescent="0.25">
      <c r="A996" s="113">
        <v>994</v>
      </c>
      <c r="B996" s="121"/>
      <c r="C996" s="121"/>
      <c r="D996" s="121"/>
      <c r="E996" s="121"/>
      <c r="F996" s="122"/>
      <c r="G996" s="121"/>
      <c r="H996" s="122"/>
      <c r="I996" s="121"/>
      <c r="J996" s="121"/>
      <c r="K996" s="121"/>
      <c r="L996" s="121"/>
      <c r="M996" s="122"/>
      <c r="N996" s="121"/>
      <c r="O996" s="121"/>
      <c r="P996" s="121"/>
      <c r="Q996" s="121"/>
      <c r="R996" s="122"/>
      <c r="S996" s="121"/>
      <c r="T996" s="121"/>
      <c r="U996" s="121"/>
      <c r="V996" s="121"/>
      <c r="W996" s="122"/>
      <c r="X996" s="121"/>
      <c r="Y996" s="114"/>
      <c r="Z996" s="114"/>
      <c r="AA996" s="114"/>
      <c r="AB996" s="115"/>
    </row>
    <row r="997" spans="1:28" x14ac:dyDescent="0.2">
      <c r="A997" s="101">
        <v>995</v>
      </c>
      <c r="B997" s="37"/>
      <c r="C997" s="37"/>
      <c r="D997" s="37"/>
      <c r="G997" s="37"/>
      <c r="J997" s="25"/>
      <c r="K997" s="25"/>
      <c r="P997" s="25"/>
      <c r="T997" s="37"/>
      <c r="U997" s="37"/>
      <c r="Y997" s="37"/>
      <c r="Z997" s="37"/>
    </row>
    <row r="998" spans="1:28" x14ac:dyDescent="0.2">
      <c r="A998" s="101">
        <v>996</v>
      </c>
      <c r="B998" s="37"/>
      <c r="C998" s="37"/>
      <c r="D998" s="37"/>
      <c r="G998" s="37"/>
      <c r="J998" s="25"/>
      <c r="K998" s="25"/>
      <c r="P998" s="25"/>
      <c r="T998" s="37"/>
      <c r="U998" s="37"/>
      <c r="Y998" s="37"/>
      <c r="Z998" s="37"/>
    </row>
    <row r="999" spans="1:28" x14ac:dyDescent="0.2">
      <c r="A999" s="101">
        <v>997</v>
      </c>
      <c r="B999" s="37"/>
      <c r="C999" s="37"/>
      <c r="D999" s="37"/>
      <c r="G999" s="37"/>
      <c r="J999" s="25"/>
      <c r="K999" s="25"/>
      <c r="P999" s="25"/>
      <c r="T999" s="37"/>
      <c r="U999" s="37"/>
      <c r="Y999" s="37"/>
      <c r="Z999" s="37"/>
    </row>
    <row r="1000" spans="1:28" x14ac:dyDescent="0.2">
      <c r="A1000" s="101">
        <v>998</v>
      </c>
      <c r="B1000" s="37"/>
      <c r="C1000" s="37"/>
      <c r="D1000" s="37"/>
      <c r="G1000" s="37"/>
      <c r="J1000" s="25"/>
      <c r="K1000" s="25"/>
      <c r="P1000" s="25"/>
      <c r="T1000" s="37"/>
      <c r="U1000" s="37"/>
      <c r="Y1000" s="37"/>
      <c r="Z1000" s="37"/>
    </row>
    <row r="1001" spans="1:28" ht="13.5" thickBot="1" x14ac:dyDescent="0.25">
      <c r="A1001" s="113">
        <v>999</v>
      </c>
      <c r="B1001" s="121"/>
      <c r="C1001" s="121"/>
      <c r="D1001" s="121"/>
      <c r="E1001" s="121"/>
      <c r="F1001" s="122"/>
      <c r="G1001" s="121"/>
      <c r="H1001" s="122"/>
      <c r="I1001" s="121"/>
      <c r="J1001" s="121"/>
      <c r="K1001" s="121"/>
      <c r="L1001" s="121"/>
      <c r="M1001" s="122"/>
      <c r="N1001" s="121"/>
      <c r="O1001" s="121"/>
      <c r="P1001" s="121"/>
      <c r="Q1001" s="121"/>
      <c r="R1001" s="122"/>
      <c r="S1001" s="121"/>
      <c r="T1001" s="121"/>
      <c r="U1001" s="121"/>
      <c r="V1001" s="121"/>
      <c r="W1001" s="122"/>
      <c r="X1001" s="121"/>
      <c r="Y1001" s="114"/>
      <c r="Z1001" s="114"/>
      <c r="AA1001" s="114"/>
      <c r="AB1001" s="115"/>
    </row>
    <row r="1002" spans="1:28" x14ac:dyDescent="0.2">
      <c r="A1002" s="101">
        <v>1000</v>
      </c>
      <c r="B1002" s="37"/>
      <c r="C1002" s="37"/>
      <c r="D1002" s="37"/>
      <c r="G1002" s="37"/>
      <c r="J1002" s="25"/>
      <c r="K1002" s="25"/>
      <c r="P1002" s="25"/>
      <c r="T1002" s="37"/>
      <c r="U1002" s="37"/>
      <c r="Y1002" s="37"/>
      <c r="Z1002" s="37"/>
    </row>
    <row r="1003" spans="1:28" x14ac:dyDescent="0.2">
      <c r="A1003" s="101">
        <v>1001</v>
      </c>
      <c r="B1003" s="37"/>
      <c r="C1003" s="37"/>
      <c r="D1003" s="37"/>
      <c r="G1003" s="37"/>
      <c r="J1003" s="25"/>
      <c r="K1003" s="25"/>
      <c r="P1003" s="25"/>
      <c r="T1003" s="37"/>
      <c r="U1003" s="37"/>
      <c r="Y1003" s="37"/>
      <c r="Z1003" s="37"/>
    </row>
    <row r="1004" spans="1:28" x14ac:dyDescent="0.2">
      <c r="A1004" s="101">
        <v>1002</v>
      </c>
      <c r="B1004" s="37"/>
      <c r="C1004" s="37"/>
      <c r="D1004" s="37"/>
      <c r="G1004" s="37"/>
      <c r="J1004" s="25"/>
      <c r="K1004" s="25"/>
      <c r="P1004" s="25"/>
      <c r="T1004" s="37"/>
      <c r="U1004" s="37"/>
      <c r="Y1004" s="37"/>
      <c r="Z1004" s="37"/>
    </row>
    <row r="1005" spans="1:28" x14ac:dyDescent="0.2">
      <c r="A1005" s="101">
        <v>1003</v>
      </c>
      <c r="B1005" s="37"/>
      <c r="C1005" s="37"/>
      <c r="D1005" s="37"/>
      <c r="G1005" s="37"/>
      <c r="J1005" s="25"/>
      <c r="K1005" s="25"/>
      <c r="P1005" s="25"/>
      <c r="T1005" s="37"/>
      <c r="U1005" s="37"/>
      <c r="Y1005" s="37"/>
      <c r="Z1005" s="37"/>
    </row>
    <row r="1006" spans="1:28" ht="13.5" thickBot="1" x14ac:dyDescent="0.25">
      <c r="A1006" s="113">
        <v>1004</v>
      </c>
      <c r="B1006" s="121"/>
      <c r="C1006" s="121"/>
      <c r="D1006" s="121"/>
      <c r="E1006" s="121"/>
      <c r="F1006" s="122"/>
      <c r="G1006" s="121"/>
      <c r="H1006" s="122"/>
      <c r="I1006" s="121"/>
      <c r="J1006" s="121"/>
      <c r="K1006" s="121"/>
      <c r="L1006" s="121"/>
      <c r="M1006" s="122"/>
      <c r="N1006" s="121"/>
      <c r="O1006" s="121"/>
      <c r="P1006" s="121"/>
      <c r="Q1006" s="121"/>
      <c r="R1006" s="122"/>
      <c r="S1006" s="121"/>
      <c r="T1006" s="121"/>
      <c r="U1006" s="121"/>
      <c r="V1006" s="121"/>
      <c r="W1006" s="122"/>
      <c r="X1006" s="121"/>
      <c r="Y1006" s="114"/>
      <c r="Z1006" s="114"/>
      <c r="AA1006" s="114"/>
      <c r="AB1006" s="115"/>
    </row>
    <row r="1007" spans="1:28" x14ac:dyDescent="0.2">
      <c r="A1007" s="101">
        <v>1005</v>
      </c>
      <c r="B1007" s="37"/>
      <c r="C1007" s="37"/>
      <c r="D1007" s="37"/>
      <c r="G1007" s="37"/>
      <c r="J1007" s="25"/>
      <c r="K1007" s="25"/>
      <c r="P1007" s="25"/>
      <c r="T1007" s="37"/>
      <c r="U1007" s="37"/>
      <c r="Y1007" s="37"/>
      <c r="Z1007" s="37"/>
    </row>
    <row r="1008" spans="1:28" x14ac:dyDescent="0.2">
      <c r="A1008" s="101">
        <v>1006</v>
      </c>
      <c r="B1008" s="37"/>
      <c r="C1008" s="37"/>
      <c r="D1008" s="37"/>
      <c r="G1008" s="37"/>
      <c r="J1008" s="25"/>
      <c r="K1008" s="25"/>
      <c r="P1008" s="25"/>
      <c r="T1008" s="37"/>
      <c r="U1008" s="37"/>
      <c r="Y1008" s="37"/>
      <c r="Z1008" s="37"/>
    </row>
    <row r="1009" spans="1:28" x14ac:dyDescent="0.2">
      <c r="A1009" s="101">
        <v>1007</v>
      </c>
      <c r="B1009" s="37"/>
      <c r="C1009" s="37"/>
      <c r="D1009" s="37"/>
      <c r="G1009" s="37"/>
      <c r="J1009" s="25"/>
      <c r="K1009" s="25"/>
      <c r="P1009" s="25"/>
      <c r="T1009" s="37"/>
      <c r="U1009" s="37"/>
      <c r="Y1009" s="37"/>
      <c r="Z1009" s="37"/>
    </row>
    <row r="1010" spans="1:28" x14ac:dyDescent="0.2">
      <c r="A1010" s="101">
        <v>1008</v>
      </c>
      <c r="B1010" s="37"/>
      <c r="C1010" s="37"/>
      <c r="D1010" s="37"/>
      <c r="G1010" s="37"/>
      <c r="J1010" s="25"/>
      <c r="K1010" s="25"/>
      <c r="P1010" s="25"/>
      <c r="T1010" s="37"/>
      <c r="U1010" s="37"/>
      <c r="Y1010" s="37"/>
      <c r="Z1010" s="37"/>
    </row>
    <row r="1011" spans="1:28" ht="13.5" thickBot="1" x14ac:dyDescent="0.25">
      <c r="A1011" s="113">
        <v>1009</v>
      </c>
      <c r="B1011" s="121"/>
      <c r="C1011" s="121"/>
      <c r="D1011" s="121"/>
      <c r="E1011" s="121"/>
      <c r="F1011" s="122"/>
      <c r="G1011" s="121"/>
      <c r="H1011" s="122"/>
      <c r="I1011" s="121"/>
      <c r="J1011" s="121"/>
      <c r="K1011" s="121"/>
      <c r="L1011" s="121"/>
      <c r="M1011" s="122"/>
      <c r="N1011" s="121"/>
      <c r="O1011" s="121"/>
      <c r="P1011" s="121"/>
      <c r="Q1011" s="121"/>
      <c r="R1011" s="122"/>
      <c r="S1011" s="121"/>
      <c r="T1011" s="121"/>
      <c r="U1011" s="121"/>
      <c r="V1011" s="121"/>
      <c r="W1011" s="122"/>
      <c r="X1011" s="121"/>
      <c r="Y1011" s="114"/>
      <c r="Z1011" s="114"/>
      <c r="AA1011" s="114"/>
      <c r="AB1011" s="115"/>
    </row>
    <row r="1012" spans="1:28" x14ac:dyDescent="0.2">
      <c r="A1012" s="101">
        <v>1010</v>
      </c>
      <c r="B1012" s="37"/>
      <c r="C1012" s="37"/>
      <c r="D1012" s="37"/>
      <c r="G1012" s="37"/>
      <c r="J1012" s="25"/>
      <c r="K1012" s="25"/>
      <c r="P1012" s="25"/>
      <c r="T1012" s="37"/>
      <c r="U1012" s="37"/>
      <c r="Y1012" s="37"/>
      <c r="Z1012" s="37"/>
    </row>
    <row r="1013" spans="1:28" x14ac:dyDescent="0.2">
      <c r="A1013" s="101">
        <v>1011</v>
      </c>
      <c r="B1013" s="37"/>
      <c r="C1013" s="37"/>
      <c r="D1013" s="37"/>
      <c r="G1013" s="37"/>
      <c r="J1013" s="25"/>
      <c r="K1013" s="25"/>
      <c r="P1013" s="25"/>
      <c r="T1013" s="37"/>
      <c r="U1013" s="37"/>
      <c r="Y1013" s="37"/>
      <c r="Z1013" s="37"/>
    </row>
    <row r="1014" spans="1:28" x14ac:dyDescent="0.2">
      <c r="A1014" s="101">
        <v>1012</v>
      </c>
      <c r="B1014" s="37"/>
      <c r="C1014" s="37"/>
      <c r="D1014" s="37"/>
      <c r="G1014" s="37"/>
      <c r="J1014" s="25"/>
      <c r="K1014" s="25"/>
      <c r="P1014" s="25"/>
      <c r="T1014" s="37"/>
      <c r="U1014" s="37"/>
      <c r="Y1014" s="37"/>
      <c r="Z1014" s="37"/>
    </row>
    <row r="1015" spans="1:28" x14ac:dyDescent="0.2">
      <c r="A1015" s="101">
        <v>1013</v>
      </c>
      <c r="B1015" s="37"/>
      <c r="C1015" s="37"/>
      <c r="D1015" s="37"/>
      <c r="G1015" s="37"/>
      <c r="J1015" s="25"/>
      <c r="K1015" s="25"/>
      <c r="P1015" s="25"/>
      <c r="T1015" s="37"/>
      <c r="U1015" s="37"/>
      <c r="Y1015" s="37"/>
      <c r="Z1015" s="37"/>
    </row>
    <row r="1016" spans="1:28" ht="13.5" thickBot="1" x14ac:dyDescent="0.25">
      <c r="A1016" s="113">
        <v>1014</v>
      </c>
      <c r="B1016" s="121"/>
      <c r="C1016" s="121"/>
      <c r="D1016" s="121"/>
      <c r="E1016" s="121"/>
      <c r="F1016" s="122"/>
      <c r="G1016" s="121"/>
      <c r="H1016" s="122"/>
      <c r="I1016" s="121"/>
      <c r="J1016" s="121"/>
      <c r="K1016" s="121"/>
      <c r="L1016" s="121"/>
      <c r="M1016" s="122"/>
      <c r="N1016" s="121"/>
      <c r="O1016" s="121"/>
      <c r="P1016" s="121"/>
      <c r="Q1016" s="121"/>
      <c r="R1016" s="122"/>
      <c r="S1016" s="121"/>
      <c r="T1016" s="121"/>
      <c r="U1016" s="121"/>
      <c r="V1016" s="121"/>
      <c r="W1016" s="122"/>
      <c r="X1016" s="121"/>
      <c r="Y1016" s="114"/>
      <c r="Z1016" s="114"/>
      <c r="AA1016" s="114"/>
      <c r="AB1016" s="115"/>
    </row>
    <row r="1017" spans="1:28" x14ac:dyDescent="0.2">
      <c r="A1017" s="101">
        <v>1015</v>
      </c>
      <c r="B1017" s="37"/>
      <c r="C1017" s="37"/>
      <c r="D1017" s="37"/>
      <c r="G1017" s="37"/>
      <c r="J1017" s="25"/>
      <c r="K1017" s="25"/>
      <c r="P1017" s="25"/>
      <c r="T1017" s="37"/>
      <c r="U1017" s="37"/>
      <c r="Y1017" s="37"/>
      <c r="Z1017" s="37"/>
    </row>
    <row r="1018" spans="1:28" x14ac:dyDescent="0.2">
      <c r="A1018" s="101">
        <v>1016</v>
      </c>
      <c r="B1018" s="37"/>
      <c r="C1018" s="37"/>
      <c r="D1018" s="37"/>
      <c r="G1018" s="37"/>
      <c r="J1018" s="25"/>
      <c r="K1018" s="25"/>
      <c r="P1018" s="25"/>
      <c r="T1018" s="37"/>
      <c r="U1018" s="37"/>
      <c r="Y1018" s="37"/>
      <c r="Z1018" s="37"/>
    </row>
    <row r="1019" spans="1:28" x14ac:dyDescent="0.2">
      <c r="A1019" s="101">
        <v>1017</v>
      </c>
      <c r="B1019" s="37"/>
      <c r="C1019" s="37"/>
      <c r="D1019" s="37"/>
      <c r="G1019" s="37"/>
      <c r="J1019" s="25"/>
      <c r="K1019" s="25"/>
      <c r="P1019" s="25"/>
      <c r="T1019" s="37"/>
      <c r="U1019" s="37"/>
      <c r="Y1019" s="37"/>
      <c r="Z1019" s="37"/>
    </row>
    <row r="1020" spans="1:28" x14ac:dyDescent="0.2">
      <c r="A1020" s="101">
        <v>1018</v>
      </c>
      <c r="B1020" s="37"/>
      <c r="C1020" s="37"/>
      <c r="D1020" s="37"/>
      <c r="G1020" s="37"/>
      <c r="J1020" s="25"/>
      <c r="K1020" s="25"/>
      <c r="P1020" s="25"/>
      <c r="T1020" s="37"/>
      <c r="U1020" s="37"/>
      <c r="Y1020" s="37"/>
      <c r="Z1020" s="37"/>
    </row>
    <row r="1021" spans="1:28" ht="13.5" thickBot="1" x14ac:dyDescent="0.25">
      <c r="A1021" s="113">
        <v>1019</v>
      </c>
      <c r="B1021" s="121"/>
      <c r="C1021" s="121"/>
      <c r="D1021" s="121"/>
      <c r="E1021" s="121"/>
      <c r="F1021" s="122"/>
      <c r="G1021" s="121"/>
      <c r="H1021" s="122"/>
      <c r="I1021" s="121"/>
      <c r="J1021" s="121"/>
      <c r="K1021" s="121"/>
      <c r="L1021" s="121"/>
      <c r="M1021" s="122"/>
      <c r="N1021" s="121"/>
      <c r="O1021" s="121"/>
      <c r="P1021" s="121"/>
      <c r="Q1021" s="121"/>
      <c r="R1021" s="122"/>
      <c r="S1021" s="121"/>
      <c r="T1021" s="121"/>
      <c r="U1021" s="121"/>
      <c r="V1021" s="121"/>
      <c r="W1021" s="122"/>
      <c r="X1021" s="121"/>
      <c r="Y1021" s="114"/>
      <c r="Z1021" s="114"/>
      <c r="AA1021" s="114"/>
      <c r="AB1021" s="115"/>
    </row>
    <row r="1022" spans="1:28" x14ac:dyDescent="0.2">
      <c r="A1022" s="101">
        <v>1020</v>
      </c>
      <c r="B1022" s="37"/>
      <c r="C1022" s="37"/>
      <c r="D1022" s="37"/>
      <c r="G1022" s="37"/>
      <c r="J1022" s="25"/>
      <c r="K1022" s="25"/>
      <c r="P1022" s="25"/>
      <c r="T1022" s="37"/>
      <c r="U1022" s="37"/>
      <c r="Y1022" s="37"/>
      <c r="Z1022" s="37"/>
    </row>
    <row r="1023" spans="1:28" x14ac:dyDescent="0.2">
      <c r="A1023" s="101">
        <v>1021</v>
      </c>
      <c r="B1023" s="37"/>
      <c r="C1023" s="37"/>
      <c r="D1023" s="37"/>
      <c r="G1023" s="37"/>
      <c r="J1023" s="25"/>
      <c r="K1023" s="25"/>
      <c r="P1023" s="25"/>
      <c r="T1023" s="37"/>
      <c r="U1023" s="37"/>
      <c r="Y1023" s="37"/>
      <c r="Z1023" s="37"/>
    </row>
    <row r="1024" spans="1:28" x14ac:dyDescent="0.2">
      <c r="A1024" s="101">
        <v>1022</v>
      </c>
      <c r="B1024" s="37"/>
      <c r="C1024" s="37"/>
      <c r="D1024" s="37"/>
      <c r="G1024" s="37"/>
      <c r="J1024" s="25"/>
      <c r="K1024" s="25"/>
      <c r="P1024" s="25"/>
      <c r="T1024" s="37"/>
      <c r="U1024" s="37"/>
      <c r="Y1024" s="37"/>
      <c r="Z1024" s="37"/>
    </row>
    <row r="1025" spans="1:28" x14ac:dyDescent="0.2">
      <c r="A1025" s="101">
        <v>1023</v>
      </c>
      <c r="B1025" s="37"/>
      <c r="C1025" s="37"/>
      <c r="D1025" s="37"/>
      <c r="G1025" s="37"/>
      <c r="J1025" s="25"/>
      <c r="K1025" s="25"/>
      <c r="P1025" s="25"/>
      <c r="T1025" s="37"/>
      <c r="U1025" s="37"/>
      <c r="Y1025" s="37"/>
      <c r="Z1025" s="37"/>
    </row>
    <row r="1026" spans="1:28" ht="13.5" thickBot="1" x14ac:dyDescent="0.25">
      <c r="A1026" s="113">
        <v>1024</v>
      </c>
      <c r="B1026" s="121"/>
      <c r="C1026" s="121"/>
      <c r="D1026" s="121"/>
      <c r="E1026" s="121"/>
      <c r="F1026" s="122"/>
      <c r="G1026" s="121"/>
      <c r="H1026" s="122"/>
      <c r="I1026" s="121"/>
      <c r="J1026" s="121"/>
      <c r="K1026" s="121"/>
      <c r="L1026" s="121"/>
      <c r="M1026" s="122"/>
      <c r="N1026" s="121"/>
      <c r="O1026" s="121"/>
      <c r="P1026" s="121"/>
      <c r="Q1026" s="121"/>
      <c r="R1026" s="122"/>
      <c r="S1026" s="121"/>
      <c r="T1026" s="121"/>
      <c r="U1026" s="121"/>
      <c r="V1026" s="121"/>
      <c r="W1026" s="122"/>
      <c r="X1026" s="121"/>
      <c r="Y1026" s="114"/>
      <c r="Z1026" s="114"/>
      <c r="AA1026" s="114"/>
      <c r="AB1026" s="115"/>
    </row>
    <row r="1027" spans="1:28" x14ac:dyDescent="0.2">
      <c r="A1027" s="101">
        <v>1025</v>
      </c>
      <c r="B1027" s="37"/>
      <c r="C1027" s="37"/>
      <c r="D1027" s="37"/>
      <c r="G1027" s="37"/>
      <c r="J1027" s="25"/>
      <c r="K1027" s="25"/>
      <c r="P1027" s="25"/>
      <c r="T1027" s="37"/>
      <c r="U1027" s="37"/>
      <c r="Y1027" s="37"/>
      <c r="Z1027" s="37"/>
    </row>
    <row r="1028" spans="1:28" x14ac:dyDescent="0.2">
      <c r="A1028" s="101">
        <v>1026</v>
      </c>
      <c r="B1028" s="37"/>
      <c r="C1028" s="37"/>
      <c r="D1028" s="37"/>
      <c r="G1028" s="37"/>
      <c r="J1028" s="25"/>
      <c r="K1028" s="25"/>
      <c r="P1028" s="25"/>
      <c r="T1028" s="37"/>
      <c r="U1028" s="37"/>
      <c r="Y1028" s="37"/>
      <c r="Z1028" s="37"/>
    </row>
    <row r="1029" spans="1:28" x14ac:dyDescent="0.2">
      <c r="A1029" s="101">
        <v>1027</v>
      </c>
      <c r="B1029" s="37"/>
      <c r="C1029" s="37"/>
      <c r="D1029" s="37"/>
      <c r="G1029" s="37"/>
      <c r="J1029" s="25"/>
      <c r="K1029" s="25"/>
      <c r="P1029" s="25"/>
      <c r="T1029" s="37"/>
      <c r="U1029" s="37"/>
      <c r="Y1029" s="37"/>
      <c r="Z1029" s="37"/>
    </row>
    <row r="1030" spans="1:28" x14ac:dyDescent="0.2">
      <c r="A1030" s="101">
        <v>1028</v>
      </c>
      <c r="B1030" s="37"/>
      <c r="C1030" s="37"/>
      <c r="D1030" s="37"/>
      <c r="G1030" s="37"/>
      <c r="J1030" s="25"/>
      <c r="K1030" s="25"/>
      <c r="P1030" s="25"/>
      <c r="T1030" s="37"/>
      <c r="U1030" s="37"/>
      <c r="Y1030" s="37"/>
      <c r="Z1030" s="37"/>
    </row>
    <row r="1031" spans="1:28" ht="13.5" thickBot="1" x14ac:dyDescent="0.25">
      <c r="A1031" s="113">
        <v>1029</v>
      </c>
      <c r="B1031" s="121"/>
      <c r="C1031" s="121"/>
      <c r="D1031" s="121"/>
      <c r="E1031" s="121"/>
      <c r="F1031" s="122"/>
      <c r="G1031" s="121"/>
      <c r="H1031" s="122"/>
      <c r="I1031" s="121"/>
      <c r="J1031" s="121"/>
      <c r="K1031" s="121"/>
      <c r="L1031" s="121"/>
      <c r="M1031" s="122"/>
      <c r="N1031" s="121"/>
      <c r="O1031" s="121"/>
      <c r="P1031" s="121"/>
      <c r="Q1031" s="121"/>
      <c r="R1031" s="122"/>
      <c r="S1031" s="121"/>
      <c r="T1031" s="121"/>
      <c r="U1031" s="121"/>
      <c r="V1031" s="121"/>
      <c r="W1031" s="122"/>
      <c r="X1031" s="121"/>
      <c r="Y1031" s="114"/>
      <c r="Z1031" s="114"/>
      <c r="AA1031" s="114"/>
      <c r="AB1031" s="115"/>
    </row>
    <row r="1032" spans="1:28" x14ac:dyDescent="0.2">
      <c r="A1032" s="101">
        <v>1030</v>
      </c>
      <c r="B1032" s="37"/>
      <c r="C1032" s="37"/>
      <c r="D1032" s="37"/>
      <c r="G1032" s="37"/>
      <c r="J1032" s="25"/>
      <c r="K1032" s="25"/>
      <c r="P1032" s="25"/>
      <c r="T1032" s="37"/>
      <c r="U1032" s="37"/>
      <c r="Y1032" s="37"/>
      <c r="Z1032" s="37"/>
    </row>
    <row r="1033" spans="1:28" x14ac:dyDescent="0.2">
      <c r="A1033" s="101">
        <v>1031</v>
      </c>
      <c r="B1033" s="37"/>
      <c r="C1033" s="37"/>
      <c r="D1033" s="37"/>
      <c r="G1033" s="37"/>
      <c r="J1033" s="25"/>
      <c r="K1033" s="25"/>
      <c r="P1033" s="25"/>
      <c r="T1033" s="37"/>
      <c r="U1033" s="37"/>
      <c r="Y1033" s="37"/>
      <c r="Z1033" s="37"/>
    </row>
    <row r="1034" spans="1:28" x14ac:dyDescent="0.2">
      <c r="A1034" s="101">
        <v>1032</v>
      </c>
      <c r="B1034" s="37"/>
      <c r="C1034" s="37"/>
      <c r="D1034" s="37"/>
      <c r="G1034" s="37"/>
      <c r="J1034" s="25"/>
      <c r="K1034" s="25"/>
      <c r="P1034" s="25"/>
      <c r="T1034" s="37"/>
      <c r="U1034" s="37"/>
      <c r="Y1034" s="37"/>
      <c r="Z1034" s="37"/>
    </row>
    <row r="1035" spans="1:28" x14ac:dyDescent="0.2">
      <c r="A1035" s="101">
        <v>1033</v>
      </c>
      <c r="B1035" s="37"/>
      <c r="C1035" s="37"/>
      <c r="D1035" s="37"/>
      <c r="G1035" s="37"/>
      <c r="J1035" s="25"/>
      <c r="K1035" s="25"/>
      <c r="P1035" s="25"/>
      <c r="T1035" s="37"/>
      <c r="U1035" s="37"/>
      <c r="Y1035" s="37"/>
      <c r="Z1035" s="37"/>
    </row>
    <row r="1036" spans="1:28" ht="13.5" thickBot="1" x14ac:dyDescent="0.25">
      <c r="A1036" s="113">
        <v>1034</v>
      </c>
      <c r="B1036" s="121"/>
      <c r="C1036" s="121"/>
      <c r="D1036" s="121"/>
      <c r="E1036" s="121"/>
      <c r="F1036" s="122"/>
      <c r="G1036" s="121"/>
      <c r="H1036" s="122"/>
      <c r="I1036" s="121"/>
      <c r="J1036" s="121"/>
      <c r="K1036" s="121"/>
      <c r="L1036" s="121"/>
      <c r="M1036" s="122"/>
      <c r="N1036" s="121"/>
      <c r="O1036" s="121"/>
      <c r="P1036" s="121"/>
      <c r="Q1036" s="121"/>
      <c r="R1036" s="122"/>
      <c r="S1036" s="121"/>
      <c r="T1036" s="121"/>
      <c r="U1036" s="121"/>
      <c r="V1036" s="121"/>
      <c r="W1036" s="122"/>
      <c r="X1036" s="121"/>
      <c r="Y1036" s="114"/>
      <c r="Z1036" s="114"/>
      <c r="AA1036" s="114"/>
      <c r="AB1036" s="115"/>
    </row>
    <row r="1037" spans="1:28" x14ac:dyDescent="0.2">
      <c r="A1037" s="101">
        <v>1035</v>
      </c>
      <c r="B1037" s="37"/>
      <c r="C1037" s="37"/>
      <c r="D1037" s="37"/>
      <c r="G1037" s="37"/>
      <c r="J1037" s="25"/>
      <c r="K1037" s="25"/>
      <c r="P1037" s="25"/>
      <c r="T1037" s="37"/>
      <c r="U1037" s="37"/>
      <c r="Y1037" s="37"/>
      <c r="Z1037" s="37"/>
    </row>
    <row r="1038" spans="1:28" x14ac:dyDescent="0.2">
      <c r="A1038" s="101">
        <v>1036</v>
      </c>
      <c r="B1038" s="37"/>
      <c r="C1038" s="37"/>
      <c r="D1038" s="37"/>
      <c r="G1038" s="37"/>
      <c r="J1038" s="25"/>
      <c r="K1038" s="25"/>
      <c r="P1038" s="25"/>
      <c r="T1038" s="37"/>
      <c r="U1038" s="37"/>
      <c r="Y1038" s="37"/>
      <c r="Z1038" s="37"/>
    </row>
    <row r="1039" spans="1:28" x14ac:dyDescent="0.2">
      <c r="A1039" s="101">
        <v>1037</v>
      </c>
      <c r="B1039" s="37"/>
      <c r="C1039" s="37"/>
      <c r="D1039" s="37"/>
      <c r="G1039" s="37"/>
      <c r="J1039" s="25"/>
      <c r="K1039" s="25"/>
      <c r="P1039" s="25"/>
      <c r="T1039" s="37"/>
      <c r="U1039" s="37"/>
      <c r="Y1039" s="37"/>
      <c r="Z1039" s="37"/>
    </row>
    <row r="1040" spans="1:28" x14ac:dyDescent="0.2">
      <c r="A1040" s="101">
        <v>1038</v>
      </c>
      <c r="B1040" s="37"/>
      <c r="C1040" s="37"/>
      <c r="D1040" s="37"/>
      <c r="G1040" s="37"/>
      <c r="J1040" s="25"/>
      <c r="K1040" s="25"/>
      <c r="P1040" s="25"/>
      <c r="T1040" s="37"/>
      <c r="U1040" s="37"/>
      <c r="Y1040" s="37"/>
      <c r="Z1040" s="37"/>
    </row>
    <row r="1041" spans="1:28" ht="13.5" thickBot="1" x14ac:dyDescent="0.25">
      <c r="A1041" s="113">
        <v>1039</v>
      </c>
      <c r="B1041" s="121"/>
      <c r="C1041" s="121"/>
      <c r="D1041" s="121"/>
      <c r="E1041" s="121"/>
      <c r="F1041" s="122"/>
      <c r="G1041" s="121"/>
      <c r="H1041" s="122"/>
      <c r="I1041" s="121"/>
      <c r="J1041" s="121"/>
      <c r="K1041" s="121"/>
      <c r="L1041" s="121"/>
      <c r="M1041" s="122"/>
      <c r="N1041" s="121"/>
      <c r="O1041" s="121"/>
      <c r="P1041" s="121"/>
      <c r="Q1041" s="121"/>
      <c r="R1041" s="122"/>
      <c r="S1041" s="121"/>
      <c r="T1041" s="121"/>
      <c r="U1041" s="121"/>
      <c r="V1041" s="121"/>
      <c r="W1041" s="122"/>
      <c r="X1041" s="121"/>
      <c r="Y1041" s="114"/>
      <c r="Z1041" s="114"/>
      <c r="AA1041" s="114"/>
      <c r="AB1041" s="115"/>
    </row>
    <row r="1042" spans="1:28" x14ac:dyDescent="0.2">
      <c r="A1042" s="101">
        <v>1040</v>
      </c>
      <c r="B1042" s="37"/>
      <c r="C1042" s="37"/>
      <c r="D1042" s="37"/>
      <c r="G1042" s="37"/>
      <c r="J1042" s="25"/>
      <c r="K1042" s="25"/>
      <c r="P1042" s="25"/>
      <c r="T1042" s="37"/>
      <c r="U1042" s="37"/>
      <c r="Y1042" s="37"/>
      <c r="Z1042" s="37"/>
    </row>
    <row r="1043" spans="1:28" x14ac:dyDescent="0.2">
      <c r="A1043" s="101">
        <v>1041</v>
      </c>
      <c r="B1043" s="37"/>
      <c r="C1043" s="37"/>
      <c r="D1043" s="37"/>
      <c r="G1043" s="37"/>
      <c r="J1043" s="25"/>
      <c r="K1043" s="25"/>
      <c r="P1043" s="25"/>
      <c r="T1043" s="37"/>
      <c r="U1043" s="37"/>
      <c r="Y1043" s="37"/>
      <c r="Z1043" s="37"/>
    </row>
    <row r="1044" spans="1:28" x14ac:dyDescent="0.2">
      <c r="A1044" s="101">
        <v>1042</v>
      </c>
      <c r="B1044" s="37"/>
      <c r="C1044" s="37"/>
      <c r="D1044" s="37"/>
      <c r="G1044" s="37"/>
      <c r="J1044" s="25"/>
      <c r="K1044" s="25"/>
      <c r="P1044" s="25"/>
      <c r="T1044" s="37"/>
      <c r="U1044" s="37"/>
      <c r="Y1044" s="37"/>
      <c r="Z1044" s="37"/>
    </row>
    <row r="1045" spans="1:28" x14ac:dyDescent="0.2">
      <c r="A1045" s="101">
        <v>1043</v>
      </c>
      <c r="B1045" s="37"/>
      <c r="C1045" s="37"/>
      <c r="D1045" s="37"/>
      <c r="G1045" s="37"/>
      <c r="J1045" s="25"/>
      <c r="K1045" s="25"/>
      <c r="P1045" s="25"/>
      <c r="T1045" s="37"/>
      <c r="U1045" s="37"/>
      <c r="Y1045" s="37"/>
      <c r="Z1045" s="37"/>
    </row>
    <row r="1046" spans="1:28" ht="13.5" thickBot="1" x14ac:dyDescent="0.25">
      <c r="A1046" s="113">
        <v>1044</v>
      </c>
      <c r="B1046" s="121"/>
      <c r="C1046" s="121"/>
      <c r="D1046" s="121"/>
      <c r="E1046" s="121"/>
      <c r="F1046" s="122"/>
      <c r="G1046" s="121"/>
      <c r="H1046" s="122"/>
      <c r="I1046" s="121"/>
      <c r="J1046" s="121"/>
      <c r="K1046" s="121"/>
      <c r="L1046" s="121"/>
      <c r="M1046" s="122"/>
      <c r="N1046" s="121"/>
      <c r="O1046" s="121"/>
      <c r="P1046" s="121"/>
      <c r="Q1046" s="121"/>
      <c r="R1046" s="122"/>
      <c r="S1046" s="121"/>
      <c r="T1046" s="121"/>
      <c r="U1046" s="121"/>
      <c r="V1046" s="121"/>
      <c r="W1046" s="122"/>
      <c r="X1046" s="121"/>
      <c r="Y1046" s="114"/>
      <c r="Z1046" s="114"/>
      <c r="AA1046" s="114"/>
      <c r="AB1046" s="115"/>
    </row>
    <row r="1047" spans="1:28" x14ac:dyDescent="0.2">
      <c r="A1047" s="101">
        <v>1045</v>
      </c>
      <c r="B1047" s="37"/>
      <c r="C1047" s="37"/>
      <c r="D1047" s="37"/>
      <c r="G1047" s="37"/>
      <c r="J1047" s="25"/>
      <c r="K1047" s="25"/>
      <c r="P1047" s="25"/>
      <c r="T1047" s="37"/>
      <c r="U1047" s="37"/>
      <c r="Y1047" s="37"/>
      <c r="Z1047" s="37"/>
    </row>
    <row r="1048" spans="1:28" x14ac:dyDescent="0.2">
      <c r="A1048" s="101">
        <v>1046</v>
      </c>
      <c r="B1048" s="37"/>
      <c r="C1048" s="37"/>
      <c r="D1048" s="37"/>
      <c r="G1048" s="37"/>
      <c r="J1048" s="25"/>
      <c r="K1048" s="25"/>
      <c r="P1048" s="25"/>
      <c r="T1048" s="37"/>
      <c r="U1048" s="37"/>
      <c r="Y1048" s="37"/>
      <c r="Z1048" s="37"/>
    </row>
    <row r="1049" spans="1:28" x14ac:dyDescent="0.2">
      <c r="A1049" s="101">
        <v>1047</v>
      </c>
      <c r="B1049" s="37"/>
      <c r="C1049" s="37"/>
      <c r="D1049" s="37"/>
      <c r="G1049" s="37"/>
      <c r="J1049" s="25"/>
      <c r="K1049" s="25"/>
      <c r="P1049" s="25"/>
      <c r="T1049" s="37"/>
      <c r="U1049" s="37"/>
      <c r="Y1049" s="37"/>
      <c r="Z1049" s="37"/>
    </row>
    <row r="1050" spans="1:28" x14ac:dyDescent="0.2">
      <c r="A1050" s="101">
        <v>1048</v>
      </c>
      <c r="B1050" s="37"/>
      <c r="C1050" s="37"/>
      <c r="D1050" s="37"/>
      <c r="G1050" s="37"/>
      <c r="J1050" s="25"/>
      <c r="K1050" s="25"/>
      <c r="P1050" s="25"/>
      <c r="T1050" s="37"/>
      <c r="U1050" s="37"/>
      <c r="Y1050" s="37"/>
      <c r="Z1050" s="37"/>
    </row>
    <row r="1051" spans="1:28" ht="13.5" thickBot="1" x14ac:dyDescent="0.25">
      <c r="A1051" s="113">
        <v>1049</v>
      </c>
      <c r="B1051" s="121"/>
      <c r="C1051" s="121"/>
      <c r="D1051" s="121"/>
      <c r="E1051" s="121"/>
      <c r="F1051" s="122"/>
      <c r="G1051" s="121"/>
      <c r="H1051" s="122"/>
      <c r="I1051" s="121"/>
      <c r="J1051" s="121"/>
      <c r="K1051" s="121"/>
      <c r="L1051" s="121"/>
      <c r="M1051" s="122"/>
      <c r="N1051" s="121"/>
      <c r="O1051" s="121"/>
      <c r="P1051" s="121"/>
      <c r="Q1051" s="121"/>
      <c r="R1051" s="122"/>
      <c r="S1051" s="121"/>
      <c r="T1051" s="121"/>
      <c r="U1051" s="121"/>
      <c r="V1051" s="121"/>
      <c r="W1051" s="122"/>
      <c r="X1051" s="121"/>
      <c r="Y1051" s="114"/>
      <c r="Z1051" s="114"/>
      <c r="AA1051" s="114"/>
      <c r="AB1051" s="115"/>
    </row>
    <row r="1052" spans="1:28" x14ac:dyDescent="0.2">
      <c r="A1052" s="101">
        <v>1050</v>
      </c>
      <c r="B1052" s="37"/>
      <c r="C1052" s="37"/>
      <c r="D1052" s="37"/>
      <c r="G1052" s="37"/>
      <c r="J1052" s="25"/>
      <c r="K1052" s="25"/>
      <c r="P1052" s="25"/>
      <c r="T1052" s="37"/>
      <c r="U1052" s="37"/>
      <c r="Y1052" s="37"/>
      <c r="Z1052" s="37"/>
    </row>
    <row r="1053" spans="1:28" x14ac:dyDescent="0.2">
      <c r="A1053" s="101">
        <v>1051</v>
      </c>
      <c r="B1053" s="37"/>
      <c r="C1053" s="37"/>
      <c r="D1053" s="37"/>
      <c r="G1053" s="37"/>
      <c r="J1053" s="25"/>
      <c r="K1053" s="25"/>
      <c r="P1053" s="25"/>
      <c r="T1053" s="37"/>
      <c r="U1053" s="37"/>
      <c r="Y1053" s="37"/>
      <c r="Z1053" s="37"/>
    </row>
    <row r="1054" spans="1:28" x14ac:dyDescent="0.2">
      <c r="A1054" s="101">
        <v>1052</v>
      </c>
      <c r="B1054" s="37"/>
      <c r="C1054" s="37"/>
      <c r="D1054" s="37"/>
      <c r="G1054" s="37"/>
      <c r="J1054" s="25"/>
      <c r="K1054" s="25"/>
      <c r="P1054" s="25"/>
      <c r="T1054" s="37"/>
      <c r="U1054" s="37"/>
      <c r="Y1054" s="37"/>
      <c r="Z1054" s="37"/>
    </row>
    <row r="1055" spans="1:28" x14ac:dyDescent="0.2">
      <c r="A1055" s="101">
        <v>1053</v>
      </c>
      <c r="B1055" s="37"/>
      <c r="C1055" s="37"/>
      <c r="D1055" s="37"/>
      <c r="G1055" s="37"/>
      <c r="J1055" s="25"/>
      <c r="K1055" s="25"/>
      <c r="P1055" s="25"/>
      <c r="T1055" s="37"/>
      <c r="U1055" s="37"/>
      <c r="Y1055" s="37"/>
      <c r="Z1055" s="37"/>
    </row>
    <row r="1056" spans="1:28" ht="13.5" thickBot="1" x14ac:dyDescent="0.25">
      <c r="A1056" s="113">
        <v>1054</v>
      </c>
      <c r="B1056" s="121"/>
      <c r="C1056" s="121"/>
      <c r="D1056" s="121"/>
      <c r="E1056" s="121"/>
      <c r="F1056" s="122"/>
      <c r="G1056" s="121"/>
      <c r="H1056" s="122"/>
      <c r="I1056" s="121"/>
      <c r="J1056" s="121"/>
      <c r="K1056" s="121"/>
      <c r="L1056" s="121"/>
      <c r="M1056" s="122"/>
      <c r="N1056" s="121"/>
      <c r="O1056" s="121"/>
      <c r="P1056" s="121"/>
      <c r="Q1056" s="121"/>
      <c r="R1056" s="122"/>
      <c r="S1056" s="121"/>
      <c r="T1056" s="121"/>
      <c r="U1056" s="121"/>
      <c r="V1056" s="121"/>
      <c r="W1056" s="122"/>
      <c r="X1056" s="121"/>
      <c r="Y1056" s="114"/>
      <c r="Z1056" s="114"/>
      <c r="AA1056" s="114"/>
      <c r="AB1056" s="115"/>
    </row>
    <row r="1057" spans="1:28" x14ac:dyDescent="0.2">
      <c r="A1057" s="101">
        <v>1055</v>
      </c>
      <c r="B1057" s="37"/>
      <c r="C1057" s="37"/>
      <c r="D1057" s="37"/>
      <c r="G1057" s="37"/>
      <c r="J1057" s="25"/>
      <c r="K1057" s="25"/>
      <c r="P1057" s="25"/>
      <c r="T1057" s="37"/>
      <c r="U1057" s="37"/>
      <c r="Y1057" s="37"/>
      <c r="Z1057" s="37"/>
    </row>
    <row r="1058" spans="1:28" x14ac:dyDescent="0.2">
      <c r="A1058" s="101">
        <v>1056</v>
      </c>
      <c r="B1058" s="37"/>
      <c r="C1058" s="37"/>
      <c r="D1058" s="37"/>
      <c r="G1058" s="37"/>
      <c r="J1058" s="25"/>
      <c r="K1058" s="25"/>
      <c r="P1058" s="25"/>
      <c r="T1058" s="37"/>
      <c r="U1058" s="37"/>
      <c r="Y1058" s="37"/>
      <c r="Z1058" s="37"/>
    </row>
    <row r="1059" spans="1:28" x14ac:dyDescent="0.2">
      <c r="A1059" s="101">
        <v>1057</v>
      </c>
      <c r="B1059" s="37"/>
      <c r="C1059" s="37"/>
      <c r="D1059" s="37"/>
      <c r="G1059" s="37"/>
      <c r="J1059" s="25"/>
      <c r="K1059" s="25"/>
      <c r="P1059" s="25"/>
      <c r="T1059" s="37"/>
      <c r="U1059" s="37"/>
      <c r="Y1059" s="37"/>
      <c r="Z1059" s="37"/>
    </row>
    <row r="1060" spans="1:28" x14ac:dyDescent="0.2">
      <c r="A1060" s="101">
        <v>1058</v>
      </c>
      <c r="B1060" s="37"/>
      <c r="C1060" s="37"/>
      <c r="D1060" s="37"/>
      <c r="G1060" s="37"/>
      <c r="J1060" s="25"/>
      <c r="K1060" s="25"/>
      <c r="P1060" s="25"/>
      <c r="T1060" s="37"/>
      <c r="U1060" s="37"/>
      <c r="Y1060" s="37"/>
      <c r="Z1060" s="37"/>
    </row>
    <row r="1061" spans="1:28" ht="13.5" thickBot="1" x14ac:dyDescent="0.25">
      <c r="A1061" s="113">
        <v>1059</v>
      </c>
      <c r="B1061" s="121"/>
      <c r="C1061" s="121"/>
      <c r="D1061" s="121"/>
      <c r="E1061" s="121"/>
      <c r="F1061" s="122"/>
      <c r="G1061" s="121"/>
      <c r="H1061" s="122"/>
      <c r="I1061" s="121"/>
      <c r="J1061" s="121"/>
      <c r="K1061" s="121"/>
      <c r="L1061" s="121"/>
      <c r="M1061" s="122"/>
      <c r="N1061" s="121"/>
      <c r="O1061" s="121"/>
      <c r="P1061" s="121"/>
      <c r="Q1061" s="121"/>
      <c r="R1061" s="122"/>
      <c r="S1061" s="121"/>
      <c r="T1061" s="121"/>
      <c r="U1061" s="121"/>
      <c r="V1061" s="121"/>
      <c r="W1061" s="122"/>
      <c r="X1061" s="121"/>
      <c r="Y1061" s="114"/>
      <c r="Z1061" s="114"/>
      <c r="AA1061" s="114"/>
      <c r="AB1061" s="115"/>
    </row>
    <row r="1062" spans="1:28" x14ac:dyDescent="0.2">
      <c r="A1062" s="101">
        <v>1060</v>
      </c>
      <c r="B1062" s="37"/>
      <c r="C1062" s="37"/>
      <c r="D1062" s="37"/>
      <c r="G1062" s="37"/>
      <c r="J1062" s="25"/>
      <c r="K1062" s="25"/>
      <c r="P1062" s="25"/>
      <c r="T1062" s="37"/>
      <c r="U1062" s="37"/>
      <c r="Y1062" s="37"/>
      <c r="Z1062" s="37"/>
    </row>
    <row r="1063" spans="1:28" x14ac:dyDescent="0.2">
      <c r="A1063" s="101">
        <v>1061</v>
      </c>
      <c r="B1063" s="37"/>
      <c r="C1063" s="37"/>
      <c r="D1063" s="37"/>
      <c r="G1063" s="37"/>
      <c r="J1063" s="25"/>
      <c r="K1063" s="25"/>
      <c r="P1063" s="25"/>
      <c r="T1063" s="37"/>
      <c r="U1063" s="37"/>
      <c r="Y1063" s="37"/>
      <c r="Z1063" s="37"/>
    </row>
    <row r="1064" spans="1:28" x14ac:dyDescent="0.2">
      <c r="A1064" s="101">
        <v>1062</v>
      </c>
      <c r="B1064" s="37"/>
      <c r="C1064" s="37"/>
      <c r="D1064" s="37"/>
      <c r="G1064" s="37"/>
      <c r="J1064" s="25"/>
      <c r="K1064" s="25"/>
      <c r="P1064" s="25"/>
      <c r="T1064" s="37"/>
      <c r="U1064" s="37"/>
      <c r="Y1064" s="37"/>
      <c r="Z1064" s="37"/>
    </row>
    <row r="1065" spans="1:28" x14ac:dyDescent="0.2">
      <c r="A1065" s="101">
        <v>1063</v>
      </c>
      <c r="B1065" s="37"/>
      <c r="C1065" s="37"/>
      <c r="D1065" s="37"/>
      <c r="G1065" s="37"/>
      <c r="J1065" s="25"/>
      <c r="K1065" s="25"/>
      <c r="P1065" s="25"/>
      <c r="T1065" s="37"/>
      <c r="U1065" s="37"/>
      <c r="Y1065" s="37"/>
      <c r="Z1065" s="37"/>
    </row>
    <row r="1066" spans="1:28" ht="13.5" thickBot="1" x14ac:dyDescent="0.25">
      <c r="A1066" s="113">
        <v>1064</v>
      </c>
      <c r="B1066" s="121"/>
      <c r="C1066" s="121"/>
      <c r="D1066" s="121"/>
      <c r="E1066" s="121"/>
      <c r="F1066" s="122"/>
      <c r="G1066" s="121"/>
      <c r="H1066" s="122"/>
      <c r="I1066" s="121"/>
      <c r="J1066" s="121"/>
      <c r="K1066" s="121"/>
      <c r="L1066" s="121"/>
      <c r="M1066" s="122"/>
      <c r="N1066" s="121"/>
      <c r="O1066" s="121"/>
      <c r="P1066" s="121"/>
      <c r="Q1066" s="121"/>
      <c r="R1066" s="122"/>
      <c r="S1066" s="121"/>
      <c r="T1066" s="121"/>
      <c r="U1066" s="121"/>
      <c r="V1066" s="121"/>
      <c r="W1066" s="122"/>
      <c r="X1066" s="121"/>
      <c r="Y1066" s="114"/>
      <c r="Z1066" s="114"/>
      <c r="AA1066" s="114"/>
      <c r="AB1066" s="115"/>
    </row>
    <row r="1067" spans="1:28" x14ac:dyDescent="0.2">
      <c r="A1067" s="101">
        <v>1065</v>
      </c>
      <c r="B1067" s="37"/>
      <c r="C1067" s="37"/>
      <c r="D1067" s="37"/>
      <c r="G1067" s="37"/>
      <c r="J1067" s="25"/>
      <c r="K1067" s="25"/>
      <c r="P1067" s="25"/>
      <c r="T1067" s="37"/>
      <c r="U1067" s="37"/>
      <c r="Y1067" s="37"/>
      <c r="Z1067" s="37"/>
    </row>
    <row r="1068" spans="1:28" x14ac:dyDescent="0.2">
      <c r="A1068" s="101">
        <v>1066</v>
      </c>
      <c r="B1068" s="37"/>
      <c r="C1068" s="37"/>
      <c r="D1068" s="37"/>
      <c r="G1068" s="37"/>
      <c r="J1068" s="25"/>
      <c r="K1068" s="25"/>
      <c r="P1068" s="25"/>
      <c r="T1068" s="37"/>
      <c r="U1068" s="37"/>
      <c r="Y1068" s="37"/>
      <c r="Z1068" s="37"/>
    </row>
    <row r="1069" spans="1:28" x14ac:dyDescent="0.2">
      <c r="A1069" s="101">
        <v>1067</v>
      </c>
      <c r="B1069" s="37"/>
      <c r="C1069" s="37"/>
      <c r="D1069" s="37"/>
      <c r="G1069" s="37"/>
      <c r="J1069" s="25"/>
      <c r="K1069" s="25"/>
      <c r="P1069" s="25"/>
      <c r="T1069" s="37"/>
      <c r="U1069" s="37"/>
      <c r="Y1069" s="37"/>
      <c r="Z1069" s="37"/>
    </row>
    <row r="1070" spans="1:28" x14ac:dyDescent="0.2">
      <c r="A1070" s="101">
        <v>1068</v>
      </c>
      <c r="B1070" s="37"/>
      <c r="C1070" s="37"/>
      <c r="D1070" s="37"/>
      <c r="G1070" s="37"/>
      <c r="J1070" s="25"/>
      <c r="K1070" s="25"/>
      <c r="P1070" s="25"/>
      <c r="T1070" s="37"/>
      <c r="U1070" s="37"/>
      <c r="Y1070" s="37"/>
      <c r="Z1070" s="37"/>
    </row>
    <row r="1071" spans="1:28" ht="13.5" thickBot="1" x14ac:dyDescent="0.25">
      <c r="A1071" s="113">
        <v>1069</v>
      </c>
      <c r="B1071" s="121"/>
      <c r="C1071" s="121"/>
      <c r="D1071" s="121"/>
      <c r="E1071" s="121"/>
      <c r="F1071" s="122"/>
      <c r="G1071" s="121"/>
      <c r="H1071" s="122"/>
      <c r="I1071" s="121"/>
      <c r="J1071" s="121"/>
      <c r="K1071" s="121"/>
      <c r="L1071" s="121"/>
      <c r="M1071" s="122"/>
      <c r="N1071" s="121"/>
      <c r="O1071" s="121"/>
      <c r="P1071" s="121"/>
      <c r="Q1071" s="121"/>
      <c r="R1071" s="122"/>
      <c r="S1071" s="121"/>
      <c r="T1071" s="121"/>
      <c r="U1071" s="121"/>
      <c r="V1071" s="121"/>
      <c r="W1071" s="122"/>
      <c r="X1071" s="121"/>
      <c r="Y1071" s="114"/>
      <c r="Z1071" s="114"/>
      <c r="AA1071" s="114"/>
      <c r="AB1071" s="115"/>
    </row>
    <row r="1072" spans="1:28" x14ac:dyDescent="0.2">
      <c r="A1072" s="101">
        <v>1070</v>
      </c>
      <c r="B1072" s="37"/>
      <c r="C1072" s="37"/>
      <c r="D1072" s="37"/>
      <c r="G1072" s="37"/>
      <c r="J1072" s="25"/>
      <c r="K1072" s="25"/>
      <c r="P1072" s="25"/>
      <c r="T1072" s="37"/>
      <c r="U1072" s="37"/>
      <c r="Y1072" s="37"/>
      <c r="Z1072" s="37"/>
    </row>
    <row r="1073" spans="1:28" x14ac:dyDescent="0.2">
      <c r="A1073" s="101">
        <v>1071</v>
      </c>
      <c r="B1073" s="37"/>
      <c r="C1073" s="37"/>
      <c r="D1073" s="37"/>
      <c r="G1073" s="37"/>
      <c r="J1073" s="25"/>
      <c r="K1073" s="25"/>
      <c r="P1073" s="25"/>
      <c r="T1073" s="37"/>
      <c r="U1073" s="37"/>
      <c r="Y1073" s="37"/>
      <c r="Z1073" s="37"/>
    </row>
    <row r="1074" spans="1:28" x14ac:dyDescent="0.2">
      <c r="A1074" s="101">
        <v>1072</v>
      </c>
      <c r="B1074" s="37"/>
      <c r="C1074" s="37"/>
      <c r="D1074" s="37"/>
      <c r="G1074" s="37"/>
      <c r="J1074" s="25"/>
      <c r="K1074" s="25"/>
      <c r="P1074" s="25"/>
      <c r="T1074" s="37"/>
      <c r="U1074" s="37"/>
      <c r="Y1074" s="37"/>
      <c r="Z1074" s="37"/>
    </row>
    <row r="1075" spans="1:28" x14ac:dyDescent="0.2">
      <c r="A1075" s="101">
        <v>1073</v>
      </c>
      <c r="B1075" s="37"/>
      <c r="C1075" s="37"/>
      <c r="D1075" s="37"/>
      <c r="G1075" s="37"/>
      <c r="J1075" s="25"/>
      <c r="K1075" s="25"/>
      <c r="P1075" s="25"/>
      <c r="T1075" s="37"/>
      <c r="U1075" s="37"/>
      <c r="Y1075" s="37"/>
      <c r="Z1075" s="37"/>
    </row>
    <row r="1076" spans="1:28" ht="13.5" thickBot="1" x14ac:dyDescent="0.25">
      <c r="A1076" s="113">
        <v>1074</v>
      </c>
      <c r="B1076" s="121"/>
      <c r="C1076" s="121"/>
      <c r="D1076" s="121"/>
      <c r="E1076" s="121"/>
      <c r="F1076" s="122"/>
      <c r="G1076" s="121"/>
      <c r="H1076" s="122"/>
      <c r="I1076" s="121"/>
      <c r="J1076" s="121"/>
      <c r="K1076" s="121"/>
      <c r="L1076" s="121"/>
      <c r="M1076" s="122"/>
      <c r="N1076" s="121"/>
      <c r="O1076" s="121"/>
      <c r="P1076" s="121"/>
      <c r="Q1076" s="121"/>
      <c r="R1076" s="122"/>
      <c r="S1076" s="121"/>
      <c r="T1076" s="121"/>
      <c r="U1076" s="121"/>
      <c r="V1076" s="121"/>
      <c r="W1076" s="122"/>
      <c r="X1076" s="121"/>
      <c r="Y1076" s="114"/>
      <c r="Z1076" s="114"/>
      <c r="AA1076" s="114"/>
      <c r="AB1076" s="115"/>
    </row>
    <row r="1077" spans="1:28" x14ac:dyDescent="0.2">
      <c r="A1077" s="101">
        <v>1075</v>
      </c>
      <c r="B1077" s="37"/>
      <c r="C1077" s="37"/>
      <c r="D1077" s="37"/>
      <c r="G1077" s="37"/>
      <c r="J1077" s="25"/>
      <c r="K1077" s="25"/>
      <c r="P1077" s="25"/>
      <c r="T1077" s="37"/>
      <c r="U1077" s="37"/>
      <c r="Y1077" s="37"/>
      <c r="Z1077" s="37"/>
    </row>
    <row r="1078" spans="1:28" x14ac:dyDescent="0.2">
      <c r="A1078" s="101">
        <v>1076</v>
      </c>
      <c r="B1078" s="37"/>
      <c r="C1078" s="37"/>
      <c r="D1078" s="37"/>
      <c r="G1078" s="37"/>
      <c r="J1078" s="25"/>
      <c r="K1078" s="25"/>
      <c r="P1078" s="25"/>
      <c r="T1078" s="37"/>
      <c r="U1078" s="37"/>
      <c r="Y1078" s="37"/>
      <c r="Z1078" s="37"/>
    </row>
    <row r="1079" spans="1:28" x14ac:dyDescent="0.2">
      <c r="A1079" s="101">
        <v>1077</v>
      </c>
      <c r="B1079" s="37"/>
      <c r="C1079" s="37"/>
      <c r="D1079" s="37"/>
      <c r="G1079" s="37"/>
      <c r="J1079" s="25"/>
      <c r="K1079" s="25"/>
      <c r="P1079" s="25"/>
      <c r="T1079" s="37"/>
      <c r="U1079" s="37"/>
      <c r="Y1079" s="37"/>
      <c r="Z1079" s="37"/>
    </row>
    <row r="1080" spans="1:28" x14ac:dyDescent="0.2">
      <c r="A1080" s="101">
        <v>1078</v>
      </c>
      <c r="B1080" s="37"/>
      <c r="C1080" s="37"/>
      <c r="D1080" s="37"/>
      <c r="G1080" s="37"/>
      <c r="J1080" s="25"/>
      <c r="K1080" s="25"/>
      <c r="P1080" s="25"/>
      <c r="T1080" s="37"/>
      <c r="U1080" s="37"/>
      <c r="Y1080" s="37"/>
      <c r="Z1080" s="37"/>
    </row>
    <row r="1081" spans="1:28" ht="13.5" thickBot="1" x14ac:dyDescent="0.25">
      <c r="A1081" s="113">
        <v>1079</v>
      </c>
      <c r="B1081" s="121"/>
      <c r="C1081" s="121"/>
      <c r="D1081" s="121"/>
      <c r="E1081" s="121"/>
      <c r="F1081" s="122"/>
      <c r="G1081" s="121"/>
      <c r="H1081" s="122"/>
      <c r="I1081" s="121"/>
      <c r="J1081" s="121"/>
      <c r="K1081" s="121"/>
      <c r="L1081" s="121"/>
      <c r="M1081" s="122"/>
      <c r="N1081" s="121"/>
      <c r="O1081" s="121"/>
      <c r="P1081" s="121"/>
      <c r="Q1081" s="121"/>
      <c r="R1081" s="122"/>
      <c r="S1081" s="121"/>
      <c r="T1081" s="121"/>
      <c r="U1081" s="121"/>
      <c r="V1081" s="121"/>
      <c r="W1081" s="122"/>
      <c r="X1081" s="121"/>
      <c r="Y1081" s="114"/>
      <c r="Z1081" s="114"/>
      <c r="AA1081" s="114"/>
      <c r="AB1081" s="115"/>
    </row>
    <row r="1082" spans="1:28" x14ac:dyDescent="0.2">
      <c r="A1082" s="101">
        <v>1080</v>
      </c>
      <c r="B1082" s="37"/>
      <c r="C1082" s="37"/>
      <c r="D1082" s="37"/>
      <c r="G1082" s="37"/>
      <c r="J1082" s="25"/>
      <c r="K1082" s="25"/>
      <c r="P1082" s="25"/>
      <c r="T1082" s="37"/>
      <c r="U1082" s="37"/>
      <c r="Y1082" s="37"/>
      <c r="Z1082" s="37"/>
    </row>
    <row r="1083" spans="1:28" x14ac:dyDescent="0.2">
      <c r="A1083" s="101">
        <v>1081</v>
      </c>
      <c r="B1083" s="37"/>
      <c r="C1083" s="37"/>
      <c r="D1083" s="37"/>
      <c r="G1083" s="37"/>
      <c r="J1083" s="25"/>
      <c r="K1083" s="25"/>
      <c r="P1083" s="25"/>
      <c r="T1083" s="37"/>
      <c r="U1083" s="37"/>
      <c r="Y1083" s="37"/>
      <c r="Z1083" s="37"/>
    </row>
    <row r="1084" spans="1:28" x14ac:dyDescent="0.2">
      <c r="A1084" s="101">
        <v>1082</v>
      </c>
      <c r="B1084" s="37"/>
      <c r="C1084" s="37"/>
      <c r="D1084" s="37"/>
      <c r="G1084" s="37"/>
      <c r="J1084" s="25"/>
      <c r="K1084" s="25"/>
      <c r="P1084" s="25"/>
      <c r="T1084" s="37"/>
      <c r="U1084" s="37"/>
      <c r="Y1084" s="37"/>
      <c r="Z1084" s="37"/>
    </row>
    <row r="1085" spans="1:28" x14ac:dyDescent="0.2">
      <c r="A1085" s="101">
        <v>1083</v>
      </c>
      <c r="B1085" s="37"/>
      <c r="C1085" s="37"/>
      <c r="D1085" s="37"/>
      <c r="G1085" s="37"/>
      <c r="J1085" s="25"/>
      <c r="K1085" s="25"/>
      <c r="P1085" s="25"/>
      <c r="T1085" s="37"/>
      <c r="U1085" s="37"/>
      <c r="Y1085" s="37"/>
      <c r="Z1085" s="37"/>
    </row>
    <row r="1086" spans="1:28" ht="13.5" thickBot="1" x14ac:dyDescent="0.25">
      <c r="A1086" s="113">
        <v>1084</v>
      </c>
      <c r="B1086" s="121"/>
      <c r="C1086" s="121"/>
      <c r="D1086" s="121"/>
      <c r="E1086" s="121"/>
      <c r="F1086" s="122"/>
      <c r="G1086" s="121"/>
      <c r="H1086" s="122"/>
      <c r="I1086" s="121"/>
      <c r="J1086" s="121"/>
      <c r="K1086" s="121"/>
      <c r="L1086" s="121"/>
      <c r="M1086" s="122"/>
      <c r="N1086" s="121"/>
      <c r="O1086" s="121"/>
      <c r="P1086" s="121"/>
      <c r="Q1086" s="121"/>
      <c r="R1086" s="122"/>
      <c r="S1086" s="121"/>
      <c r="T1086" s="121"/>
      <c r="U1086" s="121"/>
      <c r="V1086" s="121"/>
      <c r="W1086" s="122"/>
      <c r="X1086" s="121"/>
      <c r="Y1086" s="114"/>
      <c r="Z1086" s="114"/>
      <c r="AA1086" s="114"/>
      <c r="AB1086" s="115"/>
    </row>
    <row r="1087" spans="1:28" x14ac:dyDescent="0.2">
      <c r="A1087" s="101">
        <v>1085</v>
      </c>
      <c r="B1087" s="37"/>
      <c r="C1087" s="37"/>
      <c r="D1087" s="37"/>
      <c r="G1087" s="37"/>
      <c r="J1087" s="25"/>
      <c r="K1087" s="25"/>
      <c r="P1087" s="25"/>
      <c r="T1087" s="37"/>
      <c r="U1087" s="37"/>
      <c r="Y1087" s="37"/>
      <c r="Z1087" s="37"/>
    </row>
    <row r="1088" spans="1:28" x14ac:dyDescent="0.2">
      <c r="A1088" s="101">
        <v>1086</v>
      </c>
      <c r="B1088" s="37"/>
      <c r="C1088" s="37"/>
      <c r="D1088" s="37"/>
      <c r="G1088" s="37"/>
      <c r="J1088" s="25"/>
      <c r="K1088" s="25"/>
      <c r="P1088" s="25"/>
      <c r="T1088" s="37"/>
      <c r="U1088" s="37"/>
      <c r="Y1088" s="37"/>
      <c r="Z1088" s="37"/>
    </row>
    <row r="1089" spans="1:28" x14ac:dyDescent="0.2">
      <c r="A1089" s="101">
        <v>1087</v>
      </c>
      <c r="B1089" s="37"/>
      <c r="C1089" s="37"/>
      <c r="D1089" s="37"/>
      <c r="G1089" s="37"/>
      <c r="J1089" s="25"/>
      <c r="K1089" s="25"/>
      <c r="P1089" s="25"/>
      <c r="T1089" s="37"/>
      <c r="U1089" s="37"/>
      <c r="Y1089" s="37"/>
      <c r="Z1089" s="37"/>
    </row>
    <row r="1090" spans="1:28" x14ac:dyDescent="0.2">
      <c r="A1090" s="101">
        <v>1088</v>
      </c>
      <c r="B1090" s="37"/>
      <c r="C1090" s="37"/>
      <c r="D1090" s="37"/>
      <c r="G1090" s="37"/>
      <c r="J1090" s="25"/>
      <c r="K1090" s="25"/>
      <c r="P1090" s="25"/>
      <c r="T1090" s="37"/>
      <c r="U1090" s="37"/>
      <c r="Y1090" s="37"/>
      <c r="Z1090" s="37"/>
    </row>
    <row r="1091" spans="1:28" ht="13.5" thickBot="1" x14ac:dyDescent="0.25">
      <c r="A1091" s="113">
        <v>1089</v>
      </c>
      <c r="B1091" s="121"/>
      <c r="C1091" s="121"/>
      <c r="D1091" s="121"/>
      <c r="E1091" s="121"/>
      <c r="F1091" s="122"/>
      <c r="G1091" s="121"/>
      <c r="H1091" s="122"/>
      <c r="I1091" s="121"/>
      <c r="J1091" s="121"/>
      <c r="K1091" s="121"/>
      <c r="L1091" s="121"/>
      <c r="M1091" s="122"/>
      <c r="N1091" s="121"/>
      <c r="O1091" s="121"/>
      <c r="P1091" s="121"/>
      <c r="Q1091" s="121"/>
      <c r="R1091" s="122"/>
      <c r="S1091" s="121"/>
      <c r="T1091" s="121"/>
      <c r="U1091" s="121"/>
      <c r="V1091" s="121"/>
      <c r="W1091" s="122"/>
      <c r="X1091" s="121"/>
      <c r="Y1091" s="114"/>
      <c r="Z1091" s="114"/>
      <c r="AA1091" s="114"/>
      <c r="AB1091" s="115"/>
    </row>
    <row r="1092" spans="1:28" x14ac:dyDescent="0.2">
      <c r="A1092" s="101">
        <v>1090</v>
      </c>
      <c r="B1092" s="37"/>
      <c r="C1092" s="37"/>
      <c r="D1092" s="37"/>
      <c r="G1092" s="37"/>
      <c r="J1092" s="25"/>
      <c r="K1092" s="25"/>
      <c r="P1092" s="25"/>
      <c r="T1092" s="37"/>
      <c r="U1092" s="37"/>
      <c r="Y1092" s="37"/>
      <c r="Z1092" s="37"/>
    </row>
    <row r="1093" spans="1:28" x14ac:dyDescent="0.2">
      <c r="A1093" s="101">
        <v>1091</v>
      </c>
      <c r="B1093" s="37"/>
      <c r="C1093" s="37"/>
      <c r="D1093" s="37"/>
      <c r="G1093" s="37"/>
      <c r="J1093" s="25"/>
      <c r="K1093" s="25"/>
      <c r="P1093" s="25"/>
      <c r="T1093" s="37"/>
      <c r="U1093" s="37"/>
      <c r="Y1093" s="37"/>
      <c r="Z1093" s="37"/>
    </row>
    <row r="1094" spans="1:28" x14ac:dyDescent="0.2">
      <c r="A1094" s="101">
        <v>1092</v>
      </c>
      <c r="B1094" s="37"/>
      <c r="C1094" s="37"/>
      <c r="D1094" s="37"/>
      <c r="G1094" s="37"/>
      <c r="J1094" s="25"/>
      <c r="K1094" s="25"/>
      <c r="P1094" s="25"/>
      <c r="T1094" s="37"/>
      <c r="U1094" s="37"/>
      <c r="Y1094" s="37"/>
      <c r="Z1094" s="37"/>
    </row>
    <row r="1095" spans="1:28" x14ac:dyDescent="0.2">
      <c r="A1095" s="101">
        <v>1093</v>
      </c>
      <c r="B1095" s="37"/>
      <c r="C1095" s="37"/>
      <c r="D1095" s="37"/>
      <c r="G1095" s="37"/>
      <c r="J1095" s="25"/>
      <c r="K1095" s="25"/>
      <c r="P1095" s="25"/>
      <c r="T1095" s="37"/>
      <c r="U1095" s="37"/>
      <c r="Y1095" s="37"/>
      <c r="Z1095" s="37"/>
    </row>
    <row r="1096" spans="1:28" ht="13.5" thickBot="1" x14ac:dyDescent="0.25">
      <c r="A1096" s="113">
        <v>1094</v>
      </c>
      <c r="B1096" s="121"/>
      <c r="C1096" s="121"/>
      <c r="D1096" s="121"/>
      <c r="E1096" s="121"/>
      <c r="F1096" s="122"/>
      <c r="G1096" s="121"/>
      <c r="H1096" s="122"/>
      <c r="I1096" s="121"/>
      <c r="J1096" s="121"/>
      <c r="K1096" s="121"/>
      <c r="L1096" s="121"/>
      <c r="M1096" s="122"/>
      <c r="N1096" s="121"/>
      <c r="O1096" s="121"/>
      <c r="P1096" s="121"/>
      <c r="Q1096" s="121"/>
      <c r="R1096" s="122"/>
      <c r="S1096" s="121"/>
      <c r="T1096" s="121"/>
      <c r="U1096" s="121"/>
      <c r="V1096" s="121"/>
      <c r="W1096" s="122"/>
      <c r="X1096" s="121"/>
      <c r="Y1096" s="114"/>
      <c r="Z1096" s="114"/>
      <c r="AA1096" s="114"/>
      <c r="AB1096" s="115"/>
    </row>
    <row r="1097" spans="1:28" x14ac:dyDescent="0.2">
      <c r="A1097" s="101">
        <v>1095</v>
      </c>
      <c r="B1097" s="37"/>
      <c r="C1097" s="37"/>
      <c r="D1097" s="37"/>
      <c r="G1097" s="37"/>
      <c r="J1097" s="25"/>
      <c r="K1097" s="25"/>
      <c r="P1097" s="25"/>
      <c r="T1097" s="37"/>
      <c r="U1097" s="37"/>
      <c r="Y1097" s="37"/>
      <c r="Z1097" s="37"/>
    </row>
    <row r="1098" spans="1:28" x14ac:dyDescent="0.2">
      <c r="A1098" s="101">
        <v>1096</v>
      </c>
      <c r="B1098" s="37"/>
      <c r="C1098" s="37"/>
      <c r="D1098" s="37"/>
      <c r="G1098" s="37"/>
      <c r="J1098" s="25"/>
      <c r="K1098" s="25"/>
      <c r="P1098" s="25"/>
      <c r="T1098" s="37"/>
      <c r="U1098" s="37"/>
      <c r="Y1098" s="37"/>
      <c r="Z1098" s="37"/>
    </row>
    <row r="1099" spans="1:28" x14ac:dyDescent="0.2">
      <c r="A1099" s="101">
        <v>1097</v>
      </c>
      <c r="B1099" s="37"/>
      <c r="C1099" s="37"/>
      <c r="D1099" s="37"/>
      <c r="G1099" s="37"/>
      <c r="J1099" s="25"/>
      <c r="K1099" s="25"/>
      <c r="P1099" s="25"/>
      <c r="T1099" s="37"/>
      <c r="U1099" s="37"/>
      <c r="Y1099" s="37"/>
      <c r="Z1099" s="37"/>
    </row>
    <row r="1100" spans="1:28" x14ac:dyDescent="0.2">
      <c r="A1100" s="101">
        <v>1098</v>
      </c>
      <c r="B1100" s="37"/>
      <c r="C1100" s="37"/>
      <c r="D1100" s="37"/>
      <c r="G1100" s="37"/>
      <c r="J1100" s="25"/>
      <c r="K1100" s="25"/>
      <c r="P1100" s="25"/>
      <c r="T1100" s="37"/>
      <c r="U1100" s="37"/>
      <c r="Y1100" s="37"/>
      <c r="Z1100" s="37"/>
    </row>
    <row r="1101" spans="1:28" ht="13.5" thickBot="1" x14ac:dyDescent="0.25">
      <c r="A1101" s="113">
        <v>1099</v>
      </c>
      <c r="B1101" s="121"/>
      <c r="C1101" s="121"/>
      <c r="D1101" s="121"/>
      <c r="E1101" s="121"/>
      <c r="F1101" s="122"/>
      <c r="G1101" s="121"/>
      <c r="H1101" s="122"/>
      <c r="I1101" s="121"/>
      <c r="J1101" s="121"/>
      <c r="K1101" s="121"/>
      <c r="L1101" s="121"/>
      <c r="M1101" s="122"/>
      <c r="N1101" s="121"/>
      <c r="O1101" s="121"/>
      <c r="P1101" s="121"/>
      <c r="Q1101" s="121"/>
      <c r="R1101" s="122"/>
      <c r="S1101" s="121"/>
      <c r="T1101" s="121"/>
      <c r="U1101" s="121"/>
      <c r="V1101" s="121"/>
      <c r="W1101" s="122"/>
      <c r="X1101" s="121"/>
      <c r="Y1101" s="114"/>
      <c r="Z1101" s="114"/>
      <c r="AA1101" s="114"/>
      <c r="AB1101" s="115"/>
    </row>
    <row r="1102" spans="1:28" x14ac:dyDescent="0.2">
      <c r="A1102" s="101">
        <v>1100</v>
      </c>
      <c r="B1102" s="37"/>
      <c r="C1102" s="37"/>
      <c r="D1102" s="37"/>
      <c r="G1102" s="37"/>
      <c r="J1102" s="25"/>
      <c r="K1102" s="25"/>
      <c r="P1102" s="25"/>
      <c r="T1102" s="37"/>
      <c r="U1102" s="37"/>
      <c r="Y1102" s="37"/>
      <c r="Z1102" s="37"/>
    </row>
    <row r="1103" spans="1:28" x14ac:dyDescent="0.2">
      <c r="A1103" s="101">
        <v>1101</v>
      </c>
      <c r="B1103" s="37"/>
      <c r="C1103" s="37"/>
      <c r="D1103" s="37"/>
      <c r="G1103" s="37"/>
      <c r="J1103" s="25"/>
      <c r="K1103" s="25"/>
      <c r="P1103" s="25"/>
      <c r="T1103" s="37"/>
      <c r="U1103" s="37"/>
      <c r="Y1103" s="37"/>
      <c r="Z1103" s="37"/>
    </row>
    <row r="1104" spans="1:28" x14ac:dyDescent="0.2">
      <c r="A1104" s="101">
        <v>1102</v>
      </c>
      <c r="B1104" s="37"/>
      <c r="C1104" s="37"/>
      <c r="D1104" s="37"/>
      <c r="G1104" s="37"/>
      <c r="J1104" s="25"/>
      <c r="K1104" s="25"/>
      <c r="P1104" s="25"/>
      <c r="T1104" s="37"/>
      <c r="U1104" s="37"/>
      <c r="Y1104" s="37"/>
      <c r="Z1104" s="37"/>
    </row>
    <row r="1105" spans="1:28" x14ac:dyDescent="0.2">
      <c r="A1105" s="101">
        <v>1103</v>
      </c>
      <c r="B1105" s="37"/>
      <c r="C1105" s="37"/>
      <c r="D1105" s="37"/>
      <c r="G1105" s="37"/>
      <c r="J1105" s="25"/>
      <c r="K1105" s="25"/>
      <c r="P1105" s="25"/>
      <c r="T1105" s="37"/>
      <c r="U1105" s="37"/>
      <c r="Y1105" s="37"/>
      <c r="Z1105" s="37"/>
    </row>
    <row r="1106" spans="1:28" ht="13.5" thickBot="1" x14ac:dyDescent="0.25">
      <c r="A1106" s="113">
        <v>1104</v>
      </c>
      <c r="B1106" s="121"/>
      <c r="C1106" s="121"/>
      <c r="D1106" s="121"/>
      <c r="E1106" s="121"/>
      <c r="F1106" s="122"/>
      <c r="G1106" s="121"/>
      <c r="H1106" s="122"/>
      <c r="I1106" s="121"/>
      <c r="J1106" s="121"/>
      <c r="K1106" s="121"/>
      <c r="L1106" s="121"/>
      <c r="M1106" s="122"/>
      <c r="N1106" s="121"/>
      <c r="O1106" s="121"/>
      <c r="P1106" s="121"/>
      <c r="Q1106" s="121"/>
      <c r="R1106" s="122"/>
      <c r="S1106" s="121"/>
      <c r="T1106" s="121"/>
      <c r="U1106" s="121"/>
      <c r="V1106" s="121"/>
      <c r="W1106" s="122"/>
      <c r="X1106" s="121"/>
      <c r="Y1106" s="114"/>
      <c r="Z1106" s="114"/>
      <c r="AA1106" s="114"/>
      <c r="AB1106" s="115"/>
    </row>
    <row r="1107" spans="1:28" x14ac:dyDescent="0.2">
      <c r="A1107" s="101">
        <v>1105</v>
      </c>
      <c r="B1107" s="37"/>
      <c r="C1107" s="37"/>
      <c r="D1107" s="37"/>
      <c r="G1107" s="37"/>
      <c r="J1107" s="25"/>
      <c r="K1107" s="25"/>
      <c r="P1107" s="25"/>
      <c r="T1107" s="37"/>
      <c r="U1107" s="37"/>
      <c r="Y1107" s="37"/>
      <c r="Z1107" s="37"/>
    </row>
    <row r="1108" spans="1:28" x14ac:dyDescent="0.2">
      <c r="A1108" s="101">
        <v>1106</v>
      </c>
      <c r="B1108" s="37"/>
      <c r="C1108" s="37"/>
      <c r="D1108" s="37"/>
      <c r="G1108" s="37"/>
      <c r="J1108" s="25"/>
      <c r="K1108" s="25"/>
      <c r="P1108" s="25"/>
      <c r="T1108" s="37"/>
      <c r="U1108" s="37"/>
      <c r="Y1108" s="37"/>
      <c r="Z1108" s="37"/>
    </row>
    <row r="1109" spans="1:28" x14ac:dyDescent="0.2">
      <c r="A1109" s="101">
        <v>1107</v>
      </c>
      <c r="B1109" s="37"/>
      <c r="C1109" s="37"/>
      <c r="D1109" s="37"/>
      <c r="G1109" s="37"/>
      <c r="J1109" s="25"/>
      <c r="K1109" s="25"/>
      <c r="P1109" s="25"/>
      <c r="T1109" s="37"/>
      <c r="U1109" s="37"/>
      <c r="Y1109" s="37"/>
      <c r="Z1109" s="37"/>
    </row>
    <row r="1110" spans="1:28" x14ac:dyDescent="0.2">
      <c r="A1110" s="101">
        <v>1108</v>
      </c>
      <c r="B1110" s="37"/>
      <c r="C1110" s="37"/>
      <c r="D1110" s="37"/>
      <c r="G1110" s="37"/>
      <c r="J1110" s="25"/>
      <c r="K1110" s="25"/>
      <c r="P1110" s="25"/>
      <c r="T1110" s="37"/>
      <c r="U1110" s="37"/>
      <c r="Y1110" s="37"/>
      <c r="Z1110" s="37"/>
    </row>
    <row r="1111" spans="1:28" ht="13.5" thickBot="1" x14ac:dyDescent="0.25">
      <c r="A1111" s="113">
        <v>1109</v>
      </c>
      <c r="B1111" s="121"/>
      <c r="C1111" s="121"/>
      <c r="D1111" s="121"/>
      <c r="E1111" s="121"/>
      <c r="F1111" s="122"/>
      <c r="G1111" s="121"/>
      <c r="H1111" s="122"/>
      <c r="I1111" s="121"/>
      <c r="J1111" s="121"/>
      <c r="K1111" s="121"/>
      <c r="L1111" s="121"/>
      <c r="M1111" s="122"/>
      <c r="N1111" s="121"/>
      <c r="O1111" s="121"/>
      <c r="P1111" s="121"/>
      <c r="Q1111" s="121"/>
      <c r="R1111" s="122"/>
      <c r="S1111" s="121"/>
      <c r="T1111" s="121"/>
      <c r="U1111" s="121"/>
      <c r="V1111" s="121"/>
      <c r="W1111" s="122"/>
      <c r="X1111" s="121"/>
      <c r="Y1111" s="114"/>
      <c r="Z1111" s="114"/>
      <c r="AA1111" s="114"/>
      <c r="AB1111" s="115"/>
    </row>
    <row r="1112" spans="1:28" x14ac:dyDescent="0.2">
      <c r="A1112" s="101">
        <v>1110</v>
      </c>
      <c r="B1112" s="37"/>
      <c r="C1112" s="37"/>
      <c r="D1112" s="37"/>
      <c r="G1112" s="37"/>
      <c r="J1112" s="25"/>
      <c r="K1112" s="25"/>
      <c r="P1112" s="25"/>
      <c r="T1112" s="37"/>
      <c r="U1112" s="37"/>
      <c r="Y1112" s="37"/>
      <c r="Z1112" s="37"/>
    </row>
    <row r="1113" spans="1:28" x14ac:dyDescent="0.2">
      <c r="A1113" s="101">
        <v>1111</v>
      </c>
      <c r="B1113" s="37"/>
      <c r="C1113" s="37"/>
      <c r="D1113" s="37"/>
      <c r="G1113" s="37"/>
      <c r="J1113" s="25"/>
      <c r="K1113" s="25"/>
      <c r="P1113" s="25"/>
      <c r="T1113" s="37"/>
      <c r="U1113" s="37"/>
      <c r="Y1113" s="37"/>
      <c r="Z1113" s="37"/>
    </row>
    <row r="1114" spans="1:28" x14ac:dyDescent="0.2">
      <c r="A1114" s="101">
        <v>1112</v>
      </c>
      <c r="B1114" s="37"/>
      <c r="C1114" s="37"/>
      <c r="D1114" s="37"/>
      <c r="G1114" s="37"/>
      <c r="J1114" s="25"/>
      <c r="K1114" s="25"/>
      <c r="P1114" s="25"/>
      <c r="T1114" s="37"/>
      <c r="U1114" s="37"/>
      <c r="Y1114" s="37"/>
      <c r="Z1114" s="37"/>
    </row>
    <row r="1115" spans="1:28" x14ac:dyDescent="0.2">
      <c r="A1115" s="101">
        <v>1113</v>
      </c>
      <c r="B1115" s="37"/>
      <c r="C1115" s="37"/>
      <c r="D1115" s="37"/>
      <c r="G1115" s="37"/>
      <c r="J1115" s="25"/>
      <c r="K1115" s="25"/>
      <c r="P1115" s="25"/>
      <c r="T1115" s="37"/>
      <c r="U1115" s="37"/>
      <c r="Y1115" s="37"/>
      <c r="Z1115" s="37"/>
    </row>
    <row r="1116" spans="1:28" ht="13.5" thickBot="1" x14ac:dyDescent="0.25">
      <c r="A1116" s="113">
        <v>1114</v>
      </c>
      <c r="B1116" s="121"/>
      <c r="C1116" s="121"/>
      <c r="D1116" s="121"/>
      <c r="E1116" s="121"/>
      <c r="F1116" s="122"/>
      <c r="G1116" s="121"/>
      <c r="H1116" s="122"/>
      <c r="I1116" s="121"/>
      <c r="J1116" s="121"/>
      <c r="K1116" s="121"/>
      <c r="L1116" s="121"/>
      <c r="M1116" s="122"/>
      <c r="N1116" s="121"/>
      <c r="O1116" s="121"/>
      <c r="P1116" s="121"/>
      <c r="Q1116" s="121"/>
      <c r="R1116" s="122"/>
      <c r="S1116" s="121"/>
      <c r="T1116" s="121"/>
      <c r="U1116" s="121"/>
      <c r="V1116" s="121"/>
      <c r="W1116" s="122"/>
      <c r="X1116" s="121"/>
      <c r="Y1116" s="114"/>
      <c r="Z1116" s="114"/>
      <c r="AA1116" s="114"/>
      <c r="AB1116" s="115"/>
    </row>
    <row r="1117" spans="1:28" x14ac:dyDescent="0.2">
      <c r="A1117" s="101">
        <v>1115</v>
      </c>
      <c r="B1117" s="37"/>
      <c r="C1117" s="37"/>
      <c r="D1117" s="37"/>
      <c r="G1117" s="37"/>
      <c r="J1117" s="25"/>
      <c r="K1117" s="25"/>
      <c r="P1117" s="25"/>
      <c r="T1117" s="37"/>
      <c r="U1117" s="37"/>
      <c r="Y1117" s="37"/>
      <c r="Z1117" s="37"/>
    </row>
    <row r="1118" spans="1:28" x14ac:dyDescent="0.2">
      <c r="A1118" s="101">
        <v>1116</v>
      </c>
      <c r="B1118" s="37"/>
      <c r="C1118" s="37"/>
      <c r="D1118" s="37"/>
      <c r="G1118" s="37"/>
      <c r="J1118" s="25"/>
      <c r="K1118" s="25"/>
      <c r="P1118" s="25"/>
      <c r="T1118" s="37"/>
      <c r="U1118" s="37"/>
      <c r="Y1118" s="37"/>
      <c r="Z1118" s="37"/>
    </row>
    <row r="1119" spans="1:28" x14ac:dyDescent="0.2">
      <c r="A1119" s="101">
        <v>1117</v>
      </c>
      <c r="B1119" s="37"/>
      <c r="C1119" s="37"/>
      <c r="D1119" s="37"/>
      <c r="G1119" s="37"/>
      <c r="J1119" s="25"/>
      <c r="K1119" s="25"/>
      <c r="P1119" s="25"/>
      <c r="T1119" s="37"/>
      <c r="U1119" s="37"/>
      <c r="Y1119" s="37"/>
      <c r="Z1119" s="37"/>
    </row>
    <row r="1120" spans="1:28" x14ac:dyDescent="0.2">
      <c r="A1120" s="101">
        <v>1118</v>
      </c>
      <c r="B1120" s="37"/>
      <c r="C1120" s="37"/>
      <c r="D1120" s="37"/>
      <c r="G1120" s="37"/>
      <c r="J1120" s="25"/>
      <c r="K1120" s="25"/>
      <c r="P1120" s="25"/>
      <c r="T1120" s="37"/>
      <c r="U1120" s="37"/>
      <c r="Y1120" s="37"/>
      <c r="Z1120" s="37"/>
    </row>
    <row r="1121" spans="1:28" ht="13.5" thickBot="1" x14ac:dyDescent="0.25">
      <c r="A1121" s="113">
        <v>1119</v>
      </c>
      <c r="B1121" s="121"/>
      <c r="C1121" s="121"/>
      <c r="D1121" s="121"/>
      <c r="E1121" s="121"/>
      <c r="F1121" s="122"/>
      <c r="G1121" s="121"/>
      <c r="H1121" s="122"/>
      <c r="I1121" s="121"/>
      <c r="J1121" s="121"/>
      <c r="K1121" s="121"/>
      <c r="L1121" s="121"/>
      <c r="M1121" s="122"/>
      <c r="N1121" s="121"/>
      <c r="O1121" s="121"/>
      <c r="P1121" s="121"/>
      <c r="Q1121" s="121"/>
      <c r="R1121" s="122"/>
      <c r="S1121" s="121"/>
      <c r="T1121" s="121"/>
      <c r="U1121" s="121"/>
      <c r="V1121" s="121"/>
      <c r="W1121" s="122"/>
      <c r="X1121" s="121"/>
      <c r="Y1121" s="114"/>
      <c r="Z1121" s="114"/>
      <c r="AA1121" s="114"/>
      <c r="AB1121" s="115"/>
    </row>
    <row r="1122" spans="1:28" x14ac:dyDescent="0.2">
      <c r="A1122" s="101">
        <v>1120</v>
      </c>
      <c r="B1122" s="37"/>
      <c r="C1122" s="37"/>
      <c r="D1122" s="37"/>
      <c r="G1122" s="37"/>
      <c r="J1122" s="25"/>
      <c r="K1122" s="25"/>
      <c r="P1122" s="25"/>
      <c r="T1122" s="37"/>
      <c r="U1122" s="37"/>
      <c r="Y1122" s="37"/>
      <c r="Z1122" s="37"/>
    </row>
    <row r="1123" spans="1:28" x14ac:dyDescent="0.2">
      <c r="A1123" s="101">
        <v>1121</v>
      </c>
      <c r="B1123" s="37"/>
      <c r="C1123" s="37"/>
      <c r="D1123" s="37"/>
      <c r="G1123" s="37"/>
      <c r="J1123" s="25"/>
      <c r="K1123" s="25"/>
      <c r="P1123" s="25"/>
      <c r="T1123" s="37"/>
      <c r="U1123" s="37"/>
      <c r="Y1123" s="37"/>
      <c r="Z1123" s="37"/>
    </row>
    <row r="1124" spans="1:28" x14ac:dyDescent="0.2">
      <c r="A1124" s="101">
        <v>1122</v>
      </c>
      <c r="B1124" s="37"/>
      <c r="C1124" s="37"/>
      <c r="D1124" s="37"/>
      <c r="G1124" s="37"/>
      <c r="J1124" s="25"/>
      <c r="K1124" s="25"/>
      <c r="P1124" s="25"/>
      <c r="T1124" s="37"/>
      <c r="U1124" s="37"/>
      <c r="Y1124" s="37"/>
      <c r="Z1124" s="37"/>
    </row>
    <row r="1125" spans="1:28" x14ac:dyDescent="0.2">
      <c r="A1125" s="101">
        <v>1123</v>
      </c>
      <c r="B1125" s="37"/>
      <c r="C1125" s="37"/>
      <c r="D1125" s="37"/>
      <c r="G1125" s="37"/>
      <c r="J1125" s="25"/>
      <c r="K1125" s="25"/>
      <c r="P1125" s="25"/>
      <c r="T1125" s="37"/>
      <c r="U1125" s="37"/>
      <c r="Y1125" s="37"/>
      <c r="Z1125" s="37"/>
    </row>
    <row r="1126" spans="1:28" ht="13.5" thickBot="1" x14ac:dyDescent="0.25">
      <c r="A1126" s="113">
        <v>1124</v>
      </c>
      <c r="B1126" s="121"/>
      <c r="C1126" s="121"/>
      <c r="D1126" s="121"/>
      <c r="E1126" s="121"/>
      <c r="F1126" s="122"/>
      <c r="G1126" s="121"/>
      <c r="H1126" s="122"/>
      <c r="I1126" s="121"/>
      <c r="J1126" s="121"/>
      <c r="K1126" s="121"/>
      <c r="L1126" s="121"/>
      <c r="M1126" s="122"/>
      <c r="N1126" s="121"/>
      <c r="O1126" s="121"/>
      <c r="P1126" s="121"/>
      <c r="Q1126" s="121"/>
      <c r="R1126" s="122"/>
      <c r="S1126" s="121"/>
      <c r="T1126" s="121"/>
      <c r="U1126" s="121"/>
      <c r="V1126" s="121"/>
      <c r="W1126" s="122"/>
      <c r="X1126" s="121"/>
      <c r="Y1126" s="114"/>
      <c r="Z1126" s="114"/>
      <c r="AA1126" s="114"/>
      <c r="AB1126" s="115"/>
    </row>
    <row r="1127" spans="1:28" x14ac:dyDescent="0.2">
      <c r="A1127" s="101">
        <v>1125</v>
      </c>
      <c r="B1127" s="37"/>
      <c r="C1127" s="37"/>
      <c r="D1127" s="37"/>
      <c r="G1127" s="37"/>
      <c r="J1127" s="25"/>
      <c r="K1127" s="25"/>
      <c r="P1127" s="25"/>
      <c r="T1127" s="37"/>
      <c r="U1127" s="37"/>
      <c r="Y1127" s="37"/>
      <c r="Z1127" s="37"/>
    </row>
    <row r="1128" spans="1:28" x14ac:dyDescent="0.2">
      <c r="A1128" s="101">
        <v>1126</v>
      </c>
      <c r="B1128" s="37"/>
      <c r="C1128" s="37"/>
      <c r="D1128" s="37"/>
      <c r="G1128" s="37"/>
      <c r="J1128" s="25"/>
      <c r="K1128" s="25"/>
      <c r="P1128" s="25"/>
      <c r="T1128" s="37"/>
      <c r="U1128" s="37"/>
      <c r="Y1128" s="37"/>
      <c r="Z1128" s="37"/>
    </row>
    <row r="1129" spans="1:28" x14ac:dyDescent="0.2">
      <c r="A1129" s="101">
        <v>1127</v>
      </c>
      <c r="B1129" s="37"/>
      <c r="C1129" s="37"/>
      <c r="D1129" s="37"/>
      <c r="G1129" s="37"/>
      <c r="J1129" s="25"/>
      <c r="K1129" s="25"/>
      <c r="P1129" s="25"/>
      <c r="T1129" s="37"/>
      <c r="U1129" s="37"/>
      <c r="Y1129" s="37"/>
      <c r="Z1129" s="37"/>
    </row>
    <row r="1130" spans="1:28" x14ac:dyDescent="0.2">
      <c r="A1130" s="101">
        <v>1128</v>
      </c>
      <c r="B1130" s="37"/>
      <c r="C1130" s="37"/>
      <c r="D1130" s="37"/>
      <c r="G1130" s="37"/>
      <c r="J1130" s="25"/>
      <c r="K1130" s="25"/>
      <c r="P1130" s="25"/>
      <c r="T1130" s="37"/>
      <c r="U1130" s="37"/>
      <c r="Y1130" s="37"/>
      <c r="Z1130" s="37"/>
    </row>
    <row r="1131" spans="1:28" ht="13.5" thickBot="1" x14ac:dyDescent="0.25">
      <c r="A1131" s="113">
        <v>1129</v>
      </c>
      <c r="B1131" s="121"/>
      <c r="C1131" s="121"/>
      <c r="D1131" s="121"/>
      <c r="E1131" s="121"/>
      <c r="F1131" s="122"/>
      <c r="G1131" s="121"/>
      <c r="H1131" s="122"/>
      <c r="I1131" s="121"/>
      <c r="J1131" s="121"/>
      <c r="K1131" s="121"/>
      <c r="L1131" s="121"/>
      <c r="M1131" s="122"/>
      <c r="N1131" s="121"/>
      <c r="O1131" s="121"/>
      <c r="P1131" s="121"/>
      <c r="Q1131" s="121"/>
      <c r="R1131" s="122"/>
      <c r="S1131" s="121"/>
      <c r="T1131" s="121"/>
      <c r="U1131" s="121"/>
      <c r="V1131" s="121"/>
      <c r="W1131" s="122"/>
      <c r="X1131" s="121"/>
      <c r="Y1131" s="114"/>
      <c r="Z1131" s="114"/>
      <c r="AA1131" s="114"/>
      <c r="AB1131" s="115"/>
    </row>
    <row r="1132" spans="1:28" x14ac:dyDescent="0.2">
      <c r="A1132" s="101">
        <v>1130</v>
      </c>
      <c r="B1132" s="37"/>
      <c r="C1132" s="37"/>
      <c r="D1132" s="37"/>
      <c r="G1132" s="37"/>
      <c r="J1132" s="25"/>
      <c r="K1132" s="25"/>
      <c r="P1132" s="25"/>
      <c r="T1132" s="37"/>
      <c r="U1132" s="37"/>
      <c r="Y1132" s="37"/>
      <c r="Z1132" s="37"/>
    </row>
    <row r="1133" spans="1:28" x14ac:dyDescent="0.2">
      <c r="A1133" s="101">
        <v>1131</v>
      </c>
      <c r="B1133" s="37"/>
      <c r="C1133" s="37"/>
      <c r="D1133" s="37"/>
      <c r="G1133" s="37"/>
      <c r="J1133" s="25"/>
      <c r="K1133" s="25"/>
      <c r="P1133" s="25"/>
      <c r="T1133" s="37"/>
      <c r="U1133" s="37"/>
      <c r="Y1133" s="37"/>
      <c r="Z1133" s="37"/>
    </row>
    <row r="1134" spans="1:28" x14ac:dyDescent="0.2">
      <c r="A1134" s="101">
        <v>1132</v>
      </c>
      <c r="B1134" s="37"/>
      <c r="C1134" s="37"/>
      <c r="D1134" s="37"/>
      <c r="G1134" s="37"/>
      <c r="J1134" s="25"/>
      <c r="K1134" s="25"/>
      <c r="P1134" s="25"/>
      <c r="T1134" s="37"/>
      <c r="U1134" s="37"/>
      <c r="Y1134" s="37"/>
      <c r="Z1134" s="37"/>
    </row>
    <row r="1135" spans="1:28" x14ac:dyDescent="0.2">
      <c r="A1135" s="101">
        <v>1133</v>
      </c>
      <c r="B1135" s="37"/>
      <c r="C1135" s="37"/>
      <c r="D1135" s="37"/>
      <c r="G1135" s="37"/>
      <c r="J1135" s="25"/>
      <c r="K1135" s="25"/>
      <c r="P1135" s="25"/>
      <c r="T1135" s="37"/>
      <c r="U1135" s="37"/>
      <c r="Y1135" s="37"/>
      <c r="Z1135" s="37"/>
    </row>
    <row r="1136" spans="1:28" ht="13.5" thickBot="1" x14ac:dyDescent="0.25">
      <c r="A1136" s="113">
        <v>1134</v>
      </c>
      <c r="B1136" s="121"/>
      <c r="C1136" s="121"/>
      <c r="D1136" s="121"/>
      <c r="E1136" s="121"/>
      <c r="F1136" s="122"/>
      <c r="G1136" s="121"/>
      <c r="H1136" s="122"/>
      <c r="I1136" s="121"/>
      <c r="J1136" s="121"/>
      <c r="K1136" s="121"/>
      <c r="L1136" s="121"/>
      <c r="M1136" s="122"/>
      <c r="N1136" s="121"/>
      <c r="O1136" s="121"/>
      <c r="P1136" s="121"/>
      <c r="Q1136" s="121"/>
      <c r="R1136" s="122"/>
      <c r="S1136" s="121"/>
      <c r="T1136" s="121"/>
      <c r="U1136" s="121"/>
      <c r="V1136" s="121"/>
      <c r="W1136" s="122"/>
      <c r="X1136" s="121"/>
      <c r="Y1136" s="114"/>
      <c r="Z1136" s="114"/>
      <c r="AA1136" s="114"/>
      <c r="AB1136" s="115"/>
    </row>
    <row r="1137" spans="1:28" x14ac:dyDescent="0.2">
      <c r="A1137" s="101">
        <v>1135</v>
      </c>
      <c r="B1137" s="37"/>
      <c r="C1137" s="37"/>
      <c r="D1137" s="37"/>
      <c r="G1137" s="37"/>
      <c r="J1137" s="25"/>
      <c r="K1137" s="25"/>
      <c r="P1137" s="25"/>
      <c r="T1137" s="37"/>
      <c r="U1137" s="37"/>
      <c r="Y1137" s="37"/>
      <c r="Z1137" s="37"/>
    </row>
    <row r="1138" spans="1:28" x14ac:dyDescent="0.2">
      <c r="A1138" s="101">
        <v>1136</v>
      </c>
      <c r="B1138" s="37"/>
      <c r="C1138" s="37"/>
      <c r="D1138" s="37"/>
      <c r="G1138" s="37"/>
      <c r="J1138" s="25"/>
      <c r="K1138" s="25"/>
      <c r="P1138" s="25"/>
      <c r="T1138" s="37"/>
      <c r="U1138" s="37"/>
      <c r="Y1138" s="37"/>
      <c r="Z1138" s="37"/>
    </row>
    <row r="1139" spans="1:28" x14ac:dyDescent="0.2">
      <c r="A1139" s="101">
        <v>1137</v>
      </c>
      <c r="B1139" s="37"/>
      <c r="C1139" s="37"/>
      <c r="D1139" s="37"/>
      <c r="G1139" s="37"/>
      <c r="J1139" s="25"/>
      <c r="K1139" s="25"/>
      <c r="P1139" s="25"/>
      <c r="T1139" s="37"/>
      <c r="U1139" s="37"/>
      <c r="Y1139" s="37"/>
      <c r="Z1139" s="37"/>
    </row>
    <row r="1140" spans="1:28" x14ac:dyDescent="0.2">
      <c r="A1140" s="101">
        <v>1138</v>
      </c>
      <c r="B1140" s="37"/>
      <c r="C1140" s="37"/>
      <c r="D1140" s="37"/>
      <c r="G1140" s="37"/>
      <c r="J1140" s="25"/>
      <c r="K1140" s="25"/>
      <c r="P1140" s="25"/>
      <c r="T1140" s="37"/>
      <c r="U1140" s="37"/>
      <c r="Y1140" s="37"/>
      <c r="Z1140" s="37"/>
    </row>
    <row r="1141" spans="1:28" ht="13.5" thickBot="1" x14ac:dyDescent="0.25">
      <c r="A1141" s="113">
        <v>1139</v>
      </c>
      <c r="B1141" s="121"/>
      <c r="C1141" s="121"/>
      <c r="D1141" s="121"/>
      <c r="E1141" s="121"/>
      <c r="F1141" s="122"/>
      <c r="G1141" s="121"/>
      <c r="H1141" s="122"/>
      <c r="I1141" s="121"/>
      <c r="J1141" s="121"/>
      <c r="K1141" s="121"/>
      <c r="L1141" s="121"/>
      <c r="M1141" s="122"/>
      <c r="N1141" s="121"/>
      <c r="O1141" s="121"/>
      <c r="P1141" s="121"/>
      <c r="Q1141" s="121"/>
      <c r="R1141" s="122"/>
      <c r="S1141" s="121"/>
      <c r="T1141" s="121"/>
      <c r="U1141" s="121"/>
      <c r="V1141" s="121"/>
      <c r="W1141" s="122"/>
      <c r="X1141" s="121"/>
      <c r="Y1141" s="114"/>
      <c r="Z1141" s="114"/>
      <c r="AA1141" s="114"/>
      <c r="AB1141" s="115"/>
    </row>
    <row r="1142" spans="1:28" x14ac:dyDescent="0.2">
      <c r="A1142" s="101">
        <v>1140</v>
      </c>
      <c r="B1142" s="37"/>
      <c r="C1142" s="37"/>
      <c r="D1142" s="37"/>
      <c r="G1142" s="37"/>
      <c r="J1142" s="25"/>
      <c r="K1142" s="25"/>
      <c r="P1142" s="25"/>
      <c r="T1142" s="37"/>
      <c r="U1142" s="37"/>
      <c r="Y1142" s="37"/>
      <c r="Z1142" s="37"/>
    </row>
    <row r="1143" spans="1:28" x14ac:dyDescent="0.2">
      <c r="A1143" s="101">
        <v>1141</v>
      </c>
      <c r="B1143" s="37"/>
      <c r="C1143" s="37"/>
      <c r="D1143" s="37"/>
      <c r="G1143" s="37"/>
      <c r="J1143" s="25"/>
      <c r="K1143" s="25"/>
      <c r="P1143" s="25"/>
      <c r="T1143" s="37"/>
      <c r="U1143" s="37"/>
      <c r="Y1143" s="37"/>
      <c r="Z1143" s="37"/>
    </row>
    <row r="1144" spans="1:28" x14ac:dyDescent="0.2">
      <c r="A1144" s="101">
        <v>1142</v>
      </c>
      <c r="B1144" s="37"/>
      <c r="C1144" s="37"/>
      <c r="D1144" s="37"/>
      <c r="G1144" s="37"/>
      <c r="J1144" s="25"/>
      <c r="K1144" s="25"/>
      <c r="P1144" s="25"/>
      <c r="T1144" s="37"/>
      <c r="U1144" s="37"/>
      <c r="Y1144" s="37"/>
      <c r="Z1144" s="37"/>
    </row>
    <row r="1145" spans="1:28" x14ac:dyDescent="0.2">
      <c r="A1145" s="101">
        <v>1143</v>
      </c>
      <c r="B1145" s="37"/>
      <c r="C1145" s="37"/>
      <c r="D1145" s="37"/>
      <c r="G1145" s="37"/>
      <c r="J1145" s="25"/>
      <c r="K1145" s="25"/>
      <c r="P1145" s="25"/>
      <c r="T1145" s="37"/>
      <c r="U1145" s="37"/>
      <c r="Y1145" s="37"/>
      <c r="Z1145" s="37"/>
    </row>
    <row r="1146" spans="1:28" ht="13.5" thickBot="1" x14ac:dyDescent="0.25">
      <c r="A1146" s="113">
        <v>1144</v>
      </c>
      <c r="B1146" s="121"/>
      <c r="C1146" s="121"/>
      <c r="D1146" s="121"/>
      <c r="E1146" s="121"/>
      <c r="F1146" s="122"/>
      <c r="G1146" s="121"/>
      <c r="H1146" s="122"/>
      <c r="I1146" s="121"/>
      <c r="J1146" s="121"/>
      <c r="K1146" s="121"/>
      <c r="L1146" s="121"/>
      <c r="M1146" s="122"/>
      <c r="N1146" s="121"/>
      <c r="O1146" s="121"/>
      <c r="P1146" s="121"/>
      <c r="Q1146" s="121"/>
      <c r="R1146" s="122"/>
      <c r="S1146" s="121"/>
      <c r="T1146" s="121"/>
      <c r="U1146" s="121"/>
      <c r="V1146" s="121"/>
      <c r="W1146" s="122"/>
      <c r="X1146" s="121"/>
      <c r="Y1146" s="114"/>
      <c r="Z1146" s="114"/>
      <c r="AA1146" s="114"/>
      <c r="AB1146" s="115"/>
    </row>
    <row r="1147" spans="1:28" x14ac:dyDescent="0.2">
      <c r="A1147" s="101">
        <v>1145</v>
      </c>
      <c r="B1147" s="37"/>
      <c r="C1147" s="37"/>
      <c r="D1147" s="37"/>
      <c r="G1147" s="37"/>
      <c r="J1147" s="25"/>
      <c r="K1147" s="25"/>
      <c r="P1147" s="25"/>
      <c r="T1147" s="37"/>
      <c r="U1147" s="37"/>
      <c r="Y1147" s="37"/>
      <c r="Z1147" s="37"/>
    </row>
    <row r="1148" spans="1:28" x14ac:dyDescent="0.2">
      <c r="A1148" s="101">
        <v>1146</v>
      </c>
      <c r="B1148" s="37"/>
      <c r="C1148" s="37"/>
      <c r="D1148" s="37"/>
      <c r="G1148" s="37"/>
      <c r="J1148" s="25"/>
      <c r="K1148" s="25"/>
      <c r="P1148" s="25"/>
      <c r="T1148" s="37"/>
      <c r="U1148" s="37"/>
      <c r="Y1148" s="37"/>
      <c r="Z1148" s="37"/>
    </row>
    <row r="1149" spans="1:28" x14ac:dyDescent="0.2">
      <c r="A1149" s="101">
        <v>1147</v>
      </c>
      <c r="B1149" s="37"/>
      <c r="C1149" s="37"/>
      <c r="D1149" s="37"/>
      <c r="G1149" s="37"/>
      <c r="J1149" s="25"/>
      <c r="K1149" s="25"/>
      <c r="P1149" s="25"/>
      <c r="T1149" s="37"/>
      <c r="U1149" s="37"/>
      <c r="Y1149" s="37"/>
      <c r="Z1149" s="37"/>
    </row>
    <row r="1150" spans="1:28" x14ac:dyDescent="0.2">
      <c r="A1150" s="101">
        <v>1148</v>
      </c>
      <c r="B1150" s="37"/>
      <c r="C1150" s="37"/>
      <c r="D1150" s="37"/>
      <c r="G1150" s="37"/>
      <c r="J1150" s="25"/>
      <c r="K1150" s="25"/>
      <c r="P1150" s="25"/>
      <c r="T1150" s="37"/>
      <c r="U1150" s="37"/>
      <c r="Y1150" s="37"/>
      <c r="Z1150" s="37"/>
    </row>
    <row r="1151" spans="1:28" ht="13.5" thickBot="1" x14ac:dyDescent="0.25">
      <c r="A1151" s="113">
        <v>1149</v>
      </c>
      <c r="B1151" s="121"/>
      <c r="C1151" s="121"/>
      <c r="D1151" s="121"/>
      <c r="E1151" s="121"/>
      <c r="F1151" s="122"/>
      <c r="G1151" s="121"/>
      <c r="H1151" s="122"/>
      <c r="I1151" s="121"/>
      <c r="J1151" s="121"/>
      <c r="K1151" s="121"/>
      <c r="L1151" s="121"/>
      <c r="M1151" s="122"/>
      <c r="N1151" s="121"/>
      <c r="O1151" s="121"/>
      <c r="P1151" s="121"/>
      <c r="Q1151" s="121"/>
      <c r="R1151" s="122"/>
      <c r="S1151" s="121"/>
      <c r="T1151" s="121"/>
      <c r="U1151" s="121"/>
      <c r="V1151" s="121"/>
      <c r="W1151" s="122"/>
      <c r="X1151" s="121"/>
      <c r="Y1151" s="114"/>
      <c r="Z1151" s="114"/>
      <c r="AA1151" s="114"/>
      <c r="AB1151" s="115"/>
    </row>
    <row r="1152" spans="1:28" x14ac:dyDescent="0.2">
      <c r="A1152" s="101">
        <v>1150</v>
      </c>
      <c r="B1152" s="37"/>
      <c r="C1152" s="37"/>
      <c r="D1152" s="37"/>
      <c r="G1152" s="37"/>
      <c r="J1152" s="25"/>
      <c r="K1152" s="25"/>
      <c r="P1152" s="25"/>
      <c r="T1152" s="37"/>
      <c r="U1152" s="37"/>
      <c r="Y1152" s="37"/>
      <c r="Z1152" s="37"/>
    </row>
    <row r="1153" spans="1:28" x14ac:dyDescent="0.2">
      <c r="A1153" s="101">
        <v>1151</v>
      </c>
      <c r="B1153" s="37"/>
      <c r="C1153" s="37"/>
      <c r="D1153" s="37"/>
      <c r="G1153" s="37"/>
      <c r="J1153" s="25"/>
      <c r="K1153" s="25"/>
      <c r="P1153" s="25"/>
      <c r="T1153" s="37"/>
      <c r="U1153" s="37"/>
      <c r="Y1153" s="37"/>
      <c r="Z1153" s="37"/>
    </row>
    <row r="1154" spans="1:28" x14ac:dyDescent="0.2">
      <c r="A1154" s="101">
        <v>1152</v>
      </c>
      <c r="B1154" s="37"/>
      <c r="C1154" s="37"/>
      <c r="D1154" s="37"/>
      <c r="G1154" s="37"/>
      <c r="J1154" s="25"/>
      <c r="K1154" s="25"/>
      <c r="P1154" s="25"/>
      <c r="T1154" s="37"/>
      <c r="U1154" s="37"/>
      <c r="Y1154" s="37"/>
      <c r="Z1154" s="37"/>
    </row>
    <row r="1155" spans="1:28" x14ac:dyDescent="0.2">
      <c r="A1155" s="101">
        <v>1153</v>
      </c>
      <c r="B1155" s="37"/>
      <c r="C1155" s="37"/>
      <c r="D1155" s="37"/>
      <c r="G1155" s="37"/>
      <c r="J1155" s="25"/>
      <c r="K1155" s="25"/>
      <c r="P1155" s="25"/>
      <c r="T1155" s="37"/>
      <c r="U1155" s="37"/>
      <c r="Y1155" s="37"/>
      <c r="Z1155" s="37"/>
    </row>
    <row r="1156" spans="1:28" ht="13.5" thickBot="1" x14ac:dyDescent="0.25">
      <c r="A1156" s="113">
        <v>1154</v>
      </c>
      <c r="B1156" s="121"/>
      <c r="C1156" s="121"/>
      <c r="D1156" s="121"/>
      <c r="E1156" s="121"/>
      <c r="F1156" s="122"/>
      <c r="G1156" s="121"/>
      <c r="H1156" s="122"/>
      <c r="I1156" s="121"/>
      <c r="J1156" s="121"/>
      <c r="K1156" s="121"/>
      <c r="L1156" s="121"/>
      <c r="M1156" s="122"/>
      <c r="N1156" s="121"/>
      <c r="O1156" s="121"/>
      <c r="P1156" s="121"/>
      <c r="Q1156" s="121"/>
      <c r="R1156" s="122"/>
      <c r="S1156" s="121"/>
      <c r="T1156" s="121"/>
      <c r="U1156" s="121"/>
      <c r="V1156" s="121"/>
      <c r="W1156" s="122"/>
      <c r="X1156" s="121"/>
      <c r="Y1156" s="114"/>
      <c r="Z1156" s="114"/>
      <c r="AA1156" s="114"/>
      <c r="AB1156" s="115"/>
    </row>
    <row r="1157" spans="1:28" x14ac:dyDescent="0.2">
      <c r="A1157" s="101">
        <v>1155</v>
      </c>
      <c r="B1157" s="37"/>
      <c r="C1157" s="37"/>
      <c r="D1157" s="37"/>
      <c r="G1157" s="37"/>
      <c r="J1157" s="25"/>
      <c r="K1157" s="25"/>
      <c r="P1157" s="25"/>
      <c r="T1157" s="37"/>
      <c r="U1157" s="37"/>
      <c r="Y1157" s="37"/>
      <c r="Z1157" s="37"/>
    </row>
    <row r="1158" spans="1:28" x14ac:dyDescent="0.2">
      <c r="A1158" s="101">
        <v>1156</v>
      </c>
      <c r="B1158" s="37"/>
      <c r="C1158" s="37"/>
      <c r="D1158" s="37"/>
      <c r="G1158" s="37"/>
      <c r="J1158" s="25"/>
      <c r="K1158" s="25"/>
      <c r="P1158" s="25"/>
      <c r="T1158" s="37"/>
      <c r="U1158" s="37"/>
      <c r="Y1158" s="37"/>
      <c r="Z1158" s="37"/>
    </row>
    <row r="1159" spans="1:28" x14ac:dyDescent="0.2">
      <c r="A1159" s="101">
        <v>1157</v>
      </c>
      <c r="B1159" s="37"/>
      <c r="C1159" s="37"/>
      <c r="D1159" s="37"/>
      <c r="G1159" s="37"/>
      <c r="J1159" s="25"/>
      <c r="K1159" s="25"/>
      <c r="P1159" s="25"/>
      <c r="T1159" s="37"/>
      <c r="U1159" s="37"/>
      <c r="Y1159" s="37"/>
      <c r="Z1159" s="37"/>
    </row>
    <row r="1160" spans="1:28" x14ac:dyDescent="0.2">
      <c r="A1160" s="101">
        <v>1158</v>
      </c>
      <c r="B1160" s="37"/>
      <c r="C1160" s="37"/>
      <c r="D1160" s="37"/>
      <c r="G1160" s="37"/>
      <c r="J1160" s="25"/>
      <c r="K1160" s="25"/>
      <c r="P1160" s="25"/>
      <c r="T1160" s="37"/>
      <c r="U1160" s="37"/>
      <c r="Y1160" s="37"/>
      <c r="Z1160" s="37"/>
    </row>
    <row r="1161" spans="1:28" ht="13.5" thickBot="1" x14ac:dyDescent="0.25">
      <c r="A1161" s="113">
        <v>1159</v>
      </c>
      <c r="B1161" s="121"/>
      <c r="C1161" s="121"/>
      <c r="D1161" s="121"/>
      <c r="E1161" s="121"/>
      <c r="F1161" s="122"/>
      <c r="G1161" s="121"/>
      <c r="H1161" s="122"/>
      <c r="I1161" s="121"/>
      <c r="J1161" s="121"/>
      <c r="K1161" s="121"/>
      <c r="L1161" s="121"/>
      <c r="M1161" s="122"/>
      <c r="N1161" s="121"/>
      <c r="O1161" s="121"/>
      <c r="P1161" s="121"/>
      <c r="Q1161" s="121"/>
      <c r="R1161" s="122"/>
      <c r="S1161" s="121"/>
      <c r="T1161" s="121"/>
      <c r="U1161" s="121"/>
      <c r="V1161" s="121"/>
      <c r="W1161" s="122"/>
      <c r="X1161" s="121"/>
      <c r="Y1161" s="114"/>
      <c r="Z1161" s="114"/>
      <c r="AA1161" s="114"/>
      <c r="AB1161" s="115"/>
    </row>
    <row r="1162" spans="1:28" x14ac:dyDescent="0.2">
      <c r="A1162" s="101">
        <v>1160</v>
      </c>
      <c r="B1162" s="37"/>
      <c r="C1162" s="37"/>
      <c r="D1162" s="37"/>
      <c r="G1162" s="37"/>
      <c r="J1162" s="25"/>
      <c r="K1162" s="25"/>
      <c r="P1162" s="25"/>
      <c r="T1162" s="37"/>
      <c r="U1162" s="37"/>
      <c r="Y1162" s="37"/>
      <c r="Z1162" s="37"/>
    </row>
    <row r="1163" spans="1:28" x14ac:dyDescent="0.2">
      <c r="A1163" s="101">
        <v>1161</v>
      </c>
      <c r="B1163" s="37"/>
      <c r="C1163" s="37"/>
      <c r="D1163" s="37"/>
      <c r="G1163" s="37"/>
      <c r="J1163" s="25"/>
      <c r="K1163" s="25"/>
      <c r="P1163" s="25"/>
      <c r="T1163" s="37"/>
      <c r="U1163" s="37"/>
      <c r="Y1163" s="37"/>
      <c r="Z1163" s="37"/>
    </row>
    <row r="1164" spans="1:28" x14ac:dyDescent="0.2">
      <c r="A1164" s="101">
        <v>1162</v>
      </c>
      <c r="B1164" s="37"/>
      <c r="C1164" s="37"/>
      <c r="D1164" s="37"/>
      <c r="G1164" s="37"/>
      <c r="J1164" s="25"/>
      <c r="K1164" s="25"/>
      <c r="P1164" s="25"/>
      <c r="T1164" s="37"/>
      <c r="U1164" s="37"/>
      <c r="Y1164" s="37"/>
      <c r="Z1164" s="37"/>
    </row>
    <row r="1165" spans="1:28" x14ac:dyDescent="0.2">
      <c r="A1165" s="101">
        <v>1163</v>
      </c>
      <c r="B1165" s="37"/>
      <c r="C1165" s="37"/>
      <c r="D1165" s="37"/>
      <c r="G1165" s="37"/>
      <c r="J1165" s="25"/>
      <c r="K1165" s="25"/>
      <c r="P1165" s="25"/>
      <c r="T1165" s="37"/>
      <c r="U1165" s="37"/>
      <c r="Y1165" s="37"/>
      <c r="Z1165" s="37"/>
    </row>
    <row r="1166" spans="1:28" ht="13.5" thickBot="1" x14ac:dyDescent="0.25">
      <c r="A1166" s="113">
        <v>1164</v>
      </c>
      <c r="B1166" s="121"/>
      <c r="C1166" s="121"/>
      <c r="D1166" s="121"/>
      <c r="E1166" s="121"/>
      <c r="F1166" s="122"/>
      <c r="G1166" s="121"/>
      <c r="H1166" s="122"/>
      <c r="I1166" s="121"/>
      <c r="J1166" s="121"/>
      <c r="K1166" s="121"/>
      <c r="L1166" s="121"/>
      <c r="M1166" s="122"/>
      <c r="N1166" s="121"/>
      <c r="O1166" s="121"/>
      <c r="P1166" s="121"/>
      <c r="Q1166" s="121"/>
      <c r="R1166" s="122"/>
      <c r="S1166" s="121"/>
      <c r="T1166" s="121"/>
      <c r="U1166" s="121"/>
      <c r="V1166" s="121"/>
      <c r="W1166" s="122"/>
      <c r="X1166" s="121"/>
      <c r="Y1166" s="114"/>
      <c r="Z1166" s="114"/>
      <c r="AA1166" s="114"/>
      <c r="AB1166" s="115"/>
    </row>
    <row r="1167" spans="1:28" x14ac:dyDescent="0.2">
      <c r="A1167" s="101">
        <v>1165</v>
      </c>
      <c r="B1167" s="37"/>
      <c r="C1167" s="37"/>
      <c r="D1167" s="37"/>
      <c r="G1167" s="37"/>
      <c r="J1167" s="25"/>
      <c r="K1167" s="25"/>
      <c r="P1167" s="25"/>
      <c r="T1167" s="37"/>
      <c r="U1167" s="37"/>
      <c r="Y1167" s="37"/>
      <c r="Z1167" s="37"/>
    </row>
    <row r="1168" spans="1:28" x14ac:dyDescent="0.2">
      <c r="A1168" s="101">
        <v>1166</v>
      </c>
      <c r="B1168" s="37"/>
      <c r="C1168" s="37"/>
      <c r="D1168" s="37"/>
      <c r="G1168" s="37"/>
      <c r="J1168" s="25"/>
      <c r="K1168" s="25"/>
      <c r="P1168" s="25"/>
      <c r="T1168" s="37"/>
      <c r="U1168" s="37"/>
      <c r="Y1168" s="37"/>
      <c r="Z1168" s="37"/>
    </row>
    <row r="1169" spans="1:28" x14ac:dyDescent="0.2">
      <c r="A1169" s="101">
        <v>1167</v>
      </c>
      <c r="B1169" s="37"/>
      <c r="C1169" s="37"/>
      <c r="D1169" s="37"/>
      <c r="G1169" s="37"/>
      <c r="J1169" s="25"/>
      <c r="K1169" s="25"/>
      <c r="P1169" s="25"/>
      <c r="T1169" s="37"/>
      <c r="U1169" s="37"/>
      <c r="Y1169" s="37"/>
      <c r="Z1169" s="37"/>
    </row>
    <row r="1170" spans="1:28" x14ac:dyDescent="0.2">
      <c r="A1170" s="101">
        <v>1168</v>
      </c>
      <c r="B1170" s="37"/>
      <c r="C1170" s="37"/>
      <c r="D1170" s="37"/>
      <c r="G1170" s="37"/>
      <c r="J1170" s="25"/>
      <c r="K1170" s="25"/>
      <c r="P1170" s="25"/>
      <c r="T1170" s="37"/>
      <c r="U1170" s="37"/>
      <c r="Y1170" s="37"/>
      <c r="Z1170" s="37"/>
    </row>
    <row r="1171" spans="1:28" ht="13.5" thickBot="1" x14ac:dyDescent="0.25">
      <c r="A1171" s="113">
        <v>1169</v>
      </c>
      <c r="B1171" s="121"/>
      <c r="C1171" s="121"/>
      <c r="D1171" s="121"/>
      <c r="E1171" s="121"/>
      <c r="F1171" s="122"/>
      <c r="G1171" s="121"/>
      <c r="H1171" s="122"/>
      <c r="I1171" s="121"/>
      <c r="J1171" s="121"/>
      <c r="K1171" s="121"/>
      <c r="L1171" s="121"/>
      <c r="M1171" s="122"/>
      <c r="N1171" s="121"/>
      <c r="O1171" s="121"/>
      <c r="P1171" s="121"/>
      <c r="Q1171" s="121"/>
      <c r="R1171" s="122"/>
      <c r="S1171" s="121"/>
      <c r="T1171" s="121"/>
      <c r="U1171" s="121"/>
      <c r="V1171" s="121"/>
      <c r="W1171" s="122"/>
      <c r="X1171" s="121"/>
      <c r="Y1171" s="114"/>
      <c r="Z1171" s="114"/>
      <c r="AA1171" s="114"/>
      <c r="AB1171" s="115"/>
    </row>
    <row r="1172" spans="1:28" x14ac:dyDescent="0.2">
      <c r="A1172" s="101">
        <v>1170</v>
      </c>
      <c r="B1172" s="37"/>
      <c r="C1172" s="37"/>
      <c r="D1172" s="37"/>
      <c r="G1172" s="37"/>
      <c r="J1172" s="25"/>
      <c r="K1172" s="25"/>
      <c r="P1172" s="25"/>
      <c r="T1172" s="37"/>
      <c r="U1172" s="37"/>
      <c r="Y1172" s="37"/>
      <c r="Z1172" s="37"/>
    </row>
    <row r="1173" spans="1:28" x14ac:dyDescent="0.2">
      <c r="A1173" s="101">
        <v>1171</v>
      </c>
      <c r="B1173" s="37"/>
      <c r="C1173" s="37"/>
      <c r="D1173" s="37"/>
      <c r="G1173" s="37"/>
      <c r="J1173" s="25"/>
      <c r="K1173" s="25"/>
      <c r="P1173" s="25"/>
      <c r="T1173" s="37"/>
      <c r="U1173" s="37"/>
      <c r="Y1173" s="37"/>
      <c r="Z1173" s="37"/>
    </row>
    <row r="1174" spans="1:28" x14ac:dyDescent="0.2">
      <c r="A1174" s="101">
        <v>1172</v>
      </c>
      <c r="B1174" s="37"/>
      <c r="C1174" s="37"/>
      <c r="D1174" s="37"/>
      <c r="G1174" s="37"/>
      <c r="J1174" s="25"/>
      <c r="K1174" s="25"/>
      <c r="P1174" s="25"/>
      <c r="T1174" s="37"/>
      <c r="U1174" s="37"/>
      <c r="Y1174" s="37"/>
      <c r="Z1174" s="37"/>
    </row>
    <row r="1175" spans="1:28" x14ac:dyDescent="0.2">
      <c r="A1175" s="101">
        <v>1173</v>
      </c>
      <c r="B1175" s="37"/>
      <c r="C1175" s="37"/>
      <c r="D1175" s="37"/>
      <c r="G1175" s="37"/>
      <c r="J1175" s="25"/>
      <c r="K1175" s="25"/>
      <c r="P1175" s="25"/>
      <c r="T1175" s="37"/>
      <c r="U1175" s="37"/>
      <c r="Y1175" s="37"/>
      <c r="Z1175" s="37"/>
    </row>
    <row r="1176" spans="1:28" ht="13.5" thickBot="1" x14ac:dyDescent="0.25">
      <c r="A1176" s="113">
        <v>1174</v>
      </c>
      <c r="B1176" s="121"/>
      <c r="C1176" s="121"/>
      <c r="D1176" s="121"/>
      <c r="E1176" s="121"/>
      <c r="F1176" s="122"/>
      <c r="G1176" s="121"/>
      <c r="H1176" s="122"/>
      <c r="I1176" s="121"/>
      <c r="J1176" s="121"/>
      <c r="K1176" s="121"/>
      <c r="L1176" s="121"/>
      <c r="M1176" s="122"/>
      <c r="N1176" s="121"/>
      <c r="O1176" s="121"/>
      <c r="P1176" s="121"/>
      <c r="Q1176" s="121"/>
      <c r="R1176" s="122"/>
      <c r="S1176" s="121"/>
      <c r="T1176" s="121"/>
      <c r="U1176" s="121"/>
      <c r="V1176" s="121"/>
      <c r="W1176" s="122"/>
      <c r="X1176" s="121"/>
      <c r="Y1176" s="114"/>
      <c r="Z1176" s="114"/>
      <c r="AA1176" s="114"/>
      <c r="AB1176" s="115"/>
    </row>
    <row r="1177" spans="1:28" x14ac:dyDescent="0.2">
      <c r="A1177" s="101">
        <v>1175</v>
      </c>
      <c r="B1177" s="37"/>
      <c r="C1177" s="37"/>
      <c r="D1177" s="37"/>
      <c r="G1177" s="37"/>
      <c r="J1177" s="25"/>
      <c r="K1177" s="25"/>
      <c r="P1177" s="25"/>
      <c r="T1177" s="37"/>
      <c r="U1177" s="37"/>
      <c r="Y1177" s="37"/>
      <c r="Z1177" s="37"/>
    </row>
    <row r="1178" spans="1:28" x14ac:dyDescent="0.2">
      <c r="A1178" s="101">
        <v>1176</v>
      </c>
      <c r="B1178" s="37"/>
      <c r="C1178" s="37"/>
      <c r="D1178" s="37"/>
      <c r="G1178" s="37"/>
      <c r="J1178" s="25"/>
      <c r="K1178" s="25"/>
      <c r="P1178" s="25"/>
      <c r="T1178" s="37"/>
      <c r="U1178" s="37"/>
      <c r="Y1178" s="37"/>
      <c r="Z1178" s="37"/>
    </row>
    <row r="1179" spans="1:28" x14ac:dyDescent="0.2">
      <c r="A1179" s="101">
        <v>1177</v>
      </c>
      <c r="B1179" s="37"/>
      <c r="C1179" s="37"/>
      <c r="D1179" s="37"/>
      <c r="G1179" s="37"/>
      <c r="J1179" s="25"/>
      <c r="K1179" s="25"/>
      <c r="P1179" s="25"/>
      <c r="T1179" s="37"/>
      <c r="U1179" s="37"/>
      <c r="Y1179" s="37"/>
      <c r="Z1179" s="37"/>
    </row>
    <row r="1180" spans="1:28" x14ac:dyDescent="0.2">
      <c r="A1180" s="101">
        <v>1178</v>
      </c>
      <c r="B1180" s="37"/>
      <c r="C1180" s="37"/>
      <c r="D1180" s="37"/>
      <c r="G1180" s="37"/>
      <c r="J1180" s="25"/>
      <c r="K1180" s="25"/>
      <c r="P1180" s="25"/>
      <c r="T1180" s="37"/>
      <c r="U1180" s="37"/>
      <c r="Y1180" s="37"/>
      <c r="Z1180" s="37"/>
    </row>
    <row r="1181" spans="1:28" ht="13.5" thickBot="1" x14ac:dyDescent="0.25">
      <c r="A1181" s="113">
        <v>1179</v>
      </c>
      <c r="B1181" s="121"/>
      <c r="C1181" s="121"/>
      <c r="D1181" s="121"/>
      <c r="E1181" s="121"/>
      <c r="F1181" s="122"/>
      <c r="G1181" s="121"/>
      <c r="H1181" s="122"/>
      <c r="I1181" s="121"/>
      <c r="J1181" s="121"/>
      <c r="K1181" s="121"/>
      <c r="L1181" s="121"/>
      <c r="M1181" s="122"/>
      <c r="N1181" s="121"/>
      <c r="O1181" s="121"/>
      <c r="P1181" s="121"/>
      <c r="Q1181" s="121"/>
      <c r="R1181" s="122"/>
      <c r="S1181" s="121"/>
      <c r="T1181" s="121"/>
      <c r="U1181" s="121"/>
      <c r="V1181" s="121"/>
      <c r="W1181" s="122"/>
      <c r="X1181" s="121"/>
      <c r="Y1181" s="114"/>
      <c r="Z1181" s="114"/>
      <c r="AA1181" s="114"/>
      <c r="AB1181" s="115"/>
    </row>
    <row r="1182" spans="1:28" x14ac:dyDescent="0.2">
      <c r="A1182" s="101">
        <v>1180</v>
      </c>
      <c r="B1182" s="37"/>
      <c r="C1182" s="37"/>
      <c r="D1182" s="37"/>
      <c r="G1182" s="37"/>
      <c r="J1182" s="25"/>
      <c r="K1182" s="25"/>
      <c r="P1182" s="25"/>
      <c r="T1182" s="37"/>
      <c r="U1182" s="37"/>
      <c r="Y1182" s="37"/>
      <c r="Z1182" s="37"/>
    </row>
    <row r="1183" spans="1:28" x14ac:dyDescent="0.2">
      <c r="A1183" s="101">
        <v>1181</v>
      </c>
      <c r="B1183" s="37"/>
      <c r="C1183" s="37"/>
      <c r="D1183" s="37"/>
      <c r="G1183" s="37"/>
      <c r="J1183" s="25"/>
      <c r="K1183" s="25"/>
      <c r="P1183" s="25"/>
      <c r="T1183" s="37"/>
      <c r="U1183" s="37"/>
      <c r="Y1183" s="37"/>
      <c r="Z1183" s="37"/>
    </row>
    <row r="1184" spans="1:28" x14ac:dyDescent="0.2">
      <c r="A1184" s="101">
        <v>1182</v>
      </c>
      <c r="B1184" s="37"/>
      <c r="C1184" s="37"/>
      <c r="D1184" s="37"/>
      <c r="G1184" s="37"/>
      <c r="J1184" s="25"/>
      <c r="K1184" s="25"/>
      <c r="P1184" s="25"/>
      <c r="T1184" s="37"/>
      <c r="U1184" s="37"/>
      <c r="Y1184" s="37"/>
      <c r="Z1184" s="37"/>
    </row>
    <row r="1185" spans="1:28" x14ac:dyDescent="0.2">
      <c r="A1185" s="101">
        <v>1183</v>
      </c>
      <c r="B1185" s="37"/>
      <c r="C1185" s="37"/>
      <c r="D1185" s="37"/>
      <c r="G1185" s="37"/>
      <c r="J1185" s="25"/>
      <c r="K1185" s="25"/>
      <c r="P1185" s="25"/>
      <c r="T1185" s="37"/>
      <c r="U1185" s="37"/>
      <c r="Y1185" s="37"/>
      <c r="Z1185" s="37"/>
    </row>
    <row r="1186" spans="1:28" ht="13.5" thickBot="1" x14ac:dyDescent="0.25">
      <c r="A1186" s="113">
        <v>1184</v>
      </c>
      <c r="B1186" s="121"/>
      <c r="C1186" s="121"/>
      <c r="D1186" s="121"/>
      <c r="E1186" s="121"/>
      <c r="F1186" s="122"/>
      <c r="G1186" s="121"/>
      <c r="H1186" s="122"/>
      <c r="I1186" s="121"/>
      <c r="J1186" s="121"/>
      <c r="K1186" s="121"/>
      <c r="L1186" s="121"/>
      <c r="M1186" s="122"/>
      <c r="N1186" s="121"/>
      <c r="O1186" s="121"/>
      <c r="P1186" s="121"/>
      <c r="Q1186" s="121"/>
      <c r="R1186" s="122"/>
      <c r="S1186" s="121"/>
      <c r="T1186" s="121"/>
      <c r="U1186" s="121"/>
      <c r="V1186" s="121"/>
      <c r="W1186" s="122"/>
      <c r="X1186" s="121"/>
      <c r="Y1186" s="114"/>
      <c r="Z1186" s="114"/>
      <c r="AA1186" s="114"/>
      <c r="AB1186" s="115"/>
    </row>
    <row r="1187" spans="1:28" x14ac:dyDescent="0.2">
      <c r="A1187" s="101">
        <v>1185</v>
      </c>
      <c r="B1187" s="37"/>
      <c r="C1187" s="37"/>
      <c r="D1187" s="37"/>
      <c r="G1187" s="37"/>
      <c r="J1187" s="25"/>
      <c r="K1187" s="25"/>
      <c r="P1187" s="25"/>
      <c r="T1187" s="37"/>
      <c r="U1187" s="37"/>
      <c r="Y1187" s="37"/>
      <c r="Z1187" s="37"/>
    </row>
    <row r="1188" spans="1:28" x14ac:dyDescent="0.2">
      <c r="A1188" s="101">
        <v>1186</v>
      </c>
      <c r="B1188" s="37"/>
      <c r="C1188" s="37"/>
      <c r="D1188" s="37"/>
      <c r="G1188" s="37"/>
      <c r="J1188" s="25"/>
      <c r="K1188" s="25"/>
      <c r="P1188" s="25"/>
      <c r="T1188" s="37"/>
      <c r="U1188" s="37"/>
      <c r="Y1188" s="37"/>
      <c r="Z1188" s="37"/>
    </row>
    <row r="1189" spans="1:28" x14ac:dyDescent="0.2">
      <c r="A1189" s="101">
        <v>1187</v>
      </c>
      <c r="B1189" s="37"/>
      <c r="C1189" s="37"/>
      <c r="D1189" s="37"/>
      <c r="G1189" s="37"/>
      <c r="J1189" s="25"/>
      <c r="K1189" s="25"/>
      <c r="P1189" s="25"/>
      <c r="T1189" s="37"/>
      <c r="U1189" s="37"/>
      <c r="Y1189" s="37"/>
      <c r="Z1189" s="37"/>
    </row>
    <row r="1190" spans="1:28" x14ac:dyDescent="0.2">
      <c r="A1190" s="101">
        <v>1188</v>
      </c>
      <c r="B1190" s="37"/>
      <c r="C1190" s="37"/>
      <c r="D1190" s="37"/>
      <c r="G1190" s="37"/>
      <c r="J1190" s="25"/>
      <c r="K1190" s="25"/>
      <c r="P1190" s="25"/>
      <c r="T1190" s="37"/>
      <c r="U1190" s="37"/>
      <c r="Y1190" s="37"/>
      <c r="Z1190" s="37"/>
    </row>
    <row r="1191" spans="1:28" ht="13.5" thickBot="1" x14ac:dyDescent="0.25">
      <c r="A1191" s="113">
        <v>1189</v>
      </c>
      <c r="B1191" s="121"/>
      <c r="C1191" s="121"/>
      <c r="D1191" s="121"/>
      <c r="E1191" s="121"/>
      <c r="F1191" s="122"/>
      <c r="G1191" s="121"/>
      <c r="H1191" s="122"/>
      <c r="I1191" s="121"/>
      <c r="J1191" s="121"/>
      <c r="K1191" s="121"/>
      <c r="L1191" s="121"/>
      <c r="M1191" s="122"/>
      <c r="N1191" s="121"/>
      <c r="O1191" s="121"/>
      <c r="P1191" s="121"/>
      <c r="Q1191" s="121"/>
      <c r="R1191" s="122"/>
      <c r="S1191" s="121"/>
      <c r="T1191" s="121"/>
      <c r="U1191" s="121"/>
      <c r="V1191" s="121"/>
      <c r="W1191" s="122"/>
      <c r="X1191" s="121"/>
      <c r="Y1191" s="114"/>
      <c r="Z1191" s="114"/>
      <c r="AA1191" s="114"/>
      <c r="AB1191" s="115"/>
    </row>
    <row r="1192" spans="1:28" x14ac:dyDescent="0.2">
      <c r="A1192" s="101">
        <v>1190</v>
      </c>
      <c r="B1192" s="37"/>
      <c r="C1192" s="37"/>
      <c r="D1192" s="37"/>
      <c r="G1192" s="37"/>
      <c r="J1192" s="25"/>
      <c r="K1192" s="25"/>
      <c r="P1192" s="25"/>
      <c r="T1192" s="37"/>
      <c r="U1192" s="37"/>
      <c r="Y1192" s="37"/>
      <c r="Z1192" s="37"/>
    </row>
    <row r="1193" spans="1:28" x14ac:dyDescent="0.2">
      <c r="A1193" s="101">
        <v>1191</v>
      </c>
      <c r="B1193" s="37"/>
      <c r="C1193" s="37"/>
      <c r="D1193" s="37"/>
      <c r="G1193" s="37"/>
      <c r="J1193" s="25"/>
      <c r="K1193" s="25"/>
      <c r="P1193" s="25"/>
      <c r="T1193" s="37"/>
      <c r="U1193" s="37"/>
      <c r="Y1193" s="37"/>
      <c r="Z1193" s="37"/>
    </row>
    <row r="1194" spans="1:28" x14ac:dyDescent="0.2">
      <c r="A1194" s="101">
        <v>1192</v>
      </c>
      <c r="B1194" s="37"/>
      <c r="C1194" s="37"/>
      <c r="D1194" s="37"/>
      <c r="G1194" s="37"/>
      <c r="J1194" s="25"/>
      <c r="K1194" s="25"/>
      <c r="P1194" s="25"/>
      <c r="T1194" s="37"/>
      <c r="U1194" s="37"/>
      <c r="Y1194" s="37"/>
      <c r="Z1194" s="37"/>
    </row>
    <row r="1195" spans="1:28" x14ac:dyDescent="0.2">
      <c r="A1195" s="101">
        <v>1193</v>
      </c>
      <c r="B1195" s="37"/>
      <c r="C1195" s="37"/>
      <c r="D1195" s="37"/>
      <c r="G1195" s="37"/>
      <c r="J1195" s="25"/>
      <c r="K1195" s="25"/>
      <c r="P1195" s="25"/>
      <c r="T1195" s="37"/>
      <c r="U1195" s="37"/>
      <c r="Y1195" s="37"/>
      <c r="Z1195" s="37"/>
    </row>
    <row r="1196" spans="1:28" ht="13.5" thickBot="1" x14ac:dyDescent="0.25">
      <c r="A1196" s="113">
        <v>1194</v>
      </c>
      <c r="B1196" s="121"/>
      <c r="C1196" s="121"/>
      <c r="D1196" s="121"/>
      <c r="E1196" s="121"/>
      <c r="F1196" s="122"/>
      <c r="G1196" s="121"/>
      <c r="H1196" s="122"/>
      <c r="I1196" s="121"/>
      <c r="J1196" s="121"/>
      <c r="K1196" s="121"/>
      <c r="L1196" s="121"/>
      <c r="M1196" s="122"/>
      <c r="N1196" s="121"/>
      <c r="O1196" s="121"/>
      <c r="P1196" s="121"/>
      <c r="Q1196" s="121"/>
      <c r="R1196" s="122"/>
      <c r="S1196" s="121"/>
      <c r="T1196" s="121"/>
      <c r="U1196" s="121"/>
      <c r="V1196" s="121"/>
      <c r="W1196" s="122"/>
      <c r="X1196" s="121"/>
      <c r="Y1196" s="114"/>
      <c r="Z1196" s="114"/>
      <c r="AA1196" s="114"/>
      <c r="AB1196" s="115"/>
    </row>
    <row r="1197" spans="1:28" x14ac:dyDescent="0.2">
      <c r="A1197" s="101">
        <v>1195</v>
      </c>
      <c r="B1197" s="37"/>
      <c r="C1197" s="37"/>
      <c r="D1197" s="37"/>
      <c r="G1197" s="37"/>
      <c r="J1197" s="25"/>
      <c r="K1197" s="25"/>
      <c r="P1197" s="25"/>
      <c r="T1197" s="37"/>
      <c r="U1197" s="37"/>
      <c r="Y1197" s="37"/>
      <c r="Z1197" s="37"/>
    </row>
    <row r="1198" spans="1:28" x14ac:dyDescent="0.2">
      <c r="A1198" s="101">
        <v>1196</v>
      </c>
      <c r="B1198" s="37"/>
      <c r="C1198" s="37"/>
      <c r="D1198" s="37"/>
      <c r="G1198" s="37"/>
      <c r="J1198" s="25"/>
      <c r="K1198" s="25"/>
      <c r="P1198" s="25"/>
      <c r="T1198" s="37"/>
      <c r="U1198" s="37"/>
      <c r="Y1198" s="37"/>
      <c r="Z1198" s="37"/>
    </row>
    <row r="1199" spans="1:28" x14ac:dyDescent="0.2">
      <c r="A1199" s="101">
        <v>1197</v>
      </c>
      <c r="B1199" s="37"/>
      <c r="C1199" s="37"/>
      <c r="D1199" s="37"/>
      <c r="G1199" s="37"/>
      <c r="J1199" s="25"/>
      <c r="K1199" s="25"/>
      <c r="P1199" s="25"/>
      <c r="T1199" s="37"/>
      <c r="U1199" s="37"/>
      <c r="Y1199" s="37"/>
      <c r="Z1199" s="37"/>
    </row>
    <row r="1200" spans="1:28" x14ac:dyDescent="0.2">
      <c r="A1200" s="101">
        <v>1198</v>
      </c>
      <c r="B1200" s="37"/>
      <c r="C1200" s="37"/>
      <c r="D1200" s="37"/>
      <c r="G1200" s="37"/>
      <c r="J1200" s="25"/>
      <c r="K1200" s="25"/>
      <c r="P1200" s="25"/>
      <c r="T1200" s="37"/>
      <c r="U1200" s="37"/>
      <c r="Y1200" s="37"/>
      <c r="Z1200" s="37"/>
    </row>
    <row r="1201" spans="1:28" ht="13.5" thickBot="1" x14ac:dyDescent="0.25">
      <c r="A1201" s="113">
        <v>1199</v>
      </c>
      <c r="B1201" s="121"/>
      <c r="C1201" s="121"/>
      <c r="D1201" s="121"/>
      <c r="E1201" s="121"/>
      <c r="F1201" s="122"/>
      <c r="G1201" s="121"/>
      <c r="H1201" s="122"/>
      <c r="I1201" s="121"/>
      <c r="J1201" s="121"/>
      <c r="K1201" s="121"/>
      <c r="L1201" s="121"/>
      <c r="M1201" s="122"/>
      <c r="N1201" s="121"/>
      <c r="O1201" s="121"/>
      <c r="P1201" s="121"/>
      <c r="Q1201" s="121"/>
      <c r="R1201" s="122"/>
      <c r="S1201" s="121"/>
      <c r="T1201" s="121"/>
      <c r="U1201" s="121"/>
      <c r="V1201" s="121"/>
      <c r="W1201" s="122"/>
      <c r="X1201" s="121"/>
      <c r="Y1201" s="114"/>
      <c r="Z1201" s="114"/>
      <c r="AA1201" s="114"/>
      <c r="AB1201" s="115"/>
    </row>
    <row r="1202" spans="1:28" x14ac:dyDescent="0.2">
      <c r="A1202" s="101">
        <v>1200</v>
      </c>
      <c r="B1202" s="37"/>
      <c r="C1202" s="37"/>
      <c r="D1202" s="37"/>
      <c r="G1202" s="37"/>
      <c r="J1202" s="25"/>
      <c r="K1202" s="25"/>
      <c r="P1202" s="25"/>
      <c r="T1202" s="37"/>
      <c r="U1202" s="37"/>
      <c r="Y1202" s="37"/>
      <c r="Z1202" s="37"/>
    </row>
    <row r="1203" spans="1:28" x14ac:dyDescent="0.2">
      <c r="A1203" s="101">
        <v>1201</v>
      </c>
      <c r="B1203" s="37"/>
      <c r="C1203" s="37"/>
      <c r="D1203" s="37"/>
      <c r="G1203" s="37"/>
      <c r="J1203" s="25"/>
      <c r="K1203" s="25"/>
      <c r="P1203" s="25"/>
      <c r="T1203" s="37"/>
      <c r="U1203" s="37"/>
      <c r="Y1203" s="37"/>
      <c r="Z1203" s="37"/>
    </row>
    <row r="1204" spans="1:28" x14ac:dyDescent="0.2">
      <c r="A1204" s="101">
        <v>1202</v>
      </c>
      <c r="B1204" s="37"/>
      <c r="C1204" s="37"/>
      <c r="D1204" s="37"/>
      <c r="G1204" s="37"/>
      <c r="J1204" s="25"/>
      <c r="K1204" s="25"/>
      <c r="P1204" s="25"/>
      <c r="T1204" s="37"/>
      <c r="U1204" s="37"/>
      <c r="Y1204" s="37"/>
      <c r="Z1204" s="37"/>
    </row>
    <row r="1205" spans="1:28" x14ac:dyDescent="0.2">
      <c r="A1205" s="101">
        <v>1203</v>
      </c>
      <c r="B1205" s="37"/>
      <c r="C1205" s="37"/>
      <c r="D1205" s="37"/>
      <c r="G1205" s="37"/>
      <c r="J1205" s="25"/>
      <c r="K1205" s="25"/>
      <c r="P1205" s="25"/>
      <c r="T1205" s="37"/>
      <c r="U1205" s="37"/>
      <c r="Y1205" s="37"/>
      <c r="Z1205" s="37"/>
    </row>
    <row r="1206" spans="1:28" ht="13.5" thickBot="1" x14ac:dyDescent="0.25">
      <c r="A1206" s="113">
        <v>1204</v>
      </c>
      <c r="B1206" s="121"/>
      <c r="C1206" s="121"/>
      <c r="D1206" s="121"/>
      <c r="E1206" s="121"/>
      <c r="F1206" s="122"/>
      <c r="G1206" s="121"/>
      <c r="H1206" s="122"/>
      <c r="I1206" s="121"/>
      <c r="J1206" s="121"/>
      <c r="K1206" s="121"/>
      <c r="L1206" s="121"/>
      <c r="M1206" s="122"/>
      <c r="N1206" s="121"/>
      <c r="O1206" s="121"/>
      <c r="P1206" s="121"/>
      <c r="Q1206" s="121"/>
      <c r="R1206" s="122"/>
      <c r="S1206" s="121"/>
      <c r="T1206" s="121"/>
      <c r="U1206" s="121"/>
      <c r="V1206" s="121"/>
      <c r="W1206" s="122"/>
      <c r="X1206" s="121"/>
      <c r="Y1206" s="114"/>
      <c r="Z1206" s="114"/>
      <c r="AA1206" s="114"/>
      <c r="AB1206" s="115"/>
    </row>
    <row r="1207" spans="1:28" x14ac:dyDescent="0.2">
      <c r="A1207" s="101">
        <v>1205</v>
      </c>
      <c r="B1207" s="37"/>
      <c r="C1207" s="37"/>
      <c r="D1207" s="37"/>
      <c r="G1207" s="37"/>
      <c r="J1207" s="25"/>
      <c r="K1207" s="25"/>
      <c r="P1207" s="25"/>
      <c r="T1207" s="37"/>
      <c r="U1207" s="37"/>
      <c r="Y1207" s="37"/>
      <c r="Z1207" s="37"/>
    </row>
    <row r="1208" spans="1:28" x14ac:dyDescent="0.2">
      <c r="A1208" s="101">
        <v>1206</v>
      </c>
      <c r="B1208" s="37"/>
      <c r="C1208" s="37"/>
      <c r="D1208" s="37"/>
      <c r="G1208" s="37"/>
      <c r="J1208" s="25"/>
      <c r="K1208" s="25"/>
      <c r="P1208" s="25"/>
      <c r="T1208" s="37"/>
      <c r="U1208" s="37"/>
      <c r="Y1208" s="37"/>
      <c r="Z1208" s="37"/>
    </row>
    <row r="1209" spans="1:28" x14ac:dyDescent="0.2">
      <c r="A1209" s="101">
        <v>1207</v>
      </c>
      <c r="B1209" s="37"/>
      <c r="C1209" s="37"/>
      <c r="D1209" s="37"/>
      <c r="G1209" s="37"/>
      <c r="J1209" s="25"/>
      <c r="K1209" s="25"/>
      <c r="P1209" s="25"/>
      <c r="T1209" s="37"/>
      <c r="U1209" s="37"/>
      <c r="Y1209" s="37"/>
      <c r="Z1209" s="37"/>
    </row>
    <row r="1210" spans="1:28" x14ac:dyDescent="0.2">
      <c r="A1210" s="101">
        <v>1208</v>
      </c>
      <c r="B1210" s="37"/>
      <c r="C1210" s="37"/>
      <c r="D1210" s="37"/>
      <c r="G1210" s="37"/>
      <c r="J1210" s="25"/>
      <c r="K1210" s="25"/>
      <c r="P1210" s="25"/>
      <c r="T1210" s="37"/>
      <c r="U1210" s="37"/>
      <c r="Y1210" s="37"/>
      <c r="Z1210" s="37"/>
    </row>
    <row r="1211" spans="1:28" ht="13.5" thickBot="1" x14ac:dyDescent="0.25">
      <c r="A1211" s="113">
        <v>1209</v>
      </c>
      <c r="B1211" s="121"/>
      <c r="C1211" s="121"/>
      <c r="D1211" s="121"/>
      <c r="E1211" s="121"/>
      <c r="F1211" s="122"/>
      <c r="G1211" s="121"/>
      <c r="H1211" s="122"/>
      <c r="I1211" s="121"/>
      <c r="J1211" s="121"/>
      <c r="K1211" s="121"/>
      <c r="L1211" s="121"/>
      <c r="M1211" s="122"/>
      <c r="N1211" s="121"/>
      <c r="O1211" s="121"/>
      <c r="P1211" s="121"/>
      <c r="Q1211" s="121"/>
      <c r="R1211" s="122"/>
      <c r="S1211" s="121"/>
      <c r="T1211" s="121"/>
      <c r="U1211" s="121"/>
      <c r="V1211" s="121"/>
      <c r="W1211" s="122"/>
      <c r="X1211" s="121"/>
      <c r="Y1211" s="114"/>
      <c r="Z1211" s="114"/>
      <c r="AA1211" s="114"/>
      <c r="AB1211" s="115"/>
    </row>
    <row r="1212" spans="1:28" x14ac:dyDescent="0.2">
      <c r="A1212" s="101">
        <v>1210</v>
      </c>
      <c r="B1212" s="37"/>
      <c r="C1212" s="37"/>
      <c r="D1212" s="37"/>
      <c r="G1212" s="37"/>
      <c r="J1212" s="25"/>
      <c r="K1212" s="25"/>
      <c r="P1212" s="25"/>
      <c r="T1212" s="37"/>
      <c r="U1212" s="37"/>
      <c r="Y1212" s="37"/>
      <c r="Z1212" s="37"/>
    </row>
    <row r="1213" spans="1:28" x14ac:dyDescent="0.2">
      <c r="A1213" s="101">
        <v>1211</v>
      </c>
      <c r="B1213" s="37"/>
      <c r="C1213" s="37"/>
      <c r="D1213" s="37"/>
      <c r="G1213" s="37"/>
      <c r="J1213" s="25"/>
      <c r="K1213" s="25"/>
      <c r="P1213" s="25"/>
      <c r="T1213" s="37"/>
      <c r="U1213" s="37"/>
      <c r="Y1213" s="37"/>
      <c r="Z1213" s="37"/>
    </row>
    <row r="1214" spans="1:28" x14ac:dyDescent="0.2">
      <c r="A1214" s="101">
        <v>1212</v>
      </c>
      <c r="B1214" s="37"/>
      <c r="C1214" s="37"/>
      <c r="D1214" s="37"/>
      <c r="G1214" s="37"/>
      <c r="J1214" s="25"/>
      <c r="K1214" s="25"/>
      <c r="P1214" s="25"/>
      <c r="T1214" s="37"/>
      <c r="U1214" s="37"/>
      <c r="Y1214" s="37"/>
      <c r="Z1214" s="37"/>
    </row>
    <row r="1215" spans="1:28" x14ac:dyDescent="0.2">
      <c r="A1215" s="101">
        <v>1213</v>
      </c>
      <c r="B1215" s="37"/>
      <c r="C1215" s="37"/>
      <c r="D1215" s="37"/>
      <c r="G1215" s="37"/>
      <c r="J1215" s="25"/>
      <c r="K1215" s="25"/>
      <c r="P1215" s="25"/>
      <c r="T1215" s="37"/>
      <c r="U1215" s="37"/>
      <c r="Y1215" s="37"/>
      <c r="Z1215" s="37"/>
    </row>
    <row r="1216" spans="1:28" ht="13.5" thickBot="1" x14ac:dyDescent="0.25">
      <c r="A1216" s="113">
        <v>1214</v>
      </c>
      <c r="B1216" s="121"/>
      <c r="C1216" s="121"/>
      <c r="D1216" s="121"/>
      <c r="E1216" s="121"/>
      <c r="F1216" s="122"/>
      <c r="G1216" s="121"/>
      <c r="H1216" s="122"/>
      <c r="I1216" s="121"/>
      <c r="J1216" s="121"/>
      <c r="K1216" s="121"/>
      <c r="L1216" s="121"/>
      <c r="M1216" s="122"/>
      <c r="N1216" s="121"/>
      <c r="O1216" s="121"/>
      <c r="P1216" s="121"/>
      <c r="Q1216" s="121"/>
      <c r="R1216" s="122"/>
      <c r="S1216" s="121"/>
      <c r="T1216" s="121"/>
      <c r="U1216" s="121"/>
      <c r="V1216" s="121"/>
      <c r="W1216" s="122"/>
      <c r="X1216" s="121"/>
      <c r="Y1216" s="114"/>
      <c r="Z1216" s="114"/>
      <c r="AA1216" s="114"/>
      <c r="AB1216" s="115"/>
    </row>
    <row r="1217" spans="1:28" x14ac:dyDescent="0.2">
      <c r="A1217" s="101">
        <v>1215</v>
      </c>
      <c r="B1217" s="37"/>
      <c r="C1217" s="37"/>
      <c r="D1217" s="37"/>
      <c r="G1217" s="37"/>
      <c r="J1217" s="25"/>
      <c r="K1217" s="25"/>
      <c r="P1217" s="25"/>
      <c r="T1217" s="37"/>
      <c r="U1217" s="37"/>
      <c r="Y1217" s="37"/>
      <c r="Z1217" s="37"/>
    </row>
    <row r="1218" spans="1:28" x14ac:dyDescent="0.2">
      <c r="A1218" s="101">
        <v>1216</v>
      </c>
      <c r="B1218" s="37"/>
      <c r="C1218" s="37"/>
      <c r="D1218" s="37"/>
      <c r="G1218" s="37"/>
      <c r="J1218" s="25"/>
      <c r="K1218" s="25"/>
      <c r="P1218" s="25"/>
      <c r="T1218" s="37"/>
      <c r="U1218" s="37"/>
      <c r="Y1218" s="37"/>
      <c r="Z1218" s="37"/>
    </row>
    <row r="1219" spans="1:28" x14ac:dyDescent="0.2">
      <c r="A1219" s="101">
        <v>1217</v>
      </c>
      <c r="B1219" s="37"/>
      <c r="C1219" s="37"/>
      <c r="D1219" s="37"/>
      <c r="G1219" s="37"/>
      <c r="J1219" s="25"/>
      <c r="K1219" s="25"/>
      <c r="P1219" s="25"/>
      <c r="T1219" s="37"/>
      <c r="U1219" s="37"/>
      <c r="Y1219" s="37"/>
      <c r="Z1219" s="37"/>
    </row>
    <row r="1220" spans="1:28" x14ac:dyDescent="0.2">
      <c r="A1220" s="101">
        <v>1218</v>
      </c>
      <c r="B1220" s="37"/>
      <c r="C1220" s="37"/>
      <c r="D1220" s="37"/>
      <c r="G1220" s="37"/>
      <c r="J1220" s="25"/>
      <c r="K1220" s="25"/>
      <c r="P1220" s="25"/>
      <c r="T1220" s="37"/>
      <c r="U1220" s="37"/>
      <c r="Y1220" s="37"/>
      <c r="Z1220" s="37"/>
    </row>
    <row r="1221" spans="1:28" ht="13.5" thickBot="1" x14ac:dyDescent="0.25">
      <c r="A1221" s="113">
        <v>1219</v>
      </c>
      <c r="B1221" s="121"/>
      <c r="C1221" s="121"/>
      <c r="D1221" s="121"/>
      <c r="E1221" s="121"/>
      <c r="F1221" s="122"/>
      <c r="G1221" s="121"/>
      <c r="H1221" s="122"/>
      <c r="I1221" s="121"/>
      <c r="J1221" s="121"/>
      <c r="K1221" s="121"/>
      <c r="L1221" s="121"/>
      <c r="M1221" s="122"/>
      <c r="N1221" s="121"/>
      <c r="O1221" s="121"/>
      <c r="P1221" s="121"/>
      <c r="Q1221" s="121"/>
      <c r="R1221" s="122"/>
      <c r="S1221" s="121"/>
      <c r="T1221" s="121"/>
      <c r="U1221" s="121"/>
      <c r="V1221" s="121"/>
      <c r="W1221" s="122"/>
      <c r="X1221" s="121"/>
      <c r="Y1221" s="114"/>
      <c r="Z1221" s="114"/>
      <c r="AA1221" s="114"/>
      <c r="AB1221" s="115"/>
    </row>
    <row r="1222" spans="1:28" x14ac:dyDescent="0.2">
      <c r="A1222" s="101">
        <v>1220</v>
      </c>
      <c r="B1222" s="37"/>
      <c r="C1222" s="37"/>
      <c r="D1222" s="37"/>
      <c r="G1222" s="37"/>
      <c r="J1222" s="25"/>
      <c r="K1222" s="25"/>
      <c r="P1222" s="25"/>
      <c r="T1222" s="37"/>
      <c r="U1222" s="37"/>
      <c r="Y1222" s="37"/>
      <c r="Z1222" s="37"/>
    </row>
    <row r="1223" spans="1:28" x14ac:dyDescent="0.2">
      <c r="A1223" s="101">
        <v>1221</v>
      </c>
      <c r="B1223" s="37"/>
      <c r="C1223" s="37"/>
      <c r="D1223" s="37"/>
      <c r="G1223" s="37"/>
      <c r="J1223" s="25"/>
      <c r="K1223" s="25"/>
      <c r="P1223" s="25"/>
      <c r="T1223" s="37"/>
      <c r="U1223" s="37"/>
      <c r="Y1223" s="37"/>
      <c r="Z1223" s="37"/>
    </row>
    <row r="1224" spans="1:28" x14ac:dyDescent="0.2">
      <c r="A1224" s="101">
        <v>1222</v>
      </c>
      <c r="B1224" s="37"/>
      <c r="C1224" s="37"/>
      <c r="D1224" s="37"/>
      <c r="G1224" s="37"/>
      <c r="J1224" s="25"/>
      <c r="K1224" s="25"/>
      <c r="P1224" s="25"/>
      <c r="T1224" s="37"/>
      <c r="U1224" s="37"/>
      <c r="Y1224" s="37"/>
      <c r="Z1224" s="37"/>
    </row>
    <row r="1225" spans="1:28" x14ac:dyDescent="0.2">
      <c r="A1225" s="101">
        <v>1223</v>
      </c>
      <c r="B1225" s="37"/>
      <c r="C1225" s="37"/>
      <c r="D1225" s="37"/>
      <c r="G1225" s="37"/>
      <c r="J1225" s="25"/>
      <c r="K1225" s="25"/>
      <c r="P1225" s="25"/>
      <c r="T1225" s="37"/>
      <c r="U1225" s="37"/>
      <c r="Y1225" s="37"/>
      <c r="Z1225" s="37"/>
    </row>
    <row r="1226" spans="1:28" ht="13.5" thickBot="1" x14ac:dyDescent="0.25">
      <c r="A1226" s="113">
        <v>1224</v>
      </c>
      <c r="B1226" s="121"/>
      <c r="C1226" s="121"/>
      <c r="D1226" s="121"/>
      <c r="E1226" s="121"/>
      <c r="F1226" s="122"/>
      <c r="G1226" s="121"/>
      <c r="H1226" s="122"/>
      <c r="I1226" s="121"/>
      <c r="J1226" s="121"/>
      <c r="K1226" s="121"/>
      <c r="L1226" s="121"/>
      <c r="M1226" s="122"/>
      <c r="N1226" s="121"/>
      <c r="O1226" s="121"/>
      <c r="P1226" s="121"/>
      <c r="Q1226" s="121"/>
      <c r="R1226" s="122"/>
      <c r="S1226" s="121"/>
      <c r="T1226" s="121"/>
      <c r="U1226" s="121"/>
      <c r="V1226" s="121"/>
      <c r="W1226" s="122"/>
      <c r="X1226" s="121"/>
      <c r="Y1226" s="114"/>
      <c r="Z1226" s="114"/>
      <c r="AA1226" s="114"/>
      <c r="AB1226" s="115"/>
    </row>
    <row r="1227" spans="1:28" x14ac:dyDescent="0.2">
      <c r="A1227" s="101">
        <v>1225</v>
      </c>
      <c r="B1227" s="37"/>
      <c r="C1227" s="37"/>
      <c r="D1227" s="37"/>
      <c r="G1227" s="37"/>
      <c r="J1227" s="25"/>
      <c r="K1227" s="25"/>
      <c r="P1227" s="25"/>
      <c r="T1227" s="37"/>
      <c r="U1227" s="37"/>
      <c r="Y1227" s="37"/>
      <c r="Z1227" s="37"/>
    </row>
    <row r="1228" spans="1:28" x14ac:dyDescent="0.2">
      <c r="A1228" s="101">
        <v>1226</v>
      </c>
      <c r="B1228" s="37"/>
      <c r="C1228" s="37"/>
      <c r="D1228" s="37"/>
      <c r="G1228" s="37"/>
      <c r="J1228" s="25"/>
      <c r="K1228" s="25"/>
      <c r="P1228" s="25"/>
      <c r="T1228" s="37"/>
      <c r="U1228" s="37"/>
      <c r="Y1228" s="37"/>
      <c r="Z1228" s="37"/>
    </row>
    <row r="1229" spans="1:28" x14ac:dyDescent="0.2">
      <c r="A1229" s="101">
        <v>1227</v>
      </c>
      <c r="B1229" s="37"/>
      <c r="C1229" s="37"/>
      <c r="D1229" s="37"/>
      <c r="G1229" s="37"/>
      <c r="J1229" s="25"/>
      <c r="K1229" s="25"/>
      <c r="P1229" s="25"/>
      <c r="T1229" s="37"/>
      <c r="U1229" s="37"/>
      <c r="Y1229" s="37"/>
      <c r="Z1229" s="37"/>
    </row>
    <row r="1230" spans="1:28" x14ac:dyDescent="0.2">
      <c r="A1230" s="101">
        <v>1228</v>
      </c>
      <c r="B1230" s="37"/>
      <c r="C1230" s="37"/>
      <c r="D1230" s="37"/>
      <c r="G1230" s="37"/>
      <c r="J1230" s="25"/>
      <c r="K1230" s="25"/>
      <c r="P1230" s="25"/>
      <c r="T1230" s="37"/>
      <c r="U1230" s="37"/>
      <c r="Y1230" s="37"/>
      <c r="Z1230" s="37"/>
    </row>
    <row r="1231" spans="1:28" ht="13.5" thickBot="1" x14ac:dyDescent="0.25">
      <c r="A1231" s="113">
        <v>1229</v>
      </c>
      <c r="B1231" s="121"/>
      <c r="C1231" s="121"/>
      <c r="D1231" s="121"/>
      <c r="E1231" s="121"/>
      <c r="F1231" s="122"/>
      <c r="G1231" s="121"/>
      <c r="H1231" s="122"/>
      <c r="I1231" s="121"/>
      <c r="J1231" s="121"/>
      <c r="K1231" s="121"/>
      <c r="L1231" s="121"/>
      <c r="M1231" s="122"/>
      <c r="N1231" s="121"/>
      <c r="O1231" s="121"/>
      <c r="P1231" s="121"/>
      <c r="Q1231" s="121"/>
      <c r="R1231" s="122"/>
      <c r="S1231" s="121"/>
      <c r="T1231" s="121"/>
      <c r="U1231" s="121"/>
      <c r="V1231" s="121"/>
      <c r="W1231" s="122"/>
      <c r="X1231" s="121"/>
      <c r="Y1231" s="114"/>
      <c r="Z1231" s="114"/>
      <c r="AA1231" s="114"/>
      <c r="AB1231" s="115"/>
    </row>
    <row r="1232" spans="1:28" x14ac:dyDescent="0.2">
      <c r="A1232" s="101">
        <v>1230</v>
      </c>
      <c r="B1232" s="37"/>
      <c r="C1232" s="37"/>
      <c r="D1232" s="37"/>
      <c r="G1232" s="37"/>
      <c r="J1232" s="25"/>
      <c r="K1232" s="25"/>
      <c r="P1232" s="25"/>
      <c r="T1232" s="37"/>
      <c r="U1232" s="37"/>
      <c r="Y1232" s="37"/>
      <c r="Z1232" s="37"/>
    </row>
    <row r="1233" spans="1:28" x14ac:dyDescent="0.2">
      <c r="A1233" s="101">
        <v>1231</v>
      </c>
      <c r="B1233" s="37"/>
      <c r="C1233" s="37"/>
      <c r="D1233" s="37"/>
      <c r="G1233" s="37"/>
      <c r="J1233" s="25"/>
      <c r="K1233" s="25"/>
      <c r="P1233" s="25"/>
      <c r="T1233" s="37"/>
      <c r="U1233" s="37"/>
      <c r="Y1233" s="37"/>
      <c r="Z1233" s="37"/>
    </row>
    <row r="1234" spans="1:28" x14ac:dyDescent="0.2">
      <c r="A1234" s="101">
        <v>1232</v>
      </c>
      <c r="B1234" s="37"/>
      <c r="C1234" s="37"/>
      <c r="D1234" s="37"/>
      <c r="G1234" s="37"/>
      <c r="J1234" s="25"/>
      <c r="K1234" s="25"/>
      <c r="P1234" s="25"/>
      <c r="T1234" s="37"/>
      <c r="U1234" s="37"/>
      <c r="Y1234" s="37"/>
      <c r="Z1234" s="37"/>
    </row>
    <row r="1235" spans="1:28" x14ac:dyDescent="0.2">
      <c r="A1235" s="101">
        <v>1233</v>
      </c>
      <c r="B1235" s="37"/>
      <c r="C1235" s="37"/>
      <c r="D1235" s="37"/>
      <c r="G1235" s="37"/>
      <c r="J1235" s="25"/>
      <c r="K1235" s="25"/>
      <c r="P1235" s="25"/>
      <c r="T1235" s="37"/>
      <c r="U1235" s="37"/>
      <c r="Y1235" s="37"/>
      <c r="Z1235" s="37"/>
    </row>
    <row r="1236" spans="1:28" ht="13.5" thickBot="1" x14ac:dyDescent="0.25">
      <c r="A1236" s="113">
        <v>1234</v>
      </c>
      <c r="B1236" s="121"/>
      <c r="C1236" s="121"/>
      <c r="D1236" s="121"/>
      <c r="E1236" s="121"/>
      <c r="F1236" s="122"/>
      <c r="G1236" s="121"/>
      <c r="H1236" s="122"/>
      <c r="I1236" s="121"/>
      <c r="J1236" s="121"/>
      <c r="K1236" s="121"/>
      <c r="L1236" s="121"/>
      <c r="M1236" s="122"/>
      <c r="N1236" s="121"/>
      <c r="O1236" s="121"/>
      <c r="P1236" s="121"/>
      <c r="Q1236" s="121"/>
      <c r="R1236" s="122"/>
      <c r="S1236" s="121"/>
      <c r="T1236" s="121"/>
      <c r="U1236" s="121"/>
      <c r="V1236" s="121"/>
      <c r="W1236" s="122"/>
      <c r="X1236" s="121"/>
      <c r="Y1236" s="114"/>
      <c r="Z1236" s="114"/>
      <c r="AA1236" s="114"/>
      <c r="AB1236" s="115"/>
    </row>
    <row r="1237" spans="1:28" x14ac:dyDescent="0.2">
      <c r="A1237" s="101">
        <v>1235</v>
      </c>
      <c r="B1237" s="37"/>
      <c r="C1237" s="37"/>
      <c r="D1237" s="37"/>
      <c r="G1237" s="37"/>
      <c r="J1237" s="25"/>
      <c r="K1237" s="25"/>
      <c r="P1237" s="25"/>
      <c r="T1237" s="37"/>
      <c r="U1237" s="37"/>
      <c r="Y1237" s="37"/>
      <c r="Z1237" s="37"/>
    </row>
    <row r="1238" spans="1:28" x14ac:dyDescent="0.2">
      <c r="A1238" s="101">
        <v>1236</v>
      </c>
      <c r="B1238" s="37"/>
      <c r="C1238" s="37"/>
      <c r="D1238" s="37"/>
      <c r="G1238" s="37"/>
      <c r="J1238" s="25"/>
      <c r="K1238" s="25"/>
      <c r="P1238" s="25"/>
      <c r="T1238" s="37"/>
      <c r="U1238" s="37"/>
      <c r="Y1238" s="37"/>
      <c r="Z1238" s="37"/>
    </row>
    <row r="1239" spans="1:28" x14ac:dyDescent="0.2">
      <c r="A1239" s="101">
        <v>1237</v>
      </c>
      <c r="B1239" s="37"/>
      <c r="C1239" s="37"/>
      <c r="D1239" s="37"/>
      <c r="G1239" s="37"/>
      <c r="J1239" s="25"/>
      <c r="K1239" s="25"/>
      <c r="P1239" s="25"/>
      <c r="T1239" s="37"/>
      <c r="U1239" s="37"/>
      <c r="Y1239" s="37"/>
      <c r="Z1239" s="37"/>
    </row>
    <row r="1240" spans="1:28" x14ac:dyDescent="0.2">
      <c r="A1240" s="101">
        <v>1238</v>
      </c>
      <c r="B1240" s="37"/>
      <c r="C1240" s="37"/>
      <c r="D1240" s="37"/>
      <c r="G1240" s="37"/>
      <c r="J1240" s="25"/>
      <c r="K1240" s="25"/>
      <c r="P1240" s="25"/>
      <c r="T1240" s="37"/>
      <c r="U1240" s="37"/>
      <c r="Y1240" s="37"/>
      <c r="Z1240" s="37"/>
    </row>
    <row r="1241" spans="1:28" ht="13.5" thickBot="1" x14ac:dyDescent="0.25">
      <c r="A1241" s="113">
        <v>1239</v>
      </c>
      <c r="B1241" s="121"/>
      <c r="C1241" s="121"/>
      <c r="D1241" s="121"/>
      <c r="E1241" s="121"/>
      <c r="F1241" s="122"/>
      <c r="G1241" s="121"/>
      <c r="H1241" s="122"/>
      <c r="I1241" s="121"/>
      <c r="J1241" s="121"/>
      <c r="K1241" s="121"/>
      <c r="L1241" s="121"/>
      <c r="M1241" s="122"/>
      <c r="N1241" s="121"/>
      <c r="O1241" s="121"/>
      <c r="P1241" s="121"/>
      <c r="Q1241" s="121"/>
      <c r="R1241" s="122"/>
      <c r="S1241" s="121"/>
      <c r="T1241" s="121"/>
      <c r="U1241" s="121"/>
      <c r="V1241" s="121"/>
      <c r="W1241" s="122"/>
      <c r="X1241" s="121"/>
      <c r="Y1241" s="114"/>
      <c r="Z1241" s="114"/>
      <c r="AA1241" s="114"/>
      <c r="AB1241" s="115"/>
    </row>
    <row r="1242" spans="1:28" x14ac:dyDescent="0.2">
      <c r="A1242" s="101">
        <v>1240</v>
      </c>
      <c r="B1242" s="37"/>
      <c r="C1242" s="37"/>
      <c r="D1242" s="37"/>
      <c r="G1242" s="37"/>
      <c r="J1242" s="25"/>
      <c r="K1242" s="25"/>
      <c r="P1242" s="25"/>
      <c r="T1242" s="37"/>
      <c r="U1242" s="37"/>
      <c r="Y1242" s="37"/>
      <c r="Z1242" s="37"/>
    </row>
    <row r="1243" spans="1:28" x14ac:dyDescent="0.2">
      <c r="A1243" s="101">
        <v>1241</v>
      </c>
      <c r="B1243" s="37"/>
      <c r="C1243" s="37"/>
      <c r="D1243" s="37"/>
      <c r="G1243" s="37"/>
      <c r="J1243" s="25"/>
      <c r="K1243" s="25"/>
      <c r="P1243" s="25"/>
      <c r="T1243" s="37"/>
      <c r="U1243" s="37"/>
      <c r="Y1243" s="37"/>
      <c r="Z1243" s="37"/>
    </row>
    <row r="1244" spans="1:28" x14ac:dyDescent="0.2">
      <c r="A1244" s="101">
        <v>1242</v>
      </c>
      <c r="B1244" s="37"/>
      <c r="C1244" s="37"/>
      <c r="D1244" s="37"/>
      <c r="G1244" s="37"/>
      <c r="J1244" s="25"/>
      <c r="K1244" s="25"/>
      <c r="P1244" s="25"/>
      <c r="T1244" s="37"/>
      <c r="U1244" s="37"/>
      <c r="Y1244" s="37"/>
      <c r="Z1244" s="37"/>
    </row>
    <row r="1245" spans="1:28" x14ac:dyDescent="0.2">
      <c r="A1245" s="101">
        <v>1243</v>
      </c>
      <c r="B1245" s="37"/>
      <c r="C1245" s="37"/>
      <c r="D1245" s="37"/>
      <c r="G1245" s="37"/>
      <c r="J1245" s="25"/>
      <c r="K1245" s="25"/>
      <c r="P1245" s="25"/>
      <c r="T1245" s="37"/>
      <c r="U1245" s="37"/>
      <c r="Y1245" s="37"/>
      <c r="Z1245" s="37"/>
    </row>
    <row r="1246" spans="1:28" ht="13.5" thickBot="1" x14ac:dyDescent="0.25">
      <c r="A1246" s="113">
        <v>1244</v>
      </c>
      <c r="B1246" s="121"/>
      <c r="C1246" s="121"/>
      <c r="D1246" s="121"/>
      <c r="E1246" s="121"/>
      <c r="F1246" s="122"/>
      <c r="G1246" s="121"/>
      <c r="H1246" s="122"/>
      <c r="I1246" s="121"/>
      <c r="J1246" s="121"/>
      <c r="K1246" s="121"/>
      <c r="L1246" s="121"/>
      <c r="M1246" s="122"/>
      <c r="N1246" s="121"/>
      <c r="O1246" s="121"/>
      <c r="P1246" s="121"/>
      <c r="Q1246" s="121"/>
      <c r="R1246" s="122"/>
      <c r="S1246" s="121"/>
      <c r="T1246" s="121"/>
      <c r="U1246" s="121"/>
      <c r="V1246" s="121"/>
      <c r="W1246" s="122"/>
      <c r="X1246" s="121"/>
      <c r="Y1246" s="114"/>
      <c r="Z1246" s="114"/>
      <c r="AA1246" s="114"/>
      <c r="AB1246" s="115"/>
    </row>
    <row r="1247" spans="1:28" x14ac:dyDescent="0.2">
      <c r="A1247" s="101">
        <v>1245</v>
      </c>
      <c r="B1247" s="37"/>
      <c r="C1247" s="37"/>
      <c r="D1247" s="37"/>
      <c r="G1247" s="37"/>
      <c r="J1247" s="25"/>
      <c r="K1247" s="25"/>
      <c r="P1247" s="25"/>
      <c r="T1247" s="37"/>
      <c r="U1247" s="37"/>
      <c r="Y1247" s="37"/>
      <c r="Z1247" s="37"/>
    </row>
    <row r="1248" spans="1:28" x14ac:dyDescent="0.2">
      <c r="A1248" s="101">
        <v>1246</v>
      </c>
      <c r="B1248" s="37"/>
      <c r="C1248" s="37"/>
      <c r="D1248" s="37"/>
      <c r="G1248" s="37"/>
      <c r="J1248" s="25"/>
      <c r="K1248" s="25"/>
      <c r="P1248" s="25"/>
      <c r="T1248" s="37"/>
      <c r="U1248" s="37"/>
      <c r="Y1248" s="37"/>
      <c r="Z1248" s="37"/>
    </row>
    <row r="1249" spans="1:28" x14ac:dyDescent="0.2">
      <c r="A1249" s="101">
        <v>1247</v>
      </c>
      <c r="B1249" s="37"/>
      <c r="C1249" s="37"/>
      <c r="D1249" s="37"/>
      <c r="G1249" s="37"/>
      <c r="J1249" s="25"/>
      <c r="K1249" s="25"/>
      <c r="P1249" s="25"/>
      <c r="T1249" s="37"/>
      <c r="U1249" s="37"/>
      <c r="Y1249" s="37"/>
      <c r="Z1249" s="37"/>
    </row>
    <row r="1250" spans="1:28" x14ac:dyDescent="0.2">
      <c r="A1250" s="101">
        <v>1248</v>
      </c>
      <c r="B1250" s="37"/>
      <c r="C1250" s="37"/>
      <c r="D1250" s="37"/>
      <c r="G1250" s="37"/>
      <c r="J1250" s="25"/>
      <c r="K1250" s="25"/>
      <c r="P1250" s="25"/>
      <c r="T1250" s="37"/>
      <c r="U1250" s="37"/>
      <c r="Y1250" s="37"/>
      <c r="Z1250" s="37"/>
    </row>
    <row r="1251" spans="1:28" ht="13.5" thickBot="1" x14ac:dyDescent="0.25">
      <c r="A1251" s="113">
        <v>1249</v>
      </c>
      <c r="B1251" s="121"/>
      <c r="C1251" s="121"/>
      <c r="D1251" s="121"/>
      <c r="E1251" s="121"/>
      <c r="F1251" s="122"/>
      <c r="G1251" s="121"/>
      <c r="H1251" s="122"/>
      <c r="I1251" s="121"/>
      <c r="J1251" s="121"/>
      <c r="K1251" s="121"/>
      <c r="L1251" s="121"/>
      <c r="M1251" s="122"/>
      <c r="N1251" s="121"/>
      <c r="O1251" s="121"/>
      <c r="P1251" s="121"/>
      <c r="Q1251" s="121"/>
      <c r="R1251" s="122"/>
      <c r="S1251" s="121"/>
      <c r="T1251" s="121"/>
      <c r="U1251" s="121"/>
      <c r="V1251" s="121"/>
      <c r="W1251" s="122"/>
      <c r="X1251" s="121"/>
      <c r="Y1251" s="114"/>
      <c r="Z1251" s="114"/>
      <c r="AA1251" s="114"/>
      <c r="AB1251" s="115"/>
    </row>
    <row r="1252" spans="1:28" x14ac:dyDescent="0.2">
      <c r="A1252" s="101">
        <v>1250</v>
      </c>
      <c r="B1252" s="37"/>
      <c r="C1252" s="37"/>
      <c r="D1252" s="37"/>
      <c r="G1252" s="37"/>
      <c r="J1252" s="25"/>
      <c r="K1252" s="25"/>
      <c r="P1252" s="25"/>
      <c r="T1252" s="37"/>
      <c r="U1252" s="37"/>
      <c r="Y1252" s="37"/>
      <c r="Z1252" s="37"/>
    </row>
    <row r="1253" spans="1:28" x14ac:dyDescent="0.2">
      <c r="A1253" s="101">
        <v>1251</v>
      </c>
      <c r="B1253" s="37"/>
      <c r="C1253" s="37"/>
      <c r="D1253" s="37"/>
      <c r="G1253" s="37"/>
      <c r="J1253" s="25"/>
      <c r="K1253" s="25"/>
      <c r="P1253" s="25"/>
      <c r="T1253" s="37"/>
      <c r="U1253" s="37"/>
      <c r="Y1253" s="37"/>
      <c r="Z1253" s="37"/>
    </row>
    <row r="1254" spans="1:28" x14ac:dyDescent="0.2">
      <c r="A1254" s="101">
        <v>1252</v>
      </c>
      <c r="B1254" s="37"/>
      <c r="C1254" s="37"/>
      <c r="D1254" s="37"/>
      <c r="G1254" s="37"/>
      <c r="J1254" s="25"/>
      <c r="K1254" s="25"/>
      <c r="P1254" s="25"/>
      <c r="T1254" s="37"/>
      <c r="U1254" s="37"/>
      <c r="Y1254" s="37"/>
      <c r="Z1254" s="37"/>
    </row>
    <row r="1255" spans="1:28" x14ac:dyDescent="0.2">
      <c r="A1255" s="101">
        <v>1253</v>
      </c>
      <c r="B1255" s="37"/>
      <c r="C1255" s="37"/>
      <c r="D1255" s="37"/>
      <c r="G1255" s="37"/>
      <c r="J1255" s="25"/>
      <c r="K1255" s="25"/>
      <c r="P1255" s="25"/>
      <c r="T1255" s="37"/>
      <c r="U1255" s="37"/>
      <c r="Y1255" s="37"/>
      <c r="Z1255" s="37"/>
    </row>
    <row r="1256" spans="1:28" ht="13.5" thickBot="1" x14ac:dyDescent="0.25">
      <c r="A1256" s="113">
        <v>1254</v>
      </c>
      <c r="B1256" s="121"/>
      <c r="C1256" s="121"/>
      <c r="D1256" s="121"/>
      <c r="E1256" s="121"/>
      <c r="F1256" s="122"/>
      <c r="G1256" s="121"/>
      <c r="H1256" s="122"/>
      <c r="I1256" s="121"/>
      <c r="J1256" s="121"/>
      <c r="K1256" s="121"/>
      <c r="L1256" s="121"/>
      <c r="M1256" s="122"/>
      <c r="N1256" s="121"/>
      <c r="O1256" s="121"/>
      <c r="P1256" s="121"/>
      <c r="Q1256" s="121"/>
      <c r="R1256" s="122"/>
      <c r="S1256" s="121"/>
      <c r="T1256" s="121"/>
      <c r="U1256" s="121"/>
      <c r="V1256" s="121"/>
      <c r="W1256" s="122"/>
      <c r="X1256" s="121"/>
      <c r="Y1256" s="114"/>
      <c r="Z1256" s="114"/>
      <c r="AA1256" s="114"/>
      <c r="AB1256" s="115"/>
    </row>
    <row r="1257" spans="1:28" x14ac:dyDescent="0.2">
      <c r="A1257" s="101">
        <v>1255</v>
      </c>
      <c r="B1257" s="37"/>
      <c r="C1257" s="37"/>
      <c r="D1257" s="37"/>
      <c r="G1257" s="37"/>
      <c r="J1257" s="25"/>
      <c r="K1257" s="25"/>
      <c r="P1257" s="25"/>
      <c r="T1257" s="37"/>
      <c r="U1257" s="37"/>
      <c r="Y1257" s="37"/>
      <c r="Z1257" s="37"/>
    </row>
    <row r="1258" spans="1:28" x14ac:dyDescent="0.2">
      <c r="A1258" s="101">
        <v>1256</v>
      </c>
      <c r="B1258" s="37"/>
      <c r="C1258" s="37"/>
      <c r="D1258" s="37"/>
      <c r="G1258" s="37"/>
      <c r="J1258" s="25"/>
      <c r="K1258" s="25"/>
      <c r="P1258" s="25"/>
      <c r="T1258" s="37"/>
      <c r="U1258" s="37"/>
      <c r="Y1258" s="37"/>
      <c r="Z1258" s="37"/>
    </row>
    <row r="1259" spans="1:28" x14ac:dyDescent="0.2">
      <c r="A1259" s="101">
        <v>1257</v>
      </c>
      <c r="B1259" s="37"/>
      <c r="C1259" s="37"/>
      <c r="D1259" s="37"/>
      <c r="G1259" s="37"/>
      <c r="J1259" s="25"/>
      <c r="K1259" s="25"/>
      <c r="P1259" s="25"/>
      <c r="T1259" s="37"/>
      <c r="U1259" s="37"/>
      <c r="Y1259" s="37"/>
      <c r="Z1259" s="37"/>
    </row>
    <row r="1260" spans="1:28" x14ac:dyDescent="0.2">
      <c r="A1260" s="101">
        <v>1258</v>
      </c>
      <c r="B1260" s="37"/>
      <c r="C1260" s="37"/>
      <c r="D1260" s="37"/>
      <c r="G1260" s="37"/>
      <c r="J1260" s="25"/>
      <c r="K1260" s="25"/>
      <c r="P1260" s="25"/>
      <c r="T1260" s="37"/>
      <c r="U1260" s="37"/>
      <c r="Y1260" s="37"/>
      <c r="Z1260" s="37"/>
    </row>
    <row r="1261" spans="1:28" ht="13.5" thickBot="1" x14ac:dyDescent="0.25">
      <c r="A1261" s="113">
        <v>1259</v>
      </c>
      <c r="B1261" s="121"/>
      <c r="C1261" s="121"/>
      <c r="D1261" s="121"/>
      <c r="E1261" s="121"/>
      <c r="F1261" s="122"/>
      <c r="G1261" s="121"/>
      <c r="H1261" s="122"/>
      <c r="I1261" s="121"/>
      <c r="J1261" s="121"/>
      <c r="K1261" s="121"/>
      <c r="L1261" s="121"/>
      <c r="M1261" s="122"/>
      <c r="N1261" s="121"/>
      <c r="O1261" s="121"/>
      <c r="P1261" s="121"/>
      <c r="Q1261" s="121"/>
      <c r="R1261" s="122"/>
      <c r="S1261" s="121"/>
      <c r="T1261" s="121"/>
      <c r="U1261" s="121"/>
      <c r="V1261" s="121"/>
      <c r="W1261" s="122"/>
      <c r="X1261" s="121"/>
      <c r="Y1261" s="114"/>
      <c r="Z1261" s="114"/>
      <c r="AA1261" s="114"/>
      <c r="AB1261" s="115"/>
    </row>
    <row r="1262" spans="1:28" x14ac:dyDescent="0.2">
      <c r="A1262" s="101">
        <v>1260</v>
      </c>
      <c r="B1262" s="37"/>
      <c r="C1262" s="37"/>
      <c r="D1262" s="37"/>
      <c r="G1262" s="37"/>
      <c r="J1262" s="25"/>
      <c r="K1262" s="25"/>
      <c r="P1262" s="25"/>
      <c r="T1262" s="37"/>
      <c r="U1262" s="37"/>
      <c r="Y1262" s="37"/>
      <c r="Z1262" s="37"/>
    </row>
    <row r="1263" spans="1:28" x14ac:dyDescent="0.2">
      <c r="A1263" s="101">
        <v>1261</v>
      </c>
      <c r="B1263" s="37"/>
      <c r="C1263" s="37"/>
      <c r="D1263" s="37"/>
      <c r="G1263" s="37"/>
      <c r="J1263" s="25"/>
      <c r="K1263" s="25"/>
      <c r="P1263" s="25"/>
      <c r="T1263" s="37"/>
      <c r="U1263" s="37"/>
      <c r="Y1263" s="37"/>
      <c r="Z1263" s="37"/>
    </row>
    <row r="1264" spans="1:28" x14ac:dyDescent="0.2">
      <c r="A1264" s="101">
        <v>1262</v>
      </c>
      <c r="B1264" s="37"/>
      <c r="C1264" s="37"/>
      <c r="D1264" s="37"/>
      <c r="G1264" s="37"/>
      <c r="J1264" s="25"/>
      <c r="K1264" s="25"/>
      <c r="P1264" s="25"/>
      <c r="T1264" s="37"/>
      <c r="U1264" s="37"/>
      <c r="Y1264" s="37"/>
      <c r="Z1264" s="37"/>
    </row>
    <row r="1265" spans="1:28" x14ac:dyDescent="0.2">
      <c r="A1265" s="101">
        <v>1263</v>
      </c>
      <c r="B1265" s="37"/>
      <c r="C1265" s="37"/>
      <c r="D1265" s="37"/>
      <c r="G1265" s="37"/>
      <c r="J1265" s="25"/>
      <c r="K1265" s="25"/>
      <c r="P1265" s="25"/>
      <c r="T1265" s="37"/>
      <c r="U1265" s="37"/>
      <c r="Y1265" s="37"/>
      <c r="Z1265" s="37"/>
    </row>
    <row r="1266" spans="1:28" ht="13.5" thickBot="1" x14ac:dyDescent="0.25">
      <c r="A1266" s="113">
        <v>1264</v>
      </c>
      <c r="B1266" s="121"/>
      <c r="C1266" s="121"/>
      <c r="D1266" s="121"/>
      <c r="E1266" s="121"/>
      <c r="F1266" s="122"/>
      <c r="G1266" s="121"/>
      <c r="H1266" s="122"/>
      <c r="I1266" s="121"/>
      <c r="J1266" s="121"/>
      <c r="K1266" s="121"/>
      <c r="L1266" s="121"/>
      <c r="M1266" s="122"/>
      <c r="N1266" s="121"/>
      <c r="O1266" s="121"/>
      <c r="P1266" s="121"/>
      <c r="Q1266" s="121"/>
      <c r="R1266" s="122"/>
      <c r="S1266" s="121"/>
      <c r="T1266" s="121"/>
      <c r="U1266" s="121"/>
      <c r="V1266" s="121"/>
      <c r="W1266" s="122"/>
      <c r="X1266" s="121"/>
      <c r="Y1266" s="114"/>
      <c r="Z1266" s="114"/>
      <c r="AA1266" s="114"/>
      <c r="AB1266" s="115"/>
    </row>
    <row r="1267" spans="1:28" x14ac:dyDescent="0.2">
      <c r="A1267" s="101">
        <v>1265</v>
      </c>
      <c r="B1267" s="37"/>
      <c r="C1267" s="37"/>
      <c r="D1267" s="37"/>
      <c r="G1267" s="37"/>
      <c r="J1267" s="25"/>
      <c r="K1267" s="25"/>
      <c r="P1267" s="25"/>
      <c r="T1267" s="37"/>
      <c r="U1267" s="37"/>
      <c r="Y1267" s="37"/>
      <c r="Z1267" s="37"/>
    </row>
    <row r="1268" spans="1:28" x14ac:dyDescent="0.2">
      <c r="A1268" s="101">
        <v>1266</v>
      </c>
      <c r="B1268" s="37"/>
      <c r="C1268" s="37"/>
      <c r="D1268" s="37"/>
      <c r="G1268" s="37"/>
      <c r="J1268" s="25"/>
      <c r="K1268" s="25"/>
      <c r="P1268" s="25"/>
      <c r="T1268" s="37"/>
      <c r="U1268" s="37"/>
      <c r="Y1268" s="37"/>
      <c r="Z1268" s="37"/>
    </row>
    <row r="1269" spans="1:28" x14ac:dyDescent="0.2">
      <c r="A1269" s="101">
        <v>1267</v>
      </c>
      <c r="B1269" s="37"/>
      <c r="C1269" s="37"/>
      <c r="D1269" s="37"/>
      <c r="G1269" s="37"/>
      <c r="J1269" s="25"/>
      <c r="K1269" s="25"/>
      <c r="P1269" s="25"/>
      <c r="T1269" s="37"/>
      <c r="U1269" s="37"/>
      <c r="Y1269" s="37"/>
      <c r="Z1269" s="37"/>
    </row>
    <row r="1270" spans="1:28" x14ac:dyDescent="0.2">
      <c r="A1270" s="101">
        <v>1268</v>
      </c>
      <c r="B1270" s="37"/>
      <c r="C1270" s="37"/>
      <c r="D1270" s="37"/>
      <c r="G1270" s="37"/>
      <c r="J1270" s="25"/>
      <c r="K1270" s="25"/>
      <c r="P1270" s="25"/>
      <c r="T1270" s="37"/>
      <c r="U1270" s="37"/>
      <c r="Y1270" s="37"/>
      <c r="Z1270" s="37"/>
    </row>
    <row r="1271" spans="1:28" ht="13.5" thickBot="1" x14ac:dyDescent="0.25">
      <c r="A1271" s="113">
        <v>1269</v>
      </c>
      <c r="B1271" s="121"/>
      <c r="C1271" s="121"/>
      <c r="D1271" s="121"/>
      <c r="E1271" s="121"/>
      <c r="F1271" s="122"/>
      <c r="G1271" s="121"/>
      <c r="H1271" s="122"/>
      <c r="I1271" s="121"/>
      <c r="J1271" s="121"/>
      <c r="K1271" s="121"/>
      <c r="L1271" s="121"/>
      <c r="M1271" s="122"/>
      <c r="N1271" s="121"/>
      <c r="O1271" s="121"/>
      <c r="P1271" s="121"/>
      <c r="Q1271" s="121"/>
      <c r="R1271" s="122"/>
      <c r="S1271" s="121"/>
      <c r="T1271" s="121"/>
      <c r="U1271" s="121"/>
      <c r="V1271" s="121"/>
      <c r="W1271" s="122"/>
      <c r="X1271" s="121"/>
      <c r="Y1271" s="114"/>
      <c r="Z1271" s="114"/>
      <c r="AA1271" s="114"/>
      <c r="AB1271" s="115"/>
    </row>
    <row r="1272" spans="1:28" x14ac:dyDescent="0.2">
      <c r="A1272" s="101">
        <v>1270</v>
      </c>
      <c r="B1272" s="37"/>
      <c r="C1272" s="37"/>
      <c r="D1272" s="37"/>
      <c r="G1272" s="37"/>
      <c r="J1272" s="25"/>
      <c r="K1272" s="25"/>
      <c r="P1272" s="25"/>
      <c r="T1272" s="37"/>
      <c r="U1272" s="37"/>
      <c r="Y1272" s="37"/>
      <c r="Z1272" s="37"/>
    </row>
    <row r="1273" spans="1:28" x14ac:dyDescent="0.2">
      <c r="A1273" s="101">
        <v>1271</v>
      </c>
      <c r="B1273" s="37"/>
      <c r="C1273" s="37"/>
      <c r="D1273" s="37"/>
      <c r="G1273" s="37"/>
      <c r="J1273" s="25"/>
      <c r="K1273" s="25"/>
      <c r="P1273" s="25"/>
      <c r="T1273" s="37"/>
      <c r="U1273" s="37"/>
      <c r="Y1273" s="37"/>
      <c r="Z1273" s="37"/>
    </row>
    <row r="1274" spans="1:28" x14ac:dyDescent="0.2">
      <c r="A1274" s="101">
        <v>1272</v>
      </c>
      <c r="B1274" s="37"/>
      <c r="C1274" s="37"/>
      <c r="D1274" s="37"/>
      <c r="G1274" s="37"/>
      <c r="J1274" s="25"/>
      <c r="K1274" s="25"/>
      <c r="P1274" s="25"/>
      <c r="T1274" s="37"/>
      <c r="U1274" s="37"/>
      <c r="Y1274" s="37"/>
      <c r="Z1274" s="37"/>
    </row>
    <row r="1275" spans="1:28" x14ac:dyDescent="0.2">
      <c r="A1275" s="101">
        <v>1273</v>
      </c>
      <c r="B1275" s="37"/>
      <c r="C1275" s="37"/>
      <c r="D1275" s="37"/>
      <c r="G1275" s="37"/>
      <c r="J1275" s="25"/>
      <c r="K1275" s="25"/>
      <c r="P1275" s="25"/>
      <c r="T1275" s="37"/>
      <c r="U1275" s="37"/>
      <c r="Y1275" s="37"/>
      <c r="Z1275" s="37"/>
    </row>
    <row r="1276" spans="1:28" ht="13.5" thickBot="1" x14ac:dyDescent="0.25">
      <c r="A1276" s="113">
        <v>1274</v>
      </c>
      <c r="B1276" s="121"/>
      <c r="C1276" s="121"/>
      <c r="D1276" s="121"/>
      <c r="E1276" s="121"/>
      <c r="F1276" s="122"/>
      <c r="G1276" s="121"/>
      <c r="H1276" s="122"/>
      <c r="I1276" s="121"/>
      <c r="J1276" s="121"/>
      <c r="K1276" s="121"/>
      <c r="L1276" s="121"/>
      <c r="M1276" s="122"/>
      <c r="N1276" s="121"/>
      <c r="O1276" s="121"/>
      <c r="P1276" s="121"/>
      <c r="Q1276" s="121"/>
      <c r="R1276" s="122"/>
      <c r="S1276" s="121"/>
      <c r="T1276" s="121"/>
      <c r="U1276" s="121"/>
      <c r="V1276" s="121"/>
      <c r="W1276" s="122"/>
      <c r="X1276" s="121"/>
      <c r="Y1276" s="114"/>
      <c r="Z1276" s="114"/>
      <c r="AA1276" s="114"/>
      <c r="AB1276" s="115"/>
    </row>
    <row r="1277" spans="1:28" x14ac:dyDescent="0.2">
      <c r="A1277" s="101">
        <v>1275</v>
      </c>
      <c r="B1277" s="37"/>
      <c r="C1277" s="37"/>
      <c r="D1277" s="37"/>
      <c r="G1277" s="37"/>
      <c r="J1277" s="25"/>
      <c r="K1277" s="25"/>
      <c r="P1277" s="25"/>
      <c r="T1277" s="37"/>
      <c r="U1277" s="37"/>
      <c r="Y1277" s="37"/>
      <c r="Z1277" s="37"/>
    </row>
    <row r="1278" spans="1:28" x14ac:dyDescent="0.2">
      <c r="A1278" s="101">
        <v>1276</v>
      </c>
      <c r="B1278" s="37"/>
      <c r="C1278" s="37"/>
      <c r="D1278" s="37"/>
      <c r="G1278" s="37"/>
      <c r="J1278" s="25"/>
      <c r="K1278" s="25"/>
      <c r="P1278" s="25"/>
      <c r="T1278" s="37"/>
      <c r="U1278" s="37"/>
      <c r="Y1278" s="37"/>
      <c r="Z1278" s="37"/>
    </row>
    <row r="1279" spans="1:28" x14ac:dyDescent="0.2">
      <c r="A1279" s="101">
        <v>1277</v>
      </c>
      <c r="B1279" s="37"/>
      <c r="C1279" s="37"/>
      <c r="D1279" s="37"/>
      <c r="G1279" s="37"/>
      <c r="J1279" s="25"/>
      <c r="K1279" s="25"/>
      <c r="P1279" s="25"/>
      <c r="T1279" s="37"/>
      <c r="U1279" s="37"/>
      <c r="Y1279" s="37"/>
      <c r="Z1279" s="37"/>
    </row>
    <row r="1280" spans="1:28" x14ac:dyDescent="0.2">
      <c r="A1280" s="101">
        <v>1278</v>
      </c>
      <c r="B1280" s="37"/>
      <c r="C1280" s="37"/>
      <c r="D1280" s="37"/>
      <c r="G1280" s="37"/>
      <c r="J1280" s="25"/>
      <c r="K1280" s="25"/>
      <c r="P1280" s="25"/>
      <c r="T1280" s="37"/>
      <c r="U1280" s="37"/>
      <c r="Y1280" s="37"/>
      <c r="Z1280" s="37"/>
    </row>
    <row r="1281" spans="1:28" ht="13.5" thickBot="1" x14ac:dyDescent="0.25">
      <c r="A1281" s="113">
        <v>1279</v>
      </c>
      <c r="B1281" s="121"/>
      <c r="C1281" s="121"/>
      <c r="D1281" s="121"/>
      <c r="E1281" s="121"/>
      <c r="F1281" s="122"/>
      <c r="G1281" s="121"/>
      <c r="H1281" s="122"/>
      <c r="I1281" s="121"/>
      <c r="J1281" s="121"/>
      <c r="K1281" s="121"/>
      <c r="L1281" s="121"/>
      <c r="M1281" s="122"/>
      <c r="N1281" s="121"/>
      <c r="O1281" s="121"/>
      <c r="P1281" s="121"/>
      <c r="Q1281" s="121"/>
      <c r="R1281" s="122"/>
      <c r="S1281" s="121"/>
      <c r="T1281" s="121"/>
      <c r="U1281" s="121"/>
      <c r="V1281" s="121"/>
      <c r="W1281" s="122"/>
      <c r="X1281" s="121"/>
      <c r="Y1281" s="114"/>
      <c r="Z1281" s="114"/>
      <c r="AA1281" s="114"/>
      <c r="AB1281" s="115"/>
    </row>
    <row r="1282" spans="1:28" x14ac:dyDescent="0.2">
      <c r="A1282" s="101">
        <v>1280</v>
      </c>
      <c r="B1282" s="37"/>
      <c r="C1282" s="37"/>
      <c r="D1282" s="37"/>
      <c r="G1282" s="37"/>
      <c r="J1282" s="25"/>
      <c r="K1282" s="25"/>
      <c r="P1282" s="25"/>
      <c r="T1282" s="37"/>
      <c r="U1282" s="37"/>
      <c r="Y1282" s="37"/>
      <c r="Z1282" s="37"/>
    </row>
    <row r="1283" spans="1:28" x14ac:dyDescent="0.2">
      <c r="A1283" s="101">
        <v>1281</v>
      </c>
      <c r="B1283" s="37"/>
      <c r="C1283" s="37"/>
      <c r="D1283" s="37"/>
      <c r="G1283" s="37"/>
      <c r="J1283" s="25"/>
      <c r="K1283" s="25"/>
      <c r="P1283" s="25"/>
      <c r="T1283" s="37"/>
      <c r="U1283" s="37"/>
      <c r="Y1283" s="37"/>
      <c r="Z1283" s="37"/>
    </row>
    <row r="1284" spans="1:28" x14ac:dyDescent="0.2">
      <c r="A1284" s="101">
        <v>1282</v>
      </c>
      <c r="B1284" s="37"/>
      <c r="C1284" s="37"/>
      <c r="D1284" s="37"/>
      <c r="G1284" s="37"/>
      <c r="J1284" s="25"/>
      <c r="K1284" s="25"/>
      <c r="P1284" s="25"/>
      <c r="T1284" s="37"/>
      <c r="U1284" s="37"/>
      <c r="Y1284" s="37"/>
      <c r="Z1284" s="37"/>
    </row>
    <row r="1285" spans="1:28" x14ac:dyDescent="0.2">
      <c r="A1285" s="101">
        <v>1283</v>
      </c>
      <c r="B1285" s="37"/>
      <c r="C1285" s="37"/>
      <c r="D1285" s="37"/>
      <c r="G1285" s="37"/>
      <c r="J1285" s="25"/>
      <c r="K1285" s="25"/>
      <c r="P1285" s="25"/>
      <c r="T1285" s="37"/>
      <c r="U1285" s="37"/>
      <c r="Y1285" s="37"/>
      <c r="Z1285" s="37"/>
    </row>
    <row r="1286" spans="1:28" ht="13.5" thickBot="1" x14ac:dyDescent="0.25">
      <c r="A1286" s="113">
        <v>1284</v>
      </c>
      <c r="B1286" s="121"/>
      <c r="C1286" s="121"/>
      <c r="D1286" s="121"/>
      <c r="E1286" s="121"/>
      <c r="F1286" s="122"/>
      <c r="G1286" s="121"/>
      <c r="H1286" s="122"/>
      <c r="I1286" s="121"/>
      <c r="J1286" s="121"/>
      <c r="K1286" s="121"/>
      <c r="L1286" s="121"/>
      <c r="M1286" s="122"/>
      <c r="N1286" s="121"/>
      <c r="O1286" s="121"/>
      <c r="P1286" s="121"/>
      <c r="Q1286" s="121"/>
      <c r="R1286" s="122"/>
      <c r="S1286" s="121"/>
      <c r="T1286" s="121"/>
      <c r="U1286" s="121"/>
      <c r="V1286" s="121"/>
      <c r="W1286" s="122"/>
      <c r="X1286" s="121"/>
      <c r="Y1286" s="114"/>
      <c r="Z1286" s="114"/>
      <c r="AA1286" s="114"/>
      <c r="AB1286" s="115"/>
    </row>
    <row r="1287" spans="1:28" x14ac:dyDescent="0.2">
      <c r="A1287" s="101">
        <v>1285</v>
      </c>
      <c r="B1287" s="37"/>
      <c r="C1287" s="37"/>
      <c r="D1287" s="37"/>
      <c r="G1287" s="37"/>
      <c r="J1287" s="25"/>
      <c r="K1287" s="25"/>
      <c r="P1287" s="25"/>
      <c r="T1287" s="37"/>
      <c r="U1287" s="37"/>
      <c r="Y1287" s="37"/>
      <c r="Z1287" s="37"/>
    </row>
    <row r="1288" spans="1:28" x14ac:dyDescent="0.2">
      <c r="A1288" s="101">
        <v>1286</v>
      </c>
      <c r="B1288" s="37"/>
      <c r="C1288" s="37"/>
      <c r="D1288" s="37"/>
      <c r="G1288" s="37"/>
      <c r="J1288" s="25"/>
      <c r="K1288" s="25"/>
      <c r="P1288" s="25"/>
      <c r="T1288" s="37"/>
      <c r="U1288" s="37"/>
      <c r="Y1288" s="37"/>
      <c r="Z1288" s="37"/>
    </row>
    <row r="1289" spans="1:28" x14ac:dyDescent="0.2">
      <c r="A1289" s="101">
        <v>1287</v>
      </c>
      <c r="B1289" s="37"/>
      <c r="C1289" s="37"/>
      <c r="D1289" s="37"/>
      <c r="G1289" s="37"/>
      <c r="J1289" s="25"/>
      <c r="K1289" s="25"/>
      <c r="P1289" s="25"/>
      <c r="T1289" s="37"/>
      <c r="U1289" s="37"/>
      <c r="Y1289" s="37"/>
      <c r="Z1289" s="37"/>
    </row>
    <row r="1290" spans="1:28" x14ac:dyDescent="0.2">
      <c r="A1290" s="101">
        <v>1288</v>
      </c>
      <c r="B1290" s="37"/>
      <c r="C1290" s="37"/>
      <c r="D1290" s="37"/>
      <c r="G1290" s="37"/>
      <c r="J1290" s="25"/>
      <c r="K1290" s="25"/>
      <c r="P1290" s="25"/>
      <c r="T1290" s="37"/>
      <c r="U1290" s="37"/>
      <c r="Y1290" s="37"/>
      <c r="Z1290" s="37"/>
    </row>
    <row r="1291" spans="1:28" ht="13.5" thickBot="1" x14ac:dyDescent="0.25">
      <c r="A1291" s="113">
        <v>1289</v>
      </c>
      <c r="B1291" s="121"/>
      <c r="C1291" s="121"/>
      <c r="D1291" s="121"/>
      <c r="E1291" s="121"/>
      <c r="F1291" s="122"/>
      <c r="G1291" s="121"/>
      <c r="H1291" s="122"/>
      <c r="I1291" s="121"/>
      <c r="J1291" s="121"/>
      <c r="K1291" s="121"/>
      <c r="L1291" s="121"/>
      <c r="M1291" s="122"/>
      <c r="N1291" s="121"/>
      <c r="O1291" s="121"/>
      <c r="P1291" s="121"/>
      <c r="Q1291" s="121"/>
      <c r="R1291" s="122"/>
      <c r="S1291" s="121"/>
      <c r="T1291" s="121"/>
      <c r="U1291" s="121"/>
      <c r="V1291" s="121"/>
      <c r="W1291" s="122"/>
      <c r="X1291" s="121"/>
      <c r="Y1291" s="114"/>
      <c r="Z1291" s="114"/>
      <c r="AA1291" s="114"/>
      <c r="AB1291" s="115"/>
    </row>
    <row r="1292" spans="1:28" x14ac:dyDescent="0.2">
      <c r="A1292" s="101">
        <v>1290</v>
      </c>
      <c r="B1292" s="37"/>
      <c r="C1292" s="37"/>
      <c r="D1292" s="37"/>
      <c r="G1292" s="37"/>
      <c r="J1292" s="25"/>
      <c r="K1292" s="25"/>
      <c r="P1292" s="25"/>
      <c r="T1292" s="37"/>
      <c r="U1292" s="37"/>
      <c r="Y1292" s="37"/>
      <c r="Z1292" s="37"/>
    </row>
    <row r="1293" spans="1:28" x14ac:dyDescent="0.2">
      <c r="A1293" s="101">
        <v>1291</v>
      </c>
      <c r="B1293" s="37"/>
      <c r="C1293" s="37"/>
      <c r="D1293" s="37"/>
      <c r="G1293" s="37"/>
      <c r="J1293" s="25"/>
      <c r="K1293" s="25"/>
      <c r="P1293" s="25"/>
      <c r="T1293" s="37"/>
      <c r="U1293" s="37"/>
      <c r="Y1293" s="37"/>
      <c r="Z1293" s="37"/>
    </row>
    <row r="1294" spans="1:28" x14ac:dyDescent="0.2">
      <c r="A1294" s="101">
        <v>1292</v>
      </c>
      <c r="B1294" s="37"/>
      <c r="C1294" s="37"/>
      <c r="D1294" s="37"/>
      <c r="G1294" s="37"/>
      <c r="J1294" s="25"/>
      <c r="K1294" s="25"/>
      <c r="P1294" s="25"/>
      <c r="T1294" s="37"/>
      <c r="U1294" s="37"/>
      <c r="Y1294" s="37"/>
      <c r="Z1294" s="37"/>
    </row>
    <row r="1295" spans="1:28" x14ac:dyDescent="0.2">
      <c r="A1295" s="101">
        <v>1293</v>
      </c>
      <c r="B1295" s="37"/>
      <c r="C1295" s="37"/>
      <c r="D1295" s="37"/>
      <c r="G1295" s="37"/>
      <c r="J1295" s="25"/>
      <c r="K1295" s="25"/>
      <c r="P1295" s="25"/>
      <c r="T1295" s="37"/>
      <c r="U1295" s="37"/>
      <c r="Y1295" s="37"/>
      <c r="Z1295" s="37"/>
    </row>
    <row r="1296" spans="1:28" ht="13.5" thickBot="1" x14ac:dyDescent="0.25">
      <c r="A1296" s="113">
        <v>1294</v>
      </c>
      <c r="B1296" s="121"/>
      <c r="C1296" s="121"/>
      <c r="D1296" s="121"/>
      <c r="E1296" s="121"/>
      <c r="F1296" s="122"/>
      <c r="G1296" s="121"/>
      <c r="H1296" s="122"/>
      <c r="I1296" s="121"/>
      <c r="J1296" s="121"/>
      <c r="K1296" s="121"/>
      <c r="L1296" s="121"/>
      <c r="M1296" s="122"/>
      <c r="N1296" s="121"/>
      <c r="O1296" s="121"/>
      <c r="P1296" s="121"/>
      <c r="Q1296" s="121"/>
      <c r="R1296" s="122"/>
      <c r="S1296" s="121"/>
      <c r="T1296" s="121"/>
      <c r="U1296" s="121"/>
      <c r="V1296" s="121"/>
      <c r="W1296" s="122"/>
      <c r="X1296" s="121"/>
      <c r="Y1296" s="114"/>
      <c r="Z1296" s="114"/>
      <c r="AA1296" s="114"/>
      <c r="AB1296" s="115"/>
    </row>
    <row r="1297" spans="1:28" x14ac:dyDescent="0.2">
      <c r="A1297" s="101">
        <v>1295</v>
      </c>
      <c r="B1297" s="37"/>
      <c r="C1297" s="37"/>
      <c r="D1297" s="37"/>
      <c r="G1297" s="37"/>
      <c r="J1297" s="25"/>
      <c r="K1297" s="25"/>
      <c r="P1297" s="25"/>
      <c r="T1297" s="37"/>
      <c r="U1297" s="37"/>
      <c r="Y1297" s="37"/>
      <c r="Z1297" s="37"/>
    </row>
    <row r="1298" spans="1:28" x14ac:dyDescent="0.2">
      <c r="A1298" s="101">
        <v>1296</v>
      </c>
      <c r="B1298" s="37"/>
      <c r="C1298" s="37"/>
      <c r="D1298" s="37"/>
      <c r="G1298" s="37"/>
      <c r="J1298" s="25"/>
      <c r="K1298" s="25"/>
      <c r="P1298" s="25"/>
      <c r="T1298" s="37"/>
      <c r="U1298" s="37"/>
      <c r="Y1298" s="37"/>
      <c r="Z1298" s="37"/>
    </row>
    <row r="1299" spans="1:28" x14ac:dyDescent="0.2">
      <c r="A1299" s="101">
        <v>1297</v>
      </c>
      <c r="B1299" s="37"/>
      <c r="C1299" s="37"/>
      <c r="D1299" s="37"/>
      <c r="G1299" s="37"/>
      <c r="J1299" s="25"/>
      <c r="K1299" s="25"/>
      <c r="P1299" s="25"/>
      <c r="T1299" s="37"/>
      <c r="U1299" s="37"/>
      <c r="Y1299" s="37"/>
      <c r="Z1299" s="37"/>
    </row>
    <row r="1300" spans="1:28" x14ac:dyDescent="0.2">
      <c r="A1300" s="101">
        <v>1298</v>
      </c>
      <c r="B1300" s="37"/>
      <c r="C1300" s="37"/>
      <c r="D1300" s="37"/>
      <c r="G1300" s="37"/>
      <c r="J1300" s="25"/>
      <c r="K1300" s="25"/>
      <c r="P1300" s="25"/>
      <c r="T1300" s="37"/>
      <c r="U1300" s="37"/>
      <c r="Y1300" s="37"/>
      <c r="Z1300" s="37"/>
    </row>
    <row r="1301" spans="1:28" ht="13.5" thickBot="1" x14ac:dyDescent="0.25">
      <c r="A1301" s="113">
        <v>1299</v>
      </c>
      <c r="B1301" s="121"/>
      <c r="C1301" s="121"/>
      <c r="D1301" s="121"/>
      <c r="E1301" s="121"/>
      <c r="F1301" s="122"/>
      <c r="G1301" s="121"/>
      <c r="H1301" s="122"/>
      <c r="I1301" s="121"/>
      <c r="J1301" s="121"/>
      <c r="K1301" s="121"/>
      <c r="L1301" s="121"/>
      <c r="M1301" s="122"/>
      <c r="N1301" s="121"/>
      <c r="O1301" s="121"/>
      <c r="P1301" s="121"/>
      <c r="Q1301" s="121"/>
      <c r="R1301" s="122"/>
      <c r="S1301" s="121"/>
      <c r="T1301" s="121"/>
      <c r="U1301" s="121"/>
      <c r="V1301" s="121"/>
      <c r="W1301" s="122"/>
      <c r="X1301" s="121"/>
      <c r="Y1301" s="114"/>
      <c r="Z1301" s="114"/>
      <c r="AA1301" s="114"/>
      <c r="AB1301" s="115"/>
    </row>
    <row r="1302" spans="1:28" x14ac:dyDescent="0.2">
      <c r="A1302" s="101">
        <v>1300</v>
      </c>
      <c r="B1302" s="37"/>
      <c r="C1302" s="37"/>
      <c r="D1302" s="37"/>
      <c r="G1302" s="37"/>
      <c r="J1302" s="25"/>
      <c r="K1302" s="25"/>
      <c r="P1302" s="25"/>
      <c r="T1302" s="37"/>
      <c r="U1302" s="37"/>
      <c r="Y1302" s="37"/>
      <c r="Z1302" s="37"/>
    </row>
    <row r="1303" spans="1:28" x14ac:dyDescent="0.2">
      <c r="A1303" s="101">
        <v>1301</v>
      </c>
      <c r="B1303" s="37"/>
      <c r="C1303" s="37"/>
      <c r="D1303" s="37"/>
      <c r="G1303" s="37"/>
      <c r="J1303" s="25"/>
      <c r="K1303" s="25"/>
      <c r="P1303" s="25"/>
      <c r="T1303" s="37"/>
      <c r="U1303" s="37"/>
      <c r="Y1303" s="37"/>
      <c r="Z1303" s="37"/>
    </row>
    <row r="1304" spans="1:28" x14ac:dyDescent="0.2">
      <c r="A1304" s="101">
        <v>1302</v>
      </c>
      <c r="B1304" s="37"/>
      <c r="C1304" s="37"/>
      <c r="D1304" s="37"/>
      <c r="G1304" s="37"/>
      <c r="J1304" s="25"/>
      <c r="K1304" s="25"/>
      <c r="P1304" s="25"/>
      <c r="T1304" s="37"/>
      <c r="U1304" s="37"/>
      <c r="Y1304" s="37"/>
      <c r="Z1304" s="37"/>
    </row>
    <row r="1305" spans="1:28" x14ac:dyDescent="0.2">
      <c r="A1305" s="101">
        <v>1303</v>
      </c>
      <c r="B1305" s="37"/>
      <c r="C1305" s="37"/>
      <c r="D1305" s="37"/>
      <c r="G1305" s="37"/>
      <c r="J1305" s="25"/>
      <c r="K1305" s="25"/>
      <c r="P1305" s="25"/>
      <c r="T1305" s="37"/>
      <c r="U1305" s="37"/>
      <c r="Y1305" s="37"/>
      <c r="Z1305" s="37"/>
    </row>
    <row r="1306" spans="1:28" ht="13.5" thickBot="1" x14ac:dyDescent="0.25">
      <c r="A1306" s="113">
        <v>1304</v>
      </c>
      <c r="B1306" s="121"/>
      <c r="C1306" s="121"/>
      <c r="D1306" s="121"/>
      <c r="E1306" s="121"/>
      <c r="F1306" s="122"/>
      <c r="G1306" s="121"/>
      <c r="H1306" s="122"/>
      <c r="I1306" s="121"/>
      <c r="J1306" s="121"/>
      <c r="K1306" s="121"/>
      <c r="L1306" s="121"/>
      <c r="M1306" s="122"/>
      <c r="N1306" s="121"/>
      <c r="O1306" s="121"/>
      <c r="P1306" s="121"/>
      <c r="Q1306" s="121"/>
      <c r="R1306" s="122"/>
      <c r="S1306" s="121"/>
      <c r="T1306" s="121"/>
      <c r="U1306" s="121"/>
      <c r="V1306" s="121"/>
      <c r="W1306" s="122"/>
      <c r="X1306" s="121"/>
      <c r="Y1306" s="114"/>
      <c r="Z1306" s="114"/>
      <c r="AA1306" s="114"/>
      <c r="AB1306" s="115"/>
    </row>
    <row r="1307" spans="1:28" x14ac:dyDescent="0.2">
      <c r="A1307" s="101">
        <v>1305</v>
      </c>
      <c r="B1307" s="37"/>
      <c r="C1307" s="37"/>
      <c r="D1307" s="37"/>
      <c r="G1307" s="37"/>
      <c r="J1307" s="25"/>
      <c r="K1307" s="25"/>
      <c r="P1307" s="25"/>
      <c r="T1307" s="37"/>
      <c r="U1307" s="37"/>
      <c r="Y1307" s="37"/>
      <c r="Z1307" s="37"/>
    </row>
    <row r="1308" spans="1:28" x14ac:dyDescent="0.2">
      <c r="A1308" s="101">
        <v>1306</v>
      </c>
      <c r="B1308" s="37"/>
      <c r="C1308" s="37"/>
      <c r="D1308" s="37"/>
      <c r="G1308" s="37"/>
      <c r="J1308" s="25"/>
      <c r="K1308" s="25"/>
      <c r="P1308" s="25"/>
      <c r="T1308" s="37"/>
      <c r="U1308" s="37"/>
      <c r="Y1308" s="37"/>
      <c r="Z1308" s="37"/>
    </row>
    <row r="1309" spans="1:28" x14ac:dyDescent="0.2">
      <c r="A1309" s="101">
        <v>1307</v>
      </c>
      <c r="B1309" s="37"/>
      <c r="C1309" s="37"/>
      <c r="D1309" s="37"/>
      <c r="G1309" s="37"/>
      <c r="J1309" s="25"/>
      <c r="K1309" s="25"/>
      <c r="P1309" s="25"/>
      <c r="T1309" s="37"/>
      <c r="U1309" s="37"/>
      <c r="Y1309" s="37"/>
      <c r="Z1309" s="37"/>
    </row>
    <row r="1310" spans="1:28" x14ac:dyDescent="0.2">
      <c r="A1310" s="101">
        <v>1308</v>
      </c>
      <c r="B1310" s="37"/>
      <c r="C1310" s="37"/>
      <c r="D1310" s="37"/>
      <c r="G1310" s="37"/>
      <c r="J1310" s="25"/>
      <c r="K1310" s="25"/>
      <c r="P1310" s="25"/>
      <c r="T1310" s="37"/>
      <c r="U1310" s="37"/>
      <c r="Y1310" s="37"/>
      <c r="Z1310" s="37"/>
    </row>
    <row r="1311" spans="1:28" ht="13.5" thickBot="1" x14ac:dyDescent="0.25">
      <c r="A1311" s="113">
        <v>1309</v>
      </c>
      <c r="B1311" s="121"/>
      <c r="C1311" s="121"/>
      <c r="D1311" s="121"/>
      <c r="E1311" s="121"/>
      <c r="F1311" s="122"/>
      <c r="G1311" s="121"/>
      <c r="H1311" s="122"/>
      <c r="I1311" s="121"/>
      <c r="J1311" s="121"/>
      <c r="K1311" s="121"/>
      <c r="L1311" s="121"/>
      <c r="M1311" s="122"/>
      <c r="N1311" s="121"/>
      <c r="O1311" s="121"/>
      <c r="P1311" s="121"/>
      <c r="Q1311" s="121"/>
      <c r="R1311" s="122"/>
      <c r="S1311" s="121"/>
      <c r="T1311" s="121"/>
      <c r="U1311" s="121"/>
      <c r="V1311" s="121"/>
      <c r="W1311" s="122"/>
      <c r="X1311" s="121"/>
      <c r="Y1311" s="114"/>
      <c r="Z1311" s="114"/>
      <c r="AA1311" s="114"/>
      <c r="AB1311" s="115"/>
    </row>
    <row r="1312" spans="1:28" x14ac:dyDescent="0.2">
      <c r="A1312" s="101">
        <v>1310</v>
      </c>
      <c r="B1312" s="37"/>
      <c r="C1312" s="37"/>
      <c r="D1312" s="37"/>
      <c r="G1312" s="37"/>
      <c r="J1312" s="25"/>
      <c r="K1312" s="25"/>
      <c r="P1312" s="25"/>
      <c r="T1312" s="37"/>
      <c r="U1312" s="37"/>
      <c r="Y1312" s="37"/>
      <c r="Z1312" s="37"/>
    </row>
    <row r="1313" spans="1:28" x14ac:dyDescent="0.2">
      <c r="A1313" s="101">
        <v>1311</v>
      </c>
      <c r="B1313" s="37"/>
      <c r="C1313" s="37"/>
      <c r="D1313" s="37"/>
      <c r="G1313" s="37"/>
      <c r="J1313" s="25"/>
      <c r="K1313" s="25"/>
      <c r="P1313" s="25"/>
      <c r="T1313" s="37"/>
      <c r="U1313" s="37"/>
      <c r="Y1313" s="37"/>
      <c r="Z1313" s="37"/>
    </row>
    <row r="1314" spans="1:28" x14ac:dyDescent="0.2">
      <c r="A1314" s="101">
        <v>1312</v>
      </c>
      <c r="B1314" s="37"/>
      <c r="C1314" s="37"/>
      <c r="D1314" s="37"/>
      <c r="G1314" s="37"/>
      <c r="J1314" s="25"/>
      <c r="K1314" s="25"/>
      <c r="P1314" s="25"/>
      <c r="T1314" s="37"/>
      <c r="U1314" s="37"/>
      <c r="Y1314" s="37"/>
      <c r="Z1314" s="37"/>
    </row>
    <row r="1315" spans="1:28" x14ac:dyDescent="0.2">
      <c r="A1315" s="101">
        <v>1313</v>
      </c>
      <c r="B1315" s="37"/>
      <c r="C1315" s="37"/>
      <c r="D1315" s="37"/>
      <c r="G1315" s="37"/>
      <c r="J1315" s="25"/>
      <c r="K1315" s="25"/>
      <c r="P1315" s="25"/>
      <c r="T1315" s="37"/>
      <c r="U1315" s="37"/>
      <c r="Y1315" s="37"/>
      <c r="Z1315" s="37"/>
    </row>
    <row r="1316" spans="1:28" ht="13.5" thickBot="1" x14ac:dyDescent="0.25">
      <c r="A1316" s="113">
        <v>1314</v>
      </c>
      <c r="B1316" s="121"/>
      <c r="C1316" s="121"/>
      <c r="D1316" s="121"/>
      <c r="E1316" s="121"/>
      <c r="F1316" s="122"/>
      <c r="G1316" s="121"/>
      <c r="H1316" s="122"/>
      <c r="I1316" s="121"/>
      <c r="J1316" s="121"/>
      <c r="K1316" s="121"/>
      <c r="L1316" s="121"/>
      <c r="M1316" s="122"/>
      <c r="N1316" s="121"/>
      <c r="O1316" s="121"/>
      <c r="P1316" s="121"/>
      <c r="Q1316" s="121"/>
      <c r="R1316" s="122"/>
      <c r="S1316" s="121"/>
      <c r="T1316" s="121"/>
      <c r="U1316" s="121"/>
      <c r="V1316" s="121"/>
      <c r="W1316" s="122"/>
      <c r="X1316" s="121"/>
      <c r="Y1316" s="114"/>
      <c r="Z1316" s="114"/>
      <c r="AA1316" s="114"/>
      <c r="AB1316" s="115"/>
    </row>
    <row r="1317" spans="1:28" x14ac:dyDescent="0.2">
      <c r="A1317" s="101">
        <v>1315</v>
      </c>
      <c r="B1317" s="37"/>
      <c r="C1317" s="37"/>
      <c r="D1317" s="37"/>
      <c r="G1317" s="37"/>
      <c r="J1317" s="25"/>
      <c r="K1317" s="25"/>
      <c r="P1317" s="25"/>
      <c r="T1317" s="37"/>
      <c r="U1317" s="37"/>
      <c r="Y1317" s="37"/>
      <c r="Z1317" s="37"/>
    </row>
    <row r="1318" spans="1:28" x14ac:dyDescent="0.2">
      <c r="A1318" s="101">
        <v>1316</v>
      </c>
      <c r="B1318" s="37"/>
      <c r="C1318" s="37"/>
      <c r="D1318" s="37"/>
      <c r="G1318" s="37"/>
      <c r="J1318" s="25"/>
      <c r="K1318" s="25"/>
      <c r="P1318" s="25"/>
      <c r="T1318" s="37"/>
      <c r="U1318" s="37"/>
      <c r="Y1318" s="37"/>
      <c r="Z1318" s="37"/>
    </row>
    <row r="1319" spans="1:28" x14ac:dyDescent="0.2">
      <c r="A1319" s="101">
        <v>1317</v>
      </c>
      <c r="B1319" s="37"/>
      <c r="C1319" s="37"/>
      <c r="D1319" s="37"/>
      <c r="G1319" s="37"/>
      <c r="J1319" s="25"/>
      <c r="K1319" s="25"/>
      <c r="P1319" s="25"/>
      <c r="T1319" s="37"/>
      <c r="U1319" s="37"/>
      <c r="Y1319" s="37"/>
      <c r="Z1319" s="37"/>
    </row>
    <row r="1320" spans="1:28" x14ac:dyDescent="0.2">
      <c r="A1320" s="101">
        <v>1318</v>
      </c>
      <c r="B1320" s="37"/>
      <c r="C1320" s="37"/>
      <c r="D1320" s="37"/>
      <c r="G1320" s="37"/>
      <c r="J1320" s="25"/>
      <c r="K1320" s="25"/>
      <c r="P1320" s="25"/>
      <c r="T1320" s="37"/>
      <c r="U1320" s="37"/>
      <c r="Y1320" s="37"/>
      <c r="Z1320" s="37"/>
    </row>
    <row r="1321" spans="1:28" ht="13.5" thickBot="1" x14ac:dyDescent="0.25">
      <c r="A1321" s="113">
        <v>1319</v>
      </c>
      <c r="B1321" s="121"/>
      <c r="C1321" s="121"/>
      <c r="D1321" s="121"/>
      <c r="E1321" s="121"/>
      <c r="F1321" s="122"/>
      <c r="G1321" s="121"/>
      <c r="H1321" s="122"/>
      <c r="I1321" s="121"/>
      <c r="J1321" s="121"/>
      <c r="K1321" s="121"/>
      <c r="L1321" s="121"/>
      <c r="M1321" s="122"/>
      <c r="N1321" s="121"/>
      <c r="O1321" s="121"/>
      <c r="P1321" s="121"/>
      <c r="Q1321" s="121"/>
      <c r="R1321" s="122"/>
      <c r="S1321" s="121"/>
      <c r="T1321" s="121"/>
      <c r="U1321" s="121"/>
      <c r="V1321" s="121"/>
      <c r="W1321" s="122"/>
      <c r="X1321" s="121"/>
      <c r="Y1321" s="114"/>
      <c r="Z1321" s="114"/>
      <c r="AA1321" s="114"/>
      <c r="AB1321" s="115"/>
    </row>
    <row r="1322" spans="1:28" x14ac:dyDescent="0.2">
      <c r="A1322" s="101">
        <v>1320</v>
      </c>
      <c r="B1322" s="37"/>
      <c r="C1322" s="37"/>
      <c r="D1322" s="37"/>
      <c r="G1322" s="37"/>
      <c r="J1322" s="25"/>
      <c r="K1322" s="25"/>
      <c r="P1322" s="25"/>
      <c r="T1322" s="37"/>
      <c r="U1322" s="37"/>
      <c r="Y1322" s="37"/>
      <c r="Z1322" s="37"/>
    </row>
    <row r="1323" spans="1:28" x14ac:dyDescent="0.2">
      <c r="A1323" s="101">
        <v>1321</v>
      </c>
      <c r="B1323" s="37"/>
      <c r="C1323" s="37"/>
      <c r="D1323" s="37"/>
      <c r="G1323" s="37"/>
      <c r="J1323" s="25"/>
      <c r="K1323" s="25"/>
      <c r="P1323" s="25"/>
      <c r="T1323" s="37"/>
      <c r="U1323" s="37"/>
      <c r="Y1323" s="37"/>
      <c r="Z1323" s="37"/>
    </row>
    <row r="1324" spans="1:28" x14ac:dyDescent="0.2">
      <c r="A1324" s="101">
        <v>1322</v>
      </c>
      <c r="B1324" s="37"/>
      <c r="C1324" s="37"/>
      <c r="D1324" s="37"/>
      <c r="G1324" s="37"/>
      <c r="J1324" s="25"/>
      <c r="K1324" s="25"/>
      <c r="P1324" s="25"/>
      <c r="T1324" s="37"/>
      <c r="U1324" s="37"/>
      <c r="Y1324" s="37"/>
      <c r="Z1324" s="37"/>
    </row>
    <row r="1325" spans="1:28" x14ac:dyDescent="0.2">
      <c r="A1325" s="101">
        <v>1323</v>
      </c>
      <c r="B1325" s="37"/>
      <c r="C1325" s="37"/>
      <c r="D1325" s="37"/>
      <c r="G1325" s="37"/>
      <c r="J1325" s="25"/>
      <c r="K1325" s="25"/>
      <c r="P1325" s="25"/>
      <c r="T1325" s="37"/>
      <c r="U1325" s="37"/>
      <c r="Y1325" s="37"/>
      <c r="Z1325" s="37"/>
    </row>
    <row r="1326" spans="1:28" ht="13.5" thickBot="1" x14ac:dyDescent="0.25">
      <c r="A1326" s="113">
        <v>1324</v>
      </c>
      <c r="B1326" s="121"/>
      <c r="C1326" s="121"/>
      <c r="D1326" s="121"/>
      <c r="E1326" s="121"/>
      <c r="F1326" s="122"/>
      <c r="G1326" s="121"/>
      <c r="H1326" s="122"/>
      <c r="I1326" s="121"/>
      <c r="J1326" s="121"/>
      <c r="K1326" s="121"/>
      <c r="L1326" s="121"/>
      <c r="M1326" s="122"/>
      <c r="N1326" s="121"/>
      <c r="O1326" s="121"/>
      <c r="P1326" s="121"/>
      <c r="Q1326" s="121"/>
      <c r="R1326" s="122"/>
      <c r="S1326" s="121"/>
      <c r="T1326" s="121"/>
      <c r="U1326" s="121"/>
      <c r="V1326" s="121"/>
      <c r="W1326" s="122"/>
      <c r="X1326" s="121"/>
      <c r="Y1326" s="114"/>
      <c r="Z1326" s="114"/>
      <c r="AA1326" s="114"/>
      <c r="AB1326" s="115"/>
    </row>
    <row r="1327" spans="1:28" x14ac:dyDescent="0.2">
      <c r="A1327" s="101">
        <v>1325</v>
      </c>
      <c r="B1327" s="37"/>
      <c r="C1327" s="37"/>
      <c r="D1327" s="37"/>
      <c r="G1327" s="37"/>
      <c r="J1327" s="25"/>
      <c r="K1327" s="25"/>
      <c r="P1327" s="25"/>
      <c r="T1327" s="37"/>
      <c r="U1327" s="37"/>
      <c r="Y1327" s="37"/>
      <c r="Z1327" s="37"/>
    </row>
    <row r="1328" spans="1:28" x14ac:dyDescent="0.2">
      <c r="A1328" s="101">
        <v>1326</v>
      </c>
      <c r="B1328" s="37"/>
      <c r="C1328" s="37"/>
      <c r="D1328" s="37"/>
      <c r="G1328" s="37"/>
      <c r="J1328" s="25"/>
      <c r="K1328" s="25"/>
      <c r="P1328" s="25"/>
      <c r="T1328" s="37"/>
      <c r="U1328" s="37"/>
      <c r="Y1328" s="37"/>
      <c r="Z1328" s="37"/>
    </row>
    <row r="1329" spans="1:28" x14ac:dyDescent="0.2">
      <c r="A1329" s="101">
        <v>1327</v>
      </c>
      <c r="B1329" s="37"/>
      <c r="C1329" s="37"/>
      <c r="D1329" s="37"/>
      <c r="G1329" s="37"/>
      <c r="J1329" s="25"/>
      <c r="K1329" s="25"/>
      <c r="P1329" s="25"/>
      <c r="T1329" s="37"/>
      <c r="U1329" s="37"/>
      <c r="Y1329" s="37"/>
      <c r="Z1329" s="37"/>
    </row>
    <row r="1330" spans="1:28" x14ac:dyDescent="0.2">
      <c r="A1330" s="101">
        <v>1328</v>
      </c>
      <c r="B1330" s="37"/>
      <c r="C1330" s="37"/>
      <c r="D1330" s="37"/>
      <c r="G1330" s="37"/>
      <c r="J1330" s="25"/>
      <c r="K1330" s="25"/>
      <c r="P1330" s="25"/>
      <c r="T1330" s="37"/>
      <c r="U1330" s="37"/>
      <c r="Y1330" s="37"/>
      <c r="Z1330" s="37"/>
    </row>
    <row r="1331" spans="1:28" ht="13.5" thickBot="1" x14ac:dyDescent="0.25">
      <c r="A1331" s="113">
        <v>1329</v>
      </c>
      <c r="B1331" s="121"/>
      <c r="C1331" s="121"/>
      <c r="D1331" s="121"/>
      <c r="E1331" s="121"/>
      <c r="F1331" s="122"/>
      <c r="G1331" s="121"/>
      <c r="H1331" s="122"/>
      <c r="I1331" s="121"/>
      <c r="J1331" s="121"/>
      <c r="K1331" s="121"/>
      <c r="L1331" s="121"/>
      <c r="M1331" s="122"/>
      <c r="N1331" s="121"/>
      <c r="O1331" s="121"/>
      <c r="P1331" s="121"/>
      <c r="Q1331" s="121"/>
      <c r="R1331" s="122"/>
      <c r="S1331" s="121"/>
      <c r="T1331" s="121"/>
      <c r="U1331" s="121"/>
      <c r="V1331" s="121"/>
      <c r="W1331" s="122"/>
      <c r="X1331" s="121"/>
      <c r="Y1331" s="114"/>
      <c r="Z1331" s="114"/>
      <c r="AA1331" s="114"/>
      <c r="AB1331" s="115"/>
    </row>
    <row r="1332" spans="1:28" x14ac:dyDescent="0.2">
      <c r="A1332" s="101">
        <v>1330</v>
      </c>
      <c r="B1332" s="37"/>
      <c r="C1332" s="37"/>
      <c r="D1332" s="37"/>
      <c r="G1332" s="37"/>
      <c r="J1332" s="25"/>
      <c r="K1332" s="25"/>
      <c r="P1332" s="25"/>
      <c r="T1332" s="37"/>
      <c r="U1332" s="37"/>
      <c r="Y1332" s="37"/>
      <c r="Z1332" s="37"/>
    </row>
    <row r="1333" spans="1:28" x14ac:dyDescent="0.2">
      <c r="A1333" s="101">
        <v>1331</v>
      </c>
      <c r="B1333" s="37"/>
      <c r="C1333" s="37"/>
      <c r="D1333" s="37"/>
      <c r="G1333" s="37"/>
      <c r="J1333" s="25"/>
      <c r="K1333" s="25"/>
      <c r="P1333" s="25"/>
      <c r="T1333" s="37"/>
      <c r="U1333" s="37"/>
      <c r="Y1333" s="37"/>
      <c r="Z1333" s="37"/>
    </row>
    <row r="1334" spans="1:28" x14ac:dyDescent="0.2">
      <c r="A1334" s="101">
        <v>1332</v>
      </c>
      <c r="B1334" s="37"/>
      <c r="C1334" s="37"/>
      <c r="D1334" s="37"/>
      <c r="G1334" s="37"/>
      <c r="J1334" s="25"/>
      <c r="K1334" s="25"/>
      <c r="P1334" s="25"/>
      <c r="T1334" s="37"/>
      <c r="U1334" s="37"/>
      <c r="Y1334" s="37"/>
      <c r="Z1334" s="37"/>
    </row>
    <row r="1335" spans="1:28" x14ac:dyDescent="0.2">
      <c r="A1335" s="101">
        <v>1333</v>
      </c>
      <c r="B1335" s="37"/>
      <c r="C1335" s="37"/>
      <c r="D1335" s="37"/>
      <c r="G1335" s="37"/>
      <c r="J1335" s="25"/>
      <c r="K1335" s="25"/>
      <c r="P1335" s="25"/>
      <c r="T1335" s="37"/>
      <c r="U1335" s="37"/>
      <c r="Y1335" s="37"/>
      <c r="Z1335" s="37"/>
    </row>
    <row r="1336" spans="1:28" ht="13.5" thickBot="1" x14ac:dyDescent="0.25">
      <c r="A1336" s="113">
        <v>1334</v>
      </c>
      <c r="B1336" s="121"/>
      <c r="C1336" s="121"/>
      <c r="D1336" s="121"/>
      <c r="E1336" s="121"/>
      <c r="F1336" s="122"/>
      <c r="G1336" s="121"/>
      <c r="H1336" s="122"/>
      <c r="I1336" s="121"/>
      <c r="J1336" s="121"/>
      <c r="K1336" s="121"/>
      <c r="L1336" s="121"/>
      <c r="M1336" s="122"/>
      <c r="N1336" s="121"/>
      <c r="O1336" s="121"/>
      <c r="P1336" s="121"/>
      <c r="Q1336" s="121"/>
      <c r="R1336" s="122"/>
      <c r="S1336" s="121"/>
      <c r="T1336" s="121"/>
      <c r="U1336" s="121"/>
      <c r="V1336" s="121"/>
      <c r="W1336" s="122"/>
      <c r="X1336" s="121"/>
      <c r="Y1336" s="114"/>
      <c r="Z1336" s="114"/>
      <c r="AA1336" s="114"/>
      <c r="AB1336" s="115"/>
    </row>
    <row r="1337" spans="1:28" x14ac:dyDescent="0.2">
      <c r="A1337" s="101">
        <v>1335</v>
      </c>
      <c r="B1337" s="37"/>
      <c r="C1337" s="37"/>
      <c r="D1337" s="37"/>
      <c r="G1337" s="37"/>
      <c r="J1337" s="25"/>
      <c r="K1337" s="25"/>
      <c r="P1337" s="25"/>
      <c r="T1337" s="37"/>
      <c r="U1337" s="37"/>
      <c r="Y1337" s="37"/>
      <c r="Z1337" s="37"/>
    </row>
    <row r="1338" spans="1:28" x14ac:dyDescent="0.2">
      <c r="A1338" s="101">
        <v>1336</v>
      </c>
      <c r="B1338" s="37"/>
      <c r="C1338" s="37"/>
      <c r="D1338" s="37"/>
      <c r="G1338" s="37"/>
      <c r="J1338" s="25"/>
      <c r="K1338" s="25"/>
      <c r="P1338" s="25"/>
      <c r="T1338" s="37"/>
      <c r="U1338" s="37"/>
      <c r="Y1338" s="37"/>
      <c r="Z1338" s="37"/>
    </row>
    <row r="1339" spans="1:28" x14ac:dyDescent="0.2">
      <c r="A1339" s="101">
        <v>1337</v>
      </c>
      <c r="B1339" s="37"/>
      <c r="C1339" s="37"/>
      <c r="D1339" s="37"/>
      <c r="G1339" s="37"/>
      <c r="J1339" s="25"/>
      <c r="K1339" s="25"/>
      <c r="P1339" s="25"/>
      <c r="T1339" s="37"/>
      <c r="U1339" s="37"/>
      <c r="Y1339" s="37"/>
      <c r="Z1339" s="37"/>
    </row>
    <row r="1340" spans="1:28" x14ac:dyDescent="0.2">
      <c r="A1340" s="101">
        <v>1338</v>
      </c>
      <c r="B1340" s="37"/>
      <c r="C1340" s="37"/>
      <c r="D1340" s="37"/>
      <c r="G1340" s="37"/>
      <c r="J1340" s="25"/>
      <c r="K1340" s="25"/>
      <c r="P1340" s="25"/>
      <c r="T1340" s="37"/>
      <c r="U1340" s="37"/>
      <c r="Y1340" s="37"/>
      <c r="Z1340" s="37"/>
    </row>
    <row r="1341" spans="1:28" ht="13.5" thickBot="1" x14ac:dyDescent="0.25">
      <c r="A1341" s="113">
        <v>1339</v>
      </c>
      <c r="B1341" s="121"/>
      <c r="C1341" s="121"/>
      <c r="D1341" s="121"/>
      <c r="E1341" s="121"/>
      <c r="F1341" s="122"/>
      <c r="G1341" s="121"/>
      <c r="H1341" s="122"/>
      <c r="I1341" s="121"/>
      <c r="J1341" s="121"/>
      <c r="K1341" s="121"/>
      <c r="L1341" s="121"/>
      <c r="M1341" s="122"/>
      <c r="N1341" s="121"/>
      <c r="O1341" s="121"/>
      <c r="P1341" s="121"/>
      <c r="Q1341" s="121"/>
      <c r="R1341" s="122"/>
      <c r="S1341" s="121"/>
      <c r="T1341" s="121"/>
      <c r="U1341" s="121"/>
      <c r="V1341" s="121"/>
      <c r="W1341" s="122"/>
      <c r="X1341" s="121"/>
      <c r="Y1341" s="114"/>
      <c r="Z1341" s="114"/>
      <c r="AA1341" s="114"/>
      <c r="AB1341" s="115"/>
    </row>
    <row r="1342" spans="1:28" x14ac:dyDescent="0.2">
      <c r="A1342" s="101">
        <v>1340</v>
      </c>
      <c r="B1342" s="37"/>
      <c r="C1342" s="37"/>
      <c r="D1342" s="37"/>
      <c r="G1342" s="37"/>
      <c r="J1342" s="25"/>
      <c r="K1342" s="25"/>
      <c r="P1342" s="25"/>
      <c r="T1342" s="37"/>
      <c r="U1342" s="37"/>
      <c r="Y1342" s="37"/>
      <c r="Z1342" s="37"/>
    </row>
    <row r="1343" spans="1:28" x14ac:dyDescent="0.2">
      <c r="A1343" s="101">
        <v>1341</v>
      </c>
      <c r="B1343" s="37"/>
      <c r="C1343" s="37"/>
      <c r="D1343" s="37"/>
      <c r="G1343" s="37"/>
      <c r="J1343" s="25"/>
      <c r="K1343" s="25"/>
      <c r="P1343" s="25"/>
      <c r="T1343" s="37"/>
      <c r="U1343" s="37"/>
      <c r="Y1343" s="37"/>
      <c r="Z1343" s="37"/>
    </row>
    <row r="1344" spans="1:28" x14ac:dyDescent="0.2">
      <c r="A1344" s="101">
        <v>1342</v>
      </c>
      <c r="B1344" s="37"/>
      <c r="C1344" s="37"/>
      <c r="D1344" s="37"/>
      <c r="G1344" s="37"/>
      <c r="J1344" s="25"/>
      <c r="K1344" s="25"/>
      <c r="P1344" s="25"/>
      <c r="T1344" s="37"/>
      <c r="U1344" s="37"/>
      <c r="Y1344" s="37"/>
      <c r="Z1344" s="37"/>
    </row>
    <row r="1345" spans="1:28" x14ac:dyDescent="0.2">
      <c r="A1345" s="101">
        <v>1343</v>
      </c>
      <c r="B1345" s="37"/>
      <c r="C1345" s="37"/>
      <c r="D1345" s="37"/>
      <c r="G1345" s="37"/>
      <c r="J1345" s="25"/>
      <c r="K1345" s="25"/>
      <c r="P1345" s="25"/>
      <c r="T1345" s="37"/>
      <c r="U1345" s="37"/>
      <c r="Y1345" s="37"/>
      <c r="Z1345" s="37"/>
    </row>
    <row r="1346" spans="1:28" ht="13.5" thickBot="1" x14ac:dyDescent="0.25">
      <c r="A1346" s="113">
        <v>1344</v>
      </c>
      <c r="B1346" s="121"/>
      <c r="C1346" s="121"/>
      <c r="D1346" s="121"/>
      <c r="E1346" s="121"/>
      <c r="F1346" s="122"/>
      <c r="G1346" s="121"/>
      <c r="H1346" s="122"/>
      <c r="I1346" s="121"/>
      <c r="J1346" s="121"/>
      <c r="K1346" s="121"/>
      <c r="L1346" s="121"/>
      <c r="M1346" s="122"/>
      <c r="N1346" s="121"/>
      <c r="O1346" s="121"/>
      <c r="P1346" s="121"/>
      <c r="Q1346" s="121"/>
      <c r="R1346" s="122"/>
      <c r="S1346" s="121"/>
      <c r="T1346" s="121"/>
      <c r="U1346" s="121"/>
      <c r="V1346" s="121"/>
      <c r="W1346" s="122"/>
      <c r="X1346" s="121"/>
      <c r="Y1346" s="114"/>
      <c r="Z1346" s="114"/>
      <c r="AA1346" s="114"/>
      <c r="AB1346" s="115"/>
    </row>
    <row r="1347" spans="1:28" x14ac:dyDescent="0.2">
      <c r="A1347" s="101">
        <v>1345</v>
      </c>
      <c r="B1347" s="37"/>
      <c r="C1347" s="37"/>
      <c r="D1347" s="37"/>
      <c r="G1347" s="37"/>
      <c r="J1347" s="25"/>
      <c r="K1347" s="25"/>
      <c r="P1347" s="25"/>
      <c r="T1347" s="37"/>
      <c r="U1347" s="37"/>
      <c r="Y1347" s="37"/>
      <c r="Z1347" s="37"/>
    </row>
    <row r="1348" spans="1:28" x14ac:dyDescent="0.2">
      <c r="A1348" s="101">
        <v>1346</v>
      </c>
      <c r="B1348" s="37"/>
      <c r="C1348" s="37"/>
      <c r="D1348" s="37"/>
      <c r="G1348" s="37"/>
      <c r="J1348" s="25"/>
      <c r="K1348" s="25"/>
      <c r="P1348" s="25"/>
      <c r="T1348" s="37"/>
      <c r="U1348" s="37"/>
      <c r="Y1348" s="37"/>
      <c r="Z1348" s="37"/>
    </row>
    <row r="1349" spans="1:28" x14ac:dyDescent="0.2">
      <c r="A1349" s="101">
        <v>1347</v>
      </c>
      <c r="B1349" s="37"/>
      <c r="C1349" s="37"/>
      <c r="D1349" s="37"/>
      <c r="G1349" s="37"/>
      <c r="J1349" s="25"/>
      <c r="K1349" s="25"/>
      <c r="P1349" s="25"/>
      <c r="T1349" s="37"/>
      <c r="U1349" s="37"/>
      <c r="Y1349" s="37"/>
      <c r="Z1349" s="37"/>
    </row>
    <row r="1350" spans="1:28" x14ac:dyDescent="0.2">
      <c r="A1350" s="101">
        <v>1348</v>
      </c>
      <c r="B1350" s="37"/>
      <c r="C1350" s="37"/>
      <c r="D1350" s="37"/>
      <c r="G1350" s="37"/>
      <c r="J1350" s="25"/>
      <c r="K1350" s="25"/>
      <c r="P1350" s="25"/>
      <c r="T1350" s="37"/>
      <c r="U1350" s="37"/>
      <c r="Y1350" s="37"/>
      <c r="Z1350" s="37"/>
    </row>
    <row r="1351" spans="1:28" ht="13.5" thickBot="1" x14ac:dyDescent="0.25">
      <c r="A1351" s="113">
        <v>1349</v>
      </c>
      <c r="B1351" s="121"/>
      <c r="C1351" s="121"/>
      <c r="D1351" s="121"/>
      <c r="E1351" s="121"/>
      <c r="F1351" s="122"/>
      <c r="G1351" s="121"/>
      <c r="H1351" s="122"/>
      <c r="I1351" s="121"/>
      <c r="J1351" s="121"/>
      <c r="K1351" s="121"/>
      <c r="L1351" s="121"/>
      <c r="M1351" s="122"/>
      <c r="N1351" s="121"/>
      <c r="O1351" s="121"/>
      <c r="P1351" s="121"/>
      <c r="Q1351" s="121"/>
      <c r="R1351" s="122"/>
      <c r="S1351" s="121"/>
      <c r="T1351" s="121"/>
      <c r="U1351" s="121"/>
      <c r="V1351" s="121"/>
      <c r="W1351" s="122"/>
      <c r="X1351" s="121"/>
      <c r="Y1351" s="114"/>
      <c r="Z1351" s="114"/>
      <c r="AA1351" s="114"/>
      <c r="AB1351" s="115"/>
    </row>
    <row r="1352" spans="1:28" x14ac:dyDescent="0.2">
      <c r="A1352" s="101">
        <v>1350</v>
      </c>
      <c r="B1352" s="37"/>
      <c r="C1352" s="37"/>
      <c r="D1352" s="37"/>
      <c r="G1352" s="37"/>
      <c r="J1352" s="25"/>
      <c r="K1352" s="25"/>
      <c r="P1352" s="25"/>
      <c r="T1352" s="37"/>
      <c r="U1352" s="37"/>
      <c r="Y1352" s="37"/>
      <c r="Z1352" s="37"/>
    </row>
    <row r="1353" spans="1:28" x14ac:dyDescent="0.2">
      <c r="A1353" s="101">
        <v>1351</v>
      </c>
      <c r="B1353" s="37"/>
      <c r="C1353" s="37"/>
      <c r="D1353" s="37"/>
      <c r="G1353" s="37"/>
      <c r="J1353" s="25"/>
      <c r="K1353" s="25"/>
      <c r="P1353" s="25"/>
      <c r="T1353" s="37"/>
      <c r="U1353" s="37"/>
      <c r="Y1353" s="37"/>
      <c r="Z1353" s="37"/>
    </row>
    <row r="1354" spans="1:28" x14ac:dyDescent="0.2">
      <c r="A1354" s="101">
        <v>1352</v>
      </c>
      <c r="B1354" s="37"/>
      <c r="C1354" s="37"/>
      <c r="D1354" s="37"/>
      <c r="G1354" s="37"/>
      <c r="J1354" s="25"/>
      <c r="K1354" s="25"/>
      <c r="P1354" s="25"/>
      <c r="T1354" s="37"/>
      <c r="U1354" s="37"/>
      <c r="Y1354" s="37"/>
      <c r="Z1354" s="37"/>
    </row>
    <row r="1355" spans="1:28" x14ac:dyDescent="0.2">
      <c r="A1355" s="101">
        <v>1353</v>
      </c>
      <c r="B1355" s="37"/>
      <c r="C1355" s="37"/>
      <c r="D1355" s="37"/>
      <c r="G1355" s="37"/>
      <c r="J1355" s="25"/>
      <c r="K1355" s="25"/>
      <c r="P1355" s="25"/>
      <c r="T1355" s="37"/>
      <c r="U1355" s="37"/>
      <c r="Y1355" s="37"/>
      <c r="Z1355" s="37"/>
    </row>
    <row r="1356" spans="1:28" ht="13.5" thickBot="1" x14ac:dyDescent="0.25">
      <c r="A1356" s="113">
        <v>1354</v>
      </c>
      <c r="B1356" s="121"/>
      <c r="C1356" s="121"/>
      <c r="D1356" s="121"/>
      <c r="E1356" s="121"/>
      <c r="F1356" s="122"/>
      <c r="G1356" s="121"/>
      <c r="H1356" s="122"/>
      <c r="I1356" s="121"/>
      <c r="J1356" s="121"/>
      <c r="K1356" s="121"/>
      <c r="L1356" s="121"/>
      <c r="M1356" s="122"/>
      <c r="N1356" s="121"/>
      <c r="O1356" s="121"/>
      <c r="P1356" s="121"/>
      <c r="Q1356" s="121"/>
      <c r="R1356" s="122"/>
      <c r="S1356" s="121"/>
      <c r="T1356" s="121"/>
      <c r="U1356" s="121"/>
      <c r="V1356" s="121"/>
      <c r="W1356" s="122"/>
      <c r="X1356" s="121"/>
      <c r="Y1356" s="114"/>
      <c r="Z1356" s="114"/>
      <c r="AA1356" s="114"/>
      <c r="AB1356" s="115"/>
    </row>
    <row r="1357" spans="1:28" x14ac:dyDescent="0.2">
      <c r="A1357" s="101">
        <v>1355</v>
      </c>
      <c r="B1357" s="37"/>
      <c r="C1357" s="37"/>
      <c r="D1357" s="37"/>
      <c r="G1357" s="37"/>
      <c r="J1357" s="25"/>
      <c r="K1357" s="25"/>
      <c r="P1357" s="25"/>
      <c r="T1357" s="37"/>
      <c r="U1357" s="37"/>
      <c r="Y1357" s="37"/>
      <c r="Z1357" s="37"/>
    </row>
    <row r="1358" spans="1:28" x14ac:dyDescent="0.2">
      <c r="A1358" s="101">
        <v>1356</v>
      </c>
      <c r="B1358" s="37"/>
      <c r="C1358" s="37"/>
      <c r="D1358" s="37"/>
      <c r="G1358" s="37"/>
      <c r="J1358" s="25"/>
      <c r="K1358" s="25"/>
      <c r="P1358" s="25"/>
      <c r="T1358" s="37"/>
      <c r="U1358" s="37"/>
      <c r="Y1358" s="37"/>
      <c r="Z1358" s="37"/>
    </row>
    <row r="1359" spans="1:28" x14ac:dyDescent="0.2">
      <c r="A1359" s="101">
        <v>1357</v>
      </c>
      <c r="B1359" s="37"/>
      <c r="C1359" s="37"/>
      <c r="D1359" s="37"/>
      <c r="G1359" s="37"/>
      <c r="J1359" s="25"/>
      <c r="K1359" s="25"/>
      <c r="P1359" s="25"/>
      <c r="T1359" s="37"/>
      <c r="U1359" s="37"/>
      <c r="Y1359" s="37"/>
      <c r="Z1359" s="37"/>
    </row>
    <row r="1360" spans="1:28" x14ac:dyDescent="0.2">
      <c r="A1360" s="101">
        <v>1358</v>
      </c>
      <c r="B1360" s="37"/>
      <c r="C1360" s="37"/>
      <c r="D1360" s="37"/>
      <c r="G1360" s="37"/>
      <c r="J1360" s="25"/>
      <c r="K1360" s="25"/>
      <c r="P1360" s="25"/>
      <c r="T1360" s="37"/>
      <c r="U1360" s="37"/>
      <c r="Y1360" s="37"/>
      <c r="Z1360" s="37"/>
    </row>
    <row r="1361" spans="1:28" ht="13.5" thickBot="1" x14ac:dyDescent="0.25">
      <c r="A1361" s="113">
        <v>1359</v>
      </c>
      <c r="B1361" s="121"/>
      <c r="C1361" s="121"/>
      <c r="D1361" s="121"/>
      <c r="E1361" s="121"/>
      <c r="F1361" s="122"/>
      <c r="G1361" s="121"/>
      <c r="H1361" s="122"/>
      <c r="I1361" s="121"/>
      <c r="J1361" s="121"/>
      <c r="K1361" s="121"/>
      <c r="L1361" s="121"/>
      <c r="M1361" s="122"/>
      <c r="N1361" s="121"/>
      <c r="O1361" s="121"/>
      <c r="P1361" s="121"/>
      <c r="Q1361" s="121"/>
      <c r="R1361" s="122"/>
      <c r="S1361" s="121"/>
      <c r="T1361" s="121"/>
      <c r="U1361" s="121"/>
      <c r="V1361" s="121"/>
      <c r="W1361" s="122"/>
      <c r="X1361" s="121"/>
      <c r="Y1361" s="114"/>
      <c r="Z1361" s="114"/>
      <c r="AA1361" s="114"/>
      <c r="AB1361" s="115"/>
    </row>
    <row r="1362" spans="1:28" x14ac:dyDescent="0.2">
      <c r="A1362" s="101">
        <v>1360</v>
      </c>
      <c r="B1362" s="37"/>
      <c r="C1362" s="37"/>
      <c r="D1362" s="37"/>
      <c r="G1362" s="37"/>
      <c r="J1362" s="25"/>
      <c r="K1362" s="25"/>
      <c r="P1362" s="25"/>
      <c r="T1362" s="37"/>
      <c r="U1362" s="37"/>
      <c r="Y1362" s="37"/>
      <c r="Z1362" s="37"/>
    </row>
    <row r="1363" spans="1:28" x14ac:dyDescent="0.2">
      <c r="A1363" s="101">
        <v>1361</v>
      </c>
      <c r="B1363" s="37"/>
      <c r="C1363" s="37"/>
      <c r="D1363" s="37"/>
      <c r="G1363" s="37"/>
      <c r="J1363" s="25"/>
      <c r="K1363" s="25"/>
      <c r="P1363" s="25"/>
      <c r="T1363" s="37"/>
      <c r="U1363" s="37"/>
      <c r="Y1363" s="37"/>
      <c r="Z1363" s="37"/>
    </row>
    <row r="1364" spans="1:28" x14ac:dyDescent="0.2">
      <c r="A1364" s="101">
        <v>1362</v>
      </c>
      <c r="B1364" s="37"/>
      <c r="C1364" s="37"/>
      <c r="D1364" s="37"/>
      <c r="G1364" s="37"/>
      <c r="J1364" s="25"/>
      <c r="K1364" s="25"/>
      <c r="P1364" s="25"/>
      <c r="T1364" s="37"/>
      <c r="U1364" s="37"/>
      <c r="Y1364" s="37"/>
      <c r="Z1364" s="37"/>
    </row>
    <row r="1365" spans="1:28" x14ac:dyDescent="0.2">
      <c r="A1365" s="101">
        <v>1363</v>
      </c>
      <c r="B1365" s="37"/>
      <c r="C1365" s="37"/>
      <c r="D1365" s="37"/>
      <c r="G1365" s="37"/>
      <c r="J1365" s="25"/>
      <c r="K1365" s="25"/>
      <c r="P1365" s="25"/>
      <c r="T1365" s="37"/>
      <c r="U1365" s="37"/>
      <c r="Y1365" s="37"/>
      <c r="Z1365" s="37"/>
    </row>
    <row r="1366" spans="1:28" ht="13.5" thickBot="1" x14ac:dyDescent="0.25">
      <c r="A1366" s="113">
        <v>1364</v>
      </c>
      <c r="B1366" s="121"/>
      <c r="C1366" s="121"/>
      <c r="D1366" s="121"/>
      <c r="E1366" s="121"/>
      <c r="F1366" s="122"/>
      <c r="G1366" s="121"/>
      <c r="H1366" s="122"/>
      <c r="I1366" s="121"/>
      <c r="J1366" s="121"/>
      <c r="K1366" s="121"/>
      <c r="L1366" s="121"/>
      <c r="M1366" s="122"/>
      <c r="N1366" s="121"/>
      <c r="O1366" s="121"/>
      <c r="P1366" s="121"/>
      <c r="Q1366" s="121"/>
      <c r="R1366" s="122"/>
      <c r="S1366" s="121"/>
      <c r="T1366" s="121"/>
      <c r="U1366" s="121"/>
      <c r="V1366" s="121"/>
      <c r="W1366" s="122"/>
      <c r="X1366" s="121"/>
      <c r="Y1366" s="114"/>
      <c r="Z1366" s="114"/>
      <c r="AA1366" s="114"/>
      <c r="AB1366" s="115"/>
    </row>
    <row r="1367" spans="1:28" x14ac:dyDescent="0.2">
      <c r="A1367" s="101">
        <v>1365</v>
      </c>
      <c r="B1367" s="37"/>
      <c r="C1367" s="37"/>
      <c r="D1367" s="37"/>
      <c r="G1367" s="37"/>
      <c r="J1367" s="25"/>
      <c r="K1367" s="25"/>
      <c r="P1367" s="25"/>
      <c r="T1367" s="37"/>
      <c r="U1367" s="37"/>
      <c r="Y1367" s="37"/>
      <c r="Z1367" s="37"/>
    </row>
    <row r="1368" spans="1:28" x14ac:dyDescent="0.2">
      <c r="A1368" s="101">
        <v>1366</v>
      </c>
      <c r="B1368" s="37"/>
      <c r="C1368" s="37"/>
      <c r="D1368" s="37"/>
      <c r="G1368" s="37"/>
      <c r="J1368" s="25"/>
      <c r="K1368" s="25"/>
      <c r="P1368" s="25"/>
      <c r="T1368" s="37"/>
      <c r="U1368" s="37"/>
      <c r="Y1368" s="37"/>
      <c r="Z1368" s="37"/>
    </row>
    <row r="1369" spans="1:28" x14ac:dyDescent="0.2">
      <c r="A1369" s="101">
        <v>1367</v>
      </c>
      <c r="B1369" s="37"/>
      <c r="C1369" s="37"/>
      <c r="D1369" s="37"/>
      <c r="G1369" s="37"/>
      <c r="J1369" s="25"/>
      <c r="K1369" s="25"/>
      <c r="P1369" s="25"/>
      <c r="T1369" s="37"/>
      <c r="U1369" s="37"/>
      <c r="Y1369" s="37"/>
      <c r="Z1369" s="37"/>
    </row>
    <row r="1370" spans="1:28" x14ac:dyDescent="0.2">
      <c r="A1370" s="101">
        <v>1368</v>
      </c>
      <c r="B1370" s="37"/>
      <c r="C1370" s="37"/>
      <c r="D1370" s="37"/>
      <c r="G1370" s="37"/>
      <c r="J1370" s="25"/>
      <c r="K1370" s="25"/>
      <c r="P1370" s="25"/>
      <c r="T1370" s="37"/>
      <c r="U1370" s="37"/>
      <c r="Y1370" s="37"/>
      <c r="Z1370" s="37"/>
    </row>
    <row r="1371" spans="1:28" ht="13.5" thickBot="1" x14ac:dyDescent="0.25">
      <c r="A1371" s="113">
        <v>1369</v>
      </c>
      <c r="B1371" s="121"/>
      <c r="C1371" s="121"/>
      <c r="D1371" s="121"/>
      <c r="E1371" s="121"/>
      <c r="F1371" s="122"/>
      <c r="G1371" s="121"/>
      <c r="H1371" s="122"/>
      <c r="I1371" s="121"/>
      <c r="J1371" s="121"/>
      <c r="K1371" s="121"/>
      <c r="L1371" s="121"/>
      <c r="M1371" s="122"/>
      <c r="N1371" s="121"/>
      <c r="O1371" s="121"/>
      <c r="P1371" s="121"/>
      <c r="Q1371" s="121"/>
      <c r="R1371" s="122"/>
      <c r="S1371" s="121"/>
      <c r="T1371" s="121"/>
      <c r="U1371" s="121"/>
      <c r="V1371" s="121"/>
      <c r="W1371" s="122"/>
      <c r="X1371" s="121"/>
      <c r="Y1371" s="114"/>
      <c r="Z1371" s="114"/>
      <c r="AA1371" s="114"/>
      <c r="AB1371" s="115"/>
    </row>
    <row r="1372" spans="1:28" x14ac:dyDescent="0.2">
      <c r="A1372" s="101">
        <v>1370</v>
      </c>
      <c r="B1372" s="37"/>
      <c r="C1372" s="37"/>
      <c r="D1372" s="37"/>
      <c r="G1372" s="37"/>
      <c r="J1372" s="25"/>
      <c r="K1372" s="25"/>
      <c r="P1372" s="25"/>
      <c r="T1372" s="37"/>
      <c r="U1372" s="37"/>
      <c r="Y1372" s="37"/>
      <c r="Z1372" s="37"/>
    </row>
    <row r="1373" spans="1:28" x14ac:dyDescent="0.2">
      <c r="A1373" s="101">
        <v>1371</v>
      </c>
      <c r="B1373" s="37"/>
      <c r="C1373" s="37"/>
      <c r="D1373" s="37"/>
      <c r="G1373" s="37"/>
      <c r="J1373" s="25"/>
      <c r="K1373" s="25"/>
      <c r="P1373" s="25"/>
      <c r="T1373" s="37"/>
      <c r="U1373" s="37"/>
      <c r="Y1373" s="37"/>
      <c r="Z1373" s="37"/>
    </row>
    <row r="1374" spans="1:28" x14ac:dyDescent="0.2">
      <c r="A1374" s="101">
        <v>1372</v>
      </c>
      <c r="B1374" s="37"/>
      <c r="C1374" s="37"/>
      <c r="D1374" s="37"/>
      <c r="G1374" s="37"/>
      <c r="J1374" s="25"/>
      <c r="K1374" s="25"/>
      <c r="P1374" s="25"/>
      <c r="T1374" s="37"/>
      <c r="U1374" s="37"/>
      <c r="Y1374" s="37"/>
      <c r="Z1374" s="37"/>
    </row>
    <row r="1375" spans="1:28" x14ac:dyDescent="0.2">
      <c r="A1375" s="101">
        <v>1373</v>
      </c>
      <c r="B1375" s="37"/>
      <c r="C1375" s="37"/>
      <c r="D1375" s="37"/>
      <c r="G1375" s="37"/>
      <c r="J1375" s="25"/>
      <c r="K1375" s="25"/>
      <c r="P1375" s="25"/>
      <c r="T1375" s="37"/>
      <c r="U1375" s="37"/>
      <c r="Y1375" s="37"/>
      <c r="Z1375" s="37"/>
    </row>
    <row r="1376" spans="1:28" ht="13.5" thickBot="1" x14ac:dyDescent="0.25">
      <c r="A1376" s="113">
        <v>1374</v>
      </c>
      <c r="B1376" s="121"/>
      <c r="C1376" s="121"/>
      <c r="D1376" s="121"/>
      <c r="E1376" s="121"/>
      <c r="F1376" s="122"/>
      <c r="G1376" s="121"/>
      <c r="H1376" s="122"/>
      <c r="I1376" s="121"/>
      <c r="J1376" s="121"/>
      <c r="K1376" s="121"/>
      <c r="L1376" s="121"/>
      <c r="M1376" s="122"/>
      <c r="N1376" s="121"/>
      <c r="O1376" s="121"/>
      <c r="P1376" s="121"/>
      <c r="Q1376" s="121"/>
      <c r="R1376" s="122"/>
      <c r="S1376" s="121"/>
      <c r="T1376" s="121"/>
      <c r="U1376" s="121"/>
      <c r="V1376" s="121"/>
      <c r="W1376" s="122"/>
      <c r="X1376" s="121"/>
      <c r="Y1376" s="114"/>
      <c r="Z1376" s="114"/>
      <c r="AA1376" s="114"/>
      <c r="AB1376" s="115"/>
    </row>
    <row r="1377" spans="1:28" x14ac:dyDescent="0.2">
      <c r="A1377" s="101">
        <v>1375</v>
      </c>
      <c r="B1377" s="37"/>
      <c r="C1377" s="37"/>
      <c r="D1377" s="37"/>
      <c r="G1377" s="37"/>
      <c r="J1377" s="25"/>
      <c r="K1377" s="25"/>
      <c r="P1377" s="25"/>
      <c r="T1377" s="37"/>
      <c r="U1377" s="37"/>
      <c r="Y1377" s="37"/>
      <c r="Z1377" s="37"/>
    </row>
    <row r="1378" spans="1:28" x14ac:dyDescent="0.2">
      <c r="A1378" s="101">
        <v>1376</v>
      </c>
      <c r="B1378" s="37"/>
      <c r="C1378" s="37"/>
      <c r="D1378" s="37"/>
      <c r="G1378" s="37"/>
      <c r="J1378" s="25"/>
      <c r="K1378" s="25"/>
      <c r="P1378" s="25"/>
      <c r="T1378" s="37"/>
      <c r="U1378" s="37"/>
      <c r="Y1378" s="37"/>
      <c r="Z1378" s="37"/>
    </row>
    <row r="1379" spans="1:28" x14ac:dyDescent="0.2">
      <c r="A1379" s="101">
        <v>1377</v>
      </c>
      <c r="B1379" s="37"/>
      <c r="C1379" s="37"/>
      <c r="D1379" s="37"/>
      <c r="G1379" s="37"/>
      <c r="J1379" s="25"/>
      <c r="K1379" s="25"/>
      <c r="P1379" s="25"/>
      <c r="T1379" s="37"/>
      <c r="U1379" s="37"/>
      <c r="Y1379" s="37"/>
      <c r="Z1379" s="37"/>
    </row>
    <row r="1380" spans="1:28" x14ac:dyDescent="0.2">
      <c r="A1380" s="101">
        <v>1378</v>
      </c>
      <c r="B1380" s="37"/>
      <c r="C1380" s="37"/>
      <c r="D1380" s="37"/>
      <c r="G1380" s="37"/>
      <c r="J1380" s="25"/>
      <c r="K1380" s="25"/>
      <c r="P1380" s="25"/>
      <c r="T1380" s="37"/>
      <c r="U1380" s="37"/>
      <c r="Y1380" s="37"/>
      <c r="Z1380" s="37"/>
    </row>
    <row r="1381" spans="1:28" ht="13.5" thickBot="1" x14ac:dyDescent="0.25">
      <c r="A1381" s="113">
        <v>1379</v>
      </c>
      <c r="B1381" s="121"/>
      <c r="C1381" s="121"/>
      <c r="D1381" s="121"/>
      <c r="E1381" s="121"/>
      <c r="F1381" s="122"/>
      <c r="G1381" s="121"/>
      <c r="H1381" s="122"/>
      <c r="I1381" s="121"/>
      <c r="J1381" s="121"/>
      <c r="K1381" s="121"/>
      <c r="L1381" s="121"/>
      <c r="M1381" s="122"/>
      <c r="N1381" s="121"/>
      <c r="O1381" s="121"/>
      <c r="P1381" s="121"/>
      <c r="Q1381" s="121"/>
      <c r="R1381" s="122"/>
      <c r="S1381" s="121"/>
      <c r="T1381" s="121"/>
      <c r="U1381" s="121"/>
      <c r="V1381" s="121"/>
      <c r="W1381" s="122"/>
      <c r="X1381" s="121"/>
      <c r="Y1381" s="114"/>
      <c r="Z1381" s="114"/>
      <c r="AA1381" s="114"/>
      <c r="AB1381" s="115"/>
    </row>
    <row r="1382" spans="1:28" x14ac:dyDescent="0.2">
      <c r="A1382" s="101">
        <v>1380</v>
      </c>
      <c r="B1382" s="37"/>
      <c r="C1382" s="37"/>
      <c r="D1382" s="37"/>
      <c r="G1382" s="37"/>
      <c r="J1382" s="25"/>
      <c r="K1382" s="25"/>
      <c r="P1382" s="25"/>
      <c r="T1382" s="37"/>
      <c r="U1382" s="37"/>
      <c r="Y1382" s="37"/>
      <c r="Z1382" s="37"/>
    </row>
    <row r="1383" spans="1:28" x14ac:dyDescent="0.2">
      <c r="A1383" s="101">
        <v>1381</v>
      </c>
      <c r="B1383" s="37"/>
      <c r="C1383" s="37"/>
      <c r="D1383" s="37"/>
      <c r="G1383" s="37"/>
      <c r="J1383" s="25"/>
      <c r="K1383" s="25"/>
      <c r="P1383" s="25"/>
      <c r="T1383" s="37"/>
      <c r="U1383" s="37"/>
      <c r="Y1383" s="37"/>
      <c r="Z1383" s="37"/>
    </row>
    <row r="1384" spans="1:28" x14ac:dyDescent="0.2">
      <c r="A1384" s="101">
        <v>1382</v>
      </c>
      <c r="B1384" s="37"/>
      <c r="C1384" s="37"/>
      <c r="D1384" s="37"/>
      <c r="G1384" s="37"/>
      <c r="J1384" s="25"/>
      <c r="K1384" s="25"/>
      <c r="P1384" s="25"/>
      <c r="T1384" s="37"/>
      <c r="U1384" s="37"/>
      <c r="Y1384" s="37"/>
      <c r="Z1384" s="37"/>
    </row>
    <row r="1385" spans="1:28" x14ac:dyDescent="0.2">
      <c r="A1385" s="101">
        <v>1383</v>
      </c>
      <c r="B1385" s="37"/>
      <c r="C1385" s="37"/>
      <c r="D1385" s="37"/>
      <c r="G1385" s="37"/>
      <c r="J1385" s="25"/>
      <c r="K1385" s="25"/>
      <c r="P1385" s="25"/>
      <c r="T1385" s="37"/>
      <c r="U1385" s="37"/>
      <c r="Y1385" s="37"/>
      <c r="Z1385" s="37"/>
    </row>
    <row r="1386" spans="1:28" ht="13.5" thickBot="1" x14ac:dyDescent="0.25">
      <c r="A1386" s="113">
        <v>1384</v>
      </c>
      <c r="B1386" s="121"/>
      <c r="C1386" s="121"/>
      <c r="D1386" s="121"/>
      <c r="E1386" s="121"/>
      <c r="F1386" s="122"/>
      <c r="G1386" s="121"/>
      <c r="H1386" s="122"/>
      <c r="I1386" s="121"/>
      <c r="J1386" s="121"/>
      <c r="K1386" s="121"/>
      <c r="L1386" s="121"/>
      <c r="M1386" s="122"/>
      <c r="N1386" s="121"/>
      <c r="O1386" s="121"/>
      <c r="P1386" s="121"/>
      <c r="Q1386" s="121"/>
      <c r="R1386" s="122"/>
      <c r="S1386" s="121"/>
      <c r="T1386" s="121"/>
      <c r="U1386" s="121"/>
      <c r="V1386" s="121"/>
      <c r="W1386" s="122"/>
      <c r="X1386" s="121"/>
      <c r="Y1386" s="114"/>
      <c r="Z1386" s="114"/>
      <c r="AA1386" s="114"/>
      <c r="AB1386" s="115"/>
    </row>
    <row r="1387" spans="1:28" x14ac:dyDescent="0.2">
      <c r="A1387" s="101">
        <v>1385</v>
      </c>
      <c r="B1387" s="37"/>
      <c r="C1387" s="37"/>
      <c r="D1387" s="37"/>
      <c r="G1387" s="37"/>
      <c r="J1387" s="25"/>
      <c r="K1387" s="25"/>
      <c r="P1387" s="25"/>
      <c r="T1387" s="37"/>
      <c r="U1387" s="37"/>
      <c r="Y1387" s="37"/>
      <c r="Z1387" s="37"/>
    </row>
    <row r="1388" spans="1:28" x14ac:dyDescent="0.2">
      <c r="A1388" s="101">
        <v>1386</v>
      </c>
      <c r="B1388" s="37"/>
      <c r="C1388" s="37"/>
      <c r="D1388" s="37"/>
      <c r="G1388" s="37"/>
      <c r="J1388" s="25"/>
      <c r="K1388" s="25"/>
      <c r="P1388" s="25"/>
      <c r="T1388" s="37"/>
      <c r="U1388" s="37"/>
      <c r="Y1388" s="37"/>
      <c r="Z1388" s="37"/>
    </row>
    <row r="1389" spans="1:28" x14ac:dyDescent="0.2">
      <c r="A1389" s="101">
        <v>1387</v>
      </c>
      <c r="B1389" s="37"/>
      <c r="C1389" s="37"/>
      <c r="D1389" s="37"/>
      <c r="G1389" s="37"/>
      <c r="J1389" s="25"/>
      <c r="K1389" s="25"/>
      <c r="P1389" s="25"/>
      <c r="T1389" s="37"/>
      <c r="U1389" s="37"/>
      <c r="Y1389" s="37"/>
      <c r="Z1389" s="37"/>
    </row>
    <row r="1390" spans="1:28" x14ac:dyDescent="0.2">
      <c r="A1390" s="101">
        <v>1388</v>
      </c>
      <c r="B1390" s="37"/>
      <c r="C1390" s="37"/>
      <c r="D1390" s="37"/>
      <c r="G1390" s="37"/>
      <c r="J1390" s="25"/>
      <c r="K1390" s="25"/>
      <c r="P1390" s="25"/>
      <c r="T1390" s="37"/>
      <c r="U1390" s="37"/>
      <c r="Y1390" s="37"/>
      <c r="Z1390" s="37"/>
    </row>
    <row r="1391" spans="1:28" ht="13.5" thickBot="1" x14ac:dyDescent="0.25">
      <c r="A1391" s="113">
        <v>1389</v>
      </c>
      <c r="B1391" s="121"/>
      <c r="C1391" s="121"/>
      <c r="D1391" s="121"/>
      <c r="E1391" s="121"/>
      <c r="F1391" s="122"/>
      <c r="G1391" s="121"/>
      <c r="H1391" s="122"/>
      <c r="I1391" s="121"/>
      <c r="J1391" s="121"/>
      <c r="K1391" s="121"/>
      <c r="L1391" s="121"/>
      <c r="M1391" s="122"/>
      <c r="N1391" s="121"/>
      <c r="O1391" s="121"/>
      <c r="P1391" s="121"/>
      <c r="Q1391" s="121"/>
      <c r="R1391" s="122"/>
      <c r="S1391" s="121"/>
      <c r="T1391" s="121"/>
      <c r="U1391" s="121"/>
      <c r="V1391" s="121"/>
      <c r="W1391" s="122"/>
      <c r="X1391" s="121"/>
      <c r="Y1391" s="114"/>
      <c r="Z1391" s="114"/>
      <c r="AA1391" s="114"/>
      <c r="AB1391" s="115"/>
    </row>
    <row r="1392" spans="1:28" x14ac:dyDescent="0.2">
      <c r="A1392" s="101">
        <v>1390</v>
      </c>
      <c r="B1392" s="37"/>
      <c r="C1392" s="37"/>
      <c r="D1392" s="37"/>
      <c r="G1392" s="37"/>
      <c r="J1392" s="25"/>
      <c r="K1392" s="25"/>
      <c r="P1392" s="25"/>
      <c r="T1392" s="37"/>
      <c r="U1392" s="37"/>
      <c r="Y1392" s="37"/>
      <c r="Z1392" s="37"/>
    </row>
    <row r="1393" spans="1:28" x14ac:dyDescent="0.2">
      <c r="A1393" s="101">
        <v>1391</v>
      </c>
      <c r="B1393" s="37"/>
      <c r="C1393" s="37"/>
      <c r="D1393" s="37"/>
      <c r="G1393" s="37"/>
      <c r="J1393" s="25"/>
      <c r="K1393" s="25"/>
      <c r="P1393" s="25"/>
      <c r="T1393" s="37"/>
      <c r="U1393" s="37"/>
      <c r="Y1393" s="37"/>
      <c r="Z1393" s="37"/>
    </row>
    <row r="1394" spans="1:28" x14ac:dyDescent="0.2">
      <c r="A1394" s="101">
        <v>1392</v>
      </c>
      <c r="B1394" s="37"/>
      <c r="C1394" s="37"/>
      <c r="D1394" s="37"/>
      <c r="G1394" s="37"/>
      <c r="J1394" s="25"/>
      <c r="K1394" s="25"/>
      <c r="P1394" s="25"/>
      <c r="T1394" s="37"/>
      <c r="U1394" s="37"/>
      <c r="Y1394" s="37"/>
      <c r="Z1394" s="37"/>
    </row>
    <row r="1395" spans="1:28" x14ac:dyDescent="0.2">
      <c r="A1395" s="101">
        <v>1393</v>
      </c>
      <c r="B1395" s="37"/>
      <c r="C1395" s="37"/>
      <c r="D1395" s="37"/>
      <c r="G1395" s="37"/>
      <c r="J1395" s="25"/>
      <c r="K1395" s="25"/>
      <c r="P1395" s="25"/>
      <c r="T1395" s="37"/>
      <c r="U1395" s="37"/>
      <c r="Y1395" s="37"/>
      <c r="Z1395" s="37"/>
    </row>
    <row r="1396" spans="1:28" ht="13.5" thickBot="1" x14ac:dyDescent="0.25">
      <c r="A1396" s="113">
        <v>1394</v>
      </c>
      <c r="B1396" s="121"/>
      <c r="C1396" s="121"/>
      <c r="D1396" s="121"/>
      <c r="E1396" s="121"/>
      <c r="F1396" s="122"/>
      <c r="G1396" s="121"/>
      <c r="H1396" s="122"/>
      <c r="I1396" s="121"/>
      <c r="J1396" s="121"/>
      <c r="K1396" s="121"/>
      <c r="L1396" s="121"/>
      <c r="M1396" s="122"/>
      <c r="N1396" s="121"/>
      <c r="O1396" s="121"/>
      <c r="P1396" s="121"/>
      <c r="Q1396" s="121"/>
      <c r="R1396" s="122"/>
      <c r="S1396" s="121"/>
      <c r="T1396" s="121"/>
      <c r="U1396" s="121"/>
      <c r="V1396" s="121"/>
      <c r="W1396" s="122"/>
      <c r="X1396" s="121"/>
      <c r="Y1396" s="114"/>
      <c r="Z1396" s="114"/>
      <c r="AA1396" s="114"/>
      <c r="AB1396" s="115"/>
    </row>
    <row r="1397" spans="1:28" x14ac:dyDescent="0.2">
      <c r="A1397" s="101">
        <v>1395</v>
      </c>
      <c r="B1397" s="37"/>
      <c r="C1397" s="37"/>
      <c r="D1397" s="37"/>
      <c r="G1397" s="37"/>
      <c r="J1397" s="25"/>
      <c r="K1397" s="25"/>
      <c r="P1397" s="25"/>
      <c r="T1397" s="37"/>
      <c r="U1397" s="37"/>
      <c r="Y1397" s="37"/>
      <c r="Z1397" s="37"/>
    </row>
    <row r="1398" spans="1:28" x14ac:dyDescent="0.2">
      <c r="A1398" s="101">
        <v>1396</v>
      </c>
      <c r="B1398" s="37"/>
      <c r="C1398" s="37"/>
      <c r="D1398" s="37"/>
      <c r="G1398" s="37"/>
      <c r="J1398" s="25"/>
      <c r="K1398" s="25"/>
      <c r="P1398" s="25"/>
      <c r="T1398" s="37"/>
      <c r="U1398" s="37"/>
      <c r="Y1398" s="37"/>
      <c r="Z1398" s="37"/>
    </row>
    <row r="1399" spans="1:28" x14ac:dyDescent="0.2">
      <c r="A1399" s="101">
        <v>1397</v>
      </c>
      <c r="B1399" s="37"/>
      <c r="C1399" s="37"/>
      <c r="D1399" s="37"/>
      <c r="G1399" s="37"/>
      <c r="J1399" s="25"/>
      <c r="K1399" s="25"/>
      <c r="P1399" s="25"/>
      <c r="T1399" s="37"/>
      <c r="U1399" s="37"/>
      <c r="Y1399" s="37"/>
      <c r="Z1399" s="37"/>
    </row>
    <row r="1400" spans="1:28" x14ac:dyDescent="0.2">
      <c r="A1400" s="101">
        <v>1398</v>
      </c>
      <c r="B1400" s="37"/>
      <c r="C1400" s="37"/>
      <c r="D1400" s="37"/>
      <c r="G1400" s="37"/>
      <c r="J1400" s="25"/>
      <c r="K1400" s="25"/>
      <c r="P1400" s="25"/>
      <c r="T1400" s="37"/>
      <c r="U1400" s="37"/>
      <c r="Y1400" s="37"/>
      <c r="Z1400" s="37"/>
    </row>
    <row r="1401" spans="1:28" ht="13.5" thickBot="1" x14ac:dyDescent="0.25">
      <c r="A1401" s="113">
        <v>1399</v>
      </c>
      <c r="B1401" s="121"/>
      <c r="C1401" s="121"/>
      <c r="D1401" s="121"/>
      <c r="E1401" s="121"/>
      <c r="F1401" s="122"/>
      <c r="G1401" s="121"/>
      <c r="H1401" s="122"/>
      <c r="I1401" s="121"/>
      <c r="J1401" s="121"/>
      <c r="K1401" s="121"/>
      <c r="L1401" s="121"/>
      <c r="M1401" s="122"/>
      <c r="N1401" s="121"/>
      <c r="O1401" s="121"/>
      <c r="P1401" s="121"/>
      <c r="Q1401" s="121"/>
      <c r="R1401" s="122"/>
      <c r="S1401" s="121"/>
      <c r="T1401" s="121"/>
      <c r="U1401" s="121"/>
      <c r="V1401" s="121"/>
      <c r="W1401" s="122"/>
      <c r="X1401" s="121"/>
      <c r="Y1401" s="114"/>
      <c r="Z1401" s="114"/>
      <c r="AA1401" s="114"/>
      <c r="AB1401" s="115"/>
    </row>
    <row r="1402" spans="1:28" x14ac:dyDescent="0.2">
      <c r="A1402" s="101">
        <v>1400</v>
      </c>
      <c r="B1402" s="37"/>
      <c r="C1402" s="37"/>
      <c r="D1402" s="37"/>
      <c r="G1402" s="37"/>
      <c r="J1402" s="25"/>
      <c r="K1402" s="25"/>
      <c r="P1402" s="25"/>
      <c r="T1402" s="37"/>
      <c r="U1402" s="37"/>
      <c r="Y1402" s="37"/>
      <c r="Z1402" s="37"/>
    </row>
    <row r="1403" spans="1:28" x14ac:dyDescent="0.2">
      <c r="A1403" s="101">
        <v>1401</v>
      </c>
      <c r="B1403" s="37"/>
      <c r="C1403" s="37"/>
      <c r="D1403" s="37"/>
      <c r="G1403" s="37"/>
      <c r="J1403" s="25"/>
      <c r="K1403" s="25"/>
      <c r="P1403" s="25"/>
      <c r="T1403" s="37"/>
      <c r="U1403" s="37"/>
      <c r="Y1403" s="37"/>
      <c r="Z1403" s="37"/>
    </row>
    <row r="1404" spans="1:28" x14ac:dyDescent="0.2">
      <c r="A1404" s="101">
        <v>1402</v>
      </c>
      <c r="B1404" s="37"/>
      <c r="C1404" s="37"/>
      <c r="D1404" s="37"/>
      <c r="G1404" s="37"/>
      <c r="J1404" s="25"/>
      <c r="K1404" s="25"/>
      <c r="P1404" s="25"/>
      <c r="T1404" s="37"/>
      <c r="U1404" s="37"/>
      <c r="Y1404" s="37"/>
      <c r="Z1404" s="37"/>
    </row>
    <row r="1405" spans="1:28" x14ac:dyDescent="0.2">
      <c r="A1405" s="101">
        <v>1403</v>
      </c>
      <c r="B1405" s="37"/>
      <c r="C1405" s="37"/>
      <c r="D1405" s="37"/>
      <c r="G1405" s="37"/>
      <c r="J1405" s="25"/>
      <c r="K1405" s="25"/>
      <c r="P1405" s="25"/>
      <c r="T1405" s="37"/>
      <c r="U1405" s="37"/>
      <c r="Y1405" s="37"/>
      <c r="Z1405" s="37"/>
    </row>
    <row r="1406" spans="1:28" ht="13.5" thickBot="1" x14ac:dyDescent="0.25">
      <c r="A1406" s="113">
        <v>1404</v>
      </c>
      <c r="B1406" s="121"/>
      <c r="C1406" s="121"/>
      <c r="D1406" s="121"/>
      <c r="E1406" s="121"/>
      <c r="F1406" s="122"/>
      <c r="G1406" s="121"/>
      <c r="H1406" s="122"/>
      <c r="I1406" s="121"/>
      <c r="J1406" s="121"/>
      <c r="K1406" s="121"/>
      <c r="L1406" s="121"/>
      <c r="M1406" s="122"/>
      <c r="N1406" s="121"/>
      <c r="O1406" s="121"/>
      <c r="P1406" s="121"/>
      <c r="Q1406" s="121"/>
      <c r="R1406" s="122"/>
      <c r="S1406" s="121"/>
      <c r="T1406" s="121"/>
      <c r="U1406" s="121"/>
      <c r="V1406" s="121"/>
      <c r="W1406" s="122"/>
      <c r="X1406" s="121"/>
      <c r="Y1406" s="114"/>
      <c r="Z1406" s="114"/>
      <c r="AA1406" s="114"/>
      <c r="AB1406" s="115"/>
    </row>
    <row r="1407" spans="1:28" x14ac:dyDescent="0.2">
      <c r="A1407" s="101">
        <v>1405</v>
      </c>
      <c r="B1407" s="37"/>
      <c r="C1407" s="37"/>
      <c r="D1407" s="37"/>
      <c r="G1407" s="37"/>
      <c r="J1407" s="25"/>
      <c r="K1407" s="25"/>
      <c r="P1407" s="25"/>
      <c r="T1407" s="37"/>
      <c r="U1407" s="37"/>
      <c r="Y1407" s="37"/>
      <c r="Z1407" s="37"/>
    </row>
    <row r="1408" spans="1:28" x14ac:dyDescent="0.2">
      <c r="A1408" s="101">
        <v>1406</v>
      </c>
      <c r="B1408" s="37"/>
      <c r="C1408" s="37"/>
      <c r="D1408" s="37"/>
      <c r="G1408" s="37"/>
      <c r="J1408" s="25"/>
      <c r="K1408" s="25"/>
      <c r="P1408" s="25"/>
      <c r="T1408" s="37"/>
      <c r="U1408" s="37"/>
      <c r="Y1408" s="37"/>
      <c r="Z1408" s="37"/>
    </row>
    <row r="1409" spans="1:28" x14ac:dyDescent="0.2">
      <c r="A1409" s="101">
        <v>1407</v>
      </c>
      <c r="B1409" s="37"/>
      <c r="C1409" s="37"/>
      <c r="D1409" s="37"/>
      <c r="G1409" s="37"/>
      <c r="J1409" s="25"/>
      <c r="K1409" s="25"/>
      <c r="P1409" s="25"/>
      <c r="T1409" s="37"/>
      <c r="U1409" s="37"/>
      <c r="Y1409" s="37"/>
      <c r="Z1409" s="37"/>
    </row>
    <row r="1410" spans="1:28" x14ac:dyDescent="0.2">
      <c r="A1410" s="101">
        <v>1408</v>
      </c>
      <c r="B1410" s="37"/>
      <c r="C1410" s="37"/>
      <c r="D1410" s="37"/>
      <c r="G1410" s="37"/>
      <c r="J1410" s="25"/>
      <c r="K1410" s="25"/>
      <c r="P1410" s="25"/>
      <c r="T1410" s="37"/>
      <c r="U1410" s="37"/>
      <c r="Y1410" s="37"/>
      <c r="Z1410" s="37"/>
    </row>
    <row r="1411" spans="1:28" ht="13.5" thickBot="1" x14ac:dyDescent="0.25">
      <c r="A1411" s="113">
        <v>1409</v>
      </c>
      <c r="B1411" s="121"/>
      <c r="C1411" s="121"/>
      <c r="D1411" s="121"/>
      <c r="E1411" s="121"/>
      <c r="F1411" s="122"/>
      <c r="G1411" s="121"/>
      <c r="H1411" s="122"/>
      <c r="I1411" s="121"/>
      <c r="J1411" s="121"/>
      <c r="K1411" s="121"/>
      <c r="L1411" s="121"/>
      <c r="M1411" s="122"/>
      <c r="N1411" s="121"/>
      <c r="O1411" s="121"/>
      <c r="P1411" s="121"/>
      <c r="Q1411" s="121"/>
      <c r="R1411" s="122"/>
      <c r="S1411" s="121"/>
      <c r="T1411" s="121"/>
      <c r="U1411" s="121"/>
      <c r="V1411" s="121"/>
      <c r="W1411" s="122"/>
      <c r="X1411" s="121"/>
      <c r="Y1411" s="114"/>
      <c r="Z1411" s="114"/>
      <c r="AA1411" s="114"/>
      <c r="AB1411" s="115"/>
    </row>
    <row r="1412" spans="1:28" x14ac:dyDescent="0.2">
      <c r="A1412" s="101">
        <v>1410</v>
      </c>
      <c r="B1412" s="37"/>
      <c r="C1412" s="37"/>
      <c r="D1412" s="37"/>
      <c r="G1412" s="37"/>
      <c r="J1412" s="25"/>
      <c r="K1412" s="25"/>
      <c r="P1412" s="25"/>
      <c r="T1412" s="37"/>
      <c r="U1412" s="37"/>
      <c r="Y1412" s="37"/>
      <c r="Z1412" s="37"/>
    </row>
    <row r="1413" spans="1:28" x14ac:dyDescent="0.2">
      <c r="A1413" s="101">
        <v>1411</v>
      </c>
      <c r="B1413" s="37"/>
      <c r="C1413" s="37"/>
      <c r="D1413" s="37"/>
      <c r="G1413" s="37"/>
      <c r="J1413" s="25"/>
      <c r="K1413" s="25"/>
      <c r="P1413" s="25"/>
      <c r="T1413" s="37"/>
      <c r="U1413" s="37"/>
      <c r="Y1413" s="37"/>
      <c r="Z1413" s="37"/>
    </row>
    <row r="1414" spans="1:28" x14ac:dyDescent="0.2">
      <c r="A1414" s="101">
        <v>1412</v>
      </c>
      <c r="B1414" s="37"/>
      <c r="C1414" s="37"/>
      <c r="D1414" s="37"/>
      <c r="G1414" s="37"/>
      <c r="J1414" s="25"/>
      <c r="K1414" s="25"/>
      <c r="P1414" s="25"/>
      <c r="T1414" s="37"/>
      <c r="U1414" s="37"/>
      <c r="Y1414" s="37"/>
      <c r="Z1414" s="37"/>
    </row>
    <row r="1415" spans="1:28" x14ac:dyDescent="0.2">
      <c r="A1415" s="101">
        <v>1413</v>
      </c>
      <c r="B1415" s="37"/>
      <c r="C1415" s="37"/>
      <c r="D1415" s="37"/>
      <c r="G1415" s="37"/>
      <c r="J1415" s="25"/>
      <c r="K1415" s="25"/>
      <c r="P1415" s="25"/>
      <c r="T1415" s="37"/>
      <c r="U1415" s="37"/>
      <c r="Y1415" s="37"/>
      <c r="Z1415" s="37"/>
    </row>
    <row r="1416" spans="1:28" ht="13.5" thickBot="1" x14ac:dyDescent="0.25">
      <c r="A1416" s="113">
        <v>1414</v>
      </c>
      <c r="B1416" s="121"/>
      <c r="C1416" s="121"/>
      <c r="D1416" s="121"/>
      <c r="E1416" s="121"/>
      <c r="F1416" s="122"/>
      <c r="G1416" s="121"/>
      <c r="H1416" s="122"/>
      <c r="I1416" s="121"/>
      <c r="J1416" s="121"/>
      <c r="K1416" s="121"/>
      <c r="L1416" s="121"/>
      <c r="M1416" s="122"/>
      <c r="N1416" s="121"/>
      <c r="O1416" s="121"/>
      <c r="P1416" s="121"/>
      <c r="Q1416" s="121"/>
      <c r="R1416" s="122"/>
      <c r="S1416" s="121"/>
      <c r="T1416" s="121"/>
      <c r="U1416" s="121"/>
      <c r="V1416" s="121"/>
      <c r="W1416" s="122"/>
      <c r="X1416" s="121"/>
      <c r="Y1416" s="114"/>
      <c r="Z1416" s="114"/>
      <c r="AA1416" s="114"/>
      <c r="AB1416" s="115"/>
    </row>
    <row r="1417" spans="1:28" x14ac:dyDescent="0.2">
      <c r="A1417" s="101">
        <v>1415</v>
      </c>
      <c r="B1417" s="37"/>
      <c r="C1417" s="37"/>
      <c r="D1417" s="37"/>
      <c r="G1417" s="37"/>
      <c r="J1417" s="25"/>
      <c r="K1417" s="25"/>
      <c r="P1417" s="25"/>
      <c r="T1417" s="37"/>
      <c r="U1417" s="37"/>
      <c r="Y1417" s="37"/>
      <c r="Z1417" s="37"/>
    </row>
    <row r="1418" spans="1:28" x14ac:dyDescent="0.2">
      <c r="A1418" s="101">
        <v>1416</v>
      </c>
      <c r="B1418" s="37"/>
      <c r="C1418" s="37"/>
      <c r="D1418" s="37"/>
      <c r="G1418" s="37"/>
      <c r="J1418" s="25"/>
      <c r="K1418" s="25"/>
      <c r="P1418" s="25"/>
      <c r="T1418" s="37"/>
      <c r="U1418" s="37"/>
      <c r="Y1418" s="37"/>
      <c r="Z1418" s="37"/>
    </row>
    <row r="1419" spans="1:28" x14ac:dyDescent="0.2">
      <c r="A1419" s="101">
        <v>1417</v>
      </c>
      <c r="B1419" s="37"/>
      <c r="C1419" s="37"/>
      <c r="D1419" s="37"/>
      <c r="G1419" s="37"/>
      <c r="J1419" s="25"/>
      <c r="K1419" s="25"/>
      <c r="P1419" s="25"/>
      <c r="T1419" s="37"/>
      <c r="U1419" s="37"/>
      <c r="Y1419" s="37"/>
      <c r="Z1419" s="37"/>
    </row>
    <row r="1420" spans="1:28" x14ac:dyDescent="0.2">
      <c r="A1420" s="101">
        <v>1418</v>
      </c>
      <c r="B1420" s="37"/>
      <c r="C1420" s="37"/>
      <c r="D1420" s="37"/>
      <c r="G1420" s="37"/>
      <c r="J1420" s="25"/>
      <c r="K1420" s="25"/>
      <c r="P1420" s="25"/>
      <c r="T1420" s="37"/>
      <c r="U1420" s="37"/>
      <c r="Y1420" s="37"/>
      <c r="Z1420" s="37"/>
    </row>
    <row r="1421" spans="1:28" ht="13.5" thickBot="1" x14ac:dyDescent="0.25">
      <c r="A1421" s="113">
        <v>1419</v>
      </c>
      <c r="B1421" s="121"/>
      <c r="C1421" s="121"/>
      <c r="D1421" s="121"/>
      <c r="E1421" s="121"/>
      <c r="F1421" s="122"/>
      <c r="G1421" s="121"/>
      <c r="H1421" s="122"/>
      <c r="I1421" s="121"/>
      <c r="J1421" s="121"/>
      <c r="K1421" s="121"/>
      <c r="L1421" s="121"/>
      <c r="M1421" s="122"/>
      <c r="N1421" s="121"/>
      <c r="O1421" s="121"/>
      <c r="P1421" s="121"/>
      <c r="Q1421" s="121"/>
      <c r="R1421" s="122"/>
      <c r="S1421" s="121"/>
      <c r="T1421" s="121"/>
      <c r="U1421" s="121"/>
      <c r="V1421" s="121"/>
      <c r="W1421" s="122"/>
      <c r="X1421" s="121"/>
      <c r="Y1421" s="114"/>
      <c r="Z1421" s="114"/>
      <c r="AA1421" s="114"/>
      <c r="AB1421" s="115"/>
    </row>
    <row r="1422" spans="1:28" x14ac:dyDescent="0.2">
      <c r="A1422" s="101">
        <v>1420</v>
      </c>
      <c r="B1422" s="37"/>
      <c r="C1422" s="37"/>
      <c r="D1422" s="37"/>
      <c r="G1422" s="37"/>
      <c r="J1422" s="25"/>
      <c r="K1422" s="25"/>
      <c r="P1422" s="25"/>
      <c r="T1422" s="37"/>
      <c r="U1422" s="37"/>
      <c r="Y1422" s="37"/>
      <c r="Z1422" s="37"/>
    </row>
    <row r="1423" spans="1:28" x14ac:dyDescent="0.2">
      <c r="A1423" s="101">
        <v>1421</v>
      </c>
      <c r="B1423" s="37"/>
      <c r="C1423" s="37"/>
      <c r="D1423" s="37"/>
      <c r="G1423" s="37"/>
      <c r="J1423" s="25"/>
      <c r="K1423" s="25"/>
      <c r="P1423" s="25"/>
      <c r="T1423" s="37"/>
      <c r="U1423" s="37"/>
      <c r="Y1423" s="37"/>
      <c r="Z1423" s="37"/>
    </row>
    <row r="1424" spans="1:28" x14ac:dyDescent="0.2">
      <c r="A1424" s="101">
        <v>1422</v>
      </c>
      <c r="B1424" s="37"/>
      <c r="C1424" s="37"/>
      <c r="D1424" s="37"/>
      <c r="G1424" s="37"/>
      <c r="J1424" s="25"/>
      <c r="K1424" s="25"/>
      <c r="P1424" s="25"/>
      <c r="T1424" s="37"/>
      <c r="U1424" s="37"/>
      <c r="Y1424" s="37"/>
      <c r="Z1424" s="37"/>
    </row>
    <row r="1425" spans="1:28" x14ac:dyDescent="0.2">
      <c r="A1425" s="101">
        <v>1423</v>
      </c>
      <c r="B1425" s="37"/>
      <c r="C1425" s="37"/>
      <c r="D1425" s="37"/>
      <c r="G1425" s="37"/>
      <c r="J1425" s="25"/>
      <c r="K1425" s="25"/>
      <c r="P1425" s="25"/>
      <c r="T1425" s="37"/>
      <c r="U1425" s="37"/>
      <c r="Y1425" s="37"/>
      <c r="Z1425" s="37"/>
    </row>
    <row r="1426" spans="1:28" ht="13.5" thickBot="1" x14ac:dyDescent="0.25">
      <c r="A1426" s="113">
        <v>1424</v>
      </c>
      <c r="B1426" s="121"/>
      <c r="C1426" s="121"/>
      <c r="D1426" s="121"/>
      <c r="E1426" s="121"/>
      <c r="F1426" s="122"/>
      <c r="G1426" s="121"/>
      <c r="H1426" s="122"/>
      <c r="I1426" s="121"/>
      <c r="J1426" s="121"/>
      <c r="K1426" s="121"/>
      <c r="L1426" s="121"/>
      <c r="M1426" s="122"/>
      <c r="N1426" s="121"/>
      <c r="O1426" s="121"/>
      <c r="P1426" s="121"/>
      <c r="Q1426" s="121"/>
      <c r="R1426" s="122"/>
      <c r="S1426" s="121"/>
      <c r="T1426" s="121"/>
      <c r="U1426" s="121"/>
      <c r="V1426" s="121"/>
      <c r="W1426" s="122"/>
      <c r="X1426" s="121"/>
      <c r="Y1426" s="114"/>
      <c r="Z1426" s="114"/>
      <c r="AA1426" s="114"/>
      <c r="AB1426" s="115"/>
    </row>
    <row r="1427" spans="1:28" x14ac:dyDescent="0.2">
      <c r="A1427" s="101">
        <v>1425</v>
      </c>
      <c r="B1427" s="37"/>
      <c r="C1427" s="37"/>
      <c r="D1427" s="37"/>
      <c r="G1427" s="37"/>
      <c r="J1427" s="25"/>
      <c r="K1427" s="25"/>
      <c r="P1427" s="25"/>
      <c r="T1427" s="37"/>
      <c r="U1427" s="37"/>
      <c r="Y1427" s="37"/>
      <c r="Z1427" s="37"/>
    </row>
    <row r="1428" spans="1:28" x14ac:dyDescent="0.2">
      <c r="A1428" s="101">
        <v>1426</v>
      </c>
      <c r="B1428" s="37"/>
      <c r="C1428" s="37"/>
      <c r="D1428" s="37"/>
      <c r="G1428" s="37"/>
      <c r="J1428" s="25"/>
      <c r="K1428" s="25"/>
      <c r="P1428" s="25"/>
      <c r="T1428" s="37"/>
      <c r="U1428" s="37"/>
      <c r="Y1428" s="37"/>
      <c r="Z1428" s="37"/>
    </row>
    <row r="1429" spans="1:28" x14ac:dyDescent="0.2">
      <c r="A1429" s="101">
        <v>1427</v>
      </c>
      <c r="B1429" s="37"/>
      <c r="C1429" s="37"/>
      <c r="D1429" s="37"/>
      <c r="G1429" s="37"/>
      <c r="J1429" s="25"/>
      <c r="K1429" s="25"/>
      <c r="P1429" s="25"/>
      <c r="T1429" s="37"/>
      <c r="U1429" s="37"/>
      <c r="Y1429" s="37"/>
      <c r="Z1429" s="37"/>
    </row>
    <row r="1430" spans="1:28" x14ac:dyDescent="0.2">
      <c r="A1430" s="101">
        <v>1428</v>
      </c>
      <c r="B1430" s="37"/>
      <c r="C1430" s="37"/>
      <c r="D1430" s="37"/>
      <c r="G1430" s="37"/>
      <c r="J1430" s="25"/>
      <c r="K1430" s="25"/>
      <c r="P1430" s="25"/>
      <c r="T1430" s="37"/>
      <c r="U1430" s="37"/>
      <c r="Y1430" s="37"/>
      <c r="Z1430" s="37"/>
    </row>
    <row r="1431" spans="1:28" ht="13.5" thickBot="1" x14ac:dyDescent="0.25">
      <c r="A1431" s="113">
        <v>1429</v>
      </c>
      <c r="B1431" s="121"/>
      <c r="C1431" s="121"/>
      <c r="D1431" s="121"/>
      <c r="E1431" s="121"/>
      <c r="F1431" s="122"/>
      <c r="G1431" s="121"/>
      <c r="H1431" s="122"/>
      <c r="I1431" s="121"/>
      <c r="J1431" s="121"/>
      <c r="K1431" s="121"/>
      <c r="L1431" s="121"/>
      <c r="M1431" s="122"/>
      <c r="N1431" s="121"/>
      <c r="O1431" s="121"/>
      <c r="P1431" s="121"/>
      <c r="Q1431" s="121"/>
      <c r="R1431" s="122"/>
      <c r="S1431" s="121"/>
      <c r="T1431" s="121"/>
      <c r="U1431" s="121"/>
      <c r="V1431" s="121"/>
      <c r="W1431" s="122"/>
      <c r="X1431" s="121"/>
      <c r="Y1431" s="114"/>
      <c r="Z1431" s="114"/>
      <c r="AA1431" s="114"/>
      <c r="AB1431" s="115"/>
    </row>
    <row r="1432" spans="1:28" x14ac:dyDescent="0.2">
      <c r="A1432" s="101">
        <v>1430</v>
      </c>
      <c r="B1432" s="37"/>
      <c r="C1432" s="37"/>
      <c r="D1432" s="37"/>
      <c r="G1432" s="37"/>
      <c r="J1432" s="25"/>
      <c r="K1432" s="25"/>
      <c r="P1432" s="25"/>
      <c r="T1432" s="37"/>
      <c r="U1432" s="37"/>
      <c r="Y1432" s="37"/>
      <c r="Z1432" s="37"/>
    </row>
    <row r="1433" spans="1:28" x14ac:dyDescent="0.2">
      <c r="A1433" s="101">
        <v>1431</v>
      </c>
      <c r="B1433" s="37"/>
      <c r="C1433" s="37"/>
      <c r="D1433" s="37"/>
      <c r="G1433" s="37"/>
      <c r="J1433" s="25"/>
      <c r="K1433" s="25"/>
      <c r="P1433" s="25"/>
      <c r="T1433" s="37"/>
      <c r="U1433" s="37"/>
      <c r="Y1433" s="37"/>
      <c r="Z1433" s="37"/>
    </row>
    <row r="1434" spans="1:28" x14ac:dyDescent="0.2">
      <c r="A1434" s="101">
        <v>1432</v>
      </c>
      <c r="B1434" s="37"/>
      <c r="C1434" s="37"/>
      <c r="D1434" s="37"/>
      <c r="G1434" s="37"/>
      <c r="J1434" s="25"/>
      <c r="K1434" s="25"/>
      <c r="P1434" s="25"/>
      <c r="T1434" s="37"/>
      <c r="U1434" s="37"/>
      <c r="Y1434" s="37"/>
      <c r="Z1434" s="37"/>
    </row>
    <row r="1435" spans="1:28" x14ac:dyDescent="0.2">
      <c r="A1435" s="101">
        <v>1433</v>
      </c>
      <c r="B1435" s="37"/>
      <c r="C1435" s="37"/>
      <c r="D1435" s="37"/>
      <c r="G1435" s="37"/>
      <c r="J1435" s="25"/>
      <c r="K1435" s="25"/>
      <c r="P1435" s="25"/>
      <c r="T1435" s="37"/>
      <c r="U1435" s="37"/>
      <c r="Y1435" s="37"/>
      <c r="Z1435" s="37"/>
    </row>
    <row r="1436" spans="1:28" ht="13.5" thickBot="1" x14ac:dyDescent="0.25">
      <c r="A1436" s="113">
        <v>1434</v>
      </c>
      <c r="B1436" s="121"/>
      <c r="C1436" s="121"/>
      <c r="D1436" s="121"/>
      <c r="E1436" s="121"/>
      <c r="F1436" s="122"/>
      <c r="G1436" s="121"/>
      <c r="H1436" s="122"/>
      <c r="I1436" s="121"/>
      <c r="J1436" s="121"/>
      <c r="K1436" s="121"/>
      <c r="L1436" s="121"/>
      <c r="M1436" s="122"/>
      <c r="N1436" s="121"/>
      <c r="O1436" s="121"/>
      <c r="P1436" s="121"/>
      <c r="Q1436" s="121"/>
      <c r="R1436" s="122"/>
      <c r="S1436" s="121"/>
      <c r="T1436" s="121"/>
      <c r="U1436" s="121"/>
      <c r="V1436" s="121"/>
      <c r="W1436" s="122"/>
      <c r="X1436" s="121"/>
      <c r="Y1436" s="114"/>
      <c r="Z1436" s="114"/>
      <c r="AA1436" s="114"/>
      <c r="AB1436" s="115"/>
    </row>
    <row r="1437" spans="1:28" x14ac:dyDescent="0.2">
      <c r="A1437" s="101">
        <v>1435</v>
      </c>
      <c r="B1437" s="37"/>
      <c r="C1437" s="37"/>
      <c r="D1437" s="37"/>
      <c r="G1437" s="37"/>
      <c r="J1437" s="25"/>
      <c r="K1437" s="25"/>
      <c r="P1437" s="25"/>
      <c r="T1437" s="37"/>
      <c r="U1437" s="37"/>
      <c r="Y1437" s="37"/>
      <c r="Z1437" s="37"/>
    </row>
    <row r="1438" spans="1:28" x14ac:dyDescent="0.2">
      <c r="A1438" s="101">
        <v>1436</v>
      </c>
      <c r="B1438" s="37"/>
      <c r="C1438" s="37"/>
      <c r="D1438" s="37"/>
      <c r="G1438" s="37"/>
      <c r="J1438" s="25"/>
      <c r="K1438" s="25"/>
      <c r="P1438" s="25"/>
      <c r="T1438" s="37"/>
      <c r="U1438" s="37"/>
      <c r="Y1438" s="37"/>
      <c r="Z1438" s="37"/>
    </row>
    <row r="1439" spans="1:28" x14ac:dyDescent="0.2">
      <c r="A1439" s="101">
        <v>1437</v>
      </c>
      <c r="B1439" s="37"/>
      <c r="C1439" s="37"/>
      <c r="D1439" s="37"/>
      <c r="G1439" s="37"/>
      <c r="J1439" s="25"/>
      <c r="K1439" s="25"/>
      <c r="P1439" s="25"/>
      <c r="T1439" s="37"/>
      <c r="U1439" s="37"/>
      <c r="Y1439" s="37"/>
      <c r="Z1439" s="37"/>
    </row>
    <row r="1440" spans="1:28" x14ac:dyDescent="0.2">
      <c r="A1440" s="101">
        <v>1438</v>
      </c>
      <c r="B1440" s="37"/>
      <c r="C1440" s="37"/>
      <c r="D1440" s="37"/>
      <c r="G1440" s="37"/>
      <c r="J1440" s="25"/>
      <c r="K1440" s="25"/>
      <c r="P1440" s="25"/>
      <c r="T1440" s="37"/>
      <c r="U1440" s="37"/>
      <c r="Y1440" s="37"/>
      <c r="Z1440" s="37"/>
    </row>
    <row r="1441" spans="1:28" ht="13.5" thickBot="1" x14ac:dyDescent="0.25">
      <c r="A1441" s="113">
        <v>1439</v>
      </c>
      <c r="B1441" s="121"/>
      <c r="C1441" s="121"/>
      <c r="D1441" s="121"/>
      <c r="E1441" s="121"/>
      <c r="F1441" s="122"/>
      <c r="G1441" s="121"/>
      <c r="H1441" s="122"/>
      <c r="I1441" s="121"/>
      <c r="J1441" s="121"/>
      <c r="K1441" s="121"/>
      <c r="L1441" s="121"/>
      <c r="M1441" s="122"/>
      <c r="N1441" s="121"/>
      <c r="O1441" s="121"/>
      <c r="P1441" s="121"/>
      <c r="Q1441" s="121"/>
      <c r="R1441" s="122"/>
      <c r="S1441" s="121"/>
      <c r="T1441" s="121"/>
      <c r="U1441" s="121"/>
      <c r="V1441" s="121"/>
      <c r="W1441" s="122"/>
      <c r="X1441" s="121"/>
      <c r="Y1441" s="114"/>
      <c r="Z1441" s="114"/>
      <c r="AA1441" s="114"/>
      <c r="AB1441" s="115"/>
    </row>
    <row r="1442" spans="1:28" x14ac:dyDescent="0.2">
      <c r="A1442" s="101">
        <v>1440</v>
      </c>
      <c r="B1442" s="37"/>
      <c r="C1442" s="37"/>
      <c r="D1442" s="37"/>
      <c r="G1442" s="37"/>
      <c r="J1442" s="25"/>
      <c r="K1442" s="25"/>
      <c r="P1442" s="25"/>
      <c r="T1442" s="37"/>
      <c r="U1442" s="37"/>
      <c r="Y1442" s="37"/>
      <c r="Z1442" s="37"/>
    </row>
    <row r="1443" spans="1:28" x14ac:dyDescent="0.2">
      <c r="A1443" s="101">
        <v>1441</v>
      </c>
      <c r="B1443" s="37"/>
      <c r="C1443" s="37"/>
      <c r="D1443" s="37"/>
      <c r="G1443" s="37"/>
      <c r="J1443" s="25"/>
      <c r="K1443" s="25"/>
      <c r="P1443" s="25"/>
      <c r="T1443" s="37"/>
      <c r="U1443" s="37"/>
      <c r="Y1443" s="37"/>
      <c r="Z1443" s="37"/>
    </row>
    <row r="1444" spans="1:28" x14ac:dyDescent="0.2">
      <c r="A1444" s="101">
        <v>1442</v>
      </c>
      <c r="B1444" s="37"/>
      <c r="C1444" s="37"/>
      <c r="D1444" s="37"/>
      <c r="G1444" s="37"/>
      <c r="J1444" s="25"/>
      <c r="K1444" s="25"/>
      <c r="P1444" s="25"/>
      <c r="T1444" s="37"/>
      <c r="U1444" s="37"/>
      <c r="Y1444" s="37"/>
      <c r="Z1444" s="37"/>
    </row>
    <row r="1445" spans="1:28" x14ac:dyDescent="0.2">
      <c r="A1445" s="101">
        <v>1443</v>
      </c>
      <c r="B1445" s="37"/>
      <c r="C1445" s="37"/>
      <c r="D1445" s="37"/>
      <c r="G1445" s="37"/>
      <c r="J1445" s="25"/>
      <c r="K1445" s="25"/>
      <c r="P1445" s="25"/>
      <c r="T1445" s="37"/>
      <c r="U1445" s="37"/>
      <c r="Y1445" s="37"/>
      <c r="Z1445" s="37"/>
    </row>
    <row r="1446" spans="1:28" ht="13.5" thickBot="1" x14ac:dyDescent="0.25">
      <c r="A1446" s="113">
        <v>1444</v>
      </c>
      <c r="B1446" s="121"/>
      <c r="C1446" s="121"/>
      <c r="D1446" s="121"/>
      <c r="E1446" s="121"/>
      <c r="F1446" s="122"/>
      <c r="G1446" s="121"/>
      <c r="H1446" s="122"/>
      <c r="I1446" s="121"/>
      <c r="J1446" s="121"/>
      <c r="K1446" s="121"/>
      <c r="L1446" s="121"/>
      <c r="M1446" s="122"/>
      <c r="N1446" s="121"/>
      <c r="O1446" s="121"/>
      <c r="P1446" s="121"/>
      <c r="Q1446" s="121"/>
      <c r="R1446" s="122"/>
      <c r="S1446" s="121"/>
      <c r="T1446" s="121"/>
      <c r="U1446" s="121"/>
      <c r="V1446" s="121"/>
      <c r="W1446" s="122"/>
      <c r="X1446" s="121"/>
      <c r="Y1446" s="114"/>
      <c r="Z1446" s="114"/>
      <c r="AA1446" s="114"/>
      <c r="AB1446" s="115"/>
    </row>
    <row r="1447" spans="1:28" x14ac:dyDescent="0.2">
      <c r="A1447" s="101">
        <v>1445</v>
      </c>
      <c r="B1447" s="37"/>
      <c r="C1447" s="37"/>
      <c r="D1447" s="37"/>
      <c r="G1447" s="37"/>
      <c r="J1447" s="25"/>
      <c r="K1447" s="25"/>
      <c r="P1447" s="25"/>
      <c r="T1447" s="37"/>
      <c r="U1447" s="37"/>
      <c r="Y1447" s="37"/>
      <c r="Z1447" s="37"/>
    </row>
    <row r="1448" spans="1:28" x14ac:dyDescent="0.2">
      <c r="A1448" s="101">
        <v>1446</v>
      </c>
      <c r="B1448" s="37"/>
      <c r="C1448" s="37"/>
      <c r="D1448" s="37"/>
      <c r="G1448" s="37"/>
      <c r="J1448" s="25"/>
      <c r="K1448" s="25"/>
      <c r="P1448" s="25"/>
      <c r="T1448" s="37"/>
      <c r="U1448" s="37"/>
      <c r="Y1448" s="37"/>
      <c r="Z1448" s="37"/>
    </row>
    <row r="1449" spans="1:28" x14ac:dyDescent="0.2">
      <c r="A1449" s="101">
        <v>1447</v>
      </c>
      <c r="B1449" s="37"/>
      <c r="C1449" s="37"/>
      <c r="D1449" s="37"/>
      <c r="G1449" s="37"/>
      <c r="J1449" s="25"/>
      <c r="K1449" s="25"/>
      <c r="P1449" s="25"/>
      <c r="T1449" s="37"/>
      <c r="U1449" s="37"/>
      <c r="Y1449" s="37"/>
      <c r="Z1449" s="37"/>
    </row>
    <row r="1450" spans="1:28" x14ac:dyDescent="0.2">
      <c r="A1450" s="101">
        <v>1448</v>
      </c>
      <c r="B1450" s="37"/>
      <c r="C1450" s="37"/>
      <c r="D1450" s="37"/>
      <c r="G1450" s="37"/>
      <c r="J1450" s="25"/>
      <c r="K1450" s="25"/>
      <c r="P1450" s="25"/>
      <c r="T1450" s="37"/>
      <c r="U1450" s="37"/>
      <c r="Y1450" s="37"/>
      <c r="Z1450" s="37"/>
    </row>
    <row r="1451" spans="1:28" ht="13.5" thickBot="1" x14ac:dyDescent="0.25">
      <c r="A1451" s="113">
        <v>1449</v>
      </c>
      <c r="B1451" s="121"/>
      <c r="C1451" s="121"/>
      <c r="D1451" s="121"/>
      <c r="E1451" s="121"/>
      <c r="F1451" s="122"/>
      <c r="G1451" s="121"/>
      <c r="H1451" s="122"/>
      <c r="I1451" s="121"/>
      <c r="J1451" s="121"/>
      <c r="K1451" s="121"/>
      <c r="L1451" s="121"/>
      <c r="M1451" s="122"/>
      <c r="N1451" s="121"/>
      <c r="O1451" s="121"/>
      <c r="P1451" s="121"/>
      <c r="Q1451" s="121"/>
      <c r="R1451" s="122"/>
      <c r="S1451" s="121"/>
      <c r="T1451" s="121"/>
      <c r="U1451" s="121"/>
      <c r="V1451" s="121"/>
      <c r="W1451" s="122"/>
      <c r="X1451" s="121"/>
      <c r="Y1451" s="114"/>
      <c r="Z1451" s="114"/>
      <c r="AA1451" s="114"/>
      <c r="AB1451" s="115"/>
    </row>
    <row r="1452" spans="1:28" x14ac:dyDescent="0.2">
      <c r="A1452" s="101">
        <v>1450</v>
      </c>
      <c r="B1452" s="37"/>
      <c r="C1452" s="37"/>
      <c r="D1452" s="37"/>
      <c r="G1452" s="37"/>
      <c r="J1452" s="25"/>
      <c r="K1452" s="25"/>
      <c r="P1452" s="25"/>
      <c r="T1452" s="37"/>
      <c r="U1452" s="37"/>
      <c r="Y1452" s="37"/>
      <c r="Z1452" s="37"/>
    </row>
    <row r="1453" spans="1:28" x14ac:dyDescent="0.2">
      <c r="A1453" s="101">
        <v>1451</v>
      </c>
      <c r="B1453" s="37"/>
      <c r="C1453" s="37"/>
      <c r="D1453" s="37"/>
      <c r="G1453" s="37"/>
      <c r="J1453" s="25"/>
      <c r="K1453" s="25"/>
      <c r="P1453" s="25"/>
      <c r="T1453" s="37"/>
      <c r="U1453" s="37"/>
      <c r="Y1453" s="37"/>
      <c r="Z1453" s="37"/>
    </row>
    <row r="1454" spans="1:28" x14ac:dyDescent="0.2">
      <c r="A1454" s="101">
        <v>1452</v>
      </c>
      <c r="B1454" s="37"/>
      <c r="C1454" s="37"/>
      <c r="D1454" s="37"/>
      <c r="G1454" s="37"/>
      <c r="J1454" s="25"/>
      <c r="K1454" s="25"/>
      <c r="P1454" s="25"/>
      <c r="T1454" s="37"/>
      <c r="U1454" s="37"/>
      <c r="Y1454" s="37"/>
      <c r="Z1454" s="37"/>
    </row>
    <row r="1455" spans="1:28" x14ac:dyDescent="0.2">
      <c r="A1455" s="101">
        <v>1453</v>
      </c>
      <c r="B1455" s="37"/>
      <c r="C1455" s="37"/>
      <c r="D1455" s="37"/>
      <c r="G1455" s="37"/>
      <c r="J1455" s="25"/>
      <c r="K1455" s="25"/>
      <c r="P1455" s="25"/>
      <c r="T1455" s="37"/>
      <c r="U1455" s="37"/>
      <c r="Y1455" s="37"/>
      <c r="Z1455" s="37"/>
    </row>
    <row r="1456" spans="1:28" ht="13.5" thickBot="1" x14ac:dyDescent="0.25">
      <c r="A1456" s="113">
        <v>1454</v>
      </c>
      <c r="B1456" s="121"/>
      <c r="C1456" s="121"/>
      <c r="D1456" s="121"/>
      <c r="E1456" s="121"/>
      <c r="F1456" s="122"/>
      <c r="G1456" s="121"/>
      <c r="H1456" s="122"/>
      <c r="I1456" s="121"/>
      <c r="J1456" s="121"/>
      <c r="K1456" s="121"/>
      <c r="L1456" s="121"/>
      <c r="M1456" s="122"/>
      <c r="N1456" s="121"/>
      <c r="O1456" s="121"/>
      <c r="P1456" s="121"/>
      <c r="Q1456" s="121"/>
      <c r="R1456" s="122"/>
      <c r="S1456" s="121"/>
      <c r="T1456" s="121"/>
      <c r="U1456" s="121"/>
      <c r="V1456" s="121"/>
      <c r="W1456" s="122"/>
      <c r="X1456" s="121"/>
      <c r="Y1456" s="114"/>
      <c r="Z1456" s="114"/>
      <c r="AA1456" s="114"/>
      <c r="AB1456" s="115"/>
    </row>
    <row r="1457" spans="1:28" x14ac:dyDescent="0.2">
      <c r="A1457" s="101">
        <v>1455</v>
      </c>
      <c r="B1457" s="37"/>
      <c r="C1457" s="37"/>
      <c r="D1457" s="37"/>
      <c r="G1457" s="37"/>
      <c r="J1457" s="25"/>
      <c r="K1457" s="25"/>
      <c r="P1457" s="25"/>
      <c r="T1457" s="37"/>
      <c r="U1457" s="37"/>
      <c r="Y1457" s="37"/>
      <c r="Z1457" s="37"/>
    </row>
    <row r="1458" spans="1:28" x14ac:dyDescent="0.2">
      <c r="A1458" s="101">
        <v>1456</v>
      </c>
      <c r="B1458" s="37"/>
      <c r="C1458" s="37"/>
      <c r="D1458" s="37"/>
      <c r="G1458" s="37"/>
      <c r="J1458" s="25"/>
      <c r="K1458" s="25"/>
      <c r="P1458" s="25"/>
      <c r="T1458" s="37"/>
      <c r="U1458" s="37"/>
      <c r="Y1458" s="37"/>
      <c r="Z1458" s="37"/>
    </row>
    <row r="1459" spans="1:28" x14ac:dyDescent="0.2">
      <c r="A1459" s="101">
        <v>1457</v>
      </c>
      <c r="B1459" s="37"/>
      <c r="C1459" s="37"/>
      <c r="D1459" s="37"/>
      <c r="G1459" s="37"/>
      <c r="J1459" s="25"/>
      <c r="K1459" s="25"/>
      <c r="P1459" s="25"/>
      <c r="T1459" s="37"/>
      <c r="U1459" s="37"/>
      <c r="Y1459" s="37"/>
      <c r="Z1459" s="37"/>
    </row>
    <row r="1460" spans="1:28" x14ac:dyDescent="0.2">
      <c r="A1460" s="101">
        <v>1458</v>
      </c>
      <c r="B1460" s="37"/>
      <c r="C1460" s="37"/>
      <c r="D1460" s="37"/>
      <c r="G1460" s="37"/>
      <c r="J1460" s="25"/>
      <c r="K1460" s="25"/>
      <c r="P1460" s="25"/>
      <c r="T1460" s="37"/>
      <c r="U1460" s="37"/>
      <c r="Y1460" s="37"/>
      <c r="Z1460" s="37"/>
    </row>
    <row r="1461" spans="1:28" ht="13.5" thickBot="1" x14ac:dyDescent="0.25">
      <c r="A1461" s="113">
        <v>1459</v>
      </c>
      <c r="B1461" s="121"/>
      <c r="C1461" s="121"/>
      <c r="D1461" s="121"/>
      <c r="E1461" s="121"/>
      <c r="F1461" s="122"/>
      <c r="G1461" s="121"/>
      <c r="H1461" s="122"/>
      <c r="I1461" s="121"/>
      <c r="J1461" s="121"/>
      <c r="K1461" s="121"/>
      <c r="L1461" s="121"/>
      <c r="M1461" s="122"/>
      <c r="N1461" s="121"/>
      <c r="O1461" s="121"/>
      <c r="P1461" s="121"/>
      <c r="Q1461" s="121"/>
      <c r="R1461" s="122"/>
      <c r="S1461" s="121"/>
      <c r="T1461" s="121"/>
      <c r="U1461" s="121"/>
      <c r="V1461" s="121"/>
      <c r="W1461" s="122"/>
      <c r="X1461" s="121"/>
      <c r="Y1461" s="114"/>
      <c r="Z1461" s="114"/>
      <c r="AA1461" s="114"/>
      <c r="AB1461" s="115"/>
    </row>
    <row r="1462" spans="1:28" x14ac:dyDescent="0.2">
      <c r="A1462" s="101">
        <v>1460</v>
      </c>
      <c r="B1462" s="37"/>
      <c r="C1462" s="37"/>
      <c r="D1462" s="37"/>
      <c r="G1462" s="37"/>
      <c r="J1462" s="25"/>
      <c r="K1462" s="25"/>
      <c r="P1462" s="25"/>
      <c r="T1462" s="37"/>
      <c r="U1462" s="37"/>
      <c r="Y1462" s="37"/>
      <c r="Z1462" s="37"/>
    </row>
    <row r="1463" spans="1:28" x14ac:dyDescent="0.2">
      <c r="A1463" s="101">
        <v>1461</v>
      </c>
      <c r="B1463" s="37"/>
      <c r="C1463" s="37"/>
      <c r="D1463" s="37"/>
      <c r="G1463" s="37"/>
      <c r="J1463" s="25"/>
      <c r="K1463" s="25"/>
      <c r="P1463" s="25"/>
      <c r="T1463" s="37"/>
      <c r="U1463" s="37"/>
      <c r="Y1463" s="37"/>
      <c r="Z1463" s="37"/>
    </row>
    <row r="1464" spans="1:28" x14ac:dyDescent="0.2">
      <c r="A1464" s="101">
        <v>1462</v>
      </c>
      <c r="B1464" s="37"/>
      <c r="C1464" s="37"/>
      <c r="D1464" s="37"/>
      <c r="G1464" s="37"/>
      <c r="J1464" s="25"/>
      <c r="K1464" s="25"/>
      <c r="P1464" s="25"/>
      <c r="T1464" s="37"/>
      <c r="U1464" s="37"/>
      <c r="Y1464" s="37"/>
      <c r="Z1464" s="37"/>
    </row>
    <row r="1465" spans="1:28" x14ac:dyDescent="0.2">
      <c r="A1465" s="101">
        <v>1463</v>
      </c>
      <c r="B1465" s="37"/>
      <c r="C1465" s="37"/>
      <c r="D1465" s="37"/>
      <c r="G1465" s="37"/>
      <c r="J1465" s="25"/>
      <c r="K1465" s="25"/>
      <c r="P1465" s="25"/>
      <c r="T1465" s="37"/>
      <c r="U1465" s="37"/>
      <c r="Y1465" s="37"/>
      <c r="Z1465" s="37"/>
    </row>
    <row r="1466" spans="1:28" ht="13.5" thickBot="1" x14ac:dyDescent="0.25">
      <c r="A1466" s="113">
        <v>1464</v>
      </c>
      <c r="B1466" s="121"/>
      <c r="C1466" s="121"/>
      <c r="D1466" s="121"/>
      <c r="E1466" s="121"/>
      <c r="F1466" s="122"/>
      <c r="G1466" s="121"/>
      <c r="H1466" s="122"/>
      <c r="I1466" s="121"/>
      <c r="J1466" s="121"/>
      <c r="K1466" s="121"/>
      <c r="L1466" s="121"/>
      <c r="M1466" s="122"/>
      <c r="N1466" s="121"/>
      <c r="O1466" s="121"/>
      <c r="P1466" s="121"/>
      <c r="Q1466" s="121"/>
      <c r="R1466" s="122"/>
      <c r="S1466" s="121"/>
      <c r="T1466" s="121"/>
      <c r="U1466" s="121"/>
      <c r="V1466" s="121"/>
      <c r="W1466" s="122"/>
      <c r="X1466" s="121"/>
      <c r="Y1466" s="114"/>
      <c r="Z1466" s="114"/>
      <c r="AA1466" s="114"/>
      <c r="AB1466" s="115"/>
    </row>
    <row r="1467" spans="1:28" x14ac:dyDescent="0.2">
      <c r="A1467" s="101">
        <v>1465</v>
      </c>
      <c r="B1467" s="37"/>
      <c r="C1467" s="37"/>
      <c r="D1467" s="37"/>
      <c r="G1467" s="37"/>
      <c r="J1467" s="25"/>
      <c r="K1467" s="25"/>
      <c r="P1467" s="25"/>
      <c r="T1467" s="37"/>
      <c r="U1467" s="37"/>
      <c r="Y1467" s="37"/>
      <c r="Z1467" s="37"/>
    </row>
    <row r="1468" spans="1:28" x14ac:dyDescent="0.2">
      <c r="A1468" s="101">
        <v>1466</v>
      </c>
      <c r="B1468" s="37"/>
      <c r="C1468" s="37"/>
      <c r="D1468" s="37"/>
      <c r="G1468" s="37"/>
      <c r="J1468" s="25"/>
      <c r="K1468" s="25"/>
      <c r="P1468" s="25"/>
      <c r="T1468" s="37"/>
      <c r="U1468" s="37"/>
      <c r="Y1468" s="37"/>
      <c r="Z1468" s="37"/>
    </row>
    <row r="1469" spans="1:28" x14ac:dyDescent="0.2">
      <c r="A1469" s="101">
        <v>1467</v>
      </c>
      <c r="B1469" s="37"/>
      <c r="C1469" s="37"/>
      <c r="D1469" s="37"/>
      <c r="G1469" s="37"/>
      <c r="J1469" s="25"/>
      <c r="K1469" s="25"/>
      <c r="P1469" s="25"/>
      <c r="T1469" s="37"/>
      <c r="U1469" s="37"/>
      <c r="Y1469" s="37"/>
      <c r="Z1469" s="37"/>
    </row>
    <row r="1470" spans="1:28" x14ac:dyDescent="0.2">
      <c r="A1470" s="101">
        <v>1468</v>
      </c>
      <c r="B1470" s="37"/>
      <c r="C1470" s="37"/>
      <c r="D1470" s="37"/>
      <c r="G1470" s="37"/>
      <c r="J1470" s="25"/>
      <c r="K1470" s="25"/>
      <c r="P1470" s="25"/>
      <c r="T1470" s="37"/>
      <c r="U1470" s="37"/>
      <c r="Y1470" s="37"/>
      <c r="Z1470" s="37"/>
    </row>
    <row r="1471" spans="1:28" ht="13.5" thickBot="1" x14ac:dyDescent="0.25">
      <c r="A1471" s="113">
        <v>1469</v>
      </c>
      <c r="B1471" s="121"/>
      <c r="C1471" s="121"/>
      <c r="D1471" s="121"/>
      <c r="E1471" s="121"/>
      <c r="F1471" s="122"/>
      <c r="G1471" s="121"/>
      <c r="H1471" s="122"/>
      <c r="I1471" s="121"/>
      <c r="J1471" s="121"/>
      <c r="K1471" s="121"/>
      <c r="L1471" s="121"/>
      <c r="M1471" s="122"/>
      <c r="N1471" s="121"/>
      <c r="O1471" s="121"/>
      <c r="P1471" s="121"/>
      <c r="Q1471" s="121"/>
      <c r="R1471" s="122"/>
      <c r="S1471" s="121"/>
      <c r="T1471" s="121"/>
      <c r="U1471" s="121"/>
      <c r="V1471" s="121"/>
      <c r="W1471" s="122"/>
      <c r="X1471" s="121"/>
      <c r="Y1471" s="114"/>
      <c r="Z1471" s="114"/>
      <c r="AA1471" s="114"/>
      <c r="AB1471" s="115"/>
    </row>
    <row r="1472" spans="1:28" x14ac:dyDescent="0.2">
      <c r="A1472" s="101">
        <v>1470</v>
      </c>
      <c r="B1472" s="37"/>
      <c r="C1472" s="37"/>
      <c r="D1472" s="37"/>
      <c r="G1472" s="37"/>
      <c r="J1472" s="25"/>
      <c r="K1472" s="25"/>
      <c r="P1472" s="25"/>
      <c r="T1472" s="37"/>
      <c r="U1472" s="37"/>
      <c r="Y1472" s="37"/>
      <c r="Z1472" s="37"/>
    </row>
    <row r="1473" spans="1:28" x14ac:dyDescent="0.2">
      <c r="A1473" s="101">
        <v>1471</v>
      </c>
      <c r="B1473" s="37"/>
      <c r="C1473" s="37"/>
      <c r="D1473" s="37"/>
      <c r="G1473" s="37"/>
      <c r="J1473" s="25"/>
      <c r="K1473" s="25"/>
      <c r="P1473" s="25"/>
      <c r="T1473" s="37"/>
      <c r="U1473" s="37"/>
      <c r="Y1473" s="37"/>
      <c r="Z1473" s="37"/>
    </row>
    <row r="1474" spans="1:28" x14ac:dyDescent="0.2">
      <c r="A1474" s="101">
        <v>1472</v>
      </c>
      <c r="B1474" s="37"/>
      <c r="C1474" s="37"/>
      <c r="D1474" s="37"/>
      <c r="G1474" s="37"/>
      <c r="J1474" s="25"/>
      <c r="K1474" s="25"/>
      <c r="P1474" s="25"/>
      <c r="T1474" s="37"/>
      <c r="U1474" s="37"/>
      <c r="Y1474" s="37"/>
      <c r="Z1474" s="37"/>
    </row>
    <row r="1475" spans="1:28" x14ac:dyDescent="0.2">
      <c r="A1475" s="101">
        <v>1473</v>
      </c>
      <c r="B1475" s="37"/>
      <c r="C1475" s="37"/>
      <c r="D1475" s="37"/>
      <c r="G1475" s="37"/>
      <c r="J1475" s="25"/>
      <c r="K1475" s="25"/>
      <c r="P1475" s="25"/>
      <c r="T1475" s="37"/>
      <c r="U1475" s="37"/>
      <c r="Y1475" s="37"/>
      <c r="Z1475" s="37"/>
    </row>
    <row r="1476" spans="1:28" ht="13.5" thickBot="1" x14ac:dyDescent="0.25">
      <c r="A1476" s="113">
        <v>1474</v>
      </c>
      <c r="B1476" s="121"/>
      <c r="C1476" s="121"/>
      <c r="D1476" s="121"/>
      <c r="E1476" s="121"/>
      <c r="F1476" s="122"/>
      <c r="G1476" s="121"/>
      <c r="H1476" s="122"/>
      <c r="I1476" s="121"/>
      <c r="J1476" s="121"/>
      <c r="K1476" s="121"/>
      <c r="L1476" s="121"/>
      <c r="M1476" s="122"/>
      <c r="N1476" s="121"/>
      <c r="O1476" s="121"/>
      <c r="P1476" s="121"/>
      <c r="Q1476" s="121"/>
      <c r="R1476" s="122"/>
      <c r="S1476" s="121"/>
      <c r="T1476" s="121"/>
      <c r="U1476" s="121"/>
      <c r="V1476" s="121"/>
      <c r="W1476" s="122"/>
      <c r="X1476" s="121"/>
      <c r="Y1476" s="114"/>
      <c r="Z1476" s="114"/>
      <c r="AA1476" s="114"/>
      <c r="AB1476" s="115"/>
    </row>
    <row r="1477" spans="1:28" x14ac:dyDescent="0.2">
      <c r="A1477" s="101">
        <v>1475</v>
      </c>
      <c r="B1477" s="37"/>
      <c r="C1477" s="37"/>
      <c r="D1477" s="37"/>
      <c r="G1477" s="37"/>
      <c r="J1477" s="25"/>
      <c r="K1477" s="25"/>
      <c r="P1477" s="25"/>
      <c r="T1477" s="37"/>
      <c r="U1477" s="37"/>
      <c r="Y1477" s="37"/>
      <c r="Z1477" s="37"/>
    </row>
    <row r="1478" spans="1:28" x14ac:dyDescent="0.2">
      <c r="A1478" s="101">
        <v>1476</v>
      </c>
      <c r="B1478" s="37"/>
      <c r="C1478" s="37"/>
      <c r="D1478" s="37"/>
      <c r="G1478" s="37"/>
      <c r="J1478" s="25"/>
      <c r="K1478" s="25"/>
      <c r="P1478" s="25"/>
      <c r="T1478" s="37"/>
      <c r="U1478" s="37"/>
      <c r="Y1478" s="37"/>
      <c r="Z1478" s="37"/>
    </row>
    <row r="1479" spans="1:28" x14ac:dyDescent="0.2">
      <c r="A1479" s="101">
        <v>1477</v>
      </c>
      <c r="B1479" s="37"/>
      <c r="C1479" s="37"/>
      <c r="D1479" s="37"/>
      <c r="G1479" s="37"/>
      <c r="J1479" s="25"/>
      <c r="K1479" s="25"/>
      <c r="P1479" s="25"/>
      <c r="T1479" s="37"/>
      <c r="U1479" s="37"/>
      <c r="Y1479" s="37"/>
      <c r="Z1479" s="37"/>
    </row>
    <row r="1480" spans="1:28" x14ac:dyDescent="0.2">
      <c r="A1480" s="101">
        <v>1478</v>
      </c>
      <c r="B1480" s="37"/>
      <c r="C1480" s="37"/>
      <c r="D1480" s="37"/>
      <c r="G1480" s="37"/>
      <c r="J1480" s="25"/>
      <c r="K1480" s="25"/>
      <c r="P1480" s="25"/>
      <c r="T1480" s="37"/>
      <c r="U1480" s="37"/>
      <c r="Y1480" s="37"/>
      <c r="Z1480" s="37"/>
    </row>
    <row r="1481" spans="1:28" ht="13.5" thickBot="1" x14ac:dyDescent="0.25">
      <c r="A1481" s="113">
        <v>1479</v>
      </c>
      <c r="B1481" s="121"/>
      <c r="C1481" s="121"/>
      <c r="D1481" s="121"/>
      <c r="E1481" s="121"/>
      <c r="F1481" s="122"/>
      <c r="G1481" s="121"/>
      <c r="H1481" s="122"/>
      <c r="I1481" s="121"/>
      <c r="J1481" s="121"/>
      <c r="K1481" s="121"/>
      <c r="L1481" s="121"/>
      <c r="M1481" s="122"/>
      <c r="N1481" s="121"/>
      <c r="O1481" s="121"/>
      <c r="P1481" s="121"/>
      <c r="Q1481" s="121"/>
      <c r="R1481" s="122"/>
      <c r="S1481" s="121"/>
      <c r="T1481" s="121"/>
      <c r="U1481" s="121"/>
      <c r="V1481" s="121"/>
      <c r="W1481" s="122"/>
      <c r="X1481" s="121"/>
      <c r="Y1481" s="114"/>
      <c r="Z1481" s="114"/>
      <c r="AA1481" s="114"/>
      <c r="AB1481" s="115"/>
    </row>
    <row r="1482" spans="1:28" x14ac:dyDescent="0.2">
      <c r="A1482" s="101">
        <v>1480</v>
      </c>
      <c r="B1482" s="37"/>
      <c r="C1482" s="37"/>
      <c r="D1482" s="37"/>
      <c r="G1482" s="37"/>
      <c r="J1482" s="25"/>
      <c r="K1482" s="25"/>
      <c r="P1482" s="25"/>
      <c r="T1482" s="37"/>
      <c r="U1482" s="37"/>
      <c r="Y1482" s="37"/>
      <c r="Z1482" s="37"/>
    </row>
    <row r="1483" spans="1:28" x14ac:dyDescent="0.2">
      <c r="A1483" s="101">
        <v>1481</v>
      </c>
      <c r="B1483" s="37"/>
      <c r="C1483" s="37"/>
      <c r="D1483" s="37"/>
      <c r="G1483" s="37"/>
      <c r="J1483" s="25"/>
      <c r="K1483" s="25"/>
      <c r="P1483" s="25"/>
      <c r="T1483" s="37"/>
      <c r="U1483" s="37"/>
      <c r="Y1483" s="37"/>
      <c r="Z1483" s="37"/>
    </row>
    <row r="1484" spans="1:28" x14ac:dyDescent="0.2">
      <c r="A1484" s="101">
        <v>1482</v>
      </c>
      <c r="B1484" s="37"/>
      <c r="C1484" s="37"/>
      <c r="D1484" s="37"/>
      <c r="G1484" s="37"/>
      <c r="J1484" s="25"/>
      <c r="K1484" s="25"/>
      <c r="P1484" s="25"/>
      <c r="T1484" s="37"/>
      <c r="U1484" s="37"/>
      <c r="Y1484" s="37"/>
      <c r="Z1484" s="37"/>
    </row>
    <row r="1485" spans="1:28" x14ac:dyDescent="0.2">
      <c r="A1485" s="101">
        <v>1483</v>
      </c>
      <c r="B1485" s="37"/>
      <c r="C1485" s="37"/>
      <c r="D1485" s="37"/>
      <c r="G1485" s="37"/>
      <c r="J1485" s="25"/>
      <c r="K1485" s="25"/>
      <c r="P1485" s="25"/>
      <c r="T1485" s="37"/>
      <c r="U1485" s="37"/>
      <c r="Y1485" s="37"/>
      <c r="Z1485" s="37"/>
    </row>
    <row r="1486" spans="1:28" ht="13.5" thickBot="1" x14ac:dyDescent="0.25">
      <c r="A1486" s="113">
        <v>1484</v>
      </c>
      <c r="B1486" s="121"/>
      <c r="C1486" s="121"/>
      <c r="D1486" s="121"/>
      <c r="E1486" s="121"/>
      <c r="F1486" s="122"/>
      <c r="G1486" s="121"/>
      <c r="H1486" s="122"/>
      <c r="I1486" s="121"/>
      <c r="J1486" s="121"/>
      <c r="K1486" s="121"/>
      <c r="L1486" s="121"/>
      <c r="M1486" s="122"/>
      <c r="N1486" s="121"/>
      <c r="O1486" s="121"/>
      <c r="P1486" s="121"/>
      <c r="Q1486" s="121"/>
      <c r="R1486" s="122"/>
      <c r="S1486" s="121"/>
      <c r="T1486" s="121"/>
      <c r="U1486" s="121"/>
      <c r="V1486" s="121"/>
      <c r="W1486" s="122"/>
      <c r="X1486" s="121"/>
      <c r="Y1486" s="114"/>
      <c r="Z1486" s="114"/>
      <c r="AA1486" s="114"/>
      <c r="AB1486" s="115"/>
    </row>
    <row r="1487" spans="1:28" x14ac:dyDescent="0.2">
      <c r="A1487" s="101">
        <v>1485</v>
      </c>
      <c r="B1487" s="37"/>
      <c r="C1487" s="37"/>
      <c r="D1487" s="37"/>
      <c r="G1487" s="37"/>
      <c r="J1487" s="25"/>
      <c r="K1487" s="25"/>
      <c r="P1487" s="25"/>
      <c r="T1487" s="37"/>
      <c r="U1487" s="37"/>
      <c r="Y1487" s="37"/>
      <c r="Z1487" s="37"/>
    </row>
    <row r="1488" spans="1:28" x14ac:dyDescent="0.2">
      <c r="A1488" s="101">
        <v>1486</v>
      </c>
      <c r="B1488" s="37"/>
      <c r="C1488" s="37"/>
      <c r="D1488" s="37"/>
      <c r="G1488" s="37"/>
      <c r="J1488" s="25"/>
      <c r="K1488" s="25"/>
      <c r="P1488" s="25"/>
      <c r="T1488" s="37"/>
      <c r="U1488" s="37"/>
      <c r="Y1488" s="37"/>
      <c r="Z1488" s="37"/>
    </row>
    <row r="1489" spans="1:28" x14ac:dyDescent="0.2">
      <c r="A1489" s="101">
        <v>1487</v>
      </c>
      <c r="B1489" s="37"/>
      <c r="C1489" s="37"/>
      <c r="D1489" s="37"/>
      <c r="G1489" s="37"/>
      <c r="J1489" s="25"/>
      <c r="K1489" s="25"/>
      <c r="P1489" s="25"/>
      <c r="T1489" s="37"/>
      <c r="U1489" s="37"/>
      <c r="Y1489" s="37"/>
      <c r="Z1489" s="37"/>
    </row>
    <row r="1490" spans="1:28" x14ac:dyDescent="0.2">
      <c r="A1490" s="101">
        <v>1488</v>
      </c>
      <c r="B1490" s="37"/>
      <c r="C1490" s="37"/>
      <c r="D1490" s="37"/>
      <c r="G1490" s="37"/>
      <c r="J1490" s="25"/>
      <c r="K1490" s="25"/>
      <c r="P1490" s="25"/>
      <c r="T1490" s="37"/>
      <c r="U1490" s="37"/>
      <c r="Y1490" s="37"/>
      <c r="Z1490" s="37"/>
    </row>
    <row r="1491" spans="1:28" ht="13.5" thickBot="1" x14ac:dyDescent="0.25">
      <c r="A1491" s="113">
        <v>1489</v>
      </c>
      <c r="B1491" s="121"/>
      <c r="C1491" s="121"/>
      <c r="D1491" s="121"/>
      <c r="E1491" s="121"/>
      <c r="F1491" s="122"/>
      <c r="G1491" s="121"/>
      <c r="H1491" s="122"/>
      <c r="I1491" s="121"/>
      <c r="J1491" s="121"/>
      <c r="K1491" s="121"/>
      <c r="L1491" s="121"/>
      <c r="M1491" s="122"/>
      <c r="N1491" s="121"/>
      <c r="O1491" s="121"/>
      <c r="P1491" s="121"/>
      <c r="Q1491" s="121"/>
      <c r="R1491" s="122"/>
      <c r="S1491" s="121"/>
      <c r="T1491" s="121"/>
      <c r="U1491" s="121"/>
      <c r="V1491" s="121"/>
      <c r="W1491" s="122"/>
      <c r="X1491" s="121"/>
      <c r="Y1491" s="114"/>
      <c r="Z1491" s="114"/>
      <c r="AA1491" s="114"/>
      <c r="AB1491" s="115"/>
    </row>
    <row r="1492" spans="1:28" x14ac:dyDescent="0.2">
      <c r="A1492" s="101">
        <v>1490</v>
      </c>
      <c r="B1492" s="37"/>
      <c r="C1492" s="37"/>
      <c r="D1492" s="37"/>
      <c r="G1492" s="37"/>
      <c r="J1492" s="25"/>
      <c r="K1492" s="25"/>
      <c r="P1492" s="25"/>
      <c r="T1492" s="37"/>
      <c r="U1492" s="37"/>
      <c r="Y1492" s="37"/>
      <c r="Z1492" s="37"/>
    </row>
    <row r="1493" spans="1:28" x14ac:dyDescent="0.2">
      <c r="A1493" s="101">
        <v>1491</v>
      </c>
      <c r="B1493" s="37"/>
      <c r="C1493" s="37"/>
      <c r="D1493" s="37"/>
      <c r="G1493" s="37"/>
      <c r="J1493" s="25"/>
      <c r="K1493" s="25"/>
      <c r="P1493" s="25"/>
      <c r="T1493" s="37"/>
      <c r="U1493" s="37"/>
      <c r="Y1493" s="37"/>
      <c r="Z1493" s="37"/>
    </row>
    <row r="1494" spans="1:28" x14ac:dyDescent="0.2">
      <c r="A1494" s="101">
        <v>1492</v>
      </c>
      <c r="B1494" s="37"/>
      <c r="C1494" s="37"/>
      <c r="D1494" s="37"/>
      <c r="G1494" s="37"/>
      <c r="J1494" s="25"/>
      <c r="K1494" s="25"/>
      <c r="P1494" s="25"/>
      <c r="T1494" s="37"/>
      <c r="U1494" s="37"/>
      <c r="Y1494" s="37"/>
      <c r="Z1494" s="37"/>
    </row>
    <row r="1495" spans="1:28" x14ac:dyDescent="0.2">
      <c r="A1495" s="101">
        <v>1493</v>
      </c>
      <c r="B1495" s="37"/>
      <c r="C1495" s="37"/>
      <c r="D1495" s="37"/>
      <c r="G1495" s="37"/>
      <c r="J1495" s="25"/>
      <c r="K1495" s="25"/>
      <c r="P1495" s="25"/>
      <c r="T1495" s="37"/>
      <c r="U1495" s="37"/>
      <c r="Y1495" s="37"/>
      <c r="Z1495" s="37"/>
    </row>
    <row r="1496" spans="1:28" ht="13.5" thickBot="1" x14ac:dyDescent="0.25">
      <c r="A1496" s="113">
        <v>1494</v>
      </c>
      <c r="B1496" s="121"/>
      <c r="C1496" s="121"/>
      <c r="D1496" s="121"/>
      <c r="E1496" s="121"/>
      <c r="F1496" s="122"/>
      <c r="G1496" s="121"/>
      <c r="H1496" s="122"/>
      <c r="I1496" s="121"/>
      <c r="J1496" s="121"/>
      <c r="K1496" s="121"/>
      <c r="L1496" s="121"/>
      <c r="M1496" s="122"/>
      <c r="N1496" s="121"/>
      <c r="O1496" s="121"/>
      <c r="P1496" s="121"/>
      <c r="Q1496" s="121"/>
      <c r="R1496" s="122"/>
      <c r="S1496" s="121"/>
      <c r="T1496" s="121"/>
      <c r="U1496" s="121"/>
      <c r="V1496" s="121"/>
      <c r="W1496" s="122"/>
      <c r="X1496" s="121"/>
      <c r="Y1496" s="114"/>
      <c r="Z1496" s="114"/>
      <c r="AA1496" s="114"/>
      <c r="AB1496" s="115"/>
    </row>
    <row r="1497" spans="1:28" x14ac:dyDescent="0.2">
      <c r="A1497" s="101">
        <v>1495</v>
      </c>
      <c r="B1497" s="37"/>
      <c r="C1497" s="37"/>
      <c r="D1497" s="37"/>
      <c r="G1497" s="37"/>
      <c r="J1497" s="25"/>
      <c r="K1497" s="25"/>
      <c r="P1497" s="25"/>
      <c r="T1497" s="37"/>
      <c r="U1497" s="37"/>
      <c r="Y1497" s="37"/>
      <c r="Z1497" s="37"/>
    </row>
    <row r="1498" spans="1:28" x14ac:dyDescent="0.2">
      <c r="A1498" s="101">
        <v>1496</v>
      </c>
      <c r="B1498" s="37"/>
      <c r="C1498" s="37"/>
      <c r="D1498" s="37"/>
      <c r="G1498" s="37"/>
      <c r="J1498" s="25"/>
      <c r="K1498" s="25"/>
      <c r="P1498" s="25"/>
      <c r="T1498" s="37"/>
      <c r="U1498" s="37"/>
      <c r="Y1498" s="37"/>
      <c r="Z1498" s="37"/>
    </row>
    <row r="1499" spans="1:28" x14ac:dyDescent="0.2">
      <c r="A1499" s="101">
        <v>1497</v>
      </c>
      <c r="B1499" s="37"/>
      <c r="C1499" s="37"/>
      <c r="D1499" s="37"/>
      <c r="G1499" s="37"/>
      <c r="J1499" s="25"/>
      <c r="K1499" s="25"/>
      <c r="P1499" s="25"/>
      <c r="T1499" s="37"/>
      <c r="U1499" s="37"/>
      <c r="Y1499" s="37"/>
      <c r="Z1499" s="37"/>
    </row>
    <row r="1500" spans="1:28" x14ac:dyDescent="0.2">
      <c r="A1500" s="101">
        <v>1498</v>
      </c>
      <c r="B1500" s="37"/>
      <c r="C1500" s="37"/>
      <c r="D1500" s="37"/>
      <c r="G1500" s="37"/>
      <c r="J1500" s="25"/>
      <c r="K1500" s="25"/>
      <c r="P1500" s="25"/>
      <c r="T1500" s="37"/>
      <c r="U1500" s="37"/>
      <c r="Y1500" s="37"/>
      <c r="Z1500" s="37"/>
    </row>
    <row r="1501" spans="1:28" ht="13.5" thickBot="1" x14ac:dyDescent="0.25">
      <c r="A1501" s="113">
        <v>1499</v>
      </c>
      <c r="B1501" s="121"/>
      <c r="C1501" s="121"/>
      <c r="D1501" s="121"/>
      <c r="E1501" s="121"/>
      <c r="F1501" s="122"/>
      <c r="G1501" s="121"/>
      <c r="H1501" s="122"/>
      <c r="I1501" s="121"/>
      <c r="J1501" s="121"/>
      <c r="K1501" s="121"/>
      <c r="L1501" s="121"/>
      <c r="M1501" s="122"/>
      <c r="N1501" s="121"/>
      <c r="O1501" s="121"/>
      <c r="P1501" s="121"/>
      <c r="Q1501" s="121"/>
      <c r="R1501" s="122"/>
      <c r="S1501" s="121"/>
      <c r="T1501" s="121"/>
      <c r="U1501" s="121"/>
      <c r="V1501" s="121"/>
      <c r="W1501" s="122"/>
      <c r="X1501" s="121"/>
      <c r="Y1501" s="114"/>
      <c r="Z1501" s="114"/>
      <c r="AA1501" s="114"/>
      <c r="AB1501" s="115"/>
    </row>
    <row r="1502" spans="1:28" x14ac:dyDescent="0.2">
      <c r="A1502" s="101">
        <v>1500</v>
      </c>
      <c r="B1502" s="37"/>
      <c r="C1502" s="37"/>
      <c r="D1502" s="37"/>
      <c r="G1502" s="37"/>
      <c r="J1502" s="25"/>
      <c r="K1502" s="25"/>
      <c r="P1502" s="25"/>
      <c r="T1502" s="37"/>
      <c r="U1502" s="37"/>
      <c r="Y1502" s="37"/>
      <c r="Z1502" s="37"/>
    </row>
    <row r="1503" spans="1:28" x14ac:dyDescent="0.2">
      <c r="A1503" s="101">
        <v>1501</v>
      </c>
      <c r="B1503" s="37"/>
      <c r="C1503" s="37"/>
      <c r="D1503" s="37"/>
      <c r="G1503" s="37"/>
      <c r="J1503" s="25"/>
      <c r="K1503" s="25"/>
      <c r="P1503" s="25"/>
      <c r="T1503" s="37"/>
      <c r="U1503" s="37"/>
      <c r="Y1503" s="37"/>
      <c r="Z1503" s="37"/>
    </row>
    <row r="1504" spans="1:28" x14ac:dyDescent="0.2">
      <c r="A1504" s="101">
        <v>1502</v>
      </c>
      <c r="B1504" s="37"/>
      <c r="C1504" s="37"/>
      <c r="D1504" s="37"/>
      <c r="G1504" s="37"/>
      <c r="J1504" s="25"/>
      <c r="K1504" s="25"/>
      <c r="P1504" s="25"/>
      <c r="T1504" s="37"/>
      <c r="U1504" s="37"/>
      <c r="Y1504" s="37"/>
      <c r="Z1504" s="37"/>
    </row>
    <row r="1505" spans="1:28" x14ac:dyDescent="0.2">
      <c r="A1505" s="101">
        <v>1503</v>
      </c>
      <c r="B1505" s="37"/>
      <c r="C1505" s="37"/>
      <c r="D1505" s="37"/>
      <c r="G1505" s="37"/>
      <c r="J1505" s="25"/>
      <c r="K1505" s="25"/>
      <c r="P1505" s="25"/>
      <c r="T1505" s="37"/>
      <c r="U1505" s="37"/>
      <c r="Y1505" s="37"/>
      <c r="Z1505" s="37"/>
    </row>
    <row r="1506" spans="1:28" ht="13.5" thickBot="1" x14ac:dyDescent="0.25">
      <c r="A1506" s="113">
        <v>1504</v>
      </c>
      <c r="B1506" s="121"/>
      <c r="C1506" s="121"/>
      <c r="D1506" s="121"/>
      <c r="E1506" s="121"/>
      <c r="F1506" s="122"/>
      <c r="G1506" s="121"/>
      <c r="H1506" s="122"/>
      <c r="I1506" s="121"/>
      <c r="J1506" s="121"/>
      <c r="K1506" s="121"/>
      <c r="L1506" s="121"/>
      <c r="M1506" s="122"/>
      <c r="N1506" s="121"/>
      <c r="O1506" s="121"/>
      <c r="P1506" s="121"/>
      <c r="Q1506" s="121"/>
      <c r="R1506" s="122"/>
      <c r="S1506" s="121"/>
      <c r="T1506" s="121"/>
      <c r="U1506" s="121"/>
      <c r="V1506" s="121"/>
      <c r="W1506" s="122"/>
      <c r="X1506" s="121"/>
      <c r="Y1506" s="114"/>
      <c r="Z1506" s="114"/>
      <c r="AA1506" s="114"/>
      <c r="AB1506" s="115"/>
    </row>
    <row r="1507" spans="1:28" x14ac:dyDescent="0.2">
      <c r="A1507" s="101">
        <v>1505</v>
      </c>
      <c r="B1507" s="37"/>
      <c r="C1507" s="37"/>
      <c r="D1507" s="37"/>
      <c r="G1507" s="37"/>
      <c r="J1507" s="25"/>
      <c r="K1507" s="25"/>
      <c r="P1507" s="25"/>
      <c r="T1507" s="37"/>
      <c r="U1507" s="37"/>
      <c r="Y1507" s="37"/>
      <c r="Z1507" s="37"/>
    </row>
    <row r="1508" spans="1:28" x14ac:dyDescent="0.2">
      <c r="A1508" s="101">
        <v>1506</v>
      </c>
      <c r="B1508" s="37"/>
      <c r="C1508" s="37"/>
      <c r="D1508" s="37"/>
      <c r="G1508" s="37"/>
      <c r="J1508" s="25"/>
      <c r="K1508" s="25"/>
      <c r="P1508" s="25"/>
      <c r="T1508" s="37"/>
      <c r="U1508" s="37"/>
      <c r="Y1508" s="37"/>
      <c r="Z1508" s="37"/>
    </row>
    <row r="1509" spans="1:28" x14ac:dyDescent="0.2">
      <c r="A1509" s="101">
        <v>1507</v>
      </c>
      <c r="B1509" s="37"/>
      <c r="C1509" s="37"/>
      <c r="D1509" s="37"/>
      <c r="G1509" s="37"/>
      <c r="J1509" s="25"/>
      <c r="K1509" s="25"/>
      <c r="P1509" s="25"/>
      <c r="T1509" s="37"/>
      <c r="U1509" s="37"/>
      <c r="Y1509" s="37"/>
      <c r="Z1509" s="37"/>
    </row>
    <row r="1510" spans="1:28" x14ac:dyDescent="0.2">
      <c r="A1510" s="101">
        <v>1508</v>
      </c>
      <c r="B1510" s="37"/>
      <c r="C1510" s="37"/>
      <c r="D1510" s="37"/>
      <c r="G1510" s="37"/>
      <c r="J1510" s="25"/>
      <c r="K1510" s="25"/>
      <c r="P1510" s="25"/>
      <c r="T1510" s="37"/>
      <c r="U1510" s="37"/>
      <c r="Y1510" s="37"/>
      <c r="Z1510" s="37"/>
    </row>
    <row r="1511" spans="1:28" ht="13.5" thickBot="1" x14ac:dyDescent="0.25">
      <c r="A1511" s="113">
        <v>1509</v>
      </c>
      <c r="B1511" s="121"/>
      <c r="C1511" s="121"/>
      <c r="D1511" s="121"/>
      <c r="E1511" s="121"/>
      <c r="F1511" s="122"/>
      <c r="G1511" s="121"/>
      <c r="H1511" s="122"/>
      <c r="I1511" s="121"/>
      <c r="J1511" s="121"/>
      <c r="K1511" s="121"/>
      <c r="L1511" s="121"/>
      <c r="M1511" s="122"/>
      <c r="N1511" s="121"/>
      <c r="O1511" s="121"/>
      <c r="P1511" s="121"/>
      <c r="Q1511" s="121"/>
      <c r="R1511" s="122"/>
      <c r="S1511" s="121"/>
      <c r="T1511" s="121"/>
      <c r="U1511" s="121"/>
      <c r="V1511" s="121"/>
      <c r="W1511" s="122"/>
      <c r="X1511" s="121"/>
      <c r="Y1511" s="114"/>
      <c r="Z1511" s="114"/>
      <c r="AA1511" s="114"/>
      <c r="AB1511" s="115"/>
    </row>
    <row r="1512" spans="1:28" x14ac:dyDescent="0.2">
      <c r="A1512" s="101">
        <v>1510</v>
      </c>
      <c r="B1512" s="37"/>
      <c r="C1512" s="37"/>
      <c r="D1512" s="37"/>
      <c r="G1512" s="37"/>
      <c r="J1512" s="25"/>
      <c r="K1512" s="25"/>
      <c r="P1512" s="25"/>
      <c r="T1512" s="37"/>
      <c r="U1512" s="37"/>
      <c r="Y1512" s="37"/>
      <c r="Z1512" s="37"/>
    </row>
    <row r="1513" spans="1:28" x14ac:dyDescent="0.2">
      <c r="A1513" s="101">
        <v>1511</v>
      </c>
      <c r="B1513" s="37"/>
      <c r="C1513" s="37"/>
      <c r="D1513" s="37"/>
      <c r="G1513" s="37"/>
      <c r="J1513" s="25"/>
      <c r="K1513" s="25"/>
      <c r="P1513" s="25"/>
      <c r="T1513" s="37"/>
      <c r="U1513" s="37"/>
      <c r="Y1513" s="37"/>
      <c r="Z1513" s="37"/>
    </row>
    <row r="1514" spans="1:28" x14ac:dyDescent="0.2">
      <c r="A1514" s="101">
        <v>1512</v>
      </c>
      <c r="B1514" s="37"/>
      <c r="C1514" s="37"/>
      <c r="D1514" s="37"/>
      <c r="G1514" s="37"/>
      <c r="J1514" s="25"/>
      <c r="K1514" s="25"/>
      <c r="P1514" s="25"/>
      <c r="T1514" s="37"/>
      <c r="U1514" s="37"/>
      <c r="Y1514" s="37"/>
      <c r="Z1514" s="37"/>
    </row>
    <row r="1515" spans="1:28" x14ac:dyDescent="0.2">
      <c r="A1515" s="101">
        <v>1513</v>
      </c>
      <c r="B1515" s="37"/>
      <c r="C1515" s="37"/>
      <c r="D1515" s="37"/>
      <c r="G1515" s="37"/>
      <c r="J1515" s="25"/>
      <c r="K1515" s="25"/>
      <c r="P1515" s="25"/>
      <c r="T1515" s="37"/>
      <c r="U1515" s="37"/>
      <c r="Y1515" s="37"/>
      <c r="Z1515" s="37"/>
    </row>
    <row r="1516" spans="1:28" ht="13.5" thickBot="1" x14ac:dyDescent="0.25">
      <c r="A1516" s="113">
        <v>1514</v>
      </c>
      <c r="B1516" s="121"/>
      <c r="C1516" s="121"/>
      <c r="D1516" s="121"/>
      <c r="E1516" s="121"/>
      <c r="F1516" s="122"/>
      <c r="G1516" s="121"/>
      <c r="H1516" s="122"/>
      <c r="I1516" s="121"/>
      <c r="J1516" s="121"/>
      <c r="K1516" s="121"/>
      <c r="L1516" s="121"/>
      <c r="M1516" s="122"/>
      <c r="N1516" s="121"/>
      <c r="O1516" s="121"/>
      <c r="P1516" s="121"/>
      <c r="Q1516" s="121"/>
      <c r="R1516" s="122"/>
      <c r="S1516" s="121"/>
      <c r="T1516" s="121"/>
      <c r="U1516" s="121"/>
      <c r="V1516" s="121"/>
      <c r="W1516" s="122"/>
      <c r="X1516" s="121"/>
      <c r="Y1516" s="114"/>
      <c r="Z1516" s="114"/>
      <c r="AA1516" s="114"/>
      <c r="AB1516" s="115"/>
    </row>
    <row r="1517" spans="1:28" x14ac:dyDescent="0.2">
      <c r="A1517" s="101">
        <v>1515</v>
      </c>
      <c r="B1517" s="37"/>
      <c r="C1517" s="37"/>
      <c r="D1517" s="37"/>
      <c r="G1517" s="37"/>
      <c r="J1517" s="25"/>
      <c r="K1517" s="25"/>
      <c r="P1517" s="25"/>
      <c r="T1517" s="37"/>
      <c r="U1517" s="37"/>
      <c r="Y1517" s="37"/>
      <c r="Z1517" s="37"/>
    </row>
    <row r="1518" spans="1:28" x14ac:dyDescent="0.2">
      <c r="A1518" s="101">
        <v>1516</v>
      </c>
      <c r="B1518" s="37"/>
      <c r="C1518" s="37"/>
      <c r="D1518" s="37"/>
      <c r="G1518" s="37"/>
      <c r="J1518" s="25"/>
      <c r="K1518" s="25"/>
      <c r="P1518" s="25"/>
      <c r="T1518" s="37"/>
      <c r="U1518" s="37"/>
      <c r="Y1518" s="37"/>
      <c r="Z1518" s="37"/>
    </row>
    <row r="1519" spans="1:28" x14ac:dyDescent="0.2">
      <c r="A1519" s="101">
        <v>1517</v>
      </c>
      <c r="B1519" s="37"/>
      <c r="C1519" s="37"/>
      <c r="D1519" s="37"/>
      <c r="G1519" s="37"/>
      <c r="J1519" s="25"/>
      <c r="K1519" s="25"/>
      <c r="P1519" s="25"/>
      <c r="T1519" s="37"/>
      <c r="U1519" s="37"/>
      <c r="Y1519" s="37"/>
      <c r="Z1519" s="37"/>
    </row>
    <row r="1520" spans="1:28" x14ac:dyDescent="0.2">
      <c r="A1520" s="101">
        <v>1518</v>
      </c>
      <c r="B1520" s="37"/>
      <c r="C1520" s="37"/>
      <c r="D1520" s="37"/>
      <c r="G1520" s="37"/>
      <c r="J1520" s="25"/>
      <c r="K1520" s="25"/>
      <c r="P1520" s="25"/>
      <c r="T1520" s="37"/>
      <c r="U1520" s="37"/>
      <c r="Y1520" s="37"/>
      <c r="Z1520" s="37"/>
    </row>
    <row r="1521" spans="1:28" ht="13.5" thickBot="1" x14ac:dyDescent="0.25">
      <c r="A1521" s="113">
        <v>1519</v>
      </c>
      <c r="B1521" s="121"/>
      <c r="C1521" s="121"/>
      <c r="D1521" s="121"/>
      <c r="E1521" s="121"/>
      <c r="F1521" s="122"/>
      <c r="G1521" s="121"/>
      <c r="H1521" s="122"/>
      <c r="I1521" s="121"/>
      <c r="J1521" s="121"/>
      <c r="K1521" s="121"/>
      <c r="L1521" s="121"/>
      <c r="M1521" s="122"/>
      <c r="N1521" s="121"/>
      <c r="O1521" s="121"/>
      <c r="P1521" s="121"/>
      <c r="Q1521" s="121"/>
      <c r="R1521" s="122"/>
      <c r="S1521" s="121"/>
      <c r="T1521" s="121"/>
      <c r="U1521" s="121"/>
      <c r="V1521" s="121"/>
      <c r="W1521" s="122"/>
      <c r="X1521" s="121"/>
      <c r="Y1521" s="114"/>
      <c r="Z1521" s="114"/>
      <c r="AA1521" s="114"/>
      <c r="AB1521" s="115"/>
    </row>
    <row r="1522" spans="1:28" x14ac:dyDescent="0.2">
      <c r="A1522" s="101">
        <v>1520</v>
      </c>
      <c r="B1522" s="37"/>
      <c r="C1522" s="37"/>
      <c r="D1522" s="37"/>
      <c r="G1522" s="37"/>
      <c r="J1522" s="25"/>
      <c r="K1522" s="25"/>
      <c r="P1522" s="25"/>
      <c r="T1522" s="37"/>
      <c r="U1522" s="37"/>
      <c r="Y1522" s="37"/>
      <c r="Z1522" s="37"/>
    </row>
    <row r="1523" spans="1:28" x14ac:dyDescent="0.2">
      <c r="A1523" s="101">
        <v>1521</v>
      </c>
      <c r="B1523" s="37"/>
      <c r="C1523" s="37"/>
      <c r="D1523" s="37"/>
      <c r="G1523" s="37"/>
      <c r="J1523" s="25"/>
      <c r="K1523" s="25"/>
      <c r="P1523" s="25"/>
      <c r="T1523" s="37"/>
      <c r="U1523" s="37"/>
      <c r="Y1523" s="37"/>
      <c r="Z1523" s="37"/>
    </row>
    <row r="1524" spans="1:28" x14ac:dyDescent="0.2">
      <c r="A1524" s="101">
        <v>1522</v>
      </c>
      <c r="B1524" s="37"/>
      <c r="C1524" s="37"/>
      <c r="D1524" s="37"/>
      <c r="G1524" s="37"/>
      <c r="J1524" s="25"/>
      <c r="K1524" s="25"/>
      <c r="P1524" s="25"/>
      <c r="T1524" s="37"/>
      <c r="U1524" s="37"/>
      <c r="Y1524" s="37"/>
      <c r="Z1524" s="37"/>
    </row>
    <row r="1525" spans="1:28" x14ac:dyDescent="0.2">
      <c r="A1525" s="101">
        <v>1523</v>
      </c>
      <c r="B1525" s="37"/>
      <c r="C1525" s="37"/>
      <c r="D1525" s="37"/>
      <c r="G1525" s="37"/>
      <c r="J1525" s="25"/>
      <c r="K1525" s="25"/>
      <c r="P1525" s="25"/>
      <c r="T1525" s="37"/>
      <c r="U1525" s="37"/>
      <c r="Y1525" s="37"/>
      <c r="Z1525" s="37"/>
    </row>
    <row r="1526" spans="1:28" ht="13.5" thickBot="1" x14ac:dyDescent="0.25">
      <c r="A1526" s="113">
        <v>1524</v>
      </c>
      <c r="B1526" s="121"/>
      <c r="C1526" s="121"/>
      <c r="D1526" s="121"/>
      <c r="E1526" s="121"/>
      <c r="F1526" s="122"/>
      <c r="G1526" s="121"/>
      <c r="H1526" s="122"/>
      <c r="I1526" s="121"/>
      <c r="J1526" s="121"/>
      <c r="K1526" s="121"/>
      <c r="L1526" s="121"/>
      <c r="M1526" s="122"/>
      <c r="N1526" s="121"/>
      <c r="O1526" s="121"/>
      <c r="P1526" s="121"/>
      <c r="Q1526" s="121"/>
      <c r="R1526" s="122"/>
      <c r="S1526" s="121"/>
      <c r="T1526" s="121"/>
      <c r="U1526" s="121"/>
      <c r="V1526" s="121"/>
      <c r="W1526" s="122"/>
      <c r="X1526" s="121"/>
      <c r="Y1526" s="114"/>
      <c r="Z1526" s="114"/>
      <c r="AA1526" s="114"/>
      <c r="AB1526" s="115"/>
    </row>
    <row r="1527" spans="1:28" x14ac:dyDescent="0.2">
      <c r="A1527" s="101">
        <v>1525</v>
      </c>
      <c r="B1527" s="37"/>
      <c r="C1527" s="37"/>
      <c r="D1527" s="37"/>
      <c r="G1527" s="37"/>
      <c r="J1527" s="25"/>
      <c r="K1527" s="25"/>
      <c r="P1527" s="25"/>
      <c r="T1527" s="37"/>
      <c r="U1527" s="37"/>
      <c r="Y1527" s="37"/>
      <c r="Z1527" s="37"/>
    </row>
    <row r="1528" spans="1:28" x14ac:dyDescent="0.2">
      <c r="A1528" s="101">
        <v>1526</v>
      </c>
      <c r="B1528" s="37"/>
      <c r="C1528" s="37"/>
      <c r="D1528" s="37"/>
      <c r="G1528" s="37"/>
      <c r="J1528" s="25"/>
      <c r="K1528" s="25"/>
      <c r="P1528" s="25"/>
      <c r="T1528" s="37"/>
      <c r="U1528" s="37"/>
      <c r="Y1528" s="37"/>
      <c r="Z1528" s="37"/>
    </row>
    <row r="1529" spans="1:28" x14ac:dyDescent="0.2">
      <c r="A1529" s="101">
        <v>1527</v>
      </c>
      <c r="B1529" s="37"/>
      <c r="C1529" s="37"/>
      <c r="D1529" s="37"/>
      <c r="G1529" s="37"/>
      <c r="J1529" s="25"/>
      <c r="K1529" s="25"/>
      <c r="P1529" s="25"/>
      <c r="T1529" s="37"/>
      <c r="U1529" s="37"/>
      <c r="Y1529" s="37"/>
      <c r="Z1529" s="37"/>
    </row>
    <row r="1530" spans="1:28" x14ac:dyDescent="0.2">
      <c r="A1530" s="101">
        <v>1528</v>
      </c>
      <c r="B1530" s="37"/>
      <c r="C1530" s="37"/>
      <c r="D1530" s="37"/>
      <c r="G1530" s="37"/>
      <c r="J1530" s="25"/>
      <c r="K1530" s="25"/>
      <c r="P1530" s="25"/>
      <c r="T1530" s="37"/>
      <c r="U1530" s="37"/>
      <c r="Y1530" s="37"/>
      <c r="Z1530" s="37"/>
    </row>
    <row r="1531" spans="1:28" ht="13.5" thickBot="1" x14ac:dyDescent="0.25">
      <c r="A1531" s="113">
        <v>1529</v>
      </c>
      <c r="B1531" s="121"/>
      <c r="C1531" s="121"/>
      <c r="D1531" s="121"/>
      <c r="E1531" s="121"/>
      <c r="F1531" s="122"/>
      <c r="G1531" s="121"/>
      <c r="H1531" s="122"/>
      <c r="I1531" s="121"/>
      <c r="J1531" s="121"/>
      <c r="K1531" s="121"/>
      <c r="L1531" s="121"/>
      <c r="M1531" s="122"/>
      <c r="N1531" s="121"/>
      <c r="O1531" s="121"/>
      <c r="P1531" s="121"/>
      <c r="Q1531" s="121"/>
      <c r="R1531" s="122"/>
      <c r="S1531" s="121"/>
      <c r="T1531" s="121"/>
      <c r="U1531" s="121"/>
      <c r="V1531" s="121"/>
      <c r="W1531" s="122"/>
      <c r="X1531" s="121"/>
      <c r="Y1531" s="114"/>
      <c r="Z1531" s="114"/>
      <c r="AA1531" s="114"/>
      <c r="AB1531" s="115"/>
    </row>
    <row r="1532" spans="1:28" x14ac:dyDescent="0.2">
      <c r="A1532" s="101">
        <v>1530</v>
      </c>
      <c r="B1532" s="37"/>
      <c r="C1532" s="37"/>
      <c r="D1532" s="37"/>
      <c r="G1532" s="37"/>
      <c r="J1532" s="25"/>
      <c r="K1532" s="25"/>
      <c r="P1532" s="25"/>
      <c r="T1532" s="37"/>
      <c r="U1532" s="37"/>
      <c r="Y1532" s="37"/>
      <c r="Z1532" s="37"/>
    </row>
    <row r="1533" spans="1:28" x14ac:dyDescent="0.2">
      <c r="A1533" s="101">
        <v>1531</v>
      </c>
      <c r="B1533" s="37"/>
      <c r="C1533" s="37"/>
      <c r="D1533" s="37"/>
      <c r="G1533" s="37"/>
      <c r="J1533" s="25"/>
      <c r="K1533" s="25"/>
      <c r="P1533" s="25"/>
      <c r="T1533" s="37"/>
      <c r="U1533" s="37"/>
      <c r="Y1533" s="37"/>
      <c r="Z1533" s="37"/>
    </row>
    <row r="1534" spans="1:28" x14ac:dyDescent="0.2">
      <c r="A1534" s="101">
        <v>1532</v>
      </c>
      <c r="B1534" s="37"/>
      <c r="C1534" s="37"/>
      <c r="D1534" s="37"/>
      <c r="G1534" s="37"/>
      <c r="J1534" s="25"/>
      <c r="K1534" s="25"/>
      <c r="P1534" s="25"/>
      <c r="T1534" s="37"/>
      <c r="U1534" s="37"/>
      <c r="Y1534" s="37"/>
      <c r="Z1534" s="37"/>
    </row>
    <row r="1535" spans="1:28" x14ac:dyDescent="0.2">
      <c r="A1535" s="101">
        <v>1533</v>
      </c>
      <c r="B1535" s="37"/>
      <c r="C1535" s="37"/>
      <c r="D1535" s="37"/>
      <c r="G1535" s="37"/>
      <c r="J1535" s="25"/>
      <c r="K1535" s="25"/>
      <c r="P1535" s="25"/>
      <c r="T1535" s="37"/>
      <c r="U1535" s="37"/>
      <c r="Y1535" s="37"/>
      <c r="Z1535" s="37"/>
    </row>
    <row r="1536" spans="1:28" ht="13.5" thickBot="1" x14ac:dyDescent="0.25">
      <c r="A1536" s="113">
        <v>1534</v>
      </c>
      <c r="B1536" s="121"/>
      <c r="C1536" s="121"/>
      <c r="D1536" s="121"/>
      <c r="E1536" s="121"/>
      <c r="F1536" s="122"/>
      <c r="G1536" s="121"/>
      <c r="H1536" s="122"/>
      <c r="I1536" s="121"/>
      <c r="J1536" s="121"/>
      <c r="K1536" s="121"/>
      <c r="L1536" s="121"/>
      <c r="M1536" s="122"/>
      <c r="N1536" s="121"/>
      <c r="O1536" s="121"/>
      <c r="P1536" s="121"/>
      <c r="Q1536" s="121"/>
      <c r="R1536" s="122"/>
      <c r="S1536" s="121"/>
      <c r="T1536" s="121"/>
      <c r="U1536" s="121"/>
      <c r="V1536" s="121"/>
      <c r="W1536" s="122"/>
      <c r="X1536" s="121"/>
      <c r="Y1536" s="114"/>
      <c r="Z1536" s="114"/>
      <c r="AA1536" s="114"/>
      <c r="AB1536" s="115"/>
    </row>
    <row r="1537" spans="1:28" x14ac:dyDescent="0.2">
      <c r="A1537" s="101">
        <v>1535</v>
      </c>
      <c r="B1537" s="37"/>
      <c r="C1537" s="37"/>
      <c r="D1537" s="37"/>
      <c r="G1537" s="37"/>
      <c r="J1537" s="25"/>
      <c r="K1537" s="25"/>
      <c r="P1537" s="25"/>
      <c r="T1537" s="37"/>
      <c r="U1537" s="37"/>
      <c r="Y1537" s="37"/>
      <c r="Z1537" s="37"/>
    </row>
    <row r="1538" spans="1:28" x14ac:dyDescent="0.2">
      <c r="A1538" s="101">
        <v>1536</v>
      </c>
      <c r="B1538" s="37"/>
      <c r="C1538" s="37"/>
      <c r="D1538" s="37"/>
      <c r="G1538" s="37"/>
      <c r="J1538" s="25"/>
      <c r="K1538" s="25"/>
      <c r="P1538" s="25"/>
      <c r="T1538" s="37"/>
      <c r="U1538" s="37"/>
      <c r="Y1538" s="37"/>
      <c r="Z1538" s="37"/>
    </row>
    <row r="1539" spans="1:28" x14ac:dyDescent="0.2">
      <c r="A1539" s="101">
        <v>1537</v>
      </c>
      <c r="B1539" s="37"/>
      <c r="C1539" s="37"/>
      <c r="D1539" s="37"/>
      <c r="G1539" s="37"/>
      <c r="J1539" s="25"/>
      <c r="K1539" s="25"/>
      <c r="P1539" s="25"/>
      <c r="T1539" s="37"/>
      <c r="U1539" s="37"/>
      <c r="Y1539" s="37"/>
      <c r="Z1539" s="37"/>
    </row>
    <row r="1540" spans="1:28" x14ac:dyDescent="0.2">
      <c r="A1540" s="101">
        <v>1538</v>
      </c>
      <c r="B1540" s="37"/>
      <c r="C1540" s="37"/>
      <c r="D1540" s="37"/>
      <c r="G1540" s="37"/>
      <c r="J1540" s="25"/>
      <c r="K1540" s="25"/>
      <c r="P1540" s="25"/>
      <c r="T1540" s="37"/>
      <c r="U1540" s="37"/>
      <c r="Y1540" s="37"/>
      <c r="Z1540" s="37"/>
    </row>
    <row r="1541" spans="1:28" ht="13.5" thickBot="1" x14ac:dyDescent="0.25">
      <c r="A1541" s="113">
        <v>1539</v>
      </c>
      <c r="B1541" s="121"/>
      <c r="C1541" s="121"/>
      <c r="D1541" s="121"/>
      <c r="E1541" s="121"/>
      <c r="F1541" s="122"/>
      <c r="G1541" s="121"/>
      <c r="H1541" s="122"/>
      <c r="I1541" s="121"/>
      <c r="J1541" s="121"/>
      <c r="K1541" s="121"/>
      <c r="L1541" s="121"/>
      <c r="M1541" s="122"/>
      <c r="N1541" s="121"/>
      <c r="O1541" s="121"/>
      <c r="P1541" s="121"/>
      <c r="Q1541" s="121"/>
      <c r="R1541" s="122"/>
      <c r="S1541" s="121"/>
      <c r="T1541" s="121"/>
      <c r="U1541" s="121"/>
      <c r="V1541" s="121"/>
      <c r="W1541" s="122"/>
      <c r="X1541" s="121"/>
      <c r="Y1541" s="114"/>
      <c r="Z1541" s="114"/>
      <c r="AA1541" s="114"/>
      <c r="AB1541" s="115"/>
    </row>
    <row r="1542" spans="1:28" x14ac:dyDescent="0.2">
      <c r="A1542" s="101">
        <v>1540</v>
      </c>
      <c r="B1542" s="37"/>
      <c r="C1542" s="37"/>
      <c r="D1542" s="37"/>
      <c r="G1542" s="37"/>
      <c r="J1542" s="25"/>
      <c r="K1542" s="25"/>
      <c r="P1542" s="25"/>
      <c r="T1542" s="37"/>
      <c r="U1542" s="37"/>
      <c r="Y1542" s="37"/>
      <c r="Z1542" s="37"/>
    </row>
    <row r="1543" spans="1:28" x14ac:dyDescent="0.2">
      <c r="A1543" s="101">
        <v>1541</v>
      </c>
      <c r="B1543" s="37"/>
      <c r="C1543" s="37"/>
      <c r="D1543" s="37"/>
      <c r="G1543" s="37"/>
      <c r="J1543" s="25"/>
      <c r="K1543" s="25"/>
      <c r="P1543" s="25"/>
      <c r="T1543" s="37"/>
      <c r="U1543" s="37"/>
      <c r="Y1543" s="37"/>
      <c r="Z1543" s="37"/>
    </row>
    <row r="1544" spans="1:28" x14ac:dyDescent="0.2">
      <c r="A1544" s="101">
        <v>1542</v>
      </c>
      <c r="B1544" s="37"/>
      <c r="C1544" s="37"/>
      <c r="D1544" s="37"/>
      <c r="G1544" s="37"/>
      <c r="J1544" s="25"/>
      <c r="K1544" s="25"/>
      <c r="P1544" s="25"/>
      <c r="T1544" s="37"/>
      <c r="U1544" s="37"/>
      <c r="Y1544" s="37"/>
      <c r="Z1544" s="37"/>
    </row>
    <row r="1545" spans="1:28" x14ac:dyDescent="0.2">
      <c r="A1545" s="101">
        <v>1543</v>
      </c>
      <c r="B1545" s="37"/>
      <c r="C1545" s="37"/>
      <c r="D1545" s="37"/>
      <c r="G1545" s="37"/>
      <c r="J1545" s="25"/>
      <c r="K1545" s="25"/>
      <c r="P1545" s="25"/>
      <c r="T1545" s="37"/>
      <c r="U1545" s="37"/>
      <c r="Y1545" s="37"/>
      <c r="Z1545" s="37"/>
    </row>
    <row r="1546" spans="1:28" ht="13.5" thickBot="1" x14ac:dyDescent="0.25">
      <c r="A1546" s="113">
        <v>1544</v>
      </c>
      <c r="B1546" s="121"/>
      <c r="C1546" s="121"/>
      <c r="D1546" s="121"/>
      <c r="E1546" s="121"/>
      <c r="F1546" s="122"/>
      <c r="G1546" s="121"/>
      <c r="H1546" s="122"/>
      <c r="I1546" s="121"/>
      <c r="J1546" s="121"/>
      <c r="K1546" s="121"/>
      <c r="L1546" s="121"/>
      <c r="M1546" s="122"/>
      <c r="N1546" s="121"/>
      <c r="O1546" s="121"/>
      <c r="P1546" s="121"/>
      <c r="Q1546" s="121"/>
      <c r="R1546" s="122"/>
      <c r="S1546" s="121"/>
      <c r="T1546" s="121"/>
      <c r="U1546" s="121"/>
      <c r="V1546" s="121"/>
      <c r="W1546" s="122"/>
      <c r="X1546" s="121"/>
      <c r="Y1546" s="114"/>
      <c r="Z1546" s="114"/>
      <c r="AA1546" s="114"/>
      <c r="AB1546" s="115"/>
    </row>
    <row r="1547" spans="1:28" x14ac:dyDescent="0.2">
      <c r="A1547" s="101">
        <v>1545</v>
      </c>
      <c r="B1547" s="37"/>
      <c r="C1547" s="37"/>
      <c r="D1547" s="37"/>
      <c r="G1547" s="37"/>
      <c r="J1547" s="25"/>
      <c r="K1547" s="25"/>
      <c r="P1547" s="25"/>
      <c r="T1547" s="37"/>
      <c r="U1547" s="37"/>
      <c r="Y1547" s="37"/>
      <c r="Z1547" s="37"/>
    </row>
    <row r="1548" spans="1:28" x14ac:dyDescent="0.2">
      <c r="A1548" s="101">
        <v>1546</v>
      </c>
      <c r="B1548" s="37"/>
      <c r="C1548" s="37"/>
      <c r="D1548" s="37"/>
      <c r="G1548" s="37"/>
      <c r="J1548" s="25"/>
      <c r="K1548" s="25"/>
      <c r="P1548" s="25"/>
      <c r="T1548" s="37"/>
      <c r="U1548" s="37"/>
      <c r="Y1548" s="37"/>
      <c r="Z1548" s="37"/>
    </row>
    <row r="1549" spans="1:28" x14ac:dyDescent="0.2">
      <c r="A1549" s="101">
        <v>1547</v>
      </c>
      <c r="B1549" s="37"/>
      <c r="C1549" s="37"/>
      <c r="D1549" s="37"/>
      <c r="G1549" s="37"/>
      <c r="J1549" s="25"/>
      <c r="K1549" s="25"/>
      <c r="P1549" s="25"/>
      <c r="T1549" s="37"/>
      <c r="U1549" s="37"/>
      <c r="Y1549" s="37"/>
      <c r="Z1549" s="37"/>
    </row>
    <row r="1550" spans="1:28" x14ac:dyDescent="0.2">
      <c r="A1550" s="101">
        <v>1548</v>
      </c>
      <c r="B1550" s="37"/>
      <c r="C1550" s="37"/>
      <c r="D1550" s="37"/>
      <c r="G1550" s="37"/>
      <c r="J1550" s="25"/>
      <c r="K1550" s="25"/>
      <c r="P1550" s="25"/>
      <c r="T1550" s="37"/>
      <c r="U1550" s="37"/>
      <c r="Y1550" s="37"/>
      <c r="Z1550" s="37"/>
    </row>
    <row r="1551" spans="1:28" ht="13.5" thickBot="1" x14ac:dyDescent="0.25">
      <c r="A1551" s="113">
        <v>1549</v>
      </c>
      <c r="B1551" s="121"/>
      <c r="C1551" s="121"/>
      <c r="D1551" s="121"/>
      <c r="E1551" s="121"/>
      <c r="F1551" s="122"/>
      <c r="G1551" s="121"/>
      <c r="H1551" s="122"/>
      <c r="I1551" s="121"/>
      <c r="J1551" s="121"/>
      <c r="K1551" s="121"/>
      <c r="L1551" s="121"/>
      <c r="M1551" s="122"/>
      <c r="N1551" s="121"/>
      <c r="O1551" s="121"/>
      <c r="P1551" s="121"/>
      <c r="Q1551" s="121"/>
      <c r="R1551" s="122"/>
      <c r="S1551" s="121"/>
      <c r="T1551" s="121"/>
      <c r="U1551" s="121"/>
      <c r="V1551" s="121"/>
      <c r="W1551" s="122"/>
      <c r="X1551" s="121"/>
      <c r="Y1551" s="114"/>
      <c r="Z1551" s="114"/>
      <c r="AA1551" s="114"/>
      <c r="AB1551" s="115"/>
    </row>
    <row r="1552" spans="1:28" x14ac:dyDescent="0.2">
      <c r="A1552" s="101">
        <v>1550</v>
      </c>
      <c r="B1552" s="37"/>
      <c r="C1552" s="37"/>
      <c r="D1552" s="37"/>
      <c r="G1552" s="37"/>
      <c r="J1552" s="25"/>
      <c r="K1552" s="25"/>
      <c r="P1552" s="25"/>
      <c r="T1552" s="37"/>
      <c r="U1552" s="37"/>
      <c r="Y1552" s="37"/>
      <c r="Z1552" s="37"/>
    </row>
    <row r="1553" spans="1:28" x14ac:dyDescent="0.2">
      <c r="A1553" s="101">
        <v>1551</v>
      </c>
      <c r="B1553" s="37"/>
      <c r="C1553" s="37"/>
      <c r="D1553" s="37"/>
      <c r="G1553" s="37"/>
      <c r="J1553" s="25"/>
      <c r="K1553" s="25"/>
      <c r="P1553" s="25"/>
      <c r="T1553" s="37"/>
      <c r="U1553" s="37"/>
      <c r="Y1553" s="37"/>
      <c r="Z1553" s="37"/>
    </row>
    <row r="1554" spans="1:28" x14ac:dyDescent="0.2">
      <c r="A1554" s="101">
        <v>1552</v>
      </c>
      <c r="B1554" s="37"/>
      <c r="C1554" s="37"/>
      <c r="D1554" s="37"/>
      <c r="G1554" s="37"/>
      <c r="J1554" s="25"/>
      <c r="K1554" s="25"/>
      <c r="P1554" s="25"/>
      <c r="T1554" s="37"/>
      <c r="U1554" s="37"/>
      <c r="Y1554" s="37"/>
      <c r="Z1554" s="37"/>
    </row>
    <row r="1555" spans="1:28" x14ac:dyDescent="0.2">
      <c r="A1555" s="101">
        <v>1553</v>
      </c>
      <c r="B1555" s="37"/>
      <c r="C1555" s="37"/>
      <c r="D1555" s="37"/>
      <c r="G1555" s="37"/>
      <c r="J1555" s="25"/>
      <c r="K1555" s="25"/>
      <c r="P1555" s="25"/>
      <c r="T1555" s="37"/>
      <c r="U1555" s="37"/>
      <c r="Y1555" s="37"/>
      <c r="Z1555" s="37"/>
    </row>
    <row r="1556" spans="1:28" ht="13.5" thickBot="1" x14ac:dyDescent="0.25">
      <c r="A1556" s="113">
        <v>1554</v>
      </c>
      <c r="B1556" s="121"/>
      <c r="C1556" s="121"/>
      <c r="D1556" s="121"/>
      <c r="E1556" s="121"/>
      <c r="F1556" s="122"/>
      <c r="G1556" s="121"/>
      <c r="H1556" s="122"/>
      <c r="I1556" s="121"/>
      <c r="J1556" s="121"/>
      <c r="K1556" s="121"/>
      <c r="L1556" s="121"/>
      <c r="M1556" s="122"/>
      <c r="N1556" s="121"/>
      <c r="O1556" s="121"/>
      <c r="P1556" s="121"/>
      <c r="Q1556" s="121"/>
      <c r="R1556" s="122"/>
      <c r="S1556" s="121"/>
      <c r="T1556" s="121"/>
      <c r="U1556" s="121"/>
      <c r="V1556" s="121"/>
      <c r="W1556" s="122"/>
      <c r="X1556" s="121"/>
      <c r="Y1556" s="114"/>
      <c r="Z1556" s="114"/>
      <c r="AA1556" s="114"/>
      <c r="AB1556" s="115"/>
    </row>
    <row r="1557" spans="1:28" x14ac:dyDescent="0.2">
      <c r="A1557" s="101">
        <v>1555</v>
      </c>
      <c r="B1557" s="37"/>
      <c r="C1557" s="37"/>
      <c r="D1557" s="37"/>
      <c r="G1557" s="37"/>
      <c r="J1557" s="25"/>
      <c r="K1557" s="25"/>
      <c r="P1557" s="25"/>
      <c r="T1557" s="37"/>
      <c r="U1557" s="37"/>
      <c r="Y1557" s="37"/>
      <c r="Z1557" s="37"/>
    </row>
    <row r="1558" spans="1:28" x14ac:dyDescent="0.2">
      <c r="A1558" s="101">
        <v>1556</v>
      </c>
      <c r="B1558" s="37"/>
      <c r="C1558" s="37"/>
      <c r="D1558" s="37"/>
      <c r="G1558" s="37"/>
      <c r="J1558" s="25"/>
      <c r="K1558" s="25"/>
      <c r="P1558" s="25"/>
      <c r="T1558" s="37"/>
      <c r="U1558" s="37"/>
      <c r="Y1558" s="37"/>
      <c r="Z1558" s="37"/>
    </row>
    <row r="1559" spans="1:28" x14ac:dyDescent="0.2">
      <c r="A1559" s="101">
        <v>1557</v>
      </c>
      <c r="B1559" s="37"/>
      <c r="C1559" s="37"/>
      <c r="D1559" s="37"/>
      <c r="G1559" s="37"/>
      <c r="J1559" s="25"/>
      <c r="K1559" s="25"/>
      <c r="P1559" s="25"/>
      <c r="T1559" s="37"/>
      <c r="U1559" s="37"/>
      <c r="Y1559" s="37"/>
      <c r="Z1559" s="37"/>
    </row>
    <row r="1560" spans="1:28" x14ac:dyDescent="0.2">
      <c r="A1560" s="101">
        <v>1558</v>
      </c>
      <c r="B1560" s="37"/>
      <c r="C1560" s="37"/>
      <c r="D1560" s="37"/>
      <c r="G1560" s="37"/>
      <c r="J1560" s="25"/>
      <c r="K1560" s="25"/>
      <c r="P1560" s="25"/>
      <c r="T1560" s="37"/>
      <c r="U1560" s="37"/>
      <c r="Y1560" s="37"/>
      <c r="Z1560" s="37"/>
    </row>
    <row r="1561" spans="1:28" ht="13.5" thickBot="1" x14ac:dyDescent="0.25">
      <c r="A1561" s="113">
        <v>1559</v>
      </c>
      <c r="B1561" s="121"/>
      <c r="C1561" s="121"/>
      <c r="D1561" s="121"/>
      <c r="E1561" s="121"/>
      <c r="F1561" s="122"/>
      <c r="G1561" s="121"/>
      <c r="H1561" s="122"/>
      <c r="I1561" s="121"/>
      <c r="J1561" s="121"/>
      <c r="K1561" s="121"/>
      <c r="L1561" s="121"/>
      <c r="M1561" s="122"/>
      <c r="N1561" s="121"/>
      <c r="O1561" s="121"/>
      <c r="P1561" s="121"/>
      <c r="Q1561" s="121"/>
      <c r="R1561" s="122"/>
      <c r="S1561" s="121"/>
      <c r="T1561" s="121"/>
      <c r="U1561" s="121"/>
      <c r="V1561" s="121"/>
      <c r="W1561" s="122"/>
      <c r="X1561" s="121"/>
      <c r="Y1561" s="114"/>
      <c r="Z1561" s="114"/>
      <c r="AA1561" s="114"/>
      <c r="AB1561" s="115"/>
    </row>
    <row r="1562" spans="1:28" x14ac:dyDescent="0.2">
      <c r="A1562" s="101">
        <v>1560</v>
      </c>
      <c r="B1562" s="37"/>
      <c r="C1562" s="37"/>
      <c r="D1562" s="37"/>
      <c r="G1562" s="37"/>
      <c r="J1562" s="25"/>
      <c r="K1562" s="25"/>
      <c r="P1562" s="25"/>
      <c r="T1562" s="37"/>
      <c r="U1562" s="37"/>
      <c r="Y1562" s="37"/>
      <c r="Z1562" s="37"/>
    </row>
    <row r="1563" spans="1:28" x14ac:dyDescent="0.2">
      <c r="A1563" s="101">
        <v>1561</v>
      </c>
      <c r="B1563" s="37"/>
      <c r="C1563" s="37"/>
      <c r="D1563" s="37"/>
      <c r="G1563" s="37"/>
      <c r="J1563" s="25"/>
      <c r="K1563" s="25"/>
      <c r="P1563" s="25"/>
      <c r="T1563" s="37"/>
      <c r="U1563" s="37"/>
      <c r="Y1563" s="37"/>
      <c r="Z1563" s="37"/>
    </row>
    <row r="1564" spans="1:28" x14ac:dyDescent="0.2">
      <c r="A1564" s="101">
        <v>1562</v>
      </c>
      <c r="B1564" s="37"/>
      <c r="C1564" s="37"/>
      <c r="D1564" s="37"/>
      <c r="G1564" s="37"/>
      <c r="J1564" s="25"/>
      <c r="K1564" s="25"/>
      <c r="P1564" s="25"/>
      <c r="T1564" s="37"/>
      <c r="U1564" s="37"/>
      <c r="Y1564" s="37"/>
      <c r="Z1564" s="37"/>
    </row>
    <row r="1565" spans="1:28" x14ac:dyDescent="0.2">
      <c r="A1565" s="101">
        <v>1563</v>
      </c>
      <c r="B1565" s="37"/>
      <c r="C1565" s="37"/>
      <c r="D1565" s="37"/>
      <c r="G1565" s="37"/>
      <c r="J1565" s="25"/>
      <c r="K1565" s="25"/>
      <c r="P1565" s="25"/>
      <c r="T1565" s="37"/>
      <c r="U1565" s="37"/>
      <c r="Y1565" s="37"/>
      <c r="Z1565" s="37"/>
    </row>
    <row r="1566" spans="1:28" ht="13.5" thickBot="1" x14ac:dyDescent="0.25">
      <c r="A1566" s="113">
        <v>1564</v>
      </c>
      <c r="B1566" s="121"/>
      <c r="C1566" s="121"/>
      <c r="D1566" s="121"/>
      <c r="E1566" s="121"/>
      <c r="F1566" s="122"/>
      <c r="G1566" s="121"/>
      <c r="H1566" s="122"/>
      <c r="I1566" s="121"/>
      <c r="J1566" s="121"/>
      <c r="K1566" s="121"/>
      <c r="L1566" s="121"/>
      <c r="M1566" s="122"/>
      <c r="N1566" s="121"/>
      <c r="O1566" s="121"/>
      <c r="P1566" s="121"/>
      <c r="Q1566" s="121"/>
      <c r="R1566" s="122"/>
      <c r="S1566" s="121"/>
      <c r="T1566" s="121"/>
      <c r="U1566" s="121"/>
      <c r="V1566" s="121"/>
      <c r="W1566" s="122"/>
      <c r="X1566" s="121"/>
      <c r="Y1566" s="114"/>
      <c r="Z1566" s="114"/>
      <c r="AA1566" s="114"/>
      <c r="AB1566" s="115"/>
    </row>
    <row r="1567" spans="1:28" x14ac:dyDescent="0.2">
      <c r="A1567" s="101">
        <v>1565</v>
      </c>
      <c r="B1567" s="37"/>
      <c r="C1567" s="37"/>
      <c r="D1567" s="37"/>
      <c r="G1567" s="37"/>
      <c r="J1567" s="25"/>
      <c r="K1567" s="25"/>
      <c r="P1567" s="25"/>
      <c r="T1567" s="37"/>
      <c r="U1567" s="37"/>
      <c r="Y1567" s="37"/>
      <c r="Z1567" s="37"/>
    </row>
    <row r="1568" spans="1:28" x14ac:dyDescent="0.2">
      <c r="A1568" s="101">
        <v>1566</v>
      </c>
      <c r="B1568" s="37"/>
      <c r="C1568" s="37"/>
      <c r="D1568" s="37"/>
      <c r="G1568" s="37"/>
      <c r="J1568" s="25"/>
      <c r="K1568" s="25"/>
      <c r="P1568" s="25"/>
      <c r="T1568" s="37"/>
      <c r="U1568" s="37"/>
      <c r="Y1568" s="37"/>
      <c r="Z1568" s="37"/>
    </row>
    <row r="1569" spans="1:28" x14ac:dyDescent="0.2">
      <c r="A1569" s="101">
        <v>1567</v>
      </c>
      <c r="B1569" s="37"/>
      <c r="C1569" s="37"/>
      <c r="D1569" s="37"/>
      <c r="G1569" s="37"/>
      <c r="J1569" s="25"/>
      <c r="K1569" s="25"/>
      <c r="P1569" s="25"/>
      <c r="T1569" s="37"/>
      <c r="U1569" s="37"/>
      <c r="Y1569" s="37"/>
      <c r="Z1569" s="37"/>
    </row>
    <row r="1570" spans="1:28" x14ac:dyDescent="0.2">
      <c r="A1570" s="101">
        <v>1568</v>
      </c>
      <c r="B1570" s="37"/>
      <c r="C1570" s="37"/>
      <c r="D1570" s="37"/>
      <c r="G1570" s="37"/>
      <c r="J1570" s="25"/>
      <c r="K1570" s="25"/>
      <c r="P1570" s="25"/>
      <c r="T1570" s="37"/>
      <c r="U1570" s="37"/>
      <c r="Y1570" s="37"/>
      <c r="Z1570" s="37"/>
    </row>
    <row r="1571" spans="1:28" ht="13.5" thickBot="1" x14ac:dyDescent="0.25">
      <c r="A1571" s="113">
        <v>1569</v>
      </c>
      <c r="B1571" s="121"/>
      <c r="C1571" s="121"/>
      <c r="D1571" s="121"/>
      <c r="E1571" s="121"/>
      <c r="F1571" s="122"/>
      <c r="G1571" s="121"/>
      <c r="H1571" s="122"/>
      <c r="I1571" s="121"/>
      <c r="J1571" s="121"/>
      <c r="K1571" s="121"/>
      <c r="L1571" s="121"/>
      <c r="M1571" s="122"/>
      <c r="N1571" s="121"/>
      <c r="O1571" s="121"/>
      <c r="P1571" s="121"/>
      <c r="Q1571" s="121"/>
      <c r="R1571" s="122"/>
      <c r="S1571" s="121"/>
      <c r="T1571" s="121"/>
      <c r="U1571" s="121"/>
      <c r="V1571" s="121"/>
      <c r="W1571" s="122"/>
      <c r="X1571" s="121"/>
      <c r="Y1571" s="114"/>
      <c r="Z1571" s="114"/>
      <c r="AA1571" s="114"/>
      <c r="AB1571" s="115"/>
    </row>
    <row r="1572" spans="1:28" x14ac:dyDescent="0.2">
      <c r="A1572" s="101">
        <v>1570</v>
      </c>
      <c r="B1572" s="37"/>
      <c r="C1572" s="37"/>
      <c r="D1572" s="37"/>
      <c r="G1572" s="37"/>
      <c r="J1572" s="25"/>
      <c r="K1572" s="25"/>
      <c r="P1572" s="25"/>
      <c r="T1572" s="37"/>
      <c r="U1572" s="37"/>
      <c r="Y1572" s="37"/>
      <c r="Z1572" s="37"/>
    </row>
    <row r="1573" spans="1:28" x14ac:dyDescent="0.2">
      <c r="A1573" s="101">
        <v>1571</v>
      </c>
      <c r="B1573" s="37"/>
      <c r="C1573" s="37"/>
      <c r="D1573" s="37"/>
      <c r="G1573" s="37"/>
      <c r="J1573" s="25"/>
      <c r="K1573" s="25"/>
      <c r="P1573" s="25"/>
      <c r="T1573" s="37"/>
      <c r="U1573" s="37"/>
      <c r="Y1573" s="37"/>
      <c r="Z1573" s="37"/>
    </row>
    <row r="1574" spans="1:28" x14ac:dyDescent="0.2">
      <c r="A1574" s="101">
        <v>1572</v>
      </c>
      <c r="B1574" s="37"/>
      <c r="C1574" s="37"/>
      <c r="D1574" s="37"/>
      <c r="G1574" s="37"/>
      <c r="J1574" s="25"/>
      <c r="K1574" s="25"/>
      <c r="P1574" s="25"/>
      <c r="T1574" s="37"/>
      <c r="U1574" s="37"/>
      <c r="Y1574" s="37"/>
      <c r="Z1574" s="37"/>
    </row>
    <row r="1575" spans="1:28" x14ac:dyDescent="0.2">
      <c r="A1575" s="101">
        <v>1573</v>
      </c>
      <c r="B1575" s="37"/>
      <c r="C1575" s="37"/>
      <c r="D1575" s="37"/>
      <c r="G1575" s="37"/>
      <c r="J1575" s="25"/>
      <c r="K1575" s="25"/>
      <c r="P1575" s="25"/>
      <c r="T1575" s="37"/>
      <c r="U1575" s="37"/>
      <c r="Y1575" s="37"/>
      <c r="Z1575" s="37"/>
    </row>
    <row r="1576" spans="1:28" ht="13.5" thickBot="1" x14ac:dyDescent="0.25">
      <c r="A1576" s="113">
        <v>1574</v>
      </c>
      <c r="B1576" s="121"/>
      <c r="C1576" s="121"/>
      <c r="D1576" s="121"/>
      <c r="E1576" s="121"/>
      <c r="F1576" s="122"/>
      <c r="G1576" s="121"/>
      <c r="H1576" s="122"/>
      <c r="I1576" s="121"/>
      <c r="J1576" s="121"/>
      <c r="K1576" s="121"/>
      <c r="L1576" s="121"/>
      <c r="M1576" s="122"/>
      <c r="N1576" s="121"/>
      <c r="O1576" s="121"/>
      <c r="P1576" s="121"/>
      <c r="Q1576" s="121"/>
      <c r="R1576" s="122"/>
      <c r="S1576" s="121"/>
      <c r="T1576" s="121"/>
      <c r="U1576" s="121"/>
      <c r="V1576" s="121"/>
      <c r="W1576" s="122"/>
      <c r="X1576" s="121"/>
      <c r="Y1576" s="114"/>
      <c r="Z1576" s="114"/>
      <c r="AA1576" s="114"/>
      <c r="AB1576" s="115"/>
    </row>
    <row r="1577" spans="1:28" x14ac:dyDescent="0.2">
      <c r="A1577" s="101">
        <v>1575</v>
      </c>
      <c r="B1577" s="37"/>
      <c r="C1577" s="37"/>
      <c r="D1577" s="37"/>
      <c r="G1577" s="37"/>
      <c r="J1577" s="25"/>
      <c r="K1577" s="25"/>
      <c r="P1577" s="25"/>
      <c r="T1577" s="37"/>
      <c r="U1577" s="37"/>
      <c r="Y1577" s="37"/>
      <c r="Z1577" s="37"/>
    </row>
    <row r="1578" spans="1:28" x14ac:dyDescent="0.2">
      <c r="A1578" s="101">
        <v>1576</v>
      </c>
      <c r="B1578" s="37"/>
      <c r="C1578" s="37"/>
      <c r="D1578" s="37"/>
      <c r="G1578" s="37"/>
      <c r="J1578" s="25"/>
      <c r="K1578" s="25"/>
      <c r="P1578" s="25"/>
      <c r="T1578" s="37"/>
      <c r="U1578" s="37"/>
      <c r="Y1578" s="37"/>
      <c r="Z1578" s="37"/>
    </row>
    <row r="1579" spans="1:28" x14ac:dyDescent="0.2">
      <c r="A1579" s="101">
        <v>1577</v>
      </c>
      <c r="B1579" s="37"/>
      <c r="C1579" s="37"/>
      <c r="D1579" s="37"/>
      <c r="G1579" s="37"/>
      <c r="J1579" s="25"/>
      <c r="K1579" s="25"/>
      <c r="P1579" s="25"/>
      <c r="T1579" s="37"/>
      <c r="U1579" s="37"/>
      <c r="Y1579" s="37"/>
      <c r="Z1579" s="37"/>
    </row>
    <row r="1580" spans="1:28" x14ac:dyDescent="0.2">
      <c r="A1580" s="101">
        <v>1578</v>
      </c>
      <c r="B1580" s="37"/>
      <c r="C1580" s="37"/>
      <c r="D1580" s="37"/>
      <c r="G1580" s="37"/>
      <c r="J1580" s="25"/>
      <c r="K1580" s="25"/>
      <c r="P1580" s="25"/>
      <c r="T1580" s="37"/>
      <c r="U1580" s="37"/>
      <c r="Y1580" s="37"/>
      <c r="Z1580" s="37"/>
    </row>
    <row r="1581" spans="1:28" ht="13.5" thickBot="1" x14ac:dyDescent="0.25">
      <c r="A1581" s="113">
        <v>1579</v>
      </c>
      <c r="B1581" s="121"/>
      <c r="C1581" s="121"/>
      <c r="D1581" s="121"/>
      <c r="E1581" s="121"/>
      <c r="F1581" s="122"/>
      <c r="G1581" s="121"/>
      <c r="H1581" s="122"/>
      <c r="I1581" s="121"/>
      <c r="J1581" s="121"/>
      <c r="K1581" s="121"/>
      <c r="L1581" s="121"/>
      <c r="M1581" s="122"/>
      <c r="N1581" s="121"/>
      <c r="O1581" s="121"/>
      <c r="P1581" s="121"/>
      <c r="Q1581" s="121"/>
      <c r="R1581" s="122"/>
      <c r="S1581" s="121"/>
      <c r="T1581" s="121"/>
      <c r="U1581" s="121"/>
      <c r="V1581" s="121"/>
      <c r="W1581" s="122"/>
      <c r="X1581" s="121"/>
      <c r="Y1581" s="114"/>
      <c r="Z1581" s="114"/>
      <c r="AA1581" s="114"/>
      <c r="AB1581" s="115"/>
    </row>
    <row r="1582" spans="1:28" x14ac:dyDescent="0.2">
      <c r="A1582" s="101">
        <v>1580</v>
      </c>
      <c r="B1582" s="37"/>
      <c r="C1582" s="37"/>
      <c r="D1582" s="37"/>
      <c r="G1582" s="37"/>
      <c r="J1582" s="25"/>
      <c r="K1582" s="25"/>
      <c r="P1582" s="25"/>
      <c r="T1582" s="37"/>
      <c r="U1582" s="37"/>
      <c r="Y1582" s="37"/>
      <c r="Z1582" s="37"/>
    </row>
    <row r="1583" spans="1:28" x14ac:dyDescent="0.2">
      <c r="A1583" s="101">
        <v>1581</v>
      </c>
      <c r="B1583" s="37"/>
      <c r="C1583" s="37"/>
      <c r="D1583" s="37"/>
      <c r="G1583" s="37"/>
      <c r="J1583" s="25"/>
      <c r="K1583" s="25"/>
      <c r="P1583" s="25"/>
      <c r="T1583" s="37"/>
      <c r="U1583" s="37"/>
      <c r="Y1583" s="37"/>
      <c r="Z1583" s="37"/>
    </row>
    <row r="1584" spans="1:28" x14ac:dyDescent="0.2">
      <c r="A1584" s="101">
        <v>1582</v>
      </c>
      <c r="B1584" s="37"/>
      <c r="C1584" s="37"/>
      <c r="D1584" s="37"/>
      <c r="G1584" s="37"/>
      <c r="J1584" s="25"/>
      <c r="K1584" s="25"/>
      <c r="P1584" s="25"/>
      <c r="T1584" s="37"/>
      <c r="U1584" s="37"/>
      <c r="Y1584" s="37"/>
      <c r="Z1584" s="37"/>
    </row>
    <row r="1585" spans="1:28" x14ac:dyDescent="0.2">
      <c r="A1585" s="101">
        <v>1583</v>
      </c>
      <c r="B1585" s="37"/>
      <c r="C1585" s="37"/>
      <c r="D1585" s="37"/>
      <c r="G1585" s="37"/>
      <c r="J1585" s="25"/>
      <c r="K1585" s="25"/>
      <c r="P1585" s="25"/>
      <c r="T1585" s="37"/>
      <c r="U1585" s="37"/>
      <c r="Y1585" s="37"/>
      <c r="Z1585" s="37"/>
    </row>
    <row r="1586" spans="1:28" ht="13.5" thickBot="1" x14ac:dyDescent="0.25">
      <c r="A1586" s="113">
        <v>1584</v>
      </c>
      <c r="B1586" s="121"/>
      <c r="C1586" s="121"/>
      <c r="D1586" s="121"/>
      <c r="E1586" s="121"/>
      <c r="F1586" s="122"/>
      <c r="G1586" s="121"/>
      <c r="H1586" s="122"/>
      <c r="I1586" s="121"/>
      <c r="J1586" s="121"/>
      <c r="K1586" s="121"/>
      <c r="L1586" s="121"/>
      <c r="M1586" s="122"/>
      <c r="N1586" s="121"/>
      <c r="O1586" s="121"/>
      <c r="P1586" s="121"/>
      <c r="Q1586" s="121"/>
      <c r="R1586" s="122"/>
      <c r="S1586" s="121"/>
      <c r="T1586" s="121"/>
      <c r="U1586" s="121"/>
      <c r="V1586" s="121"/>
      <c r="W1586" s="122"/>
      <c r="X1586" s="121"/>
      <c r="Y1586" s="114"/>
      <c r="Z1586" s="114"/>
      <c r="AA1586" s="114"/>
      <c r="AB1586" s="115"/>
    </row>
    <row r="1587" spans="1:28" x14ac:dyDescent="0.2">
      <c r="A1587" s="101">
        <v>1585</v>
      </c>
      <c r="B1587" s="37"/>
      <c r="C1587" s="37"/>
      <c r="D1587" s="37"/>
      <c r="G1587" s="37"/>
      <c r="J1587" s="25"/>
      <c r="K1587" s="25"/>
      <c r="P1587" s="25"/>
      <c r="T1587" s="37"/>
      <c r="U1587" s="37"/>
      <c r="Y1587" s="37"/>
      <c r="Z1587" s="37"/>
    </row>
    <row r="1588" spans="1:28" x14ac:dyDescent="0.2">
      <c r="A1588" s="101">
        <v>1586</v>
      </c>
      <c r="B1588" s="37"/>
      <c r="C1588" s="37"/>
      <c r="D1588" s="37"/>
      <c r="G1588" s="37"/>
      <c r="J1588" s="25"/>
      <c r="K1588" s="25"/>
      <c r="P1588" s="25"/>
      <c r="T1588" s="37"/>
      <c r="U1588" s="37"/>
      <c r="Y1588" s="37"/>
      <c r="Z1588" s="37"/>
    </row>
    <row r="1589" spans="1:28" x14ac:dyDescent="0.2">
      <c r="A1589" s="101">
        <v>1587</v>
      </c>
      <c r="B1589" s="37"/>
      <c r="C1589" s="37"/>
      <c r="D1589" s="37"/>
      <c r="G1589" s="37"/>
      <c r="J1589" s="25"/>
      <c r="K1589" s="25"/>
      <c r="P1589" s="25"/>
      <c r="T1589" s="37"/>
      <c r="U1589" s="37"/>
      <c r="Y1589" s="37"/>
      <c r="Z1589" s="37"/>
    </row>
    <row r="1590" spans="1:28" x14ac:dyDescent="0.2">
      <c r="A1590" s="101">
        <v>1588</v>
      </c>
      <c r="B1590" s="37"/>
      <c r="C1590" s="37"/>
      <c r="D1590" s="37"/>
      <c r="G1590" s="37"/>
      <c r="J1590" s="25"/>
      <c r="K1590" s="25"/>
      <c r="P1590" s="25"/>
      <c r="T1590" s="37"/>
      <c r="U1590" s="37"/>
      <c r="Y1590" s="37"/>
      <c r="Z1590" s="37"/>
    </row>
    <row r="1591" spans="1:28" ht="13.5" thickBot="1" x14ac:dyDescent="0.25">
      <c r="A1591" s="113">
        <v>1589</v>
      </c>
      <c r="B1591" s="121"/>
      <c r="C1591" s="121"/>
      <c r="D1591" s="121"/>
      <c r="E1591" s="121"/>
      <c r="F1591" s="122"/>
      <c r="G1591" s="121"/>
      <c r="H1591" s="122"/>
      <c r="I1591" s="121"/>
      <c r="J1591" s="121"/>
      <c r="K1591" s="121"/>
      <c r="L1591" s="121"/>
      <c r="M1591" s="122"/>
      <c r="N1591" s="121"/>
      <c r="O1591" s="121"/>
      <c r="P1591" s="121"/>
      <c r="Q1591" s="121"/>
      <c r="R1591" s="122"/>
      <c r="S1591" s="121"/>
      <c r="T1591" s="121"/>
      <c r="U1591" s="121"/>
      <c r="V1591" s="121"/>
      <c r="W1591" s="122"/>
      <c r="X1591" s="121"/>
      <c r="Y1591" s="114"/>
      <c r="Z1591" s="114"/>
      <c r="AA1591" s="114"/>
      <c r="AB1591" s="115"/>
    </row>
    <row r="1592" spans="1:28" x14ac:dyDescent="0.2">
      <c r="A1592" s="101">
        <v>1590</v>
      </c>
      <c r="B1592" s="37"/>
      <c r="C1592" s="37"/>
      <c r="D1592" s="37"/>
      <c r="G1592" s="37"/>
      <c r="J1592" s="25"/>
      <c r="K1592" s="25"/>
      <c r="P1592" s="25"/>
      <c r="T1592" s="37"/>
      <c r="U1592" s="37"/>
      <c r="Y1592" s="37"/>
      <c r="Z1592" s="37"/>
    </row>
    <row r="1593" spans="1:28" x14ac:dyDescent="0.2">
      <c r="A1593" s="101">
        <v>1591</v>
      </c>
      <c r="B1593" s="37"/>
      <c r="C1593" s="37"/>
      <c r="D1593" s="37"/>
      <c r="G1593" s="37"/>
      <c r="J1593" s="25"/>
      <c r="K1593" s="25"/>
      <c r="P1593" s="25"/>
      <c r="T1593" s="37"/>
      <c r="U1593" s="37"/>
      <c r="Y1593" s="37"/>
      <c r="Z1593" s="37"/>
    </row>
    <row r="1594" spans="1:28" x14ac:dyDescent="0.2">
      <c r="A1594" s="101">
        <v>1592</v>
      </c>
      <c r="B1594" s="37"/>
      <c r="C1594" s="37"/>
      <c r="D1594" s="37"/>
      <c r="G1594" s="37"/>
      <c r="J1594" s="25"/>
      <c r="K1594" s="25"/>
      <c r="P1594" s="25"/>
      <c r="T1594" s="37"/>
      <c r="U1594" s="37"/>
      <c r="Y1594" s="37"/>
      <c r="Z1594" s="37"/>
    </row>
    <row r="1595" spans="1:28" x14ac:dyDescent="0.2">
      <c r="A1595" s="101">
        <v>1593</v>
      </c>
      <c r="B1595" s="37"/>
      <c r="C1595" s="37"/>
      <c r="D1595" s="37"/>
      <c r="G1595" s="37"/>
      <c r="J1595" s="25"/>
      <c r="K1595" s="25"/>
      <c r="P1595" s="25"/>
      <c r="T1595" s="37"/>
      <c r="U1595" s="37"/>
      <c r="Y1595" s="37"/>
      <c r="Z1595" s="37"/>
    </row>
    <row r="1596" spans="1:28" ht="13.5" thickBot="1" x14ac:dyDescent="0.25">
      <c r="A1596" s="113">
        <v>1594</v>
      </c>
      <c r="B1596" s="121"/>
      <c r="C1596" s="121"/>
      <c r="D1596" s="121"/>
      <c r="E1596" s="121"/>
      <c r="F1596" s="122"/>
      <c r="G1596" s="121"/>
      <c r="H1596" s="122"/>
      <c r="I1596" s="121"/>
      <c r="J1596" s="121"/>
      <c r="K1596" s="121"/>
      <c r="L1596" s="121"/>
      <c r="M1596" s="122"/>
      <c r="N1596" s="121"/>
      <c r="O1596" s="121"/>
      <c r="P1596" s="121"/>
      <c r="Q1596" s="121"/>
      <c r="R1596" s="122"/>
      <c r="S1596" s="121"/>
      <c r="T1596" s="121"/>
      <c r="U1596" s="121"/>
      <c r="V1596" s="121"/>
      <c r="W1596" s="122"/>
      <c r="X1596" s="121"/>
      <c r="Y1596" s="114"/>
      <c r="Z1596" s="114"/>
      <c r="AA1596" s="114"/>
      <c r="AB1596" s="115"/>
    </row>
    <row r="1597" spans="1:28" x14ac:dyDescent="0.2">
      <c r="A1597" s="101">
        <v>1595</v>
      </c>
      <c r="B1597" s="37"/>
      <c r="C1597" s="37"/>
      <c r="D1597" s="37"/>
      <c r="G1597" s="37"/>
      <c r="J1597" s="25"/>
      <c r="K1597" s="25"/>
      <c r="P1597" s="25"/>
      <c r="T1597" s="37"/>
      <c r="U1597" s="37"/>
      <c r="Y1597" s="37"/>
      <c r="Z1597" s="37"/>
    </row>
    <row r="1598" spans="1:28" x14ac:dyDescent="0.2">
      <c r="A1598" s="101">
        <v>1596</v>
      </c>
      <c r="B1598" s="37"/>
      <c r="C1598" s="37"/>
      <c r="D1598" s="37"/>
      <c r="G1598" s="37"/>
      <c r="J1598" s="25"/>
      <c r="K1598" s="25"/>
      <c r="P1598" s="25"/>
      <c r="T1598" s="37"/>
      <c r="U1598" s="37"/>
      <c r="Y1598" s="37"/>
      <c r="Z1598" s="37"/>
    </row>
    <row r="1599" spans="1:28" x14ac:dyDescent="0.2">
      <c r="A1599" s="101">
        <v>1597</v>
      </c>
      <c r="B1599" s="37"/>
      <c r="C1599" s="37"/>
      <c r="D1599" s="37"/>
      <c r="G1599" s="37"/>
      <c r="J1599" s="25"/>
      <c r="K1599" s="25"/>
      <c r="P1599" s="25"/>
      <c r="T1599" s="37"/>
      <c r="U1599" s="37"/>
      <c r="Y1599" s="37"/>
      <c r="Z1599" s="37"/>
    </row>
    <row r="1600" spans="1:28" x14ac:dyDescent="0.2">
      <c r="A1600" s="101">
        <v>1598</v>
      </c>
      <c r="B1600" s="37"/>
      <c r="C1600" s="37"/>
      <c r="D1600" s="37"/>
      <c r="G1600" s="37"/>
      <c r="J1600" s="25"/>
      <c r="K1600" s="25"/>
      <c r="P1600" s="25"/>
      <c r="T1600" s="37"/>
      <c r="U1600" s="37"/>
      <c r="Y1600" s="37"/>
      <c r="Z1600" s="37"/>
    </row>
    <row r="1601" spans="1:28" ht="13.5" thickBot="1" x14ac:dyDescent="0.25">
      <c r="A1601" s="113">
        <v>1599</v>
      </c>
      <c r="B1601" s="121"/>
      <c r="C1601" s="121"/>
      <c r="D1601" s="121"/>
      <c r="E1601" s="121"/>
      <c r="F1601" s="122"/>
      <c r="G1601" s="121"/>
      <c r="H1601" s="122"/>
      <c r="I1601" s="121"/>
      <c r="J1601" s="121"/>
      <c r="K1601" s="121"/>
      <c r="L1601" s="121"/>
      <c r="M1601" s="122"/>
      <c r="N1601" s="121"/>
      <c r="O1601" s="121"/>
      <c r="P1601" s="121"/>
      <c r="Q1601" s="121"/>
      <c r="R1601" s="122"/>
      <c r="S1601" s="121"/>
      <c r="T1601" s="121"/>
      <c r="U1601" s="121"/>
      <c r="V1601" s="121"/>
      <c r="W1601" s="122"/>
      <c r="X1601" s="121"/>
      <c r="Y1601" s="114"/>
      <c r="Z1601" s="114"/>
      <c r="AA1601" s="114"/>
      <c r="AB1601" s="115"/>
    </row>
    <row r="1602" spans="1:28" x14ac:dyDescent="0.2">
      <c r="A1602" s="101">
        <v>1600</v>
      </c>
      <c r="B1602" s="37"/>
      <c r="C1602" s="37"/>
      <c r="D1602" s="37"/>
      <c r="G1602" s="37"/>
      <c r="J1602" s="25"/>
      <c r="K1602" s="25"/>
      <c r="P1602" s="25"/>
      <c r="T1602" s="37"/>
      <c r="U1602" s="37"/>
      <c r="Y1602" s="37"/>
      <c r="Z1602" s="37"/>
    </row>
    <row r="1603" spans="1:28" x14ac:dyDescent="0.2">
      <c r="A1603" s="101">
        <v>1601</v>
      </c>
      <c r="B1603" s="37"/>
      <c r="C1603" s="37"/>
      <c r="D1603" s="37"/>
      <c r="G1603" s="37"/>
      <c r="J1603" s="25"/>
      <c r="K1603" s="25"/>
      <c r="P1603" s="25"/>
      <c r="T1603" s="37"/>
      <c r="U1603" s="37"/>
      <c r="Y1603" s="37"/>
      <c r="Z1603" s="37"/>
    </row>
    <row r="1604" spans="1:28" x14ac:dyDescent="0.2">
      <c r="A1604" s="101">
        <v>1602</v>
      </c>
      <c r="B1604" s="37"/>
      <c r="C1604" s="37"/>
      <c r="D1604" s="37"/>
      <c r="G1604" s="37"/>
      <c r="J1604" s="25"/>
      <c r="K1604" s="25"/>
      <c r="P1604" s="25"/>
      <c r="T1604" s="37"/>
      <c r="U1604" s="37"/>
      <c r="Y1604" s="37"/>
      <c r="Z1604" s="37"/>
    </row>
    <row r="1605" spans="1:28" x14ac:dyDescent="0.2">
      <c r="A1605" s="101">
        <v>1603</v>
      </c>
      <c r="B1605" s="37"/>
      <c r="C1605" s="37"/>
      <c r="D1605" s="37"/>
      <c r="G1605" s="37"/>
      <c r="J1605" s="25"/>
      <c r="K1605" s="25"/>
      <c r="P1605" s="25"/>
      <c r="T1605" s="37"/>
      <c r="U1605" s="37"/>
      <c r="Y1605" s="37"/>
      <c r="Z1605" s="37"/>
    </row>
    <row r="1606" spans="1:28" ht="13.5" thickBot="1" x14ac:dyDescent="0.25">
      <c r="A1606" s="113">
        <v>1604</v>
      </c>
      <c r="B1606" s="121"/>
      <c r="C1606" s="121"/>
      <c r="D1606" s="121"/>
      <c r="E1606" s="121"/>
      <c r="F1606" s="122"/>
      <c r="G1606" s="121"/>
      <c r="H1606" s="122"/>
      <c r="I1606" s="121"/>
      <c r="J1606" s="121"/>
      <c r="K1606" s="121"/>
      <c r="L1606" s="121"/>
      <c r="M1606" s="122"/>
      <c r="N1606" s="121"/>
      <c r="O1606" s="121"/>
      <c r="P1606" s="121"/>
      <c r="Q1606" s="121"/>
      <c r="R1606" s="122"/>
      <c r="S1606" s="121"/>
      <c r="T1606" s="121"/>
      <c r="U1606" s="121"/>
      <c r="V1606" s="121"/>
      <c r="W1606" s="122"/>
      <c r="X1606" s="121"/>
      <c r="Y1606" s="114"/>
      <c r="Z1606" s="114"/>
      <c r="AA1606" s="114"/>
      <c r="AB1606" s="115"/>
    </row>
    <row r="1607" spans="1:28" x14ac:dyDescent="0.2">
      <c r="A1607" s="101">
        <v>1605</v>
      </c>
      <c r="B1607" s="37"/>
      <c r="C1607" s="37"/>
      <c r="D1607" s="37"/>
      <c r="G1607" s="37"/>
      <c r="J1607" s="25"/>
      <c r="K1607" s="25"/>
      <c r="P1607" s="25"/>
      <c r="T1607" s="37"/>
      <c r="U1607" s="37"/>
      <c r="Y1607" s="37"/>
      <c r="Z1607" s="37"/>
    </row>
    <row r="1608" spans="1:28" x14ac:dyDescent="0.2">
      <c r="A1608" s="101">
        <v>1606</v>
      </c>
      <c r="B1608" s="37"/>
      <c r="C1608" s="37"/>
      <c r="D1608" s="37"/>
      <c r="G1608" s="37"/>
      <c r="J1608" s="25"/>
      <c r="K1608" s="25"/>
      <c r="P1608" s="25"/>
      <c r="T1608" s="37"/>
      <c r="U1608" s="37"/>
      <c r="Y1608" s="37"/>
      <c r="Z1608" s="37"/>
    </row>
    <row r="1609" spans="1:28" x14ac:dyDescent="0.2">
      <c r="A1609" s="101">
        <v>1607</v>
      </c>
      <c r="B1609" s="37"/>
      <c r="C1609" s="37"/>
      <c r="D1609" s="37"/>
      <c r="G1609" s="37"/>
      <c r="J1609" s="25"/>
      <c r="K1609" s="25"/>
      <c r="P1609" s="25"/>
      <c r="T1609" s="37"/>
      <c r="U1609" s="37"/>
      <c r="Y1609" s="37"/>
      <c r="Z1609" s="37"/>
    </row>
    <row r="1610" spans="1:28" x14ac:dyDescent="0.2">
      <c r="A1610" s="101">
        <v>1608</v>
      </c>
      <c r="B1610" s="37"/>
      <c r="C1610" s="37"/>
      <c r="D1610" s="37"/>
      <c r="G1610" s="37"/>
      <c r="J1610" s="25"/>
      <c r="K1610" s="25"/>
      <c r="P1610" s="25"/>
      <c r="T1610" s="37"/>
      <c r="U1610" s="37"/>
      <c r="Y1610" s="37"/>
      <c r="Z1610" s="37"/>
    </row>
    <row r="1611" spans="1:28" ht="13.5" thickBot="1" x14ac:dyDescent="0.25">
      <c r="A1611" s="113">
        <v>1609</v>
      </c>
      <c r="B1611" s="121"/>
      <c r="C1611" s="121"/>
      <c r="D1611" s="121"/>
      <c r="E1611" s="121"/>
      <c r="F1611" s="122"/>
      <c r="G1611" s="121"/>
      <c r="H1611" s="122"/>
      <c r="I1611" s="121"/>
      <c r="J1611" s="121"/>
      <c r="K1611" s="121"/>
      <c r="L1611" s="121"/>
      <c r="M1611" s="122"/>
      <c r="N1611" s="121"/>
      <c r="O1611" s="121"/>
      <c r="P1611" s="121"/>
      <c r="Q1611" s="121"/>
      <c r="R1611" s="122"/>
      <c r="S1611" s="121"/>
      <c r="T1611" s="121"/>
      <c r="U1611" s="121"/>
      <c r="V1611" s="121"/>
      <c r="W1611" s="122"/>
      <c r="X1611" s="121"/>
      <c r="Y1611" s="114"/>
      <c r="Z1611" s="114"/>
      <c r="AA1611" s="114"/>
      <c r="AB1611" s="115"/>
    </row>
    <row r="1612" spans="1:28" x14ac:dyDescent="0.2">
      <c r="A1612" s="101">
        <v>1610</v>
      </c>
      <c r="B1612" s="37"/>
      <c r="C1612" s="37"/>
      <c r="D1612" s="37"/>
      <c r="G1612" s="37"/>
      <c r="J1612" s="25"/>
      <c r="K1612" s="25"/>
      <c r="P1612" s="25"/>
      <c r="T1612" s="37"/>
      <c r="U1612" s="37"/>
      <c r="Y1612" s="37"/>
      <c r="Z1612" s="37"/>
    </row>
    <row r="1613" spans="1:28" x14ac:dyDescent="0.2">
      <c r="A1613" s="101">
        <v>1611</v>
      </c>
      <c r="B1613" s="37"/>
      <c r="C1613" s="37"/>
      <c r="D1613" s="37"/>
      <c r="G1613" s="37"/>
      <c r="J1613" s="25"/>
      <c r="K1613" s="25"/>
      <c r="P1613" s="25"/>
      <c r="T1613" s="37"/>
      <c r="U1613" s="37"/>
      <c r="Y1613" s="37"/>
      <c r="Z1613" s="37"/>
    </row>
    <row r="1614" spans="1:28" x14ac:dyDescent="0.2">
      <c r="A1614" s="101">
        <v>1612</v>
      </c>
      <c r="B1614" s="37"/>
      <c r="C1614" s="37"/>
      <c r="D1614" s="37"/>
      <c r="G1614" s="37"/>
      <c r="J1614" s="25"/>
      <c r="K1614" s="25"/>
      <c r="P1614" s="25"/>
      <c r="T1614" s="37"/>
      <c r="U1614" s="37"/>
      <c r="Y1614" s="37"/>
      <c r="Z1614" s="37"/>
    </row>
    <row r="1615" spans="1:28" x14ac:dyDescent="0.2">
      <c r="A1615" s="101">
        <v>1613</v>
      </c>
      <c r="B1615" s="37"/>
      <c r="C1615" s="37"/>
      <c r="D1615" s="37"/>
      <c r="G1615" s="37"/>
      <c r="J1615" s="25"/>
      <c r="K1615" s="25"/>
      <c r="P1615" s="25"/>
      <c r="T1615" s="37"/>
      <c r="U1615" s="37"/>
      <c r="Y1615" s="37"/>
      <c r="Z1615" s="37"/>
    </row>
    <row r="1616" spans="1:28" ht="13.5" thickBot="1" x14ac:dyDescent="0.25">
      <c r="A1616" s="113">
        <v>1614</v>
      </c>
      <c r="B1616" s="121"/>
      <c r="C1616" s="121"/>
      <c r="D1616" s="121"/>
      <c r="E1616" s="121"/>
      <c r="F1616" s="122"/>
      <c r="G1616" s="121"/>
      <c r="H1616" s="122"/>
      <c r="I1616" s="121"/>
      <c r="J1616" s="121"/>
      <c r="K1616" s="121"/>
      <c r="L1616" s="121"/>
      <c r="M1616" s="122"/>
      <c r="N1616" s="121"/>
      <c r="O1616" s="121"/>
      <c r="P1616" s="121"/>
      <c r="Q1616" s="121"/>
      <c r="R1616" s="122"/>
      <c r="S1616" s="121"/>
      <c r="T1616" s="121"/>
      <c r="U1616" s="121"/>
      <c r="V1616" s="121"/>
      <c r="W1616" s="122"/>
      <c r="X1616" s="121"/>
      <c r="Y1616" s="114"/>
      <c r="Z1616" s="114"/>
      <c r="AA1616" s="114"/>
      <c r="AB1616" s="115"/>
    </row>
    <row r="1617" spans="1:28" x14ac:dyDescent="0.2">
      <c r="A1617" s="101">
        <v>1615</v>
      </c>
      <c r="B1617" s="37"/>
      <c r="C1617" s="37"/>
      <c r="D1617" s="37"/>
      <c r="G1617" s="37"/>
      <c r="J1617" s="25"/>
      <c r="K1617" s="25"/>
      <c r="P1617" s="25"/>
      <c r="T1617" s="37"/>
      <c r="U1617" s="37"/>
      <c r="Y1617" s="37"/>
      <c r="Z1617" s="37"/>
    </row>
    <row r="1618" spans="1:28" x14ac:dyDescent="0.2">
      <c r="A1618" s="101">
        <v>1616</v>
      </c>
      <c r="B1618" s="37"/>
      <c r="C1618" s="37"/>
      <c r="D1618" s="37"/>
      <c r="G1618" s="37"/>
      <c r="J1618" s="25"/>
      <c r="K1618" s="25"/>
      <c r="P1618" s="25"/>
      <c r="T1618" s="37"/>
      <c r="U1618" s="37"/>
      <c r="Y1618" s="37"/>
      <c r="Z1618" s="37"/>
    </row>
    <row r="1619" spans="1:28" x14ac:dyDescent="0.2">
      <c r="A1619" s="101">
        <v>1617</v>
      </c>
      <c r="B1619" s="37"/>
      <c r="C1619" s="37"/>
      <c r="D1619" s="37"/>
      <c r="G1619" s="37"/>
      <c r="J1619" s="25"/>
      <c r="K1619" s="25"/>
      <c r="P1619" s="25"/>
      <c r="T1619" s="37"/>
      <c r="U1619" s="37"/>
      <c r="Y1619" s="37"/>
      <c r="Z1619" s="37"/>
    </row>
    <row r="1620" spans="1:28" x14ac:dyDescent="0.2">
      <c r="A1620" s="101">
        <v>1618</v>
      </c>
      <c r="B1620" s="37"/>
      <c r="C1620" s="37"/>
      <c r="D1620" s="37"/>
      <c r="G1620" s="37"/>
      <c r="J1620" s="25"/>
      <c r="K1620" s="25"/>
      <c r="P1620" s="25"/>
      <c r="T1620" s="37"/>
      <c r="U1620" s="37"/>
      <c r="Y1620" s="37"/>
      <c r="Z1620" s="37"/>
    </row>
    <row r="1621" spans="1:28" ht="13.5" thickBot="1" x14ac:dyDescent="0.25">
      <c r="A1621" s="113">
        <v>1619</v>
      </c>
      <c r="B1621" s="121"/>
      <c r="C1621" s="121"/>
      <c r="D1621" s="121"/>
      <c r="E1621" s="121"/>
      <c r="F1621" s="122"/>
      <c r="G1621" s="121"/>
      <c r="H1621" s="122"/>
      <c r="I1621" s="121"/>
      <c r="J1621" s="121"/>
      <c r="K1621" s="121"/>
      <c r="L1621" s="121"/>
      <c r="M1621" s="122"/>
      <c r="N1621" s="121"/>
      <c r="O1621" s="121"/>
      <c r="P1621" s="121"/>
      <c r="Q1621" s="121"/>
      <c r="R1621" s="122"/>
      <c r="S1621" s="121"/>
      <c r="T1621" s="121"/>
      <c r="U1621" s="121"/>
      <c r="V1621" s="121"/>
      <c r="W1621" s="122"/>
      <c r="X1621" s="121"/>
      <c r="Y1621" s="114"/>
      <c r="Z1621" s="114"/>
      <c r="AA1621" s="114"/>
      <c r="AB1621" s="115"/>
    </row>
    <row r="1622" spans="1:28" x14ac:dyDescent="0.2">
      <c r="A1622" s="101">
        <v>1620</v>
      </c>
      <c r="B1622" s="37"/>
      <c r="C1622" s="37"/>
      <c r="D1622" s="37"/>
      <c r="G1622" s="37"/>
      <c r="J1622" s="25"/>
      <c r="K1622" s="25"/>
      <c r="P1622" s="25"/>
      <c r="T1622" s="37"/>
      <c r="U1622" s="37"/>
      <c r="Y1622" s="37"/>
      <c r="Z1622" s="37"/>
    </row>
    <row r="1623" spans="1:28" x14ac:dyDescent="0.2">
      <c r="A1623" s="101">
        <v>1621</v>
      </c>
      <c r="B1623" s="37"/>
      <c r="C1623" s="37"/>
      <c r="D1623" s="37"/>
      <c r="G1623" s="37"/>
      <c r="J1623" s="25"/>
      <c r="K1623" s="25"/>
      <c r="P1623" s="25"/>
      <c r="T1623" s="37"/>
      <c r="U1623" s="37"/>
      <c r="Y1623" s="37"/>
      <c r="Z1623" s="37"/>
    </row>
    <row r="1624" spans="1:28" x14ac:dyDescent="0.2">
      <c r="A1624" s="101">
        <v>1622</v>
      </c>
      <c r="B1624" s="37"/>
      <c r="C1624" s="37"/>
      <c r="D1624" s="37"/>
      <c r="G1624" s="37"/>
      <c r="J1624" s="25"/>
      <c r="K1624" s="25"/>
      <c r="P1624" s="25"/>
      <c r="T1624" s="37"/>
      <c r="U1624" s="37"/>
      <c r="Y1624" s="37"/>
      <c r="Z1624" s="37"/>
    </row>
    <row r="1625" spans="1:28" x14ac:dyDescent="0.2">
      <c r="A1625" s="101">
        <v>1623</v>
      </c>
      <c r="B1625" s="37"/>
      <c r="C1625" s="37"/>
      <c r="D1625" s="37"/>
      <c r="G1625" s="37"/>
      <c r="J1625" s="25"/>
      <c r="K1625" s="25"/>
      <c r="P1625" s="25"/>
      <c r="T1625" s="37"/>
      <c r="U1625" s="37"/>
      <c r="Y1625" s="37"/>
      <c r="Z1625" s="37"/>
    </row>
    <row r="1626" spans="1:28" ht="13.5" thickBot="1" x14ac:dyDescent="0.25">
      <c r="A1626" s="113">
        <v>1624</v>
      </c>
      <c r="B1626" s="121"/>
      <c r="C1626" s="121"/>
      <c r="D1626" s="121"/>
      <c r="E1626" s="121"/>
      <c r="F1626" s="122"/>
      <c r="G1626" s="121"/>
      <c r="H1626" s="122"/>
      <c r="I1626" s="121"/>
      <c r="J1626" s="121"/>
      <c r="K1626" s="121"/>
      <c r="L1626" s="121"/>
      <c r="M1626" s="122"/>
      <c r="N1626" s="121"/>
      <c r="O1626" s="121"/>
      <c r="P1626" s="121"/>
      <c r="Q1626" s="121"/>
      <c r="R1626" s="122"/>
      <c r="S1626" s="121"/>
      <c r="T1626" s="121"/>
      <c r="U1626" s="121"/>
      <c r="V1626" s="121"/>
      <c r="W1626" s="122"/>
      <c r="X1626" s="121"/>
      <c r="Y1626" s="114"/>
      <c r="Z1626" s="114"/>
      <c r="AA1626" s="114"/>
      <c r="AB1626" s="115"/>
    </row>
    <row r="1627" spans="1:28" x14ac:dyDescent="0.2">
      <c r="A1627" s="101">
        <v>1625</v>
      </c>
      <c r="B1627" s="37"/>
      <c r="C1627" s="37"/>
      <c r="D1627" s="37"/>
      <c r="G1627" s="37"/>
      <c r="J1627" s="25"/>
      <c r="K1627" s="25"/>
      <c r="P1627" s="25"/>
      <c r="T1627" s="37"/>
      <c r="U1627" s="37"/>
      <c r="Y1627" s="37"/>
      <c r="Z1627" s="37"/>
    </row>
    <row r="1628" spans="1:28" x14ac:dyDescent="0.2">
      <c r="A1628" s="101">
        <v>1626</v>
      </c>
      <c r="B1628" s="37"/>
      <c r="C1628" s="37"/>
      <c r="D1628" s="37"/>
      <c r="G1628" s="37"/>
      <c r="J1628" s="25"/>
      <c r="K1628" s="25"/>
      <c r="P1628" s="25"/>
      <c r="T1628" s="37"/>
      <c r="U1628" s="37"/>
      <c r="Y1628" s="37"/>
      <c r="Z1628" s="37"/>
    </row>
    <row r="1629" spans="1:28" x14ac:dyDescent="0.2">
      <c r="A1629" s="101">
        <v>1627</v>
      </c>
      <c r="B1629" s="37"/>
      <c r="C1629" s="37"/>
      <c r="D1629" s="37"/>
      <c r="G1629" s="37"/>
      <c r="J1629" s="25"/>
      <c r="K1629" s="25"/>
      <c r="P1629" s="25"/>
      <c r="T1629" s="37"/>
      <c r="U1629" s="37"/>
      <c r="Y1629" s="37"/>
      <c r="Z1629" s="37"/>
    </row>
    <row r="1630" spans="1:28" x14ac:dyDescent="0.2">
      <c r="A1630" s="101">
        <v>1628</v>
      </c>
      <c r="B1630" s="37"/>
      <c r="C1630" s="37"/>
      <c r="D1630" s="37"/>
      <c r="G1630" s="37"/>
      <c r="J1630" s="25"/>
      <c r="K1630" s="25"/>
      <c r="P1630" s="25"/>
      <c r="T1630" s="37"/>
      <c r="U1630" s="37"/>
      <c r="Y1630" s="37"/>
      <c r="Z1630" s="37"/>
    </row>
    <row r="1631" spans="1:28" ht="13.5" thickBot="1" x14ac:dyDescent="0.25">
      <c r="A1631" s="113">
        <v>1629</v>
      </c>
      <c r="B1631" s="121"/>
      <c r="C1631" s="121"/>
      <c r="D1631" s="121"/>
      <c r="E1631" s="121"/>
      <c r="F1631" s="122"/>
      <c r="G1631" s="121"/>
      <c r="H1631" s="122"/>
      <c r="I1631" s="121"/>
      <c r="J1631" s="121"/>
      <c r="K1631" s="121"/>
      <c r="L1631" s="121"/>
      <c r="M1631" s="122"/>
      <c r="N1631" s="121"/>
      <c r="O1631" s="121"/>
      <c r="P1631" s="121"/>
      <c r="Q1631" s="121"/>
      <c r="R1631" s="122"/>
      <c r="S1631" s="121"/>
      <c r="T1631" s="121"/>
      <c r="U1631" s="121"/>
      <c r="V1631" s="121"/>
      <c r="W1631" s="122"/>
      <c r="X1631" s="121"/>
      <c r="Y1631" s="114"/>
      <c r="Z1631" s="114"/>
      <c r="AA1631" s="114"/>
      <c r="AB1631" s="115"/>
    </row>
    <row r="1632" spans="1:28" x14ac:dyDescent="0.2">
      <c r="A1632" s="101">
        <v>1630</v>
      </c>
      <c r="B1632" s="37"/>
      <c r="C1632" s="37"/>
      <c r="D1632" s="37"/>
      <c r="G1632" s="37"/>
      <c r="J1632" s="25"/>
      <c r="K1632" s="25"/>
      <c r="P1632" s="25"/>
      <c r="T1632" s="37"/>
      <c r="U1632" s="37"/>
      <c r="Y1632" s="37"/>
      <c r="Z1632" s="37"/>
    </row>
    <row r="1633" spans="1:28" x14ac:dyDescent="0.2">
      <c r="A1633" s="101">
        <v>1631</v>
      </c>
      <c r="B1633" s="37"/>
      <c r="C1633" s="37"/>
      <c r="D1633" s="37"/>
      <c r="G1633" s="37"/>
      <c r="J1633" s="25"/>
      <c r="K1633" s="25"/>
      <c r="P1633" s="25"/>
      <c r="T1633" s="37"/>
      <c r="U1633" s="37"/>
      <c r="Y1633" s="37"/>
      <c r="Z1633" s="37"/>
    </row>
    <row r="1634" spans="1:28" x14ac:dyDescent="0.2">
      <c r="A1634" s="101">
        <v>1632</v>
      </c>
      <c r="B1634" s="37"/>
      <c r="C1634" s="37"/>
      <c r="D1634" s="37"/>
      <c r="G1634" s="37"/>
      <c r="J1634" s="25"/>
      <c r="K1634" s="25"/>
      <c r="P1634" s="25"/>
      <c r="T1634" s="37"/>
      <c r="U1634" s="37"/>
      <c r="Y1634" s="37"/>
      <c r="Z1634" s="37"/>
    </row>
    <row r="1635" spans="1:28" x14ac:dyDescent="0.2">
      <c r="A1635" s="101">
        <v>1633</v>
      </c>
      <c r="B1635" s="37"/>
      <c r="C1635" s="37"/>
      <c r="D1635" s="37"/>
      <c r="G1635" s="37"/>
      <c r="J1635" s="25"/>
      <c r="K1635" s="25"/>
      <c r="P1635" s="25"/>
      <c r="T1635" s="37"/>
      <c r="U1635" s="37"/>
      <c r="Y1635" s="37"/>
      <c r="Z1635" s="37"/>
    </row>
    <row r="1636" spans="1:28" ht="13.5" thickBot="1" x14ac:dyDescent="0.25">
      <c r="A1636" s="113">
        <v>1634</v>
      </c>
      <c r="B1636" s="121"/>
      <c r="C1636" s="121"/>
      <c r="D1636" s="121"/>
      <c r="E1636" s="121"/>
      <c r="F1636" s="122"/>
      <c r="G1636" s="121"/>
      <c r="H1636" s="122"/>
      <c r="I1636" s="121"/>
      <c r="J1636" s="121"/>
      <c r="K1636" s="121"/>
      <c r="L1636" s="121"/>
      <c r="M1636" s="122"/>
      <c r="N1636" s="121"/>
      <c r="O1636" s="121"/>
      <c r="P1636" s="121"/>
      <c r="Q1636" s="121"/>
      <c r="R1636" s="122"/>
      <c r="S1636" s="121"/>
      <c r="T1636" s="121"/>
      <c r="U1636" s="121"/>
      <c r="V1636" s="121"/>
      <c r="W1636" s="122"/>
      <c r="X1636" s="121"/>
      <c r="Y1636" s="114"/>
      <c r="Z1636" s="114"/>
      <c r="AA1636" s="114"/>
      <c r="AB1636" s="115"/>
    </row>
    <row r="1637" spans="1:28" x14ac:dyDescent="0.2">
      <c r="A1637" s="101">
        <v>1635</v>
      </c>
      <c r="B1637" s="37"/>
      <c r="C1637" s="37"/>
      <c r="D1637" s="37"/>
      <c r="G1637" s="37"/>
      <c r="J1637" s="25"/>
      <c r="K1637" s="25"/>
      <c r="P1637" s="25"/>
      <c r="T1637" s="37"/>
      <c r="U1637" s="37"/>
      <c r="Y1637" s="37"/>
      <c r="Z1637" s="37"/>
    </row>
    <row r="1638" spans="1:28" x14ac:dyDescent="0.2">
      <c r="A1638" s="101">
        <v>1636</v>
      </c>
      <c r="B1638" s="37"/>
      <c r="C1638" s="37"/>
      <c r="D1638" s="37"/>
      <c r="G1638" s="37"/>
      <c r="J1638" s="25"/>
      <c r="K1638" s="25"/>
      <c r="P1638" s="25"/>
      <c r="T1638" s="37"/>
      <c r="U1638" s="37"/>
      <c r="Y1638" s="37"/>
      <c r="Z1638" s="37"/>
    </row>
    <row r="1639" spans="1:28" x14ac:dyDescent="0.2">
      <c r="A1639" s="101">
        <v>1637</v>
      </c>
      <c r="B1639" s="37"/>
      <c r="C1639" s="37"/>
      <c r="D1639" s="37"/>
      <c r="G1639" s="37"/>
      <c r="J1639" s="25"/>
      <c r="K1639" s="25"/>
      <c r="P1639" s="25"/>
      <c r="T1639" s="37"/>
      <c r="U1639" s="37"/>
      <c r="Y1639" s="37"/>
      <c r="Z1639" s="37"/>
    </row>
    <row r="1640" spans="1:28" x14ac:dyDescent="0.2">
      <c r="A1640" s="101">
        <v>1638</v>
      </c>
      <c r="B1640" s="37"/>
      <c r="C1640" s="37"/>
      <c r="D1640" s="37"/>
      <c r="G1640" s="37"/>
      <c r="J1640" s="25"/>
      <c r="K1640" s="25"/>
      <c r="P1640" s="25"/>
      <c r="T1640" s="37"/>
      <c r="U1640" s="37"/>
      <c r="Y1640" s="37"/>
      <c r="Z1640" s="37"/>
    </row>
    <row r="1641" spans="1:28" ht="13.5" thickBot="1" x14ac:dyDescent="0.25">
      <c r="A1641" s="113">
        <v>1639</v>
      </c>
      <c r="B1641" s="121"/>
      <c r="C1641" s="121"/>
      <c r="D1641" s="121"/>
      <c r="E1641" s="121"/>
      <c r="F1641" s="122"/>
      <c r="G1641" s="121"/>
      <c r="H1641" s="122"/>
      <c r="I1641" s="121"/>
      <c r="J1641" s="121"/>
      <c r="K1641" s="121"/>
      <c r="L1641" s="121"/>
      <c r="M1641" s="122"/>
      <c r="N1641" s="121"/>
      <c r="O1641" s="121"/>
      <c r="P1641" s="121"/>
      <c r="Q1641" s="121"/>
      <c r="R1641" s="122"/>
      <c r="S1641" s="121"/>
      <c r="T1641" s="121"/>
      <c r="U1641" s="121"/>
      <c r="V1641" s="121"/>
      <c r="W1641" s="122"/>
      <c r="X1641" s="121"/>
      <c r="Y1641" s="114"/>
      <c r="Z1641" s="114"/>
      <c r="AA1641" s="114"/>
      <c r="AB1641" s="115"/>
    </row>
    <row r="1642" spans="1:28" x14ac:dyDescent="0.2">
      <c r="A1642" s="101">
        <v>1640</v>
      </c>
      <c r="B1642" s="37"/>
      <c r="C1642" s="37"/>
      <c r="D1642" s="37"/>
      <c r="G1642" s="37"/>
      <c r="J1642" s="25"/>
      <c r="K1642" s="25"/>
      <c r="P1642" s="25"/>
      <c r="T1642" s="37"/>
      <c r="U1642" s="37"/>
      <c r="Y1642" s="37"/>
      <c r="Z1642" s="37"/>
    </row>
    <row r="1643" spans="1:28" x14ac:dyDescent="0.2">
      <c r="A1643" s="101">
        <v>1641</v>
      </c>
      <c r="B1643" s="37"/>
      <c r="C1643" s="37"/>
      <c r="D1643" s="37"/>
      <c r="G1643" s="37"/>
      <c r="J1643" s="25"/>
      <c r="K1643" s="25"/>
      <c r="P1643" s="25"/>
      <c r="T1643" s="37"/>
      <c r="U1643" s="37"/>
      <c r="Y1643" s="37"/>
      <c r="Z1643" s="37"/>
    </row>
    <row r="1644" spans="1:28" x14ac:dyDescent="0.2">
      <c r="A1644" s="101">
        <v>1642</v>
      </c>
      <c r="B1644" s="37"/>
      <c r="C1644" s="37"/>
      <c r="D1644" s="37"/>
      <c r="G1644" s="37"/>
      <c r="J1644" s="25"/>
      <c r="K1644" s="25"/>
      <c r="P1644" s="25"/>
      <c r="T1644" s="37"/>
      <c r="U1644" s="37"/>
      <c r="Y1644" s="37"/>
      <c r="Z1644" s="37"/>
    </row>
    <row r="1645" spans="1:28" x14ac:dyDescent="0.2">
      <c r="A1645" s="101">
        <v>1643</v>
      </c>
      <c r="B1645" s="37"/>
      <c r="C1645" s="37"/>
      <c r="D1645" s="37"/>
      <c r="G1645" s="37"/>
      <c r="J1645" s="25"/>
      <c r="K1645" s="25"/>
      <c r="P1645" s="25"/>
      <c r="T1645" s="37"/>
      <c r="U1645" s="37"/>
      <c r="Y1645" s="37"/>
      <c r="Z1645" s="37"/>
    </row>
    <row r="1646" spans="1:28" ht="13.5" thickBot="1" x14ac:dyDescent="0.25">
      <c r="A1646" s="113">
        <v>1644</v>
      </c>
      <c r="B1646" s="121"/>
      <c r="C1646" s="121"/>
      <c r="D1646" s="121"/>
      <c r="E1646" s="121"/>
      <c r="F1646" s="122"/>
      <c r="G1646" s="121"/>
      <c r="H1646" s="122"/>
      <c r="I1646" s="121"/>
      <c r="J1646" s="121"/>
      <c r="K1646" s="121"/>
      <c r="L1646" s="121"/>
      <c r="M1646" s="122"/>
      <c r="N1646" s="121"/>
      <c r="O1646" s="121"/>
      <c r="P1646" s="121"/>
      <c r="Q1646" s="121"/>
      <c r="R1646" s="122"/>
      <c r="S1646" s="121"/>
      <c r="T1646" s="121"/>
      <c r="U1646" s="121"/>
      <c r="V1646" s="121"/>
      <c r="W1646" s="122"/>
      <c r="X1646" s="121"/>
      <c r="Y1646" s="114"/>
      <c r="Z1646" s="114"/>
      <c r="AA1646" s="114"/>
      <c r="AB1646" s="115"/>
    </row>
    <row r="1647" spans="1:28" x14ac:dyDescent="0.2">
      <c r="A1647" s="101">
        <v>1645</v>
      </c>
      <c r="B1647" s="37"/>
      <c r="C1647" s="37"/>
      <c r="D1647" s="37"/>
      <c r="G1647" s="37"/>
      <c r="J1647" s="25"/>
      <c r="K1647" s="25"/>
      <c r="P1647" s="25"/>
      <c r="T1647" s="37"/>
      <c r="U1647" s="37"/>
      <c r="Y1647" s="37"/>
      <c r="Z1647" s="37"/>
    </row>
    <row r="1648" spans="1:28" x14ac:dyDescent="0.2">
      <c r="A1648" s="101">
        <v>1646</v>
      </c>
      <c r="B1648" s="37"/>
      <c r="C1648" s="37"/>
      <c r="D1648" s="37"/>
      <c r="G1648" s="37"/>
      <c r="J1648" s="25"/>
      <c r="K1648" s="25"/>
      <c r="P1648" s="25"/>
      <c r="T1648" s="37"/>
      <c r="U1648" s="37"/>
      <c r="Y1648" s="37"/>
      <c r="Z1648" s="37"/>
    </row>
    <row r="1649" spans="1:28" x14ac:dyDescent="0.2">
      <c r="A1649" s="101">
        <v>1647</v>
      </c>
      <c r="B1649" s="37"/>
      <c r="C1649" s="37"/>
      <c r="D1649" s="37"/>
      <c r="G1649" s="37"/>
      <c r="J1649" s="25"/>
      <c r="K1649" s="25"/>
      <c r="P1649" s="25"/>
      <c r="T1649" s="37"/>
      <c r="U1649" s="37"/>
      <c r="Y1649" s="37"/>
      <c r="Z1649" s="37"/>
    </row>
    <row r="1650" spans="1:28" x14ac:dyDescent="0.2">
      <c r="A1650" s="101">
        <v>1648</v>
      </c>
      <c r="B1650" s="37"/>
      <c r="C1650" s="37"/>
      <c r="D1650" s="37"/>
      <c r="G1650" s="37"/>
      <c r="J1650" s="25"/>
      <c r="K1650" s="25"/>
      <c r="P1650" s="25"/>
      <c r="T1650" s="37"/>
      <c r="U1650" s="37"/>
      <c r="Y1650" s="37"/>
      <c r="Z1650" s="37"/>
    </row>
    <row r="1651" spans="1:28" ht="13.5" thickBot="1" x14ac:dyDescent="0.25">
      <c r="A1651" s="113">
        <v>1649</v>
      </c>
      <c r="B1651" s="121"/>
      <c r="C1651" s="121"/>
      <c r="D1651" s="121"/>
      <c r="E1651" s="121"/>
      <c r="F1651" s="122"/>
      <c r="G1651" s="121"/>
      <c r="H1651" s="122"/>
      <c r="I1651" s="121"/>
      <c r="J1651" s="121"/>
      <c r="K1651" s="121"/>
      <c r="L1651" s="121"/>
      <c r="M1651" s="122"/>
      <c r="N1651" s="121"/>
      <c r="O1651" s="121"/>
      <c r="P1651" s="121"/>
      <c r="Q1651" s="121"/>
      <c r="R1651" s="122"/>
      <c r="S1651" s="121"/>
      <c r="T1651" s="121"/>
      <c r="U1651" s="121"/>
      <c r="V1651" s="121"/>
      <c r="W1651" s="122"/>
      <c r="X1651" s="121"/>
      <c r="Y1651" s="114"/>
      <c r="Z1651" s="114"/>
      <c r="AA1651" s="114"/>
      <c r="AB1651" s="115"/>
    </row>
    <row r="1652" spans="1:28" x14ac:dyDescent="0.2">
      <c r="A1652" s="101">
        <v>1650</v>
      </c>
      <c r="B1652" s="37"/>
      <c r="C1652" s="37"/>
      <c r="D1652" s="37"/>
      <c r="G1652" s="37"/>
      <c r="J1652" s="25"/>
      <c r="K1652" s="25"/>
      <c r="P1652" s="25"/>
      <c r="T1652" s="37"/>
      <c r="U1652" s="37"/>
      <c r="Y1652" s="37"/>
      <c r="Z1652" s="37"/>
    </row>
    <row r="1653" spans="1:28" x14ac:dyDescent="0.2">
      <c r="A1653" s="101">
        <v>1651</v>
      </c>
      <c r="B1653" s="37"/>
      <c r="C1653" s="37"/>
      <c r="D1653" s="37"/>
      <c r="G1653" s="37"/>
      <c r="J1653" s="25"/>
      <c r="K1653" s="25"/>
      <c r="P1653" s="25"/>
      <c r="T1653" s="37"/>
      <c r="U1653" s="37"/>
      <c r="Y1653" s="37"/>
      <c r="Z1653" s="37"/>
    </row>
    <row r="1654" spans="1:28" x14ac:dyDescent="0.2">
      <c r="A1654" s="101">
        <v>1652</v>
      </c>
      <c r="B1654" s="37"/>
      <c r="C1654" s="37"/>
      <c r="D1654" s="37"/>
      <c r="G1654" s="37"/>
      <c r="J1654" s="25"/>
      <c r="K1654" s="25"/>
      <c r="P1654" s="25"/>
      <c r="T1654" s="37"/>
      <c r="U1654" s="37"/>
      <c r="Y1654" s="37"/>
      <c r="Z1654" s="37"/>
    </row>
    <row r="1655" spans="1:28" x14ac:dyDescent="0.2">
      <c r="A1655" s="101">
        <v>1653</v>
      </c>
      <c r="B1655" s="37"/>
      <c r="C1655" s="37"/>
      <c r="D1655" s="37"/>
      <c r="G1655" s="37"/>
      <c r="J1655" s="25"/>
      <c r="K1655" s="25"/>
      <c r="P1655" s="25"/>
      <c r="T1655" s="37"/>
      <c r="U1655" s="37"/>
      <c r="Y1655" s="37"/>
      <c r="Z1655" s="37"/>
    </row>
    <row r="1656" spans="1:28" ht="13.5" thickBot="1" x14ac:dyDescent="0.25">
      <c r="A1656" s="113">
        <v>1654</v>
      </c>
      <c r="B1656" s="121"/>
      <c r="C1656" s="121"/>
      <c r="D1656" s="121"/>
      <c r="E1656" s="121"/>
      <c r="F1656" s="122"/>
      <c r="G1656" s="121"/>
      <c r="H1656" s="122"/>
      <c r="I1656" s="121"/>
      <c r="J1656" s="121"/>
      <c r="K1656" s="121"/>
      <c r="L1656" s="121"/>
      <c r="M1656" s="122"/>
      <c r="N1656" s="121"/>
      <c r="O1656" s="121"/>
      <c r="P1656" s="121"/>
      <c r="Q1656" s="121"/>
      <c r="R1656" s="122"/>
      <c r="S1656" s="121"/>
      <c r="T1656" s="121"/>
      <c r="U1656" s="121"/>
      <c r="V1656" s="121"/>
      <c r="W1656" s="122"/>
      <c r="X1656" s="121"/>
      <c r="Y1656" s="114"/>
      <c r="Z1656" s="114"/>
      <c r="AA1656" s="114"/>
      <c r="AB1656" s="115"/>
    </row>
    <row r="1657" spans="1:28" x14ac:dyDescent="0.2">
      <c r="A1657" s="101">
        <v>1655</v>
      </c>
      <c r="B1657" s="37"/>
      <c r="C1657" s="37"/>
      <c r="D1657" s="37"/>
      <c r="G1657" s="37"/>
      <c r="J1657" s="25"/>
      <c r="K1657" s="25"/>
      <c r="P1657" s="25"/>
      <c r="T1657" s="37"/>
      <c r="U1657" s="37"/>
      <c r="Y1657" s="37"/>
      <c r="Z1657" s="37"/>
    </row>
    <row r="1658" spans="1:28" x14ac:dyDescent="0.2">
      <c r="A1658" s="101">
        <v>1656</v>
      </c>
      <c r="B1658" s="37"/>
      <c r="C1658" s="37"/>
      <c r="D1658" s="37"/>
      <c r="G1658" s="37"/>
      <c r="J1658" s="25"/>
      <c r="K1658" s="25"/>
      <c r="P1658" s="25"/>
      <c r="T1658" s="37"/>
      <c r="U1658" s="37"/>
      <c r="Y1658" s="37"/>
      <c r="Z1658" s="37"/>
    </row>
    <row r="1659" spans="1:28" x14ac:dyDescent="0.2">
      <c r="A1659" s="101">
        <v>1657</v>
      </c>
      <c r="B1659" s="37"/>
      <c r="C1659" s="37"/>
      <c r="D1659" s="37"/>
      <c r="G1659" s="37"/>
      <c r="J1659" s="25"/>
      <c r="K1659" s="25"/>
      <c r="P1659" s="25"/>
      <c r="T1659" s="37"/>
      <c r="U1659" s="37"/>
      <c r="Y1659" s="37"/>
      <c r="Z1659" s="37"/>
    </row>
    <row r="1660" spans="1:28" x14ac:dyDescent="0.2">
      <c r="A1660" s="101">
        <v>1658</v>
      </c>
      <c r="B1660" s="37"/>
      <c r="C1660" s="37"/>
      <c r="D1660" s="37"/>
      <c r="G1660" s="37"/>
      <c r="J1660" s="25"/>
      <c r="K1660" s="25"/>
      <c r="P1660" s="25"/>
      <c r="T1660" s="37"/>
      <c r="U1660" s="37"/>
      <c r="Y1660" s="37"/>
      <c r="Z1660" s="37"/>
    </row>
    <row r="1661" spans="1:28" ht="13.5" thickBot="1" x14ac:dyDescent="0.25">
      <c r="A1661" s="113">
        <v>1659</v>
      </c>
      <c r="B1661" s="121"/>
      <c r="C1661" s="121"/>
      <c r="D1661" s="121"/>
      <c r="E1661" s="121"/>
      <c r="F1661" s="122"/>
      <c r="G1661" s="121"/>
      <c r="H1661" s="122"/>
      <c r="I1661" s="121"/>
      <c r="J1661" s="121"/>
      <c r="K1661" s="121"/>
      <c r="L1661" s="121"/>
      <c r="M1661" s="122"/>
      <c r="N1661" s="121"/>
      <c r="O1661" s="121"/>
      <c r="P1661" s="121"/>
      <c r="Q1661" s="121"/>
      <c r="R1661" s="122"/>
      <c r="S1661" s="121"/>
      <c r="T1661" s="121"/>
      <c r="U1661" s="121"/>
      <c r="V1661" s="121"/>
      <c r="W1661" s="122"/>
      <c r="X1661" s="121"/>
      <c r="Y1661" s="114"/>
      <c r="Z1661" s="114"/>
      <c r="AA1661" s="114"/>
      <c r="AB1661" s="115"/>
    </row>
    <row r="1662" spans="1:28" x14ac:dyDescent="0.2">
      <c r="A1662" s="101">
        <v>1660</v>
      </c>
      <c r="B1662" s="37"/>
      <c r="C1662" s="37"/>
      <c r="D1662" s="37"/>
      <c r="G1662" s="37"/>
      <c r="J1662" s="25"/>
      <c r="K1662" s="25"/>
      <c r="P1662" s="25"/>
      <c r="T1662" s="37"/>
      <c r="U1662" s="37"/>
      <c r="Y1662" s="37"/>
      <c r="Z1662" s="37"/>
    </row>
    <row r="1663" spans="1:28" x14ac:dyDescent="0.2">
      <c r="A1663" s="101">
        <v>1661</v>
      </c>
      <c r="B1663" s="37"/>
      <c r="C1663" s="37"/>
      <c r="D1663" s="37"/>
      <c r="G1663" s="37"/>
      <c r="J1663" s="25"/>
      <c r="K1663" s="25"/>
      <c r="P1663" s="25"/>
      <c r="T1663" s="37"/>
      <c r="U1663" s="37"/>
      <c r="Y1663" s="37"/>
      <c r="Z1663" s="37"/>
    </row>
    <row r="1664" spans="1:28" x14ac:dyDescent="0.2">
      <c r="A1664" s="101">
        <v>1662</v>
      </c>
      <c r="B1664" s="37"/>
      <c r="C1664" s="37"/>
      <c r="D1664" s="37"/>
      <c r="G1664" s="37"/>
      <c r="J1664" s="25"/>
      <c r="K1664" s="25"/>
      <c r="P1664" s="25"/>
      <c r="T1664" s="37"/>
      <c r="U1664" s="37"/>
      <c r="Y1664" s="37"/>
      <c r="Z1664" s="37"/>
    </row>
    <row r="1665" spans="1:28" x14ac:dyDescent="0.2">
      <c r="A1665" s="101">
        <v>1663</v>
      </c>
      <c r="B1665" s="37"/>
      <c r="C1665" s="37"/>
      <c r="D1665" s="37"/>
      <c r="G1665" s="37"/>
      <c r="J1665" s="25"/>
      <c r="K1665" s="25"/>
      <c r="P1665" s="25"/>
      <c r="T1665" s="37"/>
      <c r="U1665" s="37"/>
      <c r="Y1665" s="37"/>
      <c r="Z1665" s="37"/>
    </row>
    <row r="1666" spans="1:28" ht="13.5" thickBot="1" x14ac:dyDescent="0.25">
      <c r="A1666" s="113">
        <v>1664</v>
      </c>
      <c r="B1666" s="121"/>
      <c r="C1666" s="121"/>
      <c r="D1666" s="121"/>
      <c r="E1666" s="121"/>
      <c r="F1666" s="122"/>
      <c r="G1666" s="121"/>
      <c r="H1666" s="122"/>
      <c r="I1666" s="121"/>
      <c r="J1666" s="121"/>
      <c r="K1666" s="121"/>
      <c r="L1666" s="121"/>
      <c r="M1666" s="122"/>
      <c r="N1666" s="121"/>
      <c r="O1666" s="121"/>
      <c r="P1666" s="121"/>
      <c r="Q1666" s="121"/>
      <c r="R1666" s="122"/>
      <c r="S1666" s="121"/>
      <c r="T1666" s="121"/>
      <c r="U1666" s="121"/>
      <c r="V1666" s="121"/>
      <c r="W1666" s="122"/>
      <c r="X1666" s="121"/>
      <c r="Y1666" s="114"/>
      <c r="Z1666" s="114"/>
      <c r="AA1666" s="114"/>
      <c r="AB1666" s="115"/>
    </row>
    <row r="1667" spans="1:28" x14ac:dyDescent="0.2">
      <c r="A1667" s="101">
        <v>1665</v>
      </c>
      <c r="B1667" s="37"/>
      <c r="C1667" s="37"/>
      <c r="D1667" s="37"/>
      <c r="G1667" s="37"/>
      <c r="J1667" s="25"/>
      <c r="K1667" s="25"/>
      <c r="P1667" s="25"/>
      <c r="T1667" s="37"/>
      <c r="U1667" s="37"/>
      <c r="Y1667" s="37"/>
      <c r="Z1667" s="37"/>
    </row>
    <row r="1668" spans="1:28" x14ac:dyDescent="0.2">
      <c r="A1668" s="101">
        <v>1666</v>
      </c>
      <c r="B1668" s="37"/>
      <c r="C1668" s="37"/>
      <c r="D1668" s="37"/>
      <c r="G1668" s="37"/>
      <c r="J1668" s="25"/>
      <c r="K1668" s="25"/>
      <c r="P1668" s="25"/>
      <c r="T1668" s="37"/>
      <c r="U1668" s="37"/>
      <c r="Y1668" s="37"/>
      <c r="Z1668" s="37"/>
    </row>
    <row r="1669" spans="1:28" x14ac:dyDescent="0.2">
      <c r="A1669" s="101">
        <v>1667</v>
      </c>
      <c r="B1669" s="37"/>
      <c r="C1669" s="37"/>
      <c r="D1669" s="37"/>
      <c r="G1669" s="37"/>
      <c r="J1669" s="25"/>
      <c r="K1669" s="25"/>
      <c r="P1669" s="25"/>
      <c r="T1669" s="37"/>
      <c r="U1669" s="37"/>
      <c r="Y1669" s="37"/>
      <c r="Z1669" s="37"/>
    </row>
    <row r="1670" spans="1:28" x14ac:dyDescent="0.2">
      <c r="A1670" s="101">
        <v>1668</v>
      </c>
      <c r="B1670" s="37"/>
      <c r="C1670" s="37"/>
      <c r="D1670" s="37"/>
      <c r="G1670" s="37"/>
      <c r="J1670" s="25"/>
      <c r="K1670" s="25"/>
      <c r="P1670" s="25"/>
      <c r="T1670" s="37"/>
      <c r="U1670" s="37"/>
      <c r="Y1670" s="37"/>
      <c r="Z1670" s="37"/>
    </row>
    <row r="1671" spans="1:28" ht="13.5" thickBot="1" x14ac:dyDescent="0.25">
      <c r="A1671" s="113">
        <v>1669</v>
      </c>
      <c r="B1671" s="121"/>
      <c r="C1671" s="121"/>
      <c r="D1671" s="121"/>
      <c r="E1671" s="121"/>
      <c r="F1671" s="122"/>
      <c r="G1671" s="121"/>
      <c r="H1671" s="122"/>
      <c r="I1671" s="121"/>
      <c r="J1671" s="121"/>
      <c r="K1671" s="121"/>
      <c r="L1671" s="121"/>
      <c r="M1671" s="122"/>
      <c r="N1671" s="121"/>
      <c r="O1671" s="121"/>
      <c r="P1671" s="121"/>
      <c r="Q1671" s="121"/>
      <c r="R1671" s="122"/>
      <c r="S1671" s="121"/>
      <c r="T1671" s="121"/>
      <c r="U1671" s="121"/>
      <c r="V1671" s="121"/>
      <c r="W1671" s="122"/>
      <c r="X1671" s="121"/>
      <c r="Y1671" s="114"/>
      <c r="Z1671" s="114"/>
      <c r="AA1671" s="114"/>
      <c r="AB1671" s="115"/>
    </row>
    <row r="1672" spans="1:28" x14ac:dyDescent="0.2">
      <c r="A1672" s="101">
        <v>1670</v>
      </c>
      <c r="B1672" s="37"/>
      <c r="C1672" s="37"/>
      <c r="D1672" s="37"/>
      <c r="G1672" s="37"/>
      <c r="J1672" s="25"/>
      <c r="K1672" s="25"/>
      <c r="P1672" s="25"/>
      <c r="T1672" s="37"/>
      <c r="U1672" s="37"/>
      <c r="Y1672" s="37"/>
      <c r="Z1672" s="37"/>
    </row>
    <row r="1673" spans="1:28" x14ac:dyDescent="0.2">
      <c r="A1673" s="101">
        <v>1671</v>
      </c>
      <c r="B1673" s="37"/>
      <c r="C1673" s="37"/>
      <c r="D1673" s="37"/>
      <c r="G1673" s="37"/>
      <c r="J1673" s="25"/>
      <c r="K1673" s="25"/>
      <c r="P1673" s="25"/>
      <c r="T1673" s="37"/>
      <c r="U1673" s="37"/>
      <c r="Y1673" s="37"/>
      <c r="Z1673" s="37"/>
    </row>
    <row r="1674" spans="1:28" x14ac:dyDescent="0.2">
      <c r="A1674" s="101">
        <v>1672</v>
      </c>
      <c r="B1674" s="37"/>
      <c r="C1674" s="37"/>
      <c r="D1674" s="37"/>
      <c r="G1674" s="37"/>
      <c r="J1674" s="25"/>
      <c r="K1674" s="25"/>
      <c r="P1674" s="25"/>
      <c r="T1674" s="37"/>
      <c r="U1674" s="37"/>
      <c r="Y1674" s="37"/>
      <c r="Z1674" s="37"/>
    </row>
    <row r="1675" spans="1:28" x14ac:dyDescent="0.2">
      <c r="A1675" s="101">
        <v>1673</v>
      </c>
      <c r="B1675" s="37"/>
      <c r="C1675" s="37"/>
      <c r="D1675" s="37"/>
      <c r="G1675" s="37"/>
      <c r="J1675" s="25"/>
      <c r="K1675" s="25"/>
      <c r="P1675" s="25"/>
      <c r="T1675" s="37"/>
      <c r="U1675" s="37"/>
      <c r="Y1675" s="37"/>
      <c r="Z1675" s="37"/>
    </row>
    <row r="1676" spans="1:28" ht="13.5" thickBot="1" x14ac:dyDescent="0.25">
      <c r="A1676" s="113">
        <v>1674</v>
      </c>
      <c r="B1676" s="121"/>
      <c r="C1676" s="121"/>
      <c r="D1676" s="121"/>
      <c r="E1676" s="121"/>
      <c r="F1676" s="122"/>
      <c r="G1676" s="121"/>
      <c r="H1676" s="122"/>
      <c r="I1676" s="121"/>
      <c r="J1676" s="121"/>
      <c r="K1676" s="121"/>
      <c r="L1676" s="121"/>
      <c r="M1676" s="122"/>
      <c r="N1676" s="121"/>
      <c r="O1676" s="121"/>
      <c r="P1676" s="121"/>
      <c r="Q1676" s="121"/>
      <c r="R1676" s="122"/>
      <c r="S1676" s="121"/>
      <c r="T1676" s="121"/>
      <c r="U1676" s="121"/>
      <c r="V1676" s="121"/>
      <c r="W1676" s="122"/>
      <c r="X1676" s="121"/>
      <c r="Y1676" s="114"/>
      <c r="Z1676" s="114"/>
      <c r="AA1676" s="114"/>
      <c r="AB1676" s="115"/>
    </row>
    <row r="1677" spans="1:28" x14ac:dyDescent="0.2">
      <c r="A1677" s="101">
        <v>1675</v>
      </c>
      <c r="B1677" s="37"/>
      <c r="C1677" s="37"/>
      <c r="D1677" s="37"/>
      <c r="G1677" s="37"/>
      <c r="J1677" s="25"/>
      <c r="K1677" s="25"/>
      <c r="P1677" s="25"/>
      <c r="T1677" s="37"/>
      <c r="U1677" s="37"/>
      <c r="Y1677" s="37"/>
      <c r="Z1677" s="37"/>
    </row>
    <row r="1678" spans="1:28" x14ac:dyDescent="0.2">
      <c r="A1678" s="101">
        <v>1676</v>
      </c>
      <c r="B1678" s="37"/>
      <c r="C1678" s="37"/>
      <c r="D1678" s="37"/>
      <c r="G1678" s="37"/>
      <c r="J1678" s="25"/>
      <c r="K1678" s="25"/>
      <c r="P1678" s="25"/>
      <c r="T1678" s="37"/>
      <c r="U1678" s="37"/>
      <c r="Y1678" s="37"/>
      <c r="Z1678" s="37"/>
    </row>
    <row r="1679" spans="1:28" x14ac:dyDescent="0.2">
      <c r="A1679" s="101">
        <v>1677</v>
      </c>
      <c r="B1679" s="37"/>
      <c r="C1679" s="37"/>
      <c r="D1679" s="37"/>
      <c r="G1679" s="37"/>
      <c r="J1679" s="25"/>
      <c r="K1679" s="25"/>
      <c r="P1679" s="25"/>
      <c r="T1679" s="37"/>
      <c r="U1679" s="37"/>
      <c r="Y1679" s="37"/>
      <c r="Z1679" s="37"/>
    </row>
    <row r="1680" spans="1:28" x14ac:dyDescent="0.2">
      <c r="A1680" s="101">
        <v>1678</v>
      </c>
      <c r="B1680" s="37"/>
      <c r="C1680" s="37"/>
      <c r="D1680" s="37"/>
      <c r="G1680" s="37"/>
      <c r="J1680" s="25"/>
      <c r="K1680" s="25"/>
      <c r="P1680" s="25"/>
      <c r="T1680" s="37"/>
      <c r="U1680" s="37"/>
      <c r="Y1680" s="37"/>
      <c r="Z1680" s="37"/>
    </row>
    <row r="1681" spans="1:28" ht="13.5" thickBot="1" x14ac:dyDescent="0.25">
      <c r="A1681" s="113">
        <v>1679</v>
      </c>
      <c r="B1681" s="121"/>
      <c r="C1681" s="121"/>
      <c r="D1681" s="121"/>
      <c r="E1681" s="121"/>
      <c r="F1681" s="122"/>
      <c r="G1681" s="121"/>
      <c r="H1681" s="122"/>
      <c r="I1681" s="121"/>
      <c r="J1681" s="121"/>
      <c r="K1681" s="121"/>
      <c r="L1681" s="121"/>
      <c r="M1681" s="122"/>
      <c r="N1681" s="121"/>
      <c r="O1681" s="121"/>
      <c r="P1681" s="121"/>
      <c r="Q1681" s="121"/>
      <c r="R1681" s="122"/>
      <c r="S1681" s="121"/>
      <c r="T1681" s="121"/>
      <c r="U1681" s="121"/>
      <c r="V1681" s="121"/>
      <c r="W1681" s="122"/>
      <c r="X1681" s="121"/>
      <c r="Y1681" s="114"/>
      <c r="Z1681" s="114"/>
      <c r="AA1681" s="114"/>
      <c r="AB1681" s="115"/>
    </row>
    <row r="1682" spans="1:28" x14ac:dyDescent="0.2">
      <c r="A1682" s="101">
        <v>1680</v>
      </c>
      <c r="B1682" s="37"/>
      <c r="C1682" s="37"/>
      <c r="D1682" s="37"/>
      <c r="G1682" s="37"/>
      <c r="J1682" s="25"/>
      <c r="K1682" s="25"/>
      <c r="P1682" s="25"/>
      <c r="T1682" s="37"/>
      <c r="U1682" s="37"/>
      <c r="Y1682" s="37"/>
      <c r="Z1682" s="37"/>
    </row>
    <row r="1683" spans="1:28" x14ac:dyDescent="0.2">
      <c r="A1683" s="101">
        <v>1681</v>
      </c>
      <c r="B1683" s="37"/>
      <c r="C1683" s="37"/>
      <c r="D1683" s="37"/>
      <c r="G1683" s="37"/>
      <c r="J1683" s="25"/>
      <c r="K1683" s="25"/>
      <c r="P1683" s="25"/>
      <c r="T1683" s="37"/>
      <c r="U1683" s="37"/>
      <c r="Y1683" s="37"/>
      <c r="Z1683" s="37"/>
    </row>
    <row r="1684" spans="1:28" x14ac:dyDescent="0.2">
      <c r="A1684" s="101">
        <v>1682</v>
      </c>
      <c r="B1684" s="37"/>
      <c r="C1684" s="37"/>
      <c r="D1684" s="37"/>
      <c r="G1684" s="37"/>
      <c r="J1684" s="25"/>
      <c r="K1684" s="25"/>
      <c r="P1684" s="25"/>
      <c r="T1684" s="37"/>
      <c r="U1684" s="37"/>
      <c r="Y1684" s="37"/>
      <c r="Z1684" s="37"/>
    </row>
    <row r="1685" spans="1:28" x14ac:dyDescent="0.2">
      <c r="A1685" s="101">
        <v>1683</v>
      </c>
      <c r="B1685" s="37"/>
      <c r="C1685" s="37"/>
      <c r="D1685" s="37"/>
      <c r="G1685" s="37"/>
      <c r="J1685" s="25"/>
      <c r="K1685" s="25"/>
      <c r="P1685" s="25"/>
      <c r="T1685" s="37"/>
      <c r="U1685" s="37"/>
      <c r="Y1685" s="37"/>
      <c r="Z1685" s="37"/>
    </row>
    <row r="1686" spans="1:28" ht="13.5" thickBot="1" x14ac:dyDescent="0.25">
      <c r="A1686" s="113">
        <v>1684</v>
      </c>
      <c r="B1686" s="121"/>
      <c r="C1686" s="121"/>
      <c r="D1686" s="121"/>
      <c r="E1686" s="121"/>
      <c r="F1686" s="122"/>
      <c r="G1686" s="121"/>
      <c r="H1686" s="122"/>
      <c r="I1686" s="121"/>
      <c r="J1686" s="121"/>
      <c r="K1686" s="121"/>
      <c r="L1686" s="121"/>
      <c r="M1686" s="122"/>
      <c r="N1686" s="121"/>
      <c r="O1686" s="121"/>
      <c r="P1686" s="121"/>
      <c r="Q1686" s="121"/>
      <c r="R1686" s="122"/>
      <c r="S1686" s="121"/>
      <c r="T1686" s="121"/>
      <c r="U1686" s="121"/>
      <c r="V1686" s="121"/>
      <c r="W1686" s="122"/>
      <c r="X1686" s="121"/>
      <c r="Y1686" s="114"/>
      <c r="Z1686" s="114"/>
      <c r="AA1686" s="114"/>
      <c r="AB1686" s="115"/>
    </row>
    <row r="1687" spans="1:28" x14ac:dyDescent="0.2">
      <c r="A1687" s="101">
        <v>1685</v>
      </c>
      <c r="B1687" s="37"/>
      <c r="C1687" s="37"/>
      <c r="D1687" s="37"/>
      <c r="G1687" s="37"/>
      <c r="J1687" s="25"/>
      <c r="K1687" s="25"/>
      <c r="P1687" s="25"/>
      <c r="T1687" s="37"/>
      <c r="U1687" s="37"/>
      <c r="Y1687" s="37"/>
      <c r="Z1687" s="37"/>
    </row>
    <row r="1688" spans="1:28" x14ac:dyDescent="0.2">
      <c r="A1688" s="101">
        <v>1686</v>
      </c>
      <c r="B1688" s="37"/>
      <c r="C1688" s="37"/>
      <c r="D1688" s="37"/>
      <c r="G1688" s="37"/>
      <c r="J1688" s="25"/>
      <c r="K1688" s="25"/>
      <c r="P1688" s="25"/>
      <c r="T1688" s="37"/>
      <c r="U1688" s="37"/>
      <c r="Y1688" s="37"/>
      <c r="Z1688" s="37"/>
    </row>
    <row r="1689" spans="1:28" x14ac:dyDescent="0.2">
      <c r="A1689" s="101">
        <v>1687</v>
      </c>
      <c r="B1689" s="37"/>
      <c r="C1689" s="37"/>
      <c r="D1689" s="37"/>
      <c r="G1689" s="37"/>
      <c r="J1689" s="25"/>
      <c r="K1689" s="25"/>
      <c r="P1689" s="25"/>
      <c r="T1689" s="37"/>
      <c r="U1689" s="37"/>
      <c r="Y1689" s="37"/>
      <c r="Z1689" s="37"/>
    </row>
    <row r="1690" spans="1:28" x14ac:dyDescent="0.2">
      <c r="A1690" s="101">
        <v>1688</v>
      </c>
      <c r="B1690" s="37"/>
      <c r="C1690" s="37"/>
      <c r="D1690" s="37"/>
      <c r="G1690" s="37"/>
      <c r="J1690" s="25"/>
      <c r="K1690" s="25"/>
      <c r="P1690" s="25"/>
      <c r="T1690" s="37"/>
      <c r="U1690" s="37"/>
      <c r="Y1690" s="37"/>
      <c r="Z1690" s="37"/>
    </row>
    <row r="1691" spans="1:28" ht="13.5" thickBot="1" x14ac:dyDescent="0.25">
      <c r="A1691" s="113">
        <v>1689</v>
      </c>
      <c r="B1691" s="121"/>
      <c r="C1691" s="121"/>
      <c r="D1691" s="121"/>
      <c r="E1691" s="121"/>
      <c r="F1691" s="122"/>
      <c r="G1691" s="121"/>
      <c r="H1691" s="122"/>
      <c r="I1691" s="121"/>
      <c r="J1691" s="121"/>
      <c r="K1691" s="121"/>
      <c r="L1691" s="121"/>
      <c r="M1691" s="122"/>
      <c r="N1691" s="121"/>
      <c r="O1691" s="121"/>
      <c r="P1691" s="121"/>
      <c r="Q1691" s="121"/>
      <c r="R1691" s="122"/>
      <c r="S1691" s="121"/>
      <c r="T1691" s="121"/>
      <c r="U1691" s="121"/>
      <c r="V1691" s="121"/>
      <c r="W1691" s="122"/>
      <c r="X1691" s="121"/>
      <c r="Y1691" s="114"/>
      <c r="Z1691" s="114"/>
      <c r="AA1691" s="114"/>
      <c r="AB1691" s="115"/>
    </row>
    <row r="1692" spans="1:28" x14ac:dyDescent="0.2">
      <c r="A1692" s="101">
        <v>1690</v>
      </c>
      <c r="B1692" s="37"/>
      <c r="C1692" s="37"/>
      <c r="D1692" s="37"/>
      <c r="G1692" s="37"/>
      <c r="J1692" s="25"/>
      <c r="K1692" s="25"/>
      <c r="P1692" s="25"/>
      <c r="T1692" s="37"/>
      <c r="U1692" s="37"/>
      <c r="Y1692" s="37"/>
      <c r="Z1692" s="37"/>
    </row>
    <row r="1693" spans="1:28" x14ac:dyDescent="0.2">
      <c r="A1693" s="101">
        <v>1691</v>
      </c>
      <c r="B1693" s="37"/>
      <c r="C1693" s="37"/>
      <c r="D1693" s="37"/>
      <c r="G1693" s="37"/>
      <c r="J1693" s="25"/>
      <c r="K1693" s="25"/>
      <c r="P1693" s="25"/>
      <c r="T1693" s="37"/>
      <c r="U1693" s="37"/>
      <c r="Y1693" s="37"/>
      <c r="Z1693" s="37"/>
    </row>
    <row r="1694" spans="1:28" x14ac:dyDescent="0.2">
      <c r="A1694" s="101">
        <v>1692</v>
      </c>
      <c r="B1694" s="37"/>
      <c r="C1694" s="37"/>
      <c r="D1694" s="37"/>
      <c r="G1694" s="37"/>
      <c r="J1694" s="25"/>
      <c r="K1694" s="25"/>
      <c r="P1694" s="25"/>
      <c r="T1694" s="37"/>
      <c r="U1694" s="37"/>
      <c r="Y1694" s="37"/>
      <c r="Z1694" s="37"/>
    </row>
    <row r="1695" spans="1:28" x14ac:dyDescent="0.2">
      <c r="A1695" s="101">
        <v>1693</v>
      </c>
      <c r="B1695" s="37"/>
      <c r="C1695" s="37"/>
      <c r="D1695" s="37"/>
      <c r="G1695" s="37"/>
      <c r="J1695" s="25"/>
      <c r="K1695" s="25"/>
      <c r="P1695" s="25"/>
      <c r="T1695" s="37"/>
      <c r="U1695" s="37"/>
      <c r="Y1695" s="37"/>
      <c r="Z1695" s="37"/>
    </row>
    <row r="1696" spans="1:28" ht="13.5" thickBot="1" x14ac:dyDescent="0.25">
      <c r="A1696" s="113">
        <v>1694</v>
      </c>
      <c r="B1696" s="121"/>
      <c r="C1696" s="121"/>
      <c r="D1696" s="121"/>
      <c r="E1696" s="121"/>
      <c r="F1696" s="122"/>
      <c r="G1696" s="121"/>
      <c r="H1696" s="122"/>
      <c r="I1696" s="121"/>
      <c r="J1696" s="121"/>
      <c r="K1696" s="121"/>
      <c r="L1696" s="121"/>
      <c r="M1696" s="122"/>
      <c r="N1696" s="121"/>
      <c r="O1696" s="121"/>
      <c r="P1696" s="121"/>
      <c r="Q1696" s="121"/>
      <c r="R1696" s="122"/>
      <c r="S1696" s="121"/>
      <c r="T1696" s="121"/>
      <c r="U1696" s="121"/>
      <c r="V1696" s="121"/>
      <c r="W1696" s="122"/>
      <c r="X1696" s="121"/>
      <c r="Y1696" s="114"/>
      <c r="Z1696" s="114"/>
      <c r="AA1696" s="114"/>
      <c r="AB1696" s="115"/>
    </row>
    <row r="1697" spans="1:28" x14ac:dyDescent="0.2">
      <c r="A1697" s="101">
        <v>1695</v>
      </c>
      <c r="B1697" s="37"/>
      <c r="C1697" s="37"/>
      <c r="D1697" s="37"/>
      <c r="G1697" s="37"/>
      <c r="J1697" s="25"/>
      <c r="K1697" s="25"/>
      <c r="P1697" s="25"/>
      <c r="T1697" s="37"/>
      <c r="U1697" s="37"/>
      <c r="Y1697" s="37"/>
      <c r="Z1697" s="37"/>
    </row>
    <row r="1698" spans="1:28" x14ac:dyDescent="0.2">
      <c r="A1698" s="101">
        <v>1696</v>
      </c>
      <c r="B1698" s="37"/>
      <c r="C1698" s="37"/>
      <c r="D1698" s="37"/>
      <c r="G1698" s="37"/>
      <c r="J1698" s="25"/>
      <c r="K1698" s="25"/>
      <c r="P1698" s="25"/>
      <c r="T1698" s="37"/>
      <c r="U1698" s="37"/>
      <c r="Y1698" s="37"/>
      <c r="Z1698" s="37"/>
    </row>
    <row r="1699" spans="1:28" x14ac:dyDescent="0.2">
      <c r="A1699" s="101">
        <v>1697</v>
      </c>
      <c r="B1699" s="37"/>
      <c r="C1699" s="37"/>
      <c r="D1699" s="37"/>
      <c r="G1699" s="37"/>
      <c r="J1699" s="25"/>
      <c r="K1699" s="25"/>
      <c r="P1699" s="25"/>
      <c r="T1699" s="37"/>
      <c r="U1699" s="37"/>
      <c r="Y1699" s="37"/>
      <c r="Z1699" s="37"/>
    </row>
    <row r="1700" spans="1:28" x14ac:dyDescent="0.2">
      <c r="A1700" s="101">
        <v>1698</v>
      </c>
      <c r="B1700" s="37"/>
      <c r="C1700" s="37"/>
      <c r="D1700" s="37"/>
      <c r="G1700" s="37"/>
      <c r="J1700" s="25"/>
      <c r="K1700" s="25"/>
      <c r="P1700" s="25"/>
      <c r="T1700" s="37"/>
      <c r="U1700" s="37"/>
      <c r="Y1700" s="37"/>
      <c r="Z1700" s="37"/>
    </row>
    <row r="1701" spans="1:28" ht="13.5" thickBot="1" x14ac:dyDescent="0.25">
      <c r="A1701" s="113">
        <v>1699</v>
      </c>
      <c r="B1701" s="121"/>
      <c r="C1701" s="121"/>
      <c r="D1701" s="121"/>
      <c r="E1701" s="121"/>
      <c r="F1701" s="122"/>
      <c r="G1701" s="121"/>
      <c r="H1701" s="122"/>
      <c r="I1701" s="121"/>
      <c r="J1701" s="121"/>
      <c r="K1701" s="121"/>
      <c r="L1701" s="121"/>
      <c r="M1701" s="122"/>
      <c r="N1701" s="121"/>
      <c r="O1701" s="121"/>
      <c r="P1701" s="121"/>
      <c r="Q1701" s="121"/>
      <c r="R1701" s="122"/>
      <c r="S1701" s="121"/>
      <c r="T1701" s="121"/>
      <c r="U1701" s="121"/>
      <c r="V1701" s="121"/>
      <c r="W1701" s="122"/>
      <c r="X1701" s="121"/>
      <c r="Y1701" s="114"/>
      <c r="Z1701" s="114"/>
      <c r="AA1701" s="114"/>
      <c r="AB1701" s="115"/>
    </row>
    <row r="1702" spans="1:28" x14ac:dyDescent="0.2">
      <c r="A1702" s="101">
        <v>1700</v>
      </c>
      <c r="B1702" s="37"/>
      <c r="C1702" s="37"/>
      <c r="D1702" s="37"/>
      <c r="G1702" s="37"/>
      <c r="J1702" s="25"/>
      <c r="K1702" s="25"/>
      <c r="P1702" s="25"/>
      <c r="T1702" s="37"/>
      <c r="U1702" s="37"/>
      <c r="Y1702" s="37"/>
      <c r="Z1702" s="37"/>
    </row>
    <row r="1703" spans="1:28" x14ac:dyDescent="0.2">
      <c r="A1703" s="101">
        <v>1701</v>
      </c>
      <c r="B1703" s="37"/>
      <c r="C1703" s="37"/>
      <c r="D1703" s="37"/>
      <c r="G1703" s="37"/>
      <c r="J1703" s="25"/>
      <c r="K1703" s="25"/>
      <c r="P1703" s="25"/>
      <c r="T1703" s="37"/>
      <c r="U1703" s="37"/>
      <c r="Y1703" s="37"/>
      <c r="Z1703" s="37"/>
    </row>
    <row r="1704" spans="1:28" x14ac:dyDescent="0.2">
      <c r="A1704" s="101">
        <v>1702</v>
      </c>
      <c r="B1704" s="37"/>
      <c r="C1704" s="37"/>
      <c r="D1704" s="37"/>
      <c r="G1704" s="37"/>
      <c r="J1704" s="25"/>
      <c r="K1704" s="25"/>
      <c r="P1704" s="25"/>
      <c r="T1704" s="37"/>
      <c r="U1704" s="37"/>
      <c r="Y1704" s="37"/>
      <c r="Z1704" s="37"/>
    </row>
    <row r="1705" spans="1:28" x14ac:dyDescent="0.2">
      <c r="A1705" s="101">
        <v>1703</v>
      </c>
      <c r="B1705" s="37"/>
      <c r="C1705" s="37"/>
      <c r="D1705" s="37"/>
      <c r="G1705" s="37"/>
      <c r="J1705" s="25"/>
      <c r="K1705" s="25"/>
      <c r="P1705" s="25"/>
      <c r="T1705" s="37"/>
      <c r="U1705" s="37"/>
      <c r="Y1705" s="37"/>
      <c r="Z1705" s="37"/>
    </row>
    <row r="1706" spans="1:28" ht="13.5" thickBot="1" x14ac:dyDescent="0.25">
      <c r="A1706" s="113">
        <v>1704</v>
      </c>
      <c r="B1706" s="121"/>
      <c r="C1706" s="121"/>
      <c r="D1706" s="121"/>
      <c r="E1706" s="121"/>
      <c r="F1706" s="122"/>
      <c r="G1706" s="121"/>
      <c r="H1706" s="122"/>
      <c r="I1706" s="121"/>
      <c r="J1706" s="121"/>
      <c r="K1706" s="121"/>
      <c r="L1706" s="121"/>
      <c r="M1706" s="122"/>
      <c r="N1706" s="121"/>
      <c r="O1706" s="121"/>
      <c r="P1706" s="121"/>
      <c r="Q1706" s="121"/>
      <c r="R1706" s="122"/>
      <c r="S1706" s="121"/>
      <c r="T1706" s="121"/>
      <c r="U1706" s="121"/>
      <c r="V1706" s="121"/>
      <c r="W1706" s="122"/>
      <c r="X1706" s="121"/>
      <c r="Y1706" s="114"/>
      <c r="Z1706" s="114"/>
      <c r="AA1706" s="114"/>
      <c r="AB1706" s="115"/>
    </row>
    <row r="1707" spans="1:28" x14ac:dyDescent="0.2">
      <c r="A1707" s="101">
        <v>1705</v>
      </c>
      <c r="B1707" s="37"/>
      <c r="C1707" s="37"/>
      <c r="D1707" s="37"/>
      <c r="G1707" s="37"/>
      <c r="J1707" s="25"/>
      <c r="K1707" s="25"/>
      <c r="P1707" s="25"/>
      <c r="T1707" s="37"/>
      <c r="U1707" s="37"/>
      <c r="Y1707" s="37"/>
      <c r="Z1707" s="37"/>
    </row>
    <row r="1708" spans="1:28" x14ac:dyDescent="0.2">
      <c r="A1708" s="101">
        <v>1706</v>
      </c>
      <c r="B1708" s="37"/>
      <c r="C1708" s="37"/>
      <c r="D1708" s="37"/>
      <c r="G1708" s="37"/>
      <c r="J1708" s="25"/>
      <c r="K1708" s="25"/>
      <c r="P1708" s="25"/>
      <c r="T1708" s="37"/>
      <c r="U1708" s="37"/>
      <c r="Y1708" s="37"/>
      <c r="Z1708" s="37"/>
    </row>
    <row r="1709" spans="1:28" x14ac:dyDescent="0.2">
      <c r="A1709" s="101">
        <v>1707</v>
      </c>
      <c r="B1709" s="37"/>
      <c r="C1709" s="37"/>
      <c r="D1709" s="37"/>
      <c r="G1709" s="37"/>
      <c r="J1709" s="25"/>
      <c r="K1709" s="25"/>
      <c r="P1709" s="25"/>
      <c r="T1709" s="37"/>
      <c r="U1709" s="37"/>
      <c r="Y1709" s="37"/>
      <c r="Z1709" s="37"/>
    </row>
    <row r="1710" spans="1:28" x14ac:dyDescent="0.2">
      <c r="A1710" s="101">
        <v>1708</v>
      </c>
      <c r="B1710" s="37"/>
      <c r="C1710" s="37"/>
      <c r="D1710" s="37"/>
      <c r="G1710" s="37"/>
      <c r="J1710" s="25"/>
      <c r="K1710" s="25"/>
      <c r="P1710" s="25"/>
      <c r="T1710" s="37"/>
      <c r="U1710" s="37"/>
      <c r="Y1710" s="37"/>
      <c r="Z1710" s="37"/>
    </row>
    <row r="1711" spans="1:28" ht="13.5" thickBot="1" x14ac:dyDescent="0.25">
      <c r="A1711" s="113">
        <v>1709</v>
      </c>
      <c r="B1711" s="121"/>
      <c r="C1711" s="121"/>
      <c r="D1711" s="121"/>
      <c r="E1711" s="121"/>
      <c r="F1711" s="122"/>
      <c r="G1711" s="121"/>
      <c r="H1711" s="122"/>
      <c r="I1711" s="121"/>
      <c r="J1711" s="121"/>
      <c r="K1711" s="121"/>
      <c r="L1711" s="121"/>
      <c r="M1711" s="122"/>
      <c r="N1711" s="121"/>
      <c r="O1711" s="121"/>
      <c r="P1711" s="121"/>
      <c r="Q1711" s="121"/>
      <c r="R1711" s="122"/>
      <c r="S1711" s="121"/>
      <c r="T1711" s="121"/>
      <c r="U1711" s="121"/>
      <c r="V1711" s="121"/>
      <c r="W1711" s="122"/>
      <c r="X1711" s="121"/>
      <c r="Y1711" s="114"/>
      <c r="Z1711" s="114"/>
      <c r="AA1711" s="114"/>
      <c r="AB1711" s="115"/>
    </row>
    <row r="1712" spans="1:28" x14ac:dyDescent="0.2">
      <c r="A1712" s="101">
        <v>1710</v>
      </c>
      <c r="B1712" s="37"/>
      <c r="C1712" s="37"/>
      <c r="D1712" s="37"/>
      <c r="G1712" s="37"/>
      <c r="J1712" s="25"/>
      <c r="K1712" s="25"/>
      <c r="P1712" s="25"/>
      <c r="T1712" s="37"/>
      <c r="U1712" s="37"/>
      <c r="Y1712" s="37"/>
      <c r="Z1712" s="37"/>
    </row>
    <row r="1713" spans="1:28" x14ac:dyDescent="0.2">
      <c r="A1713" s="101">
        <v>1711</v>
      </c>
      <c r="B1713" s="37"/>
      <c r="C1713" s="37"/>
      <c r="D1713" s="37"/>
      <c r="G1713" s="37"/>
      <c r="J1713" s="25"/>
      <c r="K1713" s="25"/>
      <c r="P1713" s="25"/>
      <c r="T1713" s="37"/>
      <c r="U1713" s="37"/>
      <c r="Y1713" s="37"/>
      <c r="Z1713" s="37"/>
    </row>
    <row r="1714" spans="1:28" x14ac:dyDescent="0.2">
      <c r="A1714" s="101">
        <v>1712</v>
      </c>
      <c r="B1714" s="37"/>
      <c r="C1714" s="37"/>
      <c r="D1714" s="37"/>
      <c r="G1714" s="37"/>
      <c r="J1714" s="25"/>
      <c r="K1714" s="25"/>
      <c r="P1714" s="25"/>
      <c r="T1714" s="37"/>
      <c r="U1714" s="37"/>
      <c r="Y1714" s="37"/>
      <c r="Z1714" s="37"/>
    </row>
    <row r="1715" spans="1:28" x14ac:dyDescent="0.2">
      <c r="A1715" s="101">
        <v>1713</v>
      </c>
      <c r="B1715" s="37"/>
      <c r="C1715" s="37"/>
      <c r="D1715" s="37"/>
      <c r="G1715" s="37"/>
      <c r="J1715" s="25"/>
      <c r="K1715" s="25"/>
      <c r="P1715" s="25"/>
      <c r="T1715" s="37"/>
      <c r="U1715" s="37"/>
      <c r="Y1715" s="37"/>
      <c r="Z1715" s="37"/>
    </row>
    <row r="1716" spans="1:28" ht="13.5" thickBot="1" x14ac:dyDescent="0.25">
      <c r="A1716" s="113">
        <v>1714</v>
      </c>
      <c r="B1716" s="121"/>
      <c r="C1716" s="121"/>
      <c r="D1716" s="121"/>
      <c r="E1716" s="121"/>
      <c r="F1716" s="122"/>
      <c r="G1716" s="121"/>
      <c r="H1716" s="122"/>
      <c r="I1716" s="121"/>
      <c r="J1716" s="121"/>
      <c r="K1716" s="121"/>
      <c r="L1716" s="121"/>
      <c r="M1716" s="122"/>
      <c r="N1716" s="121"/>
      <c r="O1716" s="121"/>
      <c r="P1716" s="121"/>
      <c r="Q1716" s="121"/>
      <c r="R1716" s="122"/>
      <c r="S1716" s="121"/>
      <c r="T1716" s="121"/>
      <c r="U1716" s="121"/>
      <c r="V1716" s="121"/>
      <c r="W1716" s="122"/>
      <c r="X1716" s="121"/>
      <c r="Y1716" s="114"/>
      <c r="Z1716" s="114"/>
      <c r="AA1716" s="114"/>
      <c r="AB1716" s="115"/>
    </row>
    <row r="1717" spans="1:28" x14ac:dyDescent="0.2">
      <c r="A1717" s="101">
        <v>1715</v>
      </c>
      <c r="B1717" s="37"/>
      <c r="C1717" s="37"/>
      <c r="D1717" s="37"/>
      <c r="G1717" s="37"/>
      <c r="J1717" s="25"/>
      <c r="K1717" s="25"/>
      <c r="P1717" s="25"/>
      <c r="T1717" s="37"/>
      <c r="U1717" s="37"/>
      <c r="Y1717" s="37"/>
      <c r="Z1717" s="37"/>
    </row>
    <row r="1718" spans="1:28" x14ac:dyDescent="0.2">
      <c r="A1718" s="101">
        <v>1716</v>
      </c>
      <c r="B1718" s="37"/>
      <c r="C1718" s="37"/>
      <c r="D1718" s="37"/>
      <c r="G1718" s="37"/>
      <c r="J1718" s="25"/>
      <c r="K1718" s="25"/>
      <c r="P1718" s="25"/>
      <c r="T1718" s="37"/>
      <c r="U1718" s="37"/>
      <c r="Y1718" s="37"/>
      <c r="Z1718" s="37"/>
    </row>
    <row r="1719" spans="1:28" x14ac:dyDescent="0.2">
      <c r="A1719" s="101">
        <v>1717</v>
      </c>
      <c r="B1719" s="37"/>
      <c r="C1719" s="37"/>
      <c r="D1719" s="37"/>
      <c r="G1719" s="37"/>
      <c r="J1719" s="25"/>
      <c r="K1719" s="25"/>
      <c r="P1719" s="25"/>
      <c r="T1719" s="37"/>
      <c r="U1719" s="37"/>
      <c r="Y1719" s="37"/>
      <c r="Z1719" s="37"/>
    </row>
    <row r="1720" spans="1:28" x14ac:dyDescent="0.2">
      <c r="A1720" s="101">
        <v>1718</v>
      </c>
      <c r="B1720" s="37"/>
      <c r="C1720" s="37"/>
      <c r="D1720" s="37"/>
      <c r="G1720" s="37"/>
      <c r="J1720" s="25"/>
      <c r="K1720" s="25"/>
      <c r="P1720" s="25"/>
      <c r="T1720" s="37"/>
      <c r="U1720" s="37"/>
      <c r="Y1720" s="37"/>
      <c r="Z1720" s="37"/>
    </row>
    <row r="1721" spans="1:28" ht="13.5" thickBot="1" x14ac:dyDescent="0.25">
      <c r="A1721" s="113">
        <v>1719</v>
      </c>
      <c r="B1721" s="121"/>
      <c r="C1721" s="121"/>
      <c r="D1721" s="121"/>
      <c r="E1721" s="121"/>
      <c r="F1721" s="122"/>
      <c r="G1721" s="121"/>
      <c r="H1721" s="122"/>
      <c r="I1721" s="121"/>
      <c r="J1721" s="121"/>
      <c r="K1721" s="121"/>
      <c r="L1721" s="121"/>
      <c r="M1721" s="122"/>
      <c r="N1721" s="121"/>
      <c r="O1721" s="121"/>
      <c r="P1721" s="121"/>
      <c r="Q1721" s="121"/>
      <c r="R1721" s="122"/>
      <c r="S1721" s="121"/>
      <c r="T1721" s="121"/>
      <c r="U1721" s="121"/>
      <c r="V1721" s="121"/>
      <c r="W1721" s="122"/>
      <c r="X1721" s="121"/>
      <c r="Y1721" s="114"/>
      <c r="Z1721" s="114"/>
      <c r="AA1721" s="114"/>
      <c r="AB1721" s="115"/>
    </row>
    <row r="1722" spans="1:28" x14ac:dyDescent="0.2">
      <c r="A1722" s="101">
        <v>1720</v>
      </c>
      <c r="B1722" s="37"/>
      <c r="C1722" s="37"/>
      <c r="D1722" s="37"/>
      <c r="G1722" s="37"/>
      <c r="J1722" s="25"/>
      <c r="K1722" s="25"/>
      <c r="P1722" s="25"/>
      <c r="T1722" s="37"/>
      <c r="U1722" s="37"/>
      <c r="Y1722" s="37"/>
      <c r="Z1722" s="37"/>
    </row>
    <row r="1723" spans="1:28" x14ac:dyDescent="0.2">
      <c r="A1723" s="101">
        <v>1721</v>
      </c>
      <c r="B1723" s="37"/>
      <c r="C1723" s="37"/>
      <c r="D1723" s="37"/>
      <c r="G1723" s="37"/>
      <c r="J1723" s="25"/>
      <c r="K1723" s="25"/>
      <c r="P1723" s="25"/>
      <c r="T1723" s="37"/>
      <c r="U1723" s="37"/>
      <c r="Y1723" s="37"/>
      <c r="Z1723" s="37"/>
    </row>
    <row r="1724" spans="1:28" x14ac:dyDescent="0.2">
      <c r="A1724" s="101">
        <v>1722</v>
      </c>
      <c r="B1724" s="37"/>
      <c r="C1724" s="37"/>
      <c r="D1724" s="37"/>
      <c r="G1724" s="37"/>
      <c r="J1724" s="25"/>
      <c r="K1724" s="25"/>
      <c r="P1724" s="25"/>
      <c r="T1724" s="37"/>
      <c r="U1724" s="37"/>
      <c r="Y1724" s="37"/>
      <c r="Z1724" s="37"/>
    </row>
    <row r="1725" spans="1:28" x14ac:dyDescent="0.2">
      <c r="A1725" s="101">
        <v>1723</v>
      </c>
      <c r="B1725" s="37"/>
      <c r="C1725" s="37"/>
      <c r="D1725" s="37"/>
      <c r="G1725" s="37"/>
      <c r="J1725" s="25"/>
      <c r="K1725" s="25"/>
      <c r="P1725" s="25"/>
      <c r="T1725" s="37"/>
      <c r="U1725" s="37"/>
      <c r="Y1725" s="37"/>
      <c r="Z1725" s="37"/>
    </row>
    <row r="1726" spans="1:28" ht="13.5" thickBot="1" x14ac:dyDescent="0.25">
      <c r="A1726" s="113">
        <v>1724</v>
      </c>
      <c r="B1726" s="121"/>
      <c r="C1726" s="121"/>
      <c r="D1726" s="121"/>
      <c r="E1726" s="121"/>
      <c r="F1726" s="122"/>
      <c r="G1726" s="121"/>
      <c r="H1726" s="122"/>
      <c r="I1726" s="121"/>
      <c r="J1726" s="121"/>
      <c r="K1726" s="121"/>
      <c r="L1726" s="121"/>
      <c r="M1726" s="122"/>
      <c r="N1726" s="121"/>
      <c r="O1726" s="121"/>
      <c r="P1726" s="121"/>
      <c r="Q1726" s="121"/>
      <c r="R1726" s="122"/>
      <c r="S1726" s="121"/>
      <c r="T1726" s="121"/>
      <c r="U1726" s="121"/>
      <c r="V1726" s="121"/>
      <c r="W1726" s="122"/>
      <c r="X1726" s="121"/>
      <c r="Y1726" s="114"/>
      <c r="Z1726" s="114"/>
      <c r="AA1726" s="114"/>
      <c r="AB1726" s="115"/>
    </row>
    <row r="1727" spans="1:28" x14ac:dyDescent="0.2">
      <c r="A1727" s="101">
        <v>1725</v>
      </c>
      <c r="B1727" s="37"/>
      <c r="C1727" s="37"/>
      <c r="D1727" s="37"/>
      <c r="G1727" s="37"/>
      <c r="J1727" s="25"/>
      <c r="K1727" s="25"/>
      <c r="P1727" s="25"/>
      <c r="T1727" s="37"/>
      <c r="U1727" s="37"/>
      <c r="Y1727" s="37"/>
      <c r="Z1727" s="37"/>
    </row>
    <row r="1728" spans="1:28" x14ac:dyDescent="0.2">
      <c r="A1728" s="101">
        <v>1726</v>
      </c>
      <c r="B1728" s="37"/>
      <c r="C1728" s="37"/>
      <c r="D1728" s="37"/>
      <c r="G1728" s="37"/>
      <c r="J1728" s="25"/>
      <c r="K1728" s="25"/>
      <c r="P1728" s="25"/>
      <c r="T1728" s="37"/>
      <c r="U1728" s="37"/>
      <c r="Y1728" s="37"/>
      <c r="Z1728" s="37"/>
    </row>
    <row r="1729" spans="1:28" x14ac:dyDescent="0.2">
      <c r="A1729" s="101">
        <v>1727</v>
      </c>
      <c r="B1729" s="37"/>
      <c r="C1729" s="37"/>
      <c r="D1729" s="37"/>
      <c r="G1729" s="37"/>
      <c r="J1729" s="25"/>
      <c r="K1729" s="25"/>
      <c r="P1729" s="25"/>
      <c r="T1729" s="37"/>
      <c r="U1729" s="37"/>
      <c r="Y1729" s="37"/>
      <c r="Z1729" s="37"/>
    </row>
    <row r="1730" spans="1:28" x14ac:dyDescent="0.2">
      <c r="A1730" s="101">
        <v>1728</v>
      </c>
      <c r="B1730" s="37"/>
      <c r="C1730" s="37"/>
      <c r="D1730" s="37"/>
      <c r="G1730" s="37"/>
      <c r="J1730" s="25"/>
      <c r="K1730" s="25"/>
      <c r="P1730" s="25"/>
      <c r="T1730" s="37"/>
      <c r="U1730" s="37"/>
      <c r="Y1730" s="37"/>
      <c r="Z1730" s="37"/>
    </row>
    <row r="1731" spans="1:28" ht="13.5" thickBot="1" x14ac:dyDescent="0.25">
      <c r="A1731" s="113">
        <v>1729</v>
      </c>
      <c r="B1731" s="121"/>
      <c r="C1731" s="121"/>
      <c r="D1731" s="121"/>
      <c r="E1731" s="121"/>
      <c r="F1731" s="122"/>
      <c r="G1731" s="121"/>
      <c r="H1731" s="122"/>
      <c r="I1731" s="121"/>
      <c r="J1731" s="121"/>
      <c r="K1731" s="121"/>
      <c r="L1731" s="121"/>
      <c r="M1731" s="122"/>
      <c r="N1731" s="121"/>
      <c r="O1731" s="121"/>
      <c r="P1731" s="121"/>
      <c r="Q1731" s="121"/>
      <c r="R1731" s="122"/>
      <c r="S1731" s="121"/>
      <c r="T1731" s="121"/>
      <c r="U1731" s="121"/>
      <c r="V1731" s="121"/>
      <c r="W1731" s="122"/>
      <c r="X1731" s="121"/>
      <c r="Y1731" s="114"/>
      <c r="Z1731" s="114"/>
      <c r="AA1731" s="114"/>
      <c r="AB1731" s="115"/>
    </row>
    <row r="1732" spans="1:28" x14ac:dyDescent="0.2">
      <c r="A1732" s="101">
        <v>1730</v>
      </c>
      <c r="B1732" s="37"/>
      <c r="C1732" s="37"/>
      <c r="D1732" s="37"/>
      <c r="G1732" s="37"/>
      <c r="J1732" s="25"/>
      <c r="K1732" s="25"/>
      <c r="P1732" s="25"/>
      <c r="T1732" s="37"/>
      <c r="U1732" s="37"/>
      <c r="Y1732" s="37"/>
      <c r="Z1732" s="37"/>
    </row>
    <row r="1733" spans="1:28" x14ac:dyDescent="0.2">
      <c r="A1733" s="101">
        <v>1731</v>
      </c>
      <c r="B1733" s="37"/>
      <c r="C1733" s="37"/>
      <c r="D1733" s="37"/>
      <c r="G1733" s="37"/>
      <c r="J1733" s="25"/>
      <c r="K1733" s="25"/>
      <c r="P1733" s="25"/>
      <c r="T1733" s="37"/>
      <c r="U1733" s="37"/>
      <c r="Y1733" s="37"/>
      <c r="Z1733" s="37"/>
    </row>
    <row r="1734" spans="1:28" x14ac:dyDescent="0.2">
      <c r="A1734" s="101">
        <v>1732</v>
      </c>
      <c r="B1734" s="37"/>
      <c r="C1734" s="37"/>
      <c r="D1734" s="37"/>
      <c r="G1734" s="37"/>
      <c r="J1734" s="25"/>
      <c r="K1734" s="25"/>
      <c r="P1734" s="25"/>
      <c r="T1734" s="37"/>
      <c r="U1734" s="37"/>
      <c r="Y1734" s="37"/>
      <c r="Z1734" s="37"/>
    </row>
    <row r="1735" spans="1:28" x14ac:dyDescent="0.2">
      <c r="A1735" s="101">
        <v>1733</v>
      </c>
      <c r="B1735" s="37"/>
      <c r="C1735" s="37"/>
      <c r="D1735" s="37"/>
      <c r="G1735" s="37"/>
      <c r="J1735" s="25"/>
      <c r="K1735" s="25"/>
      <c r="P1735" s="25"/>
      <c r="T1735" s="37"/>
      <c r="U1735" s="37"/>
      <c r="Y1735" s="37"/>
      <c r="Z1735" s="37"/>
    </row>
    <row r="1736" spans="1:28" ht="13.5" thickBot="1" x14ac:dyDescent="0.25">
      <c r="A1736" s="113">
        <v>1734</v>
      </c>
      <c r="B1736" s="121"/>
      <c r="C1736" s="121"/>
      <c r="D1736" s="121"/>
      <c r="E1736" s="121"/>
      <c r="F1736" s="122"/>
      <c r="G1736" s="121"/>
      <c r="H1736" s="122"/>
      <c r="I1736" s="121"/>
      <c r="J1736" s="121"/>
      <c r="K1736" s="121"/>
      <c r="L1736" s="121"/>
      <c r="M1736" s="122"/>
      <c r="N1736" s="121"/>
      <c r="O1736" s="121"/>
      <c r="P1736" s="121"/>
      <c r="Q1736" s="121"/>
      <c r="R1736" s="122"/>
      <c r="S1736" s="121"/>
      <c r="T1736" s="121"/>
      <c r="U1736" s="121"/>
      <c r="V1736" s="121"/>
      <c r="W1736" s="122"/>
      <c r="X1736" s="121"/>
      <c r="Y1736" s="114"/>
      <c r="Z1736" s="114"/>
      <c r="AA1736" s="114"/>
      <c r="AB1736" s="115"/>
    </row>
    <row r="1737" spans="1:28" x14ac:dyDescent="0.2">
      <c r="A1737" s="101">
        <v>1735</v>
      </c>
      <c r="B1737" s="37"/>
      <c r="C1737" s="37"/>
      <c r="D1737" s="37"/>
      <c r="G1737" s="37"/>
      <c r="J1737" s="25"/>
      <c r="K1737" s="25"/>
      <c r="P1737" s="25"/>
      <c r="T1737" s="37"/>
      <c r="U1737" s="37"/>
      <c r="Y1737" s="37"/>
      <c r="Z1737" s="37"/>
    </row>
    <row r="1738" spans="1:28" x14ac:dyDescent="0.2">
      <c r="A1738" s="101">
        <v>1736</v>
      </c>
      <c r="B1738" s="37"/>
      <c r="C1738" s="37"/>
      <c r="D1738" s="37"/>
      <c r="G1738" s="37"/>
      <c r="J1738" s="25"/>
      <c r="K1738" s="25"/>
      <c r="P1738" s="25"/>
      <c r="T1738" s="37"/>
      <c r="U1738" s="37"/>
      <c r="Y1738" s="37"/>
      <c r="Z1738" s="37"/>
    </row>
    <row r="1739" spans="1:28" x14ac:dyDescent="0.2">
      <c r="A1739" s="101">
        <v>1737</v>
      </c>
      <c r="B1739" s="37"/>
      <c r="C1739" s="37"/>
      <c r="D1739" s="37"/>
      <c r="G1739" s="37"/>
      <c r="J1739" s="25"/>
      <c r="K1739" s="25"/>
      <c r="P1739" s="25"/>
      <c r="T1739" s="37"/>
      <c r="U1739" s="37"/>
      <c r="Y1739" s="37"/>
      <c r="Z1739" s="37"/>
    </row>
    <row r="1740" spans="1:28" x14ac:dyDescent="0.2">
      <c r="A1740" s="101">
        <v>1738</v>
      </c>
      <c r="B1740" s="37"/>
      <c r="C1740" s="37"/>
      <c r="D1740" s="37"/>
      <c r="G1740" s="37"/>
      <c r="J1740" s="25"/>
      <c r="K1740" s="25"/>
      <c r="P1740" s="25"/>
      <c r="T1740" s="37"/>
      <c r="U1740" s="37"/>
      <c r="Y1740" s="37"/>
      <c r="Z1740" s="37"/>
    </row>
    <row r="1741" spans="1:28" ht="13.5" thickBot="1" x14ac:dyDescent="0.25">
      <c r="A1741" s="113">
        <v>1739</v>
      </c>
      <c r="B1741" s="121"/>
      <c r="C1741" s="121"/>
      <c r="D1741" s="121"/>
      <c r="E1741" s="121"/>
      <c r="F1741" s="122"/>
      <c r="G1741" s="121"/>
      <c r="H1741" s="122"/>
      <c r="I1741" s="121"/>
      <c r="J1741" s="121"/>
      <c r="K1741" s="121"/>
      <c r="L1741" s="121"/>
      <c r="M1741" s="122"/>
      <c r="N1741" s="121"/>
      <c r="O1741" s="121"/>
      <c r="P1741" s="121"/>
      <c r="Q1741" s="121"/>
      <c r="R1741" s="122"/>
      <c r="S1741" s="121"/>
      <c r="T1741" s="121"/>
      <c r="U1741" s="121"/>
      <c r="V1741" s="121"/>
      <c r="W1741" s="122"/>
      <c r="X1741" s="121"/>
      <c r="Y1741" s="114"/>
      <c r="Z1741" s="114"/>
      <c r="AA1741" s="114"/>
      <c r="AB1741" s="115"/>
    </row>
    <row r="1742" spans="1:28" x14ac:dyDescent="0.2">
      <c r="A1742" s="101">
        <v>1740</v>
      </c>
      <c r="B1742" s="37"/>
      <c r="C1742" s="37"/>
      <c r="D1742" s="37"/>
      <c r="G1742" s="37"/>
      <c r="J1742" s="25"/>
      <c r="K1742" s="25"/>
      <c r="P1742" s="25"/>
      <c r="T1742" s="37"/>
      <c r="U1742" s="37"/>
      <c r="Y1742" s="37"/>
      <c r="Z1742" s="37"/>
    </row>
    <row r="1743" spans="1:28" x14ac:dyDescent="0.2">
      <c r="A1743" s="101">
        <v>1741</v>
      </c>
      <c r="B1743" s="37"/>
      <c r="C1743" s="37"/>
      <c r="D1743" s="37"/>
      <c r="G1743" s="37"/>
      <c r="J1743" s="25"/>
      <c r="K1743" s="25"/>
      <c r="P1743" s="25"/>
      <c r="T1743" s="37"/>
      <c r="U1743" s="37"/>
      <c r="Y1743" s="37"/>
      <c r="Z1743" s="37"/>
    </row>
    <row r="1744" spans="1:28" x14ac:dyDescent="0.2">
      <c r="A1744" s="101">
        <v>1742</v>
      </c>
      <c r="B1744" s="37"/>
      <c r="C1744" s="37"/>
      <c r="D1744" s="37"/>
      <c r="G1744" s="37"/>
      <c r="J1744" s="25"/>
      <c r="K1744" s="25"/>
      <c r="P1744" s="25"/>
      <c r="T1744" s="37"/>
      <c r="U1744" s="37"/>
      <c r="Y1744" s="37"/>
      <c r="Z1744" s="37"/>
    </row>
    <row r="1745" spans="1:28" x14ac:dyDescent="0.2">
      <c r="A1745" s="101">
        <v>1743</v>
      </c>
      <c r="B1745" s="37"/>
      <c r="C1745" s="37"/>
      <c r="D1745" s="37"/>
      <c r="G1745" s="37"/>
      <c r="J1745" s="25"/>
      <c r="K1745" s="25"/>
      <c r="P1745" s="25"/>
      <c r="T1745" s="37"/>
      <c r="U1745" s="37"/>
      <c r="Y1745" s="37"/>
      <c r="Z1745" s="37"/>
    </row>
    <row r="1746" spans="1:28" ht="13.5" thickBot="1" x14ac:dyDescent="0.25">
      <c r="A1746" s="113">
        <v>1744</v>
      </c>
      <c r="B1746" s="121"/>
      <c r="C1746" s="121"/>
      <c r="D1746" s="121"/>
      <c r="E1746" s="121"/>
      <c r="F1746" s="122"/>
      <c r="G1746" s="121"/>
      <c r="H1746" s="122"/>
      <c r="I1746" s="121"/>
      <c r="J1746" s="121"/>
      <c r="K1746" s="121"/>
      <c r="L1746" s="121"/>
      <c r="M1746" s="122"/>
      <c r="N1746" s="121"/>
      <c r="O1746" s="121"/>
      <c r="P1746" s="121"/>
      <c r="Q1746" s="121"/>
      <c r="R1746" s="122"/>
      <c r="S1746" s="121"/>
      <c r="T1746" s="121"/>
      <c r="U1746" s="121"/>
      <c r="V1746" s="121"/>
      <c r="W1746" s="122"/>
      <c r="X1746" s="121"/>
      <c r="Y1746" s="114"/>
      <c r="Z1746" s="114"/>
      <c r="AA1746" s="114"/>
      <c r="AB1746" s="115"/>
    </row>
    <row r="1747" spans="1:28" x14ac:dyDescent="0.2">
      <c r="A1747" s="101">
        <v>1745</v>
      </c>
      <c r="B1747" s="37"/>
      <c r="C1747" s="37"/>
      <c r="D1747" s="37"/>
      <c r="G1747" s="37"/>
      <c r="J1747" s="25"/>
      <c r="K1747" s="25"/>
      <c r="P1747" s="25"/>
      <c r="T1747" s="37"/>
      <c r="U1747" s="37"/>
      <c r="Y1747" s="37"/>
      <c r="Z1747" s="37"/>
    </row>
    <row r="1748" spans="1:28" x14ac:dyDescent="0.2">
      <c r="A1748" s="101">
        <v>1746</v>
      </c>
      <c r="B1748" s="37"/>
      <c r="C1748" s="37"/>
      <c r="D1748" s="37"/>
      <c r="G1748" s="37"/>
      <c r="J1748" s="25"/>
      <c r="K1748" s="25"/>
      <c r="P1748" s="25"/>
      <c r="T1748" s="37"/>
      <c r="U1748" s="37"/>
      <c r="Y1748" s="37"/>
      <c r="Z1748" s="37"/>
    </row>
    <row r="1749" spans="1:28" x14ac:dyDescent="0.2">
      <c r="A1749" s="101">
        <v>1747</v>
      </c>
      <c r="B1749" s="37"/>
      <c r="C1749" s="37"/>
      <c r="D1749" s="37"/>
      <c r="G1749" s="37"/>
      <c r="J1749" s="25"/>
      <c r="K1749" s="25"/>
      <c r="P1749" s="25"/>
      <c r="T1749" s="37"/>
      <c r="U1749" s="37"/>
      <c r="Y1749" s="37"/>
      <c r="Z1749" s="37"/>
    </row>
    <row r="1750" spans="1:28" x14ac:dyDescent="0.2">
      <c r="A1750" s="101">
        <v>1748</v>
      </c>
      <c r="B1750" s="37"/>
      <c r="C1750" s="37"/>
      <c r="D1750" s="37"/>
      <c r="G1750" s="37"/>
      <c r="J1750" s="25"/>
      <c r="K1750" s="25"/>
      <c r="P1750" s="25"/>
      <c r="T1750" s="37"/>
      <c r="U1750" s="37"/>
      <c r="Y1750" s="37"/>
      <c r="Z1750" s="37"/>
    </row>
    <row r="1751" spans="1:28" ht="13.5" thickBot="1" x14ac:dyDescent="0.25">
      <c r="A1751" s="113">
        <v>1749</v>
      </c>
      <c r="B1751" s="121"/>
      <c r="C1751" s="121"/>
      <c r="D1751" s="121"/>
      <c r="E1751" s="121"/>
      <c r="F1751" s="122"/>
      <c r="G1751" s="121"/>
      <c r="H1751" s="122"/>
      <c r="I1751" s="121"/>
      <c r="J1751" s="121"/>
      <c r="K1751" s="121"/>
      <c r="L1751" s="121"/>
      <c r="M1751" s="122"/>
      <c r="N1751" s="121"/>
      <c r="O1751" s="121"/>
      <c r="P1751" s="121"/>
      <c r="Q1751" s="121"/>
      <c r="R1751" s="122"/>
      <c r="S1751" s="121"/>
      <c r="T1751" s="121"/>
      <c r="U1751" s="121"/>
      <c r="V1751" s="121"/>
      <c r="W1751" s="122"/>
      <c r="X1751" s="121"/>
      <c r="Y1751" s="114"/>
      <c r="Z1751" s="114"/>
      <c r="AA1751" s="114"/>
      <c r="AB1751" s="115"/>
    </row>
    <row r="1752" spans="1:28" x14ac:dyDescent="0.2">
      <c r="A1752" s="101">
        <v>1750</v>
      </c>
      <c r="B1752" s="37"/>
      <c r="C1752" s="37"/>
      <c r="D1752" s="37"/>
      <c r="G1752" s="37"/>
      <c r="J1752" s="25"/>
      <c r="K1752" s="25"/>
      <c r="P1752" s="25"/>
      <c r="T1752" s="37"/>
      <c r="U1752" s="37"/>
      <c r="Y1752" s="37"/>
      <c r="Z1752" s="37"/>
    </row>
    <row r="1753" spans="1:28" x14ac:dyDescent="0.2">
      <c r="A1753" s="101">
        <v>1751</v>
      </c>
      <c r="B1753" s="37"/>
      <c r="C1753" s="37"/>
      <c r="D1753" s="37"/>
      <c r="G1753" s="37"/>
      <c r="J1753" s="25"/>
      <c r="K1753" s="25"/>
      <c r="P1753" s="25"/>
      <c r="T1753" s="37"/>
      <c r="U1753" s="37"/>
      <c r="Y1753" s="37"/>
      <c r="Z1753" s="37"/>
    </row>
    <row r="1754" spans="1:28" x14ac:dyDescent="0.2">
      <c r="A1754" s="101">
        <v>1752</v>
      </c>
      <c r="B1754" s="37"/>
      <c r="C1754" s="37"/>
      <c r="D1754" s="37"/>
      <c r="G1754" s="37"/>
      <c r="J1754" s="25"/>
      <c r="K1754" s="25"/>
      <c r="P1754" s="25"/>
      <c r="T1754" s="37"/>
      <c r="U1754" s="37"/>
      <c r="Y1754" s="37"/>
      <c r="Z1754" s="37"/>
    </row>
    <row r="1755" spans="1:28" x14ac:dyDescent="0.2">
      <c r="A1755" s="101">
        <v>1753</v>
      </c>
      <c r="B1755" s="37"/>
      <c r="C1755" s="37"/>
      <c r="D1755" s="37"/>
      <c r="G1755" s="37"/>
      <c r="J1755" s="25"/>
      <c r="K1755" s="25"/>
      <c r="P1755" s="25"/>
      <c r="T1755" s="37"/>
      <c r="U1755" s="37"/>
      <c r="Y1755" s="37"/>
      <c r="Z1755" s="37"/>
    </row>
    <row r="1756" spans="1:28" ht="13.5" thickBot="1" x14ac:dyDescent="0.25">
      <c r="A1756" s="113">
        <v>1754</v>
      </c>
      <c r="B1756" s="121"/>
      <c r="C1756" s="121"/>
      <c r="D1756" s="121"/>
      <c r="E1756" s="121"/>
      <c r="F1756" s="122"/>
      <c r="G1756" s="121"/>
      <c r="H1756" s="122"/>
      <c r="I1756" s="121"/>
      <c r="J1756" s="121"/>
      <c r="K1756" s="121"/>
      <c r="L1756" s="121"/>
      <c r="M1756" s="122"/>
      <c r="N1756" s="121"/>
      <c r="O1756" s="121"/>
      <c r="P1756" s="121"/>
      <c r="Q1756" s="121"/>
      <c r="R1756" s="122"/>
      <c r="S1756" s="121"/>
      <c r="T1756" s="121"/>
      <c r="U1756" s="121"/>
      <c r="V1756" s="121"/>
      <c r="W1756" s="122"/>
      <c r="X1756" s="121"/>
      <c r="Y1756" s="114"/>
      <c r="Z1756" s="114"/>
      <c r="AA1756" s="114"/>
      <c r="AB1756" s="115"/>
    </row>
    <row r="1757" spans="1:28" x14ac:dyDescent="0.2">
      <c r="A1757" s="101">
        <v>1755</v>
      </c>
      <c r="B1757" s="37"/>
      <c r="C1757" s="37"/>
      <c r="D1757" s="37"/>
      <c r="G1757" s="37"/>
      <c r="J1757" s="25"/>
      <c r="K1757" s="25"/>
      <c r="P1757" s="25"/>
      <c r="T1757" s="37"/>
      <c r="U1757" s="37"/>
      <c r="Y1757" s="37"/>
      <c r="Z1757" s="37"/>
    </row>
    <row r="1758" spans="1:28" x14ac:dyDescent="0.2">
      <c r="A1758" s="101">
        <v>1756</v>
      </c>
      <c r="B1758" s="37"/>
      <c r="C1758" s="37"/>
      <c r="D1758" s="37"/>
      <c r="G1758" s="37"/>
      <c r="J1758" s="25"/>
      <c r="K1758" s="25"/>
      <c r="P1758" s="25"/>
      <c r="T1758" s="37"/>
      <c r="U1758" s="37"/>
      <c r="Y1758" s="37"/>
      <c r="Z1758" s="37"/>
    </row>
    <row r="1759" spans="1:28" x14ac:dyDescent="0.2">
      <c r="A1759" s="101">
        <v>1757</v>
      </c>
      <c r="B1759" s="37"/>
      <c r="C1759" s="37"/>
      <c r="D1759" s="37"/>
      <c r="G1759" s="37"/>
      <c r="J1759" s="25"/>
      <c r="K1759" s="25"/>
      <c r="P1759" s="25"/>
      <c r="T1759" s="37"/>
      <c r="U1759" s="37"/>
      <c r="Y1759" s="37"/>
      <c r="Z1759" s="37"/>
    </row>
    <row r="1760" spans="1:28" x14ac:dyDescent="0.2">
      <c r="A1760" s="101">
        <v>1758</v>
      </c>
      <c r="B1760" s="37"/>
      <c r="C1760" s="37"/>
      <c r="D1760" s="37"/>
      <c r="G1760" s="37"/>
      <c r="J1760" s="25"/>
      <c r="K1760" s="25"/>
      <c r="P1760" s="25"/>
      <c r="T1760" s="37"/>
      <c r="U1760" s="37"/>
      <c r="Y1760" s="37"/>
      <c r="Z1760" s="37"/>
    </row>
    <row r="1761" spans="1:28" ht="13.5" thickBot="1" x14ac:dyDescent="0.25">
      <c r="A1761" s="113">
        <v>1759</v>
      </c>
      <c r="B1761" s="121"/>
      <c r="C1761" s="121"/>
      <c r="D1761" s="121"/>
      <c r="E1761" s="121"/>
      <c r="F1761" s="122"/>
      <c r="G1761" s="121"/>
      <c r="H1761" s="122"/>
      <c r="I1761" s="121"/>
      <c r="J1761" s="121"/>
      <c r="K1761" s="121"/>
      <c r="L1761" s="121"/>
      <c r="M1761" s="122"/>
      <c r="N1761" s="121"/>
      <c r="O1761" s="121"/>
      <c r="P1761" s="121"/>
      <c r="Q1761" s="121"/>
      <c r="R1761" s="122"/>
      <c r="S1761" s="121"/>
      <c r="T1761" s="121"/>
      <c r="U1761" s="121"/>
      <c r="V1761" s="121"/>
      <c r="W1761" s="122"/>
      <c r="X1761" s="121"/>
      <c r="Y1761" s="114"/>
      <c r="Z1761" s="114"/>
      <c r="AA1761" s="114"/>
      <c r="AB1761" s="115"/>
    </row>
    <row r="1762" spans="1:28" x14ac:dyDescent="0.2">
      <c r="A1762" s="101">
        <v>1760</v>
      </c>
      <c r="B1762" s="37"/>
      <c r="C1762" s="37"/>
      <c r="D1762" s="37"/>
      <c r="G1762" s="37"/>
      <c r="J1762" s="25"/>
      <c r="K1762" s="25"/>
      <c r="P1762" s="25"/>
      <c r="T1762" s="37"/>
      <c r="U1762" s="37"/>
      <c r="Y1762" s="37"/>
      <c r="Z1762" s="37"/>
    </row>
    <row r="1763" spans="1:28" x14ac:dyDescent="0.2">
      <c r="A1763" s="101">
        <v>1761</v>
      </c>
      <c r="B1763" s="37"/>
      <c r="C1763" s="37"/>
      <c r="D1763" s="37"/>
      <c r="G1763" s="37"/>
      <c r="J1763" s="25"/>
      <c r="K1763" s="25"/>
      <c r="P1763" s="25"/>
      <c r="T1763" s="37"/>
      <c r="U1763" s="37"/>
      <c r="Y1763" s="37"/>
      <c r="Z1763" s="37"/>
    </row>
    <row r="1764" spans="1:28" x14ac:dyDescent="0.2">
      <c r="A1764" s="101">
        <v>1762</v>
      </c>
      <c r="B1764" s="37"/>
      <c r="C1764" s="37"/>
      <c r="D1764" s="37"/>
      <c r="G1764" s="37"/>
      <c r="J1764" s="25"/>
      <c r="K1764" s="25"/>
      <c r="P1764" s="25"/>
      <c r="T1764" s="37"/>
      <c r="U1764" s="37"/>
      <c r="Y1764" s="37"/>
      <c r="Z1764" s="37"/>
    </row>
    <row r="1765" spans="1:28" x14ac:dyDescent="0.2">
      <c r="A1765" s="101">
        <v>1763</v>
      </c>
      <c r="B1765" s="37"/>
      <c r="C1765" s="37"/>
      <c r="D1765" s="37"/>
      <c r="G1765" s="37"/>
      <c r="J1765" s="25"/>
      <c r="K1765" s="25"/>
      <c r="P1765" s="25"/>
      <c r="T1765" s="37"/>
      <c r="U1765" s="37"/>
      <c r="Y1765" s="37"/>
      <c r="Z1765" s="37"/>
    </row>
    <row r="1766" spans="1:28" ht="13.5" thickBot="1" x14ac:dyDescent="0.25">
      <c r="A1766" s="113">
        <v>1764</v>
      </c>
      <c r="B1766" s="121"/>
      <c r="C1766" s="121"/>
      <c r="D1766" s="121"/>
      <c r="E1766" s="121"/>
      <c r="F1766" s="122"/>
      <c r="G1766" s="121"/>
      <c r="H1766" s="122"/>
      <c r="I1766" s="121"/>
      <c r="J1766" s="121"/>
      <c r="K1766" s="121"/>
      <c r="L1766" s="121"/>
      <c r="M1766" s="122"/>
      <c r="N1766" s="121"/>
      <c r="O1766" s="121"/>
      <c r="P1766" s="121"/>
      <c r="Q1766" s="121"/>
      <c r="R1766" s="122"/>
      <c r="S1766" s="121"/>
      <c r="T1766" s="121"/>
      <c r="U1766" s="121"/>
      <c r="V1766" s="121"/>
      <c r="W1766" s="122"/>
      <c r="X1766" s="121"/>
      <c r="Y1766" s="114"/>
      <c r="Z1766" s="114"/>
      <c r="AA1766" s="114"/>
      <c r="AB1766" s="115"/>
    </row>
    <row r="1767" spans="1:28" x14ac:dyDescent="0.2">
      <c r="A1767" s="101">
        <v>1765</v>
      </c>
      <c r="B1767" s="37"/>
      <c r="C1767" s="37"/>
      <c r="D1767" s="37"/>
      <c r="G1767" s="37"/>
      <c r="J1767" s="25"/>
      <c r="K1767" s="25"/>
      <c r="P1767" s="25"/>
      <c r="T1767" s="37"/>
      <c r="U1767" s="37"/>
      <c r="Y1767" s="37"/>
      <c r="Z1767" s="37"/>
    </row>
    <row r="1768" spans="1:28" x14ac:dyDescent="0.2">
      <c r="A1768" s="101">
        <v>1766</v>
      </c>
      <c r="B1768" s="37"/>
      <c r="C1768" s="37"/>
      <c r="D1768" s="37"/>
      <c r="G1768" s="37"/>
      <c r="J1768" s="25"/>
      <c r="K1768" s="25"/>
      <c r="P1768" s="25"/>
      <c r="T1768" s="37"/>
      <c r="U1768" s="37"/>
      <c r="Y1768" s="37"/>
      <c r="Z1768" s="37"/>
    </row>
    <row r="1769" spans="1:28" x14ac:dyDescent="0.2">
      <c r="A1769" s="101">
        <v>1767</v>
      </c>
      <c r="B1769" s="37"/>
      <c r="C1769" s="37"/>
      <c r="D1769" s="37"/>
      <c r="G1769" s="37"/>
      <c r="J1769" s="25"/>
      <c r="K1769" s="25"/>
      <c r="P1769" s="25"/>
      <c r="T1769" s="37"/>
      <c r="U1769" s="37"/>
      <c r="Y1769" s="37"/>
      <c r="Z1769" s="37"/>
    </row>
    <row r="1770" spans="1:28" x14ac:dyDescent="0.2">
      <c r="A1770" s="101">
        <v>1768</v>
      </c>
      <c r="B1770" s="37"/>
      <c r="C1770" s="37"/>
      <c r="D1770" s="37"/>
      <c r="G1770" s="37"/>
      <c r="J1770" s="25"/>
      <c r="K1770" s="25"/>
      <c r="P1770" s="25"/>
      <c r="T1770" s="37"/>
      <c r="U1770" s="37"/>
      <c r="Y1770" s="37"/>
      <c r="Z1770" s="37"/>
    </row>
    <row r="1771" spans="1:28" ht="13.5" thickBot="1" x14ac:dyDescent="0.25">
      <c r="A1771" s="113">
        <v>1769</v>
      </c>
      <c r="B1771" s="121"/>
      <c r="C1771" s="121"/>
      <c r="D1771" s="121"/>
      <c r="E1771" s="121"/>
      <c r="F1771" s="122"/>
      <c r="G1771" s="121"/>
      <c r="H1771" s="122"/>
      <c r="I1771" s="121"/>
      <c r="J1771" s="121"/>
      <c r="K1771" s="121"/>
      <c r="L1771" s="121"/>
      <c r="M1771" s="122"/>
      <c r="N1771" s="121"/>
      <c r="O1771" s="121"/>
      <c r="P1771" s="121"/>
      <c r="Q1771" s="121"/>
      <c r="R1771" s="122"/>
      <c r="S1771" s="121"/>
      <c r="T1771" s="121"/>
      <c r="U1771" s="121"/>
      <c r="V1771" s="121"/>
      <c r="W1771" s="122"/>
      <c r="X1771" s="121"/>
      <c r="Y1771" s="114"/>
      <c r="Z1771" s="114"/>
      <c r="AA1771" s="114"/>
      <c r="AB1771" s="115"/>
    </row>
    <row r="1772" spans="1:28" x14ac:dyDescent="0.2">
      <c r="A1772" s="101">
        <v>1770</v>
      </c>
      <c r="B1772" s="37"/>
      <c r="C1772" s="37"/>
      <c r="D1772" s="37"/>
      <c r="G1772" s="37"/>
      <c r="J1772" s="25"/>
      <c r="K1772" s="25"/>
      <c r="P1772" s="25"/>
      <c r="T1772" s="37"/>
      <c r="U1772" s="37"/>
      <c r="Y1772" s="37"/>
      <c r="Z1772" s="37"/>
    </row>
    <row r="1773" spans="1:28" x14ac:dyDescent="0.2">
      <c r="A1773" s="101">
        <v>1771</v>
      </c>
      <c r="B1773" s="37"/>
      <c r="C1773" s="37"/>
      <c r="D1773" s="37"/>
      <c r="G1773" s="37"/>
      <c r="J1773" s="25"/>
      <c r="K1773" s="25"/>
      <c r="P1773" s="25"/>
      <c r="T1773" s="37"/>
      <c r="U1773" s="37"/>
      <c r="Y1773" s="37"/>
      <c r="Z1773" s="37"/>
    </row>
    <row r="1774" spans="1:28" x14ac:dyDescent="0.2">
      <c r="A1774" s="101">
        <v>1772</v>
      </c>
      <c r="B1774" s="37"/>
      <c r="C1774" s="37"/>
      <c r="D1774" s="37"/>
      <c r="G1774" s="37"/>
      <c r="J1774" s="25"/>
      <c r="K1774" s="25"/>
      <c r="P1774" s="25"/>
      <c r="T1774" s="37"/>
      <c r="U1774" s="37"/>
      <c r="Y1774" s="37"/>
      <c r="Z1774" s="37"/>
    </row>
    <row r="1775" spans="1:28" x14ac:dyDescent="0.2">
      <c r="A1775" s="101">
        <v>1773</v>
      </c>
      <c r="B1775" s="37"/>
      <c r="C1775" s="37"/>
      <c r="D1775" s="37"/>
      <c r="G1775" s="37"/>
      <c r="J1775" s="25"/>
      <c r="K1775" s="25"/>
      <c r="P1775" s="25"/>
      <c r="T1775" s="37"/>
      <c r="U1775" s="37"/>
      <c r="Y1775" s="37"/>
      <c r="Z1775" s="37"/>
    </row>
    <row r="1776" spans="1:28" ht="13.5" thickBot="1" x14ac:dyDescent="0.25">
      <c r="A1776" s="113">
        <v>1774</v>
      </c>
      <c r="B1776" s="121"/>
      <c r="C1776" s="121"/>
      <c r="D1776" s="121"/>
      <c r="E1776" s="121"/>
      <c r="F1776" s="122"/>
      <c r="G1776" s="121"/>
      <c r="H1776" s="122"/>
      <c r="I1776" s="121"/>
      <c r="J1776" s="121"/>
      <c r="K1776" s="121"/>
      <c r="L1776" s="121"/>
      <c r="M1776" s="122"/>
      <c r="N1776" s="121"/>
      <c r="O1776" s="121"/>
      <c r="P1776" s="121"/>
      <c r="Q1776" s="121"/>
      <c r="R1776" s="122"/>
      <c r="S1776" s="121"/>
      <c r="T1776" s="121"/>
      <c r="U1776" s="121"/>
      <c r="V1776" s="121"/>
      <c r="W1776" s="122"/>
      <c r="X1776" s="121"/>
      <c r="Y1776" s="114"/>
      <c r="Z1776" s="114"/>
      <c r="AA1776" s="114"/>
      <c r="AB1776" s="115"/>
    </row>
    <row r="1777" spans="1:28" x14ac:dyDescent="0.2">
      <c r="A1777" s="101">
        <v>1775</v>
      </c>
      <c r="B1777" s="37"/>
      <c r="C1777" s="37"/>
      <c r="D1777" s="37"/>
      <c r="G1777" s="37"/>
      <c r="J1777" s="25"/>
      <c r="K1777" s="25"/>
      <c r="P1777" s="25"/>
      <c r="T1777" s="37"/>
      <c r="U1777" s="37"/>
      <c r="Y1777" s="37"/>
      <c r="Z1777" s="37"/>
    </row>
    <row r="1778" spans="1:28" x14ac:dyDescent="0.2">
      <c r="A1778" s="101">
        <v>1776</v>
      </c>
      <c r="B1778" s="37"/>
      <c r="C1778" s="37"/>
      <c r="D1778" s="37"/>
      <c r="G1778" s="37"/>
      <c r="J1778" s="25"/>
      <c r="K1778" s="25"/>
      <c r="P1778" s="25"/>
      <c r="T1778" s="37"/>
      <c r="U1778" s="37"/>
      <c r="Y1778" s="37"/>
      <c r="Z1778" s="37"/>
    </row>
    <row r="1779" spans="1:28" x14ac:dyDescent="0.2">
      <c r="A1779" s="101">
        <v>1777</v>
      </c>
      <c r="B1779" s="37"/>
      <c r="C1779" s="37"/>
      <c r="D1779" s="37"/>
      <c r="G1779" s="37"/>
      <c r="J1779" s="25"/>
      <c r="K1779" s="25"/>
      <c r="P1779" s="25"/>
      <c r="T1779" s="37"/>
      <c r="U1779" s="37"/>
      <c r="Y1779" s="37"/>
      <c r="Z1779" s="37"/>
    </row>
    <row r="1780" spans="1:28" x14ac:dyDescent="0.2">
      <c r="A1780" s="101">
        <v>1778</v>
      </c>
      <c r="B1780" s="37"/>
      <c r="C1780" s="37"/>
      <c r="D1780" s="37"/>
      <c r="G1780" s="37"/>
      <c r="J1780" s="25"/>
      <c r="K1780" s="25"/>
      <c r="P1780" s="25"/>
      <c r="T1780" s="37"/>
      <c r="U1780" s="37"/>
      <c r="Y1780" s="37"/>
      <c r="Z1780" s="37"/>
    </row>
    <row r="1781" spans="1:28" ht="13.5" thickBot="1" x14ac:dyDescent="0.25">
      <c r="A1781" s="113">
        <v>1779</v>
      </c>
      <c r="B1781" s="121"/>
      <c r="C1781" s="121"/>
      <c r="D1781" s="121"/>
      <c r="E1781" s="121"/>
      <c r="F1781" s="122"/>
      <c r="G1781" s="121"/>
      <c r="H1781" s="122"/>
      <c r="I1781" s="121"/>
      <c r="J1781" s="121"/>
      <c r="K1781" s="121"/>
      <c r="L1781" s="121"/>
      <c r="M1781" s="122"/>
      <c r="N1781" s="121"/>
      <c r="O1781" s="121"/>
      <c r="P1781" s="121"/>
      <c r="Q1781" s="121"/>
      <c r="R1781" s="122"/>
      <c r="S1781" s="121"/>
      <c r="T1781" s="121"/>
      <c r="U1781" s="121"/>
      <c r="V1781" s="121"/>
      <c r="W1781" s="122"/>
      <c r="X1781" s="121"/>
      <c r="Y1781" s="114"/>
      <c r="Z1781" s="114"/>
      <c r="AA1781" s="114"/>
      <c r="AB1781" s="115"/>
    </row>
    <row r="1782" spans="1:28" x14ac:dyDescent="0.2">
      <c r="A1782" s="101">
        <v>1780</v>
      </c>
      <c r="B1782" s="37"/>
      <c r="C1782" s="37"/>
      <c r="D1782" s="37"/>
      <c r="G1782" s="37"/>
      <c r="J1782" s="25"/>
      <c r="K1782" s="25"/>
      <c r="P1782" s="25"/>
      <c r="T1782" s="37"/>
      <c r="U1782" s="37"/>
      <c r="Y1782" s="37"/>
      <c r="Z1782" s="37"/>
    </row>
    <row r="1783" spans="1:28" x14ac:dyDescent="0.2">
      <c r="A1783" s="101">
        <v>1781</v>
      </c>
      <c r="B1783" s="37"/>
      <c r="C1783" s="37"/>
      <c r="D1783" s="37"/>
      <c r="G1783" s="37"/>
      <c r="J1783" s="25"/>
      <c r="K1783" s="25"/>
      <c r="P1783" s="25"/>
      <c r="T1783" s="37"/>
      <c r="U1783" s="37"/>
      <c r="Y1783" s="37"/>
      <c r="Z1783" s="37"/>
    </row>
    <row r="1784" spans="1:28" x14ac:dyDescent="0.2">
      <c r="A1784" s="101">
        <v>1782</v>
      </c>
      <c r="B1784" s="37"/>
      <c r="C1784" s="37"/>
      <c r="D1784" s="37"/>
      <c r="G1784" s="37"/>
      <c r="J1784" s="25"/>
      <c r="K1784" s="25"/>
      <c r="P1784" s="25"/>
      <c r="T1784" s="37"/>
      <c r="U1784" s="37"/>
      <c r="Y1784" s="37"/>
      <c r="Z1784" s="37"/>
    </row>
    <row r="1785" spans="1:28" x14ac:dyDescent="0.2">
      <c r="A1785" s="101">
        <v>1783</v>
      </c>
      <c r="B1785" s="37"/>
      <c r="C1785" s="37"/>
      <c r="D1785" s="37"/>
      <c r="G1785" s="37"/>
      <c r="J1785" s="25"/>
      <c r="K1785" s="25"/>
      <c r="P1785" s="25"/>
      <c r="T1785" s="37"/>
      <c r="U1785" s="37"/>
      <c r="Y1785" s="37"/>
      <c r="Z1785" s="37"/>
    </row>
    <row r="1786" spans="1:28" ht="13.5" thickBot="1" x14ac:dyDescent="0.25">
      <c r="A1786" s="113">
        <v>1784</v>
      </c>
      <c r="B1786" s="121"/>
      <c r="C1786" s="121"/>
      <c r="D1786" s="121"/>
      <c r="E1786" s="121"/>
      <c r="F1786" s="122"/>
      <c r="G1786" s="121"/>
      <c r="H1786" s="122"/>
      <c r="I1786" s="121"/>
      <c r="J1786" s="121"/>
      <c r="K1786" s="121"/>
      <c r="L1786" s="121"/>
      <c r="M1786" s="122"/>
      <c r="N1786" s="121"/>
      <c r="O1786" s="121"/>
      <c r="P1786" s="121"/>
      <c r="Q1786" s="121"/>
      <c r="R1786" s="122"/>
      <c r="S1786" s="121"/>
      <c r="T1786" s="121"/>
      <c r="U1786" s="121"/>
      <c r="V1786" s="121"/>
      <c r="W1786" s="122"/>
      <c r="X1786" s="121"/>
      <c r="Y1786" s="114"/>
      <c r="Z1786" s="114"/>
      <c r="AA1786" s="114"/>
      <c r="AB1786" s="115"/>
    </row>
    <row r="1787" spans="1:28" x14ac:dyDescent="0.2">
      <c r="A1787" s="101">
        <v>1785</v>
      </c>
      <c r="B1787" s="37"/>
      <c r="C1787" s="37"/>
      <c r="D1787" s="37"/>
      <c r="G1787" s="37"/>
      <c r="J1787" s="25"/>
      <c r="K1787" s="25"/>
      <c r="P1787" s="25"/>
      <c r="T1787" s="37"/>
      <c r="U1787" s="37"/>
      <c r="Y1787" s="37"/>
      <c r="Z1787" s="37"/>
    </row>
    <row r="1788" spans="1:28" x14ac:dyDescent="0.2">
      <c r="A1788" s="101">
        <v>1786</v>
      </c>
      <c r="B1788" s="37"/>
      <c r="C1788" s="37"/>
      <c r="D1788" s="37"/>
      <c r="G1788" s="37"/>
      <c r="J1788" s="25"/>
      <c r="K1788" s="25"/>
      <c r="P1788" s="25"/>
      <c r="T1788" s="37"/>
      <c r="U1788" s="37"/>
      <c r="Y1788" s="37"/>
      <c r="Z1788" s="37"/>
    </row>
    <row r="1789" spans="1:28" x14ac:dyDescent="0.2">
      <c r="A1789" s="101">
        <v>1787</v>
      </c>
      <c r="B1789" s="37"/>
      <c r="C1789" s="37"/>
      <c r="D1789" s="37"/>
      <c r="G1789" s="37"/>
      <c r="J1789" s="25"/>
      <c r="K1789" s="25"/>
      <c r="P1789" s="25"/>
      <c r="T1789" s="37"/>
      <c r="U1789" s="37"/>
      <c r="Y1789" s="37"/>
      <c r="Z1789" s="37"/>
    </row>
    <row r="1790" spans="1:28" x14ac:dyDescent="0.2">
      <c r="A1790" s="101">
        <v>1788</v>
      </c>
      <c r="B1790" s="37"/>
      <c r="C1790" s="37"/>
      <c r="D1790" s="37"/>
      <c r="G1790" s="37"/>
      <c r="J1790" s="25"/>
      <c r="K1790" s="25"/>
      <c r="P1790" s="25"/>
      <c r="T1790" s="37"/>
      <c r="U1790" s="37"/>
      <c r="Y1790" s="37"/>
      <c r="Z1790" s="37"/>
    </row>
    <row r="1791" spans="1:28" ht="13.5" thickBot="1" x14ac:dyDescent="0.25">
      <c r="A1791" s="113">
        <v>1789</v>
      </c>
      <c r="B1791" s="121"/>
      <c r="C1791" s="121"/>
      <c r="D1791" s="121"/>
      <c r="E1791" s="121"/>
      <c r="F1791" s="122"/>
      <c r="G1791" s="121"/>
      <c r="H1791" s="122"/>
      <c r="I1791" s="121"/>
      <c r="J1791" s="121"/>
      <c r="K1791" s="121"/>
      <c r="L1791" s="121"/>
      <c r="M1791" s="122"/>
      <c r="N1791" s="121"/>
      <c r="O1791" s="121"/>
      <c r="P1791" s="121"/>
      <c r="Q1791" s="121"/>
      <c r="R1791" s="122"/>
      <c r="S1791" s="121"/>
      <c r="T1791" s="121"/>
      <c r="U1791" s="121"/>
      <c r="V1791" s="121"/>
      <c r="W1791" s="122"/>
      <c r="X1791" s="121"/>
      <c r="Y1791" s="114"/>
      <c r="Z1791" s="114"/>
      <c r="AA1791" s="114"/>
      <c r="AB1791" s="115"/>
    </row>
    <row r="1792" spans="1:28" x14ac:dyDescent="0.2">
      <c r="A1792" s="101">
        <v>1790</v>
      </c>
      <c r="B1792" s="37"/>
      <c r="C1792" s="37"/>
      <c r="D1792" s="37"/>
      <c r="G1792" s="37"/>
      <c r="J1792" s="25"/>
      <c r="K1792" s="25"/>
      <c r="P1792" s="25"/>
      <c r="T1792" s="37"/>
      <c r="U1792" s="37"/>
      <c r="Y1792" s="37"/>
      <c r="Z1792" s="37"/>
    </row>
    <row r="1793" spans="1:28" x14ac:dyDescent="0.2">
      <c r="A1793" s="101">
        <v>1791</v>
      </c>
      <c r="B1793" s="37"/>
      <c r="C1793" s="37"/>
      <c r="D1793" s="37"/>
      <c r="G1793" s="37"/>
      <c r="J1793" s="25"/>
      <c r="K1793" s="25"/>
      <c r="P1793" s="25"/>
      <c r="T1793" s="37"/>
      <c r="U1793" s="37"/>
      <c r="Y1793" s="37"/>
      <c r="Z1793" s="37"/>
    </row>
    <row r="1794" spans="1:28" x14ac:dyDescent="0.2">
      <c r="A1794" s="101">
        <v>1792</v>
      </c>
      <c r="B1794" s="37"/>
      <c r="C1794" s="37"/>
      <c r="D1794" s="37"/>
      <c r="G1794" s="37"/>
      <c r="J1794" s="25"/>
      <c r="K1794" s="25"/>
      <c r="P1794" s="25"/>
      <c r="T1794" s="37"/>
      <c r="U1794" s="37"/>
      <c r="Y1794" s="37"/>
      <c r="Z1794" s="37"/>
    </row>
    <row r="1795" spans="1:28" x14ac:dyDescent="0.2">
      <c r="A1795" s="101">
        <v>1793</v>
      </c>
      <c r="B1795" s="37"/>
      <c r="C1795" s="37"/>
      <c r="D1795" s="37"/>
      <c r="G1795" s="37"/>
      <c r="J1795" s="25"/>
      <c r="K1795" s="25"/>
      <c r="P1795" s="25"/>
      <c r="T1795" s="37"/>
      <c r="U1795" s="37"/>
      <c r="Y1795" s="37"/>
      <c r="Z1795" s="37"/>
    </row>
    <row r="1796" spans="1:28" ht="13.5" thickBot="1" x14ac:dyDescent="0.25">
      <c r="A1796" s="113">
        <v>1794</v>
      </c>
      <c r="B1796" s="121"/>
      <c r="C1796" s="121"/>
      <c r="D1796" s="121"/>
      <c r="E1796" s="121"/>
      <c r="F1796" s="122"/>
      <c r="G1796" s="121"/>
      <c r="H1796" s="122"/>
      <c r="I1796" s="121"/>
      <c r="J1796" s="121"/>
      <c r="K1796" s="121"/>
      <c r="L1796" s="121"/>
      <c r="M1796" s="122"/>
      <c r="N1796" s="121"/>
      <c r="O1796" s="121"/>
      <c r="P1796" s="121"/>
      <c r="Q1796" s="121"/>
      <c r="R1796" s="122"/>
      <c r="S1796" s="121"/>
      <c r="T1796" s="121"/>
      <c r="U1796" s="121"/>
      <c r="V1796" s="121"/>
      <c r="W1796" s="122"/>
      <c r="X1796" s="121"/>
      <c r="Y1796" s="114"/>
      <c r="Z1796" s="114"/>
      <c r="AA1796" s="114"/>
      <c r="AB1796" s="115"/>
    </row>
    <row r="1797" spans="1:28" x14ac:dyDescent="0.2">
      <c r="A1797" s="101">
        <v>1795</v>
      </c>
      <c r="B1797" s="37"/>
      <c r="C1797" s="37"/>
      <c r="D1797" s="37"/>
      <c r="G1797" s="37"/>
      <c r="J1797" s="25"/>
      <c r="K1797" s="25"/>
      <c r="P1797" s="25"/>
      <c r="T1797" s="37"/>
      <c r="U1797" s="37"/>
      <c r="Y1797" s="37"/>
      <c r="Z1797" s="37"/>
    </row>
    <row r="1798" spans="1:28" x14ac:dyDescent="0.2">
      <c r="A1798" s="101">
        <v>1796</v>
      </c>
      <c r="B1798" s="37"/>
      <c r="C1798" s="37"/>
      <c r="D1798" s="37"/>
      <c r="G1798" s="37"/>
      <c r="J1798" s="25"/>
      <c r="K1798" s="25"/>
      <c r="P1798" s="25"/>
      <c r="T1798" s="37"/>
      <c r="U1798" s="37"/>
      <c r="Y1798" s="37"/>
      <c r="Z1798" s="37"/>
    </row>
    <row r="1799" spans="1:28" x14ac:dyDescent="0.2">
      <c r="A1799" s="101">
        <v>1797</v>
      </c>
      <c r="B1799" s="37"/>
      <c r="C1799" s="37"/>
      <c r="D1799" s="37"/>
      <c r="G1799" s="37"/>
      <c r="J1799" s="25"/>
      <c r="K1799" s="25"/>
      <c r="P1799" s="25"/>
      <c r="T1799" s="37"/>
      <c r="U1799" s="37"/>
      <c r="Y1799" s="37"/>
      <c r="Z1799" s="37"/>
    </row>
    <row r="1800" spans="1:28" x14ac:dyDescent="0.2">
      <c r="A1800" s="101">
        <v>1798</v>
      </c>
      <c r="B1800" s="37"/>
      <c r="C1800" s="37"/>
      <c r="D1800" s="37"/>
      <c r="G1800" s="37"/>
      <c r="J1800" s="25"/>
      <c r="K1800" s="25"/>
      <c r="P1800" s="25"/>
      <c r="T1800" s="37"/>
      <c r="U1800" s="37"/>
      <c r="Y1800" s="37"/>
      <c r="Z1800" s="37"/>
    </row>
    <row r="1801" spans="1:28" ht="13.5" thickBot="1" x14ac:dyDescent="0.25">
      <c r="A1801" s="113">
        <v>1799</v>
      </c>
      <c r="B1801" s="121"/>
      <c r="C1801" s="121"/>
      <c r="D1801" s="121"/>
      <c r="E1801" s="121"/>
      <c r="F1801" s="122"/>
      <c r="G1801" s="121"/>
      <c r="H1801" s="122"/>
      <c r="I1801" s="121"/>
      <c r="J1801" s="121"/>
      <c r="K1801" s="121"/>
      <c r="L1801" s="121"/>
      <c r="M1801" s="122"/>
      <c r="N1801" s="121"/>
      <c r="O1801" s="121"/>
      <c r="P1801" s="121"/>
      <c r="Q1801" s="121"/>
      <c r="R1801" s="122"/>
      <c r="S1801" s="121"/>
      <c r="T1801" s="121"/>
      <c r="U1801" s="121"/>
      <c r="V1801" s="121"/>
      <c r="W1801" s="122"/>
      <c r="X1801" s="121"/>
      <c r="Y1801" s="114"/>
      <c r="Z1801" s="114"/>
      <c r="AA1801" s="114"/>
      <c r="AB1801" s="115"/>
    </row>
    <row r="1802" spans="1:28" x14ac:dyDescent="0.2">
      <c r="A1802" s="101">
        <v>1800</v>
      </c>
      <c r="B1802" s="37"/>
      <c r="C1802" s="37"/>
      <c r="D1802" s="37"/>
      <c r="G1802" s="37"/>
      <c r="J1802" s="25"/>
      <c r="K1802" s="25"/>
      <c r="P1802" s="25"/>
      <c r="T1802" s="37"/>
      <c r="U1802" s="37"/>
      <c r="Y1802" s="37"/>
      <c r="Z1802" s="37"/>
    </row>
    <row r="1803" spans="1:28" x14ac:dyDescent="0.2">
      <c r="A1803" s="101">
        <v>1801</v>
      </c>
      <c r="B1803" s="37"/>
      <c r="C1803" s="37"/>
      <c r="D1803" s="37"/>
      <c r="G1803" s="37"/>
      <c r="J1803" s="25"/>
      <c r="K1803" s="25"/>
      <c r="P1803" s="25"/>
      <c r="T1803" s="37"/>
      <c r="U1803" s="37"/>
      <c r="Y1803" s="37"/>
      <c r="Z1803" s="37"/>
    </row>
    <row r="1804" spans="1:28" x14ac:dyDescent="0.2">
      <c r="A1804" s="101">
        <v>1802</v>
      </c>
      <c r="B1804" s="37"/>
      <c r="C1804" s="37"/>
      <c r="D1804" s="37"/>
      <c r="G1804" s="37"/>
      <c r="J1804" s="25"/>
      <c r="K1804" s="25"/>
      <c r="P1804" s="25"/>
      <c r="T1804" s="37"/>
      <c r="U1804" s="37"/>
      <c r="Y1804" s="37"/>
      <c r="Z1804" s="37"/>
    </row>
    <row r="1805" spans="1:28" x14ac:dyDescent="0.2">
      <c r="A1805" s="101">
        <v>1803</v>
      </c>
      <c r="B1805" s="37"/>
      <c r="C1805" s="37"/>
      <c r="D1805" s="37"/>
      <c r="G1805" s="37"/>
      <c r="J1805" s="25"/>
      <c r="K1805" s="25"/>
      <c r="P1805" s="25"/>
      <c r="T1805" s="37"/>
      <c r="U1805" s="37"/>
      <c r="Y1805" s="37"/>
      <c r="Z1805" s="37"/>
    </row>
    <row r="1806" spans="1:28" ht="13.5" thickBot="1" x14ac:dyDescent="0.25">
      <c r="A1806" s="113">
        <v>1804</v>
      </c>
      <c r="B1806" s="121"/>
      <c r="C1806" s="121"/>
      <c r="D1806" s="121"/>
      <c r="E1806" s="121"/>
      <c r="F1806" s="122"/>
      <c r="G1806" s="121"/>
      <c r="H1806" s="122"/>
      <c r="I1806" s="121"/>
      <c r="J1806" s="121"/>
      <c r="K1806" s="121"/>
      <c r="L1806" s="121"/>
      <c r="M1806" s="122"/>
      <c r="N1806" s="121"/>
      <c r="O1806" s="121"/>
      <c r="P1806" s="121"/>
      <c r="Q1806" s="121"/>
      <c r="R1806" s="122"/>
      <c r="S1806" s="121"/>
      <c r="T1806" s="121"/>
      <c r="U1806" s="121"/>
      <c r="V1806" s="121"/>
      <c r="W1806" s="122"/>
      <c r="X1806" s="121"/>
      <c r="Y1806" s="114"/>
      <c r="Z1806" s="114"/>
      <c r="AA1806" s="114"/>
      <c r="AB1806" s="115"/>
    </row>
    <row r="1807" spans="1:28" x14ac:dyDescent="0.2">
      <c r="A1807" s="101">
        <v>1805</v>
      </c>
      <c r="B1807" s="37"/>
      <c r="C1807" s="37"/>
      <c r="D1807" s="37"/>
      <c r="G1807" s="37"/>
      <c r="J1807" s="25"/>
      <c r="K1807" s="25"/>
      <c r="P1807" s="25"/>
      <c r="T1807" s="37"/>
      <c r="U1807" s="37"/>
      <c r="Y1807" s="37"/>
      <c r="Z1807" s="37"/>
    </row>
    <row r="1808" spans="1:28" x14ac:dyDescent="0.2">
      <c r="A1808" s="101">
        <v>1806</v>
      </c>
      <c r="B1808" s="37"/>
      <c r="C1808" s="37"/>
      <c r="D1808" s="37"/>
      <c r="G1808" s="37"/>
      <c r="J1808" s="25"/>
      <c r="K1808" s="25"/>
      <c r="P1808" s="25"/>
      <c r="T1808" s="37"/>
      <c r="U1808" s="37"/>
      <c r="Y1808" s="37"/>
      <c r="Z1808" s="37"/>
    </row>
    <row r="1809" spans="1:28" x14ac:dyDescent="0.2">
      <c r="A1809" s="101">
        <v>1807</v>
      </c>
      <c r="B1809" s="37"/>
      <c r="C1809" s="37"/>
      <c r="D1809" s="37"/>
      <c r="G1809" s="37"/>
      <c r="J1809" s="25"/>
      <c r="K1809" s="25"/>
      <c r="P1809" s="25"/>
      <c r="T1809" s="37"/>
      <c r="U1809" s="37"/>
      <c r="Y1809" s="37"/>
      <c r="Z1809" s="37"/>
    </row>
    <row r="1810" spans="1:28" x14ac:dyDescent="0.2">
      <c r="A1810" s="101">
        <v>1808</v>
      </c>
      <c r="B1810" s="37"/>
      <c r="C1810" s="37"/>
      <c r="D1810" s="37"/>
      <c r="G1810" s="37"/>
      <c r="J1810" s="25"/>
      <c r="K1810" s="25"/>
      <c r="P1810" s="25"/>
      <c r="T1810" s="37"/>
      <c r="U1810" s="37"/>
      <c r="Y1810" s="37"/>
      <c r="Z1810" s="37"/>
    </row>
    <row r="1811" spans="1:28" ht="13.5" thickBot="1" x14ac:dyDescent="0.25">
      <c r="A1811" s="113">
        <v>1809</v>
      </c>
      <c r="B1811" s="121"/>
      <c r="C1811" s="121"/>
      <c r="D1811" s="121"/>
      <c r="E1811" s="121"/>
      <c r="F1811" s="122"/>
      <c r="G1811" s="121"/>
      <c r="H1811" s="122"/>
      <c r="I1811" s="121"/>
      <c r="J1811" s="121"/>
      <c r="K1811" s="121"/>
      <c r="L1811" s="121"/>
      <c r="M1811" s="122"/>
      <c r="N1811" s="121"/>
      <c r="O1811" s="121"/>
      <c r="P1811" s="121"/>
      <c r="Q1811" s="121"/>
      <c r="R1811" s="122"/>
      <c r="S1811" s="121"/>
      <c r="T1811" s="121"/>
      <c r="U1811" s="121"/>
      <c r="V1811" s="121"/>
      <c r="W1811" s="122"/>
      <c r="X1811" s="121"/>
      <c r="Y1811" s="114"/>
      <c r="Z1811" s="114"/>
      <c r="AA1811" s="114"/>
      <c r="AB1811" s="115"/>
    </row>
    <row r="1812" spans="1:28" x14ac:dyDescent="0.2">
      <c r="A1812" s="101">
        <v>1810</v>
      </c>
      <c r="B1812" s="37"/>
      <c r="C1812" s="37"/>
      <c r="D1812" s="37"/>
      <c r="G1812" s="37"/>
      <c r="J1812" s="25"/>
      <c r="K1812" s="25"/>
      <c r="P1812" s="25"/>
      <c r="T1812" s="37"/>
      <c r="U1812" s="37"/>
      <c r="Y1812" s="37"/>
      <c r="Z1812" s="37"/>
    </row>
    <row r="1813" spans="1:28" x14ac:dyDescent="0.2">
      <c r="A1813" s="101">
        <v>1811</v>
      </c>
      <c r="B1813" s="37"/>
      <c r="C1813" s="37"/>
      <c r="D1813" s="37"/>
      <c r="G1813" s="37"/>
      <c r="J1813" s="25"/>
      <c r="K1813" s="25"/>
      <c r="P1813" s="25"/>
      <c r="T1813" s="37"/>
      <c r="U1813" s="37"/>
      <c r="Y1813" s="37"/>
      <c r="Z1813" s="37"/>
    </row>
    <row r="1814" spans="1:28" x14ac:dyDescent="0.2">
      <c r="A1814" s="101">
        <v>1812</v>
      </c>
      <c r="B1814" s="37"/>
      <c r="C1814" s="37"/>
      <c r="D1814" s="37"/>
      <c r="G1814" s="37"/>
      <c r="J1814" s="25"/>
      <c r="K1814" s="25"/>
      <c r="P1814" s="25"/>
      <c r="T1814" s="37"/>
      <c r="U1814" s="37"/>
      <c r="Y1814" s="37"/>
      <c r="Z1814" s="37"/>
    </row>
    <row r="1815" spans="1:28" x14ac:dyDescent="0.2">
      <c r="A1815" s="101">
        <v>1813</v>
      </c>
      <c r="B1815" s="37"/>
      <c r="C1815" s="37"/>
      <c r="D1815" s="37"/>
      <c r="G1815" s="37"/>
      <c r="J1815" s="25"/>
      <c r="K1815" s="25"/>
      <c r="P1815" s="25"/>
      <c r="T1815" s="37"/>
      <c r="U1815" s="37"/>
      <c r="Y1815" s="37"/>
      <c r="Z1815" s="37"/>
    </row>
    <row r="1816" spans="1:28" ht="13.5" thickBot="1" x14ac:dyDescent="0.25">
      <c r="A1816" s="113">
        <v>1814</v>
      </c>
      <c r="B1816" s="121"/>
      <c r="C1816" s="121"/>
      <c r="D1816" s="121"/>
      <c r="E1816" s="121"/>
      <c r="F1816" s="122"/>
      <c r="G1816" s="121"/>
      <c r="H1816" s="122"/>
      <c r="I1816" s="121"/>
      <c r="J1816" s="121"/>
      <c r="K1816" s="121"/>
      <c r="L1816" s="121"/>
      <c r="M1816" s="122"/>
      <c r="N1816" s="121"/>
      <c r="O1816" s="121"/>
      <c r="P1816" s="121"/>
      <c r="Q1816" s="121"/>
      <c r="R1816" s="122"/>
      <c r="S1816" s="121"/>
      <c r="T1816" s="121"/>
      <c r="U1816" s="121"/>
      <c r="V1816" s="121"/>
      <c r="W1816" s="122"/>
      <c r="X1816" s="121"/>
      <c r="Y1816" s="114"/>
      <c r="Z1816" s="114"/>
      <c r="AA1816" s="114"/>
      <c r="AB1816" s="115"/>
    </row>
    <row r="1817" spans="1:28" x14ac:dyDescent="0.2">
      <c r="A1817" s="101">
        <v>1815</v>
      </c>
      <c r="B1817" s="37"/>
      <c r="C1817" s="37"/>
      <c r="D1817" s="37"/>
      <c r="G1817" s="37"/>
      <c r="J1817" s="25"/>
      <c r="K1817" s="25"/>
      <c r="P1817" s="25"/>
      <c r="T1817" s="37"/>
      <c r="U1817" s="37"/>
      <c r="Y1817" s="37"/>
      <c r="Z1817" s="37"/>
    </row>
    <row r="1818" spans="1:28" x14ac:dyDescent="0.2">
      <c r="A1818" s="101">
        <v>1816</v>
      </c>
      <c r="B1818" s="37"/>
      <c r="C1818" s="37"/>
      <c r="D1818" s="37"/>
      <c r="G1818" s="37"/>
      <c r="J1818" s="25"/>
      <c r="K1818" s="25"/>
      <c r="P1818" s="25"/>
      <c r="T1818" s="37"/>
      <c r="U1818" s="37"/>
      <c r="Y1818" s="37"/>
      <c r="Z1818" s="37"/>
    </row>
    <row r="1819" spans="1:28" x14ac:dyDescent="0.2">
      <c r="A1819" s="101">
        <v>1817</v>
      </c>
      <c r="B1819" s="37"/>
      <c r="C1819" s="37"/>
      <c r="D1819" s="37"/>
      <c r="G1819" s="37"/>
      <c r="J1819" s="25"/>
      <c r="K1819" s="25"/>
      <c r="P1819" s="25"/>
      <c r="T1819" s="37"/>
      <c r="U1819" s="37"/>
      <c r="Y1819" s="37"/>
      <c r="Z1819" s="37"/>
    </row>
    <row r="1820" spans="1:28" x14ac:dyDescent="0.2">
      <c r="A1820" s="101">
        <v>1818</v>
      </c>
      <c r="B1820" s="37"/>
      <c r="C1820" s="37"/>
      <c r="D1820" s="37"/>
      <c r="G1820" s="37"/>
      <c r="J1820" s="25"/>
      <c r="K1820" s="25"/>
      <c r="P1820" s="25"/>
      <c r="T1820" s="37"/>
      <c r="U1820" s="37"/>
      <c r="Y1820" s="37"/>
      <c r="Z1820" s="37"/>
    </row>
    <row r="1821" spans="1:28" ht="13.5" thickBot="1" x14ac:dyDescent="0.25">
      <c r="A1821" s="113">
        <v>1819</v>
      </c>
      <c r="B1821" s="121"/>
      <c r="C1821" s="121"/>
      <c r="D1821" s="121"/>
      <c r="E1821" s="121"/>
      <c r="F1821" s="122"/>
      <c r="G1821" s="121"/>
      <c r="H1821" s="122"/>
      <c r="I1821" s="121"/>
      <c r="J1821" s="121"/>
      <c r="K1821" s="121"/>
      <c r="L1821" s="121"/>
      <c r="M1821" s="122"/>
      <c r="N1821" s="121"/>
      <c r="O1821" s="121"/>
      <c r="P1821" s="121"/>
      <c r="Q1821" s="121"/>
      <c r="R1821" s="122"/>
      <c r="S1821" s="121"/>
      <c r="T1821" s="121"/>
      <c r="U1821" s="121"/>
      <c r="V1821" s="121"/>
      <c r="W1821" s="122"/>
      <c r="X1821" s="121"/>
      <c r="Y1821" s="114"/>
      <c r="Z1821" s="114"/>
      <c r="AA1821" s="114"/>
      <c r="AB1821" s="115"/>
    </row>
    <row r="1822" spans="1:28" x14ac:dyDescent="0.2">
      <c r="A1822" s="101">
        <v>1820</v>
      </c>
      <c r="B1822" s="37"/>
      <c r="C1822" s="37"/>
      <c r="D1822" s="37"/>
      <c r="G1822" s="37"/>
      <c r="J1822" s="25"/>
      <c r="K1822" s="25"/>
      <c r="P1822" s="25"/>
      <c r="T1822" s="37"/>
      <c r="U1822" s="37"/>
      <c r="Y1822" s="37"/>
      <c r="Z1822" s="37"/>
    </row>
    <row r="1823" spans="1:28" x14ac:dyDescent="0.2">
      <c r="A1823" s="101">
        <v>1821</v>
      </c>
      <c r="B1823" s="37"/>
      <c r="C1823" s="37"/>
      <c r="D1823" s="37"/>
      <c r="G1823" s="37"/>
      <c r="J1823" s="25"/>
      <c r="K1823" s="25"/>
      <c r="P1823" s="25"/>
      <c r="T1823" s="37"/>
      <c r="U1823" s="37"/>
      <c r="Y1823" s="37"/>
      <c r="Z1823" s="37"/>
    </row>
    <row r="1824" spans="1:28" x14ac:dyDescent="0.2">
      <c r="A1824" s="101">
        <v>1822</v>
      </c>
      <c r="B1824" s="37"/>
      <c r="C1824" s="37"/>
      <c r="D1824" s="37"/>
      <c r="G1824" s="37"/>
      <c r="J1824" s="25"/>
      <c r="K1824" s="25"/>
      <c r="P1824" s="25"/>
      <c r="T1824" s="37"/>
      <c r="U1824" s="37"/>
      <c r="Y1824" s="37"/>
      <c r="Z1824" s="37"/>
    </row>
    <row r="1825" spans="1:28" x14ac:dyDescent="0.2">
      <c r="A1825" s="101">
        <v>1823</v>
      </c>
      <c r="B1825" s="37"/>
      <c r="C1825" s="37"/>
      <c r="D1825" s="37"/>
      <c r="G1825" s="37"/>
      <c r="J1825" s="25"/>
      <c r="K1825" s="25"/>
      <c r="P1825" s="25"/>
      <c r="T1825" s="37"/>
      <c r="U1825" s="37"/>
      <c r="Y1825" s="37"/>
      <c r="Z1825" s="37"/>
    </row>
    <row r="1826" spans="1:28" ht="13.5" thickBot="1" x14ac:dyDescent="0.25">
      <c r="A1826" s="113">
        <v>1824</v>
      </c>
      <c r="B1826" s="121"/>
      <c r="C1826" s="121"/>
      <c r="D1826" s="121"/>
      <c r="E1826" s="121"/>
      <c r="F1826" s="122"/>
      <c r="G1826" s="121"/>
      <c r="H1826" s="122"/>
      <c r="I1826" s="121"/>
      <c r="J1826" s="121"/>
      <c r="K1826" s="121"/>
      <c r="L1826" s="121"/>
      <c r="M1826" s="122"/>
      <c r="N1826" s="121"/>
      <c r="O1826" s="121"/>
      <c r="P1826" s="121"/>
      <c r="Q1826" s="121"/>
      <c r="R1826" s="122"/>
      <c r="S1826" s="121"/>
      <c r="T1826" s="121"/>
      <c r="U1826" s="121"/>
      <c r="V1826" s="121"/>
      <c r="W1826" s="122"/>
      <c r="X1826" s="121"/>
      <c r="Y1826" s="114"/>
      <c r="Z1826" s="114"/>
      <c r="AA1826" s="114"/>
      <c r="AB1826" s="115"/>
    </row>
    <row r="1827" spans="1:28" x14ac:dyDescent="0.2">
      <c r="A1827" s="101">
        <v>1825</v>
      </c>
      <c r="B1827" s="37"/>
      <c r="C1827" s="37"/>
      <c r="D1827" s="37"/>
      <c r="G1827" s="37"/>
      <c r="J1827" s="25"/>
      <c r="K1827" s="25"/>
      <c r="P1827" s="25"/>
      <c r="T1827" s="37"/>
      <c r="U1827" s="37"/>
      <c r="Y1827" s="37"/>
      <c r="Z1827" s="37"/>
    </row>
    <row r="1828" spans="1:28" x14ac:dyDescent="0.2">
      <c r="A1828" s="101">
        <v>1826</v>
      </c>
      <c r="B1828" s="37"/>
      <c r="C1828" s="37"/>
      <c r="D1828" s="37"/>
      <c r="G1828" s="37"/>
      <c r="J1828" s="25"/>
      <c r="K1828" s="25"/>
      <c r="P1828" s="25"/>
      <c r="T1828" s="37"/>
      <c r="U1828" s="37"/>
      <c r="Y1828" s="37"/>
      <c r="Z1828" s="37"/>
    </row>
    <row r="1829" spans="1:28" x14ac:dyDescent="0.2">
      <c r="A1829" s="101">
        <v>1827</v>
      </c>
      <c r="B1829" s="37"/>
      <c r="C1829" s="37"/>
      <c r="D1829" s="37"/>
      <c r="G1829" s="37"/>
      <c r="J1829" s="25"/>
      <c r="K1829" s="25"/>
      <c r="P1829" s="25"/>
      <c r="T1829" s="37"/>
      <c r="U1829" s="37"/>
      <c r="Y1829" s="37"/>
      <c r="Z1829" s="37"/>
    </row>
    <row r="1830" spans="1:28" x14ac:dyDescent="0.2">
      <c r="A1830" s="101">
        <v>1828</v>
      </c>
      <c r="B1830" s="37"/>
      <c r="C1830" s="37"/>
      <c r="D1830" s="37"/>
      <c r="G1830" s="37"/>
      <c r="J1830" s="25"/>
      <c r="K1830" s="25"/>
      <c r="P1830" s="25"/>
      <c r="T1830" s="37"/>
      <c r="U1830" s="37"/>
      <c r="Y1830" s="37"/>
      <c r="Z1830" s="37"/>
    </row>
    <row r="1831" spans="1:28" ht="13.5" thickBot="1" x14ac:dyDescent="0.25">
      <c r="A1831" s="113">
        <v>1829</v>
      </c>
      <c r="B1831" s="121"/>
      <c r="C1831" s="121"/>
      <c r="D1831" s="121"/>
      <c r="E1831" s="121"/>
      <c r="F1831" s="122"/>
      <c r="G1831" s="121"/>
      <c r="H1831" s="122"/>
      <c r="I1831" s="121"/>
      <c r="J1831" s="121"/>
      <c r="K1831" s="121"/>
      <c r="L1831" s="121"/>
      <c r="M1831" s="122"/>
      <c r="N1831" s="121"/>
      <c r="O1831" s="121"/>
      <c r="P1831" s="121"/>
      <c r="Q1831" s="121"/>
      <c r="R1831" s="122"/>
      <c r="S1831" s="121"/>
      <c r="T1831" s="121"/>
      <c r="U1831" s="121"/>
      <c r="V1831" s="121"/>
      <c r="W1831" s="122"/>
      <c r="X1831" s="121"/>
      <c r="Y1831" s="114"/>
      <c r="Z1831" s="114"/>
      <c r="AA1831" s="114"/>
      <c r="AB1831" s="115"/>
    </row>
    <row r="1832" spans="1:28" x14ac:dyDescent="0.2">
      <c r="A1832" s="101">
        <v>1830</v>
      </c>
      <c r="B1832" s="37"/>
      <c r="C1832" s="37"/>
      <c r="D1832" s="37"/>
      <c r="G1832" s="37"/>
      <c r="J1832" s="25"/>
      <c r="K1832" s="25"/>
      <c r="P1832" s="25"/>
      <c r="T1832" s="37"/>
      <c r="U1832" s="37"/>
      <c r="Y1832" s="37"/>
      <c r="Z1832" s="37"/>
    </row>
    <row r="1833" spans="1:28" x14ac:dyDescent="0.2">
      <c r="A1833" s="101">
        <v>1831</v>
      </c>
      <c r="B1833" s="37"/>
      <c r="C1833" s="37"/>
      <c r="D1833" s="37"/>
      <c r="G1833" s="37"/>
      <c r="J1833" s="25"/>
      <c r="K1833" s="25"/>
      <c r="P1833" s="25"/>
      <c r="T1833" s="37"/>
      <c r="U1833" s="37"/>
      <c r="Y1833" s="37"/>
      <c r="Z1833" s="37"/>
    </row>
    <row r="1834" spans="1:28" x14ac:dyDescent="0.2">
      <c r="A1834" s="101">
        <v>1832</v>
      </c>
      <c r="B1834" s="37"/>
      <c r="C1834" s="37"/>
      <c r="D1834" s="37"/>
      <c r="G1834" s="37"/>
      <c r="J1834" s="25"/>
      <c r="K1834" s="25"/>
      <c r="P1834" s="25"/>
      <c r="T1834" s="37"/>
      <c r="U1834" s="37"/>
      <c r="Y1834" s="37"/>
      <c r="Z1834" s="37"/>
    </row>
    <row r="1835" spans="1:28" x14ac:dyDescent="0.2">
      <c r="A1835" s="101">
        <v>1833</v>
      </c>
      <c r="B1835" s="37"/>
      <c r="C1835" s="37"/>
      <c r="D1835" s="37"/>
      <c r="G1835" s="37"/>
      <c r="J1835" s="25"/>
      <c r="K1835" s="25"/>
      <c r="P1835" s="25"/>
      <c r="T1835" s="37"/>
      <c r="U1835" s="37"/>
      <c r="Y1835" s="37"/>
      <c r="Z1835" s="37"/>
    </row>
    <row r="1836" spans="1:28" ht="13.5" thickBot="1" x14ac:dyDescent="0.25">
      <c r="A1836" s="113">
        <v>1834</v>
      </c>
      <c r="B1836" s="121"/>
      <c r="C1836" s="121"/>
      <c r="D1836" s="121"/>
      <c r="E1836" s="121"/>
      <c r="F1836" s="122"/>
      <c r="G1836" s="121"/>
      <c r="H1836" s="122"/>
      <c r="I1836" s="121"/>
      <c r="J1836" s="121"/>
      <c r="K1836" s="121"/>
      <c r="L1836" s="121"/>
      <c r="M1836" s="122"/>
      <c r="N1836" s="121"/>
      <c r="O1836" s="121"/>
      <c r="P1836" s="121"/>
      <c r="Q1836" s="121"/>
      <c r="R1836" s="122"/>
      <c r="S1836" s="121"/>
      <c r="T1836" s="121"/>
      <c r="U1836" s="121"/>
      <c r="V1836" s="121"/>
      <c r="W1836" s="122"/>
      <c r="X1836" s="121"/>
      <c r="Y1836" s="114"/>
      <c r="Z1836" s="114"/>
      <c r="AA1836" s="114"/>
      <c r="AB1836" s="115"/>
    </row>
    <row r="1837" spans="1:28" x14ac:dyDescent="0.2">
      <c r="A1837" s="101">
        <v>1835</v>
      </c>
      <c r="B1837" s="37"/>
      <c r="C1837" s="37"/>
      <c r="D1837" s="37"/>
      <c r="G1837" s="37"/>
      <c r="J1837" s="25"/>
      <c r="K1837" s="25"/>
      <c r="P1837" s="25"/>
      <c r="T1837" s="37"/>
      <c r="U1837" s="37"/>
      <c r="Y1837" s="37"/>
      <c r="Z1837" s="37"/>
    </row>
    <row r="1838" spans="1:28" x14ac:dyDescent="0.2">
      <c r="A1838" s="101">
        <v>1836</v>
      </c>
      <c r="B1838" s="37"/>
      <c r="C1838" s="37"/>
      <c r="D1838" s="37"/>
      <c r="G1838" s="37"/>
      <c r="J1838" s="25"/>
      <c r="K1838" s="25"/>
      <c r="P1838" s="25"/>
      <c r="T1838" s="37"/>
      <c r="U1838" s="37"/>
      <c r="Y1838" s="37"/>
      <c r="Z1838" s="37"/>
    </row>
    <row r="1839" spans="1:28" x14ac:dyDescent="0.2">
      <c r="A1839" s="101">
        <v>1837</v>
      </c>
      <c r="B1839" s="37"/>
      <c r="C1839" s="37"/>
      <c r="D1839" s="37"/>
      <c r="G1839" s="37"/>
      <c r="J1839" s="25"/>
      <c r="K1839" s="25"/>
      <c r="P1839" s="25"/>
      <c r="T1839" s="37"/>
      <c r="U1839" s="37"/>
      <c r="Y1839" s="37"/>
      <c r="Z1839" s="37"/>
    </row>
    <row r="1840" spans="1:28" x14ac:dyDescent="0.2">
      <c r="A1840" s="101">
        <v>1838</v>
      </c>
      <c r="B1840" s="37"/>
      <c r="C1840" s="37"/>
      <c r="D1840" s="37"/>
      <c r="G1840" s="37"/>
      <c r="J1840" s="25"/>
      <c r="K1840" s="25"/>
      <c r="P1840" s="25"/>
      <c r="T1840" s="37"/>
      <c r="U1840" s="37"/>
      <c r="Y1840" s="37"/>
      <c r="Z1840" s="37"/>
    </row>
    <row r="1841" spans="1:28" ht="13.5" thickBot="1" x14ac:dyDescent="0.25">
      <c r="A1841" s="113">
        <v>1839</v>
      </c>
      <c r="B1841" s="121"/>
      <c r="C1841" s="121"/>
      <c r="D1841" s="121"/>
      <c r="E1841" s="121"/>
      <c r="F1841" s="122"/>
      <c r="G1841" s="121"/>
      <c r="H1841" s="122"/>
      <c r="I1841" s="121"/>
      <c r="J1841" s="121"/>
      <c r="K1841" s="121"/>
      <c r="L1841" s="121"/>
      <c r="M1841" s="122"/>
      <c r="N1841" s="121"/>
      <c r="O1841" s="121"/>
      <c r="P1841" s="121"/>
      <c r="Q1841" s="121"/>
      <c r="R1841" s="122"/>
      <c r="S1841" s="121"/>
      <c r="T1841" s="121"/>
      <c r="U1841" s="121"/>
      <c r="V1841" s="121"/>
      <c r="W1841" s="122"/>
      <c r="X1841" s="121"/>
      <c r="Y1841" s="114"/>
      <c r="Z1841" s="114"/>
      <c r="AA1841" s="114"/>
      <c r="AB1841" s="115"/>
    </row>
    <row r="1842" spans="1:28" x14ac:dyDescent="0.2">
      <c r="A1842" s="101">
        <v>1840</v>
      </c>
      <c r="B1842" s="37"/>
      <c r="C1842" s="37"/>
      <c r="D1842" s="37"/>
      <c r="G1842" s="37"/>
      <c r="J1842" s="25"/>
      <c r="K1842" s="25"/>
      <c r="P1842" s="25"/>
      <c r="T1842" s="37"/>
      <c r="U1842" s="37"/>
      <c r="Y1842" s="37"/>
      <c r="Z1842" s="37"/>
    </row>
    <row r="1843" spans="1:28" x14ac:dyDescent="0.2">
      <c r="A1843" s="101">
        <v>1841</v>
      </c>
      <c r="B1843" s="37"/>
      <c r="C1843" s="37"/>
      <c r="D1843" s="37"/>
      <c r="G1843" s="37"/>
      <c r="J1843" s="25"/>
      <c r="K1843" s="25"/>
      <c r="P1843" s="25"/>
      <c r="T1843" s="37"/>
      <c r="U1843" s="37"/>
      <c r="Y1843" s="37"/>
      <c r="Z1843" s="37"/>
    </row>
    <row r="1844" spans="1:28" x14ac:dyDescent="0.2">
      <c r="A1844" s="101">
        <v>1842</v>
      </c>
      <c r="B1844" s="37"/>
      <c r="C1844" s="37"/>
      <c r="D1844" s="37"/>
      <c r="G1844" s="37"/>
      <c r="J1844" s="25"/>
      <c r="K1844" s="25"/>
      <c r="P1844" s="25"/>
      <c r="T1844" s="37"/>
      <c r="U1844" s="37"/>
      <c r="Y1844" s="37"/>
      <c r="Z1844" s="37"/>
    </row>
    <row r="1845" spans="1:28" x14ac:dyDescent="0.2">
      <c r="A1845" s="101">
        <v>1843</v>
      </c>
      <c r="B1845" s="37"/>
      <c r="C1845" s="37"/>
      <c r="D1845" s="37"/>
      <c r="G1845" s="37"/>
      <c r="J1845" s="25"/>
      <c r="K1845" s="25"/>
      <c r="P1845" s="25"/>
      <c r="T1845" s="37"/>
      <c r="U1845" s="37"/>
      <c r="Y1845" s="37"/>
      <c r="Z1845" s="37"/>
    </row>
    <row r="1846" spans="1:28" ht="13.5" thickBot="1" x14ac:dyDescent="0.25">
      <c r="A1846" s="113">
        <v>1844</v>
      </c>
      <c r="B1846" s="121"/>
      <c r="C1846" s="121"/>
      <c r="D1846" s="121"/>
      <c r="E1846" s="121"/>
      <c r="F1846" s="122"/>
      <c r="G1846" s="121"/>
      <c r="H1846" s="122"/>
      <c r="I1846" s="121"/>
      <c r="J1846" s="121"/>
      <c r="K1846" s="121"/>
      <c r="L1846" s="121"/>
      <c r="M1846" s="122"/>
      <c r="N1846" s="121"/>
      <c r="O1846" s="121"/>
      <c r="P1846" s="121"/>
      <c r="Q1846" s="121"/>
      <c r="R1846" s="122"/>
      <c r="S1846" s="121"/>
      <c r="T1846" s="121"/>
      <c r="U1846" s="121"/>
      <c r="V1846" s="121"/>
      <c r="W1846" s="122"/>
      <c r="X1846" s="121"/>
      <c r="Y1846" s="114"/>
      <c r="Z1846" s="114"/>
      <c r="AA1846" s="114"/>
      <c r="AB1846" s="115"/>
    </row>
    <row r="1847" spans="1:28" x14ac:dyDescent="0.2">
      <c r="A1847" s="101">
        <v>1845</v>
      </c>
      <c r="B1847" s="37"/>
      <c r="C1847" s="37"/>
      <c r="D1847" s="37"/>
      <c r="G1847" s="37"/>
      <c r="J1847" s="25"/>
      <c r="K1847" s="25"/>
      <c r="P1847" s="25"/>
      <c r="T1847" s="37"/>
      <c r="U1847" s="37"/>
      <c r="Y1847" s="37"/>
      <c r="Z1847" s="37"/>
    </row>
    <row r="1848" spans="1:28" x14ac:dyDescent="0.2">
      <c r="A1848" s="101">
        <v>1846</v>
      </c>
      <c r="B1848" s="37"/>
      <c r="C1848" s="37"/>
      <c r="D1848" s="37"/>
      <c r="G1848" s="37"/>
      <c r="J1848" s="25"/>
      <c r="K1848" s="25"/>
      <c r="P1848" s="25"/>
      <c r="T1848" s="37"/>
      <c r="U1848" s="37"/>
      <c r="Y1848" s="37"/>
      <c r="Z1848" s="37"/>
    </row>
    <row r="1849" spans="1:28" x14ac:dyDescent="0.2">
      <c r="A1849" s="101">
        <v>1847</v>
      </c>
      <c r="B1849" s="37"/>
      <c r="C1849" s="37"/>
      <c r="D1849" s="37"/>
      <c r="G1849" s="37"/>
      <c r="J1849" s="25"/>
      <c r="K1849" s="25"/>
      <c r="P1849" s="25"/>
      <c r="T1849" s="37"/>
      <c r="U1849" s="37"/>
      <c r="Y1849" s="37"/>
      <c r="Z1849" s="37"/>
    </row>
    <row r="1850" spans="1:28" x14ac:dyDescent="0.2">
      <c r="A1850" s="101">
        <v>1848</v>
      </c>
      <c r="B1850" s="37"/>
      <c r="C1850" s="37"/>
      <c r="D1850" s="37"/>
      <c r="G1850" s="37"/>
      <c r="J1850" s="25"/>
      <c r="K1850" s="25"/>
      <c r="P1850" s="25"/>
      <c r="T1850" s="37"/>
      <c r="U1850" s="37"/>
      <c r="Y1850" s="37"/>
      <c r="Z1850" s="37"/>
    </row>
    <row r="1851" spans="1:28" ht="13.5" thickBot="1" x14ac:dyDescent="0.25">
      <c r="A1851" s="113">
        <v>1849</v>
      </c>
      <c r="B1851" s="121"/>
      <c r="C1851" s="121"/>
      <c r="D1851" s="121"/>
      <c r="E1851" s="121"/>
      <c r="F1851" s="122"/>
      <c r="G1851" s="121"/>
      <c r="H1851" s="122"/>
      <c r="I1851" s="121"/>
      <c r="J1851" s="121"/>
      <c r="K1851" s="121"/>
      <c r="L1851" s="121"/>
      <c r="M1851" s="122"/>
      <c r="N1851" s="121"/>
      <c r="O1851" s="121"/>
      <c r="P1851" s="121"/>
      <c r="Q1851" s="121"/>
      <c r="R1851" s="122"/>
      <c r="S1851" s="121"/>
      <c r="T1851" s="121"/>
      <c r="U1851" s="121"/>
      <c r="V1851" s="121"/>
      <c r="W1851" s="122"/>
      <c r="X1851" s="121"/>
      <c r="Y1851" s="114"/>
      <c r="Z1851" s="114"/>
      <c r="AA1851" s="114"/>
      <c r="AB1851" s="115"/>
    </row>
    <row r="1852" spans="1:28" x14ac:dyDescent="0.2">
      <c r="A1852" s="101">
        <v>1850</v>
      </c>
      <c r="B1852" s="37"/>
      <c r="C1852" s="37"/>
      <c r="D1852" s="37"/>
      <c r="G1852" s="37"/>
      <c r="J1852" s="25"/>
      <c r="K1852" s="25"/>
      <c r="P1852" s="25"/>
      <c r="T1852" s="37"/>
      <c r="U1852" s="37"/>
      <c r="Y1852" s="37"/>
      <c r="Z1852" s="37"/>
    </row>
    <row r="1853" spans="1:28" x14ac:dyDescent="0.2">
      <c r="A1853" s="101">
        <v>1851</v>
      </c>
      <c r="B1853" s="37"/>
      <c r="C1853" s="37"/>
      <c r="D1853" s="37"/>
      <c r="G1853" s="37"/>
      <c r="J1853" s="25"/>
      <c r="K1853" s="25"/>
      <c r="P1853" s="25"/>
      <c r="T1853" s="37"/>
      <c r="U1853" s="37"/>
      <c r="Y1853" s="37"/>
      <c r="Z1853" s="37"/>
    </row>
    <row r="1854" spans="1:28" x14ac:dyDescent="0.2">
      <c r="A1854" s="101">
        <v>1852</v>
      </c>
      <c r="B1854" s="37"/>
      <c r="C1854" s="37"/>
      <c r="D1854" s="37"/>
      <c r="G1854" s="37"/>
      <c r="J1854" s="25"/>
      <c r="K1854" s="25"/>
      <c r="P1854" s="25"/>
      <c r="T1854" s="37"/>
      <c r="U1854" s="37"/>
      <c r="Y1854" s="37"/>
      <c r="Z1854" s="37"/>
    </row>
    <row r="1855" spans="1:28" x14ac:dyDescent="0.2">
      <c r="A1855" s="101">
        <v>1853</v>
      </c>
      <c r="B1855" s="37"/>
      <c r="C1855" s="37"/>
      <c r="D1855" s="37"/>
      <c r="G1855" s="37"/>
      <c r="J1855" s="25"/>
      <c r="K1855" s="25"/>
      <c r="P1855" s="25"/>
      <c r="T1855" s="37"/>
      <c r="U1855" s="37"/>
      <c r="Y1855" s="37"/>
      <c r="Z1855" s="37"/>
    </row>
    <row r="1856" spans="1:28" ht="13.5" thickBot="1" x14ac:dyDescent="0.25">
      <c r="A1856" s="113">
        <v>1854</v>
      </c>
      <c r="B1856" s="121"/>
      <c r="C1856" s="121"/>
      <c r="D1856" s="121"/>
      <c r="E1856" s="121"/>
      <c r="F1856" s="122"/>
      <c r="G1856" s="121"/>
      <c r="H1856" s="122"/>
      <c r="I1856" s="121"/>
      <c r="J1856" s="121"/>
      <c r="K1856" s="121"/>
      <c r="L1856" s="121"/>
      <c r="M1856" s="122"/>
      <c r="N1856" s="121"/>
      <c r="O1856" s="121"/>
      <c r="P1856" s="121"/>
      <c r="Q1856" s="121"/>
      <c r="R1856" s="122"/>
      <c r="S1856" s="121"/>
      <c r="T1856" s="121"/>
      <c r="U1856" s="121"/>
      <c r="V1856" s="121"/>
      <c r="W1856" s="122"/>
      <c r="X1856" s="121"/>
      <c r="Y1856" s="114"/>
      <c r="Z1856" s="114"/>
      <c r="AA1856" s="114"/>
      <c r="AB1856" s="115"/>
    </row>
    <row r="1857" spans="1:28" x14ac:dyDescent="0.2">
      <c r="A1857" s="101">
        <v>1855</v>
      </c>
      <c r="B1857" s="37"/>
      <c r="C1857" s="37"/>
      <c r="D1857" s="37"/>
      <c r="G1857" s="37"/>
      <c r="J1857" s="25"/>
      <c r="K1857" s="25"/>
      <c r="P1857" s="25"/>
      <c r="T1857" s="37"/>
      <c r="U1857" s="37"/>
      <c r="Y1857" s="37"/>
      <c r="Z1857" s="37"/>
    </row>
    <row r="1858" spans="1:28" x14ac:dyDescent="0.2">
      <c r="A1858" s="101">
        <v>1856</v>
      </c>
      <c r="B1858" s="37"/>
      <c r="C1858" s="37"/>
      <c r="D1858" s="37"/>
      <c r="G1858" s="37"/>
      <c r="J1858" s="25"/>
      <c r="K1858" s="25"/>
      <c r="P1858" s="25"/>
      <c r="T1858" s="37"/>
      <c r="U1858" s="37"/>
      <c r="Y1858" s="37"/>
      <c r="Z1858" s="37"/>
    </row>
    <row r="1859" spans="1:28" x14ac:dyDescent="0.2">
      <c r="A1859" s="101">
        <v>1857</v>
      </c>
      <c r="B1859" s="37"/>
      <c r="C1859" s="37"/>
      <c r="D1859" s="37"/>
      <c r="G1859" s="37"/>
      <c r="J1859" s="25"/>
      <c r="K1859" s="25"/>
      <c r="P1859" s="25"/>
      <c r="T1859" s="37"/>
      <c r="U1859" s="37"/>
      <c r="Y1859" s="37"/>
      <c r="Z1859" s="37"/>
    </row>
    <row r="1860" spans="1:28" x14ac:dyDescent="0.2">
      <c r="A1860" s="101">
        <v>1858</v>
      </c>
      <c r="B1860" s="37"/>
      <c r="C1860" s="37"/>
      <c r="D1860" s="37"/>
      <c r="G1860" s="37"/>
      <c r="J1860" s="25"/>
      <c r="K1860" s="25"/>
      <c r="P1860" s="25"/>
      <c r="T1860" s="37"/>
      <c r="U1860" s="37"/>
      <c r="Y1860" s="37"/>
      <c r="Z1860" s="37"/>
    </row>
    <row r="1861" spans="1:28" ht="13.5" thickBot="1" x14ac:dyDescent="0.25">
      <c r="A1861" s="113">
        <v>1859</v>
      </c>
      <c r="B1861" s="121"/>
      <c r="C1861" s="121"/>
      <c r="D1861" s="121"/>
      <c r="E1861" s="121"/>
      <c r="F1861" s="122"/>
      <c r="G1861" s="121"/>
      <c r="H1861" s="122"/>
      <c r="I1861" s="121"/>
      <c r="J1861" s="121"/>
      <c r="K1861" s="121"/>
      <c r="L1861" s="121"/>
      <c r="M1861" s="122"/>
      <c r="N1861" s="121"/>
      <c r="O1861" s="121"/>
      <c r="P1861" s="121"/>
      <c r="Q1861" s="121"/>
      <c r="R1861" s="122"/>
      <c r="S1861" s="121"/>
      <c r="T1861" s="121"/>
      <c r="U1861" s="121"/>
      <c r="V1861" s="121"/>
      <c r="W1861" s="122"/>
      <c r="X1861" s="121"/>
      <c r="Y1861" s="114"/>
      <c r="Z1861" s="114"/>
      <c r="AA1861" s="114"/>
      <c r="AB1861" s="115"/>
    </row>
    <row r="1862" spans="1:28" x14ac:dyDescent="0.2">
      <c r="A1862" s="101">
        <v>1860</v>
      </c>
      <c r="B1862" s="37"/>
      <c r="C1862" s="37"/>
      <c r="D1862" s="37"/>
      <c r="G1862" s="37"/>
      <c r="J1862" s="25"/>
      <c r="K1862" s="25"/>
      <c r="P1862" s="25"/>
      <c r="T1862" s="37"/>
      <c r="U1862" s="37"/>
      <c r="Y1862" s="37"/>
      <c r="Z1862" s="37"/>
    </row>
    <row r="1863" spans="1:28" x14ac:dyDescent="0.2">
      <c r="A1863" s="101">
        <v>1861</v>
      </c>
      <c r="B1863" s="37"/>
      <c r="C1863" s="37"/>
      <c r="D1863" s="37"/>
      <c r="G1863" s="37"/>
      <c r="J1863" s="25"/>
      <c r="K1863" s="25"/>
      <c r="P1863" s="25"/>
      <c r="T1863" s="37"/>
      <c r="U1863" s="37"/>
      <c r="Y1863" s="37"/>
      <c r="Z1863" s="37"/>
    </row>
    <row r="1864" spans="1:28" x14ac:dyDescent="0.2">
      <c r="A1864" s="101">
        <v>1862</v>
      </c>
      <c r="B1864" s="37"/>
      <c r="C1864" s="37"/>
      <c r="D1864" s="37"/>
      <c r="G1864" s="37"/>
      <c r="J1864" s="25"/>
      <c r="K1864" s="25"/>
      <c r="P1864" s="25"/>
      <c r="T1864" s="37"/>
      <c r="U1864" s="37"/>
      <c r="Y1864" s="37"/>
      <c r="Z1864" s="37"/>
    </row>
    <row r="1865" spans="1:28" x14ac:dyDescent="0.2">
      <c r="A1865" s="101">
        <v>1863</v>
      </c>
      <c r="B1865" s="37"/>
      <c r="C1865" s="37"/>
      <c r="D1865" s="37"/>
      <c r="G1865" s="37"/>
      <c r="J1865" s="25"/>
      <c r="K1865" s="25"/>
      <c r="P1865" s="25"/>
      <c r="T1865" s="37"/>
      <c r="U1865" s="37"/>
      <c r="Y1865" s="37"/>
      <c r="Z1865" s="37"/>
    </row>
    <row r="1866" spans="1:28" ht="13.5" thickBot="1" x14ac:dyDescent="0.25">
      <c r="A1866" s="113">
        <v>1864</v>
      </c>
      <c r="B1866" s="121"/>
      <c r="C1866" s="121"/>
      <c r="D1866" s="121"/>
      <c r="E1866" s="121"/>
      <c r="F1866" s="122"/>
      <c r="G1866" s="121"/>
      <c r="H1866" s="122"/>
      <c r="I1866" s="121"/>
      <c r="J1866" s="121"/>
      <c r="K1866" s="121"/>
      <c r="L1866" s="121"/>
      <c r="M1866" s="122"/>
      <c r="N1866" s="121"/>
      <c r="O1866" s="121"/>
      <c r="P1866" s="121"/>
      <c r="Q1866" s="121"/>
      <c r="R1866" s="122"/>
      <c r="S1866" s="121"/>
      <c r="T1866" s="121"/>
      <c r="U1866" s="121"/>
      <c r="V1866" s="121"/>
      <c r="W1866" s="122"/>
      <c r="X1866" s="121"/>
      <c r="Y1866" s="114"/>
      <c r="Z1866" s="114"/>
      <c r="AA1866" s="114"/>
      <c r="AB1866" s="115"/>
    </row>
    <row r="1867" spans="1:28" x14ac:dyDescent="0.2">
      <c r="A1867" s="101">
        <v>1865</v>
      </c>
      <c r="B1867" s="37"/>
      <c r="C1867" s="37"/>
      <c r="D1867" s="37"/>
      <c r="G1867" s="37"/>
      <c r="J1867" s="25"/>
      <c r="K1867" s="25"/>
      <c r="P1867" s="25"/>
      <c r="T1867" s="37"/>
      <c r="U1867" s="37"/>
      <c r="Y1867" s="37"/>
      <c r="Z1867" s="37"/>
    </row>
    <row r="1868" spans="1:28" x14ac:dyDescent="0.2">
      <c r="A1868" s="101">
        <v>1866</v>
      </c>
      <c r="B1868" s="37"/>
      <c r="C1868" s="37"/>
      <c r="D1868" s="37"/>
      <c r="G1868" s="37"/>
      <c r="J1868" s="25"/>
      <c r="K1868" s="25"/>
      <c r="P1868" s="25"/>
      <c r="T1868" s="37"/>
      <c r="U1868" s="37"/>
      <c r="Y1868" s="37"/>
      <c r="Z1868" s="37"/>
    </row>
    <row r="1869" spans="1:28" x14ac:dyDescent="0.2">
      <c r="A1869" s="101">
        <v>1867</v>
      </c>
      <c r="B1869" s="37"/>
      <c r="C1869" s="37"/>
      <c r="D1869" s="37"/>
      <c r="G1869" s="37"/>
      <c r="J1869" s="25"/>
      <c r="K1869" s="25"/>
      <c r="P1869" s="25"/>
      <c r="T1869" s="37"/>
      <c r="U1869" s="37"/>
      <c r="Y1869" s="37"/>
      <c r="Z1869" s="37"/>
    </row>
    <row r="1870" spans="1:28" x14ac:dyDescent="0.2">
      <c r="A1870" s="101">
        <v>1868</v>
      </c>
      <c r="B1870" s="37"/>
      <c r="C1870" s="37"/>
      <c r="D1870" s="37"/>
      <c r="G1870" s="37"/>
      <c r="J1870" s="25"/>
      <c r="K1870" s="25"/>
      <c r="P1870" s="25"/>
      <c r="T1870" s="37"/>
      <c r="U1870" s="37"/>
      <c r="Y1870" s="37"/>
      <c r="Z1870" s="37"/>
    </row>
    <row r="1871" spans="1:28" ht="13.5" thickBot="1" x14ac:dyDescent="0.25">
      <c r="A1871" s="113">
        <v>1869</v>
      </c>
      <c r="B1871" s="121"/>
      <c r="C1871" s="121"/>
      <c r="D1871" s="121"/>
      <c r="E1871" s="121"/>
      <c r="F1871" s="122"/>
      <c r="G1871" s="121"/>
      <c r="H1871" s="122"/>
      <c r="I1871" s="121"/>
      <c r="J1871" s="121"/>
      <c r="K1871" s="121"/>
      <c r="L1871" s="121"/>
      <c r="M1871" s="122"/>
      <c r="N1871" s="121"/>
      <c r="O1871" s="121"/>
      <c r="P1871" s="121"/>
      <c r="Q1871" s="121"/>
      <c r="R1871" s="122"/>
      <c r="S1871" s="121"/>
      <c r="T1871" s="121"/>
      <c r="U1871" s="121"/>
      <c r="V1871" s="121"/>
      <c r="W1871" s="122"/>
      <c r="X1871" s="121"/>
      <c r="Y1871" s="114"/>
      <c r="Z1871" s="114"/>
      <c r="AA1871" s="114"/>
      <c r="AB1871" s="115"/>
    </row>
    <row r="1872" spans="1:28" x14ac:dyDescent="0.2">
      <c r="A1872" s="101">
        <v>1870</v>
      </c>
      <c r="B1872" s="37"/>
      <c r="C1872" s="37"/>
      <c r="D1872" s="37"/>
      <c r="G1872" s="37"/>
      <c r="J1872" s="25"/>
      <c r="K1872" s="25"/>
      <c r="P1872" s="25"/>
      <c r="T1872" s="37"/>
      <c r="U1872" s="37"/>
      <c r="Y1872" s="37"/>
      <c r="Z1872" s="37"/>
    </row>
    <row r="1873" spans="1:28" x14ac:dyDescent="0.2">
      <c r="A1873" s="101">
        <v>1871</v>
      </c>
      <c r="B1873" s="37"/>
      <c r="C1873" s="37"/>
      <c r="D1873" s="37"/>
      <c r="G1873" s="37"/>
      <c r="J1873" s="25"/>
      <c r="K1873" s="25"/>
      <c r="P1873" s="25"/>
      <c r="T1873" s="37"/>
      <c r="U1873" s="37"/>
      <c r="Y1873" s="37"/>
      <c r="Z1873" s="37"/>
    </row>
    <row r="1874" spans="1:28" x14ac:dyDescent="0.2">
      <c r="A1874" s="101">
        <v>1872</v>
      </c>
      <c r="B1874" s="37"/>
      <c r="C1874" s="37"/>
      <c r="D1874" s="37"/>
      <c r="G1874" s="37"/>
      <c r="J1874" s="25"/>
      <c r="K1874" s="25"/>
      <c r="P1874" s="25"/>
      <c r="T1874" s="37"/>
      <c r="U1874" s="37"/>
      <c r="Y1874" s="37"/>
      <c r="Z1874" s="37"/>
    </row>
    <row r="1875" spans="1:28" x14ac:dyDescent="0.2">
      <c r="A1875" s="101">
        <v>1873</v>
      </c>
      <c r="B1875" s="37"/>
      <c r="C1875" s="37"/>
      <c r="D1875" s="37"/>
      <c r="G1875" s="37"/>
      <c r="J1875" s="25"/>
      <c r="K1875" s="25"/>
      <c r="P1875" s="25"/>
      <c r="T1875" s="37"/>
      <c r="U1875" s="37"/>
      <c r="Y1875" s="37"/>
      <c r="Z1875" s="37"/>
    </row>
    <row r="1876" spans="1:28" ht="13.5" thickBot="1" x14ac:dyDescent="0.25">
      <c r="A1876" s="113">
        <v>1874</v>
      </c>
      <c r="B1876" s="121"/>
      <c r="C1876" s="121"/>
      <c r="D1876" s="121"/>
      <c r="E1876" s="121"/>
      <c r="F1876" s="122"/>
      <c r="G1876" s="121"/>
      <c r="H1876" s="122"/>
      <c r="I1876" s="121"/>
      <c r="J1876" s="121"/>
      <c r="K1876" s="121"/>
      <c r="L1876" s="121"/>
      <c r="M1876" s="122"/>
      <c r="N1876" s="121"/>
      <c r="O1876" s="121"/>
      <c r="P1876" s="121"/>
      <c r="Q1876" s="121"/>
      <c r="R1876" s="122"/>
      <c r="S1876" s="121"/>
      <c r="T1876" s="121"/>
      <c r="U1876" s="121"/>
      <c r="V1876" s="121"/>
      <c r="W1876" s="122"/>
      <c r="X1876" s="121"/>
      <c r="Y1876" s="114"/>
      <c r="Z1876" s="114"/>
      <c r="AA1876" s="114"/>
      <c r="AB1876" s="115"/>
    </row>
    <row r="1877" spans="1:28" x14ac:dyDescent="0.2">
      <c r="A1877" s="101">
        <v>1875</v>
      </c>
      <c r="B1877" s="37"/>
      <c r="C1877" s="37"/>
      <c r="D1877" s="37"/>
      <c r="G1877" s="37"/>
      <c r="J1877" s="25"/>
      <c r="K1877" s="25"/>
      <c r="P1877" s="25"/>
      <c r="T1877" s="37"/>
      <c r="U1877" s="37"/>
      <c r="Y1877" s="37"/>
      <c r="Z1877" s="37"/>
    </row>
    <row r="1878" spans="1:28" x14ac:dyDescent="0.2">
      <c r="A1878" s="101">
        <v>1876</v>
      </c>
      <c r="B1878" s="37"/>
      <c r="C1878" s="37"/>
      <c r="D1878" s="37"/>
      <c r="G1878" s="37"/>
      <c r="J1878" s="25"/>
      <c r="K1878" s="25"/>
      <c r="P1878" s="25"/>
      <c r="T1878" s="37"/>
      <c r="U1878" s="37"/>
      <c r="Y1878" s="37"/>
      <c r="Z1878" s="37"/>
    </row>
    <row r="1879" spans="1:28" x14ac:dyDescent="0.2">
      <c r="A1879" s="101">
        <v>1877</v>
      </c>
      <c r="B1879" s="37"/>
      <c r="C1879" s="37"/>
      <c r="D1879" s="37"/>
      <c r="G1879" s="37"/>
      <c r="J1879" s="25"/>
      <c r="K1879" s="25"/>
      <c r="P1879" s="25"/>
      <c r="T1879" s="37"/>
      <c r="U1879" s="37"/>
      <c r="Y1879" s="37"/>
      <c r="Z1879" s="37"/>
    </row>
    <row r="1880" spans="1:28" x14ac:dyDescent="0.2">
      <c r="A1880" s="101">
        <v>1878</v>
      </c>
      <c r="B1880" s="37"/>
      <c r="C1880" s="37"/>
      <c r="D1880" s="37"/>
      <c r="G1880" s="37"/>
      <c r="J1880" s="25"/>
      <c r="K1880" s="25"/>
      <c r="P1880" s="25"/>
      <c r="T1880" s="37"/>
      <c r="U1880" s="37"/>
      <c r="Y1880" s="37"/>
      <c r="Z1880" s="37"/>
    </row>
    <row r="1881" spans="1:28" ht="13.5" thickBot="1" x14ac:dyDescent="0.25">
      <c r="A1881" s="113">
        <v>1879</v>
      </c>
      <c r="B1881" s="121"/>
      <c r="C1881" s="121"/>
      <c r="D1881" s="121"/>
      <c r="E1881" s="121"/>
      <c r="F1881" s="122"/>
      <c r="G1881" s="121"/>
      <c r="H1881" s="122"/>
      <c r="I1881" s="121"/>
      <c r="J1881" s="121"/>
      <c r="K1881" s="121"/>
      <c r="L1881" s="121"/>
      <c r="M1881" s="122"/>
      <c r="N1881" s="121"/>
      <c r="O1881" s="121"/>
      <c r="P1881" s="121"/>
      <c r="Q1881" s="121"/>
      <c r="R1881" s="122"/>
      <c r="S1881" s="121"/>
      <c r="T1881" s="121"/>
      <c r="U1881" s="121"/>
      <c r="V1881" s="121"/>
      <c r="W1881" s="122"/>
      <c r="X1881" s="121"/>
      <c r="Y1881" s="114"/>
      <c r="Z1881" s="114"/>
      <c r="AA1881" s="114"/>
      <c r="AB1881" s="115"/>
    </row>
    <row r="1882" spans="1:28" x14ac:dyDescent="0.2">
      <c r="A1882" s="101">
        <v>1880</v>
      </c>
      <c r="B1882" s="37"/>
      <c r="C1882" s="37"/>
      <c r="D1882" s="37"/>
      <c r="G1882" s="37"/>
      <c r="J1882" s="25"/>
      <c r="K1882" s="25"/>
      <c r="P1882" s="25"/>
      <c r="T1882" s="37"/>
      <c r="U1882" s="37"/>
      <c r="Y1882" s="37"/>
      <c r="Z1882" s="37"/>
    </row>
    <row r="1883" spans="1:28" x14ac:dyDescent="0.2">
      <c r="A1883" s="101">
        <v>1881</v>
      </c>
      <c r="B1883" s="37"/>
      <c r="C1883" s="37"/>
      <c r="D1883" s="37"/>
      <c r="G1883" s="37"/>
      <c r="J1883" s="25"/>
      <c r="K1883" s="25"/>
      <c r="P1883" s="25"/>
      <c r="T1883" s="37"/>
      <c r="U1883" s="37"/>
      <c r="Y1883" s="37"/>
      <c r="Z1883" s="37"/>
    </row>
    <row r="1884" spans="1:28" x14ac:dyDescent="0.2">
      <c r="A1884" s="101">
        <v>1882</v>
      </c>
      <c r="B1884" s="37"/>
      <c r="C1884" s="37"/>
      <c r="D1884" s="37"/>
      <c r="G1884" s="37"/>
      <c r="J1884" s="25"/>
      <c r="K1884" s="25"/>
      <c r="P1884" s="25"/>
      <c r="T1884" s="37"/>
      <c r="U1884" s="37"/>
      <c r="Y1884" s="37"/>
      <c r="Z1884" s="37"/>
    </row>
    <row r="1885" spans="1:28" x14ac:dyDescent="0.2">
      <c r="A1885" s="101">
        <v>1883</v>
      </c>
      <c r="B1885" s="37"/>
      <c r="C1885" s="37"/>
      <c r="D1885" s="37"/>
      <c r="G1885" s="37"/>
      <c r="J1885" s="25"/>
      <c r="K1885" s="25"/>
      <c r="P1885" s="25"/>
      <c r="T1885" s="37"/>
      <c r="U1885" s="37"/>
      <c r="Y1885" s="37"/>
      <c r="Z1885" s="37"/>
    </row>
    <row r="1886" spans="1:28" ht="13.5" thickBot="1" x14ac:dyDescent="0.25">
      <c r="A1886" s="113">
        <v>1884</v>
      </c>
      <c r="B1886" s="121"/>
      <c r="C1886" s="121"/>
      <c r="D1886" s="121"/>
      <c r="E1886" s="121"/>
      <c r="F1886" s="122"/>
      <c r="G1886" s="121"/>
      <c r="H1886" s="122"/>
      <c r="I1886" s="121"/>
      <c r="J1886" s="121"/>
      <c r="K1886" s="121"/>
      <c r="L1886" s="121"/>
      <c r="M1886" s="122"/>
      <c r="N1886" s="121"/>
      <c r="O1886" s="121"/>
      <c r="P1886" s="121"/>
      <c r="Q1886" s="121"/>
      <c r="R1886" s="122"/>
      <c r="S1886" s="121"/>
      <c r="T1886" s="121"/>
      <c r="U1886" s="121"/>
      <c r="V1886" s="121"/>
      <c r="W1886" s="122"/>
      <c r="X1886" s="121"/>
      <c r="Y1886" s="114"/>
      <c r="Z1886" s="114"/>
      <c r="AA1886" s="114"/>
      <c r="AB1886" s="115"/>
    </row>
    <row r="1887" spans="1:28" x14ac:dyDescent="0.2">
      <c r="A1887" s="101">
        <v>1885</v>
      </c>
      <c r="B1887" s="37"/>
      <c r="C1887" s="37"/>
      <c r="D1887" s="37"/>
      <c r="G1887" s="37"/>
      <c r="J1887" s="25"/>
      <c r="K1887" s="25"/>
      <c r="P1887" s="25"/>
      <c r="T1887" s="37"/>
      <c r="U1887" s="37"/>
      <c r="Y1887" s="37"/>
      <c r="Z1887" s="37"/>
    </row>
    <row r="1888" spans="1:28" x14ac:dyDescent="0.2">
      <c r="A1888" s="101">
        <v>1886</v>
      </c>
      <c r="B1888" s="37"/>
      <c r="C1888" s="37"/>
      <c r="D1888" s="37"/>
      <c r="G1888" s="37"/>
      <c r="J1888" s="25"/>
      <c r="K1888" s="25"/>
      <c r="P1888" s="25"/>
      <c r="T1888" s="37"/>
      <c r="U1888" s="37"/>
      <c r="Y1888" s="37"/>
      <c r="Z1888" s="37"/>
    </row>
    <row r="1889" spans="1:28" x14ac:dyDescent="0.2">
      <c r="A1889" s="101">
        <v>1887</v>
      </c>
      <c r="B1889" s="37"/>
      <c r="C1889" s="37"/>
      <c r="D1889" s="37"/>
      <c r="G1889" s="37"/>
      <c r="J1889" s="25"/>
      <c r="K1889" s="25"/>
      <c r="P1889" s="25"/>
      <c r="T1889" s="37"/>
      <c r="U1889" s="37"/>
      <c r="Y1889" s="37"/>
      <c r="Z1889" s="37"/>
    </row>
    <row r="1890" spans="1:28" x14ac:dyDescent="0.2">
      <c r="A1890" s="101">
        <v>1888</v>
      </c>
      <c r="B1890" s="37"/>
      <c r="C1890" s="37"/>
      <c r="D1890" s="37"/>
      <c r="G1890" s="37"/>
      <c r="J1890" s="25"/>
      <c r="K1890" s="25"/>
      <c r="P1890" s="25"/>
      <c r="T1890" s="37"/>
      <c r="U1890" s="37"/>
      <c r="Y1890" s="37"/>
      <c r="Z1890" s="37"/>
    </row>
    <row r="1891" spans="1:28" ht="13.5" thickBot="1" x14ac:dyDescent="0.25">
      <c r="A1891" s="113">
        <v>1889</v>
      </c>
      <c r="B1891" s="121"/>
      <c r="C1891" s="121"/>
      <c r="D1891" s="121"/>
      <c r="E1891" s="121"/>
      <c r="F1891" s="122"/>
      <c r="G1891" s="121"/>
      <c r="H1891" s="122"/>
      <c r="I1891" s="121"/>
      <c r="J1891" s="121"/>
      <c r="K1891" s="121"/>
      <c r="L1891" s="121"/>
      <c r="M1891" s="122"/>
      <c r="N1891" s="121"/>
      <c r="O1891" s="121"/>
      <c r="P1891" s="121"/>
      <c r="Q1891" s="121"/>
      <c r="R1891" s="122"/>
      <c r="S1891" s="121"/>
      <c r="T1891" s="121"/>
      <c r="U1891" s="121"/>
      <c r="V1891" s="121"/>
      <c r="W1891" s="122"/>
      <c r="X1891" s="121"/>
      <c r="Y1891" s="114"/>
      <c r="Z1891" s="114"/>
      <c r="AA1891" s="114"/>
      <c r="AB1891" s="115"/>
    </row>
    <row r="1892" spans="1:28" x14ac:dyDescent="0.2">
      <c r="A1892" s="101">
        <v>1890</v>
      </c>
      <c r="B1892" s="37"/>
      <c r="C1892" s="37"/>
      <c r="D1892" s="37"/>
      <c r="G1892" s="37"/>
      <c r="J1892" s="25"/>
      <c r="K1892" s="25"/>
      <c r="P1892" s="25"/>
      <c r="T1892" s="37"/>
      <c r="U1892" s="37"/>
      <c r="Y1892" s="37"/>
      <c r="Z1892" s="37"/>
    </row>
    <row r="1893" spans="1:28" x14ac:dyDescent="0.2">
      <c r="A1893" s="101">
        <v>1891</v>
      </c>
      <c r="B1893" s="37"/>
      <c r="C1893" s="37"/>
      <c r="D1893" s="37"/>
      <c r="G1893" s="37"/>
      <c r="J1893" s="25"/>
      <c r="K1893" s="25"/>
      <c r="P1893" s="25"/>
      <c r="T1893" s="37"/>
      <c r="U1893" s="37"/>
      <c r="Y1893" s="37"/>
      <c r="Z1893" s="37"/>
    </row>
    <row r="1894" spans="1:28" x14ac:dyDescent="0.2">
      <c r="A1894" s="101">
        <v>1892</v>
      </c>
      <c r="B1894" s="37"/>
      <c r="C1894" s="37"/>
      <c r="D1894" s="37"/>
      <c r="G1894" s="37"/>
      <c r="J1894" s="25"/>
      <c r="K1894" s="25"/>
      <c r="P1894" s="25"/>
      <c r="T1894" s="37"/>
      <c r="U1894" s="37"/>
      <c r="Y1894" s="37"/>
      <c r="Z1894" s="37"/>
    </row>
    <row r="1895" spans="1:28" x14ac:dyDescent="0.2">
      <c r="A1895" s="101">
        <v>1893</v>
      </c>
      <c r="B1895" s="37"/>
      <c r="C1895" s="37"/>
      <c r="D1895" s="37"/>
      <c r="G1895" s="37"/>
      <c r="J1895" s="25"/>
      <c r="K1895" s="25"/>
      <c r="P1895" s="25"/>
      <c r="T1895" s="37"/>
      <c r="U1895" s="37"/>
      <c r="Y1895" s="37"/>
      <c r="Z1895" s="37"/>
    </row>
    <row r="1896" spans="1:28" ht="13.5" thickBot="1" x14ac:dyDescent="0.25">
      <c r="A1896" s="113">
        <v>1894</v>
      </c>
      <c r="B1896" s="121"/>
      <c r="C1896" s="121"/>
      <c r="D1896" s="121"/>
      <c r="E1896" s="121"/>
      <c r="F1896" s="122"/>
      <c r="G1896" s="121"/>
      <c r="H1896" s="122"/>
      <c r="I1896" s="121"/>
      <c r="J1896" s="121"/>
      <c r="K1896" s="121"/>
      <c r="L1896" s="121"/>
      <c r="M1896" s="122"/>
      <c r="N1896" s="121"/>
      <c r="O1896" s="121"/>
      <c r="P1896" s="121"/>
      <c r="Q1896" s="121"/>
      <c r="R1896" s="122"/>
      <c r="S1896" s="121"/>
      <c r="T1896" s="121"/>
      <c r="U1896" s="121"/>
      <c r="V1896" s="121"/>
      <c r="W1896" s="122"/>
      <c r="X1896" s="121"/>
      <c r="Y1896" s="114"/>
      <c r="Z1896" s="114"/>
      <c r="AA1896" s="114"/>
      <c r="AB1896" s="115"/>
    </row>
    <row r="1897" spans="1:28" x14ac:dyDescent="0.2">
      <c r="A1897" s="101">
        <v>1895</v>
      </c>
      <c r="B1897" s="37"/>
      <c r="C1897" s="37"/>
      <c r="D1897" s="37"/>
      <c r="G1897" s="37"/>
      <c r="J1897" s="25"/>
      <c r="K1897" s="25"/>
      <c r="P1897" s="25"/>
      <c r="T1897" s="37"/>
      <c r="U1897" s="37"/>
      <c r="Y1897" s="37"/>
      <c r="Z1897" s="37"/>
    </row>
    <row r="1898" spans="1:28" x14ac:dyDescent="0.2">
      <c r="A1898" s="101">
        <v>1896</v>
      </c>
      <c r="B1898" s="37"/>
      <c r="C1898" s="37"/>
      <c r="D1898" s="37"/>
      <c r="G1898" s="37"/>
      <c r="J1898" s="25"/>
      <c r="K1898" s="25"/>
      <c r="P1898" s="25"/>
      <c r="T1898" s="37"/>
      <c r="U1898" s="37"/>
      <c r="Y1898" s="37"/>
      <c r="Z1898" s="37"/>
    </row>
    <row r="1899" spans="1:28" x14ac:dyDescent="0.2">
      <c r="A1899" s="101">
        <v>1897</v>
      </c>
      <c r="B1899" s="37"/>
      <c r="C1899" s="37"/>
      <c r="D1899" s="37"/>
      <c r="G1899" s="37"/>
      <c r="J1899" s="25"/>
      <c r="K1899" s="25"/>
      <c r="P1899" s="25"/>
      <c r="T1899" s="37"/>
      <c r="U1899" s="37"/>
      <c r="Y1899" s="37"/>
      <c r="Z1899" s="37"/>
    </row>
    <row r="1900" spans="1:28" x14ac:dyDescent="0.2">
      <c r="A1900" s="101">
        <v>1898</v>
      </c>
      <c r="B1900" s="37"/>
      <c r="C1900" s="37"/>
      <c r="D1900" s="37"/>
      <c r="G1900" s="37"/>
      <c r="J1900" s="25"/>
      <c r="K1900" s="25"/>
      <c r="P1900" s="25"/>
      <c r="T1900" s="37"/>
      <c r="U1900" s="37"/>
      <c r="Y1900" s="37"/>
      <c r="Z1900" s="37"/>
    </row>
    <row r="1901" spans="1:28" ht="13.5" thickBot="1" x14ac:dyDescent="0.25">
      <c r="A1901" s="113">
        <v>1899</v>
      </c>
      <c r="B1901" s="121"/>
      <c r="C1901" s="121"/>
      <c r="D1901" s="121"/>
      <c r="E1901" s="121"/>
      <c r="F1901" s="122"/>
      <c r="G1901" s="121"/>
      <c r="H1901" s="122"/>
      <c r="I1901" s="121"/>
      <c r="J1901" s="121"/>
      <c r="K1901" s="121"/>
      <c r="L1901" s="121"/>
      <c r="M1901" s="122"/>
      <c r="N1901" s="121"/>
      <c r="O1901" s="121"/>
      <c r="P1901" s="121"/>
      <c r="Q1901" s="121"/>
      <c r="R1901" s="122"/>
      <c r="S1901" s="121"/>
      <c r="T1901" s="121"/>
      <c r="U1901" s="121"/>
      <c r="V1901" s="121"/>
      <c r="W1901" s="122"/>
      <c r="X1901" s="121"/>
      <c r="Y1901" s="114"/>
      <c r="Z1901" s="114"/>
      <c r="AA1901" s="114"/>
      <c r="AB1901" s="115"/>
    </row>
    <row r="1902" spans="1:28" x14ac:dyDescent="0.2">
      <c r="A1902" s="101">
        <v>1900</v>
      </c>
      <c r="B1902" s="37"/>
      <c r="C1902" s="37"/>
      <c r="D1902" s="37"/>
      <c r="G1902" s="37"/>
      <c r="J1902" s="25"/>
      <c r="K1902" s="25"/>
      <c r="P1902" s="25"/>
      <c r="T1902" s="37"/>
      <c r="U1902" s="37"/>
      <c r="Y1902" s="37"/>
      <c r="Z1902" s="37"/>
    </row>
    <row r="1903" spans="1:28" x14ac:dyDescent="0.2">
      <c r="A1903" s="101">
        <v>1901</v>
      </c>
      <c r="B1903" s="37"/>
      <c r="C1903" s="37"/>
      <c r="D1903" s="37"/>
      <c r="G1903" s="37"/>
      <c r="J1903" s="25"/>
      <c r="K1903" s="25"/>
      <c r="P1903" s="25"/>
      <c r="T1903" s="37"/>
      <c r="U1903" s="37"/>
      <c r="Y1903" s="37"/>
      <c r="Z1903" s="37"/>
    </row>
    <row r="1904" spans="1:28" x14ac:dyDescent="0.2">
      <c r="A1904" s="101">
        <v>1902</v>
      </c>
      <c r="B1904" s="37"/>
      <c r="C1904" s="37"/>
      <c r="D1904" s="37"/>
      <c r="G1904" s="37"/>
      <c r="J1904" s="25"/>
      <c r="K1904" s="25"/>
      <c r="P1904" s="25"/>
      <c r="T1904" s="37"/>
      <c r="U1904" s="37"/>
      <c r="Y1904" s="37"/>
      <c r="Z1904" s="37"/>
    </row>
    <row r="1905" spans="1:28" x14ac:dyDescent="0.2">
      <c r="A1905" s="101">
        <v>1903</v>
      </c>
      <c r="B1905" s="37"/>
      <c r="C1905" s="37"/>
      <c r="D1905" s="37"/>
      <c r="G1905" s="37"/>
      <c r="J1905" s="25"/>
      <c r="K1905" s="25"/>
      <c r="P1905" s="25"/>
      <c r="T1905" s="37"/>
      <c r="U1905" s="37"/>
      <c r="Y1905" s="37"/>
      <c r="Z1905" s="37"/>
    </row>
    <row r="1906" spans="1:28" ht="13.5" thickBot="1" x14ac:dyDescent="0.25">
      <c r="A1906" s="113">
        <v>1904</v>
      </c>
      <c r="B1906" s="121"/>
      <c r="C1906" s="121"/>
      <c r="D1906" s="121"/>
      <c r="E1906" s="121"/>
      <c r="F1906" s="122"/>
      <c r="G1906" s="121"/>
      <c r="H1906" s="122"/>
      <c r="I1906" s="121"/>
      <c r="J1906" s="121"/>
      <c r="K1906" s="121"/>
      <c r="L1906" s="121"/>
      <c r="M1906" s="122"/>
      <c r="N1906" s="121"/>
      <c r="O1906" s="121"/>
      <c r="P1906" s="121"/>
      <c r="Q1906" s="121"/>
      <c r="R1906" s="122"/>
      <c r="S1906" s="121"/>
      <c r="T1906" s="121"/>
      <c r="U1906" s="121"/>
      <c r="V1906" s="121"/>
      <c r="W1906" s="122"/>
      <c r="X1906" s="121"/>
      <c r="Y1906" s="114"/>
      <c r="Z1906" s="114"/>
      <c r="AA1906" s="114"/>
      <c r="AB1906" s="115"/>
    </row>
    <row r="1907" spans="1:28" x14ac:dyDescent="0.2">
      <c r="A1907" s="101">
        <v>1905</v>
      </c>
      <c r="B1907" s="37"/>
      <c r="C1907" s="37"/>
      <c r="D1907" s="37"/>
      <c r="G1907" s="37"/>
      <c r="J1907" s="25"/>
      <c r="K1907" s="25"/>
      <c r="P1907" s="25"/>
      <c r="T1907" s="37"/>
      <c r="U1907" s="37"/>
      <c r="Y1907" s="37"/>
      <c r="Z1907" s="37"/>
    </row>
    <row r="1908" spans="1:28" x14ac:dyDescent="0.2">
      <c r="A1908" s="101">
        <v>1906</v>
      </c>
      <c r="B1908" s="37"/>
      <c r="C1908" s="37"/>
      <c r="D1908" s="37"/>
      <c r="G1908" s="37"/>
      <c r="J1908" s="25"/>
      <c r="K1908" s="25"/>
      <c r="P1908" s="25"/>
      <c r="T1908" s="37"/>
      <c r="U1908" s="37"/>
      <c r="Y1908" s="37"/>
      <c r="Z1908" s="37"/>
    </row>
    <row r="1909" spans="1:28" x14ac:dyDescent="0.2">
      <c r="A1909" s="101">
        <v>1907</v>
      </c>
      <c r="B1909" s="37"/>
      <c r="C1909" s="37"/>
      <c r="D1909" s="37"/>
      <c r="G1909" s="37"/>
      <c r="J1909" s="25"/>
      <c r="K1909" s="25"/>
      <c r="P1909" s="25"/>
      <c r="T1909" s="37"/>
      <c r="U1909" s="37"/>
      <c r="Y1909" s="37"/>
      <c r="Z1909" s="37"/>
    </row>
    <row r="1910" spans="1:28" x14ac:dyDescent="0.2">
      <c r="A1910" s="101">
        <v>1908</v>
      </c>
      <c r="B1910" s="37"/>
      <c r="C1910" s="37"/>
      <c r="D1910" s="37"/>
      <c r="G1910" s="37"/>
      <c r="J1910" s="25"/>
      <c r="K1910" s="25"/>
      <c r="P1910" s="25"/>
      <c r="T1910" s="37"/>
      <c r="U1910" s="37"/>
      <c r="Y1910" s="37"/>
      <c r="Z1910" s="37"/>
    </row>
    <row r="1911" spans="1:28" ht="13.5" thickBot="1" x14ac:dyDescent="0.25">
      <c r="A1911" s="113">
        <v>1909</v>
      </c>
      <c r="B1911" s="121"/>
      <c r="C1911" s="121"/>
      <c r="D1911" s="121"/>
      <c r="E1911" s="121"/>
      <c r="F1911" s="122"/>
      <c r="G1911" s="121"/>
      <c r="H1911" s="122"/>
      <c r="I1911" s="121"/>
      <c r="J1911" s="121"/>
      <c r="K1911" s="121"/>
      <c r="L1911" s="121"/>
      <c r="M1911" s="122"/>
      <c r="N1911" s="121"/>
      <c r="O1911" s="121"/>
      <c r="P1911" s="121"/>
      <c r="Q1911" s="121"/>
      <c r="R1911" s="122"/>
      <c r="S1911" s="121"/>
      <c r="T1911" s="121"/>
      <c r="U1911" s="121"/>
      <c r="V1911" s="121"/>
      <c r="W1911" s="122"/>
      <c r="X1911" s="121"/>
      <c r="Y1911" s="114"/>
      <c r="Z1911" s="114"/>
      <c r="AA1911" s="114"/>
      <c r="AB1911" s="115"/>
    </row>
    <row r="1912" spans="1:28" x14ac:dyDescent="0.2">
      <c r="A1912" s="101">
        <v>1910</v>
      </c>
      <c r="B1912" s="37"/>
      <c r="C1912" s="37"/>
      <c r="D1912" s="37"/>
      <c r="G1912" s="37"/>
      <c r="J1912" s="25"/>
      <c r="K1912" s="25"/>
      <c r="P1912" s="25"/>
      <c r="T1912" s="37"/>
      <c r="U1912" s="37"/>
      <c r="Y1912" s="37"/>
      <c r="Z1912" s="37"/>
    </row>
    <row r="1913" spans="1:28" x14ac:dyDescent="0.2">
      <c r="A1913" s="101">
        <v>1911</v>
      </c>
      <c r="B1913" s="37"/>
      <c r="C1913" s="37"/>
      <c r="D1913" s="37"/>
      <c r="G1913" s="37"/>
      <c r="J1913" s="25"/>
      <c r="K1913" s="25"/>
      <c r="P1913" s="25"/>
      <c r="T1913" s="37"/>
      <c r="U1913" s="37"/>
      <c r="Y1913" s="37"/>
      <c r="Z1913" s="37"/>
    </row>
    <row r="1914" spans="1:28" x14ac:dyDescent="0.2">
      <c r="A1914" s="101">
        <v>1912</v>
      </c>
      <c r="B1914" s="37"/>
      <c r="C1914" s="37"/>
      <c r="D1914" s="37"/>
      <c r="G1914" s="37"/>
      <c r="J1914" s="25"/>
      <c r="K1914" s="25"/>
      <c r="P1914" s="25"/>
      <c r="T1914" s="37"/>
      <c r="U1914" s="37"/>
      <c r="Y1914" s="37"/>
      <c r="Z1914" s="37"/>
    </row>
    <row r="1915" spans="1:28" x14ac:dyDescent="0.2">
      <c r="A1915" s="101">
        <v>1913</v>
      </c>
      <c r="B1915" s="37"/>
      <c r="C1915" s="37"/>
      <c r="D1915" s="37"/>
      <c r="G1915" s="37"/>
      <c r="J1915" s="25"/>
      <c r="K1915" s="25"/>
      <c r="P1915" s="25"/>
      <c r="T1915" s="37"/>
      <c r="U1915" s="37"/>
      <c r="Y1915" s="37"/>
      <c r="Z1915" s="37"/>
    </row>
    <row r="1916" spans="1:28" ht="13.5" thickBot="1" x14ac:dyDescent="0.25">
      <c r="A1916" s="113">
        <v>1914</v>
      </c>
      <c r="B1916" s="121"/>
      <c r="C1916" s="121"/>
      <c r="D1916" s="121"/>
      <c r="E1916" s="121"/>
      <c r="F1916" s="122"/>
      <c r="G1916" s="121"/>
      <c r="H1916" s="122"/>
      <c r="I1916" s="121"/>
      <c r="J1916" s="121"/>
      <c r="K1916" s="121"/>
      <c r="L1916" s="121"/>
      <c r="M1916" s="122"/>
      <c r="N1916" s="121"/>
      <c r="O1916" s="121"/>
      <c r="P1916" s="121"/>
      <c r="Q1916" s="121"/>
      <c r="R1916" s="122"/>
      <c r="S1916" s="121"/>
      <c r="T1916" s="121"/>
      <c r="U1916" s="121"/>
      <c r="V1916" s="121"/>
      <c r="W1916" s="122"/>
      <c r="X1916" s="121"/>
      <c r="Y1916" s="114"/>
      <c r="Z1916" s="114"/>
      <c r="AA1916" s="114"/>
      <c r="AB1916" s="115"/>
    </row>
    <row r="1917" spans="1:28" x14ac:dyDescent="0.2">
      <c r="A1917" s="101">
        <v>1915</v>
      </c>
      <c r="B1917" s="37"/>
      <c r="C1917" s="37"/>
      <c r="D1917" s="37"/>
      <c r="G1917" s="37"/>
      <c r="J1917" s="25"/>
      <c r="K1917" s="25"/>
      <c r="P1917" s="25"/>
      <c r="T1917" s="37"/>
      <c r="U1917" s="37"/>
      <c r="Y1917" s="37"/>
      <c r="Z1917" s="37"/>
    </row>
    <row r="1918" spans="1:28" x14ac:dyDescent="0.2">
      <c r="A1918" s="101">
        <v>1916</v>
      </c>
      <c r="B1918" s="37"/>
      <c r="C1918" s="37"/>
      <c r="D1918" s="37"/>
      <c r="G1918" s="37"/>
      <c r="J1918" s="25"/>
      <c r="K1918" s="25"/>
      <c r="P1918" s="25"/>
      <c r="T1918" s="37"/>
      <c r="U1918" s="37"/>
      <c r="Y1918" s="37"/>
      <c r="Z1918" s="37"/>
    </row>
    <row r="1919" spans="1:28" x14ac:dyDescent="0.2">
      <c r="A1919" s="101">
        <v>1917</v>
      </c>
      <c r="B1919" s="37"/>
      <c r="C1919" s="37"/>
      <c r="D1919" s="37"/>
      <c r="G1919" s="37"/>
      <c r="J1919" s="25"/>
      <c r="K1919" s="25"/>
      <c r="P1919" s="25"/>
      <c r="T1919" s="37"/>
      <c r="U1919" s="37"/>
      <c r="Y1919" s="37"/>
      <c r="Z1919" s="37"/>
    </row>
    <row r="1920" spans="1:28" x14ac:dyDescent="0.2">
      <c r="A1920" s="101">
        <v>1918</v>
      </c>
      <c r="B1920" s="37"/>
      <c r="C1920" s="37"/>
      <c r="D1920" s="37"/>
      <c r="G1920" s="37"/>
      <c r="J1920" s="25"/>
      <c r="K1920" s="25"/>
      <c r="P1920" s="25"/>
      <c r="T1920" s="37"/>
      <c r="U1920" s="37"/>
      <c r="Y1920" s="37"/>
      <c r="Z1920" s="37"/>
    </row>
    <row r="1921" spans="1:28" ht="13.5" thickBot="1" x14ac:dyDescent="0.25">
      <c r="A1921" s="113">
        <v>1919</v>
      </c>
      <c r="B1921" s="121"/>
      <c r="C1921" s="121"/>
      <c r="D1921" s="121"/>
      <c r="E1921" s="121"/>
      <c r="F1921" s="122"/>
      <c r="G1921" s="121"/>
      <c r="H1921" s="122"/>
      <c r="I1921" s="121"/>
      <c r="J1921" s="121"/>
      <c r="K1921" s="121"/>
      <c r="L1921" s="121"/>
      <c r="M1921" s="122"/>
      <c r="N1921" s="121"/>
      <c r="O1921" s="121"/>
      <c r="P1921" s="121"/>
      <c r="Q1921" s="121"/>
      <c r="R1921" s="122"/>
      <c r="S1921" s="121"/>
      <c r="T1921" s="121"/>
      <c r="U1921" s="121"/>
      <c r="V1921" s="121"/>
      <c r="W1921" s="122"/>
      <c r="X1921" s="121"/>
      <c r="Y1921" s="114"/>
      <c r="Z1921" s="114"/>
      <c r="AA1921" s="114"/>
      <c r="AB1921" s="115"/>
    </row>
    <row r="1922" spans="1:28" x14ac:dyDescent="0.2">
      <c r="A1922" s="101">
        <v>1920</v>
      </c>
      <c r="B1922" s="37"/>
      <c r="C1922" s="37"/>
      <c r="D1922" s="37"/>
      <c r="G1922" s="37"/>
      <c r="J1922" s="25"/>
      <c r="K1922" s="25"/>
      <c r="P1922" s="25"/>
      <c r="T1922" s="37"/>
      <c r="U1922" s="37"/>
      <c r="Y1922" s="37"/>
      <c r="Z1922" s="37"/>
    </row>
    <row r="1923" spans="1:28" x14ac:dyDescent="0.2">
      <c r="A1923" s="101">
        <v>1921</v>
      </c>
      <c r="B1923" s="37"/>
      <c r="C1923" s="37"/>
      <c r="D1923" s="37"/>
      <c r="G1923" s="37"/>
      <c r="J1923" s="25"/>
      <c r="K1923" s="25"/>
      <c r="P1923" s="25"/>
      <c r="T1923" s="37"/>
      <c r="U1923" s="37"/>
      <c r="Y1923" s="37"/>
      <c r="Z1923" s="37"/>
    </row>
    <row r="1924" spans="1:28" x14ac:dyDescent="0.2">
      <c r="A1924" s="101">
        <v>1922</v>
      </c>
      <c r="B1924" s="37"/>
      <c r="C1924" s="37"/>
      <c r="D1924" s="37"/>
      <c r="G1924" s="37"/>
      <c r="J1924" s="25"/>
      <c r="K1924" s="25"/>
      <c r="P1924" s="25"/>
      <c r="T1924" s="37"/>
      <c r="U1924" s="37"/>
      <c r="Y1924" s="37"/>
      <c r="Z1924" s="37"/>
    </row>
    <row r="1925" spans="1:28" x14ac:dyDescent="0.2">
      <c r="A1925" s="101">
        <v>1923</v>
      </c>
      <c r="B1925" s="37"/>
      <c r="C1925" s="37"/>
      <c r="D1925" s="37"/>
      <c r="G1925" s="37"/>
      <c r="J1925" s="25"/>
      <c r="K1925" s="25"/>
      <c r="P1925" s="25"/>
      <c r="T1925" s="37"/>
      <c r="U1925" s="37"/>
      <c r="Y1925" s="37"/>
      <c r="Z1925" s="37"/>
    </row>
    <row r="1926" spans="1:28" ht="13.5" thickBot="1" x14ac:dyDescent="0.25">
      <c r="A1926" s="113">
        <v>1924</v>
      </c>
      <c r="B1926" s="121"/>
      <c r="C1926" s="121"/>
      <c r="D1926" s="121"/>
      <c r="E1926" s="121"/>
      <c r="F1926" s="122"/>
      <c r="G1926" s="121"/>
      <c r="H1926" s="122"/>
      <c r="I1926" s="121"/>
      <c r="J1926" s="121"/>
      <c r="K1926" s="121"/>
      <c r="L1926" s="121"/>
      <c r="M1926" s="122"/>
      <c r="N1926" s="121"/>
      <c r="O1926" s="121"/>
      <c r="P1926" s="121"/>
      <c r="Q1926" s="121"/>
      <c r="R1926" s="122"/>
      <c r="S1926" s="121"/>
      <c r="T1926" s="121"/>
      <c r="U1926" s="121"/>
      <c r="V1926" s="121"/>
      <c r="W1926" s="122"/>
      <c r="X1926" s="121"/>
      <c r="Y1926" s="114"/>
      <c r="Z1926" s="114"/>
      <c r="AA1926" s="114"/>
      <c r="AB1926" s="115"/>
    </row>
    <row r="1927" spans="1:28" x14ac:dyDescent="0.2">
      <c r="A1927" s="101">
        <v>1925</v>
      </c>
      <c r="B1927" s="37"/>
      <c r="C1927" s="37"/>
      <c r="D1927" s="37"/>
      <c r="G1927" s="37"/>
      <c r="J1927" s="25"/>
      <c r="K1927" s="25"/>
      <c r="P1927" s="25"/>
      <c r="T1927" s="37"/>
      <c r="U1927" s="37"/>
      <c r="Y1927" s="37"/>
      <c r="Z1927" s="37"/>
    </row>
    <row r="1928" spans="1:28" x14ac:dyDescent="0.2">
      <c r="A1928" s="101">
        <v>1926</v>
      </c>
      <c r="B1928" s="37"/>
      <c r="C1928" s="37"/>
      <c r="D1928" s="37"/>
      <c r="G1928" s="37"/>
      <c r="J1928" s="25"/>
      <c r="K1928" s="25"/>
      <c r="P1928" s="25"/>
      <c r="T1928" s="37"/>
      <c r="U1928" s="37"/>
      <c r="Y1928" s="37"/>
      <c r="Z1928" s="37"/>
    </row>
    <row r="1929" spans="1:28" x14ac:dyDescent="0.2">
      <c r="A1929" s="101">
        <v>1927</v>
      </c>
      <c r="B1929" s="37"/>
      <c r="C1929" s="37"/>
      <c r="D1929" s="37"/>
      <c r="G1929" s="37"/>
      <c r="J1929" s="25"/>
      <c r="K1929" s="25"/>
      <c r="P1929" s="25"/>
      <c r="T1929" s="37"/>
      <c r="U1929" s="37"/>
      <c r="Y1929" s="37"/>
      <c r="Z1929" s="37"/>
    </row>
    <row r="1930" spans="1:28" x14ac:dyDescent="0.2">
      <c r="A1930" s="101">
        <v>1928</v>
      </c>
      <c r="B1930" s="37"/>
      <c r="C1930" s="37"/>
      <c r="D1930" s="37"/>
      <c r="G1930" s="37"/>
      <c r="J1930" s="25"/>
      <c r="K1930" s="25"/>
      <c r="P1930" s="25"/>
      <c r="T1930" s="37"/>
      <c r="U1930" s="37"/>
      <c r="Y1930" s="37"/>
      <c r="Z1930" s="37"/>
    </row>
    <row r="1931" spans="1:28" ht="13.5" thickBot="1" x14ac:dyDescent="0.25">
      <c r="A1931" s="113">
        <v>1929</v>
      </c>
      <c r="B1931" s="121"/>
      <c r="C1931" s="121"/>
      <c r="D1931" s="121"/>
      <c r="E1931" s="121"/>
      <c r="F1931" s="122"/>
      <c r="G1931" s="121"/>
      <c r="H1931" s="122"/>
      <c r="I1931" s="121"/>
      <c r="J1931" s="121"/>
      <c r="K1931" s="121"/>
      <c r="L1931" s="121"/>
      <c r="M1931" s="122"/>
      <c r="N1931" s="121"/>
      <c r="O1931" s="121"/>
      <c r="P1931" s="121"/>
      <c r="Q1931" s="121"/>
      <c r="R1931" s="122"/>
      <c r="S1931" s="121"/>
      <c r="T1931" s="121"/>
      <c r="U1931" s="121"/>
      <c r="V1931" s="121"/>
      <c r="W1931" s="122"/>
      <c r="X1931" s="121"/>
      <c r="Y1931" s="114"/>
      <c r="Z1931" s="114"/>
      <c r="AA1931" s="114"/>
      <c r="AB1931" s="115"/>
    </row>
    <row r="1932" spans="1:28" x14ac:dyDescent="0.2">
      <c r="A1932" s="101">
        <v>1930</v>
      </c>
      <c r="B1932" s="37"/>
      <c r="C1932" s="37"/>
      <c r="D1932" s="37"/>
      <c r="G1932" s="37"/>
      <c r="J1932" s="25"/>
      <c r="K1932" s="25"/>
      <c r="P1932" s="25"/>
      <c r="T1932" s="37"/>
      <c r="U1932" s="37"/>
      <c r="Y1932" s="37"/>
      <c r="Z1932" s="37"/>
    </row>
    <row r="1933" spans="1:28" x14ac:dyDescent="0.2">
      <c r="A1933" s="101">
        <v>1931</v>
      </c>
      <c r="B1933" s="37"/>
      <c r="C1933" s="37"/>
      <c r="D1933" s="37"/>
      <c r="G1933" s="37"/>
      <c r="J1933" s="25"/>
      <c r="K1933" s="25"/>
      <c r="P1933" s="25"/>
      <c r="T1933" s="37"/>
      <c r="U1933" s="37"/>
      <c r="Y1933" s="37"/>
      <c r="Z1933" s="37"/>
    </row>
    <row r="1934" spans="1:28" x14ac:dyDescent="0.2">
      <c r="A1934" s="101">
        <v>1932</v>
      </c>
      <c r="B1934" s="37"/>
      <c r="C1934" s="37"/>
      <c r="D1934" s="37"/>
      <c r="G1934" s="37"/>
      <c r="J1934" s="25"/>
      <c r="K1934" s="25"/>
      <c r="P1934" s="25"/>
      <c r="T1934" s="37"/>
      <c r="U1934" s="37"/>
      <c r="Y1934" s="37"/>
      <c r="Z1934" s="37"/>
    </row>
    <row r="1935" spans="1:28" x14ac:dyDescent="0.2">
      <c r="A1935" s="101">
        <v>1933</v>
      </c>
      <c r="B1935" s="37"/>
      <c r="C1935" s="37"/>
      <c r="D1935" s="37"/>
      <c r="G1935" s="37"/>
      <c r="J1935" s="25"/>
      <c r="K1935" s="25"/>
      <c r="P1935" s="25"/>
      <c r="T1935" s="37"/>
      <c r="U1935" s="37"/>
      <c r="Y1935" s="37"/>
      <c r="Z1935" s="37"/>
    </row>
    <row r="1936" spans="1:28" ht="13.5" thickBot="1" x14ac:dyDescent="0.25">
      <c r="A1936" s="113">
        <v>1934</v>
      </c>
      <c r="B1936" s="121"/>
      <c r="C1936" s="121"/>
      <c r="D1936" s="121"/>
      <c r="E1936" s="121"/>
      <c r="F1936" s="122"/>
      <c r="G1936" s="121"/>
      <c r="H1936" s="122"/>
      <c r="I1936" s="121"/>
      <c r="J1936" s="121"/>
      <c r="K1936" s="121"/>
      <c r="L1936" s="121"/>
      <c r="M1936" s="122"/>
      <c r="N1936" s="121"/>
      <c r="O1936" s="121"/>
      <c r="P1936" s="121"/>
      <c r="Q1936" s="121"/>
      <c r="R1936" s="122"/>
      <c r="S1936" s="121"/>
      <c r="T1936" s="121"/>
      <c r="U1936" s="121"/>
      <c r="V1936" s="121"/>
      <c r="W1936" s="122"/>
      <c r="X1936" s="121"/>
      <c r="Y1936" s="114"/>
      <c r="Z1936" s="114"/>
      <c r="AA1936" s="114"/>
      <c r="AB1936" s="115"/>
    </row>
    <row r="1937" spans="1:28" x14ac:dyDescent="0.2">
      <c r="A1937" s="101">
        <v>1935</v>
      </c>
      <c r="B1937" s="37"/>
      <c r="C1937" s="37"/>
      <c r="D1937" s="37"/>
      <c r="G1937" s="37"/>
      <c r="J1937" s="25"/>
      <c r="K1937" s="25"/>
      <c r="P1937" s="25"/>
      <c r="T1937" s="37"/>
      <c r="U1937" s="37"/>
      <c r="Y1937" s="37"/>
      <c r="Z1937" s="37"/>
    </row>
    <row r="1938" spans="1:28" x14ac:dyDescent="0.2">
      <c r="A1938" s="101">
        <v>1936</v>
      </c>
      <c r="B1938" s="37"/>
      <c r="C1938" s="37"/>
      <c r="D1938" s="37"/>
      <c r="G1938" s="37"/>
      <c r="J1938" s="25"/>
      <c r="K1938" s="25"/>
      <c r="P1938" s="25"/>
      <c r="T1938" s="37"/>
      <c r="U1938" s="37"/>
      <c r="Y1938" s="37"/>
      <c r="Z1938" s="37"/>
    </row>
    <row r="1939" spans="1:28" x14ac:dyDescent="0.2">
      <c r="A1939" s="101">
        <v>1937</v>
      </c>
      <c r="B1939" s="37"/>
      <c r="C1939" s="37"/>
      <c r="D1939" s="37"/>
      <c r="G1939" s="37"/>
      <c r="J1939" s="25"/>
      <c r="K1939" s="25"/>
      <c r="P1939" s="25"/>
      <c r="T1939" s="37"/>
      <c r="U1939" s="37"/>
      <c r="Y1939" s="37"/>
      <c r="Z1939" s="37"/>
    </row>
    <row r="1940" spans="1:28" x14ac:dyDescent="0.2">
      <c r="A1940" s="101">
        <v>1938</v>
      </c>
      <c r="B1940" s="37"/>
      <c r="C1940" s="37"/>
      <c r="D1940" s="37"/>
      <c r="G1940" s="37"/>
      <c r="J1940" s="25"/>
      <c r="K1940" s="25"/>
      <c r="P1940" s="25"/>
      <c r="T1940" s="37"/>
      <c r="U1940" s="37"/>
      <c r="Y1940" s="37"/>
      <c r="Z1940" s="37"/>
    </row>
    <row r="1941" spans="1:28" ht="13.5" thickBot="1" x14ac:dyDescent="0.25">
      <c r="A1941" s="113">
        <v>1939</v>
      </c>
      <c r="B1941" s="121"/>
      <c r="C1941" s="121"/>
      <c r="D1941" s="121"/>
      <c r="E1941" s="121"/>
      <c r="F1941" s="122"/>
      <c r="G1941" s="121"/>
      <c r="H1941" s="122"/>
      <c r="I1941" s="121"/>
      <c r="J1941" s="121"/>
      <c r="K1941" s="121"/>
      <c r="L1941" s="121"/>
      <c r="M1941" s="122"/>
      <c r="N1941" s="121"/>
      <c r="O1941" s="121"/>
      <c r="P1941" s="121"/>
      <c r="Q1941" s="121"/>
      <c r="R1941" s="122"/>
      <c r="S1941" s="121"/>
      <c r="T1941" s="121"/>
      <c r="U1941" s="121"/>
      <c r="V1941" s="121"/>
      <c r="W1941" s="122"/>
      <c r="X1941" s="121"/>
      <c r="Y1941" s="114"/>
      <c r="Z1941" s="114"/>
      <c r="AA1941" s="114"/>
      <c r="AB1941" s="115"/>
    </row>
    <row r="1942" spans="1:28" x14ac:dyDescent="0.2">
      <c r="A1942" s="101">
        <v>1940</v>
      </c>
      <c r="B1942" s="37"/>
      <c r="C1942" s="37"/>
      <c r="D1942" s="37"/>
      <c r="G1942" s="37"/>
      <c r="J1942" s="25"/>
      <c r="K1942" s="25"/>
      <c r="P1942" s="25"/>
      <c r="T1942" s="37"/>
      <c r="U1942" s="37"/>
      <c r="Y1942" s="37"/>
      <c r="Z1942" s="37"/>
    </row>
    <row r="1943" spans="1:28" x14ac:dyDescent="0.2">
      <c r="A1943" s="101">
        <v>1941</v>
      </c>
      <c r="B1943" s="37"/>
      <c r="C1943" s="37"/>
      <c r="D1943" s="37"/>
      <c r="G1943" s="37"/>
      <c r="J1943" s="25"/>
      <c r="K1943" s="25"/>
      <c r="P1943" s="25"/>
      <c r="T1943" s="37"/>
      <c r="U1943" s="37"/>
      <c r="Y1943" s="37"/>
      <c r="Z1943" s="37"/>
    </row>
    <row r="1944" spans="1:28" x14ac:dyDescent="0.2">
      <c r="A1944" s="101">
        <v>1942</v>
      </c>
      <c r="B1944" s="37"/>
      <c r="C1944" s="37"/>
      <c r="D1944" s="37"/>
      <c r="G1944" s="37"/>
      <c r="J1944" s="25"/>
      <c r="K1944" s="25"/>
      <c r="P1944" s="25"/>
      <c r="T1944" s="37"/>
      <c r="U1944" s="37"/>
      <c r="Y1944" s="37"/>
      <c r="Z1944" s="37"/>
    </row>
    <row r="1945" spans="1:28" x14ac:dyDescent="0.2">
      <c r="A1945" s="101">
        <v>1943</v>
      </c>
      <c r="B1945" s="37"/>
      <c r="C1945" s="37"/>
      <c r="D1945" s="37"/>
      <c r="G1945" s="37"/>
      <c r="J1945" s="25"/>
      <c r="K1945" s="25"/>
      <c r="P1945" s="25"/>
      <c r="T1945" s="37"/>
      <c r="U1945" s="37"/>
      <c r="Y1945" s="37"/>
      <c r="Z1945" s="37"/>
    </row>
    <row r="1946" spans="1:28" ht="13.5" thickBot="1" x14ac:dyDescent="0.25">
      <c r="A1946" s="113">
        <v>1944</v>
      </c>
      <c r="B1946" s="121"/>
      <c r="C1946" s="121"/>
      <c r="D1946" s="121"/>
      <c r="E1946" s="121"/>
      <c r="F1946" s="122"/>
      <c r="G1946" s="121"/>
      <c r="H1946" s="122"/>
      <c r="I1946" s="121"/>
      <c r="J1946" s="121"/>
      <c r="K1946" s="121"/>
      <c r="L1946" s="121"/>
      <c r="M1946" s="122"/>
      <c r="N1946" s="121"/>
      <c r="O1946" s="121"/>
      <c r="P1946" s="121"/>
      <c r="Q1946" s="121"/>
      <c r="R1946" s="122"/>
      <c r="S1946" s="121"/>
      <c r="T1946" s="121"/>
      <c r="U1946" s="121"/>
      <c r="V1946" s="121"/>
      <c r="W1946" s="122"/>
      <c r="X1946" s="121"/>
      <c r="Y1946" s="114"/>
      <c r="Z1946" s="114"/>
      <c r="AA1946" s="114"/>
      <c r="AB1946" s="115"/>
    </row>
    <row r="1947" spans="1:28" x14ac:dyDescent="0.2">
      <c r="A1947" s="101">
        <v>1945</v>
      </c>
      <c r="B1947" s="37"/>
      <c r="C1947" s="37"/>
      <c r="D1947" s="37"/>
      <c r="G1947" s="37"/>
      <c r="J1947" s="25"/>
      <c r="K1947" s="25"/>
      <c r="P1947" s="25"/>
      <c r="T1947" s="37"/>
      <c r="U1947" s="37"/>
      <c r="Y1947" s="37"/>
      <c r="Z1947" s="37"/>
    </row>
    <row r="1948" spans="1:28" x14ac:dyDescent="0.2">
      <c r="A1948" s="101">
        <v>1946</v>
      </c>
      <c r="B1948" s="37"/>
      <c r="C1948" s="37"/>
      <c r="D1948" s="37"/>
      <c r="G1948" s="37"/>
      <c r="J1948" s="25"/>
      <c r="K1948" s="25"/>
      <c r="P1948" s="25"/>
      <c r="T1948" s="37"/>
      <c r="U1948" s="37"/>
      <c r="Y1948" s="37"/>
      <c r="Z1948" s="37"/>
    </row>
    <row r="1949" spans="1:28" x14ac:dyDescent="0.2">
      <c r="A1949" s="101">
        <v>1947</v>
      </c>
      <c r="B1949" s="37"/>
      <c r="C1949" s="37"/>
      <c r="D1949" s="37"/>
      <c r="G1949" s="37"/>
      <c r="J1949" s="25"/>
      <c r="K1949" s="25"/>
      <c r="P1949" s="25"/>
      <c r="T1949" s="37"/>
      <c r="U1949" s="37"/>
      <c r="Y1949" s="37"/>
      <c r="Z1949" s="37"/>
    </row>
    <row r="1950" spans="1:28" x14ac:dyDescent="0.2">
      <c r="A1950" s="101">
        <v>1948</v>
      </c>
      <c r="B1950" s="37"/>
      <c r="C1950" s="37"/>
      <c r="D1950" s="37"/>
      <c r="G1950" s="37"/>
      <c r="J1950" s="25"/>
      <c r="K1950" s="25"/>
      <c r="P1950" s="25"/>
      <c r="T1950" s="37"/>
      <c r="U1950" s="37"/>
      <c r="Y1950" s="37"/>
      <c r="Z1950" s="37"/>
    </row>
    <row r="1951" spans="1:28" ht="13.5" thickBot="1" x14ac:dyDescent="0.25">
      <c r="A1951" s="113">
        <v>1949</v>
      </c>
      <c r="B1951" s="121"/>
      <c r="C1951" s="121"/>
      <c r="D1951" s="121"/>
      <c r="E1951" s="121"/>
      <c r="F1951" s="122"/>
      <c r="G1951" s="121"/>
      <c r="H1951" s="122"/>
      <c r="I1951" s="121"/>
      <c r="J1951" s="121"/>
      <c r="K1951" s="121"/>
      <c r="L1951" s="121"/>
      <c r="M1951" s="122"/>
      <c r="N1951" s="121"/>
      <c r="O1951" s="121"/>
      <c r="P1951" s="121"/>
      <c r="Q1951" s="121"/>
      <c r="R1951" s="122"/>
      <c r="S1951" s="121"/>
      <c r="T1951" s="121"/>
      <c r="U1951" s="121"/>
      <c r="V1951" s="121"/>
      <c r="W1951" s="122"/>
      <c r="X1951" s="121"/>
      <c r="Y1951" s="114"/>
      <c r="Z1951" s="114"/>
      <c r="AA1951" s="114"/>
      <c r="AB1951" s="115"/>
    </row>
    <row r="1952" spans="1:28" x14ac:dyDescent="0.2">
      <c r="A1952" s="101">
        <v>1950</v>
      </c>
      <c r="B1952" s="37"/>
      <c r="C1952" s="37"/>
      <c r="D1952" s="37"/>
      <c r="G1952" s="37"/>
      <c r="J1952" s="25"/>
      <c r="K1952" s="25"/>
      <c r="P1952" s="25"/>
      <c r="T1952" s="37"/>
      <c r="U1952" s="37"/>
      <c r="Y1952" s="37"/>
      <c r="Z1952" s="37"/>
    </row>
    <row r="1953" spans="1:28" x14ac:dyDescent="0.2">
      <c r="A1953" s="101">
        <v>1951</v>
      </c>
      <c r="B1953" s="37"/>
      <c r="C1953" s="37"/>
      <c r="D1953" s="37"/>
      <c r="G1953" s="37"/>
      <c r="J1953" s="25"/>
      <c r="K1953" s="25"/>
      <c r="P1953" s="25"/>
      <c r="T1953" s="37"/>
      <c r="U1953" s="37"/>
      <c r="Y1953" s="37"/>
      <c r="Z1953" s="37"/>
    </row>
    <row r="1954" spans="1:28" x14ac:dyDescent="0.2">
      <c r="A1954" s="101">
        <v>1952</v>
      </c>
      <c r="B1954" s="37"/>
      <c r="C1954" s="37"/>
      <c r="D1954" s="37"/>
      <c r="G1954" s="37"/>
      <c r="J1954" s="25"/>
      <c r="K1954" s="25"/>
      <c r="P1954" s="25"/>
      <c r="T1954" s="37"/>
      <c r="U1954" s="37"/>
      <c r="Y1954" s="37"/>
      <c r="Z1954" s="37"/>
    </row>
    <row r="1955" spans="1:28" x14ac:dyDescent="0.2">
      <c r="A1955" s="101">
        <v>1953</v>
      </c>
      <c r="B1955" s="37"/>
      <c r="C1955" s="37"/>
      <c r="D1955" s="37"/>
      <c r="G1955" s="37"/>
      <c r="J1955" s="25"/>
      <c r="K1955" s="25"/>
      <c r="P1955" s="25"/>
      <c r="T1955" s="37"/>
      <c r="U1955" s="37"/>
      <c r="Y1955" s="37"/>
      <c r="Z1955" s="37"/>
    </row>
    <row r="1956" spans="1:28" ht="13.5" thickBot="1" x14ac:dyDescent="0.25">
      <c r="A1956" s="113">
        <v>1954</v>
      </c>
      <c r="B1956" s="121"/>
      <c r="C1956" s="121"/>
      <c r="D1956" s="121"/>
      <c r="E1956" s="121"/>
      <c r="F1956" s="122"/>
      <c r="G1956" s="121"/>
      <c r="H1956" s="122"/>
      <c r="I1956" s="121"/>
      <c r="J1956" s="121"/>
      <c r="K1956" s="121"/>
      <c r="L1956" s="121"/>
      <c r="M1956" s="122"/>
      <c r="N1956" s="121"/>
      <c r="O1956" s="121"/>
      <c r="P1956" s="121"/>
      <c r="Q1956" s="121"/>
      <c r="R1956" s="122"/>
      <c r="S1956" s="121"/>
      <c r="T1956" s="121"/>
      <c r="U1956" s="121"/>
      <c r="V1956" s="121"/>
      <c r="W1956" s="122"/>
      <c r="X1956" s="121"/>
      <c r="Y1956" s="114"/>
      <c r="Z1956" s="114"/>
      <c r="AA1956" s="114"/>
      <c r="AB1956" s="115"/>
    </row>
    <row r="1957" spans="1:28" x14ac:dyDescent="0.2">
      <c r="A1957" s="101">
        <v>1955</v>
      </c>
      <c r="B1957" s="37"/>
      <c r="C1957" s="37"/>
      <c r="D1957" s="37"/>
      <c r="G1957" s="37"/>
      <c r="J1957" s="25"/>
      <c r="K1957" s="25"/>
      <c r="P1957" s="25"/>
      <c r="T1957" s="37"/>
      <c r="U1957" s="37"/>
      <c r="Y1957" s="37"/>
      <c r="Z1957" s="37"/>
    </row>
    <row r="1958" spans="1:28" x14ac:dyDescent="0.2">
      <c r="A1958" s="101">
        <v>1956</v>
      </c>
      <c r="B1958" s="37"/>
      <c r="C1958" s="37"/>
      <c r="D1958" s="37"/>
      <c r="G1958" s="37"/>
      <c r="J1958" s="25"/>
      <c r="K1958" s="25"/>
      <c r="P1958" s="25"/>
      <c r="T1958" s="37"/>
      <c r="U1958" s="37"/>
      <c r="Y1958" s="37"/>
      <c r="Z1958" s="37"/>
    </row>
    <row r="1959" spans="1:28" x14ac:dyDescent="0.2">
      <c r="A1959" s="101">
        <v>1957</v>
      </c>
      <c r="B1959" s="37"/>
      <c r="C1959" s="37"/>
      <c r="D1959" s="37"/>
      <c r="G1959" s="37"/>
      <c r="J1959" s="25"/>
      <c r="K1959" s="25"/>
      <c r="P1959" s="25"/>
      <c r="T1959" s="37"/>
      <c r="U1959" s="37"/>
      <c r="Y1959" s="37"/>
      <c r="Z1959" s="37"/>
    </row>
    <row r="1960" spans="1:28" x14ac:dyDescent="0.2">
      <c r="A1960" s="101">
        <v>1958</v>
      </c>
      <c r="B1960" s="37"/>
      <c r="C1960" s="37"/>
      <c r="D1960" s="37"/>
      <c r="G1960" s="37"/>
      <c r="J1960" s="25"/>
      <c r="K1960" s="25"/>
      <c r="P1960" s="25"/>
      <c r="T1960" s="37"/>
      <c r="U1960" s="37"/>
      <c r="Y1960" s="37"/>
      <c r="Z1960" s="37"/>
    </row>
    <row r="1961" spans="1:28" ht="13.5" thickBot="1" x14ac:dyDescent="0.25">
      <c r="A1961" s="113">
        <v>1959</v>
      </c>
      <c r="B1961" s="121"/>
      <c r="C1961" s="121"/>
      <c r="D1961" s="121"/>
      <c r="E1961" s="121"/>
      <c r="F1961" s="122"/>
      <c r="G1961" s="121"/>
      <c r="H1961" s="122"/>
      <c r="I1961" s="121"/>
      <c r="J1961" s="121"/>
      <c r="K1961" s="121"/>
      <c r="L1961" s="121"/>
      <c r="M1961" s="122"/>
      <c r="N1961" s="121"/>
      <c r="O1961" s="121"/>
      <c r="P1961" s="121"/>
      <c r="Q1961" s="121"/>
      <c r="R1961" s="122"/>
      <c r="S1961" s="121"/>
      <c r="T1961" s="121"/>
      <c r="U1961" s="121"/>
      <c r="V1961" s="121"/>
      <c r="W1961" s="122"/>
      <c r="X1961" s="121"/>
      <c r="Y1961" s="114"/>
      <c r="Z1961" s="114"/>
      <c r="AA1961" s="114"/>
      <c r="AB1961" s="115"/>
    </row>
    <row r="1962" spans="1:28" x14ac:dyDescent="0.2">
      <c r="A1962" s="101">
        <v>1960</v>
      </c>
      <c r="B1962" s="37"/>
      <c r="C1962" s="37"/>
      <c r="D1962" s="37"/>
      <c r="G1962" s="37"/>
      <c r="J1962" s="25"/>
      <c r="K1962" s="25"/>
      <c r="P1962" s="25"/>
      <c r="T1962" s="37"/>
      <c r="U1962" s="37"/>
      <c r="Y1962" s="37"/>
      <c r="Z1962" s="37"/>
    </row>
    <row r="1963" spans="1:28" x14ac:dyDescent="0.2">
      <c r="A1963" s="101">
        <v>1961</v>
      </c>
      <c r="B1963" s="37"/>
      <c r="C1963" s="37"/>
      <c r="D1963" s="37"/>
      <c r="G1963" s="37"/>
      <c r="J1963" s="25"/>
      <c r="K1963" s="25"/>
      <c r="P1963" s="25"/>
      <c r="T1963" s="37"/>
      <c r="U1963" s="37"/>
      <c r="Y1963" s="37"/>
      <c r="Z1963" s="37"/>
    </row>
    <row r="1964" spans="1:28" x14ac:dyDescent="0.2">
      <c r="A1964" s="101">
        <v>1962</v>
      </c>
      <c r="B1964" s="37"/>
      <c r="C1964" s="37"/>
      <c r="D1964" s="37"/>
      <c r="G1964" s="37"/>
      <c r="J1964" s="25"/>
      <c r="K1964" s="25"/>
      <c r="P1964" s="25"/>
      <c r="T1964" s="37"/>
      <c r="U1964" s="37"/>
      <c r="Y1964" s="37"/>
      <c r="Z1964" s="37"/>
    </row>
    <row r="1965" spans="1:28" x14ac:dyDescent="0.2">
      <c r="A1965" s="101">
        <v>1963</v>
      </c>
      <c r="B1965" s="37"/>
      <c r="C1965" s="37"/>
      <c r="D1965" s="37"/>
      <c r="G1965" s="37"/>
      <c r="J1965" s="25"/>
      <c r="K1965" s="25"/>
      <c r="P1965" s="25"/>
      <c r="T1965" s="37"/>
      <c r="U1965" s="37"/>
      <c r="Y1965" s="37"/>
      <c r="Z1965" s="37"/>
    </row>
    <row r="1966" spans="1:28" ht="13.5" thickBot="1" x14ac:dyDescent="0.25">
      <c r="A1966" s="113">
        <v>1964</v>
      </c>
      <c r="B1966" s="121"/>
      <c r="C1966" s="121"/>
      <c r="D1966" s="121"/>
      <c r="E1966" s="121"/>
      <c r="F1966" s="122"/>
      <c r="G1966" s="121"/>
      <c r="H1966" s="122"/>
      <c r="I1966" s="121"/>
      <c r="J1966" s="121"/>
      <c r="K1966" s="121"/>
      <c r="L1966" s="121"/>
      <c r="M1966" s="122"/>
      <c r="N1966" s="121"/>
      <c r="O1966" s="121"/>
      <c r="P1966" s="121"/>
      <c r="Q1966" s="121"/>
      <c r="R1966" s="122"/>
      <c r="S1966" s="121"/>
      <c r="T1966" s="121"/>
      <c r="U1966" s="121"/>
      <c r="V1966" s="121"/>
      <c r="W1966" s="122"/>
      <c r="X1966" s="121"/>
      <c r="Y1966" s="114"/>
      <c r="Z1966" s="114"/>
      <c r="AA1966" s="114"/>
      <c r="AB1966" s="115"/>
    </row>
    <row r="1967" spans="1:28" x14ac:dyDescent="0.2">
      <c r="A1967" s="101">
        <v>1965</v>
      </c>
      <c r="B1967" s="37"/>
      <c r="C1967" s="37"/>
      <c r="D1967" s="37"/>
      <c r="G1967" s="37"/>
      <c r="J1967" s="25"/>
      <c r="K1967" s="25"/>
      <c r="P1967" s="25"/>
      <c r="T1967" s="37"/>
      <c r="U1967" s="37"/>
      <c r="Y1967" s="37"/>
      <c r="Z1967" s="37"/>
    </row>
    <row r="1968" spans="1:28" x14ac:dyDescent="0.2">
      <c r="A1968" s="101">
        <v>1966</v>
      </c>
      <c r="B1968" s="37"/>
      <c r="C1968" s="37"/>
      <c r="D1968" s="37"/>
      <c r="G1968" s="37"/>
      <c r="J1968" s="25"/>
      <c r="K1968" s="25"/>
      <c r="P1968" s="25"/>
      <c r="T1968" s="37"/>
      <c r="U1968" s="37"/>
      <c r="Y1968" s="37"/>
      <c r="Z1968" s="37"/>
    </row>
    <row r="1969" spans="1:28" x14ac:dyDescent="0.2">
      <c r="A1969" s="101">
        <v>1967</v>
      </c>
      <c r="B1969" s="37"/>
      <c r="C1969" s="37"/>
      <c r="D1969" s="37"/>
      <c r="G1969" s="37"/>
      <c r="J1969" s="25"/>
      <c r="K1969" s="25"/>
      <c r="P1969" s="25"/>
      <c r="T1969" s="37"/>
      <c r="U1969" s="37"/>
      <c r="Y1969" s="37"/>
      <c r="Z1969" s="37"/>
    </row>
    <row r="1970" spans="1:28" x14ac:dyDescent="0.2">
      <c r="A1970" s="101">
        <v>1968</v>
      </c>
      <c r="B1970" s="37"/>
      <c r="C1970" s="37"/>
      <c r="D1970" s="37"/>
      <c r="G1970" s="37"/>
      <c r="J1970" s="25"/>
      <c r="K1970" s="25"/>
      <c r="P1970" s="25"/>
      <c r="T1970" s="37"/>
      <c r="U1970" s="37"/>
      <c r="Y1970" s="37"/>
      <c r="Z1970" s="37"/>
    </row>
    <row r="1971" spans="1:28" ht="13.5" thickBot="1" x14ac:dyDescent="0.25">
      <c r="A1971" s="113">
        <v>1969</v>
      </c>
      <c r="B1971" s="121"/>
      <c r="C1971" s="121"/>
      <c r="D1971" s="121"/>
      <c r="E1971" s="121"/>
      <c r="F1971" s="122"/>
      <c r="G1971" s="121"/>
      <c r="H1971" s="122"/>
      <c r="I1971" s="121"/>
      <c r="J1971" s="121"/>
      <c r="K1971" s="121"/>
      <c r="L1971" s="121"/>
      <c r="M1971" s="122"/>
      <c r="N1971" s="121"/>
      <c r="O1971" s="121"/>
      <c r="P1971" s="121"/>
      <c r="Q1971" s="121"/>
      <c r="R1971" s="122"/>
      <c r="S1971" s="121"/>
      <c r="T1971" s="121"/>
      <c r="U1971" s="121"/>
      <c r="V1971" s="121"/>
      <c r="W1971" s="122"/>
      <c r="X1971" s="121"/>
      <c r="Y1971" s="114"/>
      <c r="Z1971" s="114"/>
      <c r="AA1971" s="114"/>
      <c r="AB1971" s="115"/>
    </row>
    <row r="1972" spans="1:28" x14ac:dyDescent="0.2">
      <c r="A1972" s="101">
        <v>1970</v>
      </c>
      <c r="B1972" s="37"/>
      <c r="C1972" s="37"/>
      <c r="D1972" s="37"/>
      <c r="G1972" s="37"/>
      <c r="J1972" s="25"/>
      <c r="K1972" s="25"/>
      <c r="P1972" s="25"/>
      <c r="T1972" s="37"/>
      <c r="U1972" s="37"/>
      <c r="Y1972" s="37"/>
      <c r="Z1972" s="37"/>
    </row>
    <row r="1973" spans="1:28" x14ac:dyDescent="0.2">
      <c r="A1973" s="101">
        <v>1971</v>
      </c>
      <c r="B1973" s="37"/>
      <c r="C1973" s="37"/>
      <c r="D1973" s="37"/>
      <c r="G1973" s="37"/>
      <c r="J1973" s="25"/>
      <c r="K1973" s="25"/>
      <c r="P1973" s="25"/>
      <c r="T1973" s="37"/>
      <c r="U1973" s="37"/>
      <c r="Y1973" s="37"/>
      <c r="Z1973" s="37"/>
    </row>
    <row r="1974" spans="1:28" x14ac:dyDescent="0.2">
      <c r="A1974" s="101">
        <v>1972</v>
      </c>
      <c r="B1974" s="37"/>
      <c r="C1974" s="37"/>
      <c r="D1974" s="37"/>
      <c r="G1974" s="37"/>
      <c r="J1974" s="25"/>
      <c r="K1974" s="25"/>
      <c r="P1974" s="25"/>
      <c r="T1974" s="37"/>
      <c r="U1974" s="37"/>
      <c r="Y1974" s="37"/>
      <c r="Z1974" s="37"/>
    </row>
    <row r="1975" spans="1:28" x14ac:dyDescent="0.2">
      <c r="A1975" s="101">
        <v>1973</v>
      </c>
      <c r="B1975" s="37"/>
      <c r="C1975" s="37"/>
      <c r="D1975" s="37"/>
      <c r="G1975" s="37"/>
      <c r="J1975" s="25"/>
      <c r="K1975" s="25"/>
      <c r="P1975" s="25"/>
      <c r="T1975" s="37"/>
      <c r="U1975" s="37"/>
      <c r="Y1975" s="37"/>
      <c r="Z1975" s="37"/>
    </row>
    <row r="1976" spans="1:28" ht="13.5" thickBot="1" x14ac:dyDescent="0.25">
      <c r="A1976" s="113">
        <v>1974</v>
      </c>
      <c r="B1976" s="121"/>
      <c r="C1976" s="121"/>
      <c r="D1976" s="121"/>
      <c r="E1976" s="121"/>
      <c r="F1976" s="122"/>
      <c r="G1976" s="121"/>
      <c r="H1976" s="122"/>
      <c r="I1976" s="121"/>
      <c r="J1976" s="121"/>
      <c r="K1976" s="121"/>
      <c r="L1976" s="121"/>
      <c r="M1976" s="122"/>
      <c r="N1976" s="121"/>
      <c r="O1976" s="121"/>
      <c r="P1976" s="121"/>
      <c r="Q1976" s="121"/>
      <c r="R1976" s="122"/>
      <c r="S1976" s="121"/>
      <c r="T1976" s="121"/>
      <c r="U1976" s="121"/>
      <c r="V1976" s="121"/>
      <c r="W1976" s="122"/>
      <c r="X1976" s="121"/>
      <c r="Y1976" s="114"/>
      <c r="Z1976" s="114"/>
      <c r="AA1976" s="114"/>
      <c r="AB1976" s="115"/>
    </row>
    <row r="1977" spans="1:28" x14ac:dyDescent="0.2">
      <c r="A1977" s="101">
        <v>1975</v>
      </c>
      <c r="B1977" s="37"/>
      <c r="C1977" s="37"/>
      <c r="D1977" s="37"/>
      <c r="G1977" s="37"/>
      <c r="J1977" s="25"/>
      <c r="K1977" s="25"/>
      <c r="P1977" s="25"/>
      <c r="T1977" s="37"/>
      <c r="U1977" s="37"/>
      <c r="Y1977" s="37"/>
      <c r="Z1977" s="37"/>
    </row>
    <row r="1978" spans="1:28" x14ac:dyDescent="0.2">
      <c r="A1978" s="101">
        <v>1976</v>
      </c>
      <c r="B1978" s="37"/>
      <c r="C1978" s="37"/>
      <c r="D1978" s="37"/>
      <c r="G1978" s="37"/>
      <c r="J1978" s="25"/>
      <c r="K1978" s="25"/>
      <c r="P1978" s="25"/>
      <c r="T1978" s="37"/>
      <c r="U1978" s="37"/>
      <c r="Y1978" s="37"/>
      <c r="Z1978" s="37"/>
    </row>
    <row r="1979" spans="1:28" x14ac:dyDescent="0.2">
      <c r="A1979" s="101">
        <v>1977</v>
      </c>
      <c r="B1979" s="37"/>
      <c r="C1979" s="37"/>
      <c r="D1979" s="37"/>
      <c r="G1979" s="37"/>
      <c r="J1979" s="25"/>
      <c r="K1979" s="25"/>
      <c r="P1979" s="25"/>
      <c r="T1979" s="37"/>
      <c r="U1979" s="37"/>
      <c r="Y1979" s="37"/>
      <c r="Z1979" s="37"/>
    </row>
    <row r="1980" spans="1:28" x14ac:dyDescent="0.2">
      <c r="A1980" s="101">
        <v>1978</v>
      </c>
      <c r="B1980" s="37"/>
      <c r="C1980" s="37"/>
      <c r="D1980" s="37"/>
      <c r="G1980" s="37"/>
      <c r="J1980" s="25"/>
      <c r="K1980" s="25"/>
      <c r="P1980" s="25"/>
      <c r="T1980" s="37"/>
      <c r="U1980" s="37"/>
      <c r="Y1980" s="37"/>
      <c r="Z1980" s="37"/>
    </row>
    <row r="1981" spans="1:28" ht="13.5" thickBot="1" x14ac:dyDescent="0.25">
      <c r="A1981" s="113">
        <v>1979</v>
      </c>
      <c r="B1981" s="121"/>
      <c r="C1981" s="121"/>
      <c r="D1981" s="121"/>
      <c r="E1981" s="121"/>
      <c r="F1981" s="122"/>
      <c r="G1981" s="121"/>
      <c r="H1981" s="122"/>
      <c r="I1981" s="121"/>
      <c r="J1981" s="121"/>
      <c r="K1981" s="121"/>
      <c r="L1981" s="121"/>
      <c r="M1981" s="122"/>
      <c r="N1981" s="121"/>
      <c r="O1981" s="121"/>
      <c r="P1981" s="121"/>
      <c r="Q1981" s="121"/>
      <c r="R1981" s="122"/>
      <c r="S1981" s="121"/>
      <c r="T1981" s="121"/>
      <c r="U1981" s="121"/>
      <c r="V1981" s="121"/>
      <c r="W1981" s="122"/>
      <c r="X1981" s="121"/>
      <c r="Y1981" s="114"/>
      <c r="Z1981" s="114"/>
      <c r="AA1981" s="114"/>
      <c r="AB1981" s="115"/>
    </row>
    <row r="1982" spans="1:28" x14ac:dyDescent="0.2">
      <c r="A1982" s="101">
        <v>1980</v>
      </c>
      <c r="B1982" s="37"/>
      <c r="C1982" s="37"/>
      <c r="D1982" s="37"/>
      <c r="G1982" s="37"/>
      <c r="J1982" s="25"/>
      <c r="K1982" s="25"/>
      <c r="P1982" s="25"/>
      <c r="T1982" s="37"/>
      <c r="U1982" s="37"/>
      <c r="Y1982" s="37"/>
      <c r="Z1982" s="37"/>
    </row>
    <row r="1983" spans="1:28" x14ac:dyDescent="0.2">
      <c r="A1983" s="101">
        <v>1981</v>
      </c>
      <c r="B1983" s="37"/>
      <c r="C1983" s="37"/>
      <c r="D1983" s="37"/>
      <c r="G1983" s="37"/>
      <c r="J1983" s="25"/>
      <c r="K1983" s="25"/>
      <c r="P1983" s="25"/>
      <c r="T1983" s="37"/>
      <c r="U1983" s="37"/>
      <c r="Y1983" s="37"/>
      <c r="Z1983" s="37"/>
    </row>
    <row r="1984" spans="1:28" x14ac:dyDescent="0.2">
      <c r="A1984" s="101">
        <v>1982</v>
      </c>
      <c r="B1984" s="37"/>
      <c r="C1984" s="37"/>
      <c r="D1984" s="37"/>
      <c r="G1984" s="37"/>
      <c r="J1984" s="25"/>
      <c r="K1984" s="25"/>
      <c r="P1984" s="25"/>
      <c r="T1984" s="37"/>
      <c r="U1984" s="37"/>
      <c r="Y1984" s="37"/>
      <c r="Z1984" s="37"/>
    </row>
    <row r="1985" spans="1:28" x14ac:dyDescent="0.2">
      <c r="A1985" s="101">
        <v>1983</v>
      </c>
      <c r="B1985" s="37"/>
      <c r="C1985" s="37"/>
      <c r="D1985" s="37"/>
      <c r="G1985" s="37"/>
      <c r="J1985" s="25"/>
      <c r="K1985" s="25"/>
      <c r="P1985" s="25"/>
      <c r="T1985" s="37"/>
      <c r="U1985" s="37"/>
      <c r="Y1985" s="37"/>
      <c r="Z1985" s="37"/>
    </row>
    <row r="1986" spans="1:28" ht="13.5" thickBot="1" x14ac:dyDescent="0.25">
      <c r="A1986" s="113">
        <v>1984</v>
      </c>
      <c r="B1986" s="121"/>
      <c r="C1986" s="121"/>
      <c r="D1986" s="121"/>
      <c r="E1986" s="121"/>
      <c r="F1986" s="122"/>
      <c r="G1986" s="121"/>
      <c r="H1986" s="122"/>
      <c r="I1986" s="121"/>
      <c r="J1986" s="121"/>
      <c r="K1986" s="121"/>
      <c r="L1986" s="121"/>
      <c r="M1986" s="122"/>
      <c r="N1986" s="121"/>
      <c r="O1986" s="121"/>
      <c r="P1986" s="121"/>
      <c r="Q1986" s="121"/>
      <c r="R1986" s="122"/>
      <c r="S1986" s="121"/>
      <c r="T1986" s="121"/>
      <c r="U1986" s="121"/>
      <c r="V1986" s="121"/>
      <c r="W1986" s="122"/>
      <c r="X1986" s="121"/>
      <c r="Y1986" s="114"/>
      <c r="Z1986" s="114"/>
      <c r="AA1986" s="114"/>
      <c r="AB1986" s="115"/>
    </row>
    <row r="1987" spans="1:28" x14ac:dyDescent="0.2">
      <c r="A1987" s="101">
        <v>1985</v>
      </c>
      <c r="B1987" s="37"/>
      <c r="C1987" s="37"/>
      <c r="D1987" s="37"/>
      <c r="G1987" s="37"/>
      <c r="J1987" s="25"/>
      <c r="K1987" s="25"/>
      <c r="P1987" s="25"/>
      <c r="T1987" s="37"/>
      <c r="U1987" s="37"/>
      <c r="Y1987" s="37"/>
      <c r="Z1987" s="37"/>
    </row>
    <row r="1988" spans="1:28" x14ac:dyDescent="0.2">
      <c r="A1988" s="101">
        <v>1986</v>
      </c>
      <c r="B1988" s="37"/>
      <c r="C1988" s="37"/>
      <c r="D1988" s="37"/>
      <c r="G1988" s="37"/>
      <c r="J1988" s="25"/>
      <c r="K1988" s="25"/>
      <c r="P1988" s="25"/>
      <c r="T1988" s="37"/>
      <c r="U1988" s="37"/>
      <c r="Y1988" s="37"/>
      <c r="Z1988" s="37"/>
    </row>
    <row r="1989" spans="1:28" x14ac:dyDescent="0.2">
      <c r="A1989" s="101">
        <v>1987</v>
      </c>
      <c r="B1989" s="37"/>
      <c r="C1989" s="37"/>
      <c r="D1989" s="37"/>
      <c r="G1989" s="37"/>
      <c r="J1989" s="25"/>
      <c r="K1989" s="25"/>
      <c r="P1989" s="25"/>
      <c r="T1989" s="37"/>
      <c r="U1989" s="37"/>
      <c r="Y1989" s="37"/>
      <c r="Z1989" s="37"/>
    </row>
    <row r="1990" spans="1:28" x14ac:dyDescent="0.2">
      <c r="A1990" s="101">
        <v>1988</v>
      </c>
      <c r="B1990" s="37"/>
      <c r="C1990" s="37"/>
      <c r="D1990" s="37"/>
      <c r="G1990" s="37"/>
      <c r="J1990" s="25"/>
      <c r="K1990" s="25"/>
      <c r="P1990" s="25"/>
      <c r="T1990" s="37"/>
      <c r="U1990" s="37"/>
      <c r="Y1990" s="37"/>
      <c r="Z1990" s="37"/>
    </row>
    <row r="1991" spans="1:28" ht="13.5" thickBot="1" x14ac:dyDescent="0.25">
      <c r="A1991" s="113">
        <v>1989</v>
      </c>
      <c r="B1991" s="121"/>
      <c r="C1991" s="121"/>
      <c r="D1991" s="121"/>
      <c r="E1991" s="121"/>
      <c r="F1991" s="122"/>
      <c r="G1991" s="121"/>
      <c r="H1991" s="122"/>
      <c r="I1991" s="121"/>
      <c r="J1991" s="121"/>
      <c r="K1991" s="121"/>
      <c r="L1991" s="121"/>
      <c r="M1991" s="122"/>
      <c r="N1991" s="121"/>
      <c r="O1991" s="121"/>
      <c r="P1991" s="121"/>
      <c r="Q1991" s="121"/>
      <c r="R1991" s="122"/>
      <c r="S1991" s="121"/>
      <c r="T1991" s="121"/>
      <c r="U1991" s="121"/>
      <c r="V1991" s="121"/>
      <c r="W1991" s="122"/>
      <c r="X1991" s="121"/>
      <c r="Y1991" s="114"/>
      <c r="Z1991" s="114"/>
      <c r="AA1991" s="114"/>
      <c r="AB1991" s="115"/>
    </row>
    <row r="1992" spans="1:28" x14ac:dyDescent="0.2">
      <c r="A1992" s="101">
        <v>1990</v>
      </c>
      <c r="B1992" s="37"/>
      <c r="C1992" s="37"/>
      <c r="D1992" s="37"/>
      <c r="G1992" s="37"/>
      <c r="J1992" s="25"/>
      <c r="K1992" s="25"/>
      <c r="P1992" s="25"/>
      <c r="T1992" s="37"/>
      <c r="U1992" s="37"/>
      <c r="Y1992" s="37"/>
      <c r="Z1992" s="37"/>
    </row>
    <row r="1993" spans="1:28" x14ac:dyDescent="0.2">
      <c r="A1993" s="101">
        <v>1991</v>
      </c>
      <c r="B1993" s="37"/>
      <c r="C1993" s="37"/>
      <c r="D1993" s="37"/>
      <c r="G1993" s="37"/>
      <c r="J1993" s="25"/>
      <c r="K1993" s="25"/>
      <c r="P1993" s="25"/>
      <c r="T1993" s="37"/>
      <c r="U1993" s="37"/>
      <c r="Y1993" s="37"/>
      <c r="Z1993" s="37"/>
    </row>
    <row r="1994" spans="1:28" x14ac:dyDescent="0.2">
      <c r="A1994" s="101">
        <v>1992</v>
      </c>
      <c r="B1994" s="37"/>
      <c r="C1994" s="37"/>
      <c r="D1994" s="37"/>
      <c r="G1994" s="37"/>
      <c r="J1994" s="25"/>
      <c r="K1994" s="25"/>
      <c r="P1994" s="25"/>
      <c r="T1994" s="37"/>
      <c r="U1994" s="37"/>
      <c r="Y1994" s="37"/>
      <c r="Z1994" s="37"/>
    </row>
    <row r="1995" spans="1:28" x14ac:dyDescent="0.2">
      <c r="A1995" s="101">
        <v>1993</v>
      </c>
      <c r="B1995" s="37"/>
      <c r="C1995" s="37"/>
      <c r="D1995" s="37"/>
      <c r="G1995" s="37"/>
      <c r="J1995" s="25"/>
      <c r="K1995" s="25"/>
      <c r="P1995" s="25"/>
      <c r="T1995" s="37"/>
      <c r="U1995" s="37"/>
      <c r="Y1995" s="37"/>
      <c r="Z1995" s="37"/>
    </row>
    <row r="1996" spans="1:28" ht="13.5" thickBot="1" x14ac:dyDescent="0.25">
      <c r="A1996" s="113">
        <v>1994</v>
      </c>
      <c r="B1996" s="121"/>
      <c r="C1996" s="121"/>
      <c r="D1996" s="121"/>
      <c r="E1996" s="121"/>
      <c r="F1996" s="122"/>
      <c r="G1996" s="121"/>
      <c r="H1996" s="122"/>
      <c r="I1996" s="121"/>
      <c r="J1996" s="121"/>
      <c r="K1996" s="121"/>
      <c r="L1996" s="121"/>
      <c r="M1996" s="122"/>
      <c r="N1996" s="121"/>
      <c r="O1996" s="121"/>
      <c r="P1996" s="121"/>
      <c r="Q1996" s="121"/>
      <c r="R1996" s="122"/>
      <c r="S1996" s="121"/>
      <c r="T1996" s="121"/>
      <c r="U1996" s="121"/>
      <c r="V1996" s="121"/>
      <c r="W1996" s="122"/>
      <c r="X1996" s="121"/>
      <c r="Y1996" s="114"/>
      <c r="Z1996" s="114"/>
      <c r="AA1996" s="114"/>
      <c r="AB1996" s="115"/>
    </row>
    <row r="1997" spans="1:28" x14ac:dyDescent="0.2">
      <c r="A1997" s="101">
        <v>1995</v>
      </c>
      <c r="B1997" s="37"/>
      <c r="C1997" s="37"/>
      <c r="D1997" s="37"/>
      <c r="G1997" s="37"/>
      <c r="J1997" s="25"/>
      <c r="K1997" s="25"/>
      <c r="P1997" s="25"/>
      <c r="T1997" s="37"/>
      <c r="U1997" s="37"/>
      <c r="Y1997" s="37"/>
      <c r="Z1997" s="37"/>
    </row>
    <row r="1998" spans="1:28" x14ac:dyDescent="0.2">
      <c r="A1998" s="101">
        <v>1996</v>
      </c>
      <c r="B1998" s="37"/>
      <c r="C1998" s="37"/>
      <c r="D1998" s="37"/>
      <c r="G1998" s="37"/>
      <c r="J1998" s="25"/>
      <c r="K1998" s="25"/>
      <c r="P1998" s="25"/>
      <c r="T1998" s="37"/>
      <c r="U1998" s="37"/>
      <c r="Y1998" s="37"/>
      <c r="Z1998" s="37"/>
    </row>
    <row r="1999" spans="1:28" x14ac:dyDescent="0.2">
      <c r="A1999" s="101">
        <v>1997</v>
      </c>
      <c r="B1999" s="37"/>
      <c r="C1999" s="37"/>
      <c r="D1999" s="37"/>
      <c r="G1999" s="37"/>
      <c r="J1999" s="25"/>
      <c r="K1999" s="25"/>
      <c r="P1999" s="25"/>
      <c r="T1999" s="37"/>
      <c r="U1999" s="37"/>
      <c r="Y1999" s="37"/>
      <c r="Z1999" s="37"/>
    </row>
    <row r="2000" spans="1:28" x14ac:dyDescent="0.2">
      <c r="A2000" s="101">
        <v>1998</v>
      </c>
      <c r="B2000" s="37"/>
      <c r="C2000" s="37"/>
      <c r="D2000" s="37"/>
      <c r="G2000" s="37"/>
      <c r="J2000" s="25"/>
      <c r="K2000" s="25"/>
      <c r="P2000" s="25"/>
      <c r="T2000" s="37"/>
      <c r="U2000" s="37"/>
      <c r="Y2000" s="37"/>
      <c r="Z2000" s="37"/>
    </row>
    <row r="2001" spans="1:28" ht="13.5" thickBot="1" x14ac:dyDescent="0.25">
      <c r="A2001" s="113">
        <v>1999</v>
      </c>
      <c r="B2001" s="121"/>
      <c r="C2001" s="121"/>
      <c r="D2001" s="121"/>
      <c r="E2001" s="121"/>
      <c r="F2001" s="122"/>
      <c r="G2001" s="121"/>
      <c r="H2001" s="122"/>
      <c r="I2001" s="121"/>
      <c r="J2001" s="121"/>
      <c r="K2001" s="121"/>
      <c r="L2001" s="121"/>
      <c r="M2001" s="122"/>
      <c r="N2001" s="121"/>
      <c r="O2001" s="121"/>
      <c r="P2001" s="121"/>
      <c r="Q2001" s="121"/>
      <c r="R2001" s="122"/>
      <c r="S2001" s="121"/>
      <c r="T2001" s="121"/>
      <c r="U2001" s="121"/>
      <c r="V2001" s="121"/>
      <c r="W2001" s="122"/>
      <c r="X2001" s="121"/>
      <c r="Y2001" s="114"/>
      <c r="Z2001" s="114"/>
      <c r="AA2001" s="114"/>
      <c r="AB2001" s="115"/>
    </row>
    <row r="2002" spans="1:28" x14ac:dyDescent="0.2">
      <c r="A2002" s="101">
        <v>2000</v>
      </c>
      <c r="B2002" s="37"/>
      <c r="C2002" s="37"/>
      <c r="D2002" s="37"/>
      <c r="G2002" s="37"/>
      <c r="J2002" s="25"/>
      <c r="K2002" s="25"/>
      <c r="P2002" s="25"/>
      <c r="T2002" s="37"/>
      <c r="U2002" s="37"/>
      <c r="Y2002" s="37"/>
      <c r="Z2002" s="37"/>
    </row>
    <row r="2003" spans="1:28" x14ac:dyDescent="0.2">
      <c r="A2003" s="101">
        <v>2001</v>
      </c>
      <c r="B2003" s="37"/>
      <c r="C2003" s="37"/>
      <c r="D2003" s="37"/>
      <c r="G2003" s="37"/>
      <c r="J2003" s="25"/>
      <c r="K2003" s="25"/>
      <c r="P2003" s="25"/>
      <c r="T2003" s="37"/>
      <c r="U2003" s="37"/>
      <c r="Y2003" s="37"/>
      <c r="Z2003" s="37"/>
    </row>
    <row r="2004" spans="1:28" x14ac:dyDescent="0.2">
      <c r="A2004" s="101">
        <v>2002</v>
      </c>
      <c r="B2004" s="37"/>
      <c r="C2004" s="37"/>
      <c r="D2004" s="37"/>
      <c r="G2004" s="37"/>
      <c r="J2004" s="25"/>
      <c r="K2004" s="25"/>
      <c r="P2004" s="25"/>
      <c r="T2004" s="37"/>
      <c r="U2004" s="37"/>
      <c r="Y2004" s="37"/>
      <c r="Z2004" s="37"/>
    </row>
    <row r="2005" spans="1:28" x14ac:dyDescent="0.2">
      <c r="A2005" s="101">
        <v>2003</v>
      </c>
      <c r="B2005" s="37"/>
      <c r="C2005" s="37"/>
      <c r="D2005" s="37"/>
      <c r="G2005" s="37"/>
      <c r="J2005" s="25"/>
      <c r="K2005" s="25"/>
      <c r="P2005" s="25"/>
      <c r="T2005" s="37"/>
      <c r="U2005" s="37"/>
      <c r="Y2005" s="37"/>
      <c r="Z2005" s="37"/>
    </row>
    <row r="2006" spans="1:28" ht="13.5" thickBot="1" x14ac:dyDescent="0.25">
      <c r="A2006" s="113">
        <v>2004</v>
      </c>
      <c r="B2006" s="121"/>
      <c r="C2006" s="121"/>
      <c r="D2006" s="121"/>
      <c r="E2006" s="121"/>
      <c r="F2006" s="122"/>
      <c r="G2006" s="121"/>
      <c r="H2006" s="122"/>
      <c r="I2006" s="121"/>
      <c r="J2006" s="121"/>
      <c r="K2006" s="121"/>
      <c r="L2006" s="121"/>
      <c r="M2006" s="122"/>
      <c r="N2006" s="121"/>
      <c r="O2006" s="121"/>
      <c r="P2006" s="121"/>
      <c r="Q2006" s="121"/>
      <c r="R2006" s="122"/>
      <c r="S2006" s="121"/>
      <c r="T2006" s="121"/>
      <c r="U2006" s="121"/>
      <c r="V2006" s="121"/>
      <c r="W2006" s="122"/>
      <c r="X2006" s="121"/>
      <c r="Y2006" s="114"/>
      <c r="Z2006" s="114"/>
      <c r="AA2006" s="114"/>
      <c r="AB2006" s="115"/>
    </row>
    <row r="2007" spans="1:28" x14ac:dyDescent="0.2">
      <c r="A2007" s="101">
        <v>2005</v>
      </c>
      <c r="B2007" s="37"/>
      <c r="C2007" s="37"/>
      <c r="D2007" s="37"/>
      <c r="G2007" s="37"/>
      <c r="J2007" s="25"/>
      <c r="K2007" s="25"/>
      <c r="P2007" s="25"/>
      <c r="T2007" s="37"/>
      <c r="U2007" s="37"/>
      <c r="Y2007" s="37"/>
      <c r="Z2007" s="37"/>
    </row>
    <row r="2008" spans="1:28" x14ac:dyDescent="0.2">
      <c r="A2008" s="101">
        <v>2006</v>
      </c>
      <c r="B2008" s="37"/>
      <c r="C2008" s="37"/>
      <c r="D2008" s="37"/>
      <c r="G2008" s="37"/>
      <c r="J2008" s="25"/>
      <c r="K2008" s="25"/>
      <c r="P2008" s="25"/>
      <c r="T2008" s="37"/>
      <c r="U2008" s="37"/>
      <c r="Y2008" s="37"/>
      <c r="Z2008" s="37"/>
    </row>
    <row r="2009" spans="1:28" x14ac:dyDescent="0.2">
      <c r="A2009" s="101">
        <v>2007</v>
      </c>
      <c r="B2009" s="37"/>
      <c r="C2009" s="37"/>
      <c r="D2009" s="37"/>
      <c r="G2009" s="37"/>
      <c r="J2009" s="25"/>
      <c r="K2009" s="25"/>
      <c r="P2009" s="25"/>
      <c r="T2009" s="37"/>
      <c r="U2009" s="37"/>
      <c r="Y2009" s="37"/>
      <c r="Z2009" s="37"/>
    </row>
    <row r="2010" spans="1:28" x14ac:dyDescent="0.2">
      <c r="A2010" s="101">
        <v>2008</v>
      </c>
      <c r="B2010" s="37"/>
      <c r="C2010" s="37"/>
      <c r="D2010" s="37"/>
      <c r="G2010" s="37"/>
      <c r="J2010" s="25"/>
      <c r="K2010" s="25"/>
      <c r="P2010" s="25"/>
      <c r="T2010" s="37"/>
      <c r="U2010" s="37"/>
      <c r="Y2010" s="37"/>
      <c r="Z2010" s="37"/>
    </row>
    <row r="2011" spans="1:28" ht="13.5" thickBot="1" x14ac:dyDescent="0.25">
      <c r="A2011" s="113">
        <v>2009</v>
      </c>
      <c r="B2011" s="121"/>
      <c r="C2011" s="121"/>
      <c r="D2011" s="121"/>
      <c r="E2011" s="121"/>
      <c r="F2011" s="122"/>
      <c r="G2011" s="121"/>
      <c r="H2011" s="122"/>
      <c r="I2011" s="121"/>
      <c r="J2011" s="121"/>
      <c r="K2011" s="121"/>
      <c r="L2011" s="121"/>
      <c r="M2011" s="122"/>
      <c r="N2011" s="121"/>
      <c r="O2011" s="121"/>
      <c r="P2011" s="121"/>
      <c r="Q2011" s="121"/>
      <c r="R2011" s="122"/>
      <c r="S2011" s="121"/>
      <c r="T2011" s="121"/>
      <c r="U2011" s="121"/>
      <c r="V2011" s="121"/>
      <c r="W2011" s="122"/>
      <c r="X2011" s="121"/>
      <c r="Y2011" s="114"/>
      <c r="Z2011" s="114"/>
      <c r="AA2011" s="114"/>
      <c r="AB2011" s="115"/>
    </row>
    <row r="2012" spans="1:28" x14ac:dyDescent="0.2">
      <c r="A2012" s="101">
        <v>2010</v>
      </c>
      <c r="B2012" s="37"/>
      <c r="C2012" s="37"/>
      <c r="D2012" s="37"/>
      <c r="G2012" s="37"/>
      <c r="J2012" s="25"/>
      <c r="K2012" s="25"/>
      <c r="P2012" s="25"/>
      <c r="T2012" s="37"/>
      <c r="U2012" s="37"/>
      <c r="Y2012" s="37"/>
      <c r="Z2012" s="37"/>
    </row>
    <row r="2013" spans="1:28" x14ac:dyDescent="0.2">
      <c r="A2013" s="101">
        <v>2011</v>
      </c>
      <c r="B2013" s="37"/>
      <c r="C2013" s="37"/>
      <c r="D2013" s="37"/>
      <c r="G2013" s="37"/>
      <c r="J2013" s="25"/>
      <c r="K2013" s="25"/>
      <c r="P2013" s="25"/>
      <c r="T2013" s="37"/>
      <c r="U2013" s="37"/>
      <c r="Y2013" s="37"/>
      <c r="Z2013" s="37"/>
    </row>
    <row r="2014" spans="1:28" x14ac:dyDescent="0.2">
      <c r="A2014" s="101">
        <v>2012</v>
      </c>
      <c r="B2014" s="37"/>
      <c r="C2014" s="37"/>
      <c r="D2014" s="37"/>
      <c r="G2014" s="37"/>
      <c r="J2014" s="25"/>
      <c r="K2014" s="25"/>
      <c r="P2014" s="25"/>
      <c r="T2014" s="37"/>
      <c r="U2014" s="37"/>
      <c r="Y2014" s="37"/>
      <c r="Z2014" s="37"/>
    </row>
    <row r="2015" spans="1:28" x14ac:dyDescent="0.2">
      <c r="A2015" s="101">
        <v>2013</v>
      </c>
      <c r="B2015" s="37"/>
      <c r="C2015" s="37"/>
      <c r="D2015" s="37"/>
      <c r="G2015" s="37"/>
      <c r="J2015" s="25"/>
      <c r="K2015" s="25"/>
      <c r="P2015" s="25"/>
      <c r="T2015" s="37"/>
      <c r="U2015" s="37"/>
      <c r="Y2015" s="37"/>
      <c r="Z2015" s="37"/>
    </row>
    <row r="2016" spans="1:28" ht="13.5" thickBot="1" x14ac:dyDescent="0.25">
      <c r="A2016" s="113">
        <v>2014</v>
      </c>
      <c r="B2016" s="121"/>
      <c r="C2016" s="121"/>
      <c r="D2016" s="121"/>
      <c r="E2016" s="121"/>
      <c r="F2016" s="122"/>
      <c r="G2016" s="121"/>
      <c r="H2016" s="122"/>
      <c r="I2016" s="121"/>
      <c r="J2016" s="121"/>
      <c r="K2016" s="121"/>
      <c r="L2016" s="121"/>
      <c r="M2016" s="122"/>
      <c r="N2016" s="121"/>
      <c r="O2016" s="121"/>
      <c r="P2016" s="121"/>
      <c r="Q2016" s="121"/>
      <c r="R2016" s="122"/>
      <c r="S2016" s="121"/>
      <c r="T2016" s="121"/>
      <c r="U2016" s="121"/>
      <c r="V2016" s="121"/>
      <c r="W2016" s="122"/>
      <c r="X2016" s="121"/>
      <c r="Y2016" s="114"/>
      <c r="Z2016" s="114"/>
      <c r="AA2016" s="114"/>
      <c r="AB2016" s="115"/>
    </row>
    <row r="2017" spans="1:28" x14ac:dyDescent="0.2">
      <c r="A2017" s="101">
        <v>2015</v>
      </c>
      <c r="B2017" s="37"/>
      <c r="C2017" s="37"/>
      <c r="D2017" s="37"/>
      <c r="G2017" s="37"/>
      <c r="J2017" s="25"/>
      <c r="K2017" s="25"/>
      <c r="P2017" s="25"/>
      <c r="T2017" s="37"/>
      <c r="U2017" s="37"/>
      <c r="Y2017" s="37"/>
      <c r="Z2017" s="37"/>
    </row>
    <row r="2018" spans="1:28" x14ac:dyDescent="0.2">
      <c r="A2018" s="101">
        <v>2016</v>
      </c>
      <c r="B2018" s="37"/>
      <c r="C2018" s="37"/>
      <c r="D2018" s="37"/>
      <c r="G2018" s="37"/>
      <c r="J2018" s="25"/>
      <c r="K2018" s="25"/>
      <c r="P2018" s="25"/>
      <c r="T2018" s="37"/>
      <c r="U2018" s="37"/>
      <c r="Y2018" s="37"/>
      <c r="Z2018" s="37"/>
    </row>
    <row r="2019" spans="1:28" x14ac:dyDescent="0.2">
      <c r="A2019" s="101">
        <v>2017</v>
      </c>
      <c r="B2019" s="37"/>
      <c r="C2019" s="37"/>
      <c r="D2019" s="37"/>
      <c r="G2019" s="37"/>
      <c r="J2019" s="25"/>
      <c r="K2019" s="25"/>
      <c r="P2019" s="25"/>
      <c r="T2019" s="37"/>
      <c r="U2019" s="37"/>
      <c r="Y2019" s="37"/>
      <c r="Z2019" s="37"/>
    </row>
    <row r="2020" spans="1:28" x14ac:dyDescent="0.2">
      <c r="A2020" s="101">
        <v>2018</v>
      </c>
      <c r="B2020" s="37"/>
      <c r="C2020" s="37"/>
      <c r="D2020" s="37"/>
      <c r="G2020" s="37"/>
      <c r="J2020" s="25"/>
      <c r="K2020" s="25"/>
      <c r="P2020" s="25"/>
      <c r="T2020" s="37"/>
      <c r="U2020" s="37"/>
      <c r="Y2020" s="37"/>
      <c r="Z2020" s="37"/>
    </row>
    <row r="2021" spans="1:28" ht="13.5" thickBot="1" x14ac:dyDescent="0.25">
      <c r="A2021" s="113">
        <v>2019</v>
      </c>
      <c r="B2021" s="121"/>
      <c r="C2021" s="121"/>
      <c r="D2021" s="121"/>
      <c r="E2021" s="121"/>
      <c r="F2021" s="122"/>
      <c r="G2021" s="121"/>
      <c r="H2021" s="122"/>
      <c r="I2021" s="121"/>
      <c r="J2021" s="121"/>
      <c r="K2021" s="121"/>
      <c r="L2021" s="121"/>
      <c r="M2021" s="122"/>
      <c r="N2021" s="121"/>
      <c r="O2021" s="121"/>
      <c r="P2021" s="121"/>
      <c r="Q2021" s="121"/>
      <c r="R2021" s="122"/>
      <c r="S2021" s="121"/>
      <c r="T2021" s="121"/>
      <c r="U2021" s="121"/>
      <c r="V2021" s="121"/>
      <c r="W2021" s="122"/>
      <c r="X2021" s="121"/>
      <c r="Y2021" s="114"/>
      <c r="Z2021" s="114"/>
      <c r="AA2021" s="114"/>
      <c r="AB2021" s="115"/>
    </row>
    <row r="2022" spans="1:28" x14ac:dyDescent="0.2">
      <c r="A2022" s="101">
        <v>2020</v>
      </c>
      <c r="B2022" s="37"/>
      <c r="C2022" s="37"/>
      <c r="D2022" s="37"/>
      <c r="G2022" s="37"/>
      <c r="J2022" s="25"/>
      <c r="K2022" s="25"/>
      <c r="P2022" s="25"/>
      <c r="T2022" s="37"/>
      <c r="U2022" s="37"/>
      <c r="Y2022" s="37"/>
      <c r="Z2022" s="37"/>
    </row>
    <row r="2023" spans="1:28" x14ac:dyDescent="0.2">
      <c r="A2023" s="101">
        <v>2021</v>
      </c>
      <c r="B2023" s="37"/>
      <c r="C2023" s="37"/>
      <c r="D2023" s="37"/>
      <c r="G2023" s="37"/>
      <c r="J2023" s="25"/>
      <c r="K2023" s="25"/>
      <c r="P2023" s="25"/>
      <c r="T2023" s="37"/>
      <c r="U2023" s="37"/>
      <c r="Y2023" s="37"/>
      <c r="Z2023" s="37"/>
    </row>
    <row r="2024" spans="1:28" x14ac:dyDescent="0.2">
      <c r="A2024" s="101">
        <v>2022</v>
      </c>
      <c r="B2024" s="37"/>
      <c r="C2024" s="37"/>
      <c r="D2024" s="37"/>
      <c r="G2024" s="37"/>
      <c r="J2024" s="25"/>
      <c r="K2024" s="25"/>
      <c r="P2024" s="25"/>
      <c r="T2024" s="37"/>
      <c r="U2024" s="37"/>
      <c r="Y2024" s="37"/>
      <c r="Z2024" s="37"/>
    </row>
    <row r="2025" spans="1:28" x14ac:dyDescent="0.2">
      <c r="A2025" s="101">
        <v>2023</v>
      </c>
      <c r="B2025" s="37"/>
      <c r="C2025" s="37"/>
      <c r="D2025" s="37"/>
      <c r="G2025" s="37"/>
      <c r="J2025" s="25"/>
      <c r="K2025" s="25"/>
      <c r="P2025" s="25"/>
      <c r="T2025" s="37"/>
      <c r="U2025" s="37"/>
      <c r="Y2025" s="37"/>
      <c r="Z2025" s="37"/>
    </row>
    <row r="2026" spans="1:28" ht="13.5" thickBot="1" x14ac:dyDescent="0.25">
      <c r="A2026" s="113">
        <v>2024</v>
      </c>
      <c r="B2026" s="121"/>
      <c r="C2026" s="121"/>
      <c r="D2026" s="121"/>
      <c r="E2026" s="121"/>
      <c r="F2026" s="122"/>
      <c r="G2026" s="121"/>
      <c r="H2026" s="122"/>
      <c r="I2026" s="121"/>
      <c r="J2026" s="121"/>
      <c r="K2026" s="121"/>
      <c r="L2026" s="121"/>
      <c r="M2026" s="122"/>
      <c r="N2026" s="121"/>
      <c r="O2026" s="121"/>
      <c r="P2026" s="121"/>
      <c r="Q2026" s="121"/>
      <c r="R2026" s="122"/>
      <c r="S2026" s="121"/>
      <c r="T2026" s="121"/>
      <c r="U2026" s="121"/>
      <c r="V2026" s="121"/>
      <c r="W2026" s="122"/>
      <c r="X2026" s="121"/>
      <c r="Y2026" s="114"/>
      <c r="Z2026" s="114"/>
      <c r="AA2026" s="114"/>
      <c r="AB2026" s="115"/>
    </row>
    <row r="2027" spans="1:28" x14ac:dyDescent="0.2">
      <c r="A2027" s="101">
        <v>2025</v>
      </c>
      <c r="B2027" s="37"/>
      <c r="C2027" s="37"/>
      <c r="D2027" s="37"/>
      <c r="G2027" s="37"/>
      <c r="J2027" s="25"/>
      <c r="K2027" s="25"/>
      <c r="P2027" s="25"/>
      <c r="T2027" s="37"/>
      <c r="U2027" s="37"/>
      <c r="Y2027" s="37"/>
      <c r="Z2027" s="37"/>
    </row>
    <row r="2028" spans="1:28" x14ac:dyDescent="0.2">
      <c r="A2028" s="101">
        <v>2026</v>
      </c>
      <c r="B2028" s="37"/>
      <c r="C2028" s="37"/>
      <c r="D2028" s="37"/>
      <c r="G2028" s="37"/>
      <c r="J2028" s="25"/>
      <c r="K2028" s="25"/>
      <c r="P2028" s="25"/>
      <c r="T2028" s="37"/>
      <c r="U2028" s="37"/>
      <c r="Y2028" s="37"/>
      <c r="Z2028" s="37"/>
    </row>
    <row r="2029" spans="1:28" x14ac:dyDescent="0.2">
      <c r="A2029" s="101">
        <v>2027</v>
      </c>
      <c r="B2029" s="37"/>
      <c r="C2029" s="37"/>
      <c r="D2029" s="37"/>
      <c r="G2029" s="37"/>
      <c r="J2029" s="25"/>
      <c r="K2029" s="25"/>
      <c r="P2029" s="25"/>
      <c r="T2029" s="37"/>
      <c r="U2029" s="37"/>
      <c r="Y2029" s="37"/>
      <c r="Z2029" s="37"/>
    </row>
    <row r="2030" spans="1:28" x14ac:dyDescent="0.2">
      <c r="A2030" s="101">
        <v>2028</v>
      </c>
      <c r="B2030" s="37"/>
      <c r="C2030" s="37"/>
      <c r="D2030" s="37"/>
      <c r="G2030" s="37"/>
      <c r="J2030" s="25"/>
      <c r="K2030" s="25"/>
      <c r="P2030" s="25"/>
      <c r="T2030" s="37"/>
      <c r="U2030" s="37"/>
      <c r="Y2030" s="37"/>
      <c r="Z2030" s="37"/>
    </row>
    <row r="2031" spans="1:28" ht="13.5" thickBot="1" x14ac:dyDescent="0.25">
      <c r="A2031" s="113">
        <v>2029</v>
      </c>
      <c r="B2031" s="121"/>
      <c r="C2031" s="121"/>
      <c r="D2031" s="121"/>
      <c r="E2031" s="121"/>
      <c r="F2031" s="122"/>
      <c r="G2031" s="121"/>
      <c r="H2031" s="122"/>
      <c r="I2031" s="121"/>
      <c r="J2031" s="121"/>
      <c r="K2031" s="121"/>
      <c r="L2031" s="121"/>
      <c r="M2031" s="122"/>
      <c r="N2031" s="121"/>
      <c r="O2031" s="121"/>
      <c r="P2031" s="121"/>
      <c r="Q2031" s="121"/>
      <c r="R2031" s="122"/>
      <c r="S2031" s="121"/>
      <c r="T2031" s="121"/>
      <c r="U2031" s="121"/>
      <c r="V2031" s="121"/>
      <c r="W2031" s="122"/>
      <c r="X2031" s="121"/>
      <c r="Y2031" s="114"/>
      <c r="Z2031" s="114"/>
      <c r="AA2031" s="114"/>
      <c r="AB2031" s="115"/>
    </row>
    <row r="2032" spans="1:28" x14ac:dyDescent="0.2">
      <c r="A2032" s="101">
        <v>2030</v>
      </c>
      <c r="B2032" s="37"/>
      <c r="C2032" s="37"/>
      <c r="D2032" s="37"/>
      <c r="G2032" s="37"/>
      <c r="J2032" s="25"/>
      <c r="K2032" s="25"/>
      <c r="P2032" s="25"/>
      <c r="T2032" s="37"/>
      <c r="U2032" s="37"/>
      <c r="Y2032" s="37"/>
      <c r="Z2032" s="37"/>
    </row>
    <row r="2033" spans="1:28" x14ac:dyDescent="0.2">
      <c r="A2033" s="101">
        <v>2031</v>
      </c>
      <c r="B2033" s="37"/>
      <c r="C2033" s="37"/>
      <c r="D2033" s="37"/>
      <c r="G2033" s="37"/>
      <c r="J2033" s="25"/>
      <c r="K2033" s="25"/>
      <c r="P2033" s="25"/>
      <c r="T2033" s="37"/>
      <c r="U2033" s="37"/>
      <c r="Y2033" s="37"/>
      <c r="Z2033" s="37"/>
    </row>
    <row r="2034" spans="1:28" x14ac:dyDescent="0.2">
      <c r="A2034" s="101">
        <v>2032</v>
      </c>
      <c r="B2034" s="37"/>
      <c r="C2034" s="37"/>
      <c r="D2034" s="37"/>
      <c r="G2034" s="37"/>
      <c r="J2034" s="25"/>
      <c r="K2034" s="25"/>
      <c r="P2034" s="25"/>
      <c r="T2034" s="37"/>
      <c r="U2034" s="37"/>
      <c r="Y2034" s="37"/>
      <c r="Z2034" s="37"/>
    </row>
    <row r="2035" spans="1:28" x14ac:dyDescent="0.2">
      <c r="A2035" s="101">
        <v>2033</v>
      </c>
      <c r="B2035" s="37"/>
      <c r="C2035" s="37"/>
      <c r="D2035" s="37"/>
      <c r="G2035" s="37"/>
      <c r="J2035" s="25"/>
      <c r="K2035" s="25"/>
      <c r="P2035" s="25"/>
      <c r="T2035" s="37"/>
      <c r="U2035" s="37"/>
      <c r="Y2035" s="37"/>
      <c r="Z2035" s="37"/>
    </row>
    <row r="2036" spans="1:28" ht="13.5" thickBot="1" x14ac:dyDescent="0.25">
      <c r="A2036" s="113">
        <v>2034</v>
      </c>
      <c r="B2036" s="121"/>
      <c r="C2036" s="121"/>
      <c r="D2036" s="121"/>
      <c r="E2036" s="121"/>
      <c r="F2036" s="122"/>
      <c r="G2036" s="121"/>
      <c r="H2036" s="122"/>
      <c r="I2036" s="121"/>
      <c r="J2036" s="121"/>
      <c r="K2036" s="121"/>
      <c r="L2036" s="121"/>
      <c r="M2036" s="122"/>
      <c r="N2036" s="121"/>
      <c r="O2036" s="121"/>
      <c r="P2036" s="121"/>
      <c r="Q2036" s="121"/>
      <c r="R2036" s="122"/>
      <c r="S2036" s="121"/>
      <c r="T2036" s="121"/>
      <c r="U2036" s="121"/>
      <c r="V2036" s="121"/>
      <c r="W2036" s="122"/>
      <c r="X2036" s="121"/>
      <c r="Y2036" s="114"/>
      <c r="Z2036" s="114"/>
      <c r="AA2036" s="114"/>
      <c r="AB2036" s="115"/>
    </row>
    <row r="2037" spans="1:28" x14ac:dyDescent="0.2">
      <c r="A2037" s="101">
        <v>2035</v>
      </c>
      <c r="B2037" s="37"/>
      <c r="C2037" s="37"/>
      <c r="D2037" s="37"/>
      <c r="G2037" s="37"/>
      <c r="J2037" s="25"/>
      <c r="K2037" s="25"/>
      <c r="P2037" s="25"/>
      <c r="T2037" s="37"/>
      <c r="U2037" s="37"/>
      <c r="Y2037" s="37"/>
      <c r="Z2037" s="37"/>
    </row>
    <row r="2038" spans="1:28" x14ac:dyDescent="0.2">
      <c r="A2038" s="101">
        <v>2036</v>
      </c>
      <c r="B2038" s="37"/>
      <c r="C2038" s="37"/>
      <c r="D2038" s="37"/>
      <c r="G2038" s="37"/>
      <c r="J2038" s="25"/>
      <c r="K2038" s="25"/>
      <c r="P2038" s="25"/>
      <c r="T2038" s="37"/>
      <c r="U2038" s="37"/>
      <c r="Y2038" s="37"/>
      <c r="Z2038" s="37"/>
    </row>
    <row r="2039" spans="1:28" x14ac:dyDescent="0.2">
      <c r="A2039" s="101">
        <v>2037</v>
      </c>
      <c r="B2039" s="37"/>
      <c r="C2039" s="37"/>
      <c r="D2039" s="37"/>
      <c r="G2039" s="37"/>
      <c r="J2039" s="25"/>
      <c r="K2039" s="25"/>
      <c r="P2039" s="25"/>
      <c r="T2039" s="37"/>
      <c r="U2039" s="37"/>
      <c r="Y2039" s="37"/>
      <c r="Z2039" s="37"/>
    </row>
    <row r="2040" spans="1:28" x14ac:dyDescent="0.2">
      <c r="A2040" s="101">
        <v>2038</v>
      </c>
      <c r="B2040" s="37"/>
      <c r="C2040" s="37"/>
      <c r="D2040" s="37"/>
      <c r="G2040" s="37"/>
      <c r="J2040" s="25"/>
      <c r="K2040" s="25"/>
      <c r="P2040" s="25"/>
      <c r="T2040" s="37"/>
      <c r="U2040" s="37"/>
      <c r="Y2040" s="37"/>
      <c r="Z2040" s="37"/>
    </row>
    <row r="2041" spans="1:28" ht="13.5" thickBot="1" x14ac:dyDescent="0.25">
      <c r="A2041" s="113">
        <v>2039</v>
      </c>
      <c r="B2041" s="121"/>
      <c r="C2041" s="121"/>
      <c r="D2041" s="121"/>
      <c r="E2041" s="121"/>
      <c r="F2041" s="122"/>
      <c r="G2041" s="121"/>
      <c r="H2041" s="122"/>
      <c r="I2041" s="121"/>
      <c r="J2041" s="121"/>
      <c r="K2041" s="121"/>
      <c r="L2041" s="121"/>
      <c r="M2041" s="122"/>
      <c r="N2041" s="121"/>
      <c r="O2041" s="121"/>
      <c r="P2041" s="121"/>
      <c r="Q2041" s="121"/>
      <c r="R2041" s="122"/>
      <c r="S2041" s="121"/>
      <c r="T2041" s="121"/>
      <c r="U2041" s="121"/>
      <c r="V2041" s="121"/>
      <c r="W2041" s="122"/>
      <c r="X2041" s="121"/>
      <c r="Y2041" s="114"/>
      <c r="Z2041" s="114"/>
      <c r="AA2041" s="114"/>
      <c r="AB2041" s="115"/>
    </row>
    <row r="2042" spans="1:28" x14ac:dyDescent="0.2">
      <c r="A2042" s="101">
        <v>2040</v>
      </c>
      <c r="B2042" s="37"/>
      <c r="C2042" s="37"/>
      <c r="D2042" s="37"/>
      <c r="G2042" s="37"/>
      <c r="J2042" s="25"/>
      <c r="K2042" s="25"/>
      <c r="P2042" s="25"/>
      <c r="T2042" s="37"/>
      <c r="U2042" s="37"/>
      <c r="Y2042" s="37"/>
      <c r="Z2042" s="37"/>
    </row>
    <row r="2043" spans="1:28" x14ac:dyDescent="0.2">
      <c r="A2043" s="101">
        <v>2041</v>
      </c>
      <c r="B2043" s="37"/>
      <c r="C2043" s="37"/>
      <c r="D2043" s="37"/>
      <c r="G2043" s="37"/>
      <c r="J2043" s="25"/>
      <c r="K2043" s="25"/>
      <c r="P2043" s="25"/>
      <c r="T2043" s="37"/>
      <c r="U2043" s="37"/>
      <c r="Y2043" s="37"/>
      <c r="Z2043" s="37"/>
    </row>
    <row r="2044" spans="1:28" x14ac:dyDescent="0.2">
      <c r="A2044" s="101">
        <v>2042</v>
      </c>
      <c r="B2044" s="37"/>
      <c r="C2044" s="37"/>
      <c r="D2044" s="37"/>
      <c r="G2044" s="37"/>
      <c r="J2044" s="25"/>
      <c r="K2044" s="25"/>
      <c r="P2044" s="25"/>
      <c r="T2044" s="37"/>
      <c r="U2044" s="37"/>
      <c r="Y2044" s="37"/>
      <c r="Z2044" s="37"/>
    </row>
    <row r="2045" spans="1:28" x14ac:dyDescent="0.2">
      <c r="A2045" s="101">
        <v>2043</v>
      </c>
      <c r="B2045" s="37"/>
      <c r="C2045" s="37"/>
      <c r="D2045" s="37"/>
      <c r="G2045" s="37"/>
      <c r="J2045" s="25"/>
      <c r="K2045" s="25"/>
      <c r="P2045" s="25"/>
      <c r="T2045" s="37"/>
      <c r="U2045" s="37"/>
      <c r="Y2045" s="37"/>
      <c r="Z2045" s="37"/>
    </row>
    <row r="2046" spans="1:28" ht="13.5" thickBot="1" x14ac:dyDescent="0.25">
      <c r="A2046" s="113">
        <v>2044</v>
      </c>
      <c r="B2046" s="121"/>
      <c r="C2046" s="121"/>
      <c r="D2046" s="121"/>
      <c r="E2046" s="121"/>
      <c r="F2046" s="122"/>
      <c r="G2046" s="121"/>
      <c r="H2046" s="122"/>
      <c r="I2046" s="121"/>
      <c r="J2046" s="121"/>
      <c r="K2046" s="121"/>
      <c r="L2046" s="121"/>
      <c r="M2046" s="122"/>
      <c r="N2046" s="121"/>
      <c r="O2046" s="121"/>
      <c r="P2046" s="121"/>
      <c r="Q2046" s="121"/>
      <c r="R2046" s="122"/>
      <c r="S2046" s="121"/>
      <c r="T2046" s="121"/>
      <c r="U2046" s="121"/>
      <c r="V2046" s="121"/>
      <c r="W2046" s="122"/>
      <c r="X2046" s="121"/>
      <c r="Y2046" s="114"/>
      <c r="Z2046" s="114"/>
      <c r="AA2046" s="114"/>
      <c r="AB2046" s="115"/>
    </row>
    <row r="2047" spans="1:28" x14ac:dyDescent="0.2">
      <c r="A2047" s="101">
        <v>2045</v>
      </c>
      <c r="B2047" s="37"/>
      <c r="C2047" s="37"/>
      <c r="D2047" s="37"/>
      <c r="G2047" s="37"/>
      <c r="J2047" s="25"/>
      <c r="K2047" s="25"/>
      <c r="P2047" s="25"/>
      <c r="T2047" s="37"/>
      <c r="U2047" s="37"/>
      <c r="Y2047" s="37"/>
      <c r="Z2047" s="37"/>
    </row>
    <row r="2048" spans="1:28" x14ac:dyDescent="0.2">
      <c r="A2048" s="101">
        <v>2046</v>
      </c>
      <c r="B2048" s="37"/>
      <c r="C2048" s="37"/>
      <c r="D2048" s="37"/>
      <c r="G2048" s="37"/>
      <c r="J2048" s="25"/>
      <c r="K2048" s="25"/>
      <c r="P2048" s="25"/>
      <c r="T2048" s="37"/>
      <c r="U2048" s="37"/>
      <c r="Y2048" s="37"/>
      <c r="Z2048" s="37"/>
    </row>
    <row r="2049" spans="1:28" x14ac:dyDescent="0.2">
      <c r="A2049" s="101">
        <v>2047</v>
      </c>
      <c r="B2049" s="37"/>
      <c r="C2049" s="37"/>
      <c r="D2049" s="37"/>
      <c r="G2049" s="37"/>
      <c r="J2049" s="25"/>
      <c r="K2049" s="25"/>
      <c r="P2049" s="25"/>
      <c r="T2049" s="37"/>
      <c r="U2049" s="37"/>
      <c r="Y2049" s="37"/>
      <c r="Z2049" s="37"/>
    </row>
    <row r="2050" spans="1:28" x14ac:dyDescent="0.2">
      <c r="A2050" s="101">
        <v>2048</v>
      </c>
      <c r="B2050" s="37"/>
      <c r="C2050" s="37"/>
      <c r="D2050" s="37"/>
      <c r="G2050" s="37"/>
      <c r="J2050" s="25"/>
      <c r="K2050" s="25"/>
      <c r="P2050" s="25"/>
      <c r="T2050" s="37"/>
      <c r="U2050" s="37"/>
      <c r="Y2050" s="37"/>
      <c r="Z2050" s="37"/>
    </row>
    <row r="2051" spans="1:28" ht="13.5" thickBot="1" x14ac:dyDescent="0.25">
      <c r="A2051" s="113">
        <v>2049</v>
      </c>
      <c r="B2051" s="121"/>
      <c r="C2051" s="121"/>
      <c r="D2051" s="121"/>
      <c r="E2051" s="121"/>
      <c r="F2051" s="122"/>
      <c r="G2051" s="121"/>
      <c r="H2051" s="122"/>
      <c r="I2051" s="121"/>
      <c r="J2051" s="121"/>
      <c r="K2051" s="121"/>
      <c r="L2051" s="121"/>
      <c r="M2051" s="122"/>
      <c r="N2051" s="121"/>
      <c r="O2051" s="121"/>
      <c r="P2051" s="121"/>
      <c r="Q2051" s="121"/>
      <c r="R2051" s="122"/>
      <c r="S2051" s="121"/>
      <c r="T2051" s="121"/>
      <c r="U2051" s="121"/>
      <c r="V2051" s="121"/>
      <c r="W2051" s="122"/>
      <c r="X2051" s="121"/>
      <c r="Y2051" s="114"/>
      <c r="Z2051" s="114"/>
      <c r="AA2051" s="114"/>
      <c r="AB2051" s="115"/>
    </row>
    <row r="2052" spans="1:28" x14ac:dyDescent="0.2">
      <c r="A2052" s="101">
        <v>2050</v>
      </c>
      <c r="B2052" s="37"/>
      <c r="C2052" s="37"/>
      <c r="D2052" s="37"/>
      <c r="G2052" s="37"/>
      <c r="J2052" s="25"/>
      <c r="K2052" s="25"/>
      <c r="P2052" s="25"/>
      <c r="T2052" s="37"/>
      <c r="U2052" s="37"/>
      <c r="Y2052" s="37"/>
      <c r="Z2052" s="37"/>
    </row>
    <row r="2053" spans="1:28" x14ac:dyDescent="0.2">
      <c r="A2053" s="101">
        <v>2051</v>
      </c>
      <c r="B2053" s="37"/>
      <c r="C2053" s="37"/>
      <c r="D2053" s="37"/>
      <c r="G2053" s="37"/>
      <c r="J2053" s="25"/>
      <c r="K2053" s="25"/>
      <c r="P2053" s="25"/>
      <c r="T2053" s="37"/>
      <c r="U2053" s="37"/>
      <c r="Y2053" s="37"/>
      <c r="Z2053" s="37"/>
    </row>
    <row r="2054" spans="1:28" x14ac:dyDescent="0.2">
      <c r="A2054" s="101">
        <v>2052</v>
      </c>
      <c r="B2054" s="37"/>
      <c r="C2054" s="37"/>
      <c r="D2054" s="37"/>
      <c r="G2054" s="37"/>
      <c r="J2054" s="25"/>
      <c r="K2054" s="25"/>
      <c r="P2054" s="25"/>
      <c r="T2054" s="37"/>
      <c r="U2054" s="37"/>
      <c r="Y2054" s="37"/>
      <c r="Z2054" s="37"/>
    </row>
    <row r="2055" spans="1:28" x14ac:dyDescent="0.2">
      <c r="A2055" s="101">
        <v>2053</v>
      </c>
      <c r="B2055" s="37"/>
      <c r="C2055" s="37"/>
      <c r="D2055" s="37"/>
      <c r="G2055" s="37"/>
      <c r="J2055" s="25"/>
      <c r="K2055" s="25"/>
      <c r="P2055" s="25"/>
      <c r="T2055" s="37"/>
      <c r="U2055" s="37"/>
      <c r="Y2055" s="37"/>
      <c r="Z2055" s="37"/>
    </row>
    <row r="2056" spans="1:28" ht="13.5" thickBot="1" x14ac:dyDescent="0.25">
      <c r="A2056" s="113">
        <v>2054</v>
      </c>
      <c r="B2056" s="121"/>
      <c r="C2056" s="121"/>
      <c r="D2056" s="121"/>
      <c r="E2056" s="121"/>
      <c r="F2056" s="122"/>
      <c r="G2056" s="121"/>
      <c r="H2056" s="122"/>
      <c r="I2056" s="121"/>
      <c r="J2056" s="121"/>
      <c r="K2056" s="121"/>
      <c r="L2056" s="121"/>
      <c r="M2056" s="122"/>
      <c r="N2056" s="121"/>
      <c r="O2056" s="121"/>
      <c r="P2056" s="121"/>
      <c r="Q2056" s="121"/>
      <c r="R2056" s="122"/>
      <c r="S2056" s="121"/>
      <c r="T2056" s="121"/>
      <c r="U2056" s="121"/>
      <c r="V2056" s="121"/>
      <c r="W2056" s="122"/>
      <c r="X2056" s="121"/>
      <c r="Y2056" s="114"/>
      <c r="Z2056" s="114"/>
      <c r="AA2056" s="114"/>
      <c r="AB2056" s="115"/>
    </row>
    <row r="2057" spans="1:28" x14ac:dyDescent="0.2">
      <c r="A2057" s="101">
        <v>2055</v>
      </c>
      <c r="B2057" s="37"/>
      <c r="C2057" s="37"/>
      <c r="D2057" s="37"/>
      <c r="G2057" s="37"/>
      <c r="J2057" s="25"/>
      <c r="K2057" s="25"/>
      <c r="P2057" s="25"/>
      <c r="T2057" s="37"/>
      <c r="U2057" s="37"/>
      <c r="Y2057" s="37"/>
      <c r="Z2057" s="37"/>
    </row>
    <row r="2058" spans="1:28" x14ac:dyDescent="0.2">
      <c r="A2058" s="101">
        <v>2056</v>
      </c>
      <c r="B2058" s="37"/>
      <c r="C2058" s="37"/>
      <c r="D2058" s="37"/>
      <c r="G2058" s="37"/>
      <c r="J2058" s="25"/>
      <c r="K2058" s="25"/>
      <c r="P2058" s="25"/>
      <c r="T2058" s="37"/>
      <c r="U2058" s="37"/>
      <c r="Y2058" s="37"/>
      <c r="Z2058" s="37"/>
    </row>
    <row r="2059" spans="1:28" x14ac:dyDescent="0.2">
      <c r="A2059" s="101">
        <v>2057</v>
      </c>
      <c r="B2059" s="37"/>
      <c r="C2059" s="37"/>
      <c r="D2059" s="37"/>
      <c r="G2059" s="37"/>
      <c r="J2059" s="25"/>
      <c r="K2059" s="25"/>
      <c r="P2059" s="25"/>
      <c r="T2059" s="37"/>
      <c r="U2059" s="37"/>
      <c r="Y2059" s="37"/>
      <c r="Z2059" s="37"/>
    </row>
    <row r="2060" spans="1:28" x14ac:dyDescent="0.2">
      <c r="A2060" s="101">
        <v>2058</v>
      </c>
      <c r="B2060" s="37"/>
      <c r="C2060" s="37"/>
      <c r="D2060" s="37"/>
      <c r="G2060" s="37"/>
      <c r="J2060" s="25"/>
      <c r="K2060" s="25"/>
      <c r="P2060" s="25"/>
      <c r="T2060" s="37"/>
      <c r="U2060" s="37"/>
      <c r="Y2060" s="37"/>
      <c r="Z2060" s="37"/>
    </row>
    <row r="2061" spans="1:28" ht="13.5" thickBot="1" x14ac:dyDescent="0.25">
      <c r="A2061" s="113">
        <v>2059</v>
      </c>
      <c r="B2061" s="121"/>
      <c r="C2061" s="121"/>
      <c r="D2061" s="121"/>
      <c r="E2061" s="121"/>
      <c r="F2061" s="122"/>
      <c r="G2061" s="121"/>
      <c r="H2061" s="122"/>
      <c r="I2061" s="121"/>
      <c r="J2061" s="121"/>
      <c r="K2061" s="121"/>
      <c r="L2061" s="121"/>
      <c r="M2061" s="122"/>
      <c r="N2061" s="121"/>
      <c r="O2061" s="121"/>
      <c r="P2061" s="121"/>
      <c r="Q2061" s="121"/>
      <c r="R2061" s="122"/>
      <c r="S2061" s="121"/>
      <c r="T2061" s="121"/>
      <c r="U2061" s="121"/>
      <c r="V2061" s="121"/>
      <c r="W2061" s="122"/>
      <c r="X2061" s="121"/>
      <c r="Y2061" s="114"/>
      <c r="Z2061" s="114"/>
      <c r="AA2061" s="114"/>
      <c r="AB2061" s="115"/>
    </row>
    <row r="2062" spans="1:28" x14ac:dyDescent="0.2">
      <c r="A2062" s="101">
        <v>2060</v>
      </c>
      <c r="B2062" s="37"/>
      <c r="C2062" s="37"/>
      <c r="D2062" s="37"/>
      <c r="G2062" s="37"/>
      <c r="J2062" s="25"/>
      <c r="K2062" s="25"/>
      <c r="P2062" s="25"/>
      <c r="T2062" s="37"/>
      <c r="U2062" s="37"/>
      <c r="Y2062" s="37"/>
      <c r="Z2062" s="37"/>
    </row>
    <row r="2063" spans="1:28" x14ac:dyDescent="0.2">
      <c r="A2063" s="101">
        <v>2061</v>
      </c>
      <c r="B2063" s="37"/>
      <c r="C2063" s="37"/>
      <c r="D2063" s="37"/>
      <c r="G2063" s="37"/>
      <c r="J2063" s="25"/>
      <c r="K2063" s="25"/>
      <c r="P2063" s="25"/>
      <c r="T2063" s="37"/>
      <c r="U2063" s="37"/>
      <c r="Y2063" s="37"/>
      <c r="Z2063" s="37"/>
    </row>
    <row r="2064" spans="1:28" x14ac:dyDescent="0.2">
      <c r="A2064" s="101">
        <v>2062</v>
      </c>
      <c r="B2064" s="37"/>
      <c r="C2064" s="37"/>
      <c r="D2064" s="37"/>
      <c r="G2064" s="37"/>
      <c r="J2064" s="25"/>
      <c r="K2064" s="25"/>
      <c r="P2064" s="25"/>
      <c r="T2064" s="37"/>
      <c r="U2064" s="37"/>
      <c r="Y2064" s="37"/>
      <c r="Z2064" s="37"/>
    </row>
    <row r="2065" spans="1:28" x14ac:dyDescent="0.2">
      <c r="A2065" s="101">
        <v>2063</v>
      </c>
      <c r="B2065" s="37"/>
      <c r="C2065" s="37"/>
      <c r="D2065" s="37"/>
      <c r="G2065" s="37"/>
      <c r="J2065" s="25"/>
      <c r="K2065" s="25"/>
      <c r="P2065" s="25"/>
      <c r="T2065" s="37"/>
      <c r="U2065" s="37"/>
      <c r="Y2065" s="37"/>
      <c r="Z2065" s="37"/>
    </row>
    <row r="2066" spans="1:28" ht="13.5" thickBot="1" x14ac:dyDescent="0.25">
      <c r="A2066" s="113">
        <v>2064</v>
      </c>
      <c r="B2066" s="121"/>
      <c r="C2066" s="121"/>
      <c r="D2066" s="121"/>
      <c r="E2066" s="121"/>
      <c r="F2066" s="122"/>
      <c r="G2066" s="121"/>
      <c r="H2066" s="122"/>
      <c r="I2066" s="121"/>
      <c r="J2066" s="121"/>
      <c r="K2066" s="121"/>
      <c r="L2066" s="121"/>
      <c r="M2066" s="122"/>
      <c r="N2066" s="121"/>
      <c r="O2066" s="121"/>
      <c r="P2066" s="121"/>
      <c r="Q2066" s="121"/>
      <c r="R2066" s="122"/>
      <c r="S2066" s="121"/>
      <c r="T2066" s="121"/>
      <c r="U2066" s="121"/>
      <c r="V2066" s="121"/>
      <c r="W2066" s="122"/>
      <c r="X2066" s="121"/>
      <c r="Y2066" s="114"/>
      <c r="Z2066" s="114"/>
      <c r="AA2066" s="114"/>
      <c r="AB2066" s="115"/>
    </row>
    <row r="2067" spans="1:28" x14ac:dyDescent="0.2">
      <c r="A2067" s="101">
        <v>2065</v>
      </c>
      <c r="B2067" s="37"/>
      <c r="C2067" s="37"/>
      <c r="D2067" s="37"/>
      <c r="G2067" s="37"/>
      <c r="J2067" s="25"/>
      <c r="K2067" s="25"/>
      <c r="P2067" s="25"/>
      <c r="T2067" s="37"/>
      <c r="U2067" s="37"/>
      <c r="Y2067" s="37"/>
      <c r="Z2067" s="37"/>
    </row>
    <row r="2068" spans="1:28" x14ac:dyDescent="0.2">
      <c r="A2068" s="101">
        <v>2066</v>
      </c>
      <c r="B2068" s="37"/>
      <c r="C2068" s="37"/>
      <c r="D2068" s="37"/>
      <c r="G2068" s="37"/>
      <c r="J2068" s="25"/>
      <c r="K2068" s="25"/>
      <c r="P2068" s="25"/>
      <c r="T2068" s="37"/>
      <c r="U2068" s="37"/>
      <c r="Y2068" s="37"/>
      <c r="Z2068" s="37"/>
    </row>
    <row r="2069" spans="1:28" x14ac:dyDescent="0.2">
      <c r="A2069" s="101">
        <v>2067</v>
      </c>
      <c r="B2069" s="37"/>
      <c r="C2069" s="37"/>
      <c r="D2069" s="37"/>
      <c r="G2069" s="37"/>
      <c r="J2069" s="25"/>
      <c r="K2069" s="25"/>
      <c r="P2069" s="25"/>
      <c r="T2069" s="37"/>
      <c r="U2069" s="37"/>
      <c r="Y2069" s="37"/>
      <c r="Z2069" s="37"/>
    </row>
    <row r="2070" spans="1:28" x14ac:dyDescent="0.2">
      <c r="A2070" s="101">
        <v>2068</v>
      </c>
      <c r="B2070" s="37"/>
      <c r="C2070" s="37"/>
      <c r="D2070" s="37"/>
      <c r="G2070" s="37"/>
      <c r="J2070" s="25"/>
      <c r="K2070" s="25"/>
      <c r="P2070" s="25"/>
      <c r="T2070" s="37"/>
      <c r="U2070" s="37"/>
      <c r="Y2070" s="37"/>
      <c r="Z2070" s="37"/>
    </row>
    <row r="2071" spans="1:28" ht="13.5" thickBot="1" x14ac:dyDescent="0.25">
      <c r="A2071" s="113">
        <v>2069</v>
      </c>
      <c r="B2071" s="121"/>
      <c r="C2071" s="121"/>
      <c r="D2071" s="121"/>
      <c r="E2071" s="121"/>
      <c r="F2071" s="122"/>
      <c r="G2071" s="121"/>
      <c r="H2071" s="122"/>
      <c r="I2071" s="121"/>
      <c r="J2071" s="121"/>
      <c r="K2071" s="121"/>
      <c r="L2071" s="121"/>
      <c r="M2071" s="122"/>
      <c r="N2071" s="121"/>
      <c r="O2071" s="121"/>
      <c r="P2071" s="121"/>
      <c r="Q2071" s="121"/>
      <c r="R2071" s="122"/>
      <c r="S2071" s="121"/>
      <c r="T2071" s="121"/>
      <c r="U2071" s="121"/>
      <c r="V2071" s="121"/>
      <c r="W2071" s="122"/>
      <c r="X2071" s="121"/>
      <c r="Y2071" s="114"/>
      <c r="Z2071" s="114"/>
      <c r="AA2071" s="114"/>
      <c r="AB2071" s="115"/>
    </row>
    <row r="2072" spans="1:28" x14ac:dyDescent="0.2">
      <c r="A2072" s="101">
        <v>2070</v>
      </c>
      <c r="B2072" s="37"/>
      <c r="C2072" s="37"/>
      <c r="D2072" s="37"/>
      <c r="G2072" s="37"/>
      <c r="J2072" s="25"/>
      <c r="K2072" s="25"/>
      <c r="P2072" s="25"/>
      <c r="T2072" s="37"/>
      <c r="U2072" s="37"/>
      <c r="Y2072" s="37"/>
      <c r="Z2072" s="37"/>
    </row>
    <row r="2073" spans="1:28" x14ac:dyDescent="0.2">
      <c r="A2073" s="101">
        <v>2071</v>
      </c>
      <c r="B2073" s="37"/>
      <c r="C2073" s="37"/>
      <c r="D2073" s="37"/>
      <c r="G2073" s="37"/>
      <c r="J2073" s="25"/>
      <c r="K2073" s="25"/>
      <c r="P2073" s="25"/>
      <c r="T2073" s="37"/>
      <c r="U2073" s="37"/>
      <c r="Y2073" s="37"/>
      <c r="Z2073" s="37"/>
    </row>
    <row r="2074" spans="1:28" x14ac:dyDescent="0.2">
      <c r="A2074" s="101">
        <v>2072</v>
      </c>
      <c r="B2074" s="37"/>
      <c r="C2074" s="37"/>
      <c r="D2074" s="37"/>
      <c r="G2074" s="37"/>
      <c r="J2074" s="25"/>
      <c r="K2074" s="25"/>
      <c r="P2074" s="25"/>
      <c r="T2074" s="37"/>
      <c r="U2074" s="37"/>
      <c r="Y2074" s="37"/>
      <c r="Z2074" s="37"/>
    </row>
    <row r="2075" spans="1:28" x14ac:dyDescent="0.2">
      <c r="A2075" s="101">
        <v>2073</v>
      </c>
      <c r="B2075" s="37"/>
      <c r="C2075" s="37"/>
      <c r="D2075" s="37"/>
      <c r="G2075" s="37"/>
      <c r="J2075" s="25"/>
      <c r="K2075" s="25"/>
      <c r="P2075" s="25"/>
      <c r="T2075" s="37"/>
      <c r="U2075" s="37"/>
      <c r="Y2075" s="37"/>
      <c r="Z2075" s="37"/>
    </row>
    <row r="2076" spans="1:28" ht="13.5" thickBot="1" x14ac:dyDescent="0.25">
      <c r="A2076" s="113">
        <v>2074</v>
      </c>
      <c r="B2076" s="121"/>
      <c r="C2076" s="121"/>
      <c r="D2076" s="121"/>
      <c r="E2076" s="121"/>
      <c r="F2076" s="122"/>
      <c r="G2076" s="121"/>
      <c r="H2076" s="122"/>
      <c r="I2076" s="121"/>
      <c r="J2076" s="121"/>
      <c r="K2076" s="121"/>
      <c r="L2076" s="121"/>
      <c r="M2076" s="122"/>
      <c r="N2076" s="121"/>
      <c r="O2076" s="121"/>
      <c r="P2076" s="121"/>
      <c r="Q2076" s="121"/>
      <c r="R2076" s="122"/>
      <c r="S2076" s="121"/>
      <c r="T2076" s="121"/>
      <c r="U2076" s="121"/>
      <c r="V2076" s="121"/>
      <c r="W2076" s="122"/>
      <c r="X2076" s="121"/>
      <c r="Y2076" s="114"/>
      <c r="Z2076" s="114"/>
      <c r="AA2076" s="114"/>
      <c r="AB2076" s="115"/>
    </row>
    <row r="2077" spans="1:28" x14ac:dyDescent="0.2">
      <c r="A2077" s="101">
        <v>2075</v>
      </c>
      <c r="B2077" s="37"/>
      <c r="C2077" s="37"/>
      <c r="D2077" s="37"/>
      <c r="G2077" s="37"/>
      <c r="J2077" s="25"/>
      <c r="K2077" s="25"/>
      <c r="P2077" s="25"/>
      <c r="T2077" s="37"/>
      <c r="U2077" s="37"/>
      <c r="Y2077" s="37"/>
      <c r="Z2077" s="37"/>
    </row>
    <row r="2078" spans="1:28" x14ac:dyDescent="0.2">
      <c r="A2078" s="101">
        <v>2076</v>
      </c>
      <c r="B2078" s="37"/>
      <c r="C2078" s="37"/>
      <c r="D2078" s="37"/>
      <c r="G2078" s="37"/>
      <c r="J2078" s="25"/>
      <c r="K2078" s="25"/>
      <c r="P2078" s="25"/>
      <c r="T2078" s="37"/>
      <c r="U2078" s="37"/>
      <c r="Y2078" s="37"/>
      <c r="Z2078" s="37"/>
    </row>
    <row r="2079" spans="1:28" x14ac:dyDescent="0.2">
      <c r="A2079" s="101">
        <v>2077</v>
      </c>
      <c r="B2079" s="37"/>
      <c r="C2079" s="37"/>
      <c r="D2079" s="37"/>
      <c r="G2079" s="37"/>
      <c r="J2079" s="25"/>
      <c r="K2079" s="25"/>
      <c r="P2079" s="25"/>
      <c r="T2079" s="37"/>
      <c r="U2079" s="37"/>
      <c r="Y2079" s="37"/>
      <c r="Z2079" s="37"/>
    </row>
    <row r="2080" spans="1:28" x14ac:dyDescent="0.2">
      <c r="A2080" s="101">
        <v>2078</v>
      </c>
      <c r="B2080" s="37"/>
      <c r="C2080" s="37"/>
      <c r="D2080" s="37"/>
      <c r="G2080" s="37"/>
      <c r="J2080" s="25"/>
      <c r="K2080" s="25"/>
      <c r="P2080" s="25"/>
      <c r="T2080" s="37"/>
      <c r="U2080" s="37"/>
      <c r="Y2080" s="37"/>
      <c r="Z2080" s="37"/>
    </row>
    <row r="2081" spans="1:28" ht="13.5" thickBot="1" x14ac:dyDescent="0.25">
      <c r="A2081" s="113">
        <v>2079</v>
      </c>
      <c r="B2081" s="121"/>
      <c r="C2081" s="121"/>
      <c r="D2081" s="121"/>
      <c r="E2081" s="121"/>
      <c r="F2081" s="122"/>
      <c r="G2081" s="121"/>
      <c r="H2081" s="122"/>
      <c r="I2081" s="121"/>
      <c r="J2081" s="121"/>
      <c r="K2081" s="121"/>
      <c r="L2081" s="121"/>
      <c r="M2081" s="122"/>
      <c r="N2081" s="121"/>
      <c r="O2081" s="121"/>
      <c r="P2081" s="121"/>
      <c r="Q2081" s="121"/>
      <c r="R2081" s="122"/>
      <c r="S2081" s="121"/>
      <c r="T2081" s="121"/>
      <c r="U2081" s="121"/>
      <c r="V2081" s="121"/>
      <c r="W2081" s="122"/>
      <c r="X2081" s="121"/>
      <c r="Y2081" s="114"/>
      <c r="Z2081" s="114"/>
      <c r="AA2081" s="114"/>
      <c r="AB2081" s="115"/>
    </row>
    <row r="2082" spans="1:28" x14ac:dyDescent="0.2">
      <c r="A2082" s="101">
        <v>2080</v>
      </c>
      <c r="B2082" s="37"/>
      <c r="C2082" s="37"/>
      <c r="D2082" s="37"/>
      <c r="G2082" s="37"/>
      <c r="J2082" s="25"/>
      <c r="K2082" s="25"/>
      <c r="P2082" s="25"/>
      <c r="T2082" s="37"/>
      <c r="U2082" s="37"/>
      <c r="Y2082" s="37"/>
      <c r="Z2082" s="37"/>
    </row>
    <row r="2083" spans="1:28" x14ac:dyDescent="0.2">
      <c r="A2083" s="101">
        <v>2081</v>
      </c>
      <c r="B2083" s="37"/>
      <c r="C2083" s="37"/>
      <c r="D2083" s="37"/>
      <c r="G2083" s="37"/>
      <c r="J2083" s="25"/>
      <c r="K2083" s="25"/>
      <c r="P2083" s="25"/>
      <c r="T2083" s="37"/>
      <c r="U2083" s="37"/>
      <c r="Y2083" s="37"/>
      <c r="Z2083" s="37"/>
    </row>
    <row r="2084" spans="1:28" x14ac:dyDescent="0.2">
      <c r="A2084" s="101">
        <v>2082</v>
      </c>
      <c r="B2084" s="37"/>
      <c r="C2084" s="37"/>
      <c r="D2084" s="37"/>
      <c r="G2084" s="37"/>
      <c r="J2084" s="25"/>
      <c r="K2084" s="25"/>
      <c r="P2084" s="25"/>
      <c r="T2084" s="37"/>
      <c r="U2084" s="37"/>
      <c r="Y2084" s="37"/>
      <c r="Z2084" s="37"/>
    </row>
    <row r="2085" spans="1:28" x14ac:dyDescent="0.2">
      <c r="A2085" s="101">
        <v>2083</v>
      </c>
      <c r="B2085" s="37"/>
      <c r="C2085" s="37"/>
      <c r="D2085" s="37"/>
      <c r="G2085" s="37"/>
      <c r="J2085" s="25"/>
      <c r="K2085" s="25"/>
      <c r="P2085" s="25"/>
      <c r="T2085" s="37"/>
      <c r="U2085" s="37"/>
      <c r="Y2085" s="37"/>
      <c r="Z2085" s="37"/>
    </row>
    <row r="2086" spans="1:28" ht="13.5" thickBot="1" x14ac:dyDescent="0.25">
      <c r="A2086" s="113">
        <v>2084</v>
      </c>
      <c r="B2086" s="121"/>
      <c r="C2086" s="121"/>
      <c r="D2086" s="121"/>
      <c r="E2086" s="121"/>
      <c r="F2086" s="122"/>
      <c r="G2086" s="121"/>
      <c r="H2086" s="122"/>
      <c r="I2086" s="121"/>
      <c r="J2086" s="121"/>
      <c r="K2086" s="121"/>
      <c r="L2086" s="121"/>
      <c r="M2086" s="122"/>
      <c r="N2086" s="121"/>
      <c r="O2086" s="121"/>
      <c r="P2086" s="121"/>
      <c r="Q2086" s="121"/>
      <c r="R2086" s="122"/>
      <c r="S2086" s="121"/>
      <c r="T2086" s="121"/>
      <c r="U2086" s="121"/>
      <c r="V2086" s="121"/>
      <c r="W2086" s="122"/>
      <c r="X2086" s="121"/>
      <c r="Y2086" s="114"/>
      <c r="Z2086" s="114"/>
      <c r="AA2086" s="114"/>
      <c r="AB2086" s="115"/>
    </row>
    <row r="2087" spans="1:28" x14ac:dyDescent="0.2">
      <c r="A2087" s="101">
        <v>2085</v>
      </c>
      <c r="B2087" s="37"/>
      <c r="C2087" s="37"/>
      <c r="D2087" s="37"/>
      <c r="G2087" s="37"/>
      <c r="J2087" s="25"/>
      <c r="K2087" s="25"/>
      <c r="P2087" s="25"/>
      <c r="T2087" s="37"/>
      <c r="U2087" s="37"/>
      <c r="Y2087" s="37"/>
      <c r="Z2087" s="37"/>
    </row>
    <row r="2088" spans="1:28" x14ac:dyDescent="0.2">
      <c r="A2088" s="101">
        <v>2086</v>
      </c>
      <c r="B2088" s="37"/>
      <c r="C2088" s="37"/>
      <c r="D2088" s="37"/>
      <c r="G2088" s="37"/>
      <c r="J2088" s="25"/>
      <c r="K2088" s="25"/>
      <c r="P2088" s="25"/>
      <c r="T2088" s="37"/>
      <c r="U2088" s="37"/>
      <c r="Y2088" s="37"/>
      <c r="Z2088" s="37"/>
    </row>
    <row r="2089" spans="1:28" x14ac:dyDescent="0.2">
      <c r="A2089" s="101">
        <v>2087</v>
      </c>
      <c r="B2089" s="37"/>
      <c r="C2089" s="37"/>
      <c r="D2089" s="37"/>
      <c r="G2089" s="37"/>
      <c r="J2089" s="25"/>
      <c r="K2089" s="25"/>
      <c r="P2089" s="25"/>
      <c r="T2089" s="37"/>
      <c r="U2089" s="37"/>
      <c r="Y2089" s="37"/>
      <c r="Z2089" s="37"/>
    </row>
    <row r="2090" spans="1:28" x14ac:dyDescent="0.2">
      <c r="A2090" s="101">
        <v>2088</v>
      </c>
      <c r="B2090" s="37"/>
      <c r="C2090" s="37"/>
      <c r="D2090" s="37"/>
      <c r="G2090" s="37"/>
      <c r="J2090" s="25"/>
      <c r="K2090" s="25"/>
      <c r="P2090" s="25"/>
      <c r="T2090" s="37"/>
      <c r="U2090" s="37"/>
      <c r="Y2090" s="37"/>
      <c r="Z2090" s="37"/>
    </row>
    <row r="2091" spans="1:28" ht="13.5" thickBot="1" x14ac:dyDescent="0.25">
      <c r="A2091" s="113">
        <v>2089</v>
      </c>
      <c r="B2091" s="121"/>
      <c r="C2091" s="121"/>
      <c r="D2091" s="121"/>
      <c r="E2091" s="121"/>
      <c r="F2091" s="122"/>
      <c r="G2091" s="121"/>
      <c r="H2091" s="122"/>
      <c r="I2091" s="121"/>
      <c r="J2091" s="121"/>
      <c r="K2091" s="121"/>
      <c r="L2091" s="121"/>
      <c r="M2091" s="122"/>
      <c r="N2091" s="121"/>
      <c r="O2091" s="121"/>
      <c r="P2091" s="121"/>
      <c r="Q2091" s="121"/>
      <c r="R2091" s="122"/>
      <c r="S2091" s="121"/>
      <c r="T2091" s="121"/>
      <c r="U2091" s="121"/>
      <c r="V2091" s="121"/>
      <c r="W2091" s="122"/>
      <c r="X2091" s="121"/>
      <c r="Y2091" s="114"/>
      <c r="Z2091" s="114"/>
      <c r="AA2091" s="114"/>
      <c r="AB2091" s="115"/>
    </row>
    <row r="2092" spans="1:28" x14ac:dyDescent="0.2">
      <c r="A2092" s="101">
        <v>2090</v>
      </c>
      <c r="B2092" s="37"/>
      <c r="C2092" s="37"/>
      <c r="D2092" s="37"/>
      <c r="G2092" s="37"/>
      <c r="J2092" s="25"/>
      <c r="K2092" s="25"/>
      <c r="P2092" s="25"/>
      <c r="T2092" s="37"/>
      <c r="U2092" s="37"/>
      <c r="Y2092" s="37"/>
      <c r="Z2092" s="37"/>
    </row>
    <row r="2093" spans="1:28" x14ac:dyDescent="0.2">
      <c r="A2093" s="101">
        <v>2091</v>
      </c>
      <c r="B2093" s="37"/>
      <c r="C2093" s="37"/>
      <c r="D2093" s="37"/>
      <c r="G2093" s="37"/>
      <c r="J2093" s="25"/>
      <c r="K2093" s="25"/>
      <c r="P2093" s="25"/>
      <c r="T2093" s="37"/>
      <c r="U2093" s="37"/>
      <c r="Y2093" s="37"/>
      <c r="Z2093" s="37"/>
    </row>
    <row r="2094" spans="1:28" x14ac:dyDescent="0.2">
      <c r="A2094" s="101">
        <v>2092</v>
      </c>
      <c r="B2094" s="37"/>
      <c r="C2094" s="37"/>
      <c r="D2094" s="37"/>
      <c r="G2094" s="37"/>
      <c r="J2094" s="25"/>
      <c r="K2094" s="25"/>
      <c r="P2094" s="25"/>
      <c r="T2094" s="37"/>
      <c r="U2094" s="37"/>
      <c r="Y2094" s="37"/>
      <c r="Z2094" s="37"/>
    </row>
    <row r="2095" spans="1:28" x14ac:dyDescent="0.2">
      <c r="A2095" s="101">
        <v>2093</v>
      </c>
      <c r="B2095" s="37"/>
      <c r="C2095" s="37"/>
      <c r="D2095" s="37"/>
      <c r="G2095" s="37"/>
      <c r="J2095" s="25"/>
      <c r="K2095" s="25"/>
      <c r="P2095" s="25"/>
      <c r="T2095" s="37"/>
      <c r="U2095" s="37"/>
      <c r="Y2095" s="37"/>
      <c r="Z2095" s="37"/>
    </row>
    <row r="2096" spans="1:28" ht="13.5" thickBot="1" x14ac:dyDescent="0.25">
      <c r="A2096" s="113">
        <v>2094</v>
      </c>
      <c r="B2096" s="121"/>
      <c r="C2096" s="121"/>
      <c r="D2096" s="121"/>
      <c r="E2096" s="121"/>
      <c r="F2096" s="122"/>
      <c r="G2096" s="121"/>
      <c r="H2096" s="122"/>
      <c r="I2096" s="121"/>
      <c r="J2096" s="121"/>
      <c r="K2096" s="121"/>
      <c r="L2096" s="121"/>
      <c r="M2096" s="122"/>
      <c r="N2096" s="121"/>
      <c r="O2096" s="121"/>
      <c r="P2096" s="121"/>
      <c r="Q2096" s="121"/>
      <c r="R2096" s="122"/>
      <c r="S2096" s="121"/>
      <c r="T2096" s="121"/>
      <c r="U2096" s="121"/>
      <c r="V2096" s="121"/>
      <c r="W2096" s="122"/>
      <c r="X2096" s="121"/>
      <c r="Y2096" s="114"/>
      <c r="Z2096" s="114"/>
      <c r="AA2096" s="114"/>
      <c r="AB2096" s="115"/>
    </row>
    <row r="2097" spans="1:28" x14ac:dyDescent="0.2">
      <c r="A2097" s="101">
        <v>2095</v>
      </c>
      <c r="B2097" s="37"/>
      <c r="C2097" s="37"/>
      <c r="D2097" s="37"/>
      <c r="G2097" s="37"/>
      <c r="J2097" s="25"/>
      <c r="K2097" s="25"/>
      <c r="P2097" s="25"/>
      <c r="T2097" s="37"/>
      <c r="U2097" s="37"/>
      <c r="Y2097" s="37"/>
      <c r="Z2097" s="37"/>
    </row>
    <row r="2098" spans="1:28" x14ac:dyDescent="0.2">
      <c r="A2098" s="101">
        <v>2096</v>
      </c>
      <c r="B2098" s="37"/>
      <c r="C2098" s="37"/>
      <c r="D2098" s="37"/>
      <c r="G2098" s="37"/>
      <c r="J2098" s="25"/>
      <c r="K2098" s="25"/>
      <c r="P2098" s="25"/>
      <c r="T2098" s="37"/>
      <c r="U2098" s="37"/>
      <c r="Y2098" s="37"/>
      <c r="Z2098" s="37"/>
    </row>
    <row r="2099" spans="1:28" x14ac:dyDescent="0.2">
      <c r="A2099" s="101">
        <v>2097</v>
      </c>
      <c r="B2099" s="37"/>
      <c r="C2099" s="37"/>
      <c r="D2099" s="37"/>
      <c r="G2099" s="37"/>
      <c r="J2099" s="25"/>
      <c r="K2099" s="25"/>
      <c r="P2099" s="25"/>
      <c r="T2099" s="37"/>
      <c r="U2099" s="37"/>
      <c r="Y2099" s="37"/>
      <c r="Z2099" s="37"/>
    </row>
    <row r="2100" spans="1:28" x14ac:dyDescent="0.2">
      <c r="A2100" s="101">
        <v>2098</v>
      </c>
      <c r="B2100" s="37"/>
      <c r="C2100" s="37"/>
      <c r="D2100" s="37"/>
      <c r="G2100" s="37"/>
      <c r="J2100" s="25"/>
      <c r="K2100" s="25"/>
      <c r="P2100" s="25"/>
      <c r="T2100" s="37"/>
      <c r="U2100" s="37"/>
      <c r="Y2100" s="37"/>
      <c r="Z2100" s="37"/>
    </row>
    <row r="2101" spans="1:28" ht="13.5" thickBot="1" x14ac:dyDescent="0.25">
      <c r="A2101" s="113">
        <v>2099</v>
      </c>
      <c r="B2101" s="121"/>
      <c r="C2101" s="121"/>
      <c r="D2101" s="121"/>
      <c r="E2101" s="121"/>
      <c r="F2101" s="122"/>
      <c r="G2101" s="121"/>
      <c r="H2101" s="122"/>
      <c r="I2101" s="121"/>
      <c r="J2101" s="121"/>
      <c r="K2101" s="121"/>
      <c r="L2101" s="121"/>
      <c r="M2101" s="122"/>
      <c r="N2101" s="121"/>
      <c r="O2101" s="121"/>
      <c r="P2101" s="121"/>
      <c r="Q2101" s="121"/>
      <c r="R2101" s="122"/>
      <c r="S2101" s="121"/>
      <c r="T2101" s="121"/>
      <c r="U2101" s="121"/>
      <c r="V2101" s="121"/>
      <c r="W2101" s="122"/>
      <c r="X2101" s="121"/>
      <c r="Y2101" s="114"/>
      <c r="Z2101" s="114"/>
      <c r="AA2101" s="114"/>
      <c r="AB2101" s="115"/>
    </row>
    <row r="2102" spans="1:28" x14ac:dyDescent="0.2">
      <c r="A2102" s="101">
        <v>2100</v>
      </c>
      <c r="B2102" s="37"/>
      <c r="C2102" s="37"/>
      <c r="D2102" s="37"/>
      <c r="G2102" s="37"/>
      <c r="J2102" s="25"/>
      <c r="K2102" s="25"/>
      <c r="P2102" s="25"/>
      <c r="T2102" s="37"/>
      <c r="U2102" s="37"/>
      <c r="Y2102" s="37"/>
      <c r="Z2102" s="37"/>
    </row>
    <row r="2103" spans="1:28" x14ac:dyDescent="0.2">
      <c r="A2103" s="101">
        <v>2101</v>
      </c>
      <c r="B2103" s="37"/>
      <c r="C2103" s="37"/>
      <c r="D2103" s="37"/>
      <c r="G2103" s="37"/>
      <c r="J2103" s="25"/>
      <c r="K2103" s="25"/>
      <c r="P2103" s="25"/>
      <c r="T2103" s="37"/>
      <c r="U2103" s="37"/>
      <c r="Y2103" s="37"/>
      <c r="Z2103" s="37"/>
    </row>
    <row r="2104" spans="1:28" x14ac:dyDescent="0.2">
      <c r="A2104" s="101">
        <v>2102</v>
      </c>
      <c r="B2104" s="37"/>
      <c r="C2104" s="37"/>
      <c r="D2104" s="37"/>
      <c r="G2104" s="37"/>
      <c r="J2104" s="25"/>
      <c r="K2104" s="25"/>
      <c r="P2104" s="25"/>
      <c r="T2104" s="37"/>
      <c r="U2104" s="37"/>
      <c r="Y2104" s="37"/>
      <c r="Z2104" s="37"/>
    </row>
    <row r="2105" spans="1:28" x14ac:dyDescent="0.2">
      <c r="A2105" s="101">
        <v>2103</v>
      </c>
      <c r="B2105" s="37"/>
      <c r="C2105" s="37"/>
      <c r="D2105" s="37"/>
      <c r="G2105" s="37"/>
      <c r="J2105" s="25"/>
      <c r="K2105" s="25"/>
      <c r="P2105" s="25"/>
      <c r="T2105" s="37"/>
      <c r="U2105" s="37"/>
      <c r="Y2105" s="37"/>
      <c r="Z2105" s="37"/>
    </row>
    <row r="2106" spans="1:28" ht="13.5" thickBot="1" x14ac:dyDescent="0.25">
      <c r="A2106" s="113">
        <v>2104</v>
      </c>
      <c r="B2106" s="121"/>
      <c r="C2106" s="121"/>
      <c r="D2106" s="121"/>
      <c r="E2106" s="121"/>
      <c r="F2106" s="122"/>
      <c r="G2106" s="121"/>
      <c r="H2106" s="122"/>
      <c r="I2106" s="121"/>
      <c r="J2106" s="121"/>
      <c r="K2106" s="121"/>
      <c r="L2106" s="121"/>
      <c r="M2106" s="122"/>
      <c r="N2106" s="121"/>
      <c r="O2106" s="121"/>
      <c r="P2106" s="121"/>
      <c r="Q2106" s="121"/>
      <c r="R2106" s="122"/>
      <c r="S2106" s="121"/>
      <c r="T2106" s="121"/>
      <c r="U2106" s="121"/>
      <c r="V2106" s="121"/>
      <c r="W2106" s="122"/>
      <c r="X2106" s="121"/>
      <c r="Y2106" s="114"/>
      <c r="Z2106" s="114"/>
      <c r="AA2106" s="114"/>
      <c r="AB2106" s="115"/>
    </row>
    <row r="2107" spans="1:28" x14ac:dyDescent="0.2">
      <c r="A2107" s="101">
        <v>2105</v>
      </c>
      <c r="B2107" s="37"/>
      <c r="C2107" s="37"/>
      <c r="D2107" s="37"/>
      <c r="G2107" s="37"/>
      <c r="J2107" s="25"/>
      <c r="K2107" s="25"/>
      <c r="P2107" s="25"/>
      <c r="T2107" s="37"/>
      <c r="U2107" s="37"/>
      <c r="Y2107" s="37"/>
      <c r="Z2107" s="37"/>
    </row>
    <row r="2108" spans="1:28" x14ac:dyDescent="0.2">
      <c r="A2108" s="101">
        <v>2106</v>
      </c>
      <c r="B2108" s="37"/>
      <c r="C2108" s="37"/>
      <c r="D2108" s="37"/>
      <c r="G2108" s="37"/>
      <c r="J2108" s="25"/>
      <c r="K2108" s="25"/>
      <c r="P2108" s="25"/>
      <c r="T2108" s="37"/>
      <c r="U2108" s="37"/>
      <c r="Y2108" s="37"/>
      <c r="Z2108" s="37"/>
    </row>
    <row r="2109" spans="1:28" x14ac:dyDescent="0.2">
      <c r="A2109" s="101">
        <v>2107</v>
      </c>
      <c r="B2109" s="37"/>
      <c r="C2109" s="37"/>
      <c r="D2109" s="37"/>
      <c r="G2109" s="37"/>
      <c r="J2109" s="25"/>
      <c r="K2109" s="25"/>
      <c r="P2109" s="25"/>
      <c r="T2109" s="37"/>
      <c r="U2109" s="37"/>
      <c r="Y2109" s="37"/>
      <c r="Z2109" s="37"/>
    </row>
    <row r="2110" spans="1:28" x14ac:dyDescent="0.2">
      <c r="A2110" s="101">
        <v>2108</v>
      </c>
      <c r="B2110" s="37"/>
      <c r="C2110" s="37"/>
      <c r="D2110" s="37"/>
      <c r="G2110" s="37"/>
      <c r="J2110" s="25"/>
      <c r="K2110" s="25"/>
      <c r="P2110" s="25"/>
      <c r="T2110" s="37"/>
      <c r="U2110" s="37"/>
      <c r="Y2110" s="37"/>
      <c r="Z2110" s="37"/>
    </row>
    <row r="2111" spans="1:28" ht="13.5" thickBot="1" x14ac:dyDescent="0.25">
      <c r="A2111" s="113">
        <v>2109</v>
      </c>
      <c r="B2111" s="121"/>
      <c r="C2111" s="121"/>
      <c r="D2111" s="121"/>
      <c r="E2111" s="121"/>
      <c r="F2111" s="122"/>
      <c r="G2111" s="121"/>
      <c r="H2111" s="122"/>
      <c r="I2111" s="121"/>
      <c r="J2111" s="121"/>
      <c r="K2111" s="121"/>
      <c r="L2111" s="121"/>
      <c r="M2111" s="122"/>
      <c r="N2111" s="121"/>
      <c r="O2111" s="121"/>
      <c r="P2111" s="121"/>
      <c r="Q2111" s="121"/>
      <c r="R2111" s="122"/>
      <c r="S2111" s="121"/>
      <c r="T2111" s="121"/>
      <c r="U2111" s="121"/>
      <c r="V2111" s="121"/>
      <c r="W2111" s="122"/>
      <c r="X2111" s="121"/>
      <c r="Y2111" s="114"/>
      <c r="Z2111" s="114"/>
      <c r="AA2111" s="114"/>
      <c r="AB2111" s="115"/>
    </row>
    <row r="2112" spans="1:28" x14ac:dyDescent="0.2">
      <c r="A2112" s="101">
        <v>2110</v>
      </c>
      <c r="B2112" s="37"/>
      <c r="C2112" s="37"/>
      <c r="D2112" s="37"/>
      <c r="G2112" s="37"/>
      <c r="J2112" s="25"/>
      <c r="K2112" s="25"/>
      <c r="P2112" s="25"/>
      <c r="T2112" s="37"/>
      <c r="U2112" s="37"/>
      <c r="Y2112" s="37"/>
      <c r="Z2112" s="37"/>
    </row>
    <row r="2113" spans="1:28" x14ac:dyDescent="0.2">
      <c r="A2113" s="101">
        <v>2111</v>
      </c>
      <c r="B2113" s="37"/>
      <c r="C2113" s="37"/>
      <c r="D2113" s="37"/>
      <c r="G2113" s="37"/>
      <c r="J2113" s="25"/>
      <c r="K2113" s="25"/>
      <c r="P2113" s="25"/>
      <c r="T2113" s="37"/>
      <c r="U2113" s="37"/>
      <c r="Y2113" s="37"/>
      <c r="Z2113" s="37"/>
    </row>
    <row r="2114" spans="1:28" x14ac:dyDescent="0.2">
      <c r="A2114" s="101">
        <v>2112</v>
      </c>
      <c r="B2114" s="37"/>
      <c r="C2114" s="37"/>
      <c r="D2114" s="37"/>
      <c r="G2114" s="37"/>
      <c r="J2114" s="25"/>
      <c r="K2114" s="25"/>
      <c r="P2114" s="25"/>
      <c r="T2114" s="37"/>
      <c r="U2114" s="37"/>
      <c r="Y2114" s="37"/>
      <c r="Z2114" s="37"/>
    </row>
    <row r="2115" spans="1:28" x14ac:dyDescent="0.2">
      <c r="A2115" s="101">
        <v>2113</v>
      </c>
      <c r="B2115" s="37"/>
      <c r="C2115" s="37"/>
      <c r="D2115" s="37"/>
      <c r="G2115" s="37"/>
      <c r="J2115" s="25"/>
      <c r="K2115" s="25"/>
      <c r="P2115" s="25"/>
      <c r="T2115" s="37"/>
      <c r="U2115" s="37"/>
      <c r="Y2115" s="37"/>
      <c r="Z2115" s="37"/>
    </row>
    <row r="2116" spans="1:28" ht="13.5" thickBot="1" x14ac:dyDescent="0.25">
      <c r="A2116" s="113">
        <v>2114</v>
      </c>
      <c r="B2116" s="121"/>
      <c r="C2116" s="121"/>
      <c r="D2116" s="121"/>
      <c r="E2116" s="121"/>
      <c r="F2116" s="122"/>
      <c r="G2116" s="121"/>
      <c r="H2116" s="122"/>
      <c r="I2116" s="121"/>
      <c r="J2116" s="121"/>
      <c r="K2116" s="121"/>
      <c r="L2116" s="121"/>
      <c r="M2116" s="122"/>
      <c r="N2116" s="121"/>
      <c r="O2116" s="121"/>
      <c r="P2116" s="121"/>
      <c r="Q2116" s="121"/>
      <c r="R2116" s="122"/>
      <c r="S2116" s="121"/>
      <c r="T2116" s="121"/>
      <c r="U2116" s="121"/>
      <c r="V2116" s="121"/>
      <c r="W2116" s="122"/>
      <c r="X2116" s="121"/>
      <c r="Y2116" s="114"/>
      <c r="Z2116" s="114"/>
      <c r="AA2116" s="114"/>
      <c r="AB2116" s="115"/>
    </row>
    <row r="2117" spans="1:28" x14ac:dyDescent="0.2">
      <c r="A2117" s="101">
        <v>2115</v>
      </c>
      <c r="B2117" s="37"/>
      <c r="C2117" s="37"/>
      <c r="D2117" s="37"/>
      <c r="G2117" s="37"/>
      <c r="J2117" s="25"/>
      <c r="K2117" s="25"/>
      <c r="P2117" s="25"/>
      <c r="T2117" s="37"/>
      <c r="U2117" s="37"/>
      <c r="Y2117" s="37"/>
      <c r="Z2117" s="37"/>
    </row>
    <row r="2118" spans="1:28" x14ac:dyDescent="0.2">
      <c r="A2118" s="101">
        <v>2116</v>
      </c>
      <c r="B2118" s="37"/>
      <c r="C2118" s="37"/>
      <c r="D2118" s="37"/>
      <c r="G2118" s="37"/>
      <c r="J2118" s="25"/>
      <c r="K2118" s="25"/>
      <c r="P2118" s="25"/>
      <c r="T2118" s="37"/>
      <c r="U2118" s="37"/>
      <c r="Y2118" s="37"/>
      <c r="Z2118" s="37"/>
    </row>
    <row r="2119" spans="1:28" x14ac:dyDescent="0.2">
      <c r="A2119" s="101">
        <v>2117</v>
      </c>
      <c r="B2119" s="37"/>
      <c r="C2119" s="37"/>
      <c r="D2119" s="37"/>
      <c r="G2119" s="37"/>
      <c r="J2119" s="25"/>
      <c r="K2119" s="25"/>
      <c r="P2119" s="25"/>
      <c r="T2119" s="37"/>
      <c r="U2119" s="37"/>
      <c r="Y2119" s="37"/>
      <c r="Z2119" s="37"/>
    </row>
    <row r="2120" spans="1:28" x14ac:dyDescent="0.2">
      <c r="A2120" s="101">
        <v>2118</v>
      </c>
      <c r="B2120" s="37"/>
      <c r="C2120" s="37"/>
      <c r="D2120" s="37"/>
      <c r="G2120" s="37"/>
      <c r="J2120" s="25"/>
      <c r="K2120" s="25"/>
      <c r="P2120" s="25"/>
      <c r="T2120" s="37"/>
      <c r="U2120" s="37"/>
      <c r="Y2120" s="37"/>
      <c r="Z2120" s="37"/>
    </row>
    <row r="2121" spans="1:28" ht="13.5" thickBot="1" x14ac:dyDescent="0.25">
      <c r="A2121" s="113">
        <v>2119</v>
      </c>
      <c r="B2121" s="121"/>
      <c r="C2121" s="121"/>
      <c r="D2121" s="121"/>
      <c r="E2121" s="121"/>
      <c r="F2121" s="122"/>
      <c r="G2121" s="121"/>
      <c r="H2121" s="122"/>
      <c r="I2121" s="121"/>
      <c r="J2121" s="121"/>
      <c r="K2121" s="121"/>
      <c r="L2121" s="121"/>
      <c r="M2121" s="122"/>
      <c r="N2121" s="121"/>
      <c r="O2121" s="121"/>
      <c r="P2121" s="121"/>
      <c r="Q2121" s="121"/>
      <c r="R2121" s="122"/>
      <c r="S2121" s="121"/>
      <c r="T2121" s="121"/>
      <c r="U2121" s="121"/>
      <c r="V2121" s="121"/>
      <c r="W2121" s="122"/>
      <c r="X2121" s="121"/>
      <c r="Y2121" s="114"/>
      <c r="Z2121" s="114"/>
      <c r="AA2121" s="114"/>
      <c r="AB2121" s="115"/>
    </row>
    <row r="2122" spans="1:28" x14ac:dyDescent="0.2">
      <c r="A2122" s="101">
        <v>2120</v>
      </c>
      <c r="B2122" s="37"/>
      <c r="C2122" s="37"/>
      <c r="D2122" s="37"/>
      <c r="G2122" s="37"/>
      <c r="J2122" s="25"/>
      <c r="K2122" s="25"/>
      <c r="P2122" s="25"/>
      <c r="T2122" s="37"/>
      <c r="U2122" s="37"/>
      <c r="Y2122" s="37"/>
      <c r="Z2122" s="37"/>
    </row>
    <row r="2123" spans="1:28" x14ac:dyDescent="0.2">
      <c r="A2123" s="101">
        <v>2121</v>
      </c>
      <c r="B2123" s="37"/>
      <c r="C2123" s="37"/>
      <c r="D2123" s="37"/>
      <c r="G2123" s="37"/>
      <c r="J2123" s="25"/>
      <c r="K2123" s="25"/>
      <c r="P2123" s="25"/>
      <c r="T2123" s="37"/>
      <c r="U2123" s="37"/>
      <c r="Y2123" s="37"/>
      <c r="Z2123" s="37"/>
    </row>
    <row r="2124" spans="1:28" x14ac:dyDescent="0.2">
      <c r="A2124" s="101">
        <v>2122</v>
      </c>
      <c r="B2124" s="37"/>
      <c r="C2124" s="37"/>
      <c r="D2124" s="37"/>
      <c r="G2124" s="37"/>
      <c r="J2124" s="25"/>
      <c r="K2124" s="25"/>
      <c r="P2124" s="25"/>
      <c r="T2124" s="37"/>
      <c r="U2124" s="37"/>
      <c r="Y2124" s="37"/>
      <c r="Z2124" s="37"/>
    </row>
    <row r="2125" spans="1:28" x14ac:dyDescent="0.2">
      <c r="A2125" s="101">
        <v>2123</v>
      </c>
      <c r="B2125" s="37"/>
      <c r="C2125" s="37"/>
      <c r="D2125" s="37"/>
      <c r="G2125" s="37"/>
      <c r="J2125" s="25"/>
      <c r="K2125" s="25"/>
      <c r="P2125" s="25"/>
      <c r="T2125" s="37"/>
      <c r="U2125" s="37"/>
      <c r="Y2125" s="37"/>
      <c r="Z2125" s="37"/>
    </row>
    <row r="2126" spans="1:28" ht="13.5" thickBot="1" x14ac:dyDescent="0.25">
      <c r="A2126" s="113">
        <v>2124</v>
      </c>
      <c r="B2126" s="121"/>
      <c r="C2126" s="121"/>
      <c r="D2126" s="121"/>
      <c r="E2126" s="121"/>
      <c r="F2126" s="122"/>
      <c r="G2126" s="121"/>
      <c r="H2126" s="122"/>
      <c r="I2126" s="121"/>
      <c r="J2126" s="121"/>
      <c r="K2126" s="121"/>
      <c r="L2126" s="121"/>
      <c r="M2126" s="122"/>
      <c r="N2126" s="121"/>
      <c r="O2126" s="121"/>
      <c r="P2126" s="121"/>
      <c r="Q2126" s="121"/>
      <c r="R2126" s="122"/>
      <c r="S2126" s="121"/>
      <c r="T2126" s="121"/>
      <c r="U2126" s="121"/>
      <c r="V2126" s="121"/>
      <c r="W2126" s="122"/>
      <c r="X2126" s="121"/>
      <c r="Y2126" s="114"/>
      <c r="Z2126" s="114"/>
      <c r="AA2126" s="114"/>
      <c r="AB2126" s="115"/>
    </row>
    <row r="2127" spans="1:28" x14ac:dyDescent="0.2">
      <c r="A2127" s="101">
        <v>2125</v>
      </c>
      <c r="B2127" s="37"/>
      <c r="C2127" s="37"/>
      <c r="D2127" s="37"/>
      <c r="G2127" s="37"/>
      <c r="J2127" s="25"/>
      <c r="K2127" s="25"/>
      <c r="P2127" s="25"/>
      <c r="T2127" s="37"/>
      <c r="U2127" s="37"/>
      <c r="Y2127" s="37"/>
      <c r="Z2127" s="37"/>
    </row>
    <row r="2128" spans="1:28" x14ac:dyDescent="0.2">
      <c r="A2128" s="101">
        <v>2126</v>
      </c>
      <c r="B2128" s="37"/>
      <c r="C2128" s="37"/>
      <c r="D2128" s="37"/>
      <c r="G2128" s="37"/>
      <c r="J2128" s="25"/>
      <c r="K2128" s="25"/>
      <c r="P2128" s="25"/>
      <c r="T2128" s="37"/>
      <c r="U2128" s="37"/>
      <c r="Y2128" s="37"/>
      <c r="Z2128" s="37"/>
    </row>
    <row r="2129" spans="1:28" x14ac:dyDescent="0.2">
      <c r="A2129" s="101">
        <v>2127</v>
      </c>
      <c r="B2129" s="37"/>
      <c r="C2129" s="37"/>
      <c r="D2129" s="37"/>
      <c r="G2129" s="37"/>
      <c r="J2129" s="25"/>
      <c r="K2129" s="25"/>
      <c r="P2129" s="25"/>
      <c r="T2129" s="37"/>
      <c r="U2129" s="37"/>
      <c r="Y2129" s="37"/>
      <c r="Z2129" s="37"/>
    </row>
    <row r="2130" spans="1:28" x14ac:dyDescent="0.2">
      <c r="A2130" s="101">
        <v>2128</v>
      </c>
      <c r="B2130" s="37"/>
      <c r="C2130" s="37"/>
      <c r="D2130" s="37"/>
      <c r="G2130" s="37"/>
      <c r="J2130" s="25"/>
      <c r="K2130" s="25"/>
      <c r="P2130" s="25"/>
      <c r="T2130" s="37"/>
      <c r="U2130" s="37"/>
      <c r="Y2130" s="37"/>
      <c r="Z2130" s="37"/>
    </row>
    <row r="2131" spans="1:28" ht="13.5" thickBot="1" x14ac:dyDescent="0.25">
      <c r="A2131" s="113">
        <v>2129</v>
      </c>
      <c r="B2131" s="121"/>
      <c r="C2131" s="121"/>
      <c r="D2131" s="121"/>
      <c r="E2131" s="121"/>
      <c r="F2131" s="122"/>
      <c r="G2131" s="121"/>
      <c r="H2131" s="122"/>
      <c r="I2131" s="121"/>
      <c r="J2131" s="121"/>
      <c r="K2131" s="121"/>
      <c r="L2131" s="121"/>
      <c r="M2131" s="122"/>
      <c r="N2131" s="121"/>
      <c r="O2131" s="121"/>
      <c r="P2131" s="121"/>
      <c r="Q2131" s="121"/>
      <c r="R2131" s="122"/>
      <c r="S2131" s="121"/>
      <c r="T2131" s="121"/>
      <c r="U2131" s="121"/>
      <c r="V2131" s="121"/>
      <c r="W2131" s="122"/>
      <c r="X2131" s="121"/>
      <c r="Y2131" s="114"/>
      <c r="Z2131" s="114"/>
      <c r="AA2131" s="114"/>
      <c r="AB2131" s="115"/>
    </row>
    <row r="2132" spans="1:28" x14ac:dyDescent="0.2">
      <c r="A2132" s="101">
        <v>2130</v>
      </c>
      <c r="B2132" s="37"/>
      <c r="C2132" s="37"/>
      <c r="D2132" s="37"/>
      <c r="G2132" s="37"/>
      <c r="J2132" s="25"/>
      <c r="K2132" s="25"/>
      <c r="P2132" s="25"/>
      <c r="T2132" s="37"/>
      <c r="U2132" s="37"/>
      <c r="Y2132" s="37"/>
      <c r="Z2132" s="37"/>
    </row>
    <row r="2133" spans="1:28" x14ac:dyDescent="0.2">
      <c r="A2133" s="101">
        <v>2131</v>
      </c>
      <c r="B2133" s="37"/>
      <c r="C2133" s="37"/>
      <c r="D2133" s="37"/>
      <c r="G2133" s="37"/>
      <c r="J2133" s="25"/>
      <c r="K2133" s="25"/>
      <c r="P2133" s="25"/>
      <c r="T2133" s="37"/>
      <c r="U2133" s="37"/>
      <c r="Y2133" s="37"/>
      <c r="Z2133" s="37"/>
    </row>
    <row r="2134" spans="1:28" x14ac:dyDescent="0.2">
      <c r="A2134" s="101">
        <v>2132</v>
      </c>
      <c r="B2134" s="37"/>
      <c r="C2134" s="37"/>
      <c r="D2134" s="37"/>
      <c r="G2134" s="37"/>
      <c r="J2134" s="25"/>
      <c r="K2134" s="25"/>
      <c r="P2134" s="25"/>
      <c r="T2134" s="37"/>
      <c r="U2134" s="37"/>
      <c r="Y2134" s="37"/>
      <c r="Z2134" s="37"/>
    </row>
    <row r="2135" spans="1:28" x14ac:dyDescent="0.2">
      <c r="A2135" s="101">
        <v>2133</v>
      </c>
      <c r="B2135" s="37"/>
      <c r="C2135" s="37"/>
      <c r="D2135" s="37"/>
      <c r="G2135" s="37"/>
      <c r="J2135" s="25"/>
      <c r="K2135" s="25"/>
      <c r="P2135" s="25"/>
      <c r="T2135" s="37"/>
      <c r="U2135" s="37"/>
      <c r="Y2135" s="37"/>
      <c r="Z2135" s="37"/>
    </row>
    <row r="2136" spans="1:28" ht="13.5" thickBot="1" x14ac:dyDescent="0.25">
      <c r="A2136" s="113">
        <v>2134</v>
      </c>
      <c r="B2136" s="121"/>
      <c r="C2136" s="121"/>
      <c r="D2136" s="121"/>
      <c r="E2136" s="121"/>
      <c r="F2136" s="122"/>
      <c r="G2136" s="121"/>
      <c r="H2136" s="122"/>
      <c r="I2136" s="121"/>
      <c r="J2136" s="121"/>
      <c r="K2136" s="121"/>
      <c r="L2136" s="121"/>
      <c r="M2136" s="122"/>
      <c r="N2136" s="121"/>
      <c r="O2136" s="121"/>
      <c r="P2136" s="121"/>
      <c r="Q2136" s="121"/>
      <c r="R2136" s="122"/>
      <c r="S2136" s="121"/>
      <c r="T2136" s="121"/>
      <c r="U2136" s="121"/>
      <c r="V2136" s="121"/>
      <c r="W2136" s="122"/>
      <c r="X2136" s="121"/>
      <c r="Y2136" s="114"/>
      <c r="Z2136" s="114"/>
      <c r="AA2136" s="114"/>
      <c r="AB2136" s="115"/>
    </row>
    <row r="2137" spans="1:28" x14ac:dyDescent="0.2">
      <c r="A2137" s="101">
        <v>2135</v>
      </c>
      <c r="B2137" s="37"/>
      <c r="C2137" s="37"/>
      <c r="D2137" s="37"/>
      <c r="G2137" s="37"/>
      <c r="J2137" s="25"/>
      <c r="K2137" s="25"/>
      <c r="P2137" s="25"/>
      <c r="T2137" s="37"/>
      <c r="U2137" s="37"/>
      <c r="Y2137" s="37"/>
      <c r="Z2137" s="37"/>
    </row>
    <row r="2138" spans="1:28" x14ac:dyDescent="0.2">
      <c r="A2138" s="101">
        <v>2136</v>
      </c>
      <c r="B2138" s="37"/>
      <c r="C2138" s="37"/>
      <c r="D2138" s="37"/>
      <c r="G2138" s="37"/>
      <c r="J2138" s="25"/>
      <c r="K2138" s="25"/>
      <c r="P2138" s="25"/>
      <c r="T2138" s="37"/>
      <c r="U2138" s="37"/>
      <c r="Y2138" s="37"/>
      <c r="Z2138" s="37"/>
    </row>
    <row r="2139" spans="1:28" x14ac:dyDescent="0.2">
      <c r="A2139" s="101">
        <v>2137</v>
      </c>
      <c r="B2139" s="37"/>
      <c r="C2139" s="37"/>
      <c r="D2139" s="37"/>
      <c r="G2139" s="37"/>
      <c r="J2139" s="25"/>
      <c r="K2139" s="25"/>
      <c r="P2139" s="25"/>
      <c r="T2139" s="37"/>
      <c r="U2139" s="37"/>
      <c r="Y2139" s="37"/>
      <c r="Z2139" s="37"/>
    </row>
    <row r="2140" spans="1:28" x14ac:dyDescent="0.2">
      <c r="A2140" s="101">
        <v>2138</v>
      </c>
      <c r="B2140" s="37"/>
      <c r="C2140" s="37"/>
      <c r="D2140" s="37"/>
      <c r="G2140" s="37"/>
      <c r="J2140" s="25"/>
      <c r="K2140" s="25"/>
      <c r="P2140" s="25"/>
      <c r="T2140" s="37"/>
      <c r="U2140" s="37"/>
      <c r="Y2140" s="37"/>
      <c r="Z2140" s="37"/>
    </row>
    <row r="2141" spans="1:28" ht="13.5" thickBot="1" x14ac:dyDescent="0.25">
      <c r="A2141" s="113">
        <v>2139</v>
      </c>
      <c r="B2141" s="121"/>
      <c r="C2141" s="121"/>
      <c r="D2141" s="121"/>
      <c r="E2141" s="121"/>
      <c r="F2141" s="122"/>
      <c r="G2141" s="121"/>
      <c r="H2141" s="122"/>
      <c r="I2141" s="121"/>
      <c r="J2141" s="121"/>
      <c r="K2141" s="121"/>
      <c r="L2141" s="121"/>
      <c r="M2141" s="122"/>
      <c r="N2141" s="121"/>
      <c r="O2141" s="121"/>
      <c r="P2141" s="121"/>
      <c r="Q2141" s="121"/>
      <c r="R2141" s="122"/>
      <c r="S2141" s="121"/>
      <c r="T2141" s="121"/>
      <c r="U2141" s="121"/>
      <c r="V2141" s="121"/>
      <c r="W2141" s="122"/>
      <c r="X2141" s="121"/>
      <c r="Y2141" s="114"/>
      <c r="Z2141" s="114"/>
      <c r="AA2141" s="114"/>
      <c r="AB2141" s="115"/>
    </row>
    <row r="2142" spans="1:28" x14ac:dyDescent="0.2">
      <c r="A2142" s="101">
        <v>2140</v>
      </c>
      <c r="B2142" s="37"/>
      <c r="C2142" s="37"/>
      <c r="D2142" s="37"/>
      <c r="G2142" s="37"/>
      <c r="J2142" s="25"/>
      <c r="K2142" s="25"/>
      <c r="P2142" s="25"/>
      <c r="T2142" s="37"/>
      <c r="U2142" s="37"/>
      <c r="Y2142" s="37"/>
      <c r="Z2142" s="37"/>
    </row>
    <row r="2143" spans="1:28" x14ac:dyDescent="0.2">
      <c r="A2143" s="101">
        <v>2141</v>
      </c>
      <c r="B2143" s="37"/>
      <c r="C2143" s="37"/>
      <c r="D2143" s="37"/>
      <c r="G2143" s="37"/>
      <c r="J2143" s="25"/>
      <c r="K2143" s="25"/>
      <c r="P2143" s="25"/>
      <c r="T2143" s="37"/>
      <c r="U2143" s="37"/>
      <c r="Y2143" s="37"/>
      <c r="Z2143" s="37"/>
    </row>
    <row r="2144" spans="1:28" x14ac:dyDescent="0.2">
      <c r="A2144" s="101">
        <v>2142</v>
      </c>
      <c r="B2144" s="37"/>
      <c r="C2144" s="37"/>
      <c r="D2144" s="37"/>
      <c r="G2144" s="37"/>
      <c r="J2144" s="25"/>
      <c r="K2144" s="25"/>
      <c r="P2144" s="25"/>
      <c r="T2144" s="37"/>
      <c r="U2144" s="37"/>
      <c r="Y2144" s="37"/>
      <c r="Z2144" s="37"/>
    </row>
    <row r="2145" spans="1:28" x14ac:dyDescent="0.2">
      <c r="A2145" s="101">
        <v>2143</v>
      </c>
      <c r="B2145" s="37"/>
      <c r="C2145" s="37"/>
      <c r="D2145" s="37"/>
      <c r="G2145" s="37"/>
      <c r="J2145" s="25"/>
      <c r="K2145" s="25"/>
      <c r="P2145" s="25"/>
      <c r="T2145" s="37"/>
      <c r="U2145" s="37"/>
      <c r="Y2145" s="37"/>
      <c r="Z2145" s="37"/>
    </row>
    <row r="2146" spans="1:28" ht="13.5" thickBot="1" x14ac:dyDescent="0.25">
      <c r="A2146" s="113">
        <v>2144</v>
      </c>
      <c r="B2146" s="121"/>
      <c r="C2146" s="121"/>
      <c r="D2146" s="121"/>
      <c r="E2146" s="121"/>
      <c r="F2146" s="122"/>
      <c r="G2146" s="121"/>
      <c r="H2146" s="122"/>
      <c r="I2146" s="121"/>
      <c r="J2146" s="121"/>
      <c r="K2146" s="121"/>
      <c r="L2146" s="121"/>
      <c r="M2146" s="122"/>
      <c r="N2146" s="121"/>
      <c r="O2146" s="121"/>
      <c r="P2146" s="121"/>
      <c r="Q2146" s="121"/>
      <c r="R2146" s="122"/>
      <c r="S2146" s="121"/>
      <c r="T2146" s="121"/>
      <c r="U2146" s="121"/>
      <c r="V2146" s="121"/>
      <c r="W2146" s="122"/>
      <c r="X2146" s="121"/>
      <c r="Y2146" s="114"/>
      <c r="Z2146" s="114"/>
      <c r="AA2146" s="114"/>
      <c r="AB2146" s="115"/>
    </row>
    <row r="2147" spans="1:28" x14ac:dyDescent="0.2">
      <c r="A2147" s="101">
        <v>2145</v>
      </c>
      <c r="B2147" s="37"/>
      <c r="C2147" s="37"/>
      <c r="D2147" s="37"/>
      <c r="G2147" s="37"/>
      <c r="J2147" s="25"/>
      <c r="K2147" s="25"/>
      <c r="P2147" s="25"/>
      <c r="T2147" s="37"/>
      <c r="U2147" s="37"/>
      <c r="Y2147" s="37"/>
      <c r="Z2147" s="37"/>
    </row>
    <row r="2148" spans="1:28" x14ac:dyDescent="0.2">
      <c r="A2148" s="101">
        <v>2146</v>
      </c>
      <c r="B2148" s="37"/>
      <c r="C2148" s="37"/>
      <c r="D2148" s="37"/>
      <c r="G2148" s="37"/>
      <c r="J2148" s="25"/>
      <c r="K2148" s="25"/>
      <c r="P2148" s="25"/>
      <c r="T2148" s="37"/>
      <c r="U2148" s="37"/>
      <c r="Y2148" s="37"/>
      <c r="Z2148" s="37"/>
    </row>
    <row r="2149" spans="1:28" x14ac:dyDescent="0.2">
      <c r="A2149" s="101">
        <v>2147</v>
      </c>
      <c r="B2149" s="37"/>
      <c r="C2149" s="37"/>
      <c r="D2149" s="37"/>
      <c r="G2149" s="37"/>
      <c r="J2149" s="25"/>
      <c r="K2149" s="25"/>
      <c r="P2149" s="25"/>
      <c r="T2149" s="37"/>
      <c r="U2149" s="37"/>
      <c r="Y2149" s="37"/>
      <c r="Z2149" s="37"/>
    </row>
    <row r="2150" spans="1:28" x14ac:dyDescent="0.2">
      <c r="A2150" s="101">
        <v>2148</v>
      </c>
      <c r="B2150" s="37"/>
      <c r="C2150" s="37"/>
      <c r="D2150" s="37"/>
      <c r="G2150" s="37"/>
      <c r="J2150" s="25"/>
      <c r="K2150" s="25"/>
      <c r="P2150" s="25"/>
      <c r="T2150" s="37"/>
      <c r="U2150" s="37"/>
      <c r="Y2150" s="37"/>
      <c r="Z2150" s="37"/>
    </row>
    <row r="2151" spans="1:28" ht="13.5" thickBot="1" x14ac:dyDescent="0.25">
      <c r="A2151" s="113">
        <v>2149</v>
      </c>
      <c r="B2151" s="121"/>
      <c r="C2151" s="121"/>
      <c r="D2151" s="121"/>
      <c r="E2151" s="121"/>
      <c r="F2151" s="122"/>
      <c r="G2151" s="121"/>
      <c r="H2151" s="122"/>
      <c r="I2151" s="121"/>
      <c r="J2151" s="121"/>
      <c r="K2151" s="121"/>
      <c r="L2151" s="121"/>
      <c r="M2151" s="122"/>
      <c r="N2151" s="121"/>
      <c r="O2151" s="121"/>
      <c r="P2151" s="121"/>
      <c r="Q2151" s="121"/>
      <c r="R2151" s="122"/>
      <c r="S2151" s="121"/>
      <c r="T2151" s="121"/>
      <c r="U2151" s="121"/>
      <c r="V2151" s="121"/>
      <c r="W2151" s="122"/>
      <c r="X2151" s="121"/>
      <c r="Y2151" s="114"/>
      <c r="Z2151" s="114"/>
      <c r="AA2151" s="114"/>
      <c r="AB2151" s="115"/>
    </row>
    <row r="2152" spans="1:28" x14ac:dyDescent="0.2">
      <c r="A2152" s="101">
        <v>2150</v>
      </c>
      <c r="B2152" s="37"/>
      <c r="C2152" s="37"/>
      <c r="D2152" s="37"/>
      <c r="G2152" s="37"/>
      <c r="J2152" s="25"/>
      <c r="K2152" s="25"/>
      <c r="P2152" s="25"/>
      <c r="T2152" s="37"/>
      <c r="U2152" s="37"/>
      <c r="Y2152" s="37"/>
      <c r="Z2152" s="37"/>
    </row>
    <row r="2153" spans="1:28" x14ac:dyDescent="0.2">
      <c r="A2153" s="101">
        <v>2151</v>
      </c>
      <c r="B2153" s="37"/>
      <c r="C2153" s="37"/>
      <c r="D2153" s="37"/>
      <c r="G2153" s="37"/>
      <c r="J2153" s="25"/>
      <c r="K2153" s="25"/>
      <c r="P2153" s="25"/>
      <c r="T2153" s="37"/>
      <c r="U2153" s="37"/>
      <c r="Y2153" s="37"/>
      <c r="Z2153" s="37"/>
    </row>
    <row r="2154" spans="1:28" x14ac:dyDescent="0.2">
      <c r="A2154" s="101">
        <v>2152</v>
      </c>
      <c r="B2154" s="37"/>
      <c r="C2154" s="37"/>
      <c r="D2154" s="37"/>
      <c r="G2154" s="37"/>
      <c r="J2154" s="25"/>
      <c r="K2154" s="25"/>
      <c r="P2154" s="25"/>
      <c r="T2154" s="37"/>
      <c r="U2154" s="37"/>
      <c r="Y2154" s="37"/>
      <c r="Z2154" s="37"/>
    </row>
    <row r="2155" spans="1:28" x14ac:dyDescent="0.2">
      <c r="A2155" s="101">
        <v>2153</v>
      </c>
      <c r="B2155" s="37"/>
      <c r="C2155" s="37"/>
      <c r="D2155" s="37"/>
      <c r="G2155" s="37"/>
      <c r="J2155" s="25"/>
      <c r="K2155" s="25"/>
      <c r="P2155" s="25"/>
      <c r="T2155" s="37"/>
      <c r="U2155" s="37"/>
      <c r="Y2155" s="37"/>
      <c r="Z2155" s="37"/>
    </row>
    <row r="2156" spans="1:28" ht="13.5" thickBot="1" x14ac:dyDescent="0.25">
      <c r="A2156" s="113">
        <v>2154</v>
      </c>
      <c r="B2156" s="121"/>
      <c r="C2156" s="121"/>
      <c r="D2156" s="121"/>
      <c r="E2156" s="121"/>
      <c r="F2156" s="122"/>
      <c r="G2156" s="121"/>
      <c r="H2156" s="122"/>
      <c r="I2156" s="121"/>
      <c r="J2156" s="121"/>
      <c r="K2156" s="121"/>
      <c r="L2156" s="121"/>
      <c r="M2156" s="122"/>
      <c r="N2156" s="121"/>
      <c r="O2156" s="121"/>
      <c r="P2156" s="121"/>
      <c r="Q2156" s="121"/>
      <c r="R2156" s="122"/>
      <c r="S2156" s="121"/>
      <c r="T2156" s="121"/>
      <c r="U2156" s="121"/>
      <c r="V2156" s="121"/>
      <c r="W2156" s="122"/>
      <c r="X2156" s="121"/>
      <c r="Y2156" s="114"/>
      <c r="Z2156" s="114"/>
      <c r="AA2156" s="114"/>
      <c r="AB2156" s="115"/>
    </row>
    <row r="2157" spans="1:28" x14ac:dyDescent="0.2">
      <c r="A2157" s="101">
        <v>2155</v>
      </c>
      <c r="B2157" s="37"/>
      <c r="C2157" s="37"/>
      <c r="D2157" s="37"/>
      <c r="G2157" s="37"/>
      <c r="J2157" s="25"/>
      <c r="K2157" s="25"/>
      <c r="P2157" s="25"/>
      <c r="T2157" s="37"/>
      <c r="U2157" s="37"/>
      <c r="Y2157" s="37"/>
      <c r="Z2157" s="37"/>
    </row>
    <row r="2158" spans="1:28" x14ac:dyDescent="0.2">
      <c r="A2158" s="101">
        <v>2156</v>
      </c>
      <c r="B2158" s="37"/>
      <c r="C2158" s="37"/>
      <c r="D2158" s="37"/>
      <c r="G2158" s="37"/>
      <c r="J2158" s="25"/>
      <c r="K2158" s="25"/>
      <c r="P2158" s="25"/>
      <c r="T2158" s="37"/>
      <c r="U2158" s="37"/>
      <c r="Y2158" s="37"/>
      <c r="Z2158" s="37"/>
    </row>
    <row r="2159" spans="1:28" x14ac:dyDescent="0.2">
      <c r="A2159" s="101">
        <v>2157</v>
      </c>
      <c r="B2159" s="37"/>
      <c r="C2159" s="37"/>
      <c r="D2159" s="37"/>
      <c r="G2159" s="37"/>
      <c r="J2159" s="25"/>
      <c r="K2159" s="25"/>
      <c r="P2159" s="25"/>
      <c r="T2159" s="37"/>
      <c r="U2159" s="37"/>
      <c r="Y2159" s="37"/>
      <c r="Z2159" s="37"/>
    </row>
    <row r="2160" spans="1:28" x14ac:dyDescent="0.2">
      <c r="A2160" s="101">
        <v>2158</v>
      </c>
      <c r="B2160" s="37"/>
      <c r="C2160" s="37"/>
      <c r="D2160" s="37"/>
      <c r="G2160" s="37"/>
      <c r="J2160" s="25"/>
      <c r="K2160" s="25"/>
      <c r="P2160" s="25"/>
      <c r="T2160" s="37"/>
      <c r="U2160" s="37"/>
      <c r="Y2160" s="37"/>
      <c r="Z2160" s="37"/>
    </row>
    <row r="2161" spans="1:28" ht="13.5" thickBot="1" x14ac:dyDescent="0.25">
      <c r="A2161" s="113">
        <v>2159</v>
      </c>
      <c r="B2161" s="121"/>
      <c r="C2161" s="121"/>
      <c r="D2161" s="121"/>
      <c r="E2161" s="121"/>
      <c r="F2161" s="122"/>
      <c r="G2161" s="121"/>
      <c r="H2161" s="122"/>
      <c r="I2161" s="121"/>
      <c r="J2161" s="121"/>
      <c r="K2161" s="121"/>
      <c r="L2161" s="121"/>
      <c r="M2161" s="122"/>
      <c r="N2161" s="121"/>
      <c r="O2161" s="121"/>
      <c r="P2161" s="121"/>
      <c r="Q2161" s="121"/>
      <c r="R2161" s="122"/>
      <c r="S2161" s="121"/>
      <c r="T2161" s="121"/>
      <c r="U2161" s="121"/>
      <c r="V2161" s="121"/>
      <c r="W2161" s="122"/>
      <c r="X2161" s="121"/>
      <c r="Y2161" s="114"/>
      <c r="Z2161" s="114"/>
      <c r="AA2161" s="114"/>
      <c r="AB2161" s="115"/>
    </row>
    <row r="2162" spans="1:28" x14ac:dyDescent="0.2">
      <c r="A2162" s="101">
        <v>2160</v>
      </c>
      <c r="B2162" s="37"/>
      <c r="C2162" s="37"/>
      <c r="D2162" s="37"/>
      <c r="G2162" s="37"/>
      <c r="J2162" s="25"/>
      <c r="K2162" s="25"/>
      <c r="P2162" s="25"/>
      <c r="T2162" s="37"/>
      <c r="U2162" s="37"/>
      <c r="Y2162" s="37"/>
      <c r="Z2162" s="37"/>
    </row>
    <row r="2163" spans="1:28" x14ac:dyDescent="0.2">
      <c r="A2163" s="101">
        <v>2161</v>
      </c>
      <c r="B2163" s="37"/>
      <c r="C2163" s="37"/>
      <c r="D2163" s="37"/>
      <c r="G2163" s="37"/>
      <c r="J2163" s="25"/>
      <c r="K2163" s="25"/>
      <c r="P2163" s="25"/>
      <c r="T2163" s="37"/>
      <c r="U2163" s="37"/>
      <c r="Y2163" s="37"/>
      <c r="Z2163" s="37"/>
    </row>
    <row r="2164" spans="1:28" x14ac:dyDescent="0.2">
      <c r="A2164" s="101">
        <v>2162</v>
      </c>
      <c r="B2164" s="37"/>
      <c r="C2164" s="37"/>
      <c r="D2164" s="37"/>
      <c r="G2164" s="37"/>
      <c r="J2164" s="25"/>
      <c r="K2164" s="25"/>
      <c r="P2164" s="25"/>
      <c r="T2164" s="37"/>
      <c r="U2164" s="37"/>
      <c r="Y2164" s="37"/>
      <c r="Z2164" s="37"/>
    </row>
    <row r="2165" spans="1:28" x14ac:dyDescent="0.2">
      <c r="A2165" s="101">
        <v>2163</v>
      </c>
      <c r="B2165" s="37"/>
      <c r="C2165" s="37"/>
      <c r="D2165" s="37"/>
      <c r="G2165" s="37"/>
      <c r="J2165" s="25"/>
      <c r="K2165" s="25"/>
      <c r="P2165" s="25"/>
      <c r="T2165" s="37"/>
      <c r="U2165" s="37"/>
      <c r="Y2165" s="37"/>
      <c r="Z2165" s="37"/>
    </row>
    <row r="2166" spans="1:28" ht="13.5" thickBot="1" x14ac:dyDescent="0.25">
      <c r="A2166" s="113">
        <v>2164</v>
      </c>
      <c r="B2166" s="121"/>
      <c r="C2166" s="121"/>
      <c r="D2166" s="121"/>
      <c r="E2166" s="121"/>
      <c r="F2166" s="122"/>
      <c r="G2166" s="121"/>
      <c r="H2166" s="122"/>
      <c r="I2166" s="121"/>
      <c r="J2166" s="121"/>
      <c r="K2166" s="121"/>
      <c r="L2166" s="121"/>
      <c r="M2166" s="122"/>
      <c r="N2166" s="121"/>
      <c r="O2166" s="121"/>
      <c r="P2166" s="121"/>
      <c r="Q2166" s="121"/>
      <c r="R2166" s="122"/>
      <c r="S2166" s="121"/>
      <c r="T2166" s="121"/>
      <c r="U2166" s="121"/>
      <c r="V2166" s="121"/>
      <c r="W2166" s="122"/>
      <c r="X2166" s="121"/>
      <c r="Y2166" s="114"/>
      <c r="Z2166" s="114"/>
      <c r="AA2166" s="114"/>
      <c r="AB2166" s="115"/>
    </row>
    <row r="2167" spans="1:28" x14ac:dyDescent="0.2">
      <c r="A2167" s="101">
        <v>2165</v>
      </c>
      <c r="B2167" s="37"/>
      <c r="C2167" s="37"/>
      <c r="D2167" s="37"/>
      <c r="G2167" s="37"/>
      <c r="J2167" s="25"/>
      <c r="K2167" s="25"/>
      <c r="P2167" s="25"/>
      <c r="T2167" s="37"/>
      <c r="U2167" s="37"/>
      <c r="Y2167" s="37"/>
      <c r="Z2167" s="37"/>
    </row>
    <row r="2168" spans="1:28" x14ac:dyDescent="0.2">
      <c r="A2168" s="101">
        <v>2166</v>
      </c>
      <c r="B2168" s="37"/>
      <c r="C2168" s="37"/>
      <c r="D2168" s="37"/>
      <c r="G2168" s="37"/>
      <c r="J2168" s="25"/>
      <c r="K2168" s="25"/>
      <c r="P2168" s="25"/>
      <c r="T2168" s="37"/>
      <c r="U2168" s="37"/>
      <c r="Y2168" s="37"/>
      <c r="Z2168" s="37"/>
    </row>
    <row r="2169" spans="1:28" x14ac:dyDescent="0.2">
      <c r="A2169" s="101">
        <v>2167</v>
      </c>
      <c r="B2169" s="37"/>
      <c r="C2169" s="37"/>
      <c r="D2169" s="37"/>
      <c r="G2169" s="37"/>
      <c r="J2169" s="25"/>
      <c r="K2169" s="25"/>
      <c r="P2169" s="25"/>
      <c r="T2169" s="37"/>
      <c r="U2169" s="37"/>
      <c r="Y2169" s="37"/>
      <c r="Z2169" s="37"/>
    </row>
    <row r="2170" spans="1:28" x14ac:dyDescent="0.2">
      <c r="A2170" s="101">
        <v>2168</v>
      </c>
      <c r="B2170" s="37"/>
      <c r="C2170" s="37"/>
      <c r="D2170" s="37"/>
      <c r="G2170" s="37"/>
      <c r="J2170" s="25"/>
      <c r="K2170" s="25"/>
      <c r="P2170" s="25"/>
      <c r="T2170" s="37"/>
      <c r="U2170" s="37"/>
      <c r="Y2170" s="37"/>
      <c r="Z2170" s="37"/>
    </row>
    <row r="2171" spans="1:28" ht="13.5" thickBot="1" x14ac:dyDescent="0.25">
      <c r="A2171" s="113">
        <v>2169</v>
      </c>
      <c r="B2171" s="121"/>
      <c r="C2171" s="121"/>
      <c r="D2171" s="121"/>
      <c r="E2171" s="121"/>
      <c r="F2171" s="122"/>
      <c r="G2171" s="121"/>
      <c r="H2171" s="122"/>
      <c r="I2171" s="121"/>
      <c r="J2171" s="121"/>
      <c r="K2171" s="121"/>
      <c r="L2171" s="121"/>
      <c r="M2171" s="122"/>
      <c r="N2171" s="121"/>
      <c r="O2171" s="121"/>
      <c r="P2171" s="121"/>
      <c r="Q2171" s="121"/>
      <c r="R2171" s="122"/>
      <c r="S2171" s="121"/>
      <c r="T2171" s="121"/>
      <c r="U2171" s="121"/>
      <c r="V2171" s="121"/>
      <c r="W2171" s="122"/>
      <c r="X2171" s="121"/>
      <c r="Y2171" s="114"/>
      <c r="Z2171" s="114"/>
      <c r="AA2171" s="114"/>
      <c r="AB2171" s="115"/>
    </row>
    <row r="2172" spans="1:28" x14ac:dyDescent="0.2">
      <c r="A2172" s="101">
        <v>2170</v>
      </c>
      <c r="B2172" s="37"/>
      <c r="C2172" s="37"/>
      <c r="D2172" s="37"/>
      <c r="G2172" s="37"/>
      <c r="J2172" s="25"/>
      <c r="K2172" s="25"/>
      <c r="P2172" s="25"/>
      <c r="T2172" s="37"/>
      <c r="U2172" s="37"/>
      <c r="Y2172" s="37"/>
      <c r="Z2172" s="37"/>
    </row>
    <row r="2173" spans="1:28" x14ac:dyDescent="0.2">
      <c r="A2173" s="101">
        <v>2171</v>
      </c>
      <c r="B2173" s="37"/>
      <c r="C2173" s="37"/>
      <c r="D2173" s="37"/>
      <c r="G2173" s="37"/>
      <c r="J2173" s="25"/>
      <c r="K2173" s="25"/>
      <c r="P2173" s="25"/>
      <c r="T2173" s="37"/>
      <c r="U2173" s="37"/>
      <c r="Y2173" s="37"/>
      <c r="Z2173" s="37"/>
    </row>
    <row r="2174" spans="1:28" x14ac:dyDescent="0.2">
      <c r="A2174" s="101">
        <v>2172</v>
      </c>
      <c r="B2174" s="37"/>
      <c r="C2174" s="37"/>
      <c r="D2174" s="37"/>
      <c r="G2174" s="37"/>
      <c r="J2174" s="25"/>
      <c r="K2174" s="25"/>
      <c r="P2174" s="25"/>
      <c r="T2174" s="37"/>
      <c r="U2174" s="37"/>
      <c r="Y2174" s="37"/>
      <c r="Z2174" s="37"/>
    </row>
    <row r="2175" spans="1:28" x14ac:dyDescent="0.2">
      <c r="A2175" s="101">
        <v>2173</v>
      </c>
      <c r="B2175" s="37"/>
      <c r="C2175" s="37"/>
      <c r="D2175" s="37"/>
      <c r="G2175" s="37"/>
      <c r="J2175" s="25"/>
      <c r="K2175" s="25"/>
      <c r="P2175" s="25"/>
      <c r="T2175" s="37"/>
      <c r="U2175" s="37"/>
      <c r="Y2175" s="37"/>
      <c r="Z2175" s="37"/>
    </row>
    <row r="2176" spans="1:28" ht="13.5" thickBot="1" x14ac:dyDescent="0.25">
      <c r="A2176" s="113">
        <v>2174</v>
      </c>
      <c r="B2176" s="121"/>
      <c r="C2176" s="121"/>
      <c r="D2176" s="121"/>
      <c r="E2176" s="121"/>
      <c r="F2176" s="122"/>
      <c r="G2176" s="121"/>
      <c r="H2176" s="122"/>
      <c r="I2176" s="121"/>
      <c r="J2176" s="121"/>
      <c r="K2176" s="121"/>
      <c r="L2176" s="121"/>
      <c r="M2176" s="122"/>
      <c r="N2176" s="121"/>
      <c r="O2176" s="121"/>
      <c r="P2176" s="121"/>
      <c r="Q2176" s="121"/>
      <c r="R2176" s="122"/>
      <c r="S2176" s="121"/>
      <c r="T2176" s="121"/>
      <c r="U2176" s="121"/>
      <c r="V2176" s="121"/>
      <c r="W2176" s="122"/>
      <c r="X2176" s="121"/>
      <c r="Y2176" s="114"/>
      <c r="Z2176" s="114"/>
      <c r="AA2176" s="114"/>
      <c r="AB2176" s="115"/>
    </row>
    <row r="2177" spans="1:28" x14ac:dyDescent="0.2">
      <c r="A2177" s="101">
        <v>2175</v>
      </c>
      <c r="B2177" s="37"/>
      <c r="C2177" s="37"/>
      <c r="D2177" s="37"/>
      <c r="G2177" s="37"/>
      <c r="J2177" s="25"/>
      <c r="K2177" s="25"/>
      <c r="P2177" s="25"/>
      <c r="T2177" s="37"/>
      <c r="U2177" s="37"/>
      <c r="Y2177" s="37"/>
      <c r="Z2177" s="37"/>
    </row>
    <row r="2178" spans="1:28" x14ac:dyDescent="0.2">
      <c r="A2178" s="101">
        <v>2176</v>
      </c>
      <c r="B2178" s="37"/>
      <c r="C2178" s="37"/>
      <c r="D2178" s="37"/>
      <c r="G2178" s="37"/>
      <c r="J2178" s="25"/>
      <c r="K2178" s="25"/>
      <c r="P2178" s="25"/>
      <c r="T2178" s="37"/>
      <c r="U2178" s="37"/>
      <c r="Y2178" s="37"/>
      <c r="Z2178" s="37"/>
    </row>
    <row r="2179" spans="1:28" x14ac:dyDescent="0.2">
      <c r="A2179" s="101">
        <v>2177</v>
      </c>
      <c r="B2179" s="37"/>
      <c r="C2179" s="37"/>
      <c r="D2179" s="37"/>
      <c r="G2179" s="37"/>
      <c r="J2179" s="25"/>
      <c r="K2179" s="25"/>
      <c r="P2179" s="25"/>
      <c r="T2179" s="37"/>
      <c r="U2179" s="37"/>
      <c r="Y2179" s="37"/>
      <c r="Z2179" s="37"/>
    </row>
    <row r="2180" spans="1:28" x14ac:dyDescent="0.2">
      <c r="A2180" s="101">
        <v>2178</v>
      </c>
      <c r="B2180" s="37"/>
      <c r="C2180" s="37"/>
      <c r="D2180" s="37"/>
      <c r="G2180" s="37"/>
      <c r="J2180" s="25"/>
      <c r="K2180" s="25"/>
      <c r="P2180" s="25"/>
      <c r="T2180" s="37"/>
      <c r="U2180" s="37"/>
      <c r="Y2180" s="37"/>
      <c r="Z2180" s="37"/>
    </row>
    <row r="2181" spans="1:28" ht="13.5" thickBot="1" x14ac:dyDescent="0.25">
      <c r="A2181" s="113">
        <v>2179</v>
      </c>
      <c r="B2181" s="121"/>
      <c r="C2181" s="121"/>
      <c r="D2181" s="121"/>
      <c r="E2181" s="121"/>
      <c r="F2181" s="122"/>
      <c r="G2181" s="121"/>
      <c r="H2181" s="122"/>
      <c r="I2181" s="121"/>
      <c r="J2181" s="121"/>
      <c r="K2181" s="121"/>
      <c r="L2181" s="121"/>
      <c r="M2181" s="122"/>
      <c r="N2181" s="121"/>
      <c r="O2181" s="121"/>
      <c r="P2181" s="121"/>
      <c r="Q2181" s="121"/>
      <c r="R2181" s="122"/>
      <c r="S2181" s="121"/>
      <c r="T2181" s="121"/>
      <c r="U2181" s="121"/>
      <c r="V2181" s="121"/>
      <c r="W2181" s="122"/>
      <c r="X2181" s="121"/>
      <c r="Y2181" s="114"/>
      <c r="Z2181" s="114"/>
      <c r="AA2181" s="114"/>
      <c r="AB2181" s="115"/>
    </row>
    <row r="2182" spans="1:28" x14ac:dyDescent="0.2">
      <c r="A2182" s="101">
        <v>2180</v>
      </c>
      <c r="B2182" s="37"/>
      <c r="C2182" s="37"/>
      <c r="D2182" s="37"/>
      <c r="G2182" s="37"/>
      <c r="J2182" s="25"/>
      <c r="K2182" s="25"/>
      <c r="P2182" s="25"/>
      <c r="T2182" s="37"/>
      <c r="U2182" s="37"/>
      <c r="Y2182" s="37"/>
      <c r="Z2182" s="37"/>
    </row>
    <row r="2183" spans="1:28" x14ac:dyDescent="0.2">
      <c r="A2183" s="101">
        <v>2181</v>
      </c>
      <c r="B2183" s="37"/>
      <c r="C2183" s="37"/>
      <c r="D2183" s="37"/>
      <c r="G2183" s="37"/>
      <c r="J2183" s="25"/>
      <c r="K2183" s="25"/>
      <c r="P2183" s="25"/>
      <c r="T2183" s="37"/>
      <c r="U2183" s="37"/>
      <c r="Y2183" s="37"/>
      <c r="Z2183" s="37"/>
    </row>
    <row r="2184" spans="1:28" x14ac:dyDescent="0.2">
      <c r="A2184" s="101">
        <v>2182</v>
      </c>
      <c r="B2184" s="37"/>
      <c r="C2184" s="37"/>
      <c r="D2184" s="37"/>
      <c r="G2184" s="37"/>
      <c r="J2184" s="25"/>
      <c r="K2184" s="25"/>
      <c r="P2184" s="25"/>
      <c r="T2184" s="37"/>
      <c r="U2184" s="37"/>
      <c r="Y2184" s="37"/>
      <c r="Z2184" s="37"/>
    </row>
    <row r="2185" spans="1:28" x14ac:dyDescent="0.2">
      <c r="A2185" s="101">
        <v>2183</v>
      </c>
      <c r="B2185" s="37"/>
      <c r="C2185" s="37"/>
      <c r="D2185" s="37"/>
      <c r="G2185" s="37"/>
      <c r="J2185" s="25"/>
      <c r="K2185" s="25"/>
      <c r="P2185" s="25"/>
      <c r="T2185" s="37"/>
      <c r="U2185" s="37"/>
      <c r="Y2185" s="37"/>
      <c r="Z2185" s="37"/>
    </row>
    <row r="2186" spans="1:28" ht="13.5" thickBot="1" x14ac:dyDescent="0.25">
      <c r="A2186" s="113">
        <v>2184</v>
      </c>
      <c r="B2186" s="121"/>
      <c r="C2186" s="121"/>
      <c r="D2186" s="121"/>
      <c r="E2186" s="121"/>
      <c r="F2186" s="122"/>
      <c r="G2186" s="121"/>
      <c r="H2186" s="122"/>
      <c r="I2186" s="121"/>
      <c r="J2186" s="121"/>
      <c r="K2186" s="121"/>
      <c r="L2186" s="121"/>
      <c r="M2186" s="122"/>
      <c r="N2186" s="121"/>
      <c r="O2186" s="121"/>
      <c r="P2186" s="121"/>
      <c r="Q2186" s="121"/>
      <c r="R2186" s="122"/>
      <c r="S2186" s="121"/>
      <c r="T2186" s="121"/>
      <c r="U2186" s="121"/>
      <c r="V2186" s="121"/>
      <c r="W2186" s="122"/>
      <c r="X2186" s="121"/>
      <c r="Y2186" s="114"/>
      <c r="Z2186" s="114"/>
      <c r="AA2186" s="114"/>
      <c r="AB2186" s="115"/>
    </row>
    <row r="2187" spans="1:28" x14ac:dyDescent="0.2">
      <c r="A2187" s="101">
        <v>2185</v>
      </c>
      <c r="B2187" s="37"/>
      <c r="C2187" s="37"/>
      <c r="D2187" s="37"/>
      <c r="G2187" s="37"/>
      <c r="J2187" s="25"/>
      <c r="K2187" s="25"/>
      <c r="P2187" s="25"/>
      <c r="T2187" s="37"/>
      <c r="U2187" s="37"/>
      <c r="Y2187" s="37"/>
      <c r="Z2187" s="37"/>
    </row>
    <row r="2188" spans="1:28" x14ac:dyDescent="0.2">
      <c r="A2188" s="101">
        <v>2186</v>
      </c>
      <c r="B2188" s="37"/>
      <c r="C2188" s="37"/>
      <c r="D2188" s="37"/>
      <c r="G2188" s="37"/>
      <c r="J2188" s="25"/>
      <c r="K2188" s="25"/>
      <c r="P2188" s="25"/>
      <c r="T2188" s="37"/>
      <c r="U2188" s="37"/>
      <c r="Y2188" s="37"/>
      <c r="Z2188" s="37"/>
    </row>
    <row r="2189" spans="1:28" x14ac:dyDescent="0.2">
      <c r="A2189" s="101">
        <v>2187</v>
      </c>
      <c r="B2189" s="37"/>
      <c r="C2189" s="37"/>
      <c r="D2189" s="37"/>
      <c r="G2189" s="37"/>
      <c r="J2189" s="25"/>
      <c r="K2189" s="25"/>
      <c r="P2189" s="25"/>
      <c r="T2189" s="37"/>
      <c r="U2189" s="37"/>
      <c r="Y2189" s="37"/>
      <c r="Z2189" s="37"/>
    </row>
    <row r="2190" spans="1:28" x14ac:dyDescent="0.2">
      <c r="A2190" s="101">
        <v>2188</v>
      </c>
      <c r="B2190" s="37"/>
      <c r="C2190" s="37"/>
      <c r="D2190" s="37"/>
      <c r="G2190" s="37"/>
      <c r="J2190" s="25"/>
      <c r="K2190" s="25"/>
      <c r="P2190" s="25"/>
      <c r="T2190" s="37"/>
      <c r="U2190" s="37"/>
      <c r="Y2190" s="37"/>
      <c r="Z2190" s="37"/>
    </row>
    <row r="2191" spans="1:28" ht="13.5" thickBot="1" x14ac:dyDescent="0.25">
      <c r="A2191" s="113">
        <v>2189</v>
      </c>
      <c r="B2191" s="121"/>
      <c r="C2191" s="121"/>
      <c r="D2191" s="121"/>
      <c r="E2191" s="121"/>
      <c r="F2191" s="122"/>
      <c r="G2191" s="121"/>
      <c r="H2191" s="122"/>
      <c r="I2191" s="121"/>
      <c r="J2191" s="121"/>
      <c r="K2191" s="121"/>
      <c r="L2191" s="121"/>
      <c r="M2191" s="122"/>
      <c r="N2191" s="121"/>
      <c r="O2191" s="121"/>
      <c r="P2191" s="121"/>
      <c r="Q2191" s="121"/>
      <c r="R2191" s="122"/>
      <c r="S2191" s="121"/>
      <c r="T2191" s="121"/>
      <c r="U2191" s="121"/>
      <c r="V2191" s="121"/>
      <c r="W2191" s="122"/>
      <c r="X2191" s="121"/>
      <c r="Y2191" s="114"/>
      <c r="Z2191" s="114"/>
      <c r="AA2191" s="114"/>
      <c r="AB2191" s="115"/>
    </row>
    <row r="2192" spans="1:28" x14ac:dyDescent="0.2">
      <c r="A2192" s="101">
        <v>2190</v>
      </c>
      <c r="B2192" s="37"/>
      <c r="C2192" s="37"/>
      <c r="D2192" s="37"/>
      <c r="G2192" s="37"/>
      <c r="J2192" s="25"/>
      <c r="K2192" s="25"/>
      <c r="P2192" s="25"/>
      <c r="T2192" s="37"/>
      <c r="U2192" s="37"/>
      <c r="Y2192" s="37"/>
      <c r="Z2192" s="37"/>
    </row>
    <row r="2193" spans="1:28" x14ac:dyDescent="0.2">
      <c r="A2193" s="101">
        <v>2191</v>
      </c>
      <c r="B2193" s="37"/>
      <c r="C2193" s="37"/>
      <c r="D2193" s="37"/>
      <c r="G2193" s="37"/>
      <c r="J2193" s="25"/>
      <c r="K2193" s="25"/>
      <c r="P2193" s="25"/>
      <c r="T2193" s="37"/>
      <c r="U2193" s="37"/>
      <c r="Y2193" s="37"/>
      <c r="Z2193" s="37"/>
    </row>
    <row r="2194" spans="1:28" x14ac:dyDescent="0.2">
      <c r="A2194" s="101">
        <v>2192</v>
      </c>
      <c r="B2194" s="37"/>
      <c r="C2194" s="37"/>
      <c r="D2194" s="37"/>
      <c r="G2194" s="37"/>
      <c r="J2194" s="25"/>
      <c r="K2194" s="25"/>
      <c r="P2194" s="25"/>
      <c r="T2194" s="37"/>
      <c r="U2194" s="37"/>
      <c r="Y2194" s="37"/>
      <c r="Z2194" s="37"/>
    </row>
    <row r="2195" spans="1:28" x14ac:dyDescent="0.2">
      <c r="A2195" s="101">
        <v>2193</v>
      </c>
      <c r="B2195" s="37"/>
      <c r="C2195" s="37"/>
      <c r="D2195" s="37"/>
      <c r="G2195" s="37"/>
      <c r="J2195" s="25"/>
      <c r="K2195" s="25"/>
      <c r="P2195" s="25"/>
      <c r="T2195" s="37"/>
      <c r="U2195" s="37"/>
      <c r="Y2195" s="37"/>
      <c r="Z2195" s="37"/>
    </row>
    <row r="2196" spans="1:28" ht="13.5" thickBot="1" x14ac:dyDescent="0.25">
      <c r="A2196" s="113">
        <v>2194</v>
      </c>
      <c r="B2196" s="121"/>
      <c r="C2196" s="121"/>
      <c r="D2196" s="121"/>
      <c r="E2196" s="121"/>
      <c r="F2196" s="122"/>
      <c r="G2196" s="121"/>
      <c r="H2196" s="122"/>
      <c r="I2196" s="121"/>
      <c r="J2196" s="121"/>
      <c r="K2196" s="121"/>
      <c r="L2196" s="121"/>
      <c r="M2196" s="122"/>
      <c r="N2196" s="121"/>
      <c r="O2196" s="121"/>
      <c r="P2196" s="121"/>
      <c r="Q2196" s="121"/>
      <c r="R2196" s="122"/>
      <c r="S2196" s="121"/>
      <c r="T2196" s="121"/>
      <c r="U2196" s="121"/>
      <c r="V2196" s="121"/>
      <c r="W2196" s="122"/>
      <c r="X2196" s="121"/>
      <c r="Y2196" s="114"/>
      <c r="Z2196" s="114"/>
      <c r="AA2196" s="114"/>
      <c r="AB2196" s="115"/>
    </row>
    <row r="2197" spans="1:28" x14ac:dyDescent="0.2">
      <c r="A2197" s="101">
        <v>2195</v>
      </c>
      <c r="B2197" s="37"/>
      <c r="C2197" s="37"/>
      <c r="D2197" s="37"/>
      <c r="G2197" s="37"/>
      <c r="J2197" s="25"/>
      <c r="K2197" s="25"/>
      <c r="P2197" s="25"/>
      <c r="T2197" s="37"/>
      <c r="U2197" s="37"/>
      <c r="Y2197" s="37"/>
      <c r="Z2197" s="37"/>
    </row>
    <row r="2198" spans="1:28" x14ac:dyDescent="0.2">
      <c r="A2198" s="101">
        <v>2196</v>
      </c>
      <c r="B2198" s="37"/>
      <c r="C2198" s="37"/>
      <c r="D2198" s="37"/>
      <c r="G2198" s="37"/>
      <c r="J2198" s="25"/>
      <c r="K2198" s="25"/>
      <c r="P2198" s="25"/>
      <c r="T2198" s="37"/>
      <c r="U2198" s="37"/>
      <c r="Y2198" s="37"/>
      <c r="Z2198" s="37"/>
    </row>
    <row r="2199" spans="1:28" x14ac:dyDescent="0.2">
      <c r="A2199" s="101">
        <v>2197</v>
      </c>
      <c r="B2199" s="37"/>
      <c r="C2199" s="37"/>
      <c r="D2199" s="37"/>
      <c r="G2199" s="37"/>
      <c r="J2199" s="25"/>
      <c r="K2199" s="25"/>
      <c r="P2199" s="25"/>
      <c r="T2199" s="37"/>
      <c r="U2199" s="37"/>
      <c r="Y2199" s="37"/>
      <c r="Z2199" s="37"/>
    </row>
    <row r="2200" spans="1:28" x14ac:dyDescent="0.2">
      <c r="A2200" s="101">
        <v>2198</v>
      </c>
      <c r="B2200" s="37"/>
      <c r="C2200" s="37"/>
      <c r="D2200" s="37"/>
      <c r="G2200" s="37"/>
      <c r="J2200" s="25"/>
      <c r="K2200" s="25"/>
      <c r="P2200" s="25"/>
      <c r="T2200" s="37"/>
      <c r="U2200" s="37"/>
      <c r="Y2200" s="37"/>
      <c r="Z2200" s="37"/>
    </row>
    <row r="2201" spans="1:28" ht="13.5" thickBot="1" x14ac:dyDescent="0.25">
      <c r="A2201" s="113">
        <v>2199</v>
      </c>
      <c r="B2201" s="121"/>
      <c r="C2201" s="121"/>
      <c r="D2201" s="121"/>
      <c r="E2201" s="121"/>
      <c r="F2201" s="122"/>
      <c r="G2201" s="121"/>
      <c r="H2201" s="122"/>
      <c r="I2201" s="121"/>
      <c r="J2201" s="121"/>
      <c r="K2201" s="121"/>
      <c r="L2201" s="121"/>
      <c r="M2201" s="122"/>
      <c r="N2201" s="121"/>
      <c r="O2201" s="121"/>
      <c r="P2201" s="121"/>
      <c r="Q2201" s="121"/>
      <c r="R2201" s="122"/>
      <c r="S2201" s="121"/>
      <c r="T2201" s="121"/>
      <c r="U2201" s="121"/>
      <c r="V2201" s="121"/>
      <c r="W2201" s="122"/>
      <c r="X2201" s="121"/>
      <c r="Y2201" s="114"/>
      <c r="Z2201" s="114"/>
      <c r="AA2201" s="114"/>
      <c r="AB2201" s="115"/>
    </row>
    <row r="2202" spans="1:28" x14ac:dyDescent="0.2">
      <c r="A2202" s="101">
        <v>2200</v>
      </c>
      <c r="B2202" s="37"/>
      <c r="C2202" s="37"/>
      <c r="D2202" s="37"/>
      <c r="G2202" s="37"/>
      <c r="J2202" s="25"/>
      <c r="K2202" s="25"/>
      <c r="P2202" s="25"/>
      <c r="T2202" s="37"/>
      <c r="U2202" s="37"/>
      <c r="Y2202" s="37"/>
      <c r="Z2202" s="37"/>
    </row>
    <row r="2203" spans="1:28" x14ac:dyDescent="0.2">
      <c r="A2203" s="101">
        <v>2201</v>
      </c>
      <c r="B2203" s="37"/>
      <c r="C2203" s="37"/>
      <c r="D2203" s="37"/>
      <c r="G2203" s="37"/>
      <c r="J2203" s="25"/>
      <c r="K2203" s="25"/>
      <c r="P2203" s="25"/>
      <c r="T2203" s="37"/>
      <c r="U2203" s="37"/>
      <c r="Y2203" s="37"/>
      <c r="Z2203" s="37"/>
    </row>
    <row r="2204" spans="1:28" x14ac:dyDescent="0.2">
      <c r="A2204" s="101">
        <v>2202</v>
      </c>
      <c r="B2204" s="37"/>
      <c r="C2204" s="37"/>
      <c r="D2204" s="37"/>
      <c r="G2204" s="37"/>
      <c r="J2204" s="25"/>
      <c r="K2204" s="25"/>
      <c r="P2204" s="25"/>
      <c r="T2204" s="37"/>
      <c r="U2204" s="37"/>
      <c r="Y2204" s="37"/>
      <c r="Z2204" s="37"/>
    </row>
    <row r="2205" spans="1:28" x14ac:dyDescent="0.2">
      <c r="A2205" s="101">
        <v>2203</v>
      </c>
      <c r="B2205" s="37"/>
      <c r="C2205" s="37"/>
      <c r="D2205" s="37"/>
      <c r="G2205" s="37"/>
      <c r="J2205" s="25"/>
      <c r="K2205" s="25"/>
      <c r="P2205" s="25"/>
      <c r="T2205" s="37"/>
      <c r="U2205" s="37"/>
      <c r="Y2205" s="37"/>
      <c r="Z2205" s="37"/>
    </row>
    <row r="2206" spans="1:28" ht="13.5" thickBot="1" x14ac:dyDescent="0.25">
      <c r="A2206" s="113">
        <v>2204</v>
      </c>
      <c r="B2206" s="121"/>
      <c r="C2206" s="121"/>
      <c r="D2206" s="121"/>
      <c r="E2206" s="121"/>
      <c r="F2206" s="122"/>
      <c r="G2206" s="121"/>
      <c r="H2206" s="122"/>
      <c r="I2206" s="121"/>
      <c r="J2206" s="121"/>
      <c r="K2206" s="121"/>
      <c r="L2206" s="121"/>
      <c r="M2206" s="122"/>
      <c r="N2206" s="121"/>
      <c r="O2206" s="121"/>
      <c r="P2206" s="121"/>
      <c r="Q2206" s="121"/>
      <c r="R2206" s="122"/>
      <c r="S2206" s="121"/>
      <c r="T2206" s="121"/>
      <c r="U2206" s="121"/>
      <c r="V2206" s="121"/>
      <c r="W2206" s="122"/>
      <c r="X2206" s="121"/>
      <c r="Y2206" s="114"/>
      <c r="Z2206" s="114"/>
      <c r="AA2206" s="114"/>
      <c r="AB2206" s="115"/>
    </row>
    <row r="2207" spans="1:28" x14ac:dyDescent="0.2">
      <c r="A2207" s="101">
        <v>2205</v>
      </c>
      <c r="B2207" s="37"/>
      <c r="C2207" s="37"/>
      <c r="D2207" s="37"/>
      <c r="G2207" s="37"/>
      <c r="J2207" s="25"/>
      <c r="K2207" s="25"/>
      <c r="P2207" s="25"/>
      <c r="T2207" s="37"/>
      <c r="U2207" s="37"/>
      <c r="Y2207" s="37"/>
      <c r="Z2207" s="37"/>
    </row>
    <row r="2208" spans="1:28" x14ac:dyDescent="0.2">
      <c r="A2208" s="101">
        <v>2206</v>
      </c>
      <c r="B2208" s="37"/>
      <c r="C2208" s="37"/>
      <c r="D2208" s="37"/>
      <c r="G2208" s="37"/>
      <c r="J2208" s="25"/>
      <c r="K2208" s="25"/>
      <c r="P2208" s="25"/>
      <c r="T2208" s="37"/>
      <c r="U2208" s="37"/>
      <c r="Y2208" s="37"/>
      <c r="Z2208" s="37"/>
    </row>
    <row r="2209" spans="1:28" x14ac:dyDescent="0.2">
      <c r="A2209" s="101">
        <v>2207</v>
      </c>
      <c r="B2209" s="37"/>
      <c r="C2209" s="37"/>
      <c r="D2209" s="37"/>
      <c r="G2209" s="37"/>
      <c r="J2209" s="25"/>
      <c r="K2209" s="25"/>
      <c r="P2209" s="25"/>
      <c r="T2209" s="37"/>
      <c r="U2209" s="37"/>
      <c r="Y2209" s="37"/>
      <c r="Z2209" s="37"/>
    </row>
    <row r="2210" spans="1:28" x14ac:dyDescent="0.2">
      <c r="A2210" s="101">
        <v>2208</v>
      </c>
      <c r="B2210" s="37"/>
      <c r="C2210" s="37"/>
      <c r="D2210" s="37"/>
      <c r="G2210" s="37"/>
      <c r="J2210" s="25"/>
      <c r="K2210" s="25"/>
      <c r="P2210" s="25"/>
      <c r="T2210" s="37"/>
      <c r="U2210" s="37"/>
      <c r="Y2210" s="37"/>
      <c r="Z2210" s="37"/>
    </row>
    <row r="2211" spans="1:28" ht="13.5" thickBot="1" x14ac:dyDescent="0.25">
      <c r="A2211" s="113">
        <v>2209</v>
      </c>
      <c r="B2211" s="121"/>
      <c r="C2211" s="121"/>
      <c r="D2211" s="121"/>
      <c r="E2211" s="121"/>
      <c r="F2211" s="122"/>
      <c r="G2211" s="121"/>
      <c r="H2211" s="122"/>
      <c r="I2211" s="121"/>
      <c r="J2211" s="121"/>
      <c r="K2211" s="121"/>
      <c r="L2211" s="121"/>
      <c r="M2211" s="122"/>
      <c r="N2211" s="121"/>
      <c r="O2211" s="121"/>
      <c r="P2211" s="121"/>
      <c r="Q2211" s="121"/>
      <c r="R2211" s="122"/>
      <c r="S2211" s="121"/>
      <c r="T2211" s="121"/>
      <c r="U2211" s="121"/>
      <c r="V2211" s="121"/>
      <c r="W2211" s="122"/>
      <c r="X2211" s="121"/>
      <c r="Y2211" s="114"/>
      <c r="Z2211" s="114"/>
      <c r="AA2211" s="114"/>
      <c r="AB2211" s="115"/>
    </row>
    <row r="2212" spans="1:28" x14ac:dyDescent="0.2">
      <c r="A2212" s="101">
        <v>2210</v>
      </c>
      <c r="B2212" s="37"/>
      <c r="C2212" s="37"/>
      <c r="D2212" s="37"/>
      <c r="G2212" s="37"/>
      <c r="J2212" s="25"/>
      <c r="K2212" s="25"/>
      <c r="P2212" s="25"/>
      <c r="T2212" s="37"/>
      <c r="U2212" s="37"/>
      <c r="Y2212" s="37"/>
      <c r="Z2212" s="37"/>
    </row>
    <row r="2213" spans="1:28" x14ac:dyDescent="0.2">
      <c r="A2213" s="101">
        <v>2211</v>
      </c>
      <c r="B2213" s="37"/>
      <c r="C2213" s="37"/>
      <c r="D2213" s="37"/>
      <c r="G2213" s="37"/>
      <c r="J2213" s="25"/>
      <c r="K2213" s="25"/>
      <c r="P2213" s="25"/>
      <c r="T2213" s="37"/>
      <c r="U2213" s="37"/>
      <c r="Y2213" s="37"/>
      <c r="Z2213" s="37"/>
    </row>
    <row r="2214" spans="1:28" x14ac:dyDescent="0.2">
      <c r="A2214" s="101">
        <v>2212</v>
      </c>
      <c r="B2214" s="37"/>
      <c r="C2214" s="37"/>
      <c r="D2214" s="37"/>
      <c r="G2214" s="37"/>
      <c r="J2214" s="25"/>
      <c r="K2214" s="25"/>
      <c r="P2214" s="25"/>
      <c r="T2214" s="37"/>
      <c r="U2214" s="37"/>
      <c r="Y2214" s="37"/>
      <c r="Z2214" s="37"/>
    </row>
    <row r="2215" spans="1:28" x14ac:dyDescent="0.2">
      <c r="A2215" s="101">
        <v>2213</v>
      </c>
      <c r="B2215" s="37"/>
      <c r="C2215" s="37"/>
      <c r="D2215" s="37"/>
      <c r="G2215" s="37"/>
      <c r="J2215" s="25"/>
      <c r="K2215" s="25"/>
      <c r="P2215" s="25"/>
      <c r="T2215" s="37"/>
      <c r="U2215" s="37"/>
      <c r="Y2215" s="37"/>
      <c r="Z2215" s="37"/>
    </row>
    <row r="2216" spans="1:28" ht="13.5" thickBot="1" x14ac:dyDescent="0.25">
      <c r="A2216" s="113">
        <v>2214</v>
      </c>
      <c r="B2216" s="121"/>
      <c r="C2216" s="121"/>
      <c r="D2216" s="121"/>
      <c r="E2216" s="121"/>
      <c r="F2216" s="122"/>
      <c r="G2216" s="121"/>
      <c r="H2216" s="122"/>
      <c r="I2216" s="121"/>
      <c r="J2216" s="121"/>
      <c r="K2216" s="121"/>
      <c r="L2216" s="121"/>
      <c r="M2216" s="122"/>
      <c r="N2216" s="121"/>
      <c r="O2216" s="121"/>
      <c r="P2216" s="121"/>
      <c r="Q2216" s="121"/>
      <c r="R2216" s="122"/>
      <c r="S2216" s="121"/>
      <c r="T2216" s="121"/>
      <c r="U2216" s="121"/>
      <c r="V2216" s="121"/>
      <c r="W2216" s="122"/>
      <c r="X2216" s="121"/>
      <c r="Y2216" s="114"/>
      <c r="Z2216" s="114"/>
      <c r="AA2216" s="114"/>
      <c r="AB2216" s="115"/>
    </row>
    <row r="2217" spans="1:28" x14ac:dyDescent="0.2">
      <c r="A2217" s="101">
        <v>2215</v>
      </c>
      <c r="B2217" s="37"/>
      <c r="C2217" s="37"/>
      <c r="D2217" s="37"/>
      <c r="G2217" s="37"/>
      <c r="J2217" s="25"/>
      <c r="K2217" s="25"/>
      <c r="P2217" s="25"/>
      <c r="T2217" s="37"/>
      <c r="U2217" s="37"/>
      <c r="Y2217" s="37"/>
      <c r="Z2217" s="37"/>
    </row>
    <row r="2218" spans="1:28" x14ac:dyDescent="0.2">
      <c r="A2218" s="101">
        <v>2216</v>
      </c>
      <c r="B2218" s="37"/>
      <c r="C2218" s="37"/>
      <c r="D2218" s="37"/>
      <c r="G2218" s="37"/>
      <c r="J2218" s="25"/>
      <c r="K2218" s="25"/>
      <c r="P2218" s="25"/>
      <c r="T2218" s="37"/>
      <c r="U2218" s="37"/>
      <c r="Y2218" s="37"/>
      <c r="Z2218" s="37"/>
    </row>
    <row r="2219" spans="1:28" x14ac:dyDescent="0.2">
      <c r="A2219" s="101">
        <v>2217</v>
      </c>
      <c r="B2219" s="37"/>
      <c r="C2219" s="37"/>
      <c r="D2219" s="37"/>
      <c r="G2219" s="37"/>
      <c r="J2219" s="25"/>
      <c r="K2219" s="25"/>
      <c r="P2219" s="25"/>
      <c r="T2219" s="37"/>
      <c r="U2219" s="37"/>
      <c r="Y2219" s="37"/>
      <c r="Z2219" s="37"/>
    </row>
    <row r="2220" spans="1:28" x14ac:dyDescent="0.2">
      <c r="A2220" s="101">
        <v>2218</v>
      </c>
      <c r="B2220" s="37"/>
      <c r="C2220" s="37"/>
      <c r="D2220" s="37"/>
      <c r="G2220" s="37"/>
      <c r="J2220" s="25"/>
      <c r="K2220" s="25"/>
      <c r="P2220" s="25"/>
      <c r="T2220" s="37"/>
      <c r="U2220" s="37"/>
      <c r="Y2220" s="37"/>
      <c r="Z2220" s="37"/>
    </row>
    <row r="2221" spans="1:28" ht="13.5" thickBot="1" x14ac:dyDescent="0.25">
      <c r="A2221" s="113">
        <v>2219</v>
      </c>
      <c r="B2221" s="121"/>
      <c r="C2221" s="121"/>
      <c r="D2221" s="121"/>
      <c r="E2221" s="121"/>
      <c r="F2221" s="122"/>
      <c r="G2221" s="121"/>
      <c r="H2221" s="122"/>
      <c r="I2221" s="121"/>
      <c r="J2221" s="121"/>
      <c r="K2221" s="121"/>
      <c r="L2221" s="121"/>
      <c r="M2221" s="122"/>
      <c r="N2221" s="121"/>
      <c r="O2221" s="121"/>
      <c r="P2221" s="121"/>
      <c r="Q2221" s="121"/>
      <c r="R2221" s="122"/>
      <c r="S2221" s="121"/>
      <c r="T2221" s="121"/>
      <c r="U2221" s="121"/>
      <c r="V2221" s="121"/>
      <c r="W2221" s="122"/>
      <c r="X2221" s="121"/>
      <c r="Y2221" s="114"/>
      <c r="Z2221" s="114"/>
      <c r="AA2221" s="114"/>
      <c r="AB2221" s="115"/>
    </row>
    <row r="2222" spans="1:28" x14ac:dyDescent="0.2">
      <c r="A2222" s="101">
        <v>2220</v>
      </c>
      <c r="B2222" s="37"/>
      <c r="C2222" s="37"/>
      <c r="D2222" s="37"/>
      <c r="G2222" s="37"/>
      <c r="J2222" s="25"/>
      <c r="K2222" s="25"/>
      <c r="P2222" s="25"/>
      <c r="T2222" s="37"/>
      <c r="U2222" s="37"/>
      <c r="Y2222" s="37"/>
      <c r="Z2222" s="37"/>
    </row>
    <row r="2223" spans="1:28" x14ac:dyDescent="0.2">
      <c r="A2223" s="101">
        <v>2221</v>
      </c>
      <c r="B2223" s="37"/>
      <c r="C2223" s="37"/>
      <c r="D2223" s="37"/>
      <c r="G2223" s="37"/>
      <c r="J2223" s="25"/>
      <c r="K2223" s="25"/>
      <c r="P2223" s="25"/>
      <c r="T2223" s="37"/>
      <c r="U2223" s="37"/>
      <c r="Y2223" s="37"/>
      <c r="Z2223" s="37"/>
    </row>
    <row r="2224" spans="1:28" x14ac:dyDescent="0.2">
      <c r="A2224" s="101">
        <v>2222</v>
      </c>
      <c r="B2224" s="37"/>
      <c r="C2224" s="37"/>
      <c r="D2224" s="37"/>
      <c r="G2224" s="37"/>
      <c r="J2224" s="25"/>
      <c r="K2224" s="25"/>
      <c r="P2224" s="25"/>
      <c r="T2224" s="37"/>
      <c r="U2224" s="37"/>
      <c r="Y2224" s="37"/>
      <c r="Z2224" s="37"/>
    </row>
    <row r="2225" spans="1:28" x14ac:dyDescent="0.2">
      <c r="A2225" s="101">
        <v>2223</v>
      </c>
      <c r="B2225" s="37"/>
      <c r="C2225" s="37"/>
      <c r="D2225" s="37"/>
      <c r="G2225" s="37"/>
      <c r="J2225" s="25"/>
      <c r="K2225" s="25"/>
      <c r="P2225" s="25"/>
      <c r="T2225" s="37"/>
      <c r="U2225" s="37"/>
      <c r="Y2225" s="37"/>
      <c r="Z2225" s="37"/>
    </row>
    <row r="2226" spans="1:28" ht="13.5" thickBot="1" x14ac:dyDescent="0.25">
      <c r="A2226" s="113">
        <v>2224</v>
      </c>
      <c r="B2226" s="121"/>
      <c r="C2226" s="121"/>
      <c r="D2226" s="121"/>
      <c r="E2226" s="121"/>
      <c r="F2226" s="122"/>
      <c r="G2226" s="121"/>
      <c r="H2226" s="122"/>
      <c r="I2226" s="121"/>
      <c r="J2226" s="121"/>
      <c r="K2226" s="121"/>
      <c r="L2226" s="121"/>
      <c r="M2226" s="122"/>
      <c r="N2226" s="121"/>
      <c r="O2226" s="121"/>
      <c r="P2226" s="121"/>
      <c r="Q2226" s="121"/>
      <c r="R2226" s="122"/>
      <c r="S2226" s="121"/>
      <c r="T2226" s="121"/>
      <c r="U2226" s="121"/>
      <c r="V2226" s="121"/>
      <c r="W2226" s="122"/>
      <c r="X2226" s="121"/>
      <c r="Y2226" s="114"/>
      <c r="Z2226" s="114"/>
      <c r="AA2226" s="114"/>
      <c r="AB2226" s="115"/>
    </row>
    <row r="2227" spans="1:28" x14ac:dyDescent="0.2">
      <c r="A2227" s="101">
        <v>2225</v>
      </c>
      <c r="B2227" s="37"/>
      <c r="C2227" s="37"/>
      <c r="D2227" s="37"/>
      <c r="G2227" s="37"/>
      <c r="J2227" s="25"/>
      <c r="K2227" s="25"/>
      <c r="P2227" s="25"/>
      <c r="T2227" s="37"/>
      <c r="U2227" s="37"/>
      <c r="Y2227" s="37"/>
      <c r="Z2227" s="37"/>
    </row>
    <row r="2228" spans="1:28" x14ac:dyDescent="0.2">
      <c r="A2228" s="101">
        <v>2226</v>
      </c>
      <c r="B2228" s="37"/>
      <c r="C2228" s="37"/>
      <c r="D2228" s="37"/>
      <c r="G2228" s="37"/>
      <c r="J2228" s="25"/>
      <c r="K2228" s="25"/>
      <c r="P2228" s="25"/>
      <c r="T2228" s="37"/>
      <c r="U2228" s="37"/>
      <c r="Y2228" s="37"/>
      <c r="Z2228" s="37"/>
    </row>
    <row r="2229" spans="1:28" x14ac:dyDescent="0.2">
      <c r="A2229" s="101">
        <v>2227</v>
      </c>
      <c r="B2229" s="37"/>
      <c r="C2229" s="37"/>
      <c r="D2229" s="37"/>
      <c r="G2229" s="37"/>
      <c r="J2229" s="25"/>
      <c r="K2229" s="25"/>
      <c r="P2229" s="25"/>
      <c r="T2229" s="37"/>
      <c r="U2229" s="37"/>
      <c r="Y2229" s="37"/>
      <c r="Z2229" s="37"/>
    </row>
    <row r="2230" spans="1:28" x14ac:dyDescent="0.2">
      <c r="A2230" s="101">
        <v>2228</v>
      </c>
      <c r="B2230" s="37"/>
      <c r="C2230" s="37"/>
      <c r="D2230" s="37"/>
      <c r="G2230" s="37"/>
      <c r="J2230" s="25"/>
      <c r="K2230" s="25"/>
      <c r="P2230" s="25"/>
      <c r="T2230" s="37"/>
      <c r="U2230" s="37"/>
      <c r="Y2230" s="37"/>
      <c r="Z2230" s="37"/>
    </row>
    <row r="2231" spans="1:28" ht="13.5" thickBot="1" x14ac:dyDescent="0.25">
      <c r="A2231" s="113">
        <v>2229</v>
      </c>
      <c r="B2231" s="121"/>
      <c r="C2231" s="121"/>
      <c r="D2231" s="121"/>
      <c r="E2231" s="121"/>
      <c r="F2231" s="122"/>
      <c r="G2231" s="121"/>
      <c r="H2231" s="122"/>
      <c r="I2231" s="121"/>
      <c r="J2231" s="121"/>
      <c r="K2231" s="121"/>
      <c r="L2231" s="121"/>
      <c r="M2231" s="122"/>
      <c r="N2231" s="121"/>
      <c r="O2231" s="121"/>
      <c r="P2231" s="121"/>
      <c r="Q2231" s="121"/>
      <c r="R2231" s="122"/>
      <c r="S2231" s="121"/>
      <c r="T2231" s="121"/>
      <c r="U2231" s="121"/>
      <c r="V2231" s="121"/>
      <c r="W2231" s="122"/>
      <c r="X2231" s="121"/>
      <c r="Y2231" s="114"/>
      <c r="Z2231" s="114"/>
      <c r="AA2231" s="114"/>
      <c r="AB2231" s="115"/>
    </row>
    <row r="2232" spans="1:28" x14ac:dyDescent="0.2">
      <c r="A2232" s="101">
        <v>2230</v>
      </c>
      <c r="B2232" s="37"/>
      <c r="C2232" s="37"/>
      <c r="D2232" s="37"/>
      <c r="G2232" s="37"/>
      <c r="J2232" s="25"/>
      <c r="K2232" s="25"/>
      <c r="P2232" s="25"/>
      <c r="T2232" s="37"/>
      <c r="U2232" s="37"/>
      <c r="Y2232" s="37"/>
      <c r="Z2232" s="37"/>
    </row>
    <row r="2233" spans="1:28" x14ac:dyDescent="0.2">
      <c r="A2233" s="101">
        <v>2231</v>
      </c>
      <c r="B2233" s="37"/>
      <c r="C2233" s="37"/>
      <c r="D2233" s="37"/>
      <c r="G2233" s="37"/>
      <c r="J2233" s="25"/>
      <c r="K2233" s="25"/>
      <c r="P2233" s="25"/>
      <c r="T2233" s="37"/>
      <c r="U2233" s="37"/>
      <c r="Y2233" s="37"/>
      <c r="Z2233" s="37"/>
    </row>
    <row r="2234" spans="1:28" x14ac:dyDescent="0.2">
      <c r="A2234" s="101">
        <v>2232</v>
      </c>
      <c r="B2234" s="37"/>
      <c r="C2234" s="37"/>
      <c r="D2234" s="37"/>
      <c r="G2234" s="37"/>
      <c r="J2234" s="25"/>
      <c r="K2234" s="25"/>
      <c r="P2234" s="25"/>
      <c r="T2234" s="37"/>
      <c r="U2234" s="37"/>
      <c r="Y2234" s="37"/>
      <c r="Z2234" s="37"/>
    </row>
    <row r="2235" spans="1:28" x14ac:dyDescent="0.2">
      <c r="A2235" s="101">
        <v>2233</v>
      </c>
      <c r="B2235" s="37"/>
      <c r="C2235" s="37"/>
      <c r="D2235" s="37"/>
      <c r="G2235" s="37"/>
      <c r="J2235" s="25"/>
      <c r="K2235" s="25"/>
      <c r="P2235" s="25"/>
      <c r="T2235" s="37"/>
      <c r="U2235" s="37"/>
      <c r="Y2235" s="37"/>
      <c r="Z2235" s="37"/>
    </row>
    <row r="2236" spans="1:28" ht="13.5" thickBot="1" x14ac:dyDescent="0.25">
      <c r="A2236" s="113">
        <v>2234</v>
      </c>
      <c r="B2236" s="121"/>
      <c r="C2236" s="121"/>
      <c r="D2236" s="121"/>
      <c r="E2236" s="121"/>
      <c r="F2236" s="122"/>
      <c r="G2236" s="121"/>
      <c r="H2236" s="122"/>
      <c r="I2236" s="121"/>
      <c r="J2236" s="121"/>
      <c r="K2236" s="121"/>
      <c r="L2236" s="121"/>
      <c r="M2236" s="122"/>
      <c r="N2236" s="121"/>
      <c r="O2236" s="121"/>
      <c r="P2236" s="121"/>
      <c r="Q2236" s="121"/>
      <c r="R2236" s="122"/>
      <c r="S2236" s="121"/>
      <c r="T2236" s="121"/>
      <c r="U2236" s="121"/>
      <c r="V2236" s="121"/>
      <c r="W2236" s="122"/>
      <c r="X2236" s="121"/>
      <c r="Y2236" s="114"/>
      <c r="Z2236" s="114"/>
      <c r="AA2236" s="114"/>
      <c r="AB2236" s="115"/>
    </row>
    <row r="2237" spans="1:28" x14ac:dyDescent="0.2">
      <c r="A2237" s="101">
        <v>2235</v>
      </c>
      <c r="B2237" s="37"/>
      <c r="C2237" s="37"/>
      <c r="D2237" s="37"/>
      <c r="G2237" s="37"/>
      <c r="J2237" s="25"/>
      <c r="K2237" s="25"/>
      <c r="P2237" s="25"/>
      <c r="T2237" s="37"/>
      <c r="U2237" s="37"/>
      <c r="Y2237" s="37"/>
      <c r="Z2237" s="37"/>
    </row>
    <row r="2238" spans="1:28" x14ac:dyDescent="0.2">
      <c r="A2238" s="101">
        <v>2236</v>
      </c>
      <c r="B2238" s="37"/>
      <c r="C2238" s="37"/>
      <c r="D2238" s="37"/>
      <c r="G2238" s="37"/>
      <c r="J2238" s="25"/>
      <c r="K2238" s="25"/>
      <c r="P2238" s="25"/>
      <c r="T2238" s="37"/>
      <c r="U2238" s="37"/>
      <c r="Y2238" s="37"/>
      <c r="Z2238" s="37"/>
    </row>
    <row r="2239" spans="1:28" x14ac:dyDescent="0.2">
      <c r="A2239" s="101">
        <v>2237</v>
      </c>
      <c r="B2239" s="37"/>
      <c r="C2239" s="37"/>
      <c r="D2239" s="37"/>
      <c r="G2239" s="37"/>
      <c r="J2239" s="25"/>
      <c r="K2239" s="25"/>
      <c r="P2239" s="25"/>
      <c r="T2239" s="37"/>
      <c r="U2239" s="37"/>
      <c r="Y2239" s="37"/>
      <c r="Z2239" s="37"/>
    </row>
    <row r="2240" spans="1:28" x14ac:dyDescent="0.2">
      <c r="A2240" s="101">
        <v>2238</v>
      </c>
      <c r="B2240" s="37"/>
      <c r="C2240" s="37"/>
      <c r="D2240" s="37"/>
      <c r="G2240" s="37"/>
      <c r="J2240" s="25"/>
      <c r="K2240" s="25"/>
      <c r="P2240" s="25"/>
      <c r="T2240" s="37"/>
      <c r="U2240" s="37"/>
      <c r="Y2240" s="37"/>
      <c r="Z2240" s="37"/>
    </row>
    <row r="2241" spans="1:28" ht="13.5" thickBot="1" x14ac:dyDescent="0.25">
      <c r="A2241" s="113">
        <v>2239</v>
      </c>
      <c r="B2241" s="121"/>
      <c r="C2241" s="121"/>
      <c r="D2241" s="121"/>
      <c r="E2241" s="121"/>
      <c r="F2241" s="122"/>
      <c r="G2241" s="121"/>
      <c r="H2241" s="122"/>
      <c r="I2241" s="121"/>
      <c r="J2241" s="121"/>
      <c r="K2241" s="121"/>
      <c r="L2241" s="121"/>
      <c r="M2241" s="122"/>
      <c r="N2241" s="121"/>
      <c r="O2241" s="121"/>
      <c r="P2241" s="121"/>
      <c r="Q2241" s="121"/>
      <c r="R2241" s="122"/>
      <c r="S2241" s="121"/>
      <c r="T2241" s="121"/>
      <c r="U2241" s="121"/>
      <c r="V2241" s="121"/>
      <c r="W2241" s="122"/>
      <c r="X2241" s="121"/>
      <c r="Y2241" s="114"/>
      <c r="Z2241" s="114"/>
      <c r="AA2241" s="114"/>
      <c r="AB2241" s="115"/>
    </row>
    <row r="2242" spans="1:28" x14ac:dyDescent="0.2">
      <c r="A2242" s="101">
        <v>2240</v>
      </c>
      <c r="B2242" s="37"/>
      <c r="C2242" s="37"/>
      <c r="D2242" s="37"/>
      <c r="G2242" s="37"/>
      <c r="J2242" s="25"/>
      <c r="K2242" s="25"/>
      <c r="P2242" s="25"/>
      <c r="T2242" s="37"/>
      <c r="U2242" s="37"/>
      <c r="Y2242" s="37"/>
      <c r="Z2242" s="37"/>
    </row>
    <row r="2243" spans="1:28" x14ac:dyDescent="0.2">
      <c r="A2243" s="101">
        <v>2241</v>
      </c>
      <c r="B2243" s="37"/>
      <c r="C2243" s="37"/>
      <c r="D2243" s="37"/>
      <c r="G2243" s="37"/>
      <c r="J2243" s="25"/>
      <c r="K2243" s="25"/>
      <c r="P2243" s="25"/>
      <c r="T2243" s="37"/>
      <c r="U2243" s="37"/>
      <c r="Y2243" s="37"/>
      <c r="Z2243" s="37"/>
    </row>
    <row r="2244" spans="1:28" x14ac:dyDescent="0.2">
      <c r="A2244" s="101">
        <v>2242</v>
      </c>
      <c r="B2244" s="37"/>
      <c r="C2244" s="37"/>
      <c r="D2244" s="37"/>
      <c r="G2244" s="37"/>
      <c r="J2244" s="25"/>
      <c r="K2244" s="25"/>
      <c r="P2244" s="25"/>
      <c r="T2244" s="37"/>
      <c r="U2244" s="37"/>
      <c r="Y2244" s="37"/>
      <c r="Z2244" s="37"/>
    </row>
    <row r="2245" spans="1:28" x14ac:dyDescent="0.2">
      <c r="A2245" s="101">
        <v>2243</v>
      </c>
      <c r="B2245" s="37"/>
      <c r="C2245" s="37"/>
      <c r="D2245" s="37"/>
      <c r="G2245" s="37"/>
      <c r="J2245" s="25"/>
      <c r="K2245" s="25"/>
      <c r="P2245" s="25"/>
      <c r="T2245" s="37"/>
      <c r="U2245" s="37"/>
      <c r="Y2245" s="37"/>
      <c r="Z2245" s="37"/>
    </row>
    <row r="2246" spans="1:28" ht="13.5" thickBot="1" x14ac:dyDescent="0.25">
      <c r="A2246" s="113">
        <v>2244</v>
      </c>
      <c r="B2246" s="121"/>
      <c r="C2246" s="121"/>
      <c r="D2246" s="121"/>
      <c r="E2246" s="121"/>
      <c r="F2246" s="122"/>
      <c r="G2246" s="121"/>
      <c r="H2246" s="122"/>
      <c r="I2246" s="121"/>
      <c r="J2246" s="121"/>
      <c r="K2246" s="121"/>
      <c r="L2246" s="121"/>
      <c r="M2246" s="122"/>
      <c r="N2246" s="121"/>
      <c r="O2246" s="121"/>
      <c r="P2246" s="121"/>
      <c r="Q2246" s="121"/>
      <c r="R2246" s="122"/>
      <c r="S2246" s="121"/>
      <c r="T2246" s="121"/>
      <c r="U2246" s="121"/>
      <c r="V2246" s="121"/>
      <c r="W2246" s="122"/>
      <c r="X2246" s="121"/>
      <c r="Y2246" s="114"/>
      <c r="Z2246" s="114"/>
      <c r="AA2246" s="114"/>
      <c r="AB2246" s="115"/>
    </row>
    <row r="2247" spans="1:28" x14ac:dyDescent="0.2">
      <c r="A2247" s="101">
        <v>2245</v>
      </c>
      <c r="B2247" s="37"/>
      <c r="C2247" s="37"/>
      <c r="D2247" s="37"/>
      <c r="G2247" s="37"/>
      <c r="J2247" s="25"/>
      <c r="K2247" s="25"/>
      <c r="P2247" s="25"/>
      <c r="T2247" s="37"/>
      <c r="U2247" s="37"/>
      <c r="Y2247" s="37"/>
      <c r="Z2247" s="37"/>
    </row>
    <row r="2248" spans="1:28" x14ac:dyDescent="0.2">
      <c r="A2248" s="101">
        <v>2246</v>
      </c>
      <c r="B2248" s="37"/>
      <c r="C2248" s="37"/>
      <c r="D2248" s="37"/>
      <c r="G2248" s="37"/>
      <c r="J2248" s="25"/>
      <c r="K2248" s="25"/>
      <c r="P2248" s="25"/>
      <c r="T2248" s="37"/>
      <c r="U2248" s="37"/>
      <c r="Y2248" s="37"/>
      <c r="Z2248" s="37"/>
    </row>
    <row r="2249" spans="1:28" x14ac:dyDescent="0.2">
      <c r="A2249" s="101">
        <v>2247</v>
      </c>
      <c r="B2249" s="37"/>
      <c r="C2249" s="37"/>
      <c r="D2249" s="37"/>
      <c r="G2249" s="37"/>
      <c r="J2249" s="25"/>
      <c r="K2249" s="25"/>
      <c r="P2249" s="25"/>
      <c r="T2249" s="37"/>
      <c r="U2249" s="37"/>
      <c r="Y2249" s="37"/>
      <c r="Z2249" s="37"/>
    </row>
    <row r="2250" spans="1:28" x14ac:dyDescent="0.2">
      <c r="A2250" s="101">
        <v>2248</v>
      </c>
      <c r="B2250" s="37"/>
      <c r="C2250" s="37"/>
      <c r="D2250" s="37"/>
      <c r="G2250" s="37"/>
      <c r="J2250" s="25"/>
      <c r="K2250" s="25"/>
      <c r="P2250" s="25"/>
      <c r="T2250" s="37"/>
      <c r="U2250" s="37"/>
      <c r="Y2250" s="37"/>
      <c r="Z2250" s="37"/>
    </row>
    <row r="2251" spans="1:28" ht="13.5" thickBot="1" x14ac:dyDescent="0.25">
      <c r="A2251" s="113">
        <v>2249</v>
      </c>
      <c r="B2251" s="121"/>
      <c r="C2251" s="121"/>
      <c r="D2251" s="121"/>
      <c r="E2251" s="121"/>
      <c r="F2251" s="122"/>
      <c r="G2251" s="121"/>
      <c r="H2251" s="122"/>
      <c r="I2251" s="121"/>
      <c r="J2251" s="121"/>
      <c r="K2251" s="121"/>
      <c r="L2251" s="121"/>
      <c r="M2251" s="122"/>
      <c r="N2251" s="121"/>
      <c r="O2251" s="121"/>
      <c r="P2251" s="121"/>
      <c r="Q2251" s="121"/>
      <c r="R2251" s="122"/>
      <c r="S2251" s="121"/>
      <c r="T2251" s="121"/>
      <c r="U2251" s="121"/>
      <c r="V2251" s="121"/>
      <c r="W2251" s="122"/>
      <c r="X2251" s="121"/>
      <c r="Y2251" s="114"/>
      <c r="Z2251" s="114"/>
      <c r="AA2251" s="114"/>
      <c r="AB2251" s="115"/>
    </row>
    <row r="2252" spans="1:28" x14ac:dyDescent="0.2">
      <c r="A2252" s="101">
        <v>2250</v>
      </c>
      <c r="B2252" s="37"/>
      <c r="C2252" s="37"/>
      <c r="D2252" s="37"/>
      <c r="G2252" s="37"/>
      <c r="J2252" s="25"/>
      <c r="K2252" s="25"/>
      <c r="P2252" s="25"/>
      <c r="T2252" s="37"/>
      <c r="U2252" s="37"/>
      <c r="Y2252" s="37"/>
      <c r="Z2252" s="37"/>
    </row>
    <row r="2253" spans="1:28" x14ac:dyDescent="0.2">
      <c r="A2253" s="101">
        <v>2251</v>
      </c>
      <c r="B2253" s="37"/>
      <c r="C2253" s="37"/>
      <c r="D2253" s="37"/>
      <c r="G2253" s="37"/>
      <c r="J2253" s="25"/>
      <c r="K2253" s="25"/>
      <c r="P2253" s="25"/>
      <c r="T2253" s="37"/>
      <c r="U2253" s="37"/>
      <c r="Y2253" s="37"/>
      <c r="Z2253" s="37"/>
    </row>
    <row r="2254" spans="1:28" x14ac:dyDescent="0.2">
      <c r="A2254" s="101">
        <v>2252</v>
      </c>
      <c r="B2254" s="37"/>
      <c r="C2254" s="37"/>
      <c r="D2254" s="37"/>
      <c r="G2254" s="37"/>
      <c r="J2254" s="25"/>
      <c r="K2254" s="25"/>
      <c r="P2254" s="25"/>
      <c r="T2254" s="37"/>
      <c r="U2254" s="37"/>
      <c r="Y2254" s="37"/>
      <c r="Z2254" s="37"/>
    </row>
    <row r="2255" spans="1:28" x14ac:dyDescent="0.2">
      <c r="A2255" s="101">
        <v>2253</v>
      </c>
      <c r="B2255" s="37"/>
      <c r="C2255" s="37"/>
      <c r="D2255" s="37"/>
      <c r="G2255" s="37"/>
      <c r="J2255" s="25"/>
      <c r="K2255" s="25"/>
      <c r="P2255" s="25"/>
      <c r="T2255" s="37"/>
      <c r="U2255" s="37"/>
      <c r="Y2255" s="37"/>
      <c r="Z2255" s="37"/>
    </row>
    <row r="2256" spans="1:28" ht="13.5" thickBot="1" x14ac:dyDescent="0.25">
      <c r="A2256" s="113">
        <v>2254</v>
      </c>
      <c r="B2256" s="121"/>
      <c r="C2256" s="121"/>
      <c r="D2256" s="121"/>
      <c r="E2256" s="121"/>
      <c r="F2256" s="122"/>
      <c r="G2256" s="121"/>
      <c r="H2256" s="122"/>
      <c r="I2256" s="121"/>
      <c r="J2256" s="121"/>
      <c r="K2256" s="121"/>
      <c r="L2256" s="121"/>
      <c r="M2256" s="122"/>
      <c r="N2256" s="121"/>
      <c r="O2256" s="121"/>
      <c r="P2256" s="121"/>
      <c r="Q2256" s="121"/>
      <c r="R2256" s="122"/>
      <c r="S2256" s="121"/>
      <c r="T2256" s="121"/>
      <c r="U2256" s="121"/>
      <c r="V2256" s="121"/>
      <c r="W2256" s="122"/>
      <c r="X2256" s="121"/>
      <c r="Y2256" s="114"/>
      <c r="Z2256" s="114"/>
      <c r="AA2256" s="114"/>
      <c r="AB2256" s="115"/>
    </row>
    <row r="2257" spans="1:28" x14ac:dyDescent="0.2">
      <c r="A2257" s="101">
        <v>2255</v>
      </c>
      <c r="B2257" s="37"/>
      <c r="C2257" s="37"/>
      <c r="D2257" s="37"/>
      <c r="G2257" s="37"/>
      <c r="J2257" s="25"/>
      <c r="K2257" s="25"/>
      <c r="P2257" s="25"/>
      <c r="T2257" s="37"/>
      <c r="U2257" s="37"/>
      <c r="Y2257" s="37"/>
      <c r="Z2257" s="37"/>
    </row>
    <row r="2258" spans="1:28" x14ac:dyDescent="0.2">
      <c r="A2258" s="101">
        <v>2256</v>
      </c>
      <c r="B2258" s="37"/>
      <c r="C2258" s="37"/>
      <c r="D2258" s="37"/>
      <c r="G2258" s="37"/>
      <c r="J2258" s="25"/>
      <c r="K2258" s="25"/>
      <c r="P2258" s="25"/>
      <c r="T2258" s="37"/>
      <c r="U2258" s="37"/>
      <c r="Y2258" s="37"/>
      <c r="Z2258" s="37"/>
    </row>
    <row r="2259" spans="1:28" x14ac:dyDescent="0.2">
      <c r="A2259" s="101">
        <v>2257</v>
      </c>
      <c r="B2259" s="37"/>
      <c r="C2259" s="37"/>
      <c r="D2259" s="37"/>
      <c r="G2259" s="37"/>
      <c r="J2259" s="25"/>
      <c r="K2259" s="25"/>
      <c r="P2259" s="25"/>
      <c r="T2259" s="37"/>
      <c r="U2259" s="37"/>
      <c r="Y2259" s="37"/>
      <c r="Z2259" s="37"/>
    </row>
    <row r="2260" spans="1:28" x14ac:dyDescent="0.2">
      <c r="A2260" s="101">
        <v>2258</v>
      </c>
      <c r="B2260" s="37"/>
      <c r="C2260" s="37"/>
      <c r="D2260" s="37"/>
      <c r="G2260" s="37"/>
      <c r="J2260" s="25"/>
      <c r="K2260" s="25"/>
      <c r="P2260" s="25"/>
      <c r="T2260" s="37"/>
      <c r="U2260" s="37"/>
      <c r="Y2260" s="37"/>
      <c r="Z2260" s="37"/>
    </row>
    <row r="2261" spans="1:28" ht="13.5" thickBot="1" x14ac:dyDescent="0.25">
      <c r="A2261" s="113">
        <v>2259</v>
      </c>
      <c r="B2261" s="121"/>
      <c r="C2261" s="121"/>
      <c r="D2261" s="121"/>
      <c r="E2261" s="121"/>
      <c r="F2261" s="122"/>
      <c r="G2261" s="121"/>
      <c r="H2261" s="122"/>
      <c r="I2261" s="121"/>
      <c r="J2261" s="121"/>
      <c r="K2261" s="121"/>
      <c r="L2261" s="121"/>
      <c r="M2261" s="122"/>
      <c r="N2261" s="121"/>
      <c r="O2261" s="121"/>
      <c r="P2261" s="121"/>
      <c r="Q2261" s="121"/>
      <c r="R2261" s="122"/>
      <c r="S2261" s="121"/>
      <c r="T2261" s="121"/>
      <c r="U2261" s="121"/>
      <c r="V2261" s="121"/>
      <c r="W2261" s="122"/>
      <c r="X2261" s="121"/>
      <c r="Y2261" s="114"/>
      <c r="Z2261" s="114"/>
      <c r="AA2261" s="114"/>
      <c r="AB2261" s="115"/>
    </row>
    <row r="2262" spans="1:28" x14ac:dyDescent="0.2">
      <c r="A2262" s="101">
        <v>2260</v>
      </c>
      <c r="B2262" s="37"/>
      <c r="C2262" s="37"/>
      <c r="D2262" s="37"/>
      <c r="G2262" s="37"/>
      <c r="J2262" s="25"/>
      <c r="K2262" s="25"/>
      <c r="P2262" s="25"/>
      <c r="T2262" s="37"/>
      <c r="U2262" s="37"/>
      <c r="Y2262" s="37"/>
      <c r="Z2262" s="37"/>
    </row>
    <row r="2263" spans="1:28" x14ac:dyDescent="0.2">
      <c r="A2263" s="101">
        <v>2261</v>
      </c>
      <c r="B2263" s="37"/>
      <c r="C2263" s="37"/>
      <c r="D2263" s="37"/>
      <c r="G2263" s="37"/>
      <c r="J2263" s="25"/>
      <c r="K2263" s="25"/>
      <c r="P2263" s="25"/>
      <c r="T2263" s="37"/>
      <c r="U2263" s="37"/>
      <c r="Y2263" s="37"/>
      <c r="Z2263" s="37"/>
    </row>
    <row r="2264" spans="1:28" x14ac:dyDescent="0.2">
      <c r="A2264" s="101">
        <v>2262</v>
      </c>
      <c r="B2264" s="37"/>
      <c r="C2264" s="37"/>
      <c r="D2264" s="37"/>
      <c r="G2264" s="37"/>
      <c r="J2264" s="25"/>
      <c r="K2264" s="25"/>
      <c r="P2264" s="25"/>
      <c r="T2264" s="37"/>
      <c r="U2264" s="37"/>
      <c r="Y2264" s="37"/>
      <c r="Z2264" s="37"/>
    </row>
    <row r="2265" spans="1:28" x14ac:dyDescent="0.2">
      <c r="A2265" s="101">
        <v>2263</v>
      </c>
      <c r="B2265" s="37"/>
      <c r="C2265" s="37"/>
      <c r="D2265" s="37"/>
      <c r="G2265" s="37"/>
      <c r="J2265" s="25"/>
      <c r="K2265" s="25"/>
      <c r="P2265" s="25"/>
      <c r="T2265" s="37"/>
      <c r="U2265" s="37"/>
      <c r="Y2265" s="37"/>
      <c r="Z2265" s="37"/>
    </row>
    <row r="2266" spans="1:28" ht="13.5" thickBot="1" x14ac:dyDescent="0.25">
      <c r="A2266" s="113">
        <v>2264</v>
      </c>
      <c r="B2266" s="121"/>
      <c r="C2266" s="121"/>
      <c r="D2266" s="121"/>
      <c r="E2266" s="121"/>
      <c r="F2266" s="122"/>
      <c r="G2266" s="121"/>
      <c r="H2266" s="122"/>
      <c r="I2266" s="121"/>
      <c r="J2266" s="121"/>
      <c r="K2266" s="121"/>
      <c r="L2266" s="121"/>
      <c r="M2266" s="122"/>
      <c r="N2266" s="121"/>
      <c r="O2266" s="121"/>
      <c r="P2266" s="121"/>
      <c r="Q2266" s="121"/>
      <c r="R2266" s="122"/>
      <c r="S2266" s="121"/>
      <c r="T2266" s="121"/>
      <c r="U2266" s="121"/>
      <c r="V2266" s="121"/>
      <c r="W2266" s="122"/>
      <c r="X2266" s="121"/>
      <c r="Y2266" s="114"/>
      <c r="Z2266" s="114"/>
      <c r="AA2266" s="114"/>
      <c r="AB2266" s="115"/>
    </row>
    <row r="2267" spans="1:28" x14ac:dyDescent="0.2">
      <c r="A2267" s="101">
        <v>2265</v>
      </c>
      <c r="B2267" s="37"/>
      <c r="C2267" s="37"/>
      <c r="D2267" s="37"/>
      <c r="G2267" s="37"/>
      <c r="J2267" s="25"/>
      <c r="K2267" s="25"/>
      <c r="P2267" s="25"/>
      <c r="T2267" s="37"/>
      <c r="U2267" s="37"/>
      <c r="Y2267" s="37"/>
      <c r="Z2267" s="37"/>
    </row>
    <row r="2268" spans="1:28" x14ac:dyDescent="0.2">
      <c r="A2268" s="101">
        <v>2266</v>
      </c>
      <c r="B2268" s="37"/>
      <c r="C2268" s="37"/>
      <c r="D2268" s="37"/>
      <c r="G2268" s="37"/>
      <c r="J2268" s="25"/>
      <c r="K2268" s="25"/>
      <c r="P2268" s="25"/>
      <c r="T2268" s="37"/>
      <c r="U2268" s="37"/>
      <c r="Y2268" s="37"/>
      <c r="Z2268" s="37"/>
    </row>
    <row r="2269" spans="1:28" x14ac:dyDescent="0.2">
      <c r="A2269" s="101">
        <v>2267</v>
      </c>
      <c r="B2269" s="37"/>
      <c r="C2269" s="37"/>
      <c r="D2269" s="37"/>
      <c r="G2269" s="37"/>
      <c r="J2269" s="25"/>
      <c r="K2269" s="25"/>
      <c r="P2269" s="25"/>
      <c r="T2269" s="37"/>
      <c r="U2269" s="37"/>
      <c r="Y2269" s="37"/>
      <c r="Z2269" s="37"/>
    </row>
    <row r="2270" spans="1:28" x14ac:dyDescent="0.2">
      <c r="A2270" s="101">
        <v>2268</v>
      </c>
      <c r="B2270" s="37"/>
      <c r="C2270" s="37"/>
      <c r="D2270" s="37"/>
      <c r="G2270" s="37"/>
      <c r="J2270" s="25"/>
      <c r="K2270" s="25"/>
      <c r="P2270" s="25"/>
      <c r="T2270" s="37"/>
      <c r="U2270" s="37"/>
      <c r="Y2270" s="37"/>
      <c r="Z2270" s="37"/>
    </row>
    <row r="2271" spans="1:28" ht="13.5" thickBot="1" x14ac:dyDescent="0.25">
      <c r="A2271" s="113">
        <v>2269</v>
      </c>
      <c r="B2271" s="121"/>
      <c r="C2271" s="121"/>
      <c r="D2271" s="121"/>
      <c r="E2271" s="121"/>
      <c r="F2271" s="122"/>
      <c r="G2271" s="121"/>
      <c r="H2271" s="122"/>
      <c r="I2271" s="121"/>
      <c r="J2271" s="121"/>
      <c r="K2271" s="121"/>
      <c r="L2271" s="121"/>
      <c r="M2271" s="122"/>
      <c r="N2271" s="121"/>
      <c r="O2271" s="121"/>
      <c r="P2271" s="121"/>
      <c r="Q2271" s="121"/>
      <c r="R2271" s="122"/>
      <c r="S2271" s="121"/>
      <c r="T2271" s="121"/>
      <c r="U2271" s="121"/>
      <c r="V2271" s="121"/>
      <c r="W2271" s="122"/>
      <c r="X2271" s="121"/>
      <c r="Y2271" s="114"/>
      <c r="Z2271" s="114"/>
      <c r="AA2271" s="114"/>
      <c r="AB2271" s="115"/>
    </row>
    <row r="2272" spans="1:28" x14ac:dyDescent="0.2">
      <c r="A2272" s="101">
        <v>2270</v>
      </c>
      <c r="B2272" s="37"/>
      <c r="C2272" s="37"/>
      <c r="D2272" s="37"/>
      <c r="G2272" s="37"/>
      <c r="J2272" s="25"/>
      <c r="K2272" s="25"/>
      <c r="P2272" s="25"/>
      <c r="T2272" s="37"/>
      <c r="U2272" s="37"/>
      <c r="Y2272" s="37"/>
      <c r="Z2272" s="37"/>
    </row>
    <row r="2273" spans="1:28" x14ac:dyDescent="0.2">
      <c r="A2273" s="101">
        <v>2271</v>
      </c>
      <c r="B2273" s="37"/>
      <c r="C2273" s="37"/>
      <c r="D2273" s="37"/>
      <c r="G2273" s="37"/>
      <c r="J2273" s="25"/>
      <c r="K2273" s="25"/>
      <c r="P2273" s="25"/>
      <c r="T2273" s="37"/>
      <c r="U2273" s="37"/>
      <c r="Y2273" s="37"/>
      <c r="Z2273" s="37"/>
    </row>
    <row r="2274" spans="1:28" x14ac:dyDescent="0.2">
      <c r="A2274" s="101">
        <v>2272</v>
      </c>
      <c r="B2274" s="37"/>
      <c r="C2274" s="37"/>
      <c r="D2274" s="37"/>
      <c r="G2274" s="37"/>
      <c r="J2274" s="25"/>
      <c r="K2274" s="25"/>
      <c r="P2274" s="25"/>
      <c r="T2274" s="37"/>
      <c r="U2274" s="37"/>
      <c r="Y2274" s="37"/>
      <c r="Z2274" s="37"/>
    </row>
    <row r="2275" spans="1:28" x14ac:dyDescent="0.2">
      <c r="A2275" s="101">
        <v>2273</v>
      </c>
      <c r="B2275" s="37"/>
      <c r="C2275" s="37"/>
      <c r="D2275" s="37"/>
      <c r="G2275" s="37"/>
      <c r="J2275" s="25"/>
      <c r="K2275" s="25"/>
      <c r="P2275" s="25"/>
      <c r="T2275" s="37"/>
      <c r="U2275" s="37"/>
      <c r="Y2275" s="37"/>
      <c r="Z2275" s="37"/>
    </row>
    <row r="2276" spans="1:28" ht="13.5" thickBot="1" x14ac:dyDescent="0.25">
      <c r="A2276" s="113">
        <v>2274</v>
      </c>
      <c r="B2276" s="121"/>
      <c r="C2276" s="121"/>
      <c r="D2276" s="121"/>
      <c r="E2276" s="121"/>
      <c r="F2276" s="122"/>
      <c r="G2276" s="121"/>
      <c r="H2276" s="122"/>
      <c r="I2276" s="121"/>
      <c r="J2276" s="121"/>
      <c r="K2276" s="121"/>
      <c r="L2276" s="121"/>
      <c r="M2276" s="122"/>
      <c r="N2276" s="121"/>
      <c r="O2276" s="121"/>
      <c r="P2276" s="121"/>
      <c r="Q2276" s="121"/>
      <c r="R2276" s="122"/>
      <c r="S2276" s="121"/>
      <c r="T2276" s="121"/>
      <c r="U2276" s="121"/>
      <c r="V2276" s="121"/>
      <c r="W2276" s="122"/>
      <c r="X2276" s="121"/>
      <c r="Y2276" s="114"/>
      <c r="Z2276" s="114"/>
      <c r="AA2276" s="114"/>
      <c r="AB2276" s="115"/>
    </row>
    <row r="2277" spans="1:28" x14ac:dyDescent="0.2">
      <c r="A2277" s="101">
        <v>2275</v>
      </c>
      <c r="B2277" s="37"/>
      <c r="C2277" s="37"/>
      <c r="D2277" s="37"/>
      <c r="G2277" s="37"/>
      <c r="J2277" s="25"/>
      <c r="K2277" s="25"/>
      <c r="P2277" s="25"/>
      <c r="T2277" s="37"/>
      <c r="U2277" s="37"/>
      <c r="Y2277" s="37"/>
      <c r="Z2277" s="37"/>
    </row>
    <row r="2278" spans="1:28" x14ac:dyDescent="0.2">
      <c r="A2278" s="101">
        <v>2276</v>
      </c>
      <c r="B2278" s="37"/>
      <c r="C2278" s="37"/>
      <c r="D2278" s="37"/>
      <c r="G2278" s="37"/>
      <c r="J2278" s="25"/>
      <c r="K2278" s="25"/>
      <c r="P2278" s="25"/>
      <c r="T2278" s="37"/>
      <c r="U2278" s="37"/>
      <c r="Y2278" s="37"/>
      <c r="Z2278" s="37"/>
    </row>
    <row r="2279" spans="1:28" x14ac:dyDescent="0.2">
      <c r="A2279" s="101">
        <v>2277</v>
      </c>
      <c r="B2279" s="37"/>
      <c r="C2279" s="37"/>
      <c r="D2279" s="37"/>
      <c r="G2279" s="37"/>
      <c r="J2279" s="25"/>
      <c r="K2279" s="25"/>
      <c r="P2279" s="25"/>
      <c r="T2279" s="37"/>
      <c r="U2279" s="37"/>
      <c r="Y2279" s="37"/>
      <c r="Z2279" s="37"/>
    </row>
    <row r="2280" spans="1:28" x14ac:dyDescent="0.2">
      <c r="A2280" s="101">
        <v>2278</v>
      </c>
      <c r="B2280" s="37"/>
      <c r="C2280" s="37"/>
      <c r="D2280" s="37"/>
      <c r="G2280" s="37"/>
      <c r="J2280" s="25"/>
      <c r="K2280" s="25"/>
      <c r="P2280" s="25"/>
      <c r="T2280" s="37"/>
      <c r="U2280" s="37"/>
      <c r="Y2280" s="37"/>
      <c r="Z2280" s="37"/>
    </row>
    <row r="2281" spans="1:28" ht="13.5" thickBot="1" x14ac:dyDescent="0.25">
      <c r="A2281" s="113">
        <v>2279</v>
      </c>
      <c r="B2281" s="121"/>
      <c r="C2281" s="121"/>
      <c r="D2281" s="121"/>
      <c r="E2281" s="121"/>
      <c r="F2281" s="122"/>
      <c r="G2281" s="121"/>
      <c r="H2281" s="122"/>
      <c r="I2281" s="121"/>
      <c r="J2281" s="121"/>
      <c r="K2281" s="121"/>
      <c r="L2281" s="121"/>
      <c r="M2281" s="122"/>
      <c r="N2281" s="121"/>
      <c r="O2281" s="121"/>
      <c r="P2281" s="121"/>
      <c r="Q2281" s="121"/>
      <c r="R2281" s="122"/>
      <c r="S2281" s="121"/>
      <c r="T2281" s="121"/>
      <c r="U2281" s="121"/>
      <c r="V2281" s="121"/>
      <c r="W2281" s="122"/>
      <c r="X2281" s="121"/>
      <c r="Y2281" s="114"/>
      <c r="Z2281" s="114"/>
      <c r="AA2281" s="114"/>
      <c r="AB2281" s="115"/>
    </row>
    <row r="2282" spans="1:28" x14ac:dyDescent="0.2">
      <c r="A2282" s="101">
        <v>2280</v>
      </c>
      <c r="B2282" s="37"/>
      <c r="C2282" s="37"/>
      <c r="D2282" s="37"/>
      <c r="G2282" s="37"/>
      <c r="J2282" s="25"/>
      <c r="K2282" s="25"/>
      <c r="P2282" s="25"/>
      <c r="T2282" s="37"/>
      <c r="U2282" s="37"/>
      <c r="Y2282" s="37"/>
      <c r="Z2282" s="37"/>
    </row>
    <row r="2283" spans="1:28" x14ac:dyDescent="0.2">
      <c r="A2283" s="101">
        <v>2281</v>
      </c>
      <c r="B2283" s="37"/>
      <c r="C2283" s="37"/>
      <c r="D2283" s="37"/>
      <c r="G2283" s="37"/>
      <c r="J2283" s="25"/>
      <c r="K2283" s="25"/>
      <c r="P2283" s="25"/>
      <c r="T2283" s="37"/>
      <c r="U2283" s="37"/>
      <c r="Y2283" s="37"/>
      <c r="Z2283" s="37"/>
    </row>
    <row r="2284" spans="1:28" x14ac:dyDescent="0.2">
      <c r="A2284" s="101">
        <v>2282</v>
      </c>
      <c r="B2284" s="37"/>
      <c r="C2284" s="37"/>
      <c r="D2284" s="37"/>
      <c r="G2284" s="37"/>
      <c r="J2284" s="25"/>
      <c r="K2284" s="25"/>
      <c r="P2284" s="25"/>
      <c r="T2284" s="37"/>
      <c r="U2284" s="37"/>
      <c r="Y2284" s="37"/>
      <c r="Z2284" s="37"/>
    </row>
    <row r="2285" spans="1:28" x14ac:dyDescent="0.2">
      <c r="A2285" s="101">
        <v>2283</v>
      </c>
      <c r="B2285" s="37"/>
      <c r="C2285" s="37"/>
      <c r="D2285" s="37"/>
      <c r="G2285" s="37"/>
      <c r="J2285" s="25"/>
      <c r="K2285" s="25"/>
      <c r="P2285" s="25"/>
      <c r="T2285" s="37"/>
      <c r="U2285" s="37"/>
      <c r="Y2285" s="37"/>
      <c r="Z2285" s="37"/>
    </row>
    <row r="2286" spans="1:28" ht="13.5" thickBot="1" x14ac:dyDescent="0.25">
      <c r="A2286" s="113">
        <v>2284</v>
      </c>
      <c r="B2286" s="121"/>
      <c r="C2286" s="121"/>
      <c r="D2286" s="121"/>
      <c r="E2286" s="121"/>
      <c r="F2286" s="122"/>
      <c r="G2286" s="121"/>
      <c r="H2286" s="122"/>
      <c r="I2286" s="121"/>
      <c r="J2286" s="121"/>
      <c r="K2286" s="121"/>
      <c r="L2286" s="121"/>
      <c r="M2286" s="122"/>
      <c r="N2286" s="121"/>
      <c r="O2286" s="121"/>
      <c r="P2286" s="121"/>
      <c r="Q2286" s="121"/>
      <c r="R2286" s="122"/>
      <c r="S2286" s="121"/>
      <c r="T2286" s="121"/>
      <c r="U2286" s="121"/>
      <c r="V2286" s="121"/>
      <c r="W2286" s="122"/>
      <c r="X2286" s="121"/>
      <c r="Y2286" s="114"/>
      <c r="Z2286" s="114"/>
      <c r="AA2286" s="114"/>
      <c r="AB2286" s="115"/>
    </row>
    <row r="2287" spans="1:28" x14ac:dyDescent="0.2">
      <c r="A2287" s="101">
        <v>2285</v>
      </c>
      <c r="B2287" s="37"/>
      <c r="C2287" s="37"/>
      <c r="D2287" s="37"/>
      <c r="G2287" s="37"/>
      <c r="J2287" s="25"/>
      <c r="K2287" s="25"/>
      <c r="P2287" s="25"/>
      <c r="T2287" s="37"/>
      <c r="U2287" s="37"/>
      <c r="Y2287" s="37"/>
      <c r="Z2287" s="37"/>
    </row>
    <row r="2288" spans="1:28" x14ac:dyDescent="0.2">
      <c r="A2288" s="101">
        <v>2286</v>
      </c>
      <c r="B2288" s="37"/>
      <c r="C2288" s="37"/>
      <c r="D2288" s="37"/>
      <c r="G2288" s="37"/>
      <c r="J2288" s="25"/>
      <c r="K2288" s="25"/>
      <c r="P2288" s="25"/>
      <c r="T2288" s="37"/>
      <c r="U2288" s="37"/>
      <c r="Y2288" s="37"/>
      <c r="Z2288" s="37"/>
    </row>
    <row r="2289" spans="1:28" x14ac:dyDescent="0.2">
      <c r="A2289" s="101">
        <v>2287</v>
      </c>
      <c r="B2289" s="37"/>
      <c r="C2289" s="37"/>
      <c r="D2289" s="37"/>
      <c r="G2289" s="37"/>
      <c r="J2289" s="25"/>
      <c r="K2289" s="25"/>
      <c r="P2289" s="25"/>
      <c r="T2289" s="37"/>
      <c r="U2289" s="37"/>
      <c r="Y2289" s="37"/>
      <c r="Z2289" s="37"/>
    </row>
    <row r="2290" spans="1:28" x14ac:dyDescent="0.2">
      <c r="A2290" s="101">
        <v>2288</v>
      </c>
      <c r="B2290" s="37"/>
      <c r="C2290" s="37"/>
      <c r="D2290" s="37"/>
      <c r="G2290" s="37"/>
      <c r="J2290" s="25"/>
      <c r="K2290" s="25"/>
      <c r="P2290" s="25"/>
      <c r="T2290" s="37"/>
      <c r="U2290" s="37"/>
      <c r="Y2290" s="37"/>
      <c r="Z2290" s="37"/>
    </row>
    <row r="2291" spans="1:28" ht="13.5" thickBot="1" x14ac:dyDescent="0.25">
      <c r="A2291" s="113">
        <v>2289</v>
      </c>
      <c r="B2291" s="121"/>
      <c r="C2291" s="121"/>
      <c r="D2291" s="121"/>
      <c r="E2291" s="121"/>
      <c r="F2291" s="122"/>
      <c r="G2291" s="121"/>
      <c r="H2291" s="122"/>
      <c r="I2291" s="121"/>
      <c r="J2291" s="121"/>
      <c r="K2291" s="121"/>
      <c r="L2291" s="121"/>
      <c r="M2291" s="122"/>
      <c r="N2291" s="121"/>
      <c r="O2291" s="121"/>
      <c r="P2291" s="121"/>
      <c r="Q2291" s="121"/>
      <c r="R2291" s="122"/>
      <c r="S2291" s="121"/>
      <c r="T2291" s="121"/>
      <c r="U2291" s="121"/>
      <c r="V2291" s="121"/>
      <c r="W2291" s="122"/>
      <c r="X2291" s="121"/>
      <c r="Y2291" s="114"/>
      <c r="Z2291" s="114"/>
      <c r="AA2291" s="114"/>
      <c r="AB2291" s="115"/>
    </row>
    <row r="2292" spans="1:28" x14ac:dyDescent="0.2">
      <c r="A2292" s="101">
        <v>2290</v>
      </c>
      <c r="B2292" s="37"/>
      <c r="C2292" s="37"/>
      <c r="D2292" s="37"/>
      <c r="G2292" s="37"/>
      <c r="J2292" s="25"/>
      <c r="K2292" s="25"/>
      <c r="P2292" s="25"/>
      <c r="T2292" s="37"/>
      <c r="U2292" s="37"/>
      <c r="Y2292" s="37"/>
      <c r="Z2292" s="37"/>
    </row>
    <row r="2293" spans="1:28" x14ac:dyDescent="0.2">
      <c r="A2293" s="101">
        <v>2291</v>
      </c>
      <c r="B2293" s="37"/>
      <c r="C2293" s="37"/>
      <c r="D2293" s="37"/>
      <c r="G2293" s="37"/>
      <c r="J2293" s="25"/>
      <c r="K2293" s="25"/>
      <c r="P2293" s="25"/>
      <c r="T2293" s="37"/>
      <c r="U2293" s="37"/>
      <c r="Y2293" s="37"/>
      <c r="Z2293" s="37"/>
    </row>
    <row r="2294" spans="1:28" x14ac:dyDescent="0.2">
      <c r="A2294" s="101">
        <v>2292</v>
      </c>
      <c r="B2294" s="37"/>
      <c r="C2294" s="37"/>
      <c r="D2294" s="37"/>
      <c r="G2294" s="37"/>
      <c r="J2294" s="25"/>
      <c r="K2294" s="25"/>
      <c r="P2294" s="25"/>
      <c r="T2294" s="37"/>
      <c r="U2294" s="37"/>
      <c r="Y2294" s="37"/>
      <c r="Z2294" s="37"/>
    </row>
    <row r="2295" spans="1:28" x14ac:dyDescent="0.2">
      <c r="A2295" s="101">
        <v>2293</v>
      </c>
      <c r="B2295" s="37"/>
      <c r="C2295" s="37"/>
      <c r="D2295" s="37"/>
      <c r="G2295" s="37"/>
      <c r="J2295" s="25"/>
      <c r="K2295" s="25"/>
      <c r="P2295" s="25"/>
      <c r="T2295" s="37"/>
      <c r="U2295" s="37"/>
      <c r="Y2295" s="37"/>
      <c r="Z2295" s="37"/>
    </row>
    <row r="2296" spans="1:28" ht="13.5" thickBot="1" x14ac:dyDescent="0.25">
      <c r="A2296" s="113">
        <v>2294</v>
      </c>
      <c r="B2296" s="121"/>
      <c r="C2296" s="121"/>
      <c r="D2296" s="121"/>
      <c r="E2296" s="121"/>
      <c r="F2296" s="122"/>
      <c r="G2296" s="121"/>
      <c r="H2296" s="122"/>
      <c r="I2296" s="121"/>
      <c r="J2296" s="121"/>
      <c r="K2296" s="121"/>
      <c r="L2296" s="121"/>
      <c r="M2296" s="122"/>
      <c r="N2296" s="121"/>
      <c r="O2296" s="121"/>
      <c r="P2296" s="121"/>
      <c r="Q2296" s="121"/>
      <c r="R2296" s="122"/>
      <c r="S2296" s="121"/>
      <c r="T2296" s="121"/>
      <c r="U2296" s="121"/>
      <c r="V2296" s="121"/>
      <c r="W2296" s="122"/>
      <c r="X2296" s="121"/>
      <c r="Y2296" s="114"/>
      <c r="Z2296" s="114"/>
      <c r="AA2296" s="114"/>
      <c r="AB2296" s="115"/>
    </row>
    <row r="2297" spans="1:28" x14ac:dyDescent="0.2">
      <c r="A2297" s="101">
        <v>2295</v>
      </c>
      <c r="B2297" s="37"/>
      <c r="C2297" s="37"/>
      <c r="D2297" s="37"/>
      <c r="G2297" s="37"/>
      <c r="J2297" s="25"/>
      <c r="K2297" s="25"/>
      <c r="P2297" s="25"/>
      <c r="T2297" s="37"/>
      <c r="U2297" s="37"/>
      <c r="Y2297" s="37"/>
      <c r="Z2297" s="37"/>
    </row>
    <row r="2298" spans="1:28" x14ac:dyDescent="0.2">
      <c r="A2298" s="101">
        <v>2296</v>
      </c>
      <c r="B2298" s="37"/>
      <c r="C2298" s="37"/>
      <c r="D2298" s="37"/>
      <c r="G2298" s="37"/>
      <c r="J2298" s="25"/>
      <c r="K2298" s="25"/>
      <c r="P2298" s="25"/>
      <c r="T2298" s="37"/>
      <c r="U2298" s="37"/>
      <c r="Y2298" s="37"/>
      <c r="Z2298" s="37"/>
    </row>
    <row r="2299" spans="1:28" x14ac:dyDescent="0.2">
      <c r="A2299" s="101">
        <v>2297</v>
      </c>
      <c r="B2299" s="37"/>
      <c r="C2299" s="37"/>
      <c r="D2299" s="37"/>
      <c r="G2299" s="37"/>
      <c r="J2299" s="25"/>
      <c r="K2299" s="25"/>
      <c r="P2299" s="25"/>
      <c r="T2299" s="37"/>
      <c r="U2299" s="37"/>
      <c r="Y2299" s="37"/>
      <c r="Z2299" s="37"/>
    </row>
    <row r="2300" spans="1:28" x14ac:dyDescent="0.2">
      <c r="A2300" s="101">
        <v>2298</v>
      </c>
      <c r="B2300" s="37"/>
      <c r="C2300" s="37"/>
      <c r="D2300" s="37"/>
      <c r="G2300" s="37"/>
      <c r="J2300" s="25"/>
      <c r="K2300" s="25"/>
      <c r="P2300" s="25"/>
      <c r="T2300" s="37"/>
      <c r="U2300" s="37"/>
      <c r="Y2300" s="37"/>
      <c r="Z2300" s="37"/>
    </row>
    <row r="2301" spans="1:28" ht="13.5" thickBot="1" x14ac:dyDescent="0.25">
      <c r="A2301" s="113">
        <v>2299</v>
      </c>
      <c r="B2301" s="121"/>
      <c r="C2301" s="121"/>
      <c r="D2301" s="121"/>
      <c r="E2301" s="121"/>
      <c r="F2301" s="122"/>
      <c r="G2301" s="121"/>
      <c r="H2301" s="122"/>
      <c r="I2301" s="121"/>
      <c r="J2301" s="121"/>
      <c r="K2301" s="121"/>
      <c r="L2301" s="121"/>
      <c r="M2301" s="122"/>
      <c r="N2301" s="121"/>
      <c r="O2301" s="121"/>
      <c r="P2301" s="121"/>
      <c r="Q2301" s="121"/>
      <c r="R2301" s="122"/>
      <c r="S2301" s="121"/>
      <c r="T2301" s="121"/>
      <c r="U2301" s="121"/>
      <c r="V2301" s="121"/>
      <c r="W2301" s="122"/>
      <c r="X2301" s="121"/>
      <c r="Y2301" s="114"/>
      <c r="Z2301" s="114"/>
      <c r="AA2301" s="114"/>
      <c r="AB2301" s="115"/>
    </row>
    <row r="2302" spans="1:28" x14ac:dyDescent="0.2">
      <c r="A2302" s="101">
        <v>2300</v>
      </c>
      <c r="B2302" s="37"/>
      <c r="C2302" s="37"/>
      <c r="D2302" s="37"/>
      <c r="G2302" s="37"/>
      <c r="J2302" s="25"/>
      <c r="K2302" s="25"/>
      <c r="P2302" s="25"/>
      <c r="T2302" s="37"/>
      <c r="U2302" s="37"/>
      <c r="Y2302" s="37"/>
      <c r="Z2302" s="37"/>
    </row>
    <row r="2303" spans="1:28" x14ac:dyDescent="0.2">
      <c r="A2303" s="101">
        <v>2301</v>
      </c>
      <c r="B2303" s="37"/>
      <c r="C2303" s="37"/>
      <c r="D2303" s="37"/>
      <c r="G2303" s="37"/>
      <c r="J2303" s="25"/>
      <c r="K2303" s="25"/>
      <c r="P2303" s="25"/>
      <c r="T2303" s="37"/>
      <c r="U2303" s="37"/>
      <c r="Y2303" s="37"/>
      <c r="Z2303" s="37"/>
    </row>
    <row r="2304" spans="1:28" x14ac:dyDescent="0.2">
      <c r="A2304" s="101">
        <v>2302</v>
      </c>
      <c r="B2304" s="37"/>
      <c r="C2304" s="37"/>
      <c r="D2304" s="37"/>
      <c r="G2304" s="37"/>
      <c r="J2304" s="25"/>
      <c r="K2304" s="25"/>
      <c r="P2304" s="25"/>
      <c r="T2304" s="37"/>
      <c r="U2304" s="37"/>
      <c r="Y2304" s="37"/>
      <c r="Z2304" s="37"/>
    </row>
    <row r="2305" spans="1:28" x14ac:dyDescent="0.2">
      <c r="A2305" s="101">
        <v>2303</v>
      </c>
      <c r="B2305" s="37"/>
      <c r="C2305" s="37"/>
      <c r="D2305" s="37"/>
      <c r="G2305" s="37"/>
      <c r="J2305" s="25"/>
      <c r="K2305" s="25"/>
      <c r="P2305" s="25"/>
      <c r="T2305" s="37"/>
      <c r="U2305" s="37"/>
      <c r="Y2305" s="37"/>
      <c r="Z2305" s="37"/>
    </row>
    <row r="2306" spans="1:28" ht="13.5" thickBot="1" x14ac:dyDescent="0.25">
      <c r="A2306" s="113">
        <v>2304</v>
      </c>
      <c r="B2306" s="121"/>
      <c r="C2306" s="121"/>
      <c r="D2306" s="121"/>
      <c r="E2306" s="121"/>
      <c r="F2306" s="122"/>
      <c r="G2306" s="121"/>
      <c r="H2306" s="122"/>
      <c r="I2306" s="121"/>
      <c r="J2306" s="121"/>
      <c r="K2306" s="121"/>
      <c r="L2306" s="121"/>
      <c r="M2306" s="122"/>
      <c r="N2306" s="121"/>
      <c r="O2306" s="121"/>
      <c r="P2306" s="121"/>
      <c r="Q2306" s="121"/>
      <c r="R2306" s="122"/>
      <c r="S2306" s="121"/>
      <c r="T2306" s="121"/>
      <c r="U2306" s="121"/>
      <c r="V2306" s="121"/>
      <c r="W2306" s="122"/>
      <c r="X2306" s="121"/>
      <c r="Y2306" s="114"/>
      <c r="Z2306" s="114"/>
      <c r="AA2306" s="114"/>
      <c r="AB2306" s="115"/>
    </row>
    <row r="2307" spans="1:28" x14ac:dyDescent="0.2">
      <c r="A2307" s="101">
        <v>2305</v>
      </c>
      <c r="B2307" s="37"/>
      <c r="C2307" s="37"/>
      <c r="D2307" s="37"/>
      <c r="G2307" s="37"/>
      <c r="J2307" s="25"/>
      <c r="K2307" s="25"/>
      <c r="P2307" s="25"/>
      <c r="T2307" s="37"/>
      <c r="U2307" s="37"/>
      <c r="Y2307" s="37"/>
      <c r="Z2307" s="37"/>
    </row>
    <row r="2308" spans="1:28" x14ac:dyDescent="0.2">
      <c r="A2308" s="101">
        <v>2306</v>
      </c>
      <c r="B2308" s="37"/>
      <c r="C2308" s="37"/>
      <c r="D2308" s="37"/>
      <c r="G2308" s="37"/>
      <c r="J2308" s="25"/>
      <c r="K2308" s="25"/>
      <c r="P2308" s="25"/>
      <c r="T2308" s="37"/>
      <c r="U2308" s="37"/>
      <c r="Y2308" s="37"/>
      <c r="Z2308" s="37"/>
    </row>
    <row r="2309" spans="1:28" x14ac:dyDescent="0.2">
      <c r="A2309" s="101">
        <v>2307</v>
      </c>
      <c r="B2309" s="37"/>
      <c r="C2309" s="37"/>
      <c r="D2309" s="37"/>
      <c r="G2309" s="37"/>
      <c r="J2309" s="25"/>
      <c r="K2309" s="25"/>
      <c r="P2309" s="25"/>
      <c r="T2309" s="37"/>
      <c r="U2309" s="37"/>
      <c r="Y2309" s="37"/>
      <c r="Z2309" s="37"/>
    </row>
    <row r="2310" spans="1:28" x14ac:dyDescent="0.2">
      <c r="A2310" s="101">
        <v>2308</v>
      </c>
      <c r="B2310" s="37"/>
      <c r="C2310" s="37"/>
      <c r="D2310" s="37"/>
      <c r="G2310" s="37"/>
      <c r="J2310" s="25"/>
      <c r="K2310" s="25"/>
      <c r="P2310" s="25"/>
      <c r="T2310" s="37"/>
      <c r="U2310" s="37"/>
      <c r="Y2310" s="37"/>
      <c r="Z2310" s="37"/>
    </row>
    <row r="2311" spans="1:28" ht="13.5" thickBot="1" x14ac:dyDescent="0.25">
      <c r="A2311" s="113">
        <v>2309</v>
      </c>
      <c r="B2311" s="121"/>
      <c r="C2311" s="121"/>
      <c r="D2311" s="121"/>
      <c r="E2311" s="121"/>
      <c r="F2311" s="122"/>
      <c r="G2311" s="121"/>
      <c r="H2311" s="122"/>
      <c r="I2311" s="121"/>
      <c r="J2311" s="121"/>
      <c r="K2311" s="121"/>
      <c r="L2311" s="121"/>
      <c r="M2311" s="122"/>
      <c r="N2311" s="121"/>
      <c r="O2311" s="121"/>
      <c r="P2311" s="121"/>
      <c r="Q2311" s="121"/>
      <c r="R2311" s="122"/>
      <c r="S2311" s="121"/>
      <c r="T2311" s="121"/>
      <c r="U2311" s="121"/>
      <c r="V2311" s="121"/>
      <c r="W2311" s="122"/>
      <c r="X2311" s="121"/>
      <c r="Y2311" s="114"/>
      <c r="Z2311" s="114"/>
      <c r="AA2311" s="114"/>
      <c r="AB2311" s="115"/>
    </row>
    <row r="2312" spans="1:28" x14ac:dyDescent="0.2">
      <c r="A2312" s="101">
        <v>2310</v>
      </c>
      <c r="B2312" s="37"/>
      <c r="C2312" s="37"/>
      <c r="D2312" s="37"/>
      <c r="G2312" s="37"/>
      <c r="J2312" s="25"/>
      <c r="K2312" s="25"/>
      <c r="P2312" s="25"/>
      <c r="T2312" s="37"/>
      <c r="U2312" s="37"/>
      <c r="Y2312" s="37"/>
      <c r="Z2312" s="37"/>
    </row>
    <row r="2313" spans="1:28" x14ac:dyDescent="0.2">
      <c r="A2313" s="101">
        <v>2311</v>
      </c>
      <c r="B2313" s="37"/>
      <c r="C2313" s="37"/>
      <c r="D2313" s="37"/>
      <c r="G2313" s="37"/>
      <c r="J2313" s="25"/>
      <c r="K2313" s="25"/>
      <c r="P2313" s="25"/>
      <c r="T2313" s="37"/>
      <c r="U2313" s="37"/>
      <c r="Y2313" s="37"/>
      <c r="Z2313" s="37"/>
    </row>
    <row r="2314" spans="1:28" x14ac:dyDescent="0.2">
      <c r="A2314" s="101">
        <v>2312</v>
      </c>
      <c r="B2314" s="37"/>
      <c r="C2314" s="37"/>
      <c r="D2314" s="37"/>
      <c r="G2314" s="37"/>
      <c r="J2314" s="25"/>
      <c r="K2314" s="25"/>
      <c r="P2314" s="25"/>
      <c r="T2314" s="37"/>
      <c r="U2314" s="37"/>
      <c r="Y2314" s="37"/>
      <c r="Z2314" s="37"/>
    </row>
    <row r="2315" spans="1:28" x14ac:dyDescent="0.2">
      <c r="A2315" s="101">
        <v>2313</v>
      </c>
      <c r="B2315" s="37"/>
      <c r="C2315" s="37"/>
      <c r="D2315" s="37"/>
      <c r="G2315" s="37"/>
      <c r="J2315" s="25"/>
      <c r="K2315" s="25"/>
      <c r="P2315" s="25"/>
      <c r="T2315" s="37"/>
      <c r="U2315" s="37"/>
      <c r="Y2315" s="37"/>
      <c r="Z2315" s="37"/>
    </row>
    <row r="2316" spans="1:28" ht="13.5" thickBot="1" x14ac:dyDescent="0.25">
      <c r="A2316" s="113">
        <v>2314</v>
      </c>
      <c r="B2316" s="121"/>
      <c r="C2316" s="121"/>
      <c r="D2316" s="121"/>
      <c r="E2316" s="121"/>
      <c r="F2316" s="122"/>
      <c r="G2316" s="121"/>
      <c r="H2316" s="122"/>
      <c r="I2316" s="121"/>
      <c r="J2316" s="121"/>
      <c r="K2316" s="121"/>
      <c r="L2316" s="121"/>
      <c r="M2316" s="122"/>
      <c r="N2316" s="121"/>
      <c r="O2316" s="121"/>
      <c r="P2316" s="121"/>
      <c r="Q2316" s="121"/>
      <c r="R2316" s="122"/>
      <c r="S2316" s="121"/>
      <c r="T2316" s="121"/>
      <c r="U2316" s="121"/>
      <c r="V2316" s="121"/>
      <c r="W2316" s="122"/>
      <c r="X2316" s="121"/>
      <c r="Y2316" s="114"/>
      <c r="Z2316" s="114"/>
      <c r="AA2316" s="114"/>
      <c r="AB2316" s="115"/>
    </row>
    <row r="2317" spans="1:28" x14ac:dyDescent="0.2">
      <c r="A2317" s="101">
        <v>2315</v>
      </c>
      <c r="B2317" s="37"/>
      <c r="C2317" s="37"/>
      <c r="D2317" s="37"/>
      <c r="G2317" s="37"/>
      <c r="J2317" s="25"/>
      <c r="K2317" s="25"/>
      <c r="P2317" s="25"/>
      <c r="T2317" s="37"/>
      <c r="U2317" s="37"/>
      <c r="Y2317" s="37"/>
      <c r="Z2317" s="37"/>
    </row>
    <row r="2318" spans="1:28" x14ac:dyDescent="0.2">
      <c r="A2318" s="101">
        <v>2316</v>
      </c>
      <c r="B2318" s="37"/>
      <c r="C2318" s="37"/>
      <c r="D2318" s="37"/>
      <c r="G2318" s="37"/>
      <c r="J2318" s="25"/>
      <c r="K2318" s="25"/>
      <c r="P2318" s="25"/>
      <c r="T2318" s="37"/>
      <c r="U2318" s="37"/>
      <c r="Y2318" s="37"/>
      <c r="Z2318" s="37"/>
    </row>
    <row r="2319" spans="1:28" x14ac:dyDescent="0.2">
      <c r="A2319" s="101">
        <v>2317</v>
      </c>
      <c r="B2319" s="37"/>
      <c r="C2319" s="37"/>
      <c r="D2319" s="37"/>
      <c r="G2319" s="37"/>
      <c r="J2319" s="25"/>
      <c r="K2319" s="25"/>
      <c r="P2319" s="25"/>
      <c r="T2319" s="37"/>
      <c r="U2319" s="37"/>
      <c r="Y2319" s="37"/>
      <c r="Z2319" s="37"/>
    </row>
    <row r="2320" spans="1:28" x14ac:dyDescent="0.2">
      <c r="A2320" s="101">
        <v>2318</v>
      </c>
      <c r="B2320" s="37"/>
      <c r="C2320" s="37"/>
      <c r="D2320" s="37"/>
      <c r="G2320" s="37"/>
      <c r="J2320" s="25"/>
      <c r="K2320" s="25"/>
      <c r="P2320" s="25"/>
      <c r="T2320" s="37"/>
      <c r="U2320" s="37"/>
      <c r="Y2320" s="37"/>
      <c r="Z2320" s="37"/>
    </row>
    <row r="2321" spans="1:28" ht="13.5" thickBot="1" x14ac:dyDescent="0.25">
      <c r="A2321" s="113">
        <v>2319</v>
      </c>
      <c r="B2321" s="121"/>
      <c r="C2321" s="121"/>
      <c r="D2321" s="121"/>
      <c r="E2321" s="121"/>
      <c r="F2321" s="122"/>
      <c r="G2321" s="121"/>
      <c r="H2321" s="122"/>
      <c r="I2321" s="121"/>
      <c r="J2321" s="121"/>
      <c r="K2321" s="121"/>
      <c r="L2321" s="121"/>
      <c r="M2321" s="122"/>
      <c r="N2321" s="121"/>
      <c r="O2321" s="121"/>
      <c r="P2321" s="121"/>
      <c r="Q2321" s="121"/>
      <c r="R2321" s="122"/>
      <c r="S2321" s="121"/>
      <c r="T2321" s="121"/>
      <c r="U2321" s="121"/>
      <c r="V2321" s="121"/>
      <c r="W2321" s="122"/>
      <c r="X2321" s="121"/>
      <c r="Y2321" s="114"/>
      <c r="Z2321" s="114"/>
      <c r="AA2321" s="114"/>
      <c r="AB2321" s="115"/>
    </row>
    <row r="2322" spans="1:28" x14ac:dyDescent="0.2">
      <c r="A2322" s="101">
        <v>2320</v>
      </c>
      <c r="B2322" s="37"/>
      <c r="C2322" s="37"/>
      <c r="D2322" s="37"/>
      <c r="G2322" s="37"/>
      <c r="J2322" s="25"/>
      <c r="K2322" s="25"/>
      <c r="P2322" s="25"/>
      <c r="T2322" s="37"/>
      <c r="U2322" s="37"/>
      <c r="Y2322" s="37"/>
      <c r="Z2322" s="37"/>
    </row>
    <row r="2323" spans="1:28" x14ac:dyDescent="0.2">
      <c r="A2323" s="101">
        <v>2321</v>
      </c>
      <c r="B2323" s="37"/>
      <c r="C2323" s="37"/>
      <c r="D2323" s="37"/>
      <c r="G2323" s="37"/>
      <c r="J2323" s="25"/>
      <c r="K2323" s="25"/>
      <c r="P2323" s="25"/>
      <c r="T2323" s="37"/>
      <c r="U2323" s="37"/>
      <c r="Y2323" s="37"/>
      <c r="Z2323" s="37"/>
    </row>
    <row r="2324" spans="1:28" x14ac:dyDescent="0.2">
      <c r="A2324" s="101">
        <v>2322</v>
      </c>
      <c r="B2324" s="37"/>
      <c r="C2324" s="37"/>
      <c r="D2324" s="37"/>
      <c r="G2324" s="37"/>
      <c r="J2324" s="25"/>
      <c r="K2324" s="25"/>
      <c r="P2324" s="25"/>
      <c r="T2324" s="37"/>
      <c r="U2324" s="37"/>
      <c r="Y2324" s="37"/>
      <c r="Z2324" s="37"/>
    </row>
    <row r="2325" spans="1:28" x14ac:dyDescent="0.2">
      <c r="A2325" s="101">
        <v>2323</v>
      </c>
      <c r="B2325" s="37"/>
      <c r="C2325" s="37"/>
      <c r="D2325" s="37"/>
      <c r="G2325" s="37"/>
      <c r="J2325" s="25"/>
      <c r="K2325" s="25"/>
      <c r="P2325" s="25"/>
      <c r="T2325" s="37"/>
      <c r="U2325" s="37"/>
      <c r="Y2325" s="37"/>
      <c r="Z2325" s="37"/>
    </row>
    <row r="2326" spans="1:28" ht="13.5" thickBot="1" x14ac:dyDescent="0.25">
      <c r="A2326" s="113">
        <v>2324</v>
      </c>
      <c r="B2326" s="121"/>
      <c r="C2326" s="121"/>
      <c r="D2326" s="121"/>
      <c r="E2326" s="121"/>
      <c r="F2326" s="122"/>
      <c r="G2326" s="121"/>
      <c r="H2326" s="122"/>
      <c r="I2326" s="121"/>
      <c r="J2326" s="121"/>
      <c r="K2326" s="121"/>
      <c r="L2326" s="121"/>
      <c r="M2326" s="122"/>
      <c r="N2326" s="121"/>
      <c r="O2326" s="121"/>
      <c r="P2326" s="121"/>
      <c r="Q2326" s="121"/>
      <c r="R2326" s="122"/>
      <c r="S2326" s="121"/>
      <c r="T2326" s="121"/>
      <c r="U2326" s="121"/>
      <c r="V2326" s="121"/>
      <c r="W2326" s="122"/>
      <c r="X2326" s="121"/>
      <c r="Y2326" s="114"/>
      <c r="Z2326" s="114"/>
      <c r="AA2326" s="114"/>
      <c r="AB2326" s="115"/>
    </row>
    <row r="2327" spans="1:28" x14ac:dyDescent="0.2">
      <c r="A2327" s="101">
        <v>2325</v>
      </c>
      <c r="B2327" s="37"/>
      <c r="C2327" s="37"/>
      <c r="D2327" s="37"/>
      <c r="G2327" s="37"/>
      <c r="J2327" s="25"/>
      <c r="K2327" s="25"/>
      <c r="P2327" s="25"/>
      <c r="T2327" s="37"/>
      <c r="U2327" s="37"/>
      <c r="Y2327" s="37"/>
      <c r="Z2327" s="37"/>
    </row>
    <row r="2328" spans="1:28" x14ac:dyDescent="0.2">
      <c r="A2328" s="101">
        <v>2326</v>
      </c>
      <c r="B2328" s="37"/>
      <c r="C2328" s="37"/>
      <c r="D2328" s="37"/>
      <c r="G2328" s="37"/>
      <c r="J2328" s="25"/>
      <c r="K2328" s="25"/>
      <c r="P2328" s="25"/>
      <c r="T2328" s="37"/>
      <c r="U2328" s="37"/>
      <c r="Y2328" s="37"/>
      <c r="Z2328" s="37"/>
    </row>
    <row r="2329" spans="1:28" x14ac:dyDescent="0.2">
      <c r="A2329" s="101">
        <v>2327</v>
      </c>
      <c r="B2329" s="37"/>
      <c r="C2329" s="37"/>
      <c r="D2329" s="37"/>
      <c r="G2329" s="37"/>
      <c r="J2329" s="25"/>
      <c r="K2329" s="25"/>
      <c r="P2329" s="25"/>
      <c r="T2329" s="37"/>
      <c r="U2329" s="37"/>
      <c r="Y2329" s="37"/>
      <c r="Z2329" s="37"/>
    </row>
    <row r="2330" spans="1:28" x14ac:dyDescent="0.2">
      <c r="A2330" s="101">
        <v>2328</v>
      </c>
      <c r="B2330" s="37"/>
      <c r="C2330" s="37"/>
      <c r="D2330" s="37"/>
      <c r="G2330" s="37"/>
      <c r="J2330" s="25"/>
      <c r="K2330" s="25"/>
      <c r="P2330" s="25"/>
      <c r="T2330" s="37"/>
      <c r="U2330" s="37"/>
      <c r="Y2330" s="37"/>
      <c r="Z2330" s="37"/>
    </row>
    <row r="2331" spans="1:28" ht="13.5" thickBot="1" x14ac:dyDescent="0.25">
      <c r="A2331" s="113">
        <v>2329</v>
      </c>
      <c r="B2331" s="121"/>
      <c r="C2331" s="121"/>
      <c r="D2331" s="121"/>
      <c r="E2331" s="121"/>
      <c r="F2331" s="122"/>
      <c r="G2331" s="121"/>
      <c r="H2331" s="122"/>
      <c r="I2331" s="121"/>
      <c r="J2331" s="121"/>
      <c r="K2331" s="121"/>
      <c r="L2331" s="121"/>
      <c r="M2331" s="122"/>
      <c r="N2331" s="121"/>
      <c r="O2331" s="121"/>
      <c r="P2331" s="121"/>
      <c r="Q2331" s="121"/>
      <c r="R2331" s="122"/>
      <c r="S2331" s="121"/>
      <c r="T2331" s="121"/>
      <c r="U2331" s="121"/>
      <c r="V2331" s="121"/>
      <c r="W2331" s="122"/>
      <c r="X2331" s="121"/>
      <c r="Y2331" s="114"/>
      <c r="Z2331" s="114"/>
      <c r="AA2331" s="114"/>
      <c r="AB2331" s="115"/>
    </row>
    <row r="2332" spans="1:28" x14ac:dyDescent="0.2">
      <c r="A2332" s="101">
        <v>2330</v>
      </c>
      <c r="B2332" s="37"/>
      <c r="C2332" s="37"/>
      <c r="D2332" s="37"/>
      <c r="G2332" s="37"/>
      <c r="J2332" s="25"/>
      <c r="K2332" s="25"/>
      <c r="P2332" s="25"/>
      <c r="T2332" s="37"/>
      <c r="U2332" s="37"/>
      <c r="Y2332" s="37"/>
      <c r="Z2332" s="37"/>
    </row>
    <row r="2333" spans="1:28" x14ac:dyDescent="0.2">
      <c r="A2333" s="101">
        <v>2331</v>
      </c>
      <c r="B2333" s="37"/>
      <c r="C2333" s="37"/>
      <c r="D2333" s="37"/>
      <c r="G2333" s="37"/>
      <c r="J2333" s="25"/>
      <c r="K2333" s="25"/>
      <c r="P2333" s="25"/>
      <c r="T2333" s="37"/>
      <c r="U2333" s="37"/>
      <c r="Y2333" s="37"/>
      <c r="Z2333" s="37"/>
    </row>
    <row r="2334" spans="1:28" x14ac:dyDescent="0.2">
      <c r="A2334" s="101">
        <v>2332</v>
      </c>
      <c r="B2334" s="37"/>
      <c r="C2334" s="37"/>
      <c r="D2334" s="37"/>
      <c r="G2334" s="37"/>
      <c r="J2334" s="25"/>
      <c r="K2334" s="25"/>
      <c r="P2334" s="25"/>
      <c r="T2334" s="37"/>
      <c r="U2334" s="37"/>
      <c r="Y2334" s="37"/>
      <c r="Z2334" s="37"/>
    </row>
    <row r="2335" spans="1:28" x14ac:dyDescent="0.2">
      <c r="A2335" s="101">
        <v>2333</v>
      </c>
      <c r="B2335" s="37"/>
      <c r="C2335" s="37"/>
      <c r="D2335" s="37"/>
      <c r="G2335" s="37"/>
      <c r="J2335" s="25"/>
      <c r="K2335" s="25"/>
      <c r="P2335" s="25"/>
      <c r="T2335" s="37"/>
      <c r="U2335" s="37"/>
      <c r="Y2335" s="37"/>
      <c r="Z2335" s="37"/>
    </row>
    <row r="2336" spans="1:28" ht="13.5" thickBot="1" x14ac:dyDescent="0.25">
      <c r="A2336" s="113">
        <v>2334</v>
      </c>
      <c r="B2336" s="121"/>
      <c r="C2336" s="121"/>
      <c r="D2336" s="121"/>
      <c r="E2336" s="121"/>
      <c r="F2336" s="122"/>
      <c r="G2336" s="121"/>
      <c r="H2336" s="122"/>
      <c r="I2336" s="121"/>
      <c r="J2336" s="121"/>
      <c r="K2336" s="121"/>
      <c r="L2336" s="121"/>
      <c r="M2336" s="122"/>
      <c r="N2336" s="121"/>
      <c r="O2336" s="121"/>
      <c r="P2336" s="121"/>
      <c r="Q2336" s="121"/>
      <c r="R2336" s="122"/>
      <c r="S2336" s="121"/>
      <c r="T2336" s="121"/>
      <c r="U2336" s="121"/>
      <c r="V2336" s="121"/>
      <c r="W2336" s="122"/>
      <c r="X2336" s="121"/>
      <c r="Y2336" s="114"/>
      <c r="Z2336" s="114"/>
      <c r="AA2336" s="114"/>
      <c r="AB2336" s="115"/>
    </row>
    <row r="2337" spans="1:28" x14ac:dyDescent="0.2">
      <c r="A2337" s="101">
        <v>2335</v>
      </c>
      <c r="B2337" s="37"/>
      <c r="C2337" s="37"/>
      <c r="D2337" s="37"/>
      <c r="G2337" s="37"/>
      <c r="J2337" s="25"/>
      <c r="K2337" s="25"/>
      <c r="P2337" s="25"/>
      <c r="T2337" s="37"/>
      <c r="U2337" s="37"/>
      <c r="Y2337" s="37"/>
      <c r="Z2337" s="37"/>
    </row>
    <row r="2338" spans="1:28" x14ac:dyDescent="0.2">
      <c r="A2338" s="101">
        <v>2336</v>
      </c>
      <c r="B2338" s="37"/>
      <c r="C2338" s="37"/>
      <c r="D2338" s="37"/>
      <c r="G2338" s="37"/>
      <c r="J2338" s="25"/>
      <c r="K2338" s="25"/>
      <c r="P2338" s="25"/>
      <c r="T2338" s="37"/>
      <c r="U2338" s="37"/>
      <c r="Y2338" s="37"/>
      <c r="Z2338" s="37"/>
    </row>
    <row r="2339" spans="1:28" x14ac:dyDescent="0.2">
      <c r="A2339" s="101">
        <v>2337</v>
      </c>
      <c r="B2339" s="37"/>
      <c r="C2339" s="37"/>
      <c r="D2339" s="37"/>
      <c r="G2339" s="37"/>
      <c r="J2339" s="25"/>
      <c r="K2339" s="25"/>
      <c r="P2339" s="25"/>
      <c r="T2339" s="37"/>
      <c r="U2339" s="37"/>
      <c r="Y2339" s="37"/>
      <c r="Z2339" s="37"/>
    </row>
    <row r="2340" spans="1:28" x14ac:dyDescent="0.2">
      <c r="A2340" s="101">
        <v>2338</v>
      </c>
      <c r="B2340" s="37"/>
      <c r="C2340" s="37"/>
      <c r="D2340" s="37"/>
      <c r="G2340" s="37"/>
      <c r="J2340" s="25"/>
      <c r="K2340" s="25"/>
      <c r="P2340" s="25"/>
      <c r="T2340" s="37"/>
      <c r="U2340" s="37"/>
      <c r="Y2340" s="37"/>
      <c r="Z2340" s="37"/>
    </row>
    <row r="2341" spans="1:28" ht="13.5" thickBot="1" x14ac:dyDescent="0.25">
      <c r="A2341" s="113">
        <v>2339</v>
      </c>
      <c r="B2341" s="121"/>
      <c r="C2341" s="121"/>
      <c r="D2341" s="121"/>
      <c r="E2341" s="121"/>
      <c r="F2341" s="122"/>
      <c r="G2341" s="121"/>
      <c r="H2341" s="122"/>
      <c r="I2341" s="121"/>
      <c r="J2341" s="121"/>
      <c r="K2341" s="121"/>
      <c r="L2341" s="121"/>
      <c r="M2341" s="122"/>
      <c r="N2341" s="121"/>
      <c r="O2341" s="121"/>
      <c r="P2341" s="121"/>
      <c r="Q2341" s="121"/>
      <c r="R2341" s="122"/>
      <c r="S2341" s="121"/>
      <c r="T2341" s="121"/>
      <c r="U2341" s="121"/>
      <c r="V2341" s="121"/>
      <c r="W2341" s="122"/>
      <c r="X2341" s="121"/>
      <c r="Y2341" s="114"/>
      <c r="Z2341" s="114"/>
      <c r="AA2341" s="114"/>
      <c r="AB2341" s="115"/>
    </row>
    <row r="2342" spans="1:28" x14ac:dyDescent="0.2">
      <c r="A2342" s="101">
        <v>2340</v>
      </c>
      <c r="B2342" s="37"/>
      <c r="C2342" s="37"/>
      <c r="D2342" s="37"/>
      <c r="G2342" s="37"/>
      <c r="J2342" s="25"/>
      <c r="K2342" s="25"/>
      <c r="P2342" s="25"/>
      <c r="T2342" s="37"/>
      <c r="U2342" s="37"/>
      <c r="Y2342" s="37"/>
      <c r="Z2342" s="37"/>
    </row>
    <row r="2343" spans="1:28" x14ac:dyDescent="0.2">
      <c r="A2343" s="101">
        <v>2341</v>
      </c>
      <c r="B2343" s="37"/>
      <c r="C2343" s="37"/>
      <c r="D2343" s="37"/>
      <c r="G2343" s="37"/>
      <c r="J2343" s="25"/>
      <c r="K2343" s="25"/>
      <c r="P2343" s="25"/>
      <c r="T2343" s="37"/>
      <c r="U2343" s="37"/>
      <c r="Y2343" s="37"/>
      <c r="Z2343" s="37"/>
    </row>
    <row r="2344" spans="1:28" x14ac:dyDescent="0.2">
      <c r="A2344" s="101">
        <v>2342</v>
      </c>
      <c r="B2344" s="37"/>
      <c r="C2344" s="37"/>
      <c r="D2344" s="37"/>
      <c r="G2344" s="37"/>
      <c r="J2344" s="25"/>
      <c r="K2344" s="25"/>
      <c r="P2344" s="25"/>
      <c r="T2344" s="37"/>
      <c r="U2344" s="37"/>
      <c r="Y2344" s="37"/>
      <c r="Z2344" s="37"/>
    </row>
    <row r="2345" spans="1:28" x14ac:dyDescent="0.2">
      <c r="A2345" s="101">
        <v>2343</v>
      </c>
      <c r="B2345" s="37"/>
      <c r="C2345" s="37"/>
      <c r="D2345" s="37"/>
      <c r="G2345" s="37"/>
      <c r="J2345" s="25"/>
      <c r="K2345" s="25"/>
      <c r="P2345" s="25"/>
      <c r="T2345" s="37"/>
      <c r="U2345" s="37"/>
      <c r="Y2345" s="37"/>
      <c r="Z2345" s="37"/>
    </row>
    <row r="2346" spans="1:28" ht="13.5" thickBot="1" x14ac:dyDescent="0.25">
      <c r="A2346" s="113">
        <v>2344</v>
      </c>
      <c r="B2346" s="121"/>
      <c r="C2346" s="121"/>
      <c r="D2346" s="121"/>
      <c r="E2346" s="121"/>
      <c r="F2346" s="122"/>
      <c r="G2346" s="121"/>
      <c r="H2346" s="122"/>
      <c r="I2346" s="121"/>
      <c r="J2346" s="121"/>
      <c r="K2346" s="121"/>
      <c r="L2346" s="121"/>
      <c r="M2346" s="122"/>
      <c r="N2346" s="121"/>
      <c r="O2346" s="121"/>
      <c r="P2346" s="121"/>
      <c r="Q2346" s="121"/>
      <c r="R2346" s="122"/>
      <c r="S2346" s="121"/>
      <c r="T2346" s="121"/>
      <c r="U2346" s="121"/>
      <c r="V2346" s="121"/>
      <c r="W2346" s="122"/>
      <c r="X2346" s="121"/>
      <c r="Y2346" s="114"/>
      <c r="Z2346" s="114"/>
      <c r="AA2346" s="114"/>
      <c r="AB2346" s="115"/>
    </row>
    <row r="2347" spans="1:28" x14ac:dyDescent="0.2">
      <c r="A2347" s="101">
        <v>2345</v>
      </c>
      <c r="B2347" s="37"/>
      <c r="C2347" s="37"/>
      <c r="D2347" s="37"/>
      <c r="G2347" s="37"/>
      <c r="J2347" s="25"/>
      <c r="K2347" s="25"/>
      <c r="P2347" s="25"/>
      <c r="T2347" s="37"/>
      <c r="U2347" s="37"/>
      <c r="Y2347" s="37"/>
      <c r="Z2347" s="37"/>
    </row>
    <row r="2348" spans="1:28" x14ac:dyDescent="0.2">
      <c r="A2348" s="101">
        <v>2346</v>
      </c>
      <c r="B2348" s="37"/>
      <c r="C2348" s="37"/>
      <c r="D2348" s="37"/>
      <c r="G2348" s="37"/>
      <c r="J2348" s="25"/>
      <c r="K2348" s="25"/>
      <c r="P2348" s="25"/>
      <c r="T2348" s="37"/>
      <c r="U2348" s="37"/>
      <c r="Y2348" s="37"/>
      <c r="Z2348" s="37"/>
    </row>
    <row r="2349" spans="1:28" x14ac:dyDescent="0.2">
      <c r="A2349" s="101">
        <v>2347</v>
      </c>
      <c r="B2349" s="37"/>
      <c r="C2349" s="37"/>
      <c r="D2349" s="37"/>
      <c r="G2349" s="37"/>
      <c r="J2349" s="25"/>
      <c r="K2349" s="25"/>
      <c r="P2349" s="25"/>
      <c r="T2349" s="37"/>
      <c r="U2349" s="37"/>
      <c r="Y2349" s="37"/>
      <c r="Z2349" s="37"/>
    </row>
    <row r="2350" spans="1:28" x14ac:dyDescent="0.2">
      <c r="A2350" s="101">
        <v>2348</v>
      </c>
      <c r="B2350" s="37"/>
      <c r="C2350" s="37"/>
      <c r="D2350" s="37"/>
      <c r="G2350" s="37"/>
      <c r="J2350" s="25"/>
      <c r="K2350" s="25"/>
      <c r="P2350" s="25"/>
      <c r="T2350" s="37"/>
      <c r="U2350" s="37"/>
      <c r="Y2350" s="37"/>
      <c r="Z2350" s="37"/>
    </row>
    <row r="2351" spans="1:28" ht="13.5" thickBot="1" x14ac:dyDescent="0.25">
      <c r="A2351" s="113">
        <v>2349</v>
      </c>
      <c r="B2351" s="121"/>
      <c r="C2351" s="121"/>
      <c r="D2351" s="121"/>
      <c r="E2351" s="121"/>
      <c r="F2351" s="122"/>
      <c r="G2351" s="121"/>
      <c r="H2351" s="122"/>
      <c r="I2351" s="121"/>
      <c r="J2351" s="121"/>
      <c r="K2351" s="121"/>
      <c r="L2351" s="121"/>
      <c r="M2351" s="122"/>
      <c r="N2351" s="121"/>
      <c r="O2351" s="121"/>
      <c r="P2351" s="121"/>
      <c r="Q2351" s="121"/>
      <c r="R2351" s="122"/>
      <c r="S2351" s="121"/>
      <c r="T2351" s="121"/>
      <c r="U2351" s="121"/>
      <c r="V2351" s="121"/>
      <c r="W2351" s="122"/>
      <c r="X2351" s="121"/>
      <c r="Y2351" s="114"/>
      <c r="Z2351" s="114"/>
      <c r="AA2351" s="114"/>
      <c r="AB2351" s="115"/>
    </row>
    <row r="2352" spans="1:28" x14ac:dyDescent="0.2">
      <c r="A2352" s="101">
        <v>2350</v>
      </c>
      <c r="B2352" s="37"/>
      <c r="C2352" s="37"/>
      <c r="D2352" s="37"/>
      <c r="G2352" s="37"/>
      <c r="J2352" s="25"/>
      <c r="K2352" s="25"/>
      <c r="P2352" s="25"/>
      <c r="T2352" s="37"/>
      <c r="U2352" s="37"/>
      <c r="Y2352" s="37"/>
      <c r="Z2352" s="37"/>
    </row>
    <row r="2353" spans="1:28" x14ac:dyDescent="0.2">
      <c r="A2353" s="101">
        <v>2351</v>
      </c>
      <c r="B2353" s="37"/>
      <c r="C2353" s="37"/>
      <c r="D2353" s="37"/>
      <c r="G2353" s="37"/>
      <c r="J2353" s="25"/>
      <c r="K2353" s="25"/>
      <c r="P2353" s="25"/>
      <c r="T2353" s="37"/>
      <c r="U2353" s="37"/>
      <c r="Y2353" s="37"/>
      <c r="Z2353" s="37"/>
    </row>
    <row r="2354" spans="1:28" x14ac:dyDescent="0.2">
      <c r="A2354" s="101">
        <v>2352</v>
      </c>
      <c r="B2354" s="37"/>
      <c r="C2354" s="37"/>
      <c r="D2354" s="37"/>
      <c r="G2354" s="37"/>
      <c r="J2354" s="25"/>
      <c r="K2354" s="25"/>
      <c r="P2354" s="25"/>
      <c r="T2354" s="37"/>
      <c r="U2354" s="37"/>
      <c r="Y2354" s="37"/>
      <c r="Z2354" s="37"/>
    </row>
    <row r="2355" spans="1:28" x14ac:dyDescent="0.2">
      <c r="A2355" s="101">
        <v>2353</v>
      </c>
      <c r="B2355" s="37"/>
      <c r="C2355" s="37"/>
      <c r="D2355" s="37"/>
      <c r="G2355" s="37"/>
      <c r="J2355" s="25"/>
      <c r="K2355" s="25"/>
      <c r="P2355" s="25"/>
      <c r="T2355" s="37"/>
      <c r="U2355" s="37"/>
      <c r="Y2355" s="37"/>
      <c r="Z2355" s="37"/>
    </row>
    <row r="2356" spans="1:28" ht="13.5" thickBot="1" x14ac:dyDescent="0.25">
      <c r="A2356" s="113">
        <v>2354</v>
      </c>
      <c r="B2356" s="121"/>
      <c r="C2356" s="121"/>
      <c r="D2356" s="121"/>
      <c r="E2356" s="121"/>
      <c r="F2356" s="122"/>
      <c r="G2356" s="121"/>
      <c r="H2356" s="122"/>
      <c r="I2356" s="121"/>
      <c r="J2356" s="121"/>
      <c r="K2356" s="121"/>
      <c r="L2356" s="121"/>
      <c r="M2356" s="122"/>
      <c r="N2356" s="121"/>
      <c r="O2356" s="121"/>
      <c r="P2356" s="121"/>
      <c r="Q2356" s="121"/>
      <c r="R2356" s="122"/>
      <c r="S2356" s="121"/>
      <c r="T2356" s="121"/>
      <c r="U2356" s="121"/>
      <c r="V2356" s="121"/>
      <c r="W2356" s="122"/>
      <c r="X2356" s="121"/>
      <c r="Y2356" s="114"/>
      <c r="Z2356" s="114"/>
      <c r="AA2356" s="114"/>
      <c r="AB2356" s="115"/>
    </row>
    <row r="2357" spans="1:28" x14ac:dyDescent="0.2">
      <c r="A2357" s="101">
        <v>2355</v>
      </c>
      <c r="B2357" s="37"/>
      <c r="C2357" s="37"/>
      <c r="D2357" s="37"/>
      <c r="G2357" s="37"/>
      <c r="J2357" s="25"/>
      <c r="K2357" s="25"/>
      <c r="P2357" s="25"/>
      <c r="T2357" s="37"/>
      <c r="U2357" s="37"/>
      <c r="Y2357" s="37"/>
      <c r="Z2357" s="37"/>
    </row>
    <row r="2358" spans="1:28" x14ac:dyDescent="0.2">
      <c r="A2358" s="101">
        <v>2356</v>
      </c>
      <c r="B2358" s="37"/>
      <c r="C2358" s="37"/>
      <c r="D2358" s="37"/>
      <c r="G2358" s="37"/>
      <c r="J2358" s="25"/>
      <c r="K2358" s="25"/>
      <c r="P2358" s="25"/>
      <c r="T2358" s="37"/>
      <c r="U2358" s="37"/>
      <c r="Y2358" s="37"/>
      <c r="Z2358" s="37"/>
    </row>
    <row r="2359" spans="1:28" x14ac:dyDescent="0.2">
      <c r="A2359" s="101">
        <v>2357</v>
      </c>
      <c r="B2359" s="37"/>
      <c r="C2359" s="37"/>
      <c r="D2359" s="37"/>
      <c r="G2359" s="37"/>
      <c r="J2359" s="25"/>
      <c r="K2359" s="25"/>
      <c r="P2359" s="25"/>
      <c r="T2359" s="37"/>
      <c r="U2359" s="37"/>
      <c r="Y2359" s="37"/>
      <c r="Z2359" s="37"/>
    </row>
    <row r="2360" spans="1:28" x14ac:dyDescent="0.2">
      <c r="A2360" s="101">
        <v>2358</v>
      </c>
      <c r="B2360" s="37"/>
      <c r="C2360" s="37"/>
      <c r="D2360" s="37"/>
      <c r="G2360" s="37"/>
      <c r="J2360" s="25"/>
      <c r="K2360" s="25"/>
      <c r="P2360" s="25"/>
      <c r="T2360" s="37"/>
      <c r="U2360" s="37"/>
      <c r="Y2360" s="37"/>
      <c r="Z2360" s="37"/>
    </row>
    <row r="2361" spans="1:28" ht="13.5" thickBot="1" x14ac:dyDescent="0.25">
      <c r="A2361" s="113">
        <v>2359</v>
      </c>
      <c r="B2361" s="121"/>
      <c r="C2361" s="121"/>
      <c r="D2361" s="121"/>
      <c r="E2361" s="121"/>
      <c r="F2361" s="122"/>
      <c r="G2361" s="121"/>
      <c r="H2361" s="122"/>
      <c r="I2361" s="121"/>
      <c r="J2361" s="121"/>
      <c r="K2361" s="121"/>
      <c r="L2361" s="121"/>
      <c r="M2361" s="122"/>
      <c r="N2361" s="121"/>
      <c r="O2361" s="121"/>
      <c r="P2361" s="121"/>
      <c r="Q2361" s="121"/>
      <c r="R2361" s="122"/>
      <c r="S2361" s="121"/>
      <c r="T2361" s="121"/>
      <c r="U2361" s="121"/>
      <c r="V2361" s="121"/>
      <c r="W2361" s="122"/>
      <c r="X2361" s="121"/>
      <c r="Y2361" s="114"/>
      <c r="Z2361" s="114"/>
      <c r="AA2361" s="114"/>
      <c r="AB2361" s="115"/>
    </row>
    <row r="2362" spans="1:28" x14ac:dyDescent="0.2">
      <c r="A2362" s="101">
        <v>2360</v>
      </c>
      <c r="B2362" s="37"/>
      <c r="C2362" s="37"/>
      <c r="D2362" s="37"/>
      <c r="G2362" s="37"/>
      <c r="J2362" s="25"/>
      <c r="K2362" s="25"/>
      <c r="P2362" s="25"/>
      <c r="T2362" s="37"/>
      <c r="U2362" s="37"/>
      <c r="Y2362" s="37"/>
      <c r="Z2362" s="37"/>
    </row>
    <row r="2363" spans="1:28" x14ac:dyDescent="0.2">
      <c r="A2363" s="101">
        <v>2361</v>
      </c>
      <c r="B2363" s="37"/>
      <c r="C2363" s="37"/>
      <c r="D2363" s="37"/>
      <c r="G2363" s="37"/>
      <c r="J2363" s="25"/>
      <c r="K2363" s="25"/>
      <c r="P2363" s="25"/>
      <c r="T2363" s="37"/>
      <c r="U2363" s="37"/>
      <c r="Y2363" s="37"/>
      <c r="Z2363" s="37"/>
    </row>
    <row r="2364" spans="1:28" x14ac:dyDescent="0.2">
      <c r="A2364" s="101">
        <v>2362</v>
      </c>
      <c r="B2364" s="37"/>
      <c r="C2364" s="37"/>
      <c r="D2364" s="37"/>
      <c r="G2364" s="37"/>
      <c r="J2364" s="25"/>
      <c r="K2364" s="25"/>
      <c r="P2364" s="25"/>
      <c r="T2364" s="37"/>
      <c r="U2364" s="37"/>
      <c r="Y2364" s="37"/>
      <c r="Z2364" s="37"/>
    </row>
    <row r="2365" spans="1:28" x14ac:dyDescent="0.2">
      <c r="A2365" s="101">
        <v>2363</v>
      </c>
      <c r="B2365" s="37"/>
      <c r="C2365" s="37"/>
      <c r="D2365" s="37"/>
      <c r="G2365" s="37"/>
      <c r="J2365" s="25"/>
      <c r="K2365" s="25"/>
      <c r="P2365" s="25"/>
      <c r="T2365" s="37"/>
      <c r="U2365" s="37"/>
      <c r="Y2365" s="37"/>
      <c r="Z2365" s="37"/>
    </row>
    <row r="2366" spans="1:28" ht="13.5" thickBot="1" x14ac:dyDescent="0.25">
      <c r="A2366" s="113">
        <v>2364</v>
      </c>
      <c r="B2366" s="121"/>
      <c r="C2366" s="121"/>
      <c r="D2366" s="121"/>
      <c r="E2366" s="121"/>
      <c r="F2366" s="122"/>
      <c r="G2366" s="121"/>
      <c r="H2366" s="122"/>
      <c r="I2366" s="121"/>
      <c r="J2366" s="121"/>
      <c r="K2366" s="121"/>
      <c r="L2366" s="121"/>
      <c r="M2366" s="122"/>
      <c r="N2366" s="121"/>
      <c r="O2366" s="121"/>
      <c r="P2366" s="121"/>
      <c r="Q2366" s="121"/>
      <c r="R2366" s="122"/>
      <c r="S2366" s="121"/>
      <c r="T2366" s="121"/>
      <c r="U2366" s="121"/>
      <c r="V2366" s="121"/>
      <c r="W2366" s="122"/>
      <c r="X2366" s="121"/>
      <c r="Y2366" s="114"/>
      <c r="Z2366" s="114"/>
      <c r="AA2366" s="114"/>
      <c r="AB2366" s="115"/>
    </row>
    <row r="2367" spans="1:28" x14ac:dyDescent="0.2">
      <c r="A2367" s="101">
        <v>2365</v>
      </c>
      <c r="B2367" s="37"/>
      <c r="C2367" s="37"/>
      <c r="D2367" s="37"/>
      <c r="G2367" s="37"/>
      <c r="J2367" s="25"/>
      <c r="K2367" s="25"/>
      <c r="P2367" s="25"/>
      <c r="T2367" s="37"/>
      <c r="U2367" s="37"/>
      <c r="Y2367" s="37"/>
      <c r="Z2367" s="37"/>
    </row>
    <row r="2368" spans="1:28" x14ac:dyDescent="0.2">
      <c r="A2368" s="101">
        <v>2366</v>
      </c>
      <c r="B2368" s="37"/>
      <c r="C2368" s="37"/>
      <c r="D2368" s="37"/>
      <c r="G2368" s="37"/>
      <c r="J2368" s="25"/>
      <c r="K2368" s="25"/>
      <c r="P2368" s="25"/>
      <c r="T2368" s="37"/>
      <c r="U2368" s="37"/>
      <c r="Y2368" s="37"/>
      <c r="Z2368" s="37"/>
    </row>
    <row r="2369" spans="1:28" x14ac:dyDescent="0.2">
      <c r="A2369" s="101">
        <v>2367</v>
      </c>
      <c r="B2369" s="37"/>
      <c r="C2369" s="37"/>
      <c r="D2369" s="37"/>
      <c r="G2369" s="37"/>
      <c r="J2369" s="25"/>
      <c r="K2369" s="25"/>
      <c r="P2369" s="25"/>
      <c r="T2369" s="37"/>
      <c r="U2369" s="37"/>
      <c r="Y2369" s="37"/>
      <c r="Z2369" s="37"/>
    </row>
    <row r="2370" spans="1:28" x14ac:dyDescent="0.2">
      <c r="A2370" s="101">
        <v>2368</v>
      </c>
      <c r="B2370" s="37"/>
      <c r="C2370" s="37"/>
      <c r="D2370" s="37"/>
      <c r="G2370" s="37"/>
      <c r="J2370" s="25"/>
      <c r="K2370" s="25"/>
      <c r="P2370" s="25"/>
      <c r="T2370" s="37"/>
      <c r="U2370" s="37"/>
      <c r="Y2370" s="37"/>
      <c r="Z2370" s="37"/>
    </row>
    <row r="2371" spans="1:28" ht="13.5" thickBot="1" x14ac:dyDescent="0.25">
      <c r="A2371" s="113">
        <v>2369</v>
      </c>
      <c r="B2371" s="121"/>
      <c r="C2371" s="121"/>
      <c r="D2371" s="121"/>
      <c r="E2371" s="121"/>
      <c r="F2371" s="122"/>
      <c r="G2371" s="121"/>
      <c r="H2371" s="122"/>
      <c r="I2371" s="121"/>
      <c r="J2371" s="121"/>
      <c r="K2371" s="121"/>
      <c r="L2371" s="121"/>
      <c r="M2371" s="122"/>
      <c r="N2371" s="121"/>
      <c r="O2371" s="121"/>
      <c r="P2371" s="121"/>
      <c r="Q2371" s="121"/>
      <c r="R2371" s="122"/>
      <c r="S2371" s="121"/>
      <c r="T2371" s="121"/>
      <c r="U2371" s="121"/>
      <c r="V2371" s="121"/>
      <c r="W2371" s="122"/>
      <c r="X2371" s="121"/>
      <c r="Y2371" s="114"/>
      <c r="Z2371" s="114"/>
      <c r="AA2371" s="114"/>
      <c r="AB2371" s="115"/>
    </row>
    <row r="2372" spans="1:28" x14ac:dyDescent="0.2">
      <c r="A2372" s="101">
        <v>2370</v>
      </c>
      <c r="B2372" s="37"/>
      <c r="C2372" s="37"/>
      <c r="D2372" s="37"/>
      <c r="G2372" s="37"/>
      <c r="J2372" s="25"/>
      <c r="K2372" s="25"/>
      <c r="P2372" s="25"/>
      <c r="T2372" s="37"/>
      <c r="U2372" s="37"/>
      <c r="Y2372" s="37"/>
      <c r="Z2372" s="37"/>
    </row>
    <row r="2373" spans="1:28" x14ac:dyDescent="0.2">
      <c r="A2373" s="101">
        <v>2371</v>
      </c>
      <c r="B2373" s="37"/>
      <c r="C2373" s="37"/>
      <c r="D2373" s="37"/>
      <c r="G2373" s="37"/>
      <c r="J2373" s="25"/>
      <c r="K2373" s="25"/>
      <c r="P2373" s="25"/>
      <c r="T2373" s="37"/>
      <c r="U2373" s="37"/>
      <c r="Y2373" s="37"/>
      <c r="Z2373" s="37"/>
    </row>
    <row r="2374" spans="1:28" x14ac:dyDescent="0.2">
      <c r="A2374" s="101">
        <v>2372</v>
      </c>
      <c r="B2374" s="37"/>
      <c r="C2374" s="37"/>
      <c r="D2374" s="37"/>
      <c r="G2374" s="37"/>
      <c r="J2374" s="25"/>
      <c r="K2374" s="25"/>
      <c r="P2374" s="25"/>
      <c r="T2374" s="37"/>
      <c r="U2374" s="37"/>
      <c r="Y2374" s="37"/>
      <c r="Z2374" s="37"/>
    </row>
    <row r="2375" spans="1:28" x14ac:dyDescent="0.2">
      <c r="A2375" s="101">
        <v>2373</v>
      </c>
      <c r="B2375" s="37"/>
      <c r="C2375" s="37"/>
      <c r="D2375" s="37"/>
      <c r="G2375" s="37"/>
      <c r="J2375" s="25"/>
      <c r="K2375" s="25"/>
      <c r="P2375" s="25"/>
      <c r="T2375" s="37"/>
      <c r="U2375" s="37"/>
      <c r="Y2375" s="37"/>
      <c r="Z2375" s="37"/>
    </row>
    <row r="2376" spans="1:28" ht="13.5" thickBot="1" x14ac:dyDescent="0.25">
      <c r="A2376" s="113">
        <v>2374</v>
      </c>
      <c r="B2376" s="121"/>
      <c r="C2376" s="121"/>
      <c r="D2376" s="121"/>
      <c r="E2376" s="121"/>
      <c r="F2376" s="122"/>
      <c r="G2376" s="121"/>
      <c r="H2376" s="122"/>
      <c r="I2376" s="121"/>
      <c r="J2376" s="121"/>
      <c r="K2376" s="121"/>
      <c r="L2376" s="121"/>
      <c r="M2376" s="122"/>
      <c r="N2376" s="121"/>
      <c r="O2376" s="121"/>
      <c r="P2376" s="121"/>
      <c r="Q2376" s="121"/>
      <c r="R2376" s="122"/>
      <c r="S2376" s="121"/>
      <c r="T2376" s="121"/>
      <c r="U2376" s="121"/>
      <c r="V2376" s="121"/>
      <c r="W2376" s="122"/>
      <c r="X2376" s="121"/>
      <c r="Y2376" s="114"/>
      <c r="Z2376" s="114"/>
      <c r="AA2376" s="114"/>
      <c r="AB2376" s="115"/>
    </row>
    <row r="2377" spans="1:28" x14ac:dyDescent="0.2">
      <c r="A2377" s="101">
        <v>2375</v>
      </c>
      <c r="B2377" s="37"/>
      <c r="C2377" s="37"/>
      <c r="D2377" s="37"/>
      <c r="G2377" s="37"/>
      <c r="J2377" s="25"/>
      <c r="K2377" s="25"/>
      <c r="P2377" s="25"/>
      <c r="T2377" s="37"/>
      <c r="U2377" s="37"/>
      <c r="Y2377" s="37"/>
      <c r="Z2377" s="37"/>
    </row>
    <row r="2378" spans="1:28" x14ac:dyDescent="0.2">
      <c r="A2378" s="101">
        <v>2376</v>
      </c>
      <c r="B2378" s="37"/>
      <c r="C2378" s="37"/>
      <c r="D2378" s="37"/>
      <c r="G2378" s="37"/>
      <c r="J2378" s="25"/>
      <c r="K2378" s="25"/>
      <c r="P2378" s="25"/>
      <c r="T2378" s="37"/>
      <c r="U2378" s="37"/>
      <c r="Y2378" s="37"/>
      <c r="Z2378" s="37"/>
    </row>
    <row r="2379" spans="1:28" x14ac:dyDescent="0.2">
      <c r="A2379" s="101">
        <v>2377</v>
      </c>
      <c r="B2379" s="37"/>
      <c r="C2379" s="37"/>
      <c r="D2379" s="37"/>
      <c r="G2379" s="37"/>
      <c r="J2379" s="25"/>
      <c r="K2379" s="25"/>
      <c r="P2379" s="25"/>
      <c r="T2379" s="37"/>
      <c r="U2379" s="37"/>
      <c r="Y2379" s="37"/>
      <c r="Z2379" s="37"/>
    </row>
    <row r="2380" spans="1:28" x14ac:dyDescent="0.2">
      <c r="A2380" s="101">
        <v>2378</v>
      </c>
      <c r="B2380" s="37"/>
      <c r="C2380" s="37"/>
      <c r="D2380" s="37"/>
      <c r="G2380" s="37"/>
      <c r="J2380" s="25"/>
      <c r="K2380" s="25"/>
      <c r="P2380" s="25"/>
      <c r="T2380" s="37"/>
      <c r="U2380" s="37"/>
      <c r="Y2380" s="37"/>
      <c r="Z2380" s="37"/>
    </row>
    <row r="2381" spans="1:28" ht="13.5" thickBot="1" x14ac:dyDescent="0.25">
      <c r="A2381" s="113">
        <v>2379</v>
      </c>
      <c r="B2381" s="121"/>
      <c r="C2381" s="121"/>
      <c r="D2381" s="121"/>
      <c r="E2381" s="121"/>
      <c r="F2381" s="122"/>
      <c r="G2381" s="121"/>
      <c r="H2381" s="122"/>
      <c r="I2381" s="121"/>
      <c r="J2381" s="121"/>
      <c r="K2381" s="121"/>
      <c r="L2381" s="121"/>
      <c r="M2381" s="122"/>
      <c r="N2381" s="121"/>
      <c r="O2381" s="121"/>
      <c r="P2381" s="121"/>
      <c r="Q2381" s="121"/>
      <c r="R2381" s="122"/>
      <c r="S2381" s="121"/>
      <c r="T2381" s="121"/>
      <c r="U2381" s="121"/>
      <c r="V2381" s="121"/>
      <c r="W2381" s="122"/>
      <c r="X2381" s="121"/>
      <c r="Y2381" s="114"/>
      <c r="Z2381" s="114"/>
      <c r="AA2381" s="114"/>
      <c r="AB2381" s="115"/>
    </row>
    <row r="2382" spans="1:28" x14ac:dyDescent="0.2">
      <c r="A2382" s="101">
        <v>2380</v>
      </c>
      <c r="B2382" s="37"/>
      <c r="C2382" s="37"/>
      <c r="D2382" s="37"/>
      <c r="G2382" s="37"/>
      <c r="J2382" s="25"/>
      <c r="K2382" s="25"/>
      <c r="P2382" s="25"/>
      <c r="T2382" s="37"/>
      <c r="U2382" s="37"/>
      <c r="Y2382" s="37"/>
      <c r="Z2382" s="37"/>
    </row>
    <row r="2383" spans="1:28" x14ac:dyDescent="0.2">
      <c r="A2383" s="101">
        <v>2381</v>
      </c>
      <c r="B2383" s="37"/>
      <c r="C2383" s="37"/>
      <c r="D2383" s="37"/>
      <c r="G2383" s="37"/>
      <c r="J2383" s="25"/>
      <c r="K2383" s="25"/>
      <c r="P2383" s="25"/>
      <c r="T2383" s="37"/>
      <c r="U2383" s="37"/>
      <c r="Y2383" s="37"/>
      <c r="Z2383" s="37"/>
    </row>
    <row r="2384" spans="1:28" x14ac:dyDescent="0.2">
      <c r="A2384" s="101">
        <v>2382</v>
      </c>
      <c r="B2384" s="37"/>
      <c r="C2384" s="37"/>
      <c r="D2384" s="37"/>
      <c r="G2384" s="37"/>
      <c r="J2384" s="25"/>
      <c r="K2384" s="25"/>
      <c r="P2384" s="25"/>
      <c r="T2384" s="37"/>
      <c r="U2384" s="37"/>
      <c r="Y2384" s="37"/>
      <c r="Z2384" s="37"/>
    </row>
    <row r="2385" spans="1:28" x14ac:dyDescent="0.2">
      <c r="A2385" s="101">
        <v>2383</v>
      </c>
      <c r="B2385" s="37"/>
      <c r="C2385" s="37"/>
      <c r="D2385" s="37"/>
      <c r="G2385" s="37"/>
      <c r="J2385" s="25"/>
      <c r="K2385" s="25"/>
      <c r="P2385" s="25"/>
      <c r="T2385" s="37"/>
      <c r="U2385" s="37"/>
      <c r="Y2385" s="37"/>
      <c r="Z2385" s="37"/>
    </row>
    <row r="2386" spans="1:28" ht="13.5" thickBot="1" x14ac:dyDescent="0.25">
      <c r="A2386" s="113">
        <v>2384</v>
      </c>
      <c r="B2386" s="121"/>
      <c r="C2386" s="121"/>
      <c r="D2386" s="121"/>
      <c r="E2386" s="121"/>
      <c r="F2386" s="122"/>
      <c r="G2386" s="121"/>
      <c r="H2386" s="122"/>
      <c r="I2386" s="121"/>
      <c r="J2386" s="121"/>
      <c r="K2386" s="121"/>
      <c r="L2386" s="121"/>
      <c r="M2386" s="122"/>
      <c r="N2386" s="121"/>
      <c r="O2386" s="121"/>
      <c r="P2386" s="121"/>
      <c r="Q2386" s="121"/>
      <c r="R2386" s="122"/>
      <c r="S2386" s="121"/>
      <c r="T2386" s="121"/>
      <c r="U2386" s="121"/>
      <c r="V2386" s="121"/>
      <c r="W2386" s="122"/>
      <c r="X2386" s="121"/>
      <c r="Y2386" s="114"/>
      <c r="Z2386" s="114"/>
      <c r="AA2386" s="114"/>
      <c r="AB2386" s="115"/>
    </row>
    <row r="2387" spans="1:28" x14ac:dyDescent="0.2">
      <c r="A2387" s="101">
        <v>2385</v>
      </c>
      <c r="B2387" s="37"/>
      <c r="C2387" s="37"/>
      <c r="D2387" s="37"/>
      <c r="G2387" s="37"/>
      <c r="J2387" s="25"/>
      <c r="K2387" s="25"/>
      <c r="P2387" s="25"/>
      <c r="T2387" s="37"/>
      <c r="U2387" s="37"/>
      <c r="Y2387" s="37"/>
      <c r="Z2387" s="37"/>
    </row>
    <row r="2388" spans="1:28" x14ac:dyDescent="0.2">
      <c r="A2388" s="101">
        <v>2386</v>
      </c>
      <c r="B2388" s="37"/>
      <c r="C2388" s="37"/>
      <c r="D2388" s="37"/>
      <c r="G2388" s="37"/>
      <c r="J2388" s="25"/>
      <c r="K2388" s="25"/>
      <c r="P2388" s="25"/>
      <c r="T2388" s="37"/>
      <c r="U2388" s="37"/>
      <c r="Y2388" s="37"/>
      <c r="Z2388" s="37"/>
    </row>
    <row r="2389" spans="1:28" x14ac:dyDescent="0.2">
      <c r="A2389" s="101">
        <v>2387</v>
      </c>
      <c r="B2389" s="37"/>
      <c r="C2389" s="37"/>
      <c r="D2389" s="37"/>
      <c r="G2389" s="37"/>
      <c r="J2389" s="25"/>
      <c r="K2389" s="25"/>
      <c r="P2389" s="25"/>
      <c r="T2389" s="37"/>
      <c r="U2389" s="37"/>
      <c r="Y2389" s="37"/>
      <c r="Z2389" s="37"/>
    </row>
    <row r="2390" spans="1:28" x14ac:dyDescent="0.2">
      <c r="A2390" s="101">
        <v>2388</v>
      </c>
      <c r="B2390" s="37"/>
      <c r="C2390" s="37"/>
      <c r="D2390" s="37"/>
      <c r="G2390" s="37"/>
      <c r="J2390" s="25"/>
      <c r="K2390" s="25"/>
      <c r="P2390" s="25"/>
      <c r="T2390" s="37"/>
      <c r="U2390" s="37"/>
      <c r="Y2390" s="37"/>
      <c r="Z2390" s="37"/>
    </row>
    <row r="2391" spans="1:28" ht="13.5" thickBot="1" x14ac:dyDescent="0.25">
      <c r="A2391" s="113">
        <v>2389</v>
      </c>
      <c r="B2391" s="121"/>
      <c r="C2391" s="121"/>
      <c r="D2391" s="121"/>
      <c r="E2391" s="121"/>
      <c r="F2391" s="122"/>
      <c r="G2391" s="121"/>
      <c r="H2391" s="122"/>
      <c r="I2391" s="121"/>
      <c r="J2391" s="121"/>
      <c r="K2391" s="121"/>
      <c r="L2391" s="121"/>
      <c r="M2391" s="122"/>
      <c r="N2391" s="121"/>
      <c r="O2391" s="121"/>
      <c r="P2391" s="121"/>
      <c r="Q2391" s="121"/>
      <c r="R2391" s="122"/>
      <c r="S2391" s="121"/>
      <c r="T2391" s="121"/>
      <c r="U2391" s="121"/>
      <c r="V2391" s="121"/>
      <c r="W2391" s="122"/>
      <c r="X2391" s="121"/>
      <c r="Y2391" s="114"/>
      <c r="Z2391" s="114"/>
      <c r="AA2391" s="114"/>
      <c r="AB2391" s="115"/>
    </row>
    <row r="2392" spans="1:28" x14ac:dyDescent="0.2">
      <c r="A2392" s="101">
        <v>2390</v>
      </c>
      <c r="B2392" s="37"/>
      <c r="C2392" s="37"/>
      <c r="D2392" s="37"/>
      <c r="G2392" s="37"/>
      <c r="J2392" s="25"/>
      <c r="K2392" s="25"/>
      <c r="P2392" s="25"/>
      <c r="T2392" s="37"/>
      <c r="U2392" s="37"/>
      <c r="Y2392" s="37"/>
      <c r="Z2392" s="37"/>
    </row>
    <row r="2393" spans="1:28" x14ac:dyDescent="0.2">
      <c r="A2393" s="101">
        <v>2391</v>
      </c>
      <c r="B2393" s="37"/>
      <c r="C2393" s="37"/>
      <c r="D2393" s="37"/>
      <c r="G2393" s="37"/>
      <c r="J2393" s="25"/>
      <c r="K2393" s="25"/>
      <c r="P2393" s="25"/>
      <c r="T2393" s="37"/>
      <c r="U2393" s="37"/>
      <c r="Y2393" s="37"/>
      <c r="Z2393" s="37"/>
    </row>
    <row r="2394" spans="1:28" x14ac:dyDescent="0.2">
      <c r="A2394" s="101">
        <v>2392</v>
      </c>
      <c r="B2394" s="37"/>
      <c r="C2394" s="37"/>
      <c r="D2394" s="37"/>
      <c r="G2394" s="37"/>
      <c r="J2394" s="25"/>
      <c r="K2394" s="25"/>
      <c r="P2394" s="25"/>
      <c r="T2394" s="37"/>
      <c r="U2394" s="37"/>
      <c r="Y2394" s="37"/>
      <c r="Z2394" s="37"/>
    </row>
    <row r="2395" spans="1:28" x14ac:dyDescent="0.2">
      <c r="A2395" s="101">
        <v>2393</v>
      </c>
      <c r="B2395" s="37"/>
      <c r="C2395" s="37"/>
      <c r="D2395" s="37"/>
      <c r="G2395" s="37"/>
      <c r="J2395" s="25"/>
      <c r="K2395" s="25"/>
      <c r="P2395" s="25"/>
      <c r="T2395" s="37"/>
      <c r="U2395" s="37"/>
      <c r="Y2395" s="37"/>
      <c r="Z2395" s="37"/>
    </row>
    <row r="2396" spans="1:28" ht="13.5" thickBot="1" x14ac:dyDescent="0.25">
      <c r="A2396" s="113">
        <v>2394</v>
      </c>
      <c r="B2396" s="121"/>
      <c r="C2396" s="121"/>
      <c r="D2396" s="121"/>
      <c r="E2396" s="121"/>
      <c r="F2396" s="122"/>
      <c r="G2396" s="121"/>
      <c r="H2396" s="122"/>
      <c r="I2396" s="121"/>
      <c r="J2396" s="121"/>
      <c r="K2396" s="121"/>
      <c r="L2396" s="121"/>
      <c r="M2396" s="122"/>
      <c r="N2396" s="121"/>
      <c r="O2396" s="121"/>
      <c r="P2396" s="121"/>
      <c r="Q2396" s="121"/>
      <c r="R2396" s="122"/>
      <c r="S2396" s="121"/>
      <c r="T2396" s="121"/>
      <c r="U2396" s="121"/>
      <c r="V2396" s="121"/>
      <c r="W2396" s="122"/>
      <c r="X2396" s="121"/>
      <c r="Y2396" s="114"/>
      <c r="Z2396" s="114"/>
      <c r="AA2396" s="114"/>
      <c r="AB2396" s="115"/>
    </row>
    <row r="2397" spans="1:28" x14ac:dyDescent="0.2">
      <c r="A2397" s="101">
        <v>2395</v>
      </c>
      <c r="B2397" s="37"/>
      <c r="C2397" s="37"/>
      <c r="D2397" s="37"/>
      <c r="G2397" s="37"/>
      <c r="J2397" s="25"/>
      <c r="K2397" s="25"/>
      <c r="P2397" s="25"/>
      <c r="T2397" s="37"/>
      <c r="U2397" s="37"/>
      <c r="Y2397" s="37"/>
      <c r="Z2397" s="37"/>
    </row>
    <row r="2398" spans="1:28" x14ac:dyDescent="0.2">
      <c r="A2398" s="101">
        <v>2396</v>
      </c>
      <c r="B2398" s="37"/>
      <c r="C2398" s="37"/>
      <c r="D2398" s="37"/>
      <c r="G2398" s="37"/>
      <c r="J2398" s="25"/>
      <c r="K2398" s="25"/>
      <c r="P2398" s="25"/>
      <c r="T2398" s="37"/>
      <c r="U2398" s="37"/>
      <c r="Y2398" s="37"/>
      <c r="Z2398" s="37"/>
    </row>
    <row r="2399" spans="1:28" x14ac:dyDescent="0.2">
      <c r="A2399" s="101">
        <v>2397</v>
      </c>
      <c r="B2399" s="37"/>
      <c r="C2399" s="37"/>
      <c r="D2399" s="37"/>
      <c r="G2399" s="37"/>
      <c r="J2399" s="25"/>
      <c r="K2399" s="25"/>
      <c r="P2399" s="25"/>
      <c r="T2399" s="37"/>
      <c r="U2399" s="37"/>
      <c r="Y2399" s="37"/>
      <c r="Z2399" s="37"/>
    </row>
    <row r="2400" spans="1:28" x14ac:dyDescent="0.2">
      <c r="A2400" s="101">
        <v>2398</v>
      </c>
      <c r="B2400" s="37"/>
      <c r="C2400" s="37"/>
      <c r="D2400" s="37"/>
      <c r="G2400" s="37"/>
      <c r="J2400" s="25"/>
      <c r="K2400" s="25"/>
      <c r="P2400" s="25"/>
      <c r="T2400" s="37"/>
      <c r="U2400" s="37"/>
      <c r="Y2400" s="37"/>
      <c r="Z2400" s="37"/>
    </row>
    <row r="2401" spans="1:28" ht="13.5" thickBot="1" x14ac:dyDescent="0.25">
      <c r="A2401" s="113">
        <v>2399</v>
      </c>
      <c r="B2401" s="121"/>
      <c r="C2401" s="121"/>
      <c r="D2401" s="121"/>
      <c r="E2401" s="121"/>
      <c r="F2401" s="122"/>
      <c r="G2401" s="121"/>
      <c r="H2401" s="122"/>
      <c r="I2401" s="121"/>
      <c r="J2401" s="121"/>
      <c r="K2401" s="121"/>
      <c r="L2401" s="121"/>
      <c r="M2401" s="122"/>
      <c r="N2401" s="121"/>
      <c r="O2401" s="121"/>
      <c r="P2401" s="121"/>
      <c r="Q2401" s="121"/>
      <c r="R2401" s="122"/>
      <c r="S2401" s="121"/>
      <c r="T2401" s="121"/>
      <c r="U2401" s="121"/>
      <c r="V2401" s="121"/>
      <c r="W2401" s="122"/>
      <c r="X2401" s="121"/>
      <c r="Y2401" s="114"/>
      <c r="Z2401" s="114"/>
      <c r="AA2401" s="114"/>
      <c r="AB2401" s="115"/>
    </row>
    <row r="2402" spans="1:28" x14ac:dyDescent="0.2">
      <c r="A2402" s="101">
        <v>2400</v>
      </c>
      <c r="B2402" s="37"/>
      <c r="C2402" s="37"/>
      <c r="D2402" s="37"/>
      <c r="G2402" s="37"/>
      <c r="J2402" s="25"/>
      <c r="K2402" s="25"/>
      <c r="P2402" s="25"/>
      <c r="T2402" s="37"/>
      <c r="U2402" s="37"/>
      <c r="Y2402" s="37"/>
      <c r="Z2402" s="37"/>
    </row>
    <row r="2403" spans="1:28" x14ac:dyDescent="0.2">
      <c r="A2403" s="101">
        <v>2401</v>
      </c>
      <c r="B2403" s="37"/>
      <c r="C2403" s="37"/>
      <c r="D2403" s="37"/>
      <c r="G2403" s="37"/>
      <c r="J2403" s="25"/>
      <c r="K2403" s="25"/>
      <c r="P2403" s="25"/>
      <c r="T2403" s="37"/>
      <c r="U2403" s="37"/>
      <c r="Y2403" s="37"/>
      <c r="Z2403" s="37"/>
    </row>
    <row r="2404" spans="1:28" x14ac:dyDescent="0.2">
      <c r="A2404" s="101">
        <v>2402</v>
      </c>
      <c r="B2404" s="37"/>
      <c r="C2404" s="37"/>
      <c r="D2404" s="37"/>
      <c r="G2404" s="37"/>
      <c r="J2404" s="25"/>
      <c r="K2404" s="25"/>
      <c r="P2404" s="25"/>
      <c r="T2404" s="37"/>
      <c r="U2404" s="37"/>
      <c r="Y2404" s="37"/>
      <c r="Z2404" s="37"/>
    </row>
    <row r="2405" spans="1:28" x14ac:dyDescent="0.2">
      <c r="A2405" s="101">
        <v>2403</v>
      </c>
      <c r="B2405" s="37"/>
      <c r="C2405" s="37"/>
      <c r="D2405" s="37"/>
      <c r="G2405" s="37"/>
      <c r="J2405" s="25"/>
      <c r="K2405" s="25"/>
      <c r="P2405" s="25"/>
      <c r="T2405" s="37"/>
      <c r="U2405" s="37"/>
      <c r="Y2405" s="37"/>
      <c r="Z2405" s="37"/>
    </row>
    <row r="2406" spans="1:28" ht="13.5" thickBot="1" x14ac:dyDescent="0.25">
      <c r="A2406" s="113">
        <v>2404</v>
      </c>
      <c r="B2406" s="121"/>
      <c r="C2406" s="121"/>
      <c r="D2406" s="121"/>
      <c r="E2406" s="121"/>
      <c r="F2406" s="122"/>
      <c r="G2406" s="121"/>
      <c r="H2406" s="122"/>
      <c r="I2406" s="121"/>
      <c r="J2406" s="121"/>
      <c r="K2406" s="121"/>
      <c r="L2406" s="121"/>
      <c r="M2406" s="122"/>
      <c r="N2406" s="121"/>
      <c r="O2406" s="121"/>
      <c r="P2406" s="121"/>
      <c r="Q2406" s="121"/>
      <c r="R2406" s="122"/>
      <c r="S2406" s="121"/>
      <c r="T2406" s="121"/>
      <c r="U2406" s="121"/>
      <c r="V2406" s="121"/>
      <c r="W2406" s="122"/>
      <c r="X2406" s="121"/>
      <c r="Y2406" s="114"/>
      <c r="Z2406" s="114"/>
      <c r="AA2406" s="114"/>
      <c r="AB2406" s="115"/>
    </row>
    <row r="2407" spans="1:28" x14ac:dyDescent="0.2">
      <c r="A2407" s="101">
        <v>2405</v>
      </c>
      <c r="B2407" s="37"/>
      <c r="C2407" s="37"/>
      <c r="D2407" s="37"/>
      <c r="G2407" s="37"/>
      <c r="J2407" s="25"/>
      <c r="K2407" s="25"/>
      <c r="P2407" s="25"/>
      <c r="T2407" s="37"/>
      <c r="U2407" s="37"/>
      <c r="Y2407" s="37"/>
      <c r="Z2407" s="37"/>
    </row>
    <row r="2408" spans="1:28" x14ac:dyDescent="0.2">
      <c r="A2408" s="101">
        <v>2406</v>
      </c>
      <c r="B2408" s="37"/>
      <c r="C2408" s="37"/>
      <c r="D2408" s="37"/>
      <c r="G2408" s="37"/>
      <c r="J2408" s="25"/>
      <c r="K2408" s="25"/>
      <c r="P2408" s="25"/>
      <c r="T2408" s="37"/>
      <c r="U2408" s="37"/>
      <c r="Y2408" s="37"/>
      <c r="Z2408" s="37"/>
    </row>
    <row r="2409" spans="1:28" x14ac:dyDescent="0.2">
      <c r="A2409" s="101">
        <v>2407</v>
      </c>
      <c r="B2409" s="37"/>
      <c r="C2409" s="37"/>
      <c r="D2409" s="37"/>
      <c r="G2409" s="37"/>
      <c r="J2409" s="25"/>
      <c r="K2409" s="25"/>
      <c r="P2409" s="25"/>
      <c r="T2409" s="37"/>
      <c r="U2409" s="37"/>
      <c r="Y2409" s="37"/>
      <c r="Z2409" s="37"/>
    </row>
    <row r="2410" spans="1:28" x14ac:dyDescent="0.2">
      <c r="A2410" s="101">
        <v>2408</v>
      </c>
      <c r="B2410" s="37"/>
      <c r="C2410" s="37"/>
      <c r="D2410" s="37"/>
      <c r="G2410" s="37"/>
      <c r="J2410" s="25"/>
      <c r="K2410" s="25"/>
      <c r="P2410" s="25"/>
      <c r="T2410" s="37"/>
      <c r="U2410" s="37"/>
      <c r="Y2410" s="37"/>
      <c r="Z2410" s="37"/>
    </row>
    <row r="2411" spans="1:28" ht="13.5" thickBot="1" x14ac:dyDescent="0.25">
      <c r="A2411" s="113">
        <v>2409</v>
      </c>
      <c r="B2411" s="121"/>
      <c r="C2411" s="121"/>
      <c r="D2411" s="121"/>
      <c r="E2411" s="121"/>
      <c r="F2411" s="122"/>
      <c r="G2411" s="121"/>
      <c r="H2411" s="122"/>
      <c r="I2411" s="121"/>
      <c r="J2411" s="121"/>
      <c r="K2411" s="121"/>
      <c r="L2411" s="121"/>
      <c r="M2411" s="122"/>
      <c r="N2411" s="121"/>
      <c r="O2411" s="121"/>
      <c r="P2411" s="121"/>
      <c r="Q2411" s="121"/>
      <c r="R2411" s="122"/>
      <c r="S2411" s="121"/>
      <c r="T2411" s="121"/>
      <c r="U2411" s="121"/>
      <c r="V2411" s="121"/>
      <c r="W2411" s="122"/>
      <c r="X2411" s="121"/>
      <c r="Y2411" s="114"/>
      <c r="Z2411" s="114"/>
      <c r="AA2411" s="114"/>
      <c r="AB2411" s="115"/>
    </row>
    <row r="2412" spans="1:28" x14ac:dyDescent="0.2">
      <c r="A2412" s="101">
        <v>2410</v>
      </c>
      <c r="B2412" s="37"/>
      <c r="C2412" s="37"/>
      <c r="D2412" s="37"/>
      <c r="G2412" s="37"/>
      <c r="J2412" s="25"/>
      <c r="K2412" s="25"/>
      <c r="P2412" s="25"/>
      <c r="T2412" s="37"/>
      <c r="U2412" s="37"/>
      <c r="Y2412" s="37"/>
      <c r="Z2412" s="37"/>
    </row>
    <row r="2413" spans="1:28" x14ac:dyDescent="0.2">
      <c r="A2413" s="101">
        <v>2411</v>
      </c>
      <c r="B2413" s="37"/>
      <c r="C2413" s="37"/>
      <c r="D2413" s="37"/>
      <c r="G2413" s="37"/>
      <c r="J2413" s="25"/>
      <c r="K2413" s="25"/>
      <c r="P2413" s="25"/>
      <c r="T2413" s="37"/>
      <c r="U2413" s="37"/>
      <c r="Y2413" s="37"/>
      <c r="Z2413" s="37"/>
    </row>
    <row r="2414" spans="1:28" x14ac:dyDescent="0.2">
      <c r="A2414" s="101">
        <v>2412</v>
      </c>
      <c r="B2414" s="37"/>
      <c r="C2414" s="37"/>
      <c r="D2414" s="37"/>
      <c r="G2414" s="37"/>
      <c r="J2414" s="25"/>
      <c r="K2414" s="25"/>
      <c r="P2414" s="25"/>
      <c r="T2414" s="37"/>
      <c r="U2414" s="37"/>
      <c r="Y2414" s="37"/>
      <c r="Z2414" s="37"/>
    </row>
    <row r="2415" spans="1:28" x14ac:dyDescent="0.2">
      <c r="A2415" s="101">
        <v>2413</v>
      </c>
      <c r="B2415" s="37"/>
      <c r="C2415" s="37"/>
      <c r="D2415" s="37"/>
      <c r="G2415" s="37"/>
      <c r="J2415" s="25"/>
      <c r="K2415" s="25"/>
      <c r="P2415" s="25"/>
      <c r="T2415" s="37"/>
      <c r="U2415" s="37"/>
      <c r="Y2415" s="37"/>
      <c r="Z2415" s="37"/>
    </row>
    <row r="2416" spans="1:28" ht="13.5" thickBot="1" x14ac:dyDescent="0.25">
      <c r="A2416" s="113">
        <v>2414</v>
      </c>
      <c r="B2416" s="121"/>
      <c r="C2416" s="121"/>
      <c r="D2416" s="121"/>
      <c r="E2416" s="121"/>
      <c r="F2416" s="122"/>
      <c r="G2416" s="121"/>
      <c r="H2416" s="122"/>
      <c r="I2416" s="121"/>
      <c r="J2416" s="121"/>
      <c r="K2416" s="121"/>
      <c r="L2416" s="121"/>
      <c r="M2416" s="122"/>
      <c r="N2416" s="121"/>
      <c r="O2416" s="121"/>
      <c r="P2416" s="121"/>
      <c r="Q2416" s="121"/>
      <c r="R2416" s="122"/>
      <c r="S2416" s="121"/>
      <c r="T2416" s="121"/>
      <c r="U2416" s="121"/>
      <c r="V2416" s="121"/>
      <c r="W2416" s="122"/>
      <c r="X2416" s="121"/>
      <c r="Y2416" s="114"/>
      <c r="Z2416" s="114"/>
      <c r="AA2416" s="114"/>
      <c r="AB2416" s="115"/>
    </row>
    <row r="2417" spans="1:28" x14ac:dyDescent="0.2">
      <c r="A2417" s="101">
        <v>2415</v>
      </c>
      <c r="B2417" s="37"/>
      <c r="C2417" s="37"/>
      <c r="D2417" s="37"/>
      <c r="G2417" s="37"/>
      <c r="J2417" s="25"/>
      <c r="K2417" s="25"/>
      <c r="P2417" s="25"/>
      <c r="T2417" s="37"/>
      <c r="U2417" s="37"/>
      <c r="Y2417" s="37"/>
      <c r="Z2417" s="37"/>
    </row>
    <row r="2418" spans="1:28" x14ac:dyDescent="0.2">
      <c r="A2418" s="101">
        <v>2416</v>
      </c>
      <c r="B2418" s="37"/>
      <c r="C2418" s="37"/>
      <c r="D2418" s="37"/>
      <c r="G2418" s="37"/>
      <c r="J2418" s="25"/>
      <c r="K2418" s="25"/>
      <c r="P2418" s="25"/>
      <c r="T2418" s="37"/>
      <c r="U2418" s="37"/>
      <c r="Y2418" s="37"/>
      <c r="Z2418" s="37"/>
    </row>
    <row r="2419" spans="1:28" x14ac:dyDescent="0.2">
      <c r="A2419" s="101">
        <v>2417</v>
      </c>
      <c r="B2419" s="37"/>
      <c r="C2419" s="37"/>
      <c r="D2419" s="37"/>
      <c r="G2419" s="37"/>
      <c r="J2419" s="25"/>
      <c r="K2419" s="25"/>
      <c r="P2419" s="25"/>
      <c r="T2419" s="37"/>
      <c r="U2419" s="37"/>
      <c r="Y2419" s="37"/>
      <c r="Z2419" s="37"/>
    </row>
    <row r="2420" spans="1:28" x14ac:dyDescent="0.2">
      <c r="A2420" s="101">
        <v>2418</v>
      </c>
      <c r="B2420" s="37"/>
      <c r="C2420" s="37"/>
      <c r="D2420" s="37"/>
      <c r="G2420" s="37"/>
      <c r="J2420" s="25"/>
      <c r="K2420" s="25"/>
      <c r="P2420" s="25"/>
      <c r="T2420" s="37"/>
      <c r="U2420" s="37"/>
      <c r="Y2420" s="37"/>
      <c r="Z2420" s="37"/>
    </row>
    <row r="2421" spans="1:28" ht="13.5" thickBot="1" x14ac:dyDescent="0.25">
      <c r="A2421" s="113">
        <v>2419</v>
      </c>
      <c r="B2421" s="121"/>
      <c r="C2421" s="121"/>
      <c r="D2421" s="121"/>
      <c r="E2421" s="121"/>
      <c r="F2421" s="122"/>
      <c r="G2421" s="121"/>
      <c r="H2421" s="122"/>
      <c r="I2421" s="121"/>
      <c r="J2421" s="121"/>
      <c r="K2421" s="121"/>
      <c r="L2421" s="121"/>
      <c r="M2421" s="122"/>
      <c r="N2421" s="121"/>
      <c r="O2421" s="121"/>
      <c r="P2421" s="121"/>
      <c r="Q2421" s="121"/>
      <c r="R2421" s="122"/>
      <c r="S2421" s="121"/>
      <c r="T2421" s="121"/>
      <c r="U2421" s="121"/>
      <c r="V2421" s="121"/>
      <c r="W2421" s="122"/>
      <c r="X2421" s="121"/>
      <c r="Y2421" s="114"/>
      <c r="Z2421" s="114"/>
      <c r="AA2421" s="114"/>
      <c r="AB2421" s="115"/>
    </row>
    <row r="2422" spans="1:28" x14ac:dyDescent="0.2">
      <c r="A2422" s="101">
        <v>2420</v>
      </c>
      <c r="B2422" s="37"/>
      <c r="C2422" s="37"/>
      <c r="D2422" s="37"/>
      <c r="G2422" s="37"/>
      <c r="J2422" s="25"/>
      <c r="K2422" s="25"/>
      <c r="P2422" s="25"/>
      <c r="T2422" s="37"/>
      <c r="U2422" s="37"/>
      <c r="Y2422" s="37"/>
      <c r="Z2422" s="37"/>
    </row>
    <row r="2423" spans="1:28" x14ac:dyDescent="0.2">
      <c r="A2423" s="101">
        <v>2421</v>
      </c>
      <c r="B2423" s="37"/>
      <c r="C2423" s="37"/>
      <c r="D2423" s="37"/>
      <c r="G2423" s="37"/>
      <c r="J2423" s="25"/>
      <c r="K2423" s="25"/>
      <c r="P2423" s="25"/>
      <c r="T2423" s="37"/>
      <c r="U2423" s="37"/>
      <c r="Y2423" s="37"/>
      <c r="Z2423" s="37"/>
    </row>
    <row r="2424" spans="1:28" x14ac:dyDescent="0.2">
      <c r="A2424" s="101">
        <v>2422</v>
      </c>
      <c r="B2424" s="37"/>
      <c r="C2424" s="37"/>
      <c r="D2424" s="37"/>
      <c r="G2424" s="37"/>
      <c r="J2424" s="25"/>
      <c r="K2424" s="25"/>
      <c r="P2424" s="25"/>
      <c r="T2424" s="37"/>
      <c r="U2424" s="37"/>
      <c r="Y2424" s="37"/>
      <c r="Z2424" s="37"/>
    </row>
    <row r="2425" spans="1:28" x14ac:dyDescent="0.2">
      <c r="A2425" s="101">
        <v>2423</v>
      </c>
      <c r="B2425" s="37"/>
      <c r="C2425" s="37"/>
      <c r="D2425" s="37"/>
      <c r="G2425" s="37"/>
      <c r="J2425" s="25"/>
      <c r="K2425" s="25"/>
      <c r="P2425" s="25"/>
      <c r="T2425" s="37"/>
      <c r="U2425" s="37"/>
      <c r="Y2425" s="37"/>
      <c r="Z2425" s="37"/>
    </row>
    <row r="2426" spans="1:28" ht="13.5" thickBot="1" x14ac:dyDescent="0.25">
      <c r="A2426" s="113">
        <v>2424</v>
      </c>
      <c r="B2426" s="121"/>
      <c r="C2426" s="121"/>
      <c r="D2426" s="121"/>
      <c r="E2426" s="121"/>
      <c r="F2426" s="122"/>
      <c r="G2426" s="121"/>
      <c r="H2426" s="122"/>
      <c r="I2426" s="121"/>
      <c r="J2426" s="121"/>
      <c r="K2426" s="121"/>
      <c r="L2426" s="121"/>
      <c r="M2426" s="122"/>
      <c r="N2426" s="121"/>
      <c r="O2426" s="121"/>
      <c r="P2426" s="121"/>
      <c r="Q2426" s="121"/>
      <c r="R2426" s="122"/>
      <c r="S2426" s="121"/>
      <c r="T2426" s="121"/>
      <c r="U2426" s="121"/>
      <c r="V2426" s="121"/>
      <c r="W2426" s="122"/>
      <c r="X2426" s="121"/>
      <c r="Y2426" s="114"/>
      <c r="Z2426" s="114"/>
      <c r="AA2426" s="114"/>
      <c r="AB2426" s="115"/>
    </row>
    <row r="2427" spans="1:28" x14ac:dyDescent="0.2">
      <c r="A2427" s="101">
        <v>2425</v>
      </c>
      <c r="B2427" s="37"/>
      <c r="C2427" s="37"/>
      <c r="D2427" s="37"/>
      <c r="G2427" s="37"/>
      <c r="J2427" s="25"/>
      <c r="K2427" s="25"/>
      <c r="P2427" s="25"/>
      <c r="T2427" s="37"/>
      <c r="U2427" s="37"/>
      <c r="Y2427" s="37"/>
      <c r="Z2427" s="37"/>
    </row>
    <row r="2428" spans="1:28" x14ac:dyDescent="0.2">
      <c r="A2428" s="101">
        <v>2426</v>
      </c>
      <c r="B2428" s="37"/>
      <c r="C2428" s="37"/>
      <c r="D2428" s="37"/>
      <c r="G2428" s="37"/>
      <c r="J2428" s="25"/>
      <c r="K2428" s="25"/>
      <c r="P2428" s="25"/>
      <c r="T2428" s="37"/>
      <c r="U2428" s="37"/>
      <c r="Y2428" s="37"/>
      <c r="Z2428" s="37"/>
    </row>
    <row r="2429" spans="1:28" x14ac:dyDescent="0.2">
      <c r="A2429" s="101">
        <v>2427</v>
      </c>
      <c r="B2429" s="37"/>
      <c r="C2429" s="37"/>
      <c r="D2429" s="37"/>
      <c r="G2429" s="37"/>
      <c r="J2429" s="25"/>
      <c r="K2429" s="25"/>
      <c r="P2429" s="25"/>
      <c r="T2429" s="37"/>
      <c r="U2429" s="37"/>
      <c r="Y2429" s="37"/>
      <c r="Z2429" s="37"/>
    </row>
    <row r="2430" spans="1:28" x14ac:dyDescent="0.2">
      <c r="A2430" s="101">
        <v>2428</v>
      </c>
      <c r="B2430" s="37"/>
      <c r="C2430" s="37"/>
      <c r="D2430" s="37"/>
      <c r="G2430" s="37"/>
      <c r="J2430" s="25"/>
      <c r="K2430" s="25"/>
      <c r="P2430" s="25"/>
      <c r="T2430" s="37"/>
      <c r="U2430" s="37"/>
      <c r="Y2430" s="37"/>
      <c r="Z2430" s="37"/>
    </row>
    <row r="2431" spans="1:28" ht="13.5" thickBot="1" x14ac:dyDescent="0.25">
      <c r="A2431" s="113">
        <v>2429</v>
      </c>
      <c r="B2431" s="121"/>
      <c r="C2431" s="121"/>
      <c r="D2431" s="121"/>
      <c r="E2431" s="121"/>
      <c r="F2431" s="122"/>
      <c r="G2431" s="121"/>
      <c r="H2431" s="122"/>
      <c r="I2431" s="121"/>
      <c r="J2431" s="121"/>
      <c r="K2431" s="121"/>
      <c r="L2431" s="121"/>
      <c r="M2431" s="122"/>
      <c r="N2431" s="121"/>
      <c r="O2431" s="121"/>
      <c r="P2431" s="121"/>
      <c r="Q2431" s="121"/>
      <c r="R2431" s="122"/>
      <c r="S2431" s="121"/>
      <c r="T2431" s="121"/>
      <c r="U2431" s="121"/>
      <c r="V2431" s="121"/>
      <c r="W2431" s="122"/>
      <c r="X2431" s="121"/>
      <c r="Y2431" s="114"/>
      <c r="Z2431" s="114"/>
      <c r="AA2431" s="114"/>
      <c r="AB2431" s="115"/>
    </row>
    <row r="2432" spans="1:28" x14ac:dyDescent="0.2">
      <c r="A2432" s="101">
        <v>2430</v>
      </c>
      <c r="B2432" s="37"/>
      <c r="C2432" s="37"/>
      <c r="D2432" s="37"/>
      <c r="G2432" s="37"/>
      <c r="J2432" s="25"/>
      <c r="K2432" s="25"/>
      <c r="P2432" s="25"/>
      <c r="T2432" s="37"/>
      <c r="U2432" s="37"/>
      <c r="Y2432" s="37"/>
      <c r="Z2432" s="37"/>
    </row>
    <row r="2433" spans="1:28" x14ac:dyDescent="0.2">
      <c r="A2433" s="101">
        <v>2431</v>
      </c>
      <c r="B2433" s="37"/>
      <c r="C2433" s="37"/>
      <c r="D2433" s="37"/>
      <c r="G2433" s="37"/>
      <c r="J2433" s="25"/>
      <c r="K2433" s="25"/>
      <c r="P2433" s="25"/>
      <c r="T2433" s="37"/>
      <c r="U2433" s="37"/>
      <c r="Y2433" s="37"/>
      <c r="Z2433" s="37"/>
    </row>
    <row r="2434" spans="1:28" x14ac:dyDescent="0.2">
      <c r="A2434" s="101">
        <v>2432</v>
      </c>
      <c r="B2434" s="37"/>
      <c r="C2434" s="37"/>
      <c r="D2434" s="37"/>
      <c r="G2434" s="37"/>
      <c r="J2434" s="25"/>
      <c r="K2434" s="25"/>
      <c r="P2434" s="25"/>
      <c r="T2434" s="37"/>
      <c r="U2434" s="37"/>
      <c r="Y2434" s="37"/>
      <c r="Z2434" s="37"/>
    </row>
    <row r="2435" spans="1:28" x14ac:dyDescent="0.2">
      <c r="A2435" s="101">
        <v>2433</v>
      </c>
      <c r="B2435" s="37"/>
      <c r="C2435" s="37"/>
      <c r="D2435" s="37"/>
      <c r="G2435" s="37"/>
      <c r="J2435" s="25"/>
      <c r="K2435" s="25"/>
      <c r="P2435" s="25"/>
      <c r="T2435" s="37"/>
      <c r="U2435" s="37"/>
      <c r="Y2435" s="37"/>
      <c r="Z2435" s="37"/>
    </row>
    <row r="2436" spans="1:28" ht="13.5" thickBot="1" x14ac:dyDescent="0.25">
      <c r="A2436" s="113">
        <v>2434</v>
      </c>
      <c r="B2436" s="121"/>
      <c r="C2436" s="121"/>
      <c r="D2436" s="121"/>
      <c r="E2436" s="121"/>
      <c r="F2436" s="122"/>
      <c r="G2436" s="121"/>
      <c r="H2436" s="122"/>
      <c r="I2436" s="121"/>
      <c r="J2436" s="121"/>
      <c r="K2436" s="121"/>
      <c r="L2436" s="121"/>
      <c r="M2436" s="122"/>
      <c r="N2436" s="121"/>
      <c r="O2436" s="121"/>
      <c r="P2436" s="121"/>
      <c r="Q2436" s="121"/>
      <c r="R2436" s="122"/>
      <c r="S2436" s="121"/>
      <c r="T2436" s="121"/>
      <c r="U2436" s="121"/>
      <c r="V2436" s="121"/>
      <c r="W2436" s="122"/>
      <c r="X2436" s="121"/>
      <c r="Y2436" s="114"/>
      <c r="Z2436" s="114"/>
      <c r="AA2436" s="114"/>
      <c r="AB2436" s="115"/>
    </row>
    <row r="2437" spans="1:28" x14ac:dyDescent="0.2">
      <c r="A2437" s="101">
        <v>2435</v>
      </c>
      <c r="B2437" s="37"/>
      <c r="C2437" s="37"/>
      <c r="D2437" s="37"/>
      <c r="G2437" s="37"/>
      <c r="J2437" s="25"/>
      <c r="K2437" s="25"/>
      <c r="P2437" s="25"/>
      <c r="T2437" s="37"/>
      <c r="U2437" s="37"/>
      <c r="Y2437" s="37"/>
      <c r="Z2437" s="37"/>
    </row>
    <row r="2438" spans="1:28" x14ac:dyDescent="0.2">
      <c r="A2438" s="101">
        <v>2436</v>
      </c>
      <c r="B2438" s="37"/>
      <c r="C2438" s="37"/>
      <c r="D2438" s="37"/>
      <c r="G2438" s="37"/>
      <c r="J2438" s="25"/>
      <c r="K2438" s="25"/>
      <c r="P2438" s="25"/>
      <c r="T2438" s="37"/>
      <c r="U2438" s="37"/>
      <c r="Y2438" s="37"/>
      <c r="Z2438" s="37"/>
    </row>
    <row r="2439" spans="1:28" x14ac:dyDescent="0.2">
      <c r="A2439" s="101">
        <v>2437</v>
      </c>
      <c r="B2439" s="37"/>
      <c r="C2439" s="37"/>
      <c r="D2439" s="37"/>
      <c r="G2439" s="37"/>
      <c r="J2439" s="25"/>
      <c r="K2439" s="25"/>
      <c r="P2439" s="25"/>
      <c r="T2439" s="37"/>
      <c r="U2439" s="37"/>
      <c r="Y2439" s="37"/>
      <c r="Z2439" s="37"/>
    </row>
    <row r="2440" spans="1:28" x14ac:dyDescent="0.2">
      <c r="A2440" s="101">
        <v>2438</v>
      </c>
      <c r="B2440" s="37"/>
      <c r="C2440" s="37"/>
      <c r="D2440" s="37"/>
      <c r="G2440" s="37"/>
      <c r="J2440" s="25"/>
      <c r="K2440" s="25"/>
      <c r="P2440" s="25"/>
      <c r="T2440" s="37"/>
      <c r="U2440" s="37"/>
      <c r="Y2440" s="37"/>
      <c r="Z2440" s="37"/>
    </row>
    <row r="2441" spans="1:28" ht="13.5" thickBot="1" x14ac:dyDescent="0.25">
      <c r="A2441" s="113">
        <v>2439</v>
      </c>
      <c r="B2441" s="121"/>
      <c r="C2441" s="121"/>
      <c r="D2441" s="121"/>
      <c r="E2441" s="121"/>
      <c r="F2441" s="122"/>
      <c r="G2441" s="121"/>
      <c r="H2441" s="122"/>
      <c r="I2441" s="121"/>
      <c r="J2441" s="121"/>
      <c r="K2441" s="121"/>
      <c r="L2441" s="121"/>
      <c r="M2441" s="122"/>
      <c r="N2441" s="121"/>
      <c r="O2441" s="121"/>
      <c r="P2441" s="121"/>
      <c r="Q2441" s="121"/>
      <c r="R2441" s="122"/>
      <c r="S2441" s="121"/>
      <c r="T2441" s="121"/>
      <c r="U2441" s="121"/>
      <c r="V2441" s="121"/>
      <c r="W2441" s="122"/>
      <c r="X2441" s="121"/>
      <c r="Y2441" s="114"/>
      <c r="Z2441" s="114"/>
      <c r="AA2441" s="114"/>
      <c r="AB2441" s="115"/>
    </row>
    <row r="2442" spans="1:28" x14ac:dyDescent="0.2">
      <c r="A2442" s="101">
        <v>2440</v>
      </c>
      <c r="B2442" s="37"/>
      <c r="C2442" s="37"/>
      <c r="D2442" s="37"/>
      <c r="G2442" s="37"/>
      <c r="J2442" s="25"/>
      <c r="K2442" s="25"/>
      <c r="P2442" s="25"/>
      <c r="T2442" s="37"/>
      <c r="U2442" s="37"/>
      <c r="Y2442" s="37"/>
      <c r="Z2442" s="37"/>
    </row>
    <row r="2443" spans="1:28" x14ac:dyDescent="0.2">
      <c r="A2443" s="101">
        <v>2441</v>
      </c>
      <c r="B2443" s="37"/>
      <c r="C2443" s="37"/>
      <c r="D2443" s="37"/>
      <c r="G2443" s="37"/>
      <c r="J2443" s="25"/>
      <c r="K2443" s="25"/>
      <c r="P2443" s="25"/>
      <c r="T2443" s="37"/>
      <c r="U2443" s="37"/>
      <c r="Y2443" s="37"/>
      <c r="Z2443" s="37"/>
    </row>
    <row r="2444" spans="1:28" x14ac:dyDescent="0.2">
      <c r="A2444" s="101">
        <v>2442</v>
      </c>
      <c r="B2444" s="37"/>
      <c r="C2444" s="37"/>
      <c r="D2444" s="37"/>
      <c r="G2444" s="37"/>
      <c r="J2444" s="25"/>
      <c r="K2444" s="25"/>
      <c r="P2444" s="25"/>
      <c r="T2444" s="37"/>
      <c r="U2444" s="37"/>
      <c r="Y2444" s="37"/>
      <c r="Z2444" s="37"/>
    </row>
    <row r="2445" spans="1:28" x14ac:dyDescent="0.2">
      <c r="A2445" s="101">
        <v>2443</v>
      </c>
      <c r="B2445" s="37"/>
      <c r="C2445" s="37"/>
      <c r="D2445" s="37"/>
      <c r="G2445" s="37"/>
      <c r="J2445" s="25"/>
      <c r="K2445" s="25"/>
      <c r="P2445" s="25"/>
      <c r="T2445" s="37"/>
      <c r="U2445" s="37"/>
      <c r="Y2445" s="37"/>
      <c r="Z2445" s="37"/>
    </row>
    <row r="2446" spans="1:28" ht="13.5" thickBot="1" x14ac:dyDescent="0.25">
      <c r="A2446" s="113">
        <v>2444</v>
      </c>
      <c r="B2446" s="121"/>
      <c r="C2446" s="121"/>
      <c r="D2446" s="121"/>
      <c r="E2446" s="121"/>
      <c r="F2446" s="122"/>
      <c r="G2446" s="121"/>
      <c r="H2446" s="122"/>
      <c r="I2446" s="121"/>
      <c r="J2446" s="121"/>
      <c r="K2446" s="121"/>
      <c r="L2446" s="121"/>
      <c r="M2446" s="122"/>
      <c r="N2446" s="121"/>
      <c r="O2446" s="121"/>
      <c r="P2446" s="121"/>
      <c r="Q2446" s="121"/>
      <c r="R2446" s="122"/>
      <c r="S2446" s="121"/>
      <c r="T2446" s="121"/>
      <c r="U2446" s="121"/>
      <c r="V2446" s="121"/>
      <c r="W2446" s="122"/>
      <c r="X2446" s="121"/>
      <c r="Y2446" s="114"/>
      <c r="Z2446" s="114"/>
      <c r="AA2446" s="114"/>
      <c r="AB2446" s="115"/>
    </row>
    <row r="2447" spans="1:28" x14ac:dyDescent="0.2">
      <c r="A2447" s="101">
        <v>2445</v>
      </c>
      <c r="B2447" s="37"/>
      <c r="C2447" s="37"/>
      <c r="D2447" s="37"/>
      <c r="G2447" s="37"/>
      <c r="J2447" s="25"/>
      <c r="K2447" s="25"/>
      <c r="P2447" s="25"/>
      <c r="T2447" s="37"/>
      <c r="U2447" s="37"/>
      <c r="Y2447" s="37"/>
      <c r="Z2447" s="37"/>
    </row>
    <row r="2448" spans="1:28" x14ac:dyDescent="0.2">
      <c r="A2448" s="101">
        <v>2446</v>
      </c>
      <c r="B2448" s="37"/>
      <c r="C2448" s="37"/>
      <c r="D2448" s="37"/>
      <c r="G2448" s="37"/>
      <c r="J2448" s="25"/>
      <c r="K2448" s="25"/>
      <c r="P2448" s="25"/>
      <c r="T2448" s="37"/>
      <c r="U2448" s="37"/>
      <c r="Y2448" s="37"/>
      <c r="Z2448" s="37"/>
    </row>
    <row r="2449" spans="1:28" x14ac:dyDescent="0.2">
      <c r="A2449" s="101">
        <v>2447</v>
      </c>
      <c r="B2449" s="37"/>
      <c r="C2449" s="37"/>
      <c r="D2449" s="37"/>
      <c r="G2449" s="37"/>
      <c r="J2449" s="25"/>
      <c r="K2449" s="25"/>
      <c r="P2449" s="25"/>
      <c r="T2449" s="37"/>
      <c r="U2449" s="37"/>
      <c r="Y2449" s="37"/>
      <c r="Z2449" s="37"/>
    </row>
    <row r="2450" spans="1:28" x14ac:dyDescent="0.2">
      <c r="A2450" s="101">
        <v>2448</v>
      </c>
      <c r="B2450" s="37"/>
      <c r="C2450" s="37"/>
      <c r="D2450" s="37"/>
      <c r="G2450" s="37"/>
      <c r="J2450" s="25"/>
      <c r="K2450" s="25"/>
      <c r="P2450" s="25"/>
      <c r="T2450" s="37"/>
      <c r="U2450" s="37"/>
      <c r="Y2450" s="37"/>
      <c r="Z2450" s="37"/>
    </row>
    <row r="2451" spans="1:28" ht="13.5" thickBot="1" x14ac:dyDescent="0.25">
      <c r="A2451" s="113">
        <v>2449</v>
      </c>
      <c r="B2451" s="121"/>
      <c r="C2451" s="121"/>
      <c r="D2451" s="121"/>
      <c r="E2451" s="121"/>
      <c r="F2451" s="122"/>
      <c r="G2451" s="121"/>
      <c r="H2451" s="122"/>
      <c r="I2451" s="121"/>
      <c r="J2451" s="121"/>
      <c r="K2451" s="121"/>
      <c r="L2451" s="121"/>
      <c r="M2451" s="122"/>
      <c r="N2451" s="121"/>
      <c r="O2451" s="121"/>
      <c r="P2451" s="121"/>
      <c r="Q2451" s="121"/>
      <c r="R2451" s="122"/>
      <c r="S2451" s="121"/>
      <c r="T2451" s="121"/>
      <c r="U2451" s="121"/>
      <c r="V2451" s="121"/>
      <c r="W2451" s="122"/>
      <c r="X2451" s="121"/>
      <c r="Y2451" s="114"/>
      <c r="Z2451" s="114"/>
      <c r="AA2451" s="114"/>
      <c r="AB2451" s="115"/>
    </row>
    <row r="2452" spans="1:28" x14ac:dyDescent="0.2">
      <c r="A2452" s="101">
        <v>2450</v>
      </c>
      <c r="B2452" s="37"/>
      <c r="C2452" s="37"/>
      <c r="D2452" s="37"/>
      <c r="G2452" s="37"/>
      <c r="J2452" s="25"/>
      <c r="K2452" s="25"/>
      <c r="P2452" s="25"/>
      <c r="T2452" s="37"/>
      <c r="U2452" s="37"/>
      <c r="Y2452" s="37"/>
      <c r="Z2452" s="37"/>
    </row>
    <row r="2453" spans="1:28" x14ac:dyDescent="0.2">
      <c r="A2453" s="101">
        <v>2451</v>
      </c>
      <c r="B2453" s="37"/>
      <c r="C2453" s="37"/>
      <c r="D2453" s="37"/>
      <c r="G2453" s="37"/>
      <c r="J2453" s="25"/>
      <c r="K2453" s="25"/>
      <c r="P2453" s="25"/>
      <c r="T2453" s="37"/>
      <c r="U2453" s="37"/>
      <c r="Y2453" s="37"/>
      <c r="Z2453" s="37"/>
    </row>
    <row r="2454" spans="1:28" x14ac:dyDescent="0.2">
      <c r="A2454" s="101">
        <v>2452</v>
      </c>
      <c r="B2454" s="37"/>
      <c r="C2454" s="37"/>
      <c r="D2454" s="37"/>
      <c r="G2454" s="37"/>
      <c r="J2454" s="25"/>
      <c r="K2454" s="25"/>
      <c r="P2454" s="25"/>
      <c r="T2454" s="37"/>
      <c r="U2454" s="37"/>
      <c r="Y2454" s="37"/>
      <c r="Z2454" s="37"/>
    </row>
    <row r="2455" spans="1:28" x14ac:dyDescent="0.2">
      <c r="A2455" s="101">
        <v>2453</v>
      </c>
      <c r="B2455" s="37"/>
      <c r="C2455" s="37"/>
      <c r="D2455" s="37"/>
      <c r="G2455" s="37"/>
      <c r="J2455" s="25"/>
      <c r="K2455" s="25"/>
      <c r="P2455" s="25"/>
      <c r="T2455" s="37"/>
      <c r="U2455" s="37"/>
      <c r="Y2455" s="37"/>
      <c r="Z2455" s="37"/>
    </row>
    <row r="2456" spans="1:28" ht="13.5" thickBot="1" x14ac:dyDescent="0.25">
      <c r="A2456" s="113">
        <v>2454</v>
      </c>
      <c r="B2456" s="121"/>
      <c r="C2456" s="121"/>
      <c r="D2456" s="121"/>
      <c r="E2456" s="121"/>
      <c r="F2456" s="122"/>
      <c r="G2456" s="121"/>
      <c r="H2456" s="122"/>
      <c r="I2456" s="121"/>
      <c r="J2456" s="121"/>
      <c r="K2456" s="121"/>
      <c r="L2456" s="121"/>
      <c r="M2456" s="122"/>
      <c r="N2456" s="121"/>
      <c r="O2456" s="121"/>
      <c r="P2456" s="121"/>
      <c r="Q2456" s="121"/>
      <c r="R2456" s="122"/>
      <c r="S2456" s="121"/>
      <c r="T2456" s="121"/>
      <c r="U2456" s="121"/>
      <c r="V2456" s="121"/>
      <c r="W2456" s="122"/>
      <c r="X2456" s="121"/>
      <c r="Y2456" s="114"/>
      <c r="Z2456" s="114"/>
      <c r="AA2456" s="114"/>
      <c r="AB2456" s="115"/>
    </row>
    <row r="2457" spans="1:28" x14ac:dyDescent="0.2">
      <c r="A2457" s="101">
        <v>2455</v>
      </c>
      <c r="B2457" s="37"/>
      <c r="C2457" s="37"/>
      <c r="D2457" s="37"/>
      <c r="G2457" s="37"/>
      <c r="J2457" s="25"/>
      <c r="K2457" s="25"/>
      <c r="P2457" s="25"/>
      <c r="T2457" s="37"/>
      <c r="U2457" s="37"/>
      <c r="Y2457" s="37"/>
      <c r="Z2457" s="37"/>
    </row>
    <row r="2458" spans="1:28" x14ac:dyDescent="0.2">
      <c r="A2458" s="101">
        <v>2456</v>
      </c>
      <c r="B2458" s="37"/>
      <c r="C2458" s="37"/>
      <c r="D2458" s="37"/>
      <c r="G2458" s="37"/>
      <c r="J2458" s="25"/>
      <c r="K2458" s="25"/>
      <c r="P2458" s="25"/>
      <c r="T2458" s="37"/>
      <c r="U2458" s="37"/>
      <c r="Y2458" s="37"/>
      <c r="Z2458" s="37"/>
    </row>
    <row r="2459" spans="1:28" x14ac:dyDescent="0.2">
      <c r="A2459" s="101">
        <v>2457</v>
      </c>
      <c r="B2459" s="37"/>
      <c r="C2459" s="37"/>
      <c r="D2459" s="37"/>
      <c r="G2459" s="37"/>
      <c r="J2459" s="25"/>
      <c r="K2459" s="25"/>
      <c r="P2459" s="25"/>
      <c r="T2459" s="37"/>
      <c r="U2459" s="37"/>
      <c r="Y2459" s="37"/>
      <c r="Z2459" s="37"/>
    </row>
    <row r="2460" spans="1:28" x14ac:dyDescent="0.2">
      <c r="A2460" s="101">
        <v>2458</v>
      </c>
      <c r="B2460" s="37"/>
      <c r="C2460" s="37"/>
      <c r="D2460" s="37"/>
      <c r="G2460" s="37"/>
      <c r="J2460" s="25"/>
      <c r="K2460" s="25"/>
      <c r="P2460" s="25"/>
      <c r="T2460" s="37"/>
      <c r="U2460" s="37"/>
      <c r="Y2460" s="37"/>
      <c r="Z2460" s="37"/>
    </row>
    <row r="2461" spans="1:28" ht="13.5" thickBot="1" x14ac:dyDescent="0.25">
      <c r="A2461" s="113">
        <v>2459</v>
      </c>
      <c r="B2461" s="121"/>
      <c r="C2461" s="121"/>
      <c r="D2461" s="121"/>
      <c r="E2461" s="121"/>
      <c r="F2461" s="122"/>
      <c r="G2461" s="121"/>
      <c r="H2461" s="122"/>
      <c r="I2461" s="121"/>
      <c r="J2461" s="121"/>
      <c r="K2461" s="121"/>
      <c r="L2461" s="121"/>
      <c r="M2461" s="122"/>
      <c r="N2461" s="121"/>
      <c r="O2461" s="121"/>
      <c r="P2461" s="121"/>
      <c r="Q2461" s="121"/>
      <c r="R2461" s="122"/>
      <c r="S2461" s="121"/>
      <c r="T2461" s="121"/>
      <c r="U2461" s="121"/>
      <c r="V2461" s="121"/>
      <c r="W2461" s="122"/>
      <c r="X2461" s="121"/>
      <c r="Y2461" s="114"/>
      <c r="Z2461" s="114"/>
      <c r="AA2461" s="114"/>
      <c r="AB2461" s="115"/>
    </row>
    <row r="2462" spans="1:28" x14ac:dyDescent="0.2">
      <c r="A2462" s="101">
        <v>2460</v>
      </c>
      <c r="B2462" s="37"/>
      <c r="C2462" s="37"/>
      <c r="D2462" s="37"/>
      <c r="G2462" s="37"/>
      <c r="J2462" s="25"/>
      <c r="K2462" s="25"/>
      <c r="P2462" s="25"/>
      <c r="T2462" s="37"/>
      <c r="U2462" s="37"/>
      <c r="Y2462" s="37"/>
      <c r="Z2462" s="37"/>
    </row>
    <row r="2463" spans="1:28" x14ac:dyDescent="0.2">
      <c r="A2463" s="101">
        <v>2461</v>
      </c>
      <c r="B2463" s="37"/>
      <c r="C2463" s="37"/>
      <c r="D2463" s="37"/>
      <c r="G2463" s="37"/>
      <c r="J2463" s="25"/>
      <c r="K2463" s="25"/>
      <c r="P2463" s="25"/>
      <c r="T2463" s="37"/>
      <c r="U2463" s="37"/>
      <c r="Y2463" s="37"/>
      <c r="Z2463" s="37"/>
    </row>
    <row r="2464" spans="1:28" x14ac:dyDescent="0.2">
      <c r="A2464" s="101">
        <v>2462</v>
      </c>
      <c r="B2464" s="37"/>
      <c r="C2464" s="37"/>
      <c r="D2464" s="37"/>
      <c r="G2464" s="37"/>
      <c r="J2464" s="25"/>
      <c r="K2464" s="25"/>
      <c r="P2464" s="25"/>
      <c r="T2464" s="37"/>
      <c r="U2464" s="37"/>
      <c r="Y2464" s="37"/>
      <c r="Z2464" s="37"/>
    </row>
    <row r="2465" spans="1:28" x14ac:dyDescent="0.2">
      <c r="A2465" s="101">
        <v>2463</v>
      </c>
      <c r="B2465" s="37"/>
      <c r="C2465" s="37"/>
      <c r="D2465" s="37"/>
      <c r="G2465" s="37"/>
      <c r="J2465" s="25"/>
      <c r="K2465" s="25"/>
      <c r="P2465" s="25"/>
      <c r="T2465" s="37"/>
      <c r="U2465" s="37"/>
      <c r="Y2465" s="37"/>
      <c r="Z2465" s="37"/>
    </row>
    <row r="2466" spans="1:28" ht="13.5" thickBot="1" x14ac:dyDescent="0.25">
      <c r="A2466" s="113">
        <v>2464</v>
      </c>
      <c r="B2466" s="121"/>
      <c r="C2466" s="121"/>
      <c r="D2466" s="121"/>
      <c r="E2466" s="121"/>
      <c r="F2466" s="122"/>
      <c r="G2466" s="121"/>
      <c r="H2466" s="122"/>
      <c r="I2466" s="121"/>
      <c r="J2466" s="121"/>
      <c r="K2466" s="121"/>
      <c r="L2466" s="121"/>
      <c r="M2466" s="122"/>
      <c r="N2466" s="121"/>
      <c r="O2466" s="121"/>
      <c r="P2466" s="121"/>
      <c r="Q2466" s="121"/>
      <c r="R2466" s="122"/>
      <c r="S2466" s="121"/>
      <c r="T2466" s="121"/>
      <c r="U2466" s="121"/>
      <c r="V2466" s="121"/>
      <c r="W2466" s="122"/>
      <c r="X2466" s="121"/>
      <c r="Y2466" s="114"/>
      <c r="Z2466" s="114"/>
      <c r="AA2466" s="114"/>
      <c r="AB2466" s="115"/>
    </row>
    <row r="2467" spans="1:28" x14ac:dyDescent="0.2">
      <c r="A2467" s="101">
        <v>2465</v>
      </c>
      <c r="B2467" s="37"/>
      <c r="C2467" s="37"/>
      <c r="D2467" s="37"/>
      <c r="G2467" s="37"/>
      <c r="J2467" s="25"/>
      <c r="K2467" s="25"/>
      <c r="P2467" s="25"/>
      <c r="T2467" s="37"/>
      <c r="U2467" s="37"/>
      <c r="Y2467" s="37"/>
      <c r="Z2467" s="37"/>
    </row>
    <row r="2468" spans="1:28" x14ac:dyDescent="0.2">
      <c r="A2468" s="101">
        <v>2466</v>
      </c>
      <c r="B2468" s="37"/>
      <c r="C2468" s="37"/>
      <c r="D2468" s="37"/>
      <c r="G2468" s="37"/>
      <c r="J2468" s="25"/>
      <c r="K2468" s="25"/>
      <c r="P2468" s="25"/>
      <c r="T2468" s="37"/>
      <c r="U2468" s="37"/>
      <c r="Y2468" s="37"/>
      <c r="Z2468" s="37"/>
    </row>
    <row r="2469" spans="1:28" x14ac:dyDescent="0.2">
      <c r="A2469" s="101">
        <v>2467</v>
      </c>
      <c r="B2469" s="37"/>
      <c r="C2469" s="37"/>
      <c r="D2469" s="37"/>
      <c r="G2469" s="37"/>
      <c r="J2469" s="25"/>
      <c r="K2469" s="25"/>
      <c r="P2469" s="25"/>
      <c r="T2469" s="37"/>
      <c r="U2469" s="37"/>
      <c r="Y2469" s="37"/>
      <c r="Z2469" s="37"/>
    </row>
    <row r="2470" spans="1:28" x14ac:dyDescent="0.2">
      <c r="A2470" s="101">
        <v>2468</v>
      </c>
      <c r="B2470" s="37"/>
      <c r="C2470" s="37"/>
      <c r="D2470" s="37"/>
      <c r="G2470" s="37"/>
      <c r="J2470" s="25"/>
      <c r="K2470" s="25"/>
      <c r="P2470" s="25"/>
      <c r="T2470" s="37"/>
      <c r="U2470" s="37"/>
      <c r="Y2470" s="37"/>
      <c r="Z2470" s="37"/>
    </row>
    <row r="2471" spans="1:28" ht="13.5" thickBot="1" x14ac:dyDescent="0.25">
      <c r="A2471" s="113">
        <v>2469</v>
      </c>
      <c r="B2471" s="121"/>
      <c r="C2471" s="121"/>
      <c r="D2471" s="121"/>
      <c r="E2471" s="121"/>
      <c r="F2471" s="122"/>
      <c r="G2471" s="121"/>
      <c r="H2471" s="122"/>
      <c r="I2471" s="121"/>
      <c r="J2471" s="121"/>
      <c r="K2471" s="121"/>
      <c r="L2471" s="121"/>
      <c r="M2471" s="122"/>
      <c r="N2471" s="121"/>
      <c r="O2471" s="121"/>
      <c r="P2471" s="121"/>
      <c r="Q2471" s="121"/>
      <c r="R2471" s="122"/>
      <c r="S2471" s="121"/>
      <c r="T2471" s="121"/>
      <c r="U2471" s="121"/>
      <c r="V2471" s="121"/>
      <c r="W2471" s="122"/>
      <c r="X2471" s="121"/>
      <c r="Y2471" s="114"/>
      <c r="Z2471" s="114"/>
      <c r="AA2471" s="114"/>
      <c r="AB2471" s="115"/>
    </row>
    <row r="2472" spans="1:28" x14ac:dyDescent="0.2">
      <c r="A2472" s="101">
        <v>2470</v>
      </c>
      <c r="B2472" s="37"/>
      <c r="C2472" s="37"/>
      <c r="D2472" s="37"/>
      <c r="G2472" s="37"/>
      <c r="J2472" s="25"/>
      <c r="K2472" s="25"/>
      <c r="P2472" s="25"/>
      <c r="T2472" s="37"/>
      <c r="U2472" s="37"/>
      <c r="Y2472" s="37"/>
      <c r="Z2472" s="37"/>
    </row>
    <row r="2473" spans="1:28" x14ac:dyDescent="0.2">
      <c r="A2473" s="101">
        <v>2471</v>
      </c>
      <c r="B2473" s="37"/>
      <c r="C2473" s="37"/>
      <c r="D2473" s="37"/>
      <c r="G2473" s="37"/>
      <c r="J2473" s="25"/>
      <c r="K2473" s="25"/>
      <c r="P2473" s="25"/>
      <c r="T2473" s="37"/>
      <c r="U2473" s="37"/>
      <c r="Y2473" s="37"/>
      <c r="Z2473" s="37"/>
    </row>
    <row r="2474" spans="1:28" x14ac:dyDescent="0.2">
      <c r="A2474" s="101">
        <v>2472</v>
      </c>
      <c r="B2474" s="37"/>
      <c r="C2474" s="37"/>
      <c r="D2474" s="37"/>
      <c r="G2474" s="37"/>
      <c r="J2474" s="25"/>
      <c r="K2474" s="25"/>
      <c r="P2474" s="25"/>
      <c r="T2474" s="37"/>
      <c r="U2474" s="37"/>
      <c r="Y2474" s="37"/>
      <c r="Z2474" s="37"/>
    </row>
    <row r="2475" spans="1:28" x14ac:dyDescent="0.2">
      <c r="A2475" s="101">
        <v>2473</v>
      </c>
      <c r="B2475" s="37"/>
      <c r="C2475" s="37"/>
      <c r="D2475" s="37"/>
      <c r="G2475" s="37"/>
      <c r="J2475" s="25"/>
      <c r="K2475" s="25"/>
      <c r="P2475" s="25"/>
      <c r="T2475" s="37"/>
      <c r="U2475" s="37"/>
      <c r="Y2475" s="37"/>
      <c r="Z2475" s="37"/>
    </row>
    <row r="2476" spans="1:28" ht="13.5" thickBot="1" x14ac:dyDescent="0.25">
      <c r="A2476" s="113">
        <v>2474</v>
      </c>
      <c r="B2476" s="121"/>
      <c r="C2476" s="121"/>
      <c r="D2476" s="121"/>
      <c r="E2476" s="121"/>
      <c r="F2476" s="122"/>
      <c r="G2476" s="121"/>
      <c r="H2476" s="122"/>
      <c r="I2476" s="121"/>
      <c r="J2476" s="121"/>
      <c r="K2476" s="121"/>
      <c r="L2476" s="121"/>
      <c r="M2476" s="122"/>
      <c r="N2476" s="121"/>
      <c r="O2476" s="121"/>
      <c r="P2476" s="121"/>
      <c r="Q2476" s="121"/>
      <c r="R2476" s="122"/>
      <c r="S2476" s="121"/>
      <c r="T2476" s="121"/>
      <c r="U2476" s="121"/>
      <c r="V2476" s="121"/>
      <c r="W2476" s="122"/>
      <c r="X2476" s="121"/>
      <c r="Y2476" s="114"/>
      <c r="Z2476" s="114"/>
      <c r="AA2476" s="114"/>
      <c r="AB2476" s="115"/>
    </row>
    <row r="2477" spans="1:28" x14ac:dyDescent="0.2">
      <c r="A2477" s="101">
        <v>2475</v>
      </c>
      <c r="B2477" s="37"/>
      <c r="C2477" s="37"/>
      <c r="D2477" s="37"/>
      <c r="G2477" s="37"/>
      <c r="J2477" s="25"/>
      <c r="K2477" s="25"/>
      <c r="P2477" s="25"/>
      <c r="T2477" s="37"/>
      <c r="U2477" s="37"/>
      <c r="Y2477" s="37"/>
      <c r="Z2477" s="37"/>
    </row>
    <row r="2478" spans="1:28" x14ac:dyDescent="0.2">
      <c r="A2478" s="101">
        <v>2476</v>
      </c>
      <c r="B2478" s="37"/>
      <c r="C2478" s="37"/>
      <c r="D2478" s="37"/>
      <c r="G2478" s="37"/>
      <c r="J2478" s="25"/>
      <c r="K2478" s="25"/>
      <c r="P2478" s="25"/>
      <c r="T2478" s="37"/>
      <c r="U2478" s="37"/>
      <c r="Y2478" s="37"/>
      <c r="Z2478" s="37"/>
    </row>
    <row r="2479" spans="1:28" x14ac:dyDescent="0.2">
      <c r="A2479" s="101">
        <v>2477</v>
      </c>
      <c r="B2479" s="37"/>
      <c r="C2479" s="37"/>
      <c r="D2479" s="37"/>
      <c r="G2479" s="37"/>
      <c r="J2479" s="25"/>
      <c r="K2479" s="25"/>
      <c r="P2479" s="25"/>
      <c r="T2479" s="37"/>
      <c r="U2479" s="37"/>
      <c r="Y2479" s="37"/>
      <c r="Z2479" s="37"/>
    </row>
    <row r="2480" spans="1:28" x14ac:dyDescent="0.2">
      <c r="A2480" s="101">
        <v>2478</v>
      </c>
      <c r="B2480" s="37"/>
      <c r="C2480" s="37"/>
      <c r="D2480" s="37"/>
      <c r="G2480" s="37"/>
      <c r="J2480" s="25"/>
      <c r="K2480" s="25"/>
      <c r="P2480" s="25"/>
      <c r="T2480" s="37"/>
      <c r="U2480" s="37"/>
      <c r="Y2480" s="37"/>
      <c r="Z2480" s="37"/>
    </row>
    <row r="2481" spans="1:28" ht="13.5" thickBot="1" x14ac:dyDescent="0.25">
      <c r="A2481" s="113">
        <v>2479</v>
      </c>
      <c r="B2481" s="121"/>
      <c r="C2481" s="121"/>
      <c r="D2481" s="121"/>
      <c r="E2481" s="121"/>
      <c r="F2481" s="122"/>
      <c r="G2481" s="121"/>
      <c r="H2481" s="122"/>
      <c r="I2481" s="121"/>
      <c r="J2481" s="121"/>
      <c r="K2481" s="121"/>
      <c r="L2481" s="121"/>
      <c r="M2481" s="122"/>
      <c r="N2481" s="121"/>
      <c r="O2481" s="121"/>
      <c r="P2481" s="121"/>
      <c r="Q2481" s="121"/>
      <c r="R2481" s="122"/>
      <c r="S2481" s="121"/>
      <c r="T2481" s="121"/>
      <c r="U2481" s="121"/>
      <c r="V2481" s="121"/>
      <c r="W2481" s="122"/>
      <c r="X2481" s="121"/>
      <c r="Y2481" s="114"/>
      <c r="Z2481" s="114"/>
      <c r="AA2481" s="114"/>
      <c r="AB2481" s="115"/>
    </row>
    <row r="2482" spans="1:28" x14ac:dyDescent="0.2">
      <c r="A2482" s="101">
        <v>2480</v>
      </c>
      <c r="B2482" s="37"/>
      <c r="C2482" s="37"/>
      <c r="D2482" s="37"/>
      <c r="G2482" s="37"/>
      <c r="J2482" s="25"/>
      <c r="K2482" s="25"/>
      <c r="P2482" s="25"/>
      <c r="T2482" s="37"/>
      <c r="U2482" s="37"/>
      <c r="Y2482" s="37"/>
      <c r="Z2482" s="37"/>
    </row>
    <row r="2483" spans="1:28" x14ac:dyDescent="0.2">
      <c r="A2483" s="101">
        <v>2481</v>
      </c>
      <c r="B2483" s="37"/>
      <c r="C2483" s="37"/>
      <c r="D2483" s="37"/>
      <c r="G2483" s="37"/>
      <c r="J2483" s="25"/>
      <c r="K2483" s="25"/>
      <c r="P2483" s="25"/>
      <c r="T2483" s="37"/>
      <c r="U2483" s="37"/>
      <c r="Y2483" s="37"/>
      <c r="Z2483" s="37"/>
    </row>
    <row r="2484" spans="1:28" x14ac:dyDescent="0.2">
      <c r="A2484" s="101">
        <v>2482</v>
      </c>
      <c r="B2484" s="37"/>
      <c r="C2484" s="37"/>
      <c r="D2484" s="37"/>
      <c r="G2484" s="37"/>
      <c r="J2484" s="25"/>
      <c r="K2484" s="25"/>
      <c r="P2484" s="25"/>
      <c r="T2484" s="37"/>
      <c r="U2484" s="37"/>
      <c r="Y2484" s="37"/>
      <c r="Z2484" s="37"/>
    </row>
    <row r="2485" spans="1:28" x14ac:dyDescent="0.2">
      <c r="A2485" s="101">
        <v>2483</v>
      </c>
      <c r="B2485" s="37"/>
      <c r="C2485" s="37"/>
      <c r="D2485" s="37"/>
      <c r="G2485" s="37"/>
      <c r="J2485" s="25"/>
      <c r="K2485" s="25"/>
      <c r="P2485" s="25"/>
      <c r="T2485" s="37"/>
      <c r="U2485" s="37"/>
      <c r="Y2485" s="37"/>
      <c r="Z2485" s="37"/>
    </row>
    <row r="2486" spans="1:28" ht="13.5" thickBot="1" x14ac:dyDescent="0.25">
      <c r="A2486" s="113">
        <v>2484</v>
      </c>
      <c r="B2486" s="121"/>
      <c r="C2486" s="121"/>
      <c r="D2486" s="121"/>
      <c r="E2486" s="121"/>
      <c r="F2486" s="122"/>
      <c r="G2486" s="121"/>
      <c r="H2486" s="122"/>
      <c r="I2486" s="121"/>
      <c r="J2486" s="121"/>
      <c r="K2486" s="121"/>
      <c r="L2486" s="121"/>
      <c r="M2486" s="122"/>
      <c r="N2486" s="121"/>
      <c r="O2486" s="121"/>
      <c r="P2486" s="121"/>
      <c r="Q2486" s="121"/>
      <c r="R2486" s="122"/>
      <c r="S2486" s="121"/>
      <c r="T2486" s="121"/>
      <c r="U2486" s="121"/>
      <c r="V2486" s="121"/>
      <c r="W2486" s="122"/>
      <c r="X2486" s="121"/>
      <c r="Y2486" s="114"/>
      <c r="Z2486" s="114"/>
      <c r="AA2486" s="114"/>
      <c r="AB2486" s="115"/>
    </row>
    <row r="2487" spans="1:28" x14ac:dyDescent="0.2">
      <c r="A2487" s="101">
        <v>2485</v>
      </c>
      <c r="B2487" s="37"/>
      <c r="C2487" s="37"/>
      <c r="D2487" s="37"/>
      <c r="G2487" s="37"/>
      <c r="J2487" s="25"/>
      <c r="K2487" s="25"/>
      <c r="P2487" s="25"/>
      <c r="T2487" s="37"/>
      <c r="U2487" s="37"/>
      <c r="Y2487" s="37"/>
      <c r="Z2487" s="37"/>
    </row>
    <row r="2488" spans="1:28" x14ac:dyDescent="0.2">
      <c r="A2488" s="101">
        <v>2486</v>
      </c>
      <c r="B2488" s="37"/>
      <c r="C2488" s="37"/>
      <c r="D2488" s="37"/>
      <c r="G2488" s="37"/>
      <c r="J2488" s="25"/>
      <c r="K2488" s="25"/>
      <c r="P2488" s="25"/>
      <c r="T2488" s="37"/>
      <c r="U2488" s="37"/>
      <c r="Y2488" s="37"/>
      <c r="Z2488" s="37"/>
    </row>
    <row r="2489" spans="1:28" x14ac:dyDescent="0.2">
      <c r="A2489" s="101">
        <v>2487</v>
      </c>
      <c r="B2489" s="37"/>
      <c r="C2489" s="37"/>
      <c r="D2489" s="37"/>
      <c r="G2489" s="37"/>
      <c r="J2489" s="25"/>
      <c r="K2489" s="25"/>
      <c r="P2489" s="25"/>
      <c r="T2489" s="37"/>
      <c r="U2489" s="37"/>
      <c r="Y2489" s="37"/>
      <c r="Z2489" s="37"/>
    </row>
    <row r="2490" spans="1:28" x14ac:dyDescent="0.2">
      <c r="A2490" s="101">
        <v>2488</v>
      </c>
      <c r="B2490" s="37"/>
      <c r="C2490" s="37"/>
      <c r="D2490" s="37"/>
      <c r="G2490" s="37"/>
      <c r="J2490" s="25"/>
      <c r="K2490" s="25"/>
      <c r="P2490" s="25"/>
      <c r="T2490" s="37"/>
      <c r="U2490" s="37"/>
      <c r="Y2490" s="37"/>
      <c r="Z2490" s="37"/>
    </row>
    <row r="2491" spans="1:28" ht="13.5" thickBot="1" x14ac:dyDescent="0.25">
      <c r="A2491" s="113">
        <v>2489</v>
      </c>
      <c r="B2491" s="121"/>
      <c r="C2491" s="121"/>
      <c r="D2491" s="121"/>
      <c r="E2491" s="121"/>
      <c r="F2491" s="122"/>
      <c r="G2491" s="121"/>
      <c r="H2491" s="122"/>
      <c r="I2491" s="121"/>
      <c r="J2491" s="121"/>
      <c r="K2491" s="121"/>
      <c r="L2491" s="121"/>
      <c r="M2491" s="122"/>
      <c r="N2491" s="121"/>
      <c r="O2491" s="121"/>
      <c r="P2491" s="121"/>
      <c r="Q2491" s="121"/>
      <c r="R2491" s="122"/>
      <c r="S2491" s="121"/>
      <c r="T2491" s="121"/>
      <c r="U2491" s="121"/>
      <c r="V2491" s="121"/>
      <c r="W2491" s="122"/>
      <c r="X2491" s="121"/>
      <c r="Y2491" s="114"/>
      <c r="Z2491" s="114"/>
      <c r="AA2491" s="114"/>
      <c r="AB2491" s="115"/>
    </row>
    <row r="2492" spans="1:28" x14ac:dyDescent="0.2">
      <c r="A2492" s="101">
        <v>2490</v>
      </c>
      <c r="B2492" s="37"/>
      <c r="C2492" s="37"/>
      <c r="D2492" s="37"/>
      <c r="G2492" s="37"/>
      <c r="J2492" s="25"/>
      <c r="K2492" s="25"/>
      <c r="P2492" s="25"/>
      <c r="T2492" s="37"/>
      <c r="U2492" s="37"/>
      <c r="Y2492" s="37"/>
      <c r="Z2492" s="37"/>
    </row>
    <row r="2493" spans="1:28" x14ac:dyDescent="0.2">
      <c r="A2493" s="101">
        <v>2491</v>
      </c>
      <c r="B2493" s="37"/>
      <c r="C2493" s="37"/>
      <c r="D2493" s="37"/>
      <c r="G2493" s="37"/>
      <c r="J2493" s="25"/>
      <c r="K2493" s="25"/>
      <c r="P2493" s="25"/>
      <c r="T2493" s="37"/>
      <c r="U2493" s="37"/>
      <c r="Y2493" s="37"/>
      <c r="Z2493" s="37"/>
    </row>
    <row r="2494" spans="1:28" x14ac:dyDescent="0.2">
      <c r="A2494" s="101">
        <v>2492</v>
      </c>
      <c r="B2494" s="37"/>
      <c r="C2494" s="37"/>
      <c r="D2494" s="37"/>
      <c r="G2494" s="37"/>
      <c r="J2494" s="25"/>
      <c r="K2494" s="25"/>
      <c r="P2494" s="25"/>
      <c r="T2494" s="37"/>
      <c r="U2494" s="37"/>
      <c r="Y2494" s="37"/>
      <c r="Z2494" s="37"/>
    </row>
    <row r="2495" spans="1:28" x14ac:dyDescent="0.2">
      <c r="A2495" s="101">
        <v>2493</v>
      </c>
      <c r="B2495" s="37"/>
      <c r="C2495" s="37"/>
      <c r="D2495" s="37"/>
      <c r="G2495" s="37"/>
      <c r="J2495" s="25"/>
      <c r="K2495" s="25"/>
      <c r="P2495" s="25"/>
      <c r="T2495" s="37"/>
      <c r="U2495" s="37"/>
      <c r="Y2495" s="37"/>
      <c r="Z2495" s="37"/>
    </row>
    <row r="2496" spans="1:28" ht="13.5" thickBot="1" x14ac:dyDescent="0.25">
      <c r="A2496" s="113">
        <v>2494</v>
      </c>
      <c r="B2496" s="121"/>
      <c r="C2496" s="121"/>
      <c r="D2496" s="121"/>
      <c r="E2496" s="121"/>
      <c r="F2496" s="122"/>
      <c r="G2496" s="121"/>
      <c r="H2496" s="122"/>
      <c r="I2496" s="121"/>
      <c r="J2496" s="121"/>
      <c r="K2496" s="121"/>
      <c r="L2496" s="121"/>
      <c r="M2496" s="122"/>
      <c r="N2496" s="121"/>
      <c r="O2496" s="121"/>
      <c r="P2496" s="121"/>
      <c r="Q2496" s="121"/>
      <c r="R2496" s="122"/>
      <c r="S2496" s="121"/>
      <c r="T2496" s="121"/>
      <c r="U2496" s="121"/>
      <c r="V2496" s="121"/>
      <c r="W2496" s="122"/>
      <c r="X2496" s="121"/>
      <c r="Y2496" s="114"/>
      <c r="Z2496" s="114"/>
      <c r="AA2496" s="114"/>
      <c r="AB2496" s="115"/>
    </row>
    <row r="2497" spans="1:28" x14ac:dyDescent="0.2">
      <c r="A2497" s="101">
        <v>2495</v>
      </c>
      <c r="B2497" s="37"/>
      <c r="C2497" s="37"/>
      <c r="D2497" s="37"/>
      <c r="G2497" s="37"/>
      <c r="J2497" s="25"/>
      <c r="K2497" s="25"/>
      <c r="P2497" s="25"/>
      <c r="T2497" s="37"/>
      <c r="U2497" s="37"/>
      <c r="Y2497" s="37"/>
      <c r="Z2497" s="37"/>
    </row>
    <row r="2498" spans="1:28" x14ac:dyDescent="0.2">
      <c r="A2498" s="101">
        <v>2496</v>
      </c>
      <c r="B2498" s="37"/>
      <c r="C2498" s="37"/>
      <c r="D2498" s="37"/>
      <c r="G2498" s="37"/>
      <c r="J2498" s="25"/>
      <c r="K2498" s="25"/>
      <c r="P2498" s="25"/>
      <c r="T2498" s="37"/>
      <c r="U2498" s="37"/>
      <c r="Y2498" s="37"/>
      <c r="Z2498" s="37"/>
    </row>
    <row r="2499" spans="1:28" x14ac:dyDescent="0.2">
      <c r="A2499" s="101">
        <v>2497</v>
      </c>
      <c r="B2499" s="37"/>
      <c r="C2499" s="37"/>
      <c r="D2499" s="37"/>
      <c r="G2499" s="37"/>
      <c r="J2499" s="25"/>
      <c r="K2499" s="25"/>
      <c r="P2499" s="25"/>
      <c r="T2499" s="37"/>
      <c r="U2499" s="37"/>
      <c r="Y2499" s="37"/>
      <c r="Z2499" s="37"/>
    </row>
    <row r="2500" spans="1:28" x14ac:dyDescent="0.2">
      <c r="A2500" s="101">
        <v>2498</v>
      </c>
      <c r="B2500" s="37"/>
      <c r="C2500" s="37"/>
      <c r="D2500" s="37"/>
      <c r="G2500" s="37"/>
      <c r="J2500" s="25"/>
      <c r="K2500" s="25"/>
      <c r="P2500" s="25"/>
      <c r="T2500" s="37"/>
      <c r="U2500" s="37"/>
      <c r="Y2500" s="37"/>
      <c r="Z2500" s="37"/>
    </row>
    <row r="2501" spans="1:28" ht="13.5" thickBot="1" x14ac:dyDescent="0.25">
      <c r="A2501" s="113">
        <v>2499</v>
      </c>
      <c r="B2501" s="121"/>
      <c r="C2501" s="121"/>
      <c r="D2501" s="121"/>
      <c r="E2501" s="121"/>
      <c r="F2501" s="122"/>
      <c r="G2501" s="121"/>
      <c r="H2501" s="122"/>
      <c r="I2501" s="121"/>
      <c r="J2501" s="121"/>
      <c r="K2501" s="121"/>
      <c r="L2501" s="121"/>
      <c r="M2501" s="122"/>
      <c r="N2501" s="121"/>
      <c r="O2501" s="121"/>
      <c r="P2501" s="121"/>
      <c r="Q2501" s="121"/>
      <c r="R2501" s="122"/>
      <c r="S2501" s="121"/>
      <c r="T2501" s="121"/>
      <c r="U2501" s="121"/>
      <c r="V2501" s="121"/>
      <c r="W2501" s="122"/>
      <c r="X2501" s="121"/>
      <c r="Y2501" s="114"/>
      <c r="Z2501" s="114"/>
      <c r="AA2501" s="114"/>
      <c r="AB2501" s="115"/>
    </row>
    <row r="2502" spans="1:28" x14ac:dyDescent="0.2">
      <c r="A2502" s="101">
        <v>2500</v>
      </c>
      <c r="B2502" s="37"/>
      <c r="C2502" s="37"/>
      <c r="D2502" s="37"/>
      <c r="G2502" s="37"/>
      <c r="J2502" s="25"/>
      <c r="K2502" s="25"/>
      <c r="P2502" s="25"/>
      <c r="T2502" s="37"/>
      <c r="U2502" s="37"/>
      <c r="Y2502" s="37"/>
      <c r="Z2502" s="37"/>
    </row>
    <row r="2503" spans="1:28" x14ac:dyDescent="0.2">
      <c r="A2503" s="101">
        <v>2501</v>
      </c>
      <c r="B2503" s="37"/>
      <c r="C2503" s="37"/>
      <c r="D2503" s="37"/>
      <c r="G2503" s="37"/>
      <c r="J2503" s="25"/>
      <c r="K2503" s="25"/>
      <c r="P2503" s="25"/>
      <c r="T2503" s="37"/>
      <c r="U2503" s="37"/>
      <c r="Y2503" s="37"/>
      <c r="Z2503" s="37"/>
    </row>
    <row r="2504" spans="1:28" x14ac:dyDescent="0.2">
      <c r="A2504" s="101">
        <v>2502</v>
      </c>
      <c r="B2504" s="37"/>
      <c r="C2504" s="37"/>
      <c r="D2504" s="37"/>
      <c r="G2504" s="37"/>
      <c r="J2504" s="25"/>
      <c r="K2504" s="25"/>
      <c r="P2504" s="25"/>
      <c r="T2504" s="37"/>
      <c r="U2504" s="37"/>
      <c r="Y2504" s="37"/>
      <c r="Z2504" s="37"/>
    </row>
    <row r="2505" spans="1:28" x14ac:dyDescent="0.2">
      <c r="A2505" s="101">
        <v>2503</v>
      </c>
      <c r="B2505" s="37"/>
      <c r="C2505" s="37"/>
      <c r="D2505" s="37"/>
      <c r="G2505" s="37"/>
      <c r="J2505" s="25"/>
      <c r="K2505" s="25"/>
      <c r="P2505" s="25"/>
      <c r="T2505" s="37"/>
      <c r="U2505" s="37"/>
      <c r="Y2505" s="37"/>
      <c r="Z2505" s="37"/>
    </row>
    <row r="2506" spans="1:28" ht="13.5" thickBot="1" x14ac:dyDescent="0.25">
      <c r="A2506" s="113">
        <v>2504</v>
      </c>
      <c r="B2506" s="121"/>
      <c r="C2506" s="121"/>
      <c r="D2506" s="121"/>
      <c r="E2506" s="121"/>
      <c r="F2506" s="122"/>
      <c r="G2506" s="121"/>
      <c r="H2506" s="122"/>
      <c r="I2506" s="121"/>
      <c r="J2506" s="121"/>
      <c r="K2506" s="121"/>
      <c r="L2506" s="121"/>
      <c r="M2506" s="122"/>
      <c r="N2506" s="121"/>
      <c r="O2506" s="121"/>
      <c r="P2506" s="121"/>
      <c r="Q2506" s="121"/>
      <c r="R2506" s="122"/>
      <c r="S2506" s="121"/>
      <c r="T2506" s="121"/>
      <c r="U2506" s="121"/>
      <c r="V2506" s="121"/>
      <c r="W2506" s="122"/>
      <c r="X2506" s="121"/>
      <c r="Y2506" s="114"/>
      <c r="Z2506" s="114"/>
      <c r="AA2506" s="114"/>
      <c r="AB2506" s="115"/>
    </row>
    <row r="2507" spans="1:28" x14ac:dyDescent="0.2">
      <c r="A2507" s="101">
        <v>2505</v>
      </c>
      <c r="B2507" s="37"/>
      <c r="C2507" s="37"/>
      <c r="D2507" s="37"/>
      <c r="G2507" s="37"/>
      <c r="J2507" s="25"/>
      <c r="K2507" s="25"/>
      <c r="P2507" s="25"/>
      <c r="T2507" s="37"/>
      <c r="U2507" s="37"/>
      <c r="Y2507" s="37"/>
      <c r="Z2507" s="37"/>
    </row>
    <row r="2508" spans="1:28" x14ac:dyDescent="0.2">
      <c r="A2508" s="101">
        <v>2506</v>
      </c>
      <c r="B2508" s="37"/>
      <c r="C2508" s="37"/>
      <c r="D2508" s="37"/>
      <c r="G2508" s="37"/>
      <c r="J2508" s="25"/>
      <c r="K2508" s="25"/>
      <c r="P2508" s="25"/>
      <c r="T2508" s="37"/>
      <c r="U2508" s="37"/>
      <c r="Y2508" s="37"/>
      <c r="Z2508" s="37"/>
    </row>
    <row r="2509" spans="1:28" x14ac:dyDescent="0.2">
      <c r="A2509" s="101">
        <v>2507</v>
      </c>
      <c r="B2509" s="37"/>
      <c r="C2509" s="37"/>
      <c r="D2509" s="37"/>
      <c r="G2509" s="37"/>
      <c r="J2509" s="25"/>
      <c r="K2509" s="25"/>
      <c r="P2509" s="25"/>
      <c r="T2509" s="37"/>
      <c r="U2509" s="37"/>
      <c r="Y2509" s="37"/>
      <c r="Z2509" s="37"/>
    </row>
    <row r="2510" spans="1:28" x14ac:dyDescent="0.2">
      <c r="A2510" s="101">
        <v>2508</v>
      </c>
      <c r="B2510" s="37"/>
      <c r="C2510" s="37"/>
      <c r="D2510" s="37"/>
      <c r="G2510" s="37"/>
      <c r="J2510" s="25"/>
      <c r="K2510" s="25"/>
      <c r="P2510" s="25"/>
      <c r="T2510" s="37"/>
      <c r="U2510" s="37"/>
      <c r="Y2510" s="37"/>
      <c r="Z2510" s="37"/>
    </row>
    <row r="2511" spans="1:28" ht="13.5" thickBot="1" x14ac:dyDescent="0.25">
      <c r="A2511" s="113">
        <v>2509</v>
      </c>
      <c r="B2511" s="121"/>
      <c r="C2511" s="121"/>
      <c r="D2511" s="121"/>
      <c r="E2511" s="121"/>
      <c r="F2511" s="122"/>
      <c r="G2511" s="121"/>
      <c r="H2511" s="122"/>
      <c r="I2511" s="121"/>
      <c r="J2511" s="121"/>
      <c r="K2511" s="121"/>
      <c r="L2511" s="121"/>
      <c r="M2511" s="122"/>
      <c r="N2511" s="121"/>
      <c r="O2511" s="121"/>
      <c r="P2511" s="121"/>
      <c r="Q2511" s="121"/>
      <c r="R2511" s="122"/>
      <c r="S2511" s="121"/>
      <c r="T2511" s="121"/>
      <c r="U2511" s="121"/>
      <c r="V2511" s="121"/>
      <c r="W2511" s="122"/>
      <c r="X2511" s="121"/>
      <c r="Y2511" s="114"/>
      <c r="Z2511" s="114"/>
      <c r="AA2511" s="114"/>
      <c r="AB2511" s="115"/>
    </row>
    <row r="2512" spans="1:28" x14ac:dyDescent="0.2">
      <c r="A2512" s="101">
        <v>2510</v>
      </c>
      <c r="B2512" s="37"/>
      <c r="C2512" s="37"/>
      <c r="D2512" s="37"/>
      <c r="G2512" s="37"/>
      <c r="J2512" s="25"/>
      <c r="K2512" s="25"/>
      <c r="P2512" s="25"/>
      <c r="T2512" s="37"/>
      <c r="U2512" s="37"/>
      <c r="Y2512" s="37"/>
      <c r="Z2512" s="37"/>
    </row>
    <row r="2513" spans="1:28" x14ac:dyDescent="0.2">
      <c r="A2513" s="101">
        <v>2511</v>
      </c>
      <c r="B2513" s="37"/>
      <c r="C2513" s="37"/>
      <c r="D2513" s="37"/>
      <c r="G2513" s="37"/>
      <c r="J2513" s="25"/>
      <c r="K2513" s="25"/>
      <c r="P2513" s="25"/>
      <c r="T2513" s="37"/>
      <c r="U2513" s="37"/>
      <c r="Y2513" s="37"/>
      <c r="Z2513" s="37"/>
    </row>
    <row r="2514" spans="1:28" x14ac:dyDescent="0.2">
      <c r="A2514" s="101">
        <v>2512</v>
      </c>
      <c r="B2514" s="37"/>
      <c r="C2514" s="37"/>
      <c r="D2514" s="37"/>
      <c r="G2514" s="37"/>
      <c r="J2514" s="25"/>
      <c r="K2514" s="25"/>
      <c r="P2514" s="25"/>
      <c r="T2514" s="37"/>
      <c r="U2514" s="37"/>
      <c r="Y2514" s="37"/>
      <c r="Z2514" s="37"/>
    </row>
    <row r="2515" spans="1:28" x14ac:dyDescent="0.2">
      <c r="A2515" s="101">
        <v>2513</v>
      </c>
      <c r="B2515" s="37"/>
      <c r="C2515" s="37"/>
      <c r="D2515" s="37"/>
      <c r="G2515" s="37"/>
      <c r="J2515" s="25"/>
      <c r="K2515" s="25"/>
      <c r="P2515" s="25"/>
      <c r="T2515" s="37"/>
      <c r="U2515" s="37"/>
      <c r="Y2515" s="37"/>
      <c r="Z2515" s="37"/>
    </row>
    <row r="2516" spans="1:28" ht="13.5" thickBot="1" x14ac:dyDescent="0.25">
      <c r="A2516" s="113">
        <v>2514</v>
      </c>
      <c r="B2516" s="121"/>
      <c r="C2516" s="121"/>
      <c r="D2516" s="121"/>
      <c r="E2516" s="121"/>
      <c r="F2516" s="122"/>
      <c r="G2516" s="121"/>
      <c r="H2516" s="122"/>
      <c r="I2516" s="121"/>
      <c r="J2516" s="121"/>
      <c r="K2516" s="121"/>
      <c r="L2516" s="121"/>
      <c r="M2516" s="122"/>
      <c r="N2516" s="121"/>
      <c r="O2516" s="121"/>
      <c r="P2516" s="121"/>
      <c r="Q2516" s="121"/>
      <c r="R2516" s="122"/>
      <c r="S2516" s="121"/>
      <c r="T2516" s="121"/>
      <c r="U2516" s="121"/>
      <c r="V2516" s="121"/>
      <c r="W2516" s="122"/>
      <c r="X2516" s="121"/>
      <c r="Y2516" s="114"/>
      <c r="Z2516" s="114"/>
      <c r="AA2516" s="114"/>
      <c r="AB2516" s="115"/>
    </row>
    <row r="2517" spans="1:28" x14ac:dyDescent="0.2">
      <c r="A2517" s="101">
        <v>2515</v>
      </c>
      <c r="B2517" s="37"/>
      <c r="C2517" s="37"/>
      <c r="D2517" s="37"/>
      <c r="G2517" s="37"/>
      <c r="J2517" s="25"/>
      <c r="K2517" s="25"/>
      <c r="P2517" s="25"/>
      <c r="T2517" s="37"/>
      <c r="U2517" s="37"/>
      <c r="Y2517" s="37"/>
      <c r="Z2517" s="37"/>
    </row>
    <row r="2518" spans="1:28" x14ac:dyDescent="0.2">
      <c r="A2518" s="101">
        <v>2516</v>
      </c>
      <c r="B2518" s="37"/>
      <c r="C2518" s="37"/>
      <c r="D2518" s="37"/>
      <c r="G2518" s="37"/>
      <c r="J2518" s="25"/>
      <c r="K2518" s="25"/>
      <c r="P2518" s="25"/>
      <c r="T2518" s="37"/>
      <c r="U2518" s="37"/>
      <c r="Y2518" s="37"/>
      <c r="Z2518" s="37"/>
    </row>
    <row r="2519" spans="1:28" x14ac:dyDescent="0.2">
      <c r="A2519" s="101">
        <v>2517</v>
      </c>
      <c r="B2519" s="37"/>
      <c r="C2519" s="37"/>
      <c r="D2519" s="37"/>
      <c r="G2519" s="37"/>
      <c r="J2519" s="25"/>
      <c r="K2519" s="25"/>
      <c r="P2519" s="25"/>
      <c r="T2519" s="37"/>
      <c r="U2519" s="37"/>
      <c r="Y2519" s="37"/>
      <c r="Z2519" s="37"/>
    </row>
    <row r="2520" spans="1:28" x14ac:dyDescent="0.2">
      <c r="A2520" s="101">
        <v>2518</v>
      </c>
      <c r="B2520" s="37"/>
      <c r="C2520" s="37"/>
      <c r="D2520" s="37"/>
      <c r="G2520" s="37"/>
      <c r="J2520" s="25"/>
      <c r="K2520" s="25"/>
      <c r="P2520" s="25"/>
      <c r="T2520" s="37"/>
      <c r="U2520" s="37"/>
      <c r="Y2520" s="37"/>
      <c r="Z2520" s="37"/>
    </row>
    <row r="2521" spans="1:28" ht="13.5" thickBot="1" x14ac:dyDescent="0.25">
      <c r="A2521" s="113">
        <v>2519</v>
      </c>
      <c r="B2521" s="121"/>
      <c r="C2521" s="121"/>
      <c r="D2521" s="121"/>
      <c r="E2521" s="121"/>
      <c r="F2521" s="122"/>
      <c r="G2521" s="121"/>
      <c r="H2521" s="122"/>
      <c r="I2521" s="121"/>
      <c r="J2521" s="121"/>
      <c r="K2521" s="121"/>
      <c r="L2521" s="121"/>
      <c r="M2521" s="122"/>
      <c r="N2521" s="121"/>
      <c r="O2521" s="121"/>
      <c r="P2521" s="121"/>
      <c r="Q2521" s="121"/>
      <c r="R2521" s="122"/>
      <c r="S2521" s="121"/>
      <c r="T2521" s="121"/>
      <c r="U2521" s="121"/>
      <c r="V2521" s="121"/>
      <c r="W2521" s="122"/>
      <c r="X2521" s="121"/>
      <c r="Y2521" s="114"/>
      <c r="Z2521" s="114"/>
      <c r="AA2521" s="114"/>
      <c r="AB2521" s="115"/>
    </row>
    <row r="2522" spans="1:28" x14ac:dyDescent="0.2">
      <c r="A2522" s="101">
        <v>2520</v>
      </c>
      <c r="B2522" s="37"/>
      <c r="C2522" s="37"/>
      <c r="D2522" s="37"/>
      <c r="G2522" s="37"/>
      <c r="J2522" s="25"/>
      <c r="K2522" s="25"/>
      <c r="P2522" s="25"/>
      <c r="T2522" s="37"/>
      <c r="U2522" s="37"/>
      <c r="Y2522" s="37"/>
      <c r="Z2522" s="37"/>
    </row>
    <row r="2523" spans="1:28" x14ac:dyDescent="0.2">
      <c r="A2523" s="101">
        <v>2521</v>
      </c>
      <c r="B2523" s="37"/>
      <c r="C2523" s="37"/>
      <c r="D2523" s="37"/>
      <c r="G2523" s="37"/>
      <c r="J2523" s="25"/>
      <c r="K2523" s="25"/>
      <c r="P2523" s="25"/>
      <c r="T2523" s="37"/>
      <c r="U2523" s="37"/>
      <c r="Y2523" s="37"/>
      <c r="Z2523" s="37"/>
    </row>
    <row r="2524" spans="1:28" x14ac:dyDescent="0.2">
      <c r="A2524" s="101">
        <v>2522</v>
      </c>
      <c r="B2524" s="37"/>
      <c r="C2524" s="37"/>
      <c r="D2524" s="37"/>
      <c r="G2524" s="37"/>
      <c r="J2524" s="25"/>
      <c r="K2524" s="25"/>
      <c r="P2524" s="25"/>
      <c r="T2524" s="37"/>
      <c r="U2524" s="37"/>
      <c r="Y2524" s="37"/>
      <c r="Z2524" s="37"/>
    </row>
    <row r="2525" spans="1:28" x14ac:dyDescent="0.2">
      <c r="A2525" s="101">
        <v>2523</v>
      </c>
      <c r="B2525" s="37"/>
      <c r="C2525" s="37"/>
      <c r="D2525" s="37"/>
      <c r="G2525" s="37"/>
      <c r="J2525" s="25"/>
      <c r="K2525" s="25"/>
      <c r="P2525" s="25"/>
      <c r="T2525" s="37"/>
      <c r="U2525" s="37"/>
      <c r="Y2525" s="37"/>
      <c r="Z2525" s="37"/>
    </row>
    <row r="2526" spans="1:28" ht="13.5" thickBot="1" x14ac:dyDescent="0.25">
      <c r="A2526" s="113">
        <v>2524</v>
      </c>
      <c r="B2526" s="121"/>
      <c r="C2526" s="121"/>
      <c r="D2526" s="121"/>
      <c r="E2526" s="121"/>
      <c r="F2526" s="122"/>
      <c r="G2526" s="121"/>
      <c r="H2526" s="122"/>
      <c r="I2526" s="121"/>
      <c r="J2526" s="121"/>
      <c r="K2526" s="121"/>
      <c r="L2526" s="121"/>
      <c r="M2526" s="122"/>
      <c r="N2526" s="121"/>
      <c r="O2526" s="121"/>
      <c r="P2526" s="121"/>
      <c r="Q2526" s="121"/>
      <c r="R2526" s="122"/>
      <c r="S2526" s="121"/>
      <c r="T2526" s="121"/>
      <c r="U2526" s="121"/>
      <c r="V2526" s="121"/>
      <c r="W2526" s="122"/>
      <c r="X2526" s="121"/>
      <c r="Y2526" s="114"/>
      <c r="Z2526" s="114"/>
      <c r="AA2526" s="114"/>
      <c r="AB2526" s="115"/>
    </row>
    <row r="2527" spans="1:28" x14ac:dyDescent="0.2">
      <c r="A2527" s="101">
        <v>2525</v>
      </c>
      <c r="B2527" s="37"/>
      <c r="C2527" s="37"/>
      <c r="D2527" s="37"/>
      <c r="G2527" s="37"/>
      <c r="J2527" s="25"/>
      <c r="K2527" s="25"/>
      <c r="P2527" s="25"/>
      <c r="T2527" s="37"/>
      <c r="U2527" s="37"/>
      <c r="Y2527" s="37"/>
      <c r="Z2527" s="37"/>
    </row>
    <row r="2528" spans="1:28" x14ac:dyDescent="0.2">
      <c r="A2528" s="101">
        <v>2526</v>
      </c>
      <c r="B2528" s="37"/>
      <c r="C2528" s="37"/>
      <c r="D2528" s="37"/>
      <c r="G2528" s="37"/>
      <c r="J2528" s="25"/>
      <c r="K2528" s="25"/>
      <c r="P2528" s="25"/>
      <c r="T2528" s="37"/>
      <c r="U2528" s="37"/>
      <c r="Y2528" s="37"/>
      <c r="Z2528" s="37"/>
    </row>
    <row r="2529" spans="1:28" x14ac:dyDescent="0.2">
      <c r="A2529" s="101">
        <v>2527</v>
      </c>
      <c r="B2529" s="37"/>
      <c r="C2529" s="37"/>
      <c r="D2529" s="37"/>
      <c r="G2529" s="37"/>
      <c r="J2529" s="25"/>
      <c r="K2529" s="25"/>
      <c r="P2529" s="25"/>
      <c r="T2529" s="37"/>
      <c r="U2529" s="37"/>
      <c r="Y2529" s="37"/>
      <c r="Z2529" s="37"/>
    </row>
    <row r="2530" spans="1:28" x14ac:dyDescent="0.2">
      <c r="A2530" s="101">
        <v>2528</v>
      </c>
      <c r="B2530" s="37"/>
      <c r="C2530" s="37"/>
      <c r="D2530" s="37"/>
      <c r="G2530" s="37"/>
      <c r="J2530" s="25"/>
      <c r="K2530" s="25"/>
      <c r="P2530" s="25"/>
      <c r="T2530" s="37"/>
      <c r="U2530" s="37"/>
      <c r="Y2530" s="37"/>
      <c r="Z2530" s="37"/>
    </row>
    <row r="2531" spans="1:28" ht="13.5" thickBot="1" x14ac:dyDescent="0.25">
      <c r="A2531" s="113">
        <v>2529</v>
      </c>
      <c r="B2531" s="121"/>
      <c r="C2531" s="121"/>
      <c r="D2531" s="121"/>
      <c r="E2531" s="121"/>
      <c r="F2531" s="122"/>
      <c r="G2531" s="121"/>
      <c r="H2531" s="122"/>
      <c r="I2531" s="121"/>
      <c r="J2531" s="121"/>
      <c r="K2531" s="121"/>
      <c r="L2531" s="121"/>
      <c r="M2531" s="122"/>
      <c r="N2531" s="121"/>
      <c r="O2531" s="121"/>
      <c r="P2531" s="121"/>
      <c r="Q2531" s="121"/>
      <c r="R2531" s="122"/>
      <c r="S2531" s="121"/>
      <c r="T2531" s="121"/>
      <c r="U2531" s="121"/>
      <c r="V2531" s="121"/>
      <c r="W2531" s="122"/>
      <c r="X2531" s="121"/>
      <c r="Y2531" s="114"/>
      <c r="Z2531" s="114"/>
      <c r="AA2531" s="114"/>
      <c r="AB2531" s="115"/>
    </row>
    <row r="2532" spans="1:28" x14ac:dyDescent="0.2">
      <c r="A2532" s="101">
        <v>2530</v>
      </c>
      <c r="B2532" s="37"/>
      <c r="C2532" s="37"/>
      <c r="D2532" s="37"/>
      <c r="G2532" s="37"/>
      <c r="J2532" s="25"/>
      <c r="K2532" s="25"/>
      <c r="P2532" s="25"/>
      <c r="T2532" s="37"/>
      <c r="U2532" s="37"/>
      <c r="Y2532" s="37"/>
      <c r="Z2532" s="37"/>
    </row>
    <row r="2533" spans="1:28" x14ac:dyDescent="0.2">
      <c r="A2533" s="101">
        <v>2531</v>
      </c>
      <c r="B2533" s="37"/>
      <c r="C2533" s="37"/>
      <c r="D2533" s="37"/>
      <c r="G2533" s="37"/>
      <c r="J2533" s="25"/>
      <c r="K2533" s="25"/>
      <c r="P2533" s="25"/>
      <c r="T2533" s="37"/>
      <c r="U2533" s="37"/>
      <c r="Y2533" s="37"/>
      <c r="Z2533" s="37"/>
    </row>
    <row r="2534" spans="1:28" x14ac:dyDescent="0.2">
      <c r="A2534" s="101">
        <v>2532</v>
      </c>
      <c r="B2534" s="37"/>
      <c r="C2534" s="37"/>
      <c r="D2534" s="37"/>
      <c r="G2534" s="37"/>
      <c r="J2534" s="25"/>
      <c r="K2534" s="25"/>
      <c r="P2534" s="25"/>
      <c r="T2534" s="37"/>
      <c r="U2534" s="37"/>
      <c r="Y2534" s="37"/>
      <c r="Z2534" s="37"/>
    </row>
    <row r="2535" spans="1:28" x14ac:dyDescent="0.2">
      <c r="A2535" s="101">
        <v>2533</v>
      </c>
      <c r="B2535" s="37"/>
      <c r="C2535" s="37"/>
      <c r="D2535" s="37"/>
      <c r="G2535" s="37"/>
      <c r="J2535" s="25"/>
      <c r="K2535" s="25"/>
      <c r="P2535" s="25"/>
      <c r="T2535" s="37"/>
      <c r="U2535" s="37"/>
      <c r="Y2535" s="37"/>
      <c r="Z2535" s="37"/>
    </row>
    <row r="2536" spans="1:28" ht="13.5" thickBot="1" x14ac:dyDescent="0.25">
      <c r="A2536" s="113">
        <v>2534</v>
      </c>
      <c r="B2536" s="121"/>
      <c r="C2536" s="121"/>
      <c r="D2536" s="121"/>
      <c r="E2536" s="121"/>
      <c r="F2536" s="122"/>
      <c r="G2536" s="121"/>
      <c r="H2536" s="122"/>
      <c r="I2536" s="121"/>
      <c r="J2536" s="121"/>
      <c r="K2536" s="121"/>
      <c r="L2536" s="121"/>
      <c r="M2536" s="122"/>
      <c r="N2536" s="121"/>
      <c r="O2536" s="121"/>
      <c r="P2536" s="121"/>
      <c r="Q2536" s="121"/>
      <c r="R2536" s="122"/>
      <c r="S2536" s="121"/>
      <c r="T2536" s="121"/>
      <c r="U2536" s="121"/>
      <c r="V2536" s="121"/>
      <c r="W2536" s="122"/>
      <c r="X2536" s="121"/>
      <c r="Y2536" s="114"/>
      <c r="Z2536" s="114"/>
      <c r="AA2536" s="114"/>
      <c r="AB2536" s="115"/>
    </row>
    <row r="2537" spans="1:28" x14ac:dyDescent="0.2">
      <c r="A2537" s="101">
        <v>2535</v>
      </c>
      <c r="B2537" s="37"/>
      <c r="C2537" s="37"/>
      <c r="D2537" s="37"/>
      <c r="G2537" s="37"/>
      <c r="J2537" s="25"/>
      <c r="K2537" s="25"/>
      <c r="P2537" s="25"/>
      <c r="T2537" s="37"/>
      <c r="U2537" s="37"/>
      <c r="Y2537" s="37"/>
      <c r="Z2537" s="37"/>
    </row>
    <row r="2538" spans="1:28" x14ac:dyDescent="0.2">
      <c r="A2538" s="101">
        <v>2536</v>
      </c>
      <c r="B2538" s="37"/>
      <c r="C2538" s="37"/>
      <c r="D2538" s="37"/>
      <c r="G2538" s="37"/>
      <c r="J2538" s="25"/>
      <c r="K2538" s="25"/>
      <c r="P2538" s="25"/>
      <c r="T2538" s="37"/>
      <c r="U2538" s="37"/>
      <c r="Y2538" s="37"/>
      <c r="Z2538" s="37"/>
    </row>
    <row r="2539" spans="1:28" x14ac:dyDescent="0.2">
      <c r="A2539" s="101">
        <v>2537</v>
      </c>
      <c r="B2539" s="37"/>
      <c r="C2539" s="37"/>
      <c r="D2539" s="37"/>
      <c r="G2539" s="37"/>
      <c r="J2539" s="25"/>
      <c r="K2539" s="25"/>
      <c r="P2539" s="25"/>
      <c r="T2539" s="37"/>
      <c r="U2539" s="37"/>
      <c r="Y2539" s="37"/>
      <c r="Z2539" s="37"/>
    </row>
    <row r="2540" spans="1:28" x14ac:dyDescent="0.2">
      <c r="A2540" s="101">
        <v>2538</v>
      </c>
      <c r="B2540" s="37"/>
      <c r="C2540" s="37"/>
      <c r="D2540" s="37"/>
      <c r="G2540" s="37"/>
      <c r="J2540" s="25"/>
      <c r="K2540" s="25"/>
      <c r="P2540" s="25"/>
      <c r="T2540" s="37"/>
      <c r="U2540" s="37"/>
      <c r="Y2540" s="37"/>
      <c r="Z2540" s="37"/>
    </row>
    <row r="2541" spans="1:28" ht="13.5" thickBot="1" x14ac:dyDescent="0.25">
      <c r="A2541" s="113">
        <v>2539</v>
      </c>
      <c r="B2541" s="121"/>
      <c r="C2541" s="121"/>
      <c r="D2541" s="121"/>
      <c r="E2541" s="121"/>
      <c r="F2541" s="122"/>
      <c r="G2541" s="121"/>
      <c r="H2541" s="122"/>
      <c r="I2541" s="121"/>
      <c r="J2541" s="121"/>
      <c r="K2541" s="121"/>
      <c r="L2541" s="121"/>
      <c r="M2541" s="122"/>
      <c r="N2541" s="121"/>
      <c r="O2541" s="121"/>
      <c r="P2541" s="121"/>
      <c r="Q2541" s="121"/>
      <c r="R2541" s="122"/>
      <c r="S2541" s="121"/>
      <c r="T2541" s="121"/>
      <c r="U2541" s="121"/>
      <c r="V2541" s="121"/>
      <c r="W2541" s="122"/>
      <c r="X2541" s="121"/>
      <c r="Y2541" s="114"/>
      <c r="Z2541" s="114"/>
      <c r="AA2541" s="114"/>
      <c r="AB2541" s="115"/>
    </row>
    <row r="2542" spans="1:28" x14ac:dyDescent="0.2">
      <c r="A2542" s="101">
        <v>2540</v>
      </c>
      <c r="B2542" s="37"/>
      <c r="C2542" s="37"/>
      <c r="D2542" s="37"/>
      <c r="G2542" s="37"/>
      <c r="J2542" s="25"/>
      <c r="K2542" s="25"/>
      <c r="P2542" s="25"/>
      <c r="T2542" s="37"/>
      <c r="U2542" s="37"/>
      <c r="Y2542" s="37"/>
      <c r="Z2542" s="37"/>
    </row>
    <row r="2543" spans="1:28" x14ac:dyDescent="0.2">
      <c r="A2543" s="101">
        <v>2541</v>
      </c>
      <c r="B2543" s="37"/>
      <c r="C2543" s="37"/>
      <c r="D2543" s="37"/>
      <c r="G2543" s="37"/>
      <c r="J2543" s="25"/>
      <c r="K2543" s="25"/>
      <c r="P2543" s="25"/>
      <c r="T2543" s="37"/>
      <c r="U2543" s="37"/>
      <c r="Y2543" s="37"/>
      <c r="Z2543" s="37"/>
    </row>
    <row r="2544" spans="1:28" x14ac:dyDescent="0.2">
      <c r="A2544" s="101">
        <v>2542</v>
      </c>
      <c r="B2544" s="37"/>
      <c r="C2544" s="37"/>
      <c r="D2544" s="37"/>
      <c r="G2544" s="37"/>
      <c r="J2544" s="25"/>
      <c r="K2544" s="25"/>
      <c r="P2544" s="25"/>
      <c r="T2544" s="37"/>
      <c r="U2544" s="37"/>
      <c r="Y2544" s="37"/>
      <c r="Z2544" s="37"/>
    </row>
    <row r="2545" spans="1:28" x14ac:dyDescent="0.2">
      <c r="A2545" s="101">
        <v>2543</v>
      </c>
      <c r="B2545" s="37"/>
      <c r="C2545" s="37"/>
      <c r="D2545" s="37"/>
      <c r="G2545" s="37"/>
      <c r="J2545" s="25"/>
      <c r="K2545" s="25"/>
      <c r="P2545" s="25"/>
      <c r="T2545" s="37"/>
      <c r="U2545" s="37"/>
      <c r="Y2545" s="37"/>
      <c r="Z2545" s="37"/>
    </row>
    <row r="2546" spans="1:28" ht="13.5" thickBot="1" x14ac:dyDescent="0.25">
      <c r="A2546" s="113">
        <v>2544</v>
      </c>
      <c r="B2546" s="121"/>
      <c r="C2546" s="121"/>
      <c r="D2546" s="121"/>
      <c r="E2546" s="121"/>
      <c r="F2546" s="122"/>
      <c r="G2546" s="121"/>
      <c r="H2546" s="122"/>
      <c r="I2546" s="121"/>
      <c r="J2546" s="121"/>
      <c r="K2546" s="121"/>
      <c r="L2546" s="121"/>
      <c r="M2546" s="122"/>
      <c r="N2546" s="121"/>
      <c r="O2546" s="121"/>
      <c r="P2546" s="121"/>
      <c r="Q2546" s="121"/>
      <c r="R2546" s="122"/>
      <c r="S2546" s="121"/>
      <c r="T2546" s="121"/>
      <c r="U2546" s="121"/>
      <c r="V2546" s="121"/>
      <c r="W2546" s="122"/>
      <c r="X2546" s="121"/>
      <c r="Y2546" s="114"/>
      <c r="Z2546" s="114"/>
      <c r="AA2546" s="114"/>
      <c r="AB2546" s="115"/>
    </row>
    <row r="2547" spans="1:28" x14ac:dyDescent="0.2">
      <c r="A2547" s="101">
        <v>2545</v>
      </c>
      <c r="B2547" s="37"/>
      <c r="C2547" s="37"/>
      <c r="D2547" s="37"/>
      <c r="G2547" s="37"/>
      <c r="J2547" s="25"/>
      <c r="K2547" s="25"/>
      <c r="P2547" s="25"/>
      <c r="T2547" s="37"/>
      <c r="U2547" s="37"/>
      <c r="Y2547" s="37"/>
      <c r="Z2547" s="37"/>
    </row>
    <row r="2548" spans="1:28" x14ac:dyDescent="0.2">
      <c r="A2548" s="101">
        <v>2546</v>
      </c>
      <c r="B2548" s="37"/>
      <c r="C2548" s="37"/>
      <c r="D2548" s="37"/>
      <c r="G2548" s="37"/>
      <c r="J2548" s="25"/>
      <c r="K2548" s="25"/>
      <c r="P2548" s="25"/>
      <c r="T2548" s="37"/>
      <c r="U2548" s="37"/>
      <c r="Y2548" s="37"/>
      <c r="Z2548" s="37"/>
    </row>
    <row r="2549" spans="1:28" x14ac:dyDescent="0.2">
      <c r="A2549" s="101">
        <v>2547</v>
      </c>
      <c r="B2549" s="37"/>
      <c r="C2549" s="37"/>
      <c r="D2549" s="37"/>
      <c r="G2549" s="37"/>
      <c r="J2549" s="25"/>
      <c r="K2549" s="25"/>
      <c r="P2549" s="25"/>
      <c r="T2549" s="37"/>
      <c r="U2549" s="37"/>
      <c r="Y2549" s="37"/>
      <c r="Z2549" s="37"/>
    </row>
    <row r="2550" spans="1:28" x14ac:dyDescent="0.2">
      <c r="A2550" s="101">
        <v>2548</v>
      </c>
      <c r="B2550" s="37"/>
      <c r="C2550" s="37"/>
      <c r="D2550" s="37"/>
      <c r="G2550" s="37"/>
      <c r="J2550" s="25"/>
      <c r="K2550" s="25"/>
      <c r="P2550" s="25"/>
      <c r="T2550" s="37"/>
      <c r="U2550" s="37"/>
      <c r="Y2550" s="37"/>
      <c r="Z2550" s="37"/>
    </row>
    <row r="2551" spans="1:28" ht="13.5" thickBot="1" x14ac:dyDescent="0.25">
      <c r="A2551" s="113">
        <v>2549</v>
      </c>
      <c r="B2551" s="121"/>
      <c r="C2551" s="121"/>
      <c r="D2551" s="121"/>
      <c r="E2551" s="121"/>
      <c r="F2551" s="122"/>
      <c r="G2551" s="121"/>
      <c r="H2551" s="122"/>
      <c r="I2551" s="121"/>
      <c r="J2551" s="121"/>
      <c r="K2551" s="121"/>
      <c r="L2551" s="121"/>
      <c r="M2551" s="122"/>
      <c r="N2551" s="121"/>
      <c r="O2551" s="121"/>
      <c r="P2551" s="121"/>
      <c r="Q2551" s="121"/>
      <c r="R2551" s="122"/>
      <c r="S2551" s="121"/>
      <c r="T2551" s="121"/>
      <c r="U2551" s="121"/>
      <c r="V2551" s="121"/>
      <c r="W2551" s="122"/>
      <c r="X2551" s="121"/>
      <c r="Y2551" s="114"/>
      <c r="Z2551" s="114"/>
      <c r="AA2551" s="114"/>
      <c r="AB2551" s="115"/>
    </row>
    <row r="2552" spans="1:28" x14ac:dyDescent="0.2">
      <c r="A2552" s="101">
        <v>2550</v>
      </c>
      <c r="B2552" s="37"/>
      <c r="C2552" s="37"/>
      <c r="D2552" s="37"/>
      <c r="G2552" s="37"/>
      <c r="J2552" s="25"/>
      <c r="K2552" s="25"/>
      <c r="P2552" s="25"/>
      <c r="T2552" s="37"/>
      <c r="U2552" s="37"/>
      <c r="Y2552" s="37"/>
      <c r="Z2552" s="37"/>
    </row>
    <row r="2553" spans="1:28" x14ac:dyDescent="0.2">
      <c r="A2553" s="101">
        <v>2551</v>
      </c>
      <c r="B2553" s="37"/>
      <c r="C2553" s="37"/>
      <c r="D2553" s="37"/>
      <c r="G2553" s="37"/>
      <c r="J2553" s="25"/>
      <c r="K2553" s="25"/>
      <c r="P2553" s="25"/>
      <c r="T2553" s="37"/>
      <c r="U2553" s="37"/>
      <c r="Y2553" s="37"/>
      <c r="Z2553" s="37"/>
    </row>
    <row r="2554" spans="1:28" x14ac:dyDescent="0.2">
      <c r="A2554" s="101">
        <v>2552</v>
      </c>
      <c r="B2554" s="37"/>
      <c r="C2554" s="37"/>
      <c r="D2554" s="37"/>
      <c r="G2554" s="37"/>
      <c r="J2554" s="25"/>
      <c r="K2554" s="25"/>
      <c r="P2554" s="25"/>
      <c r="T2554" s="37"/>
      <c r="U2554" s="37"/>
      <c r="Y2554" s="37"/>
      <c r="Z2554" s="37"/>
    </row>
    <row r="2555" spans="1:28" x14ac:dyDescent="0.2">
      <c r="A2555" s="101">
        <v>2553</v>
      </c>
      <c r="B2555" s="37"/>
      <c r="C2555" s="37"/>
      <c r="D2555" s="37"/>
      <c r="G2555" s="37"/>
      <c r="J2555" s="25"/>
      <c r="K2555" s="25"/>
      <c r="P2555" s="25"/>
      <c r="T2555" s="37"/>
      <c r="U2555" s="37"/>
      <c r="Y2555" s="37"/>
      <c r="Z2555" s="37"/>
    </row>
    <row r="2556" spans="1:28" ht="13.5" thickBot="1" x14ac:dyDescent="0.25">
      <c r="A2556" s="113">
        <v>2554</v>
      </c>
      <c r="B2556" s="121"/>
      <c r="C2556" s="121"/>
      <c r="D2556" s="121"/>
      <c r="E2556" s="121"/>
      <c r="F2556" s="122"/>
      <c r="G2556" s="121"/>
      <c r="H2556" s="122"/>
      <c r="I2556" s="121"/>
      <c r="J2556" s="121"/>
      <c r="K2556" s="121"/>
      <c r="L2556" s="121"/>
      <c r="M2556" s="122"/>
      <c r="N2556" s="121"/>
      <c r="O2556" s="121"/>
      <c r="P2556" s="121"/>
      <c r="Q2556" s="121"/>
      <c r="R2556" s="122"/>
      <c r="S2556" s="121"/>
      <c r="T2556" s="121"/>
      <c r="U2556" s="121"/>
      <c r="V2556" s="121"/>
      <c r="W2556" s="122"/>
      <c r="X2556" s="121"/>
      <c r="Y2556" s="114"/>
      <c r="Z2556" s="114"/>
      <c r="AA2556" s="114"/>
      <c r="AB2556" s="115"/>
    </row>
    <row r="2557" spans="1:28" x14ac:dyDescent="0.2">
      <c r="A2557" s="101">
        <v>2555</v>
      </c>
      <c r="B2557" s="37"/>
      <c r="C2557" s="37"/>
      <c r="D2557" s="37"/>
      <c r="G2557" s="37"/>
      <c r="J2557" s="25"/>
      <c r="K2557" s="25"/>
      <c r="P2557" s="25"/>
      <c r="T2557" s="37"/>
      <c r="U2557" s="37"/>
      <c r="Y2557" s="37"/>
      <c r="Z2557" s="37"/>
    </row>
    <row r="2558" spans="1:28" x14ac:dyDescent="0.2">
      <c r="A2558" s="101">
        <v>2556</v>
      </c>
      <c r="B2558" s="37"/>
      <c r="C2558" s="37"/>
      <c r="D2558" s="37"/>
      <c r="G2558" s="37"/>
      <c r="J2558" s="25"/>
      <c r="K2558" s="25"/>
      <c r="P2558" s="25"/>
      <c r="T2558" s="37"/>
      <c r="U2558" s="37"/>
      <c r="Y2558" s="37"/>
      <c r="Z2558" s="37"/>
    </row>
    <row r="2559" spans="1:28" x14ac:dyDescent="0.2">
      <c r="A2559" s="101">
        <v>2557</v>
      </c>
      <c r="B2559" s="37"/>
      <c r="C2559" s="37"/>
      <c r="D2559" s="37"/>
      <c r="G2559" s="37"/>
      <c r="J2559" s="25"/>
      <c r="K2559" s="25"/>
      <c r="P2559" s="25"/>
      <c r="T2559" s="37"/>
      <c r="U2559" s="37"/>
      <c r="Y2559" s="37"/>
      <c r="Z2559" s="37"/>
    </row>
    <row r="2560" spans="1:28" x14ac:dyDescent="0.2">
      <c r="A2560" s="101">
        <v>2558</v>
      </c>
      <c r="B2560" s="37"/>
      <c r="C2560" s="37"/>
      <c r="D2560" s="37"/>
      <c r="G2560" s="37"/>
      <c r="J2560" s="25"/>
      <c r="K2560" s="25"/>
      <c r="P2560" s="25"/>
      <c r="T2560" s="37"/>
      <c r="U2560" s="37"/>
      <c r="Y2560" s="37"/>
      <c r="Z2560" s="37"/>
    </row>
    <row r="2561" spans="1:28" ht="13.5" thickBot="1" x14ac:dyDescent="0.25">
      <c r="A2561" s="113">
        <v>2559</v>
      </c>
      <c r="B2561" s="121"/>
      <c r="C2561" s="121"/>
      <c r="D2561" s="121"/>
      <c r="E2561" s="121"/>
      <c r="F2561" s="122"/>
      <c r="G2561" s="121"/>
      <c r="H2561" s="122"/>
      <c r="I2561" s="121"/>
      <c r="J2561" s="121"/>
      <c r="K2561" s="121"/>
      <c r="L2561" s="121"/>
      <c r="M2561" s="122"/>
      <c r="N2561" s="121"/>
      <c r="O2561" s="121"/>
      <c r="P2561" s="121"/>
      <c r="Q2561" s="121"/>
      <c r="R2561" s="122"/>
      <c r="S2561" s="121"/>
      <c r="T2561" s="121"/>
      <c r="U2561" s="121"/>
      <c r="V2561" s="121"/>
      <c r="W2561" s="122"/>
      <c r="X2561" s="121"/>
      <c r="Y2561" s="114"/>
      <c r="Z2561" s="114"/>
      <c r="AA2561" s="114"/>
      <c r="AB2561" s="115"/>
    </row>
    <row r="2562" spans="1:28" x14ac:dyDescent="0.2">
      <c r="A2562" s="101">
        <v>2560</v>
      </c>
      <c r="B2562" s="37"/>
      <c r="C2562" s="37"/>
      <c r="D2562" s="37"/>
      <c r="G2562" s="37"/>
      <c r="J2562" s="25"/>
      <c r="K2562" s="25"/>
      <c r="P2562" s="25"/>
      <c r="T2562" s="37"/>
      <c r="U2562" s="37"/>
      <c r="Y2562" s="37"/>
      <c r="Z2562" s="37"/>
    </row>
    <row r="2563" spans="1:28" x14ac:dyDescent="0.2">
      <c r="A2563" s="101">
        <v>2561</v>
      </c>
      <c r="B2563" s="37"/>
      <c r="C2563" s="37"/>
      <c r="D2563" s="37"/>
      <c r="G2563" s="37"/>
      <c r="J2563" s="25"/>
      <c r="K2563" s="25"/>
      <c r="P2563" s="25"/>
      <c r="T2563" s="37"/>
      <c r="U2563" s="37"/>
      <c r="Y2563" s="37"/>
      <c r="Z2563" s="37"/>
    </row>
    <row r="2564" spans="1:28" x14ac:dyDescent="0.2">
      <c r="A2564" s="101">
        <v>2562</v>
      </c>
      <c r="B2564" s="37"/>
      <c r="C2564" s="37"/>
      <c r="D2564" s="37"/>
      <c r="G2564" s="37"/>
      <c r="J2564" s="25"/>
      <c r="K2564" s="25"/>
      <c r="P2564" s="25"/>
      <c r="T2564" s="37"/>
      <c r="U2564" s="37"/>
      <c r="Y2564" s="37"/>
      <c r="Z2564" s="37"/>
    </row>
    <row r="2565" spans="1:28" x14ac:dyDescent="0.2">
      <c r="A2565" s="101">
        <v>2563</v>
      </c>
      <c r="B2565" s="37"/>
      <c r="C2565" s="37"/>
      <c r="D2565" s="37"/>
      <c r="G2565" s="37"/>
      <c r="J2565" s="25"/>
      <c r="K2565" s="25"/>
      <c r="P2565" s="25"/>
      <c r="T2565" s="37"/>
      <c r="U2565" s="37"/>
      <c r="Y2565" s="37"/>
      <c r="Z2565" s="37"/>
    </row>
    <row r="2566" spans="1:28" ht="13.5" thickBot="1" x14ac:dyDescent="0.25">
      <c r="A2566" s="113">
        <v>2564</v>
      </c>
      <c r="B2566" s="121"/>
      <c r="C2566" s="121"/>
      <c r="D2566" s="121"/>
      <c r="E2566" s="121"/>
      <c r="F2566" s="122"/>
      <c r="G2566" s="121"/>
      <c r="H2566" s="122"/>
      <c r="I2566" s="121"/>
      <c r="J2566" s="121"/>
      <c r="K2566" s="121"/>
      <c r="L2566" s="121"/>
      <c r="M2566" s="122"/>
      <c r="N2566" s="121"/>
      <c r="O2566" s="121"/>
      <c r="P2566" s="121"/>
      <c r="Q2566" s="121"/>
      <c r="R2566" s="122"/>
      <c r="S2566" s="121"/>
      <c r="T2566" s="121"/>
      <c r="U2566" s="121"/>
      <c r="V2566" s="121"/>
      <c r="W2566" s="122"/>
      <c r="X2566" s="121"/>
      <c r="Y2566" s="114"/>
      <c r="Z2566" s="114"/>
      <c r="AA2566" s="114"/>
      <c r="AB2566" s="115"/>
    </row>
    <row r="2567" spans="1:28" x14ac:dyDescent="0.2">
      <c r="A2567" s="101">
        <v>2565</v>
      </c>
      <c r="B2567" s="37"/>
      <c r="C2567" s="37"/>
      <c r="D2567" s="37"/>
      <c r="G2567" s="37"/>
      <c r="J2567" s="25"/>
      <c r="K2567" s="25"/>
      <c r="P2567" s="25"/>
      <c r="T2567" s="37"/>
      <c r="U2567" s="37"/>
      <c r="Y2567" s="37"/>
      <c r="Z2567" s="37"/>
    </row>
    <row r="2568" spans="1:28" x14ac:dyDescent="0.2">
      <c r="A2568" s="101">
        <v>2566</v>
      </c>
      <c r="B2568" s="37"/>
      <c r="C2568" s="37"/>
      <c r="D2568" s="37"/>
      <c r="G2568" s="37"/>
      <c r="J2568" s="25"/>
      <c r="K2568" s="25"/>
      <c r="P2568" s="25"/>
      <c r="T2568" s="37"/>
      <c r="U2568" s="37"/>
      <c r="Y2568" s="37"/>
      <c r="Z2568" s="37"/>
    </row>
    <row r="2569" spans="1:28" x14ac:dyDescent="0.2">
      <c r="A2569" s="101">
        <v>2567</v>
      </c>
      <c r="B2569" s="37"/>
      <c r="C2569" s="37"/>
      <c r="D2569" s="37"/>
      <c r="G2569" s="37"/>
      <c r="J2569" s="25"/>
      <c r="K2569" s="25"/>
      <c r="P2569" s="25"/>
      <c r="T2569" s="37"/>
      <c r="U2569" s="37"/>
      <c r="Y2569" s="37"/>
      <c r="Z2569" s="37"/>
    </row>
    <row r="2570" spans="1:28" x14ac:dyDescent="0.2">
      <c r="A2570" s="101">
        <v>2568</v>
      </c>
      <c r="B2570" s="37"/>
      <c r="C2570" s="37"/>
      <c r="D2570" s="37"/>
      <c r="G2570" s="37"/>
      <c r="J2570" s="25"/>
      <c r="K2570" s="25"/>
      <c r="P2570" s="25"/>
      <c r="T2570" s="37"/>
      <c r="U2570" s="37"/>
      <c r="Y2570" s="37"/>
      <c r="Z2570" s="37"/>
    </row>
    <row r="2571" spans="1:28" ht="13.5" thickBot="1" x14ac:dyDescent="0.25">
      <c r="A2571" s="113">
        <v>2569</v>
      </c>
      <c r="B2571" s="121"/>
      <c r="C2571" s="121"/>
      <c r="D2571" s="121"/>
      <c r="E2571" s="121"/>
      <c r="F2571" s="122"/>
      <c r="G2571" s="121"/>
      <c r="H2571" s="122"/>
      <c r="I2571" s="121"/>
      <c r="J2571" s="121"/>
      <c r="K2571" s="121"/>
      <c r="L2571" s="121"/>
      <c r="M2571" s="122"/>
      <c r="N2571" s="121"/>
      <c r="O2571" s="121"/>
      <c r="P2571" s="121"/>
      <c r="Q2571" s="121"/>
      <c r="R2571" s="122"/>
      <c r="S2571" s="121"/>
      <c r="T2571" s="121"/>
      <c r="U2571" s="121"/>
      <c r="V2571" s="121"/>
      <c r="W2571" s="122"/>
      <c r="X2571" s="121"/>
      <c r="Y2571" s="114"/>
      <c r="Z2571" s="114"/>
      <c r="AA2571" s="114"/>
      <c r="AB2571" s="115"/>
    </row>
    <row r="2572" spans="1:28" x14ac:dyDescent="0.2">
      <c r="A2572" s="101">
        <v>2570</v>
      </c>
      <c r="B2572" s="37"/>
      <c r="C2572" s="37"/>
      <c r="D2572" s="37"/>
      <c r="G2572" s="37"/>
      <c r="J2572" s="25"/>
      <c r="K2572" s="25"/>
      <c r="P2572" s="25"/>
      <c r="T2572" s="37"/>
      <c r="U2572" s="37"/>
      <c r="Y2572" s="37"/>
      <c r="Z2572" s="37"/>
    </row>
    <row r="2573" spans="1:28" x14ac:dyDescent="0.2">
      <c r="A2573" s="101">
        <v>2571</v>
      </c>
      <c r="B2573" s="37"/>
      <c r="C2573" s="37"/>
      <c r="D2573" s="37"/>
      <c r="G2573" s="37"/>
      <c r="J2573" s="25"/>
      <c r="K2573" s="25"/>
      <c r="P2573" s="25"/>
      <c r="T2573" s="37"/>
      <c r="U2573" s="37"/>
      <c r="Y2573" s="37"/>
      <c r="Z2573" s="37"/>
    </row>
    <row r="2574" spans="1:28" x14ac:dyDescent="0.2">
      <c r="A2574" s="101">
        <v>2572</v>
      </c>
      <c r="B2574" s="37"/>
      <c r="C2574" s="37"/>
      <c r="D2574" s="37"/>
      <c r="G2574" s="37"/>
      <c r="J2574" s="25"/>
      <c r="K2574" s="25"/>
      <c r="P2574" s="25"/>
      <c r="T2574" s="37"/>
      <c r="U2574" s="37"/>
      <c r="Y2574" s="37"/>
      <c r="Z2574" s="37"/>
    </row>
    <row r="2575" spans="1:28" x14ac:dyDescent="0.2">
      <c r="A2575" s="101">
        <v>2573</v>
      </c>
      <c r="B2575" s="37"/>
      <c r="C2575" s="37"/>
      <c r="D2575" s="37"/>
      <c r="G2575" s="37"/>
      <c r="J2575" s="25"/>
      <c r="K2575" s="25"/>
      <c r="P2575" s="25"/>
      <c r="T2575" s="37"/>
      <c r="U2575" s="37"/>
      <c r="Y2575" s="37"/>
      <c r="Z2575" s="37"/>
    </row>
    <row r="2576" spans="1:28" ht="13.5" thickBot="1" x14ac:dyDescent="0.25">
      <c r="A2576" s="113">
        <v>2574</v>
      </c>
      <c r="B2576" s="121"/>
      <c r="C2576" s="121"/>
      <c r="D2576" s="121"/>
      <c r="E2576" s="121"/>
      <c r="F2576" s="122"/>
      <c r="G2576" s="121"/>
      <c r="H2576" s="122"/>
      <c r="I2576" s="121"/>
      <c r="J2576" s="121"/>
      <c r="K2576" s="121"/>
      <c r="L2576" s="121"/>
      <c r="M2576" s="122"/>
      <c r="N2576" s="121"/>
      <c r="O2576" s="121"/>
      <c r="P2576" s="121"/>
      <c r="Q2576" s="121"/>
      <c r="R2576" s="122"/>
      <c r="S2576" s="121"/>
      <c r="T2576" s="121"/>
      <c r="U2576" s="121"/>
      <c r="V2576" s="121"/>
      <c r="W2576" s="122"/>
      <c r="X2576" s="121"/>
      <c r="Y2576" s="114"/>
      <c r="Z2576" s="114"/>
      <c r="AA2576" s="114"/>
      <c r="AB2576" s="115"/>
    </row>
    <row r="2577" spans="1:28" x14ac:dyDescent="0.2">
      <c r="A2577" s="101">
        <v>2575</v>
      </c>
      <c r="B2577" s="37"/>
      <c r="C2577" s="37"/>
      <c r="D2577" s="37"/>
      <c r="G2577" s="37"/>
      <c r="J2577" s="25"/>
      <c r="K2577" s="25"/>
      <c r="P2577" s="25"/>
      <c r="T2577" s="37"/>
      <c r="U2577" s="37"/>
      <c r="Y2577" s="37"/>
      <c r="Z2577" s="37"/>
    </row>
    <row r="2578" spans="1:28" x14ac:dyDescent="0.2">
      <c r="A2578" s="101">
        <v>2576</v>
      </c>
      <c r="B2578" s="37"/>
      <c r="C2578" s="37"/>
      <c r="D2578" s="37"/>
      <c r="G2578" s="37"/>
      <c r="J2578" s="25"/>
      <c r="K2578" s="25"/>
      <c r="P2578" s="25"/>
      <c r="T2578" s="37"/>
      <c r="U2578" s="37"/>
      <c r="Y2578" s="37"/>
      <c r="Z2578" s="37"/>
    </row>
    <row r="2579" spans="1:28" x14ac:dyDescent="0.2">
      <c r="A2579" s="101">
        <v>2577</v>
      </c>
      <c r="B2579" s="37"/>
      <c r="C2579" s="37"/>
      <c r="D2579" s="37"/>
      <c r="G2579" s="37"/>
      <c r="J2579" s="25"/>
      <c r="K2579" s="25"/>
      <c r="P2579" s="25"/>
      <c r="T2579" s="37"/>
      <c r="U2579" s="37"/>
      <c r="Y2579" s="37"/>
      <c r="Z2579" s="37"/>
    </row>
    <row r="2580" spans="1:28" x14ac:dyDescent="0.2">
      <c r="A2580" s="101">
        <v>2578</v>
      </c>
      <c r="B2580" s="37"/>
      <c r="C2580" s="37"/>
      <c r="D2580" s="37"/>
      <c r="G2580" s="37"/>
      <c r="J2580" s="25"/>
      <c r="K2580" s="25"/>
      <c r="P2580" s="25"/>
      <c r="T2580" s="37"/>
      <c r="U2580" s="37"/>
      <c r="Y2580" s="37"/>
      <c r="Z2580" s="37"/>
    </row>
    <row r="2581" spans="1:28" ht="13.5" thickBot="1" x14ac:dyDescent="0.25">
      <c r="A2581" s="113">
        <v>2579</v>
      </c>
      <c r="B2581" s="121"/>
      <c r="C2581" s="121"/>
      <c r="D2581" s="121"/>
      <c r="E2581" s="121"/>
      <c r="F2581" s="122"/>
      <c r="G2581" s="121"/>
      <c r="H2581" s="122"/>
      <c r="I2581" s="121"/>
      <c r="J2581" s="121"/>
      <c r="K2581" s="121"/>
      <c r="L2581" s="121"/>
      <c r="M2581" s="122"/>
      <c r="N2581" s="121"/>
      <c r="O2581" s="121"/>
      <c r="P2581" s="121"/>
      <c r="Q2581" s="121"/>
      <c r="R2581" s="122"/>
      <c r="S2581" s="121"/>
      <c r="T2581" s="121"/>
      <c r="U2581" s="121"/>
      <c r="V2581" s="121"/>
      <c r="W2581" s="122"/>
      <c r="X2581" s="121"/>
      <c r="Y2581" s="114"/>
      <c r="Z2581" s="114"/>
      <c r="AA2581" s="114"/>
      <c r="AB2581" s="115"/>
    </row>
    <row r="2582" spans="1:28" x14ac:dyDescent="0.2">
      <c r="A2582" s="101">
        <v>2580</v>
      </c>
      <c r="B2582" s="37"/>
      <c r="C2582" s="37"/>
      <c r="D2582" s="37"/>
      <c r="G2582" s="37"/>
      <c r="J2582" s="25"/>
      <c r="K2582" s="25"/>
      <c r="P2582" s="25"/>
      <c r="T2582" s="37"/>
      <c r="U2582" s="37"/>
      <c r="Y2582" s="37"/>
      <c r="Z2582" s="37"/>
    </row>
    <row r="2583" spans="1:28" x14ac:dyDescent="0.2">
      <c r="A2583" s="101">
        <v>2581</v>
      </c>
      <c r="B2583" s="37"/>
      <c r="C2583" s="37"/>
      <c r="D2583" s="37"/>
      <c r="G2583" s="37"/>
      <c r="J2583" s="25"/>
      <c r="K2583" s="25"/>
      <c r="P2583" s="25"/>
      <c r="T2583" s="37"/>
      <c r="U2583" s="37"/>
      <c r="Y2583" s="37"/>
      <c r="Z2583" s="37"/>
    </row>
    <row r="2584" spans="1:28" x14ac:dyDescent="0.2">
      <c r="A2584" s="101">
        <v>2582</v>
      </c>
      <c r="B2584" s="37"/>
      <c r="C2584" s="37"/>
      <c r="D2584" s="37"/>
      <c r="G2584" s="37"/>
      <c r="J2584" s="25"/>
      <c r="K2584" s="25"/>
      <c r="P2584" s="25"/>
      <c r="T2584" s="37"/>
      <c r="U2584" s="37"/>
      <c r="Y2584" s="37"/>
      <c r="Z2584" s="37"/>
    </row>
    <row r="2585" spans="1:28" x14ac:dyDescent="0.2">
      <c r="A2585" s="101">
        <v>2583</v>
      </c>
      <c r="B2585" s="37"/>
      <c r="C2585" s="37"/>
      <c r="D2585" s="37"/>
      <c r="G2585" s="37"/>
      <c r="J2585" s="25"/>
      <c r="K2585" s="25"/>
      <c r="P2585" s="25"/>
      <c r="T2585" s="37"/>
      <c r="U2585" s="37"/>
      <c r="Y2585" s="37"/>
      <c r="Z2585" s="37"/>
    </row>
    <row r="2586" spans="1:28" ht="13.5" thickBot="1" x14ac:dyDescent="0.25">
      <c r="A2586" s="113">
        <v>2584</v>
      </c>
      <c r="B2586" s="121"/>
      <c r="C2586" s="121"/>
      <c r="D2586" s="121"/>
      <c r="E2586" s="121"/>
      <c r="F2586" s="122"/>
      <c r="G2586" s="121"/>
      <c r="H2586" s="122"/>
      <c r="I2586" s="121"/>
      <c r="J2586" s="121"/>
      <c r="K2586" s="121"/>
      <c r="L2586" s="121"/>
      <c r="M2586" s="122"/>
      <c r="N2586" s="121"/>
      <c r="O2586" s="121"/>
      <c r="P2586" s="121"/>
      <c r="Q2586" s="121"/>
      <c r="R2586" s="122"/>
      <c r="S2586" s="121"/>
      <c r="T2586" s="121"/>
      <c r="U2586" s="121"/>
      <c r="V2586" s="121"/>
      <c r="W2586" s="122"/>
      <c r="X2586" s="121"/>
      <c r="Y2586" s="114"/>
      <c r="Z2586" s="114"/>
      <c r="AA2586" s="114"/>
      <c r="AB2586" s="115"/>
    </row>
    <row r="2587" spans="1:28" x14ac:dyDescent="0.2">
      <c r="A2587" s="101">
        <v>2585</v>
      </c>
      <c r="B2587" s="37"/>
      <c r="C2587" s="37"/>
      <c r="D2587" s="37"/>
      <c r="G2587" s="37"/>
      <c r="J2587" s="25"/>
      <c r="K2587" s="25"/>
      <c r="P2587" s="25"/>
      <c r="T2587" s="37"/>
      <c r="U2587" s="37"/>
      <c r="Y2587" s="37"/>
      <c r="Z2587" s="37"/>
    </row>
    <row r="2588" spans="1:28" x14ac:dyDescent="0.2">
      <c r="A2588" s="101">
        <v>2586</v>
      </c>
      <c r="B2588" s="37"/>
      <c r="C2588" s="37"/>
      <c r="D2588" s="37"/>
      <c r="G2588" s="37"/>
      <c r="J2588" s="25"/>
      <c r="K2588" s="25"/>
      <c r="P2588" s="25"/>
      <c r="T2588" s="37"/>
      <c r="U2588" s="37"/>
      <c r="Y2588" s="37"/>
      <c r="Z2588" s="37"/>
    </row>
    <row r="2589" spans="1:28" x14ac:dyDescent="0.2">
      <c r="A2589" s="101">
        <v>2587</v>
      </c>
      <c r="B2589" s="37"/>
      <c r="C2589" s="37"/>
      <c r="D2589" s="37"/>
      <c r="G2589" s="37"/>
      <c r="J2589" s="25"/>
      <c r="K2589" s="25"/>
      <c r="P2589" s="25"/>
      <c r="T2589" s="37"/>
      <c r="U2589" s="37"/>
      <c r="Y2589" s="37"/>
      <c r="Z2589" s="37"/>
    </row>
    <row r="2590" spans="1:28" x14ac:dyDescent="0.2">
      <c r="A2590" s="101">
        <v>2588</v>
      </c>
      <c r="B2590" s="37"/>
      <c r="C2590" s="37"/>
      <c r="D2590" s="37"/>
      <c r="G2590" s="37"/>
      <c r="J2590" s="25"/>
      <c r="K2590" s="25"/>
      <c r="P2590" s="25"/>
      <c r="T2590" s="37"/>
      <c r="U2590" s="37"/>
      <c r="Y2590" s="37"/>
      <c r="Z2590" s="37"/>
    </row>
    <row r="2591" spans="1:28" ht="13.5" thickBot="1" x14ac:dyDescent="0.25">
      <c r="A2591" s="113">
        <v>2589</v>
      </c>
      <c r="B2591" s="121"/>
      <c r="C2591" s="121"/>
      <c r="D2591" s="121"/>
      <c r="E2591" s="121"/>
      <c r="F2591" s="122"/>
      <c r="G2591" s="121"/>
      <c r="H2591" s="122"/>
      <c r="I2591" s="121"/>
      <c r="J2591" s="121"/>
      <c r="K2591" s="121"/>
      <c r="L2591" s="121"/>
      <c r="M2591" s="122"/>
      <c r="N2591" s="121"/>
      <c r="O2591" s="121"/>
      <c r="P2591" s="121"/>
      <c r="Q2591" s="121"/>
      <c r="R2591" s="122"/>
      <c r="S2591" s="121"/>
      <c r="T2591" s="121"/>
      <c r="U2591" s="121"/>
      <c r="V2591" s="121"/>
      <c r="W2591" s="122"/>
      <c r="X2591" s="121"/>
      <c r="Y2591" s="114"/>
      <c r="Z2591" s="114"/>
      <c r="AA2591" s="114"/>
      <c r="AB2591" s="115"/>
    </row>
    <row r="2592" spans="1:28" x14ac:dyDescent="0.2">
      <c r="A2592" s="101">
        <v>2590</v>
      </c>
      <c r="B2592" s="37"/>
      <c r="C2592" s="37"/>
      <c r="D2592" s="37"/>
      <c r="G2592" s="37"/>
      <c r="J2592" s="25"/>
      <c r="K2592" s="25"/>
      <c r="P2592" s="25"/>
      <c r="T2592" s="37"/>
      <c r="U2592" s="37"/>
      <c r="Y2592" s="37"/>
      <c r="Z2592" s="37"/>
    </row>
    <row r="2593" spans="1:28" x14ac:dyDescent="0.2">
      <c r="A2593" s="101">
        <v>2591</v>
      </c>
      <c r="B2593" s="37"/>
      <c r="C2593" s="37"/>
      <c r="D2593" s="37"/>
      <c r="G2593" s="37"/>
      <c r="J2593" s="25"/>
      <c r="K2593" s="25"/>
      <c r="P2593" s="25"/>
      <c r="T2593" s="37"/>
      <c r="U2593" s="37"/>
      <c r="Y2593" s="37"/>
      <c r="Z2593" s="37"/>
    </row>
    <row r="2594" spans="1:28" x14ac:dyDescent="0.2">
      <c r="A2594" s="101">
        <v>2592</v>
      </c>
      <c r="B2594" s="37"/>
      <c r="C2594" s="37"/>
      <c r="D2594" s="37"/>
      <c r="G2594" s="37"/>
      <c r="J2594" s="25"/>
      <c r="K2594" s="25"/>
      <c r="P2594" s="25"/>
      <c r="T2594" s="37"/>
      <c r="U2594" s="37"/>
      <c r="Y2594" s="37"/>
      <c r="Z2594" s="37"/>
    </row>
    <row r="2595" spans="1:28" x14ac:dyDescent="0.2">
      <c r="A2595" s="101">
        <v>2593</v>
      </c>
      <c r="B2595" s="37"/>
      <c r="C2595" s="37"/>
      <c r="D2595" s="37"/>
      <c r="G2595" s="37"/>
      <c r="J2595" s="25"/>
      <c r="K2595" s="25"/>
      <c r="P2595" s="25"/>
      <c r="T2595" s="37"/>
      <c r="U2595" s="37"/>
      <c r="Y2595" s="37"/>
      <c r="Z2595" s="37"/>
    </row>
    <row r="2596" spans="1:28" ht="13.5" thickBot="1" x14ac:dyDescent="0.25">
      <c r="A2596" s="113">
        <v>2594</v>
      </c>
      <c r="B2596" s="121"/>
      <c r="C2596" s="121"/>
      <c r="D2596" s="121"/>
      <c r="E2596" s="121"/>
      <c r="F2596" s="122"/>
      <c r="G2596" s="121"/>
      <c r="H2596" s="122"/>
      <c r="I2596" s="121"/>
      <c r="J2596" s="121"/>
      <c r="K2596" s="121"/>
      <c r="L2596" s="121"/>
      <c r="M2596" s="122"/>
      <c r="N2596" s="121"/>
      <c r="O2596" s="121"/>
      <c r="P2596" s="121"/>
      <c r="Q2596" s="121"/>
      <c r="R2596" s="122"/>
      <c r="S2596" s="121"/>
      <c r="T2596" s="121"/>
      <c r="U2596" s="121"/>
      <c r="V2596" s="121"/>
      <c r="W2596" s="122"/>
      <c r="X2596" s="121"/>
      <c r="Y2596" s="114"/>
      <c r="Z2596" s="114"/>
      <c r="AA2596" s="114"/>
      <c r="AB2596" s="115"/>
    </row>
    <row r="2597" spans="1:28" x14ac:dyDescent="0.2">
      <c r="A2597" s="101">
        <v>2595</v>
      </c>
      <c r="B2597" s="37"/>
      <c r="C2597" s="37"/>
      <c r="D2597" s="37"/>
      <c r="G2597" s="37"/>
      <c r="J2597" s="25"/>
      <c r="K2597" s="25"/>
      <c r="P2597" s="25"/>
      <c r="T2597" s="37"/>
      <c r="U2597" s="37"/>
      <c r="Y2597" s="37"/>
      <c r="Z2597" s="37"/>
    </row>
    <row r="2598" spans="1:28" x14ac:dyDescent="0.2">
      <c r="A2598" s="101">
        <v>2596</v>
      </c>
      <c r="B2598" s="37"/>
      <c r="C2598" s="37"/>
      <c r="D2598" s="37"/>
      <c r="G2598" s="37"/>
      <c r="J2598" s="25"/>
      <c r="K2598" s="25"/>
      <c r="P2598" s="25"/>
      <c r="T2598" s="37"/>
      <c r="U2598" s="37"/>
      <c r="Y2598" s="37"/>
      <c r="Z2598" s="37"/>
    </row>
    <row r="2599" spans="1:28" x14ac:dyDescent="0.2">
      <c r="A2599" s="101">
        <v>2597</v>
      </c>
      <c r="B2599" s="37"/>
      <c r="C2599" s="37"/>
      <c r="D2599" s="37"/>
      <c r="G2599" s="37"/>
      <c r="J2599" s="25"/>
      <c r="K2599" s="25"/>
      <c r="P2599" s="25"/>
      <c r="T2599" s="37"/>
      <c r="U2599" s="37"/>
      <c r="Y2599" s="37"/>
      <c r="Z2599" s="37"/>
    </row>
    <row r="2600" spans="1:28" x14ac:dyDescent="0.2">
      <c r="A2600" s="101">
        <v>2598</v>
      </c>
      <c r="B2600" s="37"/>
      <c r="C2600" s="37"/>
      <c r="D2600" s="37"/>
      <c r="G2600" s="37"/>
      <c r="J2600" s="25"/>
      <c r="K2600" s="25"/>
      <c r="P2600" s="25"/>
      <c r="T2600" s="37"/>
      <c r="U2600" s="37"/>
      <c r="Y2600" s="37"/>
      <c r="Z2600" s="37"/>
    </row>
    <row r="2601" spans="1:28" ht="13.5" thickBot="1" x14ac:dyDescent="0.25">
      <c r="A2601" s="113">
        <v>2599</v>
      </c>
      <c r="B2601" s="121"/>
      <c r="C2601" s="121"/>
      <c r="D2601" s="121"/>
      <c r="E2601" s="121"/>
      <c r="F2601" s="122"/>
      <c r="G2601" s="121"/>
      <c r="H2601" s="122"/>
      <c r="I2601" s="121"/>
      <c r="J2601" s="121"/>
      <c r="K2601" s="121"/>
      <c r="L2601" s="121"/>
      <c r="M2601" s="122"/>
      <c r="N2601" s="121"/>
      <c r="O2601" s="121"/>
      <c r="P2601" s="121"/>
      <c r="Q2601" s="121"/>
      <c r="R2601" s="122"/>
      <c r="S2601" s="121"/>
      <c r="T2601" s="121"/>
      <c r="U2601" s="121"/>
      <c r="V2601" s="121"/>
      <c r="W2601" s="122"/>
      <c r="X2601" s="121"/>
      <c r="Y2601" s="114"/>
      <c r="Z2601" s="114"/>
      <c r="AA2601" s="114"/>
      <c r="AB2601" s="115"/>
    </row>
    <row r="2602" spans="1:28" x14ac:dyDescent="0.2">
      <c r="A2602" s="101">
        <v>2600</v>
      </c>
      <c r="B2602" s="37"/>
      <c r="C2602" s="37"/>
      <c r="D2602" s="37"/>
      <c r="G2602" s="37"/>
      <c r="J2602" s="25"/>
      <c r="K2602" s="25"/>
      <c r="P2602" s="25"/>
      <c r="T2602" s="37"/>
      <c r="U2602" s="37"/>
      <c r="Y2602" s="37"/>
      <c r="Z2602" s="37"/>
    </row>
    <row r="2603" spans="1:28" x14ac:dyDescent="0.2">
      <c r="A2603" s="101">
        <v>2601</v>
      </c>
      <c r="B2603" s="37"/>
      <c r="C2603" s="37"/>
      <c r="D2603" s="37"/>
      <c r="G2603" s="37"/>
      <c r="J2603" s="25"/>
      <c r="K2603" s="25"/>
      <c r="P2603" s="25"/>
      <c r="T2603" s="37"/>
      <c r="U2603" s="37"/>
      <c r="Y2603" s="37"/>
      <c r="Z2603" s="37"/>
    </row>
    <row r="2604" spans="1:28" x14ac:dyDescent="0.2">
      <c r="A2604" s="101">
        <v>2602</v>
      </c>
      <c r="B2604" s="37"/>
      <c r="C2604" s="37"/>
      <c r="D2604" s="37"/>
      <c r="G2604" s="37"/>
      <c r="J2604" s="25"/>
      <c r="K2604" s="25"/>
      <c r="P2604" s="25"/>
      <c r="T2604" s="37"/>
      <c r="U2604" s="37"/>
      <c r="Y2604" s="37"/>
      <c r="Z2604" s="37"/>
    </row>
    <row r="2605" spans="1:28" x14ac:dyDescent="0.2">
      <c r="A2605" s="101">
        <v>2603</v>
      </c>
      <c r="B2605" s="37"/>
      <c r="C2605" s="37"/>
      <c r="D2605" s="37"/>
      <c r="G2605" s="37"/>
      <c r="J2605" s="25"/>
      <c r="K2605" s="25"/>
      <c r="P2605" s="25"/>
      <c r="T2605" s="37"/>
      <c r="U2605" s="37"/>
      <c r="Y2605" s="37"/>
      <c r="Z2605" s="37"/>
    </row>
    <row r="2606" spans="1:28" ht="13.5" thickBot="1" x14ac:dyDescent="0.25">
      <c r="A2606" s="113">
        <v>2604</v>
      </c>
      <c r="B2606" s="121"/>
      <c r="C2606" s="121"/>
      <c r="D2606" s="121"/>
      <c r="E2606" s="121"/>
      <c r="F2606" s="122"/>
      <c r="G2606" s="121"/>
      <c r="H2606" s="122"/>
      <c r="I2606" s="121"/>
      <c r="J2606" s="121"/>
      <c r="K2606" s="121"/>
      <c r="L2606" s="121"/>
      <c r="M2606" s="122"/>
      <c r="N2606" s="121"/>
      <c r="O2606" s="121"/>
      <c r="P2606" s="121"/>
      <c r="Q2606" s="121"/>
      <c r="R2606" s="122"/>
      <c r="S2606" s="121"/>
      <c r="T2606" s="121"/>
      <c r="U2606" s="121"/>
      <c r="V2606" s="121"/>
      <c r="W2606" s="122"/>
      <c r="X2606" s="121"/>
      <c r="Y2606" s="114"/>
      <c r="Z2606" s="114"/>
      <c r="AA2606" s="114"/>
      <c r="AB2606" s="115"/>
    </row>
    <row r="2607" spans="1:28" x14ac:dyDescent="0.2">
      <c r="A2607" s="101">
        <v>2605</v>
      </c>
      <c r="B2607" s="37"/>
      <c r="C2607" s="37"/>
      <c r="D2607" s="37"/>
      <c r="G2607" s="37"/>
      <c r="J2607" s="25"/>
      <c r="K2607" s="25"/>
      <c r="P2607" s="25"/>
      <c r="T2607" s="37"/>
      <c r="U2607" s="37"/>
      <c r="Y2607" s="37"/>
      <c r="Z2607" s="37"/>
    </row>
    <row r="2608" spans="1:28" x14ac:dyDescent="0.2">
      <c r="A2608" s="101">
        <v>2606</v>
      </c>
      <c r="B2608" s="37"/>
      <c r="C2608" s="37"/>
      <c r="D2608" s="37"/>
      <c r="G2608" s="37"/>
      <c r="J2608" s="25"/>
      <c r="K2608" s="25"/>
      <c r="P2608" s="25"/>
      <c r="T2608" s="37"/>
      <c r="U2608" s="37"/>
      <c r="Y2608" s="37"/>
      <c r="Z2608" s="37"/>
    </row>
    <row r="2609" spans="1:28" x14ac:dyDescent="0.2">
      <c r="A2609" s="101">
        <v>2607</v>
      </c>
      <c r="B2609" s="37"/>
      <c r="C2609" s="37"/>
      <c r="D2609" s="37"/>
      <c r="G2609" s="37"/>
      <c r="J2609" s="25"/>
      <c r="K2609" s="25"/>
      <c r="P2609" s="25"/>
      <c r="T2609" s="37"/>
      <c r="U2609" s="37"/>
      <c r="Y2609" s="37"/>
      <c r="Z2609" s="37"/>
    </row>
    <row r="2610" spans="1:28" x14ac:dyDescent="0.2">
      <c r="A2610" s="101">
        <v>2608</v>
      </c>
      <c r="B2610" s="37"/>
      <c r="C2610" s="37"/>
      <c r="D2610" s="37"/>
      <c r="G2610" s="37"/>
      <c r="J2610" s="25"/>
      <c r="K2610" s="25"/>
      <c r="P2610" s="25"/>
      <c r="T2610" s="37"/>
      <c r="U2610" s="37"/>
      <c r="Y2610" s="37"/>
      <c r="Z2610" s="37"/>
    </row>
    <row r="2611" spans="1:28" ht="13.5" thickBot="1" x14ac:dyDescent="0.25">
      <c r="A2611" s="113">
        <v>2609</v>
      </c>
      <c r="B2611" s="121"/>
      <c r="C2611" s="121"/>
      <c r="D2611" s="121"/>
      <c r="E2611" s="121"/>
      <c r="F2611" s="122"/>
      <c r="G2611" s="121"/>
      <c r="H2611" s="122"/>
      <c r="I2611" s="121"/>
      <c r="J2611" s="121"/>
      <c r="K2611" s="121"/>
      <c r="L2611" s="121"/>
      <c r="M2611" s="122"/>
      <c r="N2611" s="121"/>
      <c r="O2611" s="121"/>
      <c r="P2611" s="121"/>
      <c r="Q2611" s="121"/>
      <c r="R2611" s="122"/>
      <c r="S2611" s="121"/>
      <c r="T2611" s="121"/>
      <c r="U2611" s="121"/>
      <c r="V2611" s="121"/>
      <c r="W2611" s="122"/>
      <c r="X2611" s="121"/>
      <c r="Y2611" s="114"/>
      <c r="Z2611" s="114"/>
      <c r="AA2611" s="114"/>
      <c r="AB2611" s="115"/>
    </row>
    <row r="2612" spans="1:28" x14ac:dyDescent="0.2">
      <c r="A2612" s="101">
        <v>2610</v>
      </c>
      <c r="B2612" s="37"/>
      <c r="C2612" s="37"/>
      <c r="D2612" s="37"/>
      <c r="G2612" s="37"/>
      <c r="J2612" s="25"/>
      <c r="K2612" s="25"/>
      <c r="P2612" s="25"/>
      <c r="T2612" s="37"/>
      <c r="U2612" s="37"/>
      <c r="Y2612" s="37"/>
      <c r="Z2612" s="37"/>
    </row>
    <row r="2613" spans="1:28" x14ac:dyDescent="0.2">
      <c r="A2613" s="101">
        <v>2611</v>
      </c>
      <c r="B2613" s="37"/>
      <c r="C2613" s="37"/>
      <c r="D2613" s="37"/>
      <c r="G2613" s="37"/>
      <c r="J2613" s="25"/>
      <c r="K2613" s="25"/>
      <c r="P2613" s="25"/>
      <c r="T2613" s="37"/>
      <c r="U2613" s="37"/>
      <c r="Y2613" s="37"/>
      <c r="Z2613" s="37"/>
    </row>
    <row r="2614" spans="1:28" x14ac:dyDescent="0.2">
      <c r="A2614" s="101">
        <v>2612</v>
      </c>
      <c r="B2614" s="37"/>
      <c r="C2614" s="37"/>
      <c r="D2614" s="37"/>
      <c r="G2614" s="37"/>
      <c r="J2614" s="25"/>
      <c r="K2614" s="25"/>
      <c r="P2614" s="25"/>
      <c r="T2614" s="37"/>
      <c r="U2614" s="37"/>
      <c r="Y2614" s="37"/>
      <c r="Z2614" s="37"/>
    </row>
    <row r="2615" spans="1:28" x14ac:dyDescent="0.2">
      <c r="A2615" s="101">
        <v>2613</v>
      </c>
      <c r="B2615" s="37"/>
      <c r="C2615" s="37"/>
      <c r="D2615" s="37"/>
      <c r="G2615" s="37"/>
      <c r="J2615" s="25"/>
      <c r="K2615" s="25"/>
      <c r="P2615" s="25"/>
      <c r="T2615" s="37"/>
      <c r="U2615" s="37"/>
      <c r="Y2615" s="37"/>
      <c r="Z2615" s="37"/>
    </row>
    <row r="2616" spans="1:28" ht="13.5" thickBot="1" x14ac:dyDescent="0.25">
      <c r="A2616" s="113">
        <v>2614</v>
      </c>
      <c r="B2616" s="121"/>
      <c r="C2616" s="121"/>
      <c r="D2616" s="121"/>
      <c r="E2616" s="121"/>
      <c r="F2616" s="122"/>
      <c r="G2616" s="121"/>
      <c r="H2616" s="122"/>
      <c r="I2616" s="121"/>
      <c r="J2616" s="121"/>
      <c r="K2616" s="121"/>
      <c r="L2616" s="121"/>
      <c r="M2616" s="122"/>
      <c r="N2616" s="121"/>
      <c r="O2616" s="121"/>
      <c r="P2616" s="121"/>
      <c r="Q2616" s="121"/>
      <c r="R2616" s="122"/>
      <c r="S2616" s="121"/>
      <c r="T2616" s="121"/>
      <c r="U2616" s="121"/>
      <c r="V2616" s="121"/>
      <c r="W2616" s="122"/>
      <c r="X2616" s="121"/>
      <c r="Y2616" s="114"/>
      <c r="Z2616" s="114"/>
      <c r="AA2616" s="114"/>
      <c r="AB2616" s="115"/>
    </row>
    <row r="2617" spans="1:28" x14ac:dyDescent="0.2">
      <c r="A2617" s="101">
        <v>2615</v>
      </c>
      <c r="B2617" s="37"/>
      <c r="C2617" s="37"/>
      <c r="D2617" s="37"/>
      <c r="G2617" s="37"/>
      <c r="J2617" s="25"/>
      <c r="K2617" s="25"/>
      <c r="P2617" s="25"/>
      <c r="T2617" s="37"/>
      <c r="U2617" s="37"/>
      <c r="Y2617" s="37"/>
      <c r="Z2617" s="37"/>
    </row>
    <row r="2618" spans="1:28" x14ac:dyDescent="0.2">
      <c r="A2618" s="101">
        <v>2616</v>
      </c>
      <c r="B2618" s="37"/>
      <c r="C2618" s="37"/>
      <c r="D2618" s="37"/>
      <c r="G2618" s="37"/>
      <c r="J2618" s="25"/>
      <c r="K2618" s="25"/>
      <c r="P2618" s="25"/>
      <c r="T2618" s="37"/>
      <c r="U2618" s="37"/>
      <c r="Y2618" s="37"/>
      <c r="Z2618" s="37"/>
    </row>
    <row r="2619" spans="1:28" x14ac:dyDescent="0.2">
      <c r="A2619" s="101">
        <v>2617</v>
      </c>
      <c r="B2619" s="37"/>
      <c r="C2619" s="37"/>
      <c r="D2619" s="37"/>
      <c r="G2619" s="37"/>
      <c r="J2619" s="25"/>
      <c r="K2619" s="25"/>
      <c r="P2619" s="25"/>
      <c r="T2619" s="37"/>
      <c r="U2619" s="37"/>
      <c r="Y2619" s="37"/>
      <c r="Z2619" s="37"/>
    </row>
    <row r="2620" spans="1:28" x14ac:dyDescent="0.2">
      <c r="A2620" s="101">
        <v>2618</v>
      </c>
      <c r="B2620" s="37"/>
      <c r="C2620" s="37"/>
      <c r="D2620" s="37"/>
      <c r="G2620" s="37"/>
      <c r="J2620" s="25"/>
      <c r="K2620" s="25"/>
      <c r="P2620" s="25"/>
      <c r="T2620" s="37"/>
      <c r="U2620" s="37"/>
      <c r="Y2620" s="37"/>
      <c r="Z2620" s="37"/>
    </row>
    <row r="2621" spans="1:28" ht="13.5" thickBot="1" x14ac:dyDescent="0.25">
      <c r="A2621" s="113">
        <v>2619</v>
      </c>
      <c r="B2621" s="121"/>
      <c r="C2621" s="121"/>
      <c r="D2621" s="121"/>
      <c r="E2621" s="121"/>
      <c r="F2621" s="122"/>
      <c r="G2621" s="121"/>
      <c r="H2621" s="122"/>
      <c r="I2621" s="121"/>
      <c r="J2621" s="121"/>
      <c r="K2621" s="121"/>
      <c r="L2621" s="121"/>
      <c r="M2621" s="122"/>
      <c r="N2621" s="121"/>
      <c r="O2621" s="121"/>
      <c r="P2621" s="121"/>
      <c r="Q2621" s="121"/>
      <c r="R2621" s="122"/>
      <c r="S2621" s="121"/>
      <c r="T2621" s="121"/>
      <c r="U2621" s="121"/>
      <c r="V2621" s="121"/>
      <c r="W2621" s="122"/>
      <c r="X2621" s="121"/>
      <c r="Y2621" s="114"/>
      <c r="Z2621" s="114"/>
      <c r="AA2621" s="114"/>
      <c r="AB2621" s="115"/>
    </row>
    <row r="2622" spans="1:28" x14ac:dyDescent="0.2">
      <c r="A2622" s="101">
        <v>2620</v>
      </c>
      <c r="B2622" s="37"/>
      <c r="C2622" s="37"/>
      <c r="D2622" s="37"/>
      <c r="G2622" s="37"/>
      <c r="J2622" s="25"/>
      <c r="K2622" s="25"/>
      <c r="P2622" s="25"/>
      <c r="T2622" s="37"/>
      <c r="U2622" s="37"/>
      <c r="Y2622" s="37"/>
      <c r="Z2622" s="37"/>
    </row>
    <row r="2623" spans="1:28" x14ac:dyDescent="0.2">
      <c r="A2623" s="101">
        <v>2621</v>
      </c>
      <c r="B2623" s="37"/>
      <c r="C2623" s="37"/>
      <c r="D2623" s="37"/>
      <c r="G2623" s="37"/>
      <c r="J2623" s="25"/>
      <c r="K2623" s="25"/>
      <c r="P2623" s="25"/>
      <c r="T2623" s="37"/>
      <c r="U2623" s="37"/>
      <c r="Y2623" s="37"/>
      <c r="Z2623" s="37"/>
    </row>
    <row r="2624" spans="1:28" x14ac:dyDescent="0.2">
      <c r="A2624" s="101">
        <v>2622</v>
      </c>
      <c r="B2624" s="37"/>
      <c r="C2624" s="37"/>
      <c r="D2624" s="37"/>
      <c r="G2624" s="37"/>
      <c r="J2624" s="25"/>
      <c r="K2624" s="25"/>
      <c r="P2624" s="25"/>
      <c r="T2624" s="37"/>
      <c r="U2624" s="37"/>
      <c r="Y2624" s="37"/>
      <c r="Z2624" s="37"/>
    </row>
    <row r="2625" spans="1:28" x14ac:dyDescent="0.2">
      <c r="A2625" s="101">
        <v>2623</v>
      </c>
      <c r="B2625" s="37"/>
      <c r="C2625" s="37"/>
      <c r="D2625" s="37"/>
      <c r="G2625" s="37"/>
      <c r="J2625" s="25"/>
      <c r="K2625" s="25"/>
      <c r="P2625" s="25"/>
      <c r="T2625" s="37"/>
      <c r="U2625" s="37"/>
      <c r="Y2625" s="37"/>
      <c r="Z2625" s="37"/>
    </row>
    <row r="2626" spans="1:28" ht="13.5" thickBot="1" x14ac:dyDescent="0.25">
      <c r="A2626" s="113">
        <v>2624</v>
      </c>
      <c r="B2626" s="121"/>
      <c r="C2626" s="121"/>
      <c r="D2626" s="121"/>
      <c r="E2626" s="121"/>
      <c r="F2626" s="122"/>
      <c r="G2626" s="121"/>
      <c r="H2626" s="122"/>
      <c r="I2626" s="121"/>
      <c r="J2626" s="121"/>
      <c r="K2626" s="121"/>
      <c r="L2626" s="121"/>
      <c r="M2626" s="122"/>
      <c r="N2626" s="121"/>
      <c r="O2626" s="121"/>
      <c r="P2626" s="121"/>
      <c r="Q2626" s="121"/>
      <c r="R2626" s="122"/>
      <c r="S2626" s="121"/>
      <c r="T2626" s="121"/>
      <c r="U2626" s="121"/>
      <c r="V2626" s="121"/>
      <c r="W2626" s="122"/>
      <c r="X2626" s="121"/>
      <c r="Y2626" s="114"/>
      <c r="Z2626" s="114"/>
      <c r="AA2626" s="114"/>
      <c r="AB2626" s="115"/>
    </row>
    <row r="2627" spans="1:28" x14ac:dyDescent="0.2">
      <c r="A2627" s="101">
        <v>2625</v>
      </c>
      <c r="B2627" s="37"/>
      <c r="C2627" s="37"/>
      <c r="D2627" s="37"/>
      <c r="G2627" s="37"/>
      <c r="J2627" s="25"/>
      <c r="K2627" s="25"/>
      <c r="P2627" s="25"/>
      <c r="T2627" s="37"/>
      <c r="U2627" s="37"/>
      <c r="Y2627" s="37"/>
      <c r="Z2627" s="37"/>
    </row>
    <row r="2628" spans="1:28" x14ac:dyDescent="0.2">
      <c r="A2628" s="101">
        <v>2626</v>
      </c>
      <c r="B2628" s="37"/>
      <c r="C2628" s="37"/>
      <c r="D2628" s="37"/>
      <c r="G2628" s="37"/>
      <c r="J2628" s="25"/>
      <c r="K2628" s="25"/>
      <c r="P2628" s="25"/>
      <c r="T2628" s="37"/>
      <c r="U2628" s="37"/>
      <c r="Y2628" s="37"/>
      <c r="Z2628" s="37"/>
    </row>
    <row r="2629" spans="1:28" x14ac:dyDescent="0.2">
      <c r="A2629" s="101">
        <v>2627</v>
      </c>
      <c r="B2629" s="37"/>
      <c r="C2629" s="37"/>
      <c r="D2629" s="37"/>
      <c r="G2629" s="37"/>
      <c r="J2629" s="25"/>
      <c r="K2629" s="25"/>
      <c r="P2629" s="25"/>
      <c r="T2629" s="37"/>
      <c r="U2629" s="37"/>
      <c r="Y2629" s="37"/>
      <c r="Z2629" s="37"/>
    </row>
    <row r="2630" spans="1:28" x14ac:dyDescent="0.2">
      <c r="A2630" s="101">
        <v>2628</v>
      </c>
      <c r="B2630" s="37"/>
      <c r="C2630" s="37"/>
      <c r="D2630" s="37"/>
      <c r="G2630" s="37"/>
      <c r="J2630" s="25"/>
      <c r="K2630" s="25"/>
      <c r="P2630" s="25"/>
      <c r="T2630" s="37"/>
      <c r="U2630" s="37"/>
      <c r="Y2630" s="37"/>
      <c r="Z2630" s="37"/>
    </row>
    <row r="2631" spans="1:28" ht="13.5" thickBot="1" x14ac:dyDescent="0.25">
      <c r="A2631" s="113">
        <v>2629</v>
      </c>
      <c r="B2631" s="121"/>
      <c r="C2631" s="121"/>
      <c r="D2631" s="121"/>
      <c r="E2631" s="121"/>
      <c r="F2631" s="122"/>
      <c r="G2631" s="121"/>
      <c r="H2631" s="122"/>
      <c r="I2631" s="121"/>
      <c r="J2631" s="121"/>
      <c r="K2631" s="121"/>
      <c r="L2631" s="121"/>
      <c r="M2631" s="122"/>
      <c r="N2631" s="121"/>
      <c r="O2631" s="121"/>
      <c r="P2631" s="121"/>
      <c r="Q2631" s="121"/>
      <c r="R2631" s="122"/>
      <c r="S2631" s="121"/>
      <c r="T2631" s="121"/>
      <c r="U2631" s="121"/>
      <c r="V2631" s="121"/>
      <c r="W2631" s="122"/>
      <c r="X2631" s="121"/>
      <c r="Y2631" s="114"/>
      <c r="Z2631" s="114"/>
      <c r="AA2631" s="114"/>
      <c r="AB2631" s="115"/>
    </row>
    <row r="2632" spans="1:28" x14ac:dyDescent="0.2">
      <c r="A2632" s="101">
        <v>2630</v>
      </c>
      <c r="B2632" s="37"/>
      <c r="C2632" s="37"/>
      <c r="D2632" s="37"/>
      <c r="G2632" s="37"/>
      <c r="J2632" s="25"/>
      <c r="K2632" s="25"/>
      <c r="P2632" s="25"/>
      <c r="T2632" s="37"/>
      <c r="U2632" s="37"/>
      <c r="Y2632" s="37"/>
      <c r="Z2632" s="37"/>
    </row>
    <row r="2633" spans="1:28" x14ac:dyDescent="0.2">
      <c r="A2633" s="101">
        <v>2631</v>
      </c>
      <c r="B2633" s="37"/>
      <c r="C2633" s="37"/>
      <c r="D2633" s="37"/>
      <c r="G2633" s="37"/>
      <c r="J2633" s="25"/>
      <c r="K2633" s="25"/>
      <c r="P2633" s="25"/>
      <c r="T2633" s="37"/>
      <c r="U2633" s="37"/>
      <c r="Y2633" s="37"/>
      <c r="Z2633" s="37"/>
    </row>
    <row r="2634" spans="1:28" x14ac:dyDescent="0.2">
      <c r="A2634" s="101">
        <v>2632</v>
      </c>
      <c r="B2634" s="37"/>
      <c r="C2634" s="37"/>
      <c r="D2634" s="37"/>
      <c r="G2634" s="37"/>
      <c r="J2634" s="25"/>
      <c r="K2634" s="25"/>
      <c r="P2634" s="25"/>
      <c r="T2634" s="37"/>
      <c r="U2634" s="37"/>
      <c r="Y2634" s="37"/>
      <c r="Z2634" s="37"/>
    </row>
    <row r="2635" spans="1:28" x14ac:dyDescent="0.2">
      <c r="A2635" s="101">
        <v>2633</v>
      </c>
      <c r="B2635" s="37"/>
      <c r="C2635" s="37"/>
      <c r="D2635" s="37"/>
      <c r="G2635" s="37"/>
      <c r="J2635" s="25"/>
      <c r="K2635" s="25"/>
      <c r="P2635" s="25"/>
      <c r="T2635" s="37"/>
      <c r="U2635" s="37"/>
      <c r="Y2635" s="37"/>
      <c r="Z2635" s="37"/>
    </row>
    <row r="2636" spans="1:28" ht="13.5" thickBot="1" x14ac:dyDescent="0.25">
      <c r="A2636" s="113">
        <v>2634</v>
      </c>
      <c r="B2636" s="121"/>
      <c r="C2636" s="121"/>
      <c r="D2636" s="121"/>
      <c r="E2636" s="121"/>
      <c r="F2636" s="122"/>
      <c r="G2636" s="121"/>
      <c r="H2636" s="122"/>
      <c r="I2636" s="121"/>
      <c r="J2636" s="121"/>
      <c r="K2636" s="121"/>
      <c r="L2636" s="121"/>
      <c r="M2636" s="122"/>
      <c r="N2636" s="121"/>
      <c r="O2636" s="121"/>
      <c r="P2636" s="121"/>
      <c r="Q2636" s="121"/>
      <c r="R2636" s="122"/>
      <c r="S2636" s="121"/>
      <c r="T2636" s="121"/>
      <c r="U2636" s="121"/>
      <c r="V2636" s="121"/>
      <c r="W2636" s="122"/>
      <c r="X2636" s="121"/>
      <c r="Y2636" s="114"/>
      <c r="Z2636" s="114"/>
      <c r="AA2636" s="114"/>
      <c r="AB2636" s="115"/>
    </row>
    <row r="2637" spans="1:28" x14ac:dyDescent="0.2">
      <c r="A2637" s="101">
        <v>2635</v>
      </c>
      <c r="B2637" s="37"/>
      <c r="C2637" s="37"/>
      <c r="D2637" s="37"/>
      <c r="G2637" s="37"/>
      <c r="J2637" s="25"/>
      <c r="K2637" s="25"/>
      <c r="P2637" s="25"/>
      <c r="T2637" s="37"/>
      <c r="U2637" s="37"/>
      <c r="Y2637" s="37"/>
      <c r="Z2637" s="37"/>
    </row>
    <row r="2638" spans="1:28" x14ac:dyDescent="0.2">
      <c r="A2638" s="101">
        <v>2636</v>
      </c>
      <c r="B2638" s="37"/>
      <c r="C2638" s="37"/>
      <c r="D2638" s="37"/>
      <c r="G2638" s="37"/>
      <c r="J2638" s="25"/>
      <c r="K2638" s="25"/>
      <c r="P2638" s="25"/>
      <c r="T2638" s="37"/>
      <c r="U2638" s="37"/>
      <c r="Y2638" s="37"/>
      <c r="Z2638" s="37"/>
    </row>
    <row r="2639" spans="1:28" x14ac:dyDescent="0.2">
      <c r="A2639" s="101">
        <v>2637</v>
      </c>
      <c r="B2639" s="37"/>
      <c r="C2639" s="37"/>
      <c r="D2639" s="37"/>
      <c r="G2639" s="37"/>
      <c r="J2639" s="25"/>
      <c r="K2639" s="25"/>
      <c r="P2639" s="25"/>
      <c r="T2639" s="37"/>
      <c r="U2639" s="37"/>
      <c r="Y2639" s="37"/>
      <c r="Z2639" s="37"/>
    </row>
    <row r="2640" spans="1:28" x14ac:dyDescent="0.2">
      <c r="A2640" s="101">
        <v>2638</v>
      </c>
      <c r="B2640" s="37"/>
      <c r="C2640" s="37"/>
      <c r="D2640" s="37"/>
      <c r="G2640" s="37"/>
      <c r="J2640" s="25"/>
      <c r="K2640" s="25"/>
      <c r="P2640" s="25"/>
      <c r="T2640" s="37"/>
      <c r="U2640" s="37"/>
      <c r="Y2640" s="37"/>
      <c r="Z2640" s="37"/>
    </row>
    <row r="2641" spans="1:28" ht="13.5" thickBot="1" x14ac:dyDescent="0.25">
      <c r="A2641" s="113">
        <v>2639</v>
      </c>
      <c r="B2641" s="121"/>
      <c r="C2641" s="121"/>
      <c r="D2641" s="121"/>
      <c r="E2641" s="121"/>
      <c r="F2641" s="122"/>
      <c r="G2641" s="121"/>
      <c r="H2641" s="122"/>
      <c r="I2641" s="121"/>
      <c r="J2641" s="121"/>
      <c r="K2641" s="121"/>
      <c r="L2641" s="121"/>
      <c r="M2641" s="122"/>
      <c r="N2641" s="121"/>
      <c r="O2641" s="121"/>
      <c r="P2641" s="121"/>
      <c r="Q2641" s="121"/>
      <c r="R2641" s="122"/>
      <c r="S2641" s="121"/>
      <c r="T2641" s="121"/>
      <c r="U2641" s="121"/>
      <c r="V2641" s="121"/>
      <c r="W2641" s="122"/>
      <c r="X2641" s="121"/>
      <c r="Y2641" s="114"/>
      <c r="Z2641" s="114"/>
      <c r="AA2641" s="114"/>
      <c r="AB2641" s="115"/>
    </row>
    <row r="2642" spans="1:28" x14ac:dyDescent="0.2">
      <c r="A2642" s="101">
        <v>2640</v>
      </c>
      <c r="B2642" s="37"/>
      <c r="C2642" s="37"/>
      <c r="D2642" s="37"/>
      <c r="G2642" s="37"/>
      <c r="J2642" s="25"/>
      <c r="K2642" s="25"/>
      <c r="P2642" s="25"/>
      <c r="T2642" s="37"/>
      <c r="U2642" s="37"/>
      <c r="Y2642" s="37"/>
      <c r="Z2642" s="37"/>
    </row>
    <row r="2643" spans="1:28" x14ac:dyDescent="0.2">
      <c r="A2643" s="101">
        <v>2641</v>
      </c>
      <c r="B2643" s="37"/>
      <c r="C2643" s="37"/>
      <c r="D2643" s="37"/>
      <c r="G2643" s="37"/>
      <c r="J2643" s="25"/>
      <c r="K2643" s="25"/>
      <c r="P2643" s="25"/>
      <c r="T2643" s="37"/>
      <c r="U2643" s="37"/>
      <c r="Y2643" s="37"/>
      <c r="Z2643" s="37"/>
    </row>
    <row r="2644" spans="1:28" x14ac:dyDescent="0.2">
      <c r="A2644" s="101">
        <v>2642</v>
      </c>
      <c r="B2644" s="37"/>
      <c r="C2644" s="37"/>
      <c r="D2644" s="37"/>
      <c r="G2644" s="37"/>
      <c r="J2644" s="25"/>
      <c r="K2644" s="25"/>
      <c r="P2644" s="25"/>
      <c r="T2644" s="37"/>
      <c r="U2644" s="37"/>
      <c r="Y2644" s="37"/>
      <c r="Z2644" s="37"/>
    </row>
    <row r="2645" spans="1:28" x14ac:dyDescent="0.2">
      <c r="A2645" s="101">
        <v>2643</v>
      </c>
      <c r="B2645" s="37"/>
      <c r="C2645" s="37"/>
      <c r="D2645" s="37"/>
      <c r="G2645" s="37"/>
      <c r="J2645" s="25"/>
      <c r="K2645" s="25"/>
      <c r="P2645" s="25"/>
      <c r="T2645" s="37"/>
      <c r="U2645" s="37"/>
      <c r="Y2645" s="37"/>
      <c r="Z2645" s="37"/>
    </row>
    <row r="2646" spans="1:28" ht="13.5" thickBot="1" x14ac:dyDescent="0.25">
      <c r="A2646" s="113">
        <v>2644</v>
      </c>
      <c r="B2646" s="121"/>
      <c r="C2646" s="121"/>
      <c r="D2646" s="121"/>
      <c r="E2646" s="121"/>
      <c r="F2646" s="122"/>
      <c r="G2646" s="121"/>
      <c r="H2646" s="122"/>
      <c r="I2646" s="121"/>
      <c r="J2646" s="121"/>
      <c r="K2646" s="121"/>
      <c r="L2646" s="121"/>
      <c r="M2646" s="122"/>
      <c r="N2646" s="121"/>
      <c r="O2646" s="121"/>
      <c r="P2646" s="121"/>
      <c r="Q2646" s="121"/>
      <c r="R2646" s="122"/>
      <c r="S2646" s="121"/>
      <c r="T2646" s="121"/>
      <c r="U2646" s="121"/>
      <c r="V2646" s="121"/>
      <c r="W2646" s="122"/>
      <c r="X2646" s="121"/>
      <c r="Y2646" s="114"/>
      <c r="Z2646" s="114"/>
      <c r="AA2646" s="114"/>
      <c r="AB2646" s="115"/>
    </row>
    <row r="2647" spans="1:28" x14ac:dyDescent="0.2">
      <c r="A2647" s="101">
        <v>2645</v>
      </c>
      <c r="B2647" s="37"/>
      <c r="C2647" s="37"/>
      <c r="D2647" s="37"/>
      <c r="G2647" s="37"/>
      <c r="J2647" s="25"/>
      <c r="K2647" s="25"/>
      <c r="P2647" s="25"/>
      <c r="T2647" s="37"/>
      <c r="U2647" s="37"/>
      <c r="Y2647" s="37"/>
      <c r="Z2647" s="37"/>
    </row>
    <row r="2648" spans="1:28" x14ac:dyDescent="0.2">
      <c r="A2648" s="101">
        <v>2646</v>
      </c>
      <c r="B2648" s="37"/>
      <c r="C2648" s="37"/>
      <c r="D2648" s="37"/>
      <c r="G2648" s="37"/>
      <c r="J2648" s="25"/>
      <c r="K2648" s="25"/>
      <c r="P2648" s="25"/>
      <c r="T2648" s="37"/>
      <c r="U2648" s="37"/>
      <c r="Y2648" s="37"/>
      <c r="Z2648" s="37"/>
    </row>
    <row r="2649" spans="1:28" x14ac:dyDescent="0.2">
      <c r="A2649" s="101">
        <v>2647</v>
      </c>
      <c r="B2649" s="37"/>
      <c r="C2649" s="37"/>
      <c r="D2649" s="37"/>
      <c r="G2649" s="37"/>
      <c r="J2649" s="25"/>
      <c r="K2649" s="25"/>
      <c r="P2649" s="25"/>
      <c r="T2649" s="37"/>
      <c r="U2649" s="37"/>
      <c r="Y2649" s="37"/>
      <c r="Z2649" s="37"/>
    </row>
    <row r="2650" spans="1:28" x14ac:dyDescent="0.2">
      <c r="A2650" s="101">
        <v>2648</v>
      </c>
      <c r="B2650" s="37"/>
      <c r="C2650" s="37"/>
      <c r="D2650" s="37"/>
      <c r="G2650" s="37"/>
      <c r="J2650" s="25"/>
      <c r="K2650" s="25"/>
      <c r="P2650" s="25"/>
      <c r="T2650" s="37"/>
      <c r="U2650" s="37"/>
      <c r="Y2650" s="37"/>
      <c r="Z2650" s="37"/>
    </row>
    <row r="2651" spans="1:28" ht="13.5" thickBot="1" x14ac:dyDescent="0.25">
      <c r="A2651" s="113">
        <v>2649</v>
      </c>
      <c r="B2651" s="121"/>
      <c r="C2651" s="121"/>
      <c r="D2651" s="121"/>
      <c r="E2651" s="121"/>
      <c r="F2651" s="122"/>
      <c r="G2651" s="121"/>
      <c r="H2651" s="122"/>
      <c r="I2651" s="121"/>
      <c r="J2651" s="121"/>
      <c r="K2651" s="121"/>
      <c r="L2651" s="121"/>
      <c r="M2651" s="122"/>
      <c r="N2651" s="121"/>
      <c r="O2651" s="121"/>
      <c r="P2651" s="121"/>
      <c r="Q2651" s="121"/>
      <c r="R2651" s="122"/>
      <c r="S2651" s="121"/>
      <c r="T2651" s="121"/>
      <c r="U2651" s="121"/>
      <c r="V2651" s="121"/>
      <c r="W2651" s="122"/>
      <c r="X2651" s="121"/>
      <c r="Y2651" s="114"/>
      <c r="Z2651" s="114"/>
      <c r="AA2651" s="114"/>
      <c r="AB2651" s="115"/>
    </row>
    <row r="2652" spans="1:28" x14ac:dyDescent="0.2">
      <c r="A2652" s="101">
        <v>2650</v>
      </c>
      <c r="B2652" s="37"/>
      <c r="C2652" s="37"/>
      <c r="D2652" s="37"/>
      <c r="G2652" s="37"/>
      <c r="J2652" s="25"/>
      <c r="K2652" s="25"/>
      <c r="P2652" s="25"/>
      <c r="T2652" s="37"/>
      <c r="U2652" s="37"/>
      <c r="Y2652" s="37"/>
      <c r="Z2652" s="37"/>
    </row>
    <row r="2653" spans="1:28" x14ac:dyDescent="0.2">
      <c r="A2653" s="101">
        <v>2651</v>
      </c>
      <c r="B2653" s="37"/>
      <c r="C2653" s="37"/>
      <c r="D2653" s="37"/>
      <c r="G2653" s="37"/>
      <c r="J2653" s="25"/>
      <c r="K2653" s="25"/>
      <c r="P2653" s="25"/>
      <c r="T2653" s="37"/>
      <c r="U2653" s="37"/>
      <c r="Y2653" s="37"/>
      <c r="Z2653" s="37"/>
    </row>
    <row r="2654" spans="1:28" x14ac:dyDescent="0.2">
      <c r="A2654" s="101">
        <v>2652</v>
      </c>
      <c r="B2654" s="37"/>
      <c r="C2654" s="37"/>
      <c r="D2654" s="37"/>
      <c r="G2654" s="37"/>
      <c r="J2654" s="25"/>
      <c r="K2654" s="25"/>
      <c r="P2654" s="25"/>
      <c r="T2654" s="37"/>
      <c r="U2654" s="37"/>
      <c r="Y2654" s="37"/>
      <c r="Z2654" s="37"/>
    </row>
    <row r="2655" spans="1:28" x14ac:dyDescent="0.2">
      <c r="A2655" s="101">
        <v>2653</v>
      </c>
      <c r="B2655" s="37"/>
      <c r="C2655" s="37"/>
      <c r="D2655" s="37"/>
      <c r="G2655" s="37"/>
      <c r="J2655" s="25"/>
      <c r="K2655" s="25"/>
      <c r="P2655" s="25"/>
      <c r="T2655" s="37"/>
      <c r="U2655" s="37"/>
      <c r="Y2655" s="37"/>
      <c r="Z2655" s="37"/>
    </row>
    <row r="2656" spans="1:28" ht="13.5" thickBot="1" x14ac:dyDescent="0.25">
      <c r="A2656" s="113">
        <v>2654</v>
      </c>
      <c r="B2656" s="121"/>
      <c r="C2656" s="121"/>
      <c r="D2656" s="121"/>
      <c r="E2656" s="121"/>
      <c r="F2656" s="122"/>
      <c r="G2656" s="121"/>
      <c r="H2656" s="122"/>
      <c r="I2656" s="121"/>
      <c r="J2656" s="121"/>
      <c r="K2656" s="121"/>
      <c r="L2656" s="121"/>
      <c r="M2656" s="122"/>
      <c r="N2656" s="121"/>
      <c r="O2656" s="121"/>
      <c r="P2656" s="121"/>
      <c r="Q2656" s="121"/>
      <c r="R2656" s="122"/>
      <c r="S2656" s="121"/>
      <c r="T2656" s="121"/>
      <c r="U2656" s="121"/>
      <c r="V2656" s="121"/>
      <c r="W2656" s="122"/>
      <c r="X2656" s="121"/>
      <c r="Y2656" s="114"/>
      <c r="Z2656" s="114"/>
      <c r="AA2656" s="114"/>
      <c r="AB2656" s="115"/>
    </row>
    <row r="2657" spans="1:28" x14ac:dyDescent="0.2">
      <c r="A2657" s="101">
        <v>2655</v>
      </c>
      <c r="B2657" s="37"/>
      <c r="C2657" s="37"/>
      <c r="D2657" s="37"/>
      <c r="G2657" s="37"/>
      <c r="J2657" s="25"/>
      <c r="K2657" s="25"/>
      <c r="P2657" s="25"/>
      <c r="T2657" s="37"/>
      <c r="U2657" s="37"/>
      <c r="Y2657" s="37"/>
      <c r="Z2657" s="37"/>
    </row>
    <row r="2658" spans="1:28" x14ac:dyDescent="0.2">
      <c r="A2658" s="101">
        <v>2656</v>
      </c>
      <c r="B2658" s="37"/>
      <c r="C2658" s="37"/>
      <c r="D2658" s="37"/>
      <c r="G2658" s="37"/>
      <c r="J2658" s="25"/>
      <c r="K2658" s="25"/>
      <c r="P2658" s="25"/>
      <c r="T2658" s="37"/>
      <c r="U2658" s="37"/>
      <c r="Y2658" s="37"/>
      <c r="Z2658" s="37"/>
    </row>
    <row r="2659" spans="1:28" x14ac:dyDescent="0.2">
      <c r="A2659" s="101">
        <v>2657</v>
      </c>
      <c r="B2659" s="37"/>
      <c r="C2659" s="37"/>
      <c r="D2659" s="37"/>
      <c r="G2659" s="37"/>
      <c r="J2659" s="25"/>
      <c r="K2659" s="25"/>
      <c r="P2659" s="25"/>
      <c r="T2659" s="37"/>
      <c r="U2659" s="37"/>
      <c r="Y2659" s="37"/>
      <c r="Z2659" s="37"/>
    </row>
    <row r="2660" spans="1:28" x14ac:dyDescent="0.2">
      <c r="A2660" s="101">
        <v>2658</v>
      </c>
      <c r="B2660" s="37"/>
      <c r="C2660" s="37"/>
      <c r="D2660" s="37"/>
      <c r="G2660" s="37"/>
      <c r="J2660" s="25"/>
      <c r="K2660" s="25"/>
      <c r="P2660" s="25"/>
      <c r="T2660" s="37"/>
      <c r="U2660" s="37"/>
      <c r="Y2660" s="37"/>
      <c r="Z2660" s="37"/>
    </row>
    <row r="2661" spans="1:28" ht="13.5" thickBot="1" x14ac:dyDescent="0.25">
      <c r="A2661" s="113">
        <v>2659</v>
      </c>
      <c r="B2661" s="121"/>
      <c r="C2661" s="121"/>
      <c r="D2661" s="121"/>
      <c r="E2661" s="121"/>
      <c r="F2661" s="122"/>
      <c r="G2661" s="121"/>
      <c r="H2661" s="122"/>
      <c r="I2661" s="121"/>
      <c r="J2661" s="121"/>
      <c r="K2661" s="121"/>
      <c r="L2661" s="121"/>
      <c r="M2661" s="122"/>
      <c r="N2661" s="121"/>
      <c r="O2661" s="121"/>
      <c r="P2661" s="121"/>
      <c r="Q2661" s="121"/>
      <c r="R2661" s="122"/>
      <c r="S2661" s="121"/>
      <c r="T2661" s="121"/>
      <c r="U2661" s="121"/>
      <c r="V2661" s="121"/>
      <c r="W2661" s="122"/>
      <c r="X2661" s="121"/>
      <c r="Y2661" s="114"/>
      <c r="Z2661" s="114"/>
      <c r="AA2661" s="114"/>
      <c r="AB2661" s="115"/>
    </row>
    <row r="2662" spans="1:28" x14ac:dyDescent="0.2">
      <c r="A2662" s="101">
        <v>2660</v>
      </c>
      <c r="B2662" s="37"/>
      <c r="C2662" s="37"/>
      <c r="D2662" s="37"/>
      <c r="G2662" s="37"/>
      <c r="J2662" s="25"/>
      <c r="K2662" s="25"/>
      <c r="P2662" s="25"/>
      <c r="T2662" s="37"/>
      <c r="U2662" s="37"/>
      <c r="Y2662" s="37"/>
      <c r="Z2662" s="37"/>
    </row>
    <row r="2663" spans="1:28" x14ac:dyDescent="0.2">
      <c r="A2663" s="101">
        <v>2661</v>
      </c>
      <c r="B2663" s="37"/>
      <c r="C2663" s="37"/>
      <c r="D2663" s="37"/>
      <c r="G2663" s="37"/>
      <c r="J2663" s="25"/>
      <c r="K2663" s="25"/>
      <c r="P2663" s="25"/>
      <c r="T2663" s="37"/>
      <c r="U2663" s="37"/>
      <c r="Y2663" s="37"/>
      <c r="Z2663" s="37"/>
    </row>
    <row r="2664" spans="1:28" x14ac:dyDescent="0.2">
      <c r="A2664" s="101">
        <v>2662</v>
      </c>
      <c r="B2664" s="37"/>
      <c r="C2664" s="37"/>
      <c r="D2664" s="37"/>
      <c r="G2664" s="37"/>
      <c r="J2664" s="25"/>
      <c r="K2664" s="25"/>
      <c r="P2664" s="25"/>
      <c r="T2664" s="37"/>
      <c r="U2664" s="37"/>
      <c r="Y2664" s="37"/>
      <c r="Z2664" s="37"/>
    </row>
    <row r="2665" spans="1:28" x14ac:dyDescent="0.2">
      <c r="A2665" s="101">
        <v>2663</v>
      </c>
      <c r="B2665" s="37"/>
      <c r="C2665" s="37"/>
      <c r="D2665" s="37"/>
      <c r="G2665" s="37"/>
      <c r="J2665" s="25"/>
      <c r="K2665" s="25"/>
      <c r="P2665" s="25"/>
      <c r="T2665" s="37"/>
      <c r="U2665" s="37"/>
      <c r="Y2665" s="37"/>
      <c r="Z2665" s="37"/>
    </row>
    <row r="2666" spans="1:28" ht="13.5" thickBot="1" x14ac:dyDescent="0.25">
      <c r="A2666" s="113">
        <v>2664</v>
      </c>
      <c r="B2666" s="121"/>
      <c r="C2666" s="121"/>
      <c r="D2666" s="121"/>
      <c r="E2666" s="121"/>
      <c r="F2666" s="122"/>
      <c r="G2666" s="121"/>
      <c r="H2666" s="122"/>
      <c r="I2666" s="121"/>
      <c r="J2666" s="121"/>
      <c r="K2666" s="121"/>
      <c r="L2666" s="121"/>
      <c r="M2666" s="122"/>
      <c r="N2666" s="121"/>
      <c r="O2666" s="121"/>
      <c r="P2666" s="121"/>
      <c r="Q2666" s="121"/>
      <c r="R2666" s="122"/>
      <c r="S2666" s="121"/>
      <c r="T2666" s="121"/>
      <c r="U2666" s="121"/>
      <c r="V2666" s="121"/>
      <c r="W2666" s="122"/>
      <c r="X2666" s="121"/>
      <c r="Y2666" s="114"/>
      <c r="Z2666" s="114"/>
      <c r="AA2666" s="114"/>
      <c r="AB2666" s="115"/>
    </row>
    <row r="2667" spans="1:28" x14ac:dyDescent="0.2">
      <c r="A2667" s="101">
        <v>2665</v>
      </c>
      <c r="B2667" s="37"/>
      <c r="C2667" s="37"/>
      <c r="D2667" s="37"/>
      <c r="G2667" s="37"/>
      <c r="J2667" s="25"/>
      <c r="K2667" s="25"/>
      <c r="P2667" s="25"/>
      <c r="T2667" s="37"/>
      <c r="U2667" s="37"/>
      <c r="Y2667" s="37"/>
      <c r="Z2667" s="37"/>
    </row>
    <row r="2668" spans="1:28" x14ac:dyDescent="0.2">
      <c r="A2668" s="101">
        <v>2666</v>
      </c>
      <c r="B2668" s="37"/>
      <c r="C2668" s="37"/>
      <c r="D2668" s="37"/>
      <c r="G2668" s="37"/>
      <c r="J2668" s="25"/>
      <c r="K2668" s="25"/>
      <c r="P2668" s="25"/>
      <c r="T2668" s="37"/>
      <c r="U2668" s="37"/>
      <c r="Y2668" s="37"/>
      <c r="Z2668" s="37"/>
    </row>
    <row r="2669" spans="1:28" x14ac:dyDescent="0.2">
      <c r="A2669" s="101">
        <v>2667</v>
      </c>
      <c r="B2669" s="37"/>
      <c r="C2669" s="37"/>
      <c r="D2669" s="37"/>
      <c r="G2669" s="37"/>
      <c r="J2669" s="25"/>
      <c r="K2669" s="25"/>
      <c r="P2669" s="25"/>
      <c r="T2669" s="37"/>
      <c r="U2669" s="37"/>
      <c r="Y2669" s="37"/>
      <c r="Z2669" s="37"/>
    </row>
    <row r="2670" spans="1:28" x14ac:dyDescent="0.2">
      <c r="A2670" s="101">
        <v>2668</v>
      </c>
      <c r="B2670" s="37"/>
      <c r="C2670" s="37"/>
      <c r="D2670" s="37"/>
      <c r="G2670" s="37"/>
      <c r="J2670" s="25"/>
      <c r="K2670" s="25"/>
      <c r="P2670" s="25"/>
      <c r="T2670" s="37"/>
      <c r="U2670" s="37"/>
      <c r="Y2670" s="37"/>
      <c r="Z2670" s="37"/>
    </row>
    <row r="2671" spans="1:28" ht="13.5" thickBot="1" x14ac:dyDescent="0.25">
      <c r="A2671" s="113">
        <v>2669</v>
      </c>
      <c r="B2671" s="121"/>
      <c r="C2671" s="121"/>
      <c r="D2671" s="121"/>
      <c r="E2671" s="121"/>
      <c r="F2671" s="122"/>
      <c r="G2671" s="121"/>
      <c r="H2671" s="122"/>
      <c r="I2671" s="121"/>
      <c r="J2671" s="121"/>
      <c r="K2671" s="121"/>
      <c r="L2671" s="121"/>
      <c r="M2671" s="122"/>
      <c r="N2671" s="121"/>
      <c r="O2671" s="121"/>
      <c r="P2671" s="121"/>
      <c r="Q2671" s="121"/>
      <c r="R2671" s="122"/>
      <c r="S2671" s="121"/>
      <c r="T2671" s="121"/>
      <c r="U2671" s="121"/>
      <c r="V2671" s="121"/>
      <c r="W2671" s="122"/>
      <c r="X2671" s="121"/>
      <c r="Y2671" s="114"/>
      <c r="Z2671" s="114"/>
      <c r="AA2671" s="114"/>
      <c r="AB2671" s="115"/>
    </row>
    <row r="2672" spans="1:28" x14ac:dyDescent="0.2">
      <c r="A2672" s="101">
        <v>2670</v>
      </c>
      <c r="B2672" s="37"/>
      <c r="C2672" s="37"/>
      <c r="D2672" s="37"/>
      <c r="G2672" s="37"/>
      <c r="J2672" s="25"/>
      <c r="K2672" s="25"/>
      <c r="P2672" s="25"/>
      <c r="T2672" s="37"/>
      <c r="U2672" s="37"/>
      <c r="Y2672" s="37"/>
      <c r="Z2672" s="37"/>
    </row>
    <row r="2673" spans="1:28" x14ac:dyDescent="0.2">
      <c r="A2673" s="101">
        <v>2671</v>
      </c>
      <c r="B2673" s="37"/>
      <c r="C2673" s="37"/>
      <c r="D2673" s="37"/>
      <c r="G2673" s="37"/>
      <c r="J2673" s="25"/>
      <c r="K2673" s="25"/>
      <c r="P2673" s="25"/>
      <c r="T2673" s="37"/>
      <c r="U2673" s="37"/>
      <c r="Y2673" s="37"/>
      <c r="Z2673" s="37"/>
    </row>
    <row r="2674" spans="1:28" x14ac:dyDescent="0.2">
      <c r="A2674" s="101">
        <v>2672</v>
      </c>
      <c r="B2674" s="37"/>
      <c r="C2674" s="37"/>
      <c r="D2674" s="37"/>
      <c r="G2674" s="37"/>
      <c r="J2674" s="25"/>
      <c r="K2674" s="25"/>
      <c r="P2674" s="25"/>
      <c r="T2674" s="37"/>
      <c r="U2674" s="37"/>
      <c r="Y2674" s="37"/>
      <c r="Z2674" s="37"/>
    </row>
    <row r="2675" spans="1:28" x14ac:dyDescent="0.2">
      <c r="A2675" s="101">
        <v>2673</v>
      </c>
      <c r="B2675" s="37"/>
      <c r="C2675" s="37"/>
      <c r="D2675" s="37"/>
      <c r="G2675" s="37"/>
      <c r="J2675" s="25"/>
      <c r="K2675" s="25"/>
      <c r="P2675" s="25"/>
      <c r="T2675" s="37"/>
      <c r="U2675" s="37"/>
      <c r="Y2675" s="37"/>
      <c r="Z2675" s="37"/>
    </row>
    <row r="2676" spans="1:28" ht="13.5" thickBot="1" x14ac:dyDescent="0.25">
      <c r="A2676" s="113">
        <v>2674</v>
      </c>
      <c r="B2676" s="121"/>
      <c r="C2676" s="121"/>
      <c r="D2676" s="121"/>
      <c r="E2676" s="121"/>
      <c r="F2676" s="122"/>
      <c r="G2676" s="121"/>
      <c r="H2676" s="122"/>
      <c r="I2676" s="121"/>
      <c r="J2676" s="121"/>
      <c r="K2676" s="121"/>
      <c r="L2676" s="121"/>
      <c r="M2676" s="122"/>
      <c r="N2676" s="121"/>
      <c r="O2676" s="121"/>
      <c r="P2676" s="121"/>
      <c r="Q2676" s="121"/>
      <c r="R2676" s="122"/>
      <c r="S2676" s="121"/>
      <c r="T2676" s="121"/>
      <c r="U2676" s="121"/>
      <c r="V2676" s="121"/>
      <c r="W2676" s="122"/>
      <c r="X2676" s="121"/>
      <c r="Y2676" s="114"/>
      <c r="Z2676" s="114"/>
      <c r="AA2676" s="114"/>
      <c r="AB2676" s="115"/>
    </row>
    <row r="2677" spans="1:28" x14ac:dyDescent="0.2">
      <c r="A2677" s="101">
        <v>2675</v>
      </c>
      <c r="B2677" s="37"/>
      <c r="C2677" s="37"/>
      <c r="D2677" s="37"/>
      <c r="G2677" s="37"/>
      <c r="J2677" s="25"/>
      <c r="K2677" s="25"/>
      <c r="P2677" s="25"/>
      <c r="T2677" s="37"/>
      <c r="U2677" s="37"/>
      <c r="Y2677" s="37"/>
      <c r="Z2677" s="37"/>
    </row>
    <row r="2678" spans="1:28" x14ac:dyDescent="0.2">
      <c r="A2678" s="101">
        <v>2676</v>
      </c>
      <c r="B2678" s="37"/>
      <c r="C2678" s="37"/>
      <c r="D2678" s="37"/>
      <c r="G2678" s="37"/>
      <c r="J2678" s="25"/>
      <c r="K2678" s="25"/>
      <c r="P2678" s="25"/>
      <c r="T2678" s="37"/>
      <c r="U2678" s="37"/>
      <c r="Y2678" s="37"/>
      <c r="Z2678" s="37"/>
    </row>
    <row r="2679" spans="1:28" x14ac:dyDescent="0.2">
      <c r="A2679" s="101">
        <v>2677</v>
      </c>
      <c r="B2679" s="37"/>
      <c r="C2679" s="37"/>
      <c r="D2679" s="37"/>
      <c r="G2679" s="37"/>
      <c r="J2679" s="25"/>
      <c r="K2679" s="25"/>
      <c r="P2679" s="25"/>
      <c r="T2679" s="37"/>
      <c r="U2679" s="37"/>
      <c r="Y2679" s="37"/>
      <c r="Z2679" s="37"/>
    </row>
    <row r="2680" spans="1:28" x14ac:dyDescent="0.2">
      <c r="A2680" s="101">
        <v>2678</v>
      </c>
      <c r="B2680" s="37"/>
      <c r="C2680" s="37"/>
      <c r="D2680" s="37"/>
      <c r="G2680" s="37"/>
      <c r="J2680" s="25"/>
      <c r="K2680" s="25"/>
      <c r="P2680" s="25"/>
      <c r="T2680" s="37"/>
      <c r="U2680" s="37"/>
      <c r="Y2680" s="37"/>
      <c r="Z2680" s="37"/>
    </row>
    <row r="2681" spans="1:28" ht="13.5" thickBot="1" x14ac:dyDescent="0.25">
      <c r="A2681" s="113">
        <v>2679</v>
      </c>
      <c r="B2681" s="121"/>
      <c r="C2681" s="121"/>
      <c r="D2681" s="121"/>
      <c r="E2681" s="121"/>
      <c r="F2681" s="122"/>
      <c r="G2681" s="121"/>
      <c r="H2681" s="122"/>
      <c r="I2681" s="121"/>
      <c r="J2681" s="121"/>
      <c r="K2681" s="121"/>
      <c r="L2681" s="121"/>
      <c r="M2681" s="122"/>
      <c r="N2681" s="121"/>
      <c r="O2681" s="121"/>
      <c r="P2681" s="121"/>
      <c r="Q2681" s="121"/>
      <c r="R2681" s="122"/>
      <c r="S2681" s="121"/>
      <c r="T2681" s="121"/>
      <c r="U2681" s="121"/>
      <c r="V2681" s="121"/>
      <c r="W2681" s="122"/>
      <c r="X2681" s="121"/>
      <c r="Y2681" s="114"/>
      <c r="Z2681" s="114"/>
      <c r="AA2681" s="114"/>
      <c r="AB2681" s="115"/>
    </row>
    <row r="2682" spans="1:28" x14ac:dyDescent="0.2">
      <c r="A2682" s="101">
        <v>2680</v>
      </c>
      <c r="B2682" s="37"/>
      <c r="C2682" s="37"/>
      <c r="D2682" s="37"/>
      <c r="G2682" s="37"/>
      <c r="J2682" s="25"/>
      <c r="K2682" s="25"/>
      <c r="P2682" s="25"/>
      <c r="T2682" s="37"/>
      <c r="U2682" s="37"/>
      <c r="Y2682" s="37"/>
      <c r="Z2682" s="37"/>
    </row>
    <row r="2683" spans="1:28" x14ac:dyDescent="0.2">
      <c r="A2683" s="101">
        <v>2681</v>
      </c>
      <c r="B2683" s="37"/>
      <c r="C2683" s="37"/>
      <c r="D2683" s="37"/>
      <c r="G2683" s="37"/>
      <c r="J2683" s="25"/>
      <c r="K2683" s="25"/>
      <c r="P2683" s="25"/>
      <c r="T2683" s="37"/>
      <c r="U2683" s="37"/>
      <c r="Y2683" s="37"/>
      <c r="Z2683" s="37"/>
    </row>
    <row r="2684" spans="1:28" x14ac:dyDescent="0.2">
      <c r="A2684" s="101">
        <v>2682</v>
      </c>
      <c r="B2684" s="37"/>
      <c r="C2684" s="37"/>
      <c r="D2684" s="37"/>
      <c r="G2684" s="37"/>
      <c r="J2684" s="25"/>
      <c r="K2684" s="25"/>
      <c r="P2684" s="25"/>
      <c r="T2684" s="37"/>
      <c r="U2684" s="37"/>
      <c r="Y2684" s="37"/>
      <c r="Z2684" s="37"/>
    </row>
    <row r="2685" spans="1:28" x14ac:dyDescent="0.2">
      <c r="A2685" s="101">
        <v>2683</v>
      </c>
      <c r="B2685" s="37"/>
      <c r="C2685" s="37"/>
      <c r="D2685" s="37"/>
      <c r="G2685" s="37"/>
      <c r="J2685" s="25"/>
      <c r="K2685" s="25"/>
      <c r="P2685" s="25"/>
      <c r="T2685" s="37"/>
      <c r="U2685" s="37"/>
      <c r="Y2685" s="37"/>
      <c r="Z2685" s="37"/>
    </row>
    <row r="2686" spans="1:28" ht="13.5" thickBot="1" x14ac:dyDescent="0.25">
      <c r="A2686" s="113">
        <v>2684</v>
      </c>
      <c r="B2686" s="121"/>
      <c r="C2686" s="121"/>
      <c r="D2686" s="121"/>
      <c r="E2686" s="121"/>
      <c r="F2686" s="122"/>
      <c r="G2686" s="121"/>
      <c r="H2686" s="122"/>
      <c r="I2686" s="121"/>
      <c r="J2686" s="121"/>
      <c r="K2686" s="121"/>
      <c r="L2686" s="121"/>
      <c r="M2686" s="122"/>
      <c r="N2686" s="121"/>
      <c r="O2686" s="121"/>
      <c r="P2686" s="121"/>
      <c r="Q2686" s="121"/>
      <c r="R2686" s="122"/>
      <c r="S2686" s="121"/>
      <c r="T2686" s="121"/>
      <c r="U2686" s="121"/>
      <c r="V2686" s="121"/>
      <c r="W2686" s="122"/>
      <c r="X2686" s="121"/>
      <c r="Y2686" s="114"/>
      <c r="Z2686" s="114"/>
      <c r="AA2686" s="114"/>
      <c r="AB2686" s="115"/>
    </row>
    <row r="2687" spans="1:28" x14ac:dyDescent="0.2">
      <c r="A2687" s="101">
        <v>2685</v>
      </c>
      <c r="B2687" s="37"/>
      <c r="C2687" s="37"/>
      <c r="D2687" s="37"/>
      <c r="G2687" s="37"/>
      <c r="J2687" s="25"/>
      <c r="K2687" s="25"/>
      <c r="P2687" s="25"/>
      <c r="T2687" s="37"/>
      <c r="U2687" s="37"/>
      <c r="Y2687" s="37"/>
      <c r="Z2687" s="37"/>
    </row>
    <row r="2688" spans="1:28" x14ac:dyDescent="0.2">
      <c r="A2688" s="101">
        <v>2686</v>
      </c>
      <c r="B2688" s="37"/>
      <c r="C2688" s="37"/>
      <c r="D2688" s="37"/>
      <c r="G2688" s="37"/>
      <c r="J2688" s="25"/>
      <c r="K2688" s="25"/>
      <c r="P2688" s="25"/>
      <c r="T2688" s="37"/>
      <c r="U2688" s="37"/>
      <c r="Y2688" s="37"/>
      <c r="Z2688" s="37"/>
    </row>
    <row r="2689" spans="1:28" x14ac:dyDescent="0.2">
      <c r="A2689" s="101">
        <v>2687</v>
      </c>
      <c r="B2689" s="37"/>
      <c r="C2689" s="37"/>
      <c r="D2689" s="37"/>
      <c r="G2689" s="37"/>
      <c r="J2689" s="25"/>
      <c r="K2689" s="25"/>
      <c r="P2689" s="25"/>
      <c r="T2689" s="37"/>
      <c r="U2689" s="37"/>
      <c r="Y2689" s="37"/>
      <c r="Z2689" s="37"/>
    </row>
    <row r="2690" spans="1:28" x14ac:dyDescent="0.2">
      <c r="A2690" s="101">
        <v>2688</v>
      </c>
      <c r="B2690" s="37"/>
      <c r="C2690" s="37"/>
      <c r="D2690" s="37"/>
      <c r="G2690" s="37"/>
      <c r="J2690" s="25"/>
      <c r="K2690" s="25"/>
      <c r="P2690" s="25"/>
      <c r="T2690" s="37"/>
      <c r="U2690" s="37"/>
      <c r="Y2690" s="37"/>
      <c r="Z2690" s="37"/>
    </row>
    <row r="2691" spans="1:28" ht="13.5" thickBot="1" x14ac:dyDescent="0.25">
      <c r="A2691" s="113">
        <v>2689</v>
      </c>
      <c r="B2691" s="121"/>
      <c r="C2691" s="121"/>
      <c r="D2691" s="121"/>
      <c r="E2691" s="121"/>
      <c r="F2691" s="122"/>
      <c r="G2691" s="121"/>
      <c r="H2691" s="122"/>
      <c r="I2691" s="121"/>
      <c r="J2691" s="121"/>
      <c r="K2691" s="121"/>
      <c r="L2691" s="121"/>
      <c r="M2691" s="122"/>
      <c r="N2691" s="121"/>
      <c r="O2691" s="121"/>
      <c r="P2691" s="121"/>
      <c r="Q2691" s="121"/>
      <c r="R2691" s="122"/>
      <c r="S2691" s="121"/>
      <c r="T2691" s="121"/>
      <c r="U2691" s="121"/>
      <c r="V2691" s="121"/>
      <c r="W2691" s="122"/>
      <c r="X2691" s="121"/>
      <c r="Y2691" s="114"/>
      <c r="Z2691" s="114"/>
      <c r="AA2691" s="114"/>
      <c r="AB2691" s="115"/>
    </row>
    <row r="2692" spans="1:28" x14ac:dyDescent="0.2">
      <c r="A2692" s="101">
        <v>2690</v>
      </c>
      <c r="B2692" s="37"/>
      <c r="C2692" s="37"/>
      <c r="D2692" s="37"/>
      <c r="G2692" s="37"/>
      <c r="J2692" s="25"/>
      <c r="K2692" s="25"/>
      <c r="P2692" s="25"/>
      <c r="T2692" s="37"/>
      <c r="U2692" s="37"/>
      <c r="Y2692" s="37"/>
      <c r="Z2692" s="37"/>
    </row>
    <row r="2693" spans="1:28" x14ac:dyDescent="0.2">
      <c r="A2693" s="101">
        <v>2691</v>
      </c>
      <c r="B2693" s="37"/>
      <c r="C2693" s="37"/>
      <c r="D2693" s="37"/>
      <c r="G2693" s="37"/>
      <c r="J2693" s="25"/>
      <c r="K2693" s="25"/>
      <c r="P2693" s="25"/>
      <c r="T2693" s="37"/>
      <c r="U2693" s="37"/>
      <c r="Y2693" s="37"/>
      <c r="Z2693" s="37"/>
    </row>
    <row r="2694" spans="1:28" x14ac:dyDescent="0.2">
      <c r="A2694" s="101">
        <v>2692</v>
      </c>
      <c r="B2694" s="37"/>
      <c r="C2694" s="37"/>
      <c r="D2694" s="37"/>
      <c r="G2694" s="37"/>
      <c r="J2694" s="25"/>
      <c r="K2694" s="25"/>
      <c r="P2694" s="25"/>
      <c r="T2694" s="37"/>
      <c r="U2694" s="37"/>
      <c r="Y2694" s="37"/>
      <c r="Z2694" s="37"/>
    </row>
    <row r="2695" spans="1:28" x14ac:dyDescent="0.2">
      <c r="A2695" s="101">
        <v>2693</v>
      </c>
      <c r="B2695" s="37"/>
      <c r="C2695" s="37"/>
      <c r="D2695" s="37"/>
      <c r="G2695" s="37"/>
      <c r="J2695" s="25"/>
      <c r="K2695" s="25"/>
      <c r="P2695" s="25"/>
      <c r="T2695" s="37"/>
      <c r="U2695" s="37"/>
      <c r="Y2695" s="37"/>
      <c r="Z2695" s="37"/>
    </row>
    <row r="2696" spans="1:28" ht="13.5" thickBot="1" x14ac:dyDescent="0.25">
      <c r="A2696" s="113">
        <v>2694</v>
      </c>
      <c r="B2696" s="121"/>
      <c r="C2696" s="121"/>
      <c r="D2696" s="121"/>
      <c r="E2696" s="121"/>
      <c r="F2696" s="122"/>
      <c r="G2696" s="121"/>
      <c r="H2696" s="122"/>
      <c r="I2696" s="121"/>
      <c r="J2696" s="121"/>
      <c r="K2696" s="121"/>
      <c r="L2696" s="121"/>
      <c r="M2696" s="122"/>
      <c r="N2696" s="121"/>
      <c r="O2696" s="121"/>
      <c r="P2696" s="121"/>
      <c r="Q2696" s="121"/>
      <c r="R2696" s="122"/>
      <c r="S2696" s="121"/>
      <c r="T2696" s="121"/>
      <c r="U2696" s="121"/>
      <c r="V2696" s="121"/>
      <c r="W2696" s="122"/>
      <c r="X2696" s="121"/>
      <c r="Y2696" s="114"/>
      <c r="Z2696" s="114"/>
      <c r="AA2696" s="114"/>
      <c r="AB2696" s="115"/>
    </row>
    <row r="2697" spans="1:28" x14ac:dyDescent="0.2">
      <c r="A2697" s="101">
        <v>2695</v>
      </c>
      <c r="B2697" s="37"/>
      <c r="C2697" s="37"/>
      <c r="D2697" s="37"/>
      <c r="G2697" s="37"/>
      <c r="J2697" s="25"/>
      <c r="K2697" s="25"/>
      <c r="P2697" s="25"/>
      <c r="T2697" s="37"/>
      <c r="U2697" s="37"/>
      <c r="Y2697" s="37"/>
      <c r="Z2697" s="37"/>
    </row>
    <row r="2698" spans="1:28" x14ac:dyDescent="0.2">
      <c r="A2698" s="101">
        <v>2696</v>
      </c>
      <c r="B2698" s="37"/>
      <c r="C2698" s="37"/>
      <c r="D2698" s="37"/>
      <c r="G2698" s="37"/>
      <c r="J2698" s="25"/>
      <c r="K2698" s="25"/>
      <c r="P2698" s="25"/>
      <c r="T2698" s="37"/>
      <c r="U2698" s="37"/>
      <c r="Y2698" s="37"/>
      <c r="Z2698" s="37"/>
    </row>
    <row r="2699" spans="1:28" x14ac:dyDescent="0.2">
      <c r="A2699" s="101">
        <v>2697</v>
      </c>
      <c r="B2699" s="37"/>
      <c r="C2699" s="37"/>
      <c r="D2699" s="37"/>
      <c r="G2699" s="37"/>
      <c r="J2699" s="25"/>
      <c r="K2699" s="25"/>
      <c r="P2699" s="25"/>
      <c r="T2699" s="37"/>
      <c r="U2699" s="37"/>
      <c r="Y2699" s="37"/>
      <c r="Z2699" s="37"/>
    </row>
    <row r="2700" spans="1:28" x14ac:dyDescent="0.2">
      <c r="A2700" s="101">
        <v>2698</v>
      </c>
      <c r="B2700" s="37"/>
      <c r="C2700" s="37"/>
      <c r="D2700" s="37"/>
      <c r="G2700" s="37"/>
      <c r="J2700" s="25"/>
      <c r="K2700" s="25"/>
      <c r="P2700" s="25"/>
      <c r="T2700" s="37"/>
      <c r="U2700" s="37"/>
      <c r="Y2700" s="37"/>
      <c r="Z2700" s="37"/>
    </row>
    <row r="2701" spans="1:28" ht="13.5" thickBot="1" x14ac:dyDescent="0.25">
      <c r="A2701" s="113">
        <v>2699</v>
      </c>
      <c r="B2701" s="121"/>
      <c r="C2701" s="121"/>
      <c r="D2701" s="121"/>
      <c r="E2701" s="121"/>
      <c r="F2701" s="122"/>
      <c r="G2701" s="121"/>
      <c r="H2701" s="122"/>
      <c r="I2701" s="121"/>
      <c r="J2701" s="121"/>
      <c r="K2701" s="121"/>
      <c r="L2701" s="121"/>
      <c r="M2701" s="122"/>
      <c r="N2701" s="121"/>
      <c r="O2701" s="121"/>
      <c r="P2701" s="121"/>
      <c r="Q2701" s="121"/>
      <c r="R2701" s="122"/>
      <c r="S2701" s="121"/>
      <c r="T2701" s="121"/>
      <c r="U2701" s="121"/>
      <c r="V2701" s="121"/>
      <c r="W2701" s="122"/>
      <c r="X2701" s="121"/>
      <c r="Y2701" s="114"/>
      <c r="Z2701" s="114"/>
      <c r="AA2701" s="114"/>
      <c r="AB2701" s="115"/>
    </row>
    <row r="2702" spans="1:28" x14ac:dyDescent="0.2">
      <c r="A2702" s="101">
        <v>2700</v>
      </c>
      <c r="B2702" s="37"/>
      <c r="C2702" s="37"/>
      <c r="D2702" s="37"/>
      <c r="G2702" s="37"/>
      <c r="J2702" s="25"/>
      <c r="K2702" s="25"/>
      <c r="P2702" s="25"/>
      <c r="T2702" s="37"/>
      <c r="U2702" s="37"/>
      <c r="Y2702" s="37"/>
      <c r="Z2702" s="37"/>
    </row>
    <row r="2703" spans="1:28" x14ac:dyDescent="0.2">
      <c r="A2703" s="101">
        <v>2701</v>
      </c>
      <c r="B2703" s="37"/>
      <c r="C2703" s="37"/>
      <c r="D2703" s="37"/>
      <c r="G2703" s="37"/>
      <c r="J2703" s="25"/>
      <c r="K2703" s="25"/>
      <c r="P2703" s="25"/>
      <c r="T2703" s="37"/>
      <c r="U2703" s="37"/>
      <c r="Y2703" s="37"/>
      <c r="Z2703" s="37"/>
    </row>
    <row r="2704" spans="1:28" x14ac:dyDescent="0.2">
      <c r="A2704" s="101">
        <v>2702</v>
      </c>
      <c r="B2704" s="37"/>
      <c r="C2704" s="37"/>
      <c r="D2704" s="37"/>
      <c r="G2704" s="37"/>
      <c r="J2704" s="25"/>
      <c r="K2704" s="25"/>
      <c r="P2704" s="25"/>
      <c r="T2704" s="37"/>
      <c r="U2704" s="37"/>
      <c r="Y2704" s="37"/>
      <c r="Z2704" s="37"/>
    </row>
    <row r="2705" spans="1:28" x14ac:dyDescent="0.2">
      <c r="A2705" s="101">
        <v>2703</v>
      </c>
      <c r="B2705" s="37"/>
      <c r="C2705" s="37"/>
      <c r="D2705" s="37"/>
      <c r="G2705" s="37"/>
      <c r="J2705" s="25"/>
      <c r="K2705" s="25"/>
      <c r="P2705" s="25"/>
      <c r="T2705" s="37"/>
      <c r="U2705" s="37"/>
      <c r="Y2705" s="37"/>
      <c r="Z2705" s="37"/>
    </row>
    <row r="2706" spans="1:28" ht="13.5" thickBot="1" x14ac:dyDescent="0.25">
      <c r="A2706" s="113">
        <v>2704</v>
      </c>
      <c r="B2706" s="121"/>
      <c r="C2706" s="121"/>
      <c r="D2706" s="121"/>
      <c r="E2706" s="121"/>
      <c r="F2706" s="122"/>
      <c r="G2706" s="121"/>
      <c r="H2706" s="122"/>
      <c r="I2706" s="121"/>
      <c r="J2706" s="121"/>
      <c r="K2706" s="121"/>
      <c r="L2706" s="121"/>
      <c r="M2706" s="122"/>
      <c r="N2706" s="121"/>
      <c r="O2706" s="121"/>
      <c r="P2706" s="121"/>
      <c r="Q2706" s="121"/>
      <c r="R2706" s="122"/>
      <c r="S2706" s="121"/>
      <c r="T2706" s="121"/>
      <c r="U2706" s="121"/>
      <c r="V2706" s="121"/>
      <c r="W2706" s="122"/>
      <c r="X2706" s="121"/>
      <c r="Y2706" s="114"/>
      <c r="Z2706" s="114"/>
      <c r="AA2706" s="114"/>
      <c r="AB2706" s="115"/>
    </row>
    <row r="2707" spans="1:28" x14ac:dyDescent="0.2">
      <c r="A2707" s="101">
        <v>2705</v>
      </c>
      <c r="B2707" s="37"/>
      <c r="C2707" s="37"/>
      <c r="D2707" s="37"/>
      <c r="G2707" s="37"/>
      <c r="J2707" s="25"/>
      <c r="K2707" s="25"/>
      <c r="P2707" s="25"/>
      <c r="T2707" s="37"/>
      <c r="U2707" s="37"/>
      <c r="Y2707" s="37"/>
      <c r="Z2707" s="37"/>
    </row>
    <row r="2708" spans="1:28" x14ac:dyDescent="0.2">
      <c r="A2708" s="101">
        <v>2706</v>
      </c>
      <c r="B2708" s="37"/>
      <c r="C2708" s="37"/>
      <c r="D2708" s="37"/>
      <c r="G2708" s="37"/>
      <c r="J2708" s="25"/>
      <c r="K2708" s="25"/>
      <c r="P2708" s="25"/>
      <c r="T2708" s="37"/>
      <c r="U2708" s="37"/>
      <c r="Y2708" s="37"/>
      <c r="Z2708" s="37"/>
    </row>
    <row r="2709" spans="1:28" x14ac:dyDescent="0.2">
      <c r="A2709" s="101">
        <v>2707</v>
      </c>
      <c r="B2709" s="37"/>
      <c r="C2709" s="37"/>
      <c r="D2709" s="37"/>
      <c r="G2709" s="37"/>
      <c r="J2709" s="25"/>
      <c r="K2709" s="25"/>
      <c r="P2709" s="25"/>
      <c r="T2709" s="37"/>
      <c r="U2709" s="37"/>
      <c r="Y2709" s="37"/>
      <c r="Z2709" s="37"/>
    </row>
    <row r="2710" spans="1:28" x14ac:dyDescent="0.2">
      <c r="A2710" s="101">
        <v>2708</v>
      </c>
      <c r="B2710" s="37"/>
      <c r="C2710" s="37"/>
      <c r="D2710" s="37"/>
      <c r="G2710" s="37"/>
      <c r="J2710" s="25"/>
      <c r="K2710" s="25"/>
      <c r="P2710" s="25"/>
      <c r="T2710" s="37"/>
      <c r="U2710" s="37"/>
      <c r="Y2710" s="37"/>
      <c r="Z2710" s="37"/>
    </row>
    <row r="2711" spans="1:28" ht="13.5" thickBot="1" x14ac:dyDescent="0.25">
      <c r="A2711" s="113">
        <v>2709</v>
      </c>
      <c r="B2711" s="121"/>
      <c r="C2711" s="121"/>
      <c r="D2711" s="121"/>
      <c r="E2711" s="121"/>
      <c r="F2711" s="122"/>
      <c r="G2711" s="121"/>
      <c r="H2711" s="122"/>
      <c r="I2711" s="121"/>
      <c r="J2711" s="121"/>
      <c r="K2711" s="121"/>
      <c r="L2711" s="121"/>
      <c r="M2711" s="122"/>
      <c r="N2711" s="121"/>
      <c r="O2711" s="121"/>
      <c r="P2711" s="121"/>
      <c r="Q2711" s="121"/>
      <c r="R2711" s="122"/>
      <c r="S2711" s="121"/>
      <c r="T2711" s="121"/>
      <c r="U2711" s="121"/>
      <c r="V2711" s="121"/>
      <c r="W2711" s="122"/>
      <c r="X2711" s="121"/>
      <c r="Y2711" s="114"/>
      <c r="Z2711" s="114"/>
      <c r="AA2711" s="114"/>
      <c r="AB2711" s="115"/>
    </row>
    <row r="2712" spans="1:28" x14ac:dyDescent="0.2">
      <c r="A2712" s="101">
        <v>2710</v>
      </c>
      <c r="B2712" s="37"/>
      <c r="C2712" s="37"/>
      <c r="D2712" s="37"/>
      <c r="G2712" s="37"/>
      <c r="J2712" s="25"/>
      <c r="K2712" s="25"/>
      <c r="P2712" s="25"/>
      <c r="T2712" s="37"/>
      <c r="U2712" s="37"/>
      <c r="Y2712" s="37"/>
      <c r="Z2712" s="37"/>
    </row>
    <row r="2713" spans="1:28" x14ac:dyDescent="0.2">
      <c r="A2713" s="101">
        <v>2711</v>
      </c>
      <c r="B2713" s="37"/>
      <c r="C2713" s="37"/>
      <c r="D2713" s="37"/>
      <c r="G2713" s="37"/>
      <c r="J2713" s="25"/>
      <c r="K2713" s="25"/>
      <c r="P2713" s="25"/>
      <c r="T2713" s="37"/>
      <c r="U2713" s="37"/>
      <c r="Y2713" s="37"/>
      <c r="Z2713" s="37"/>
    </row>
    <row r="2714" spans="1:28" x14ac:dyDescent="0.2">
      <c r="A2714" s="101">
        <v>2712</v>
      </c>
      <c r="B2714" s="37"/>
      <c r="C2714" s="37"/>
      <c r="D2714" s="37"/>
      <c r="G2714" s="37"/>
      <c r="J2714" s="25"/>
      <c r="K2714" s="25"/>
      <c r="P2714" s="25"/>
      <c r="T2714" s="37"/>
      <c r="U2714" s="37"/>
      <c r="Y2714" s="37"/>
      <c r="Z2714" s="37"/>
    </row>
    <row r="2715" spans="1:28" x14ac:dyDescent="0.2">
      <c r="A2715" s="101">
        <v>2713</v>
      </c>
      <c r="B2715" s="37"/>
      <c r="C2715" s="37"/>
      <c r="D2715" s="37"/>
      <c r="G2715" s="37"/>
      <c r="J2715" s="25"/>
      <c r="K2715" s="25"/>
      <c r="P2715" s="25"/>
      <c r="T2715" s="37"/>
      <c r="U2715" s="37"/>
      <c r="Y2715" s="37"/>
      <c r="Z2715" s="37"/>
    </row>
    <row r="2716" spans="1:28" ht="13.5" thickBot="1" x14ac:dyDescent="0.25">
      <c r="A2716" s="113">
        <v>2714</v>
      </c>
      <c r="B2716" s="121"/>
      <c r="C2716" s="121"/>
      <c r="D2716" s="121"/>
      <c r="E2716" s="121"/>
      <c r="F2716" s="122"/>
      <c r="G2716" s="121"/>
      <c r="H2716" s="122"/>
      <c r="I2716" s="121"/>
      <c r="J2716" s="121"/>
      <c r="K2716" s="121"/>
      <c r="L2716" s="121"/>
      <c r="M2716" s="122"/>
      <c r="N2716" s="121"/>
      <c r="O2716" s="121"/>
      <c r="P2716" s="121"/>
      <c r="Q2716" s="121"/>
      <c r="R2716" s="122"/>
      <c r="S2716" s="121"/>
      <c r="T2716" s="121"/>
      <c r="U2716" s="121"/>
      <c r="V2716" s="121"/>
      <c r="W2716" s="122"/>
      <c r="X2716" s="121"/>
      <c r="Y2716" s="114"/>
      <c r="Z2716" s="114"/>
      <c r="AA2716" s="114"/>
      <c r="AB2716" s="115"/>
    </row>
    <row r="2717" spans="1:28" x14ac:dyDescent="0.2">
      <c r="A2717" s="101">
        <v>2715</v>
      </c>
      <c r="B2717" s="37"/>
      <c r="C2717" s="37"/>
      <c r="D2717" s="37"/>
      <c r="G2717" s="37"/>
      <c r="J2717" s="25"/>
      <c r="K2717" s="25"/>
      <c r="P2717" s="25"/>
      <c r="T2717" s="37"/>
      <c r="U2717" s="37"/>
      <c r="Y2717" s="37"/>
      <c r="Z2717" s="37"/>
    </row>
    <row r="2718" spans="1:28" x14ac:dyDescent="0.2">
      <c r="A2718" s="101">
        <v>2716</v>
      </c>
      <c r="B2718" s="37"/>
      <c r="C2718" s="37"/>
      <c r="D2718" s="37"/>
      <c r="G2718" s="37"/>
      <c r="J2718" s="25"/>
      <c r="K2718" s="25"/>
      <c r="P2718" s="25"/>
      <c r="T2718" s="37"/>
      <c r="U2718" s="37"/>
      <c r="Y2718" s="37"/>
      <c r="Z2718" s="37"/>
    </row>
    <row r="2719" spans="1:28" x14ac:dyDescent="0.2">
      <c r="A2719" s="101">
        <v>2717</v>
      </c>
      <c r="B2719" s="37"/>
      <c r="C2719" s="37"/>
      <c r="D2719" s="37"/>
      <c r="G2719" s="37"/>
      <c r="J2719" s="25"/>
      <c r="K2719" s="25"/>
      <c r="P2719" s="25"/>
      <c r="T2719" s="37"/>
      <c r="U2719" s="37"/>
      <c r="Y2719" s="37"/>
      <c r="Z2719" s="37"/>
    </row>
    <row r="2720" spans="1:28" x14ac:dyDescent="0.2">
      <c r="A2720" s="101">
        <v>2718</v>
      </c>
      <c r="B2720" s="37"/>
      <c r="C2720" s="37"/>
      <c r="D2720" s="37"/>
      <c r="G2720" s="37"/>
      <c r="J2720" s="25"/>
      <c r="K2720" s="25"/>
      <c r="P2720" s="25"/>
      <c r="T2720" s="37"/>
      <c r="U2720" s="37"/>
      <c r="Y2720" s="37"/>
      <c r="Z2720" s="37"/>
    </row>
    <row r="2721" spans="1:28" ht="13.5" thickBot="1" x14ac:dyDescent="0.25">
      <c r="A2721" s="113">
        <v>2719</v>
      </c>
      <c r="B2721" s="121"/>
      <c r="C2721" s="121"/>
      <c r="D2721" s="121"/>
      <c r="E2721" s="121"/>
      <c r="F2721" s="122"/>
      <c r="G2721" s="121"/>
      <c r="H2721" s="122"/>
      <c r="I2721" s="121"/>
      <c r="J2721" s="121"/>
      <c r="K2721" s="121"/>
      <c r="L2721" s="121"/>
      <c r="M2721" s="122"/>
      <c r="N2721" s="121"/>
      <c r="O2721" s="121"/>
      <c r="P2721" s="121"/>
      <c r="Q2721" s="121"/>
      <c r="R2721" s="122"/>
      <c r="S2721" s="121"/>
      <c r="T2721" s="121"/>
      <c r="U2721" s="121"/>
      <c r="V2721" s="121"/>
      <c r="W2721" s="122"/>
      <c r="X2721" s="121"/>
      <c r="Y2721" s="114"/>
      <c r="Z2721" s="114"/>
      <c r="AA2721" s="114"/>
      <c r="AB2721" s="115"/>
    </row>
    <row r="2722" spans="1:28" x14ac:dyDescent="0.2">
      <c r="A2722" s="101">
        <v>2720</v>
      </c>
      <c r="B2722" s="37"/>
      <c r="C2722" s="37"/>
      <c r="D2722" s="37"/>
      <c r="G2722" s="37"/>
      <c r="J2722" s="25"/>
      <c r="K2722" s="25"/>
      <c r="P2722" s="25"/>
      <c r="T2722" s="37"/>
      <c r="U2722" s="37"/>
      <c r="Y2722" s="37"/>
      <c r="Z2722" s="37"/>
    </row>
    <row r="2723" spans="1:28" x14ac:dyDescent="0.2">
      <c r="A2723" s="101">
        <v>2721</v>
      </c>
      <c r="B2723" s="37"/>
      <c r="C2723" s="37"/>
      <c r="D2723" s="37"/>
      <c r="G2723" s="37"/>
      <c r="J2723" s="25"/>
      <c r="K2723" s="25"/>
      <c r="P2723" s="25"/>
      <c r="T2723" s="37"/>
      <c r="U2723" s="37"/>
      <c r="Y2723" s="37"/>
      <c r="Z2723" s="37"/>
    </row>
    <row r="2724" spans="1:28" x14ac:dyDescent="0.2">
      <c r="A2724" s="101">
        <v>2722</v>
      </c>
      <c r="B2724" s="37"/>
      <c r="C2724" s="37"/>
      <c r="D2724" s="37"/>
      <c r="G2724" s="37"/>
      <c r="J2724" s="25"/>
      <c r="K2724" s="25"/>
      <c r="P2724" s="25"/>
      <c r="T2724" s="37"/>
      <c r="U2724" s="37"/>
      <c r="Y2724" s="37"/>
      <c r="Z2724" s="37"/>
    </row>
    <row r="2725" spans="1:28" x14ac:dyDescent="0.2">
      <c r="A2725" s="101">
        <v>2723</v>
      </c>
      <c r="B2725" s="37"/>
      <c r="C2725" s="37"/>
      <c r="D2725" s="37"/>
      <c r="G2725" s="37"/>
      <c r="J2725" s="25"/>
      <c r="K2725" s="25"/>
      <c r="P2725" s="25"/>
      <c r="T2725" s="37"/>
      <c r="U2725" s="37"/>
      <c r="Y2725" s="37"/>
      <c r="Z2725" s="37"/>
    </row>
    <row r="2726" spans="1:28" ht="13.5" thickBot="1" x14ac:dyDescent="0.25">
      <c r="A2726" s="113">
        <v>2724</v>
      </c>
      <c r="B2726" s="121"/>
      <c r="C2726" s="121"/>
      <c r="D2726" s="121"/>
      <c r="E2726" s="121"/>
      <c r="F2726" s="122"/>
      <c r="G2726" s="121"/>
      <c r="H2726" s="122"/>
      <c r="I2726" s="121"/>
      <c r="J2726" s="121"/>
      <c r="K2726" s="121"/>
      <c r="L2726" s="121"/>
      <c r="M2726" s="122"/>
      <c r="N2726" s="121"/>
      <c r="O2726" s="121"/>
      <c r="P2726" s="121"/>
      <c r="Q2726" s="121"/>
      <c r="R2726" s="122"/>
      <c r="S2726" s="121"/>
      <c r="T2726" s="121"/>
      <c r="U2726" s="121"/>
      <c r="V2726" s="121"/>
      <c r="W2726" s="122"/>
      <c r="X2726" s="121"/>
      <c r="Y2726" s="114"/>
      <c r="Z2726" s="114"/>
      <c r="AA2726" s="114"/>
      <c r="AB2726" s="115"/>
    </row>
    <row r="2727" spans="1:28" x14ac:dyDescent="0.2">
      <c r="A2727" s="101">
        <v>2725</v>
      </c>
      <c r="B2727" s="37"/>
      <c r="C2727" s="37"/>
      <c r="D2727" s="37"/>
      <c r="G2727" s="37"/>
      <c r="J2727" s="25"/>
      <c r="K2727" s="25"/>
      <c r="P2727" s="25"/>
      <c r="T2727" s="37"/>
      <c r="U2727" s="37"/>
      <c r="Y2727" s="37"/>
      <c r="Z2727" s="37"/>
    </row>
    <row r="2728" spans="1:28" x14ac:dyDescent="0.2">
      <c r="A2728" s="101">
        <v>2726</v>
      </c>
      <c r="B2728" s="37"/>
      <c r="C2728" s="37"/>
      <c r="D2728" s="37"/>
      <c r="G2728" s="37"/>
      <c r="J2728" s="25"/>
      <c r="K2728" s="25"/>
      <c r="P2728" s="25"/>
      <c r="T2728" s="37"/>
      <c r="U2728" s="37"/>
      <c r="Y2728" s="37"/>
      <c r="Z2728" s="37"/>
    </row>
    <row r="2729" spans="1:28" x14ac:dyDescent="0.2">
      <c r="A2729" s="101">
        <v>2727</v>
      </c>
      <c r="B2729" s="37"/>
      <c r="C2729" s="37"/>
      <c r="D2729" s="37"/>
      <c r="G2729" s="37"/>
      <c r="J2729" s="25"/>
      <c r="K2729" s="25"/>
      <c r="P2729" s="25"/>
      <c r="T2729" s="37"/>
      <c r="U2729" s="37"/>
      <c r="Y2729" s="37"/>
      <c r="Z2729" s="37"/>
    </row>
    <row r="2730" spans="1:28" x14ac:dyDescent="0.2">
      <c r="A2730" s="101">
        <v>2728</v>
      </c>
      <c r="B2730" s="37"/>
      <c r="C2730" s="37"/>
      <c r="D2730" s="37"/>
      <c r="G2730" s="37"/>
      <c r="J2730" s="25"/>
      <c r="K2730" s="25"/>
      <c r="P2730" s="25"/>
      <c r="T2730" s="37"/>
      <c r="U2730" s="37"/>
      <c r="Y2730" s="37"/>
      <c r="Z2730" s="37"/>
    </row>
    <row r="2731" spans="1:28" ht="13.5" thickBot="1" x14ac:dyDescent="0.25">
      <c r="A2731" s="113">
        <v>2729</v>
      </c>
      <c r="B2731" s="121"/>
      <c r="C2731" s="121"/>
      <c r="D2731" s="121"/>
      <c r="E2731" s="121"/>
      <c r="F2731" s="122"/>
      <c r="G2731" s="121"/>
      <c r="H2731" s="122"/>
      <c r="I2731" s="121"/>
      <c r="J2731" s="121"/>
      <c r="K2731" s="121"/>
      <c r="L2731" s="121"/>
      <c r="M2731" s="122"/>
      <c r="N2731" s="121"/>
      <c r="O2731" s="121"/>
      <c r="P2731" s="121"/>
      <c r="Q2731" s="121"/>
      <c r="R2731" s="122"/>
      <c r="S2731" s="121"/>
      <c r="T2731" s="121"/>
      <c r="U2731" s="121"/>
      <c r="V2731" s="121"/>
      <c r="W2731" s="122"/>
      <c r="X2731" s="121"/>
      <c r="Y2731" s="114"/>
      <c r="Z2731" s="114"/>
      <c r="AA2731" s="114"/>
      <c r="AB2731" s="115"/>
    </row>
    <row r="2732" spans="1:28" x14ac:dyDescent="0.2">
      <c r="A2732" s="101">
        <v>2730</v>
      </c>
      <c r="B2732" s="37"/>
      <c r="C2732" s="37"/>
      <c r="D2732" s="37"/>
      <c r="G2732" s="37"/>
      <c r="J2732" s="25"/>
      <c r="K2732" s="25"/>
      <c r="P2732" s="25"/>
      <c r="T2732" s="37"/>
      <c r="U2732" s="37"/>
      <c r="Y2732" s="37"/>
      <c r="Z2732" s="37"/>
    </row>
    <row r="2733" spans="1:28" x14ac:dyDescent="0.2">
      <c r="A2733" s="101">
        <v>2731</v>
      </c>
      <c r="B2733" s="37"/>
      <c r="C2733" s="37"/>
      <c r="D2733" s="37"/>
      <c r="G2733" s="37"/>
      <c r="J2733" s="25"/>
      <c r="K2733" s="25"/>
      <c r="P2733" s="25"/>
      <c r="T2733" s="37"/>
      <c r="U2733" s="37"/>
      <c r="Y2733" s="37"/>
      <c r="Z2733" s="37"/>
    </row>
    <row r="2734" spans="1:28" x14ac:dyDescent="0.2">
      <c r="A2734" s="101">
        <v>2732</v>
      </c>
      <c r="B2734" s="37"/>
      <c r="C2734" s="37"/>
      <c r="D2734" s="37"/>
      <c r="G2734" s="37"/>
      <c r="J2734" s="25"/>
      <c r="K2734" s="25"/>
      <c r="P2734" s="25"/>
      <c r="T2734" s="37"/>
      <c r="U2734" s="37"/>
      <c r="Y2734" s="37"/>
      <c r="Z2734" s="37"/>
    </row>
    <row r="2735" spans="1:28" x14ac:dyDescent="0.2">
      <c r="A2735" s="101">
        <v>2733</v>
      </c>
      <c r="B2735" s="37"/>
      <c r="C2735" s="37"/>
      <c r="D2735" s="37"/>
      <c r="G2735" s="37"/>
      <c r="J2735" s="25"/>
      <c r="K2735" s="25"/>
      <c r="P2735" s="25"/>
      <c r="T2735" s="37"/>
      <c r="U2735" s="37"/>
      <c r="Y2735" s="37"/>
      <c r="Z2735" s="37"/>
    </row>
    <row r="2736" spans="1:28" ht="13.5" thickBot="1" x14ac:dyDescent="0.25">
      <c r="A2736" s="113">
        <v>2734</v>
      </c>
      <c r="B2736" s="121"/>
      <c r="C2736" s="121"/>
      <c r="D2736" s="121"/>
      <c r="E2736" s="121"/>
      <c r="F2736" s="122"/>
      <c r="G2736" s="121"/>
      <c r="H2736" s="122"/>
      <c r="I2736" s="121"/>
      <c r="J2736" s="121"/>
      <c r="K2736" s="121"/>
      <c r="L2736" s="121"/>
      <c r="M2736" s="122"/>
      <c r="N2736" s="121"/>
      <c r="O2736" s="121"/>
      <c r="P2736" s="121"/>
      <c r="Q2736" s="121"/>
      <c r="R2736" s="122"/>
      <c r="S2736" s="121"/>
      <c r="T2736" s="121"/>
      <c r="U2736" s="121"/>
      <c r="V2736" s="121"/>
      <c r="W2736" s="122"/>
      <c r="X2736" s="121"/>
      <c r="Y2736" s="114"/>
      <c r="Z2736" s="114"/>
      <c r="AA2736" s="114"/>
      <c r="AB2736" s="115"/>
    </row>
    <row r="2737" spans="1:28" x14ac:dyDescent="0.2">
      <c r="A2737" s="101">
        <v>2735</v>
      </c>
      <c r="B2737" s="37"/>
      <c r="C2737" s="37"/>
      <c r="D2737" s="37"/>
      <c r="G2737" s="37"/>
      <c r="J2737" s="25"/>
      <c r="K2737" s="25"/>
      <c r="P2737" s="25"/>
      <c r="T2737" s="37"/>
      <c r="U2737" s="37"/>
      <c r="Y2737" s="37"/>
      <c r="Z2737" s="37"/>
    </row>
    <row r="2738" spans="1:28" x14ac:dyDescent="0.2">
      <c r="A2738" s="101">
        <v>2736</v>
      </c>
      <c r="B2738" s="37"/>
      <c r="C2738" s="37"/>
      <c r="D2738" s="37"/>
      <c r="G2738" s="37"/>
      <c r="J2738" s="25"/>
      <c r="K2738" s="25"/>
      <c r="P2738" s="25"/>
      <c r="T2738" s="37"/>
      <c r="U2738" s="37"/>
      <c r="Y2738" s="37"/>
      <c r="Z2738" s="37"/>
    </row>
    <row r="2739" spans="1:28" x14ac:dyDescent="0.2">
      <c r="A2739" s="101">
        <v>2737</v>
      </c>
      <c r="B2739" s="37"/>
      <c r="C2739" s="37"/>
      <c r="D2739" s="37"/>
      <c r="G2739" s="37"/>
      <c r="J2739" s="25"/>
      <c r="K2739" s="25"/>
      <c r="P2739" s="25"/>
      <c r="T2739" s="37"/>
      <c r="U2739" s="37"/>
      <c r="Y2739" s="37"/>
      <c r="Z2739" s="37"/>
    </row>
    <row r="2740" spans="1:28" x14ac:dyDescent="0.2">
      <c r="A2740" s="101">
        <v>2738</v>
      </c>
      <c r="B2740" s="37"/>
      <c r="C2740" s="37"/>
      <c r="D2740" s="37"/>
      <c r="G2740" s="37"/>
      <c r="J2740" s="25"/>
      <c r="K2740" s="25"/>
      <c r="P2740" s="25"/>
      <c r="T2740" s="37"/>
      <c r="U2740" s="37"/>
      <c r="Y2740" s="37"/>
      <c r="Z2740" s="37"/>
    </row>
    <row r="2741" spans="1:28" ht="13.5" thickBot="1" x14ac:dyDescent="0.25">
      <c r="A2741" s="113">
        <v>2739</v>
      </c>
      <c r="B2741" s="121"/>
      <c r="C2741" s="121"/>
      <c r="D2741" s="121"/>
      <c r="E2741" s="121"/>
      <c r="F2741" s="122"/>
      <c r="G2741" s="121"/>
      <c r="H2741" s="122"/>
      <c r="I2741" s="121"/>
      <c r="J2741" s="121"/>
      <c r="K2741" s="121"/>
      <c r="L2741" s="121"/>
      <c r="M2741" s="122"/>
      <c r="N2741" s="121"/>
      <c r="O2741" s="121"/>
      <c r="P2741" s="121"/>
      <c r="Q2741" s="121"/>
      <c r="R2741" s="122"/>
      <c r="S2741" s="121"/>
      <c r="T2741" s="121"/>
      <c r="U2741" s="121"/>
      <c r="V2741" s="121"/>
      <c r="W2741" s="122"/>
      <c r="X2741" s="121"/>
      <c r="Y2741" s="114"/>
      <c r="Z2741" s="114"/>
      <c r="AA2741" s="114"/>
      <c r="AB2741" s="115"/>
    </row>
    <row r="2742" spans="1:28" x14ac:dyDescent="0.2">
      <c r="A2742" s="101">
        <v>2740</v>
      </c>
      <c r="B2742" s="37"/>
      <c r="C2742" s="37"/>
      <c r="D2742" s="37"/>
      <c r="G2742" s="37"/>
      <c r="J2742" s="25"/>
      <c r="K2742" s="25"/>
      <c r="P2742" s="25"/>
      <c r="T2742" s="37"/>
      <c r="U2742" s="37"/>
      <c r="Y2742" s="37"/>
      <c r="Z2742" s="37"/>
    </row>
    <row r="2743" spans="1:28" x14ac:dyDescent="0.2">
      <c r="A2743" s="101">
        <v>2741</v>
      </c>
      <c r="B2743" s="37"/>
      <c r="C2743" s="37"/>
      <c r="D2743" s="37"/>
      <c r="G2743" s="37"/>
      <c r="J2743" s="25"/>
      <c r="K2743" s="25"/>
      <c r="P2743" s="25"/>
      <c r="T2743" s="37"/>
      <c r="U2743" s="37"/>
      <c r="Y2743" s="37"/>
      <c r="Z2743" s="37"/>
    </row>
    <row r="2744" spans="1:28" x14ac:dyDescent="0.2">
      <c r="A2744" s="101">
        <v>2742</v>
      </c>
      <c r="B2744" s="37"/>
      <c r="C2744" s="37"/>
      <c r="D2744" s="37"/>
      <c r="G2744" s="37"/>
      <c r="J2744" s="25"/>
      <c r="K2744" s="25"/>
      <c r="P2744" s="25"/>
      <c r="T2744" s="37"/>
      <c r="U2744" s="37"/>
      <c r="Y2744" s="37"/>
      <c r="Z2744" s="37"/>
    </row>
    <row r="2745" spans="1:28" x14ac:dyDescent="0.2">
      <c r="A2745" s="101">
        <v>2743</v>
      </c>
      <c r="B2745" s="37"/>
      <c r="C2745" s="37"/>
      <c r="D2745" s="37"/>
      <c r="G2745" s="37"/>
      <c r="J2745" s="25"/>
      <c r="K2745" s="25"/>
      <c r="P2745" s="25"/>
      <c r="T2745" s="37"/>
      <c r="U2745" s="37"/>
      <c r="Y2745" s="37"/>
      <c r="Z2745" s="37"/>
    </row>
    <row r="2746" spans="1:28" ht="13.5" thickBot="1" x14ac:dyDescent="0.25">
      <c r="A2746" s="113">
        <v>2744</v>
      </c>
      <c r="B2746" s="121"/>
      <c r="C2746" s="121"/>
      <c r="D2746" s="121"/>
      <c r="E2746" s="121"/>
      <c r="F2746" s="122"/>
      <c r="G2746" s="121"/>
      <c r="H2746" s="122"/>
      <c r="I2746" s="121"/>
      <c r="J2746" s="121"/>
      <c r="K2746" s="121"/>
      <c r="L2746" s="121"/>
      <c r="M2746" s="122"/>
      <c r="N2746" s="121"/>
      <c r="O2746" s="121"/>
      <c r="P2746" s="121"/>
      <c r="Q2746" s="121"/>
      <c r="R2746" s="122"/>
      <c r="S2746" s="121"/>
      <c r="T2746" s="121"/>
      <c r="U2746" s="121"/>
      <c r="V2746" s="121"/>
      <c r="W2746" s="122"/>
      <c r="X2746" s="121"/>
      <c r="Y2746" s="114"/>
      <c r="Z2746" s="114"/>
      <c r="AA2746" s="114"/>
      <c r="AB2746" s="115"/>
    </row>
    <row r="2747" spans="1:28" x14ac:dyDescent="0.2">
      <c r="A2747" s="101">
        <v>2745</v>
      </c>
      <c r="B2747" s="37"/>
      <c r="C2747" s="37"/>
      <c r="D2747" s="37"/>
      <c r="G2747" s="37"/>
      <c r="J2747" s="25"/>
      <c r="K2747" s="25"/>
      <c r="P2747" s="25"/>
      <c r="T2747" s="37"/>
      <c r="U2747" s="37"/>
      <c r="Y2747" s="37"/>
      <c r="Z2747" s="37"/>
    </row>
    <row r="2748" spans="1:28" x14ac:dyDescent="0.2">
      <c r="A2748" s="101">
        <v>2746</v>
      </c>
      <c r="B2748" s="37"/>
      <c r="C2748" s="37"/>
      <c r="D2748" s="37"/>
      <c r="G2748" s="37"/>
      <c r="J2748" s="25"/>
      <c r="K2748" s="25"/>
      <c r="P2748" s="25"/>
      <c r="T2748" s="37"/>
      <c r="U2748" s="37"/>
      <c r="Y2748" s="37"/>
      <c r="Z2748" s="37"/>
    </row>
    <row r="2749" spans="1:28" x14ac:dyDescent="0.2">
      <c r="A2749" s="101">
        <v>2747</v>
      </c>
      <c r="B2749" s="37"/>
      <c r="C2749" s="37"/>
      <c r="D2749" s="37"/>
      <c r="G2749" s="37"/>
      <c r="J2749" s="25"/>
      <c r="K2749" s="25"/>
      <c r="P2749" s="25"/>
      <c r="T2749" s="37"/>
      <c r="U2749" s="37"/>
      <c r="Y2749" s="37"/>
      <c r="Z2749" s="37"/>
    </row>
    <row r="2750" spans="1:28" x14ac:dyDescent="0.2">
      <c r="A2750" s="101">
        <v>2748</v>
      </c>
      <c r="B2750" s="37"/>
      <c r="C2750" s="37"/>
      <c r="D2750" s="37"/>
      <c r="G2750" s="37"/>
      <c r="J2750" s="25"/>
      <c r="K2750" s="25"/>
      <c r="P2750" s="25"/>
      <c r="T2750" s="37"/>
      <c r="U2750" s="37"/>
      <c r="Y2750" s="37"/>
      <c r="Z2750" s="37"/>
    </row>
    <row r="2751" spans="1:28" ht="13.5" thickBot="1" x14ac:dyDescent="0.25">
      <c r="A2751" s="113">
        <v>2749</v>
      </c>
      <c r="B2751" s="121"/>
      <c r="C2751" s="121"/>
      <c r="D2751" s="121"/>
      <c r="E2751" s="121"/>
      <c r="F2751" s="122"/>
      <c r="G2751" s="121"/>
      <c r="H2751" s="122"/>
      <c r="I2751" s="121"/>
      <c r="J2751" s="121"/>
      <c r="K2751" s="121"/>
      <c r="L2751" s="121"/>
      <c r="M2751" s="122"/>
      <c r="N2751" s="121"/>
      <c r="O2751" s="121"/>
      <c r="P2751" s="121"/>
      <c r="Q2751" s="121"/>
      <c r="R2751" s="122"/>
      <c r="S2751" s="121"/>
      <c r="T2751" s="121"/>
      <c r="U2751" s="121"/>
      <c r="V2751" s="121"/>
      <c r="W2751" s="122"/>
      <c r="X2751" s="121"/>
      <c r="Y2751" s="114"/>
      <c r="Z2751" s="114"/>
      <c r="AA2751" s="114"/>
      <c r="AB2751" s="115"/>
    </row>
    <row r="2752" spans="1:28" x14ac:dyDescent="0.2">
      <c r="A2752" s="101">
        <v>2750</v>
      </c>
      <c r="B2752" s="37"/>
      <c r="C2752" s="37"/>
      <c r="D2752" s="37"/>
      <c r="G2752" s="37"/>
      <c r="J2752" s="25"/>
      <c r="K2752" s="25"/>
      <c r="P2752" s="25"/>
      <c r="T2752" s="37"/>
      <c r="U2752" s="37"/>
      <c r="Y2752" s="37"/>
      <c r="Z2752" s="37"/>
    </row>
    <row r="2753" spans="1:28" x14ac:dyDescent="0.2">
      <c r="A2753" s="101">
        <v>2751</v>
      </c>
      <c r="B2753" s="37"/>
      <c r="C2753" s="37"/>
      <c r="D2753" s="37"/>
      <c r="G2753" s="37"/>
      <c r="J2753" s="25"/>
      <c r="K2753" s="25"/>
      <c r="P2753" s="25"/>
      <c r="T2753" s="37"/>
      <c r="U2753" s="37"/>
      <c r="Y2753" s="37"/>
      <c r="Z2753" s="37"/>
    </row>
    <row r="2754" spans="1:28" x14ac:dyDescent="0.2">
      <c r="A2754" s="101">
        <v>2752</v>
      </c>
      <c r="B2754" s="37"/>
      <c r="C2754" s="37"/>
      <c r="D2754" s="37"/>
      <c r="G2754" s="37"/>
      <c r="J2754" s="25"/>
      <c r="K2754" s="25"/>
      <c r="P2754" s="25"/>
      <c r="T2754" s="37"/>
      <c r="U2754" s="37"/>
      <c r="Y2754" s="37"/>
      <c r="Z2754" s="37"/>
    </row>
    <row r="2755" spans="1:28" x14ac:dyDescent="0.2">
      <c r="A2755" s="101">
        <v>2753</v>
      </c>
      <c r="B2755" s="37"/>
      <c r="C2755" s="37"/>
      <c r="D2755" s="37"/>
      <c r="G2755" s="37"/>
      <c r="J2755" s="25"/>
      <c r="K2755" s="25"/>
      <c r="P2755" s="25"/>
      <c r="T2755" s="37"/>
      <c r="U2755" s="37"/>
      <c r="Y2755" s="37"/>
      <c r="Z2755" s="37"/>
    </row>
    <row r="2756" spans="1:28" ht="13.5" thickBot="1" x14ac:dyDescent="0.25">
      <c r="A2756" s="113">
        <v>2754</v>
      </c>
      <c r="B2756" s="121"/>
      <c r="C2756" s="121"/>
      <c r="D2756" s="121"/>
      <c r="E2756" s="121"/>
      <c r="F2756" s="122"/>
      <c r="G2756" s="121"/>
      <c r="H2756" s="122"/>
      <c r="I2756" s="121"/>
      <c r="J2756" s="121"/>
      <c r="K2756" s="121"/>
      <c r="L2756" s="121"/>
      <c r="M2756" s="122"/>
      <c r="N2756" s="121"/>
      <c r="O2756" s="121"/>
      <c r="P2756" s="121"/>
      <c r="Q2756" s="121"/>
      <c r="R2756" s="122"/>
      <c r="S2756" s="121"/>
      <c r="T2756" s="121"/>
      <c r="U2756" s="121"/>
      <c r="V2756" s="121"/>
      <c r="W2756" s="122"/>
      <c r="X2756" s="121"/>
      <c r="Y2756" s="114"/>
      <c r="Z2756" s="114"/>
      <c r="AA2756" s="114"/>
      <c r="AB2756" s="115"/>
    </row>
    <row r="2757" spans="1:28" x14ac:dyDescent="0.2">
      <c r="A2757" s="101">
        <v>2755</v>
      </c>
      <c r="B2757" s="37"/>
      <c r="C2757" s="37"/>
      <c r="D2757" s="37"/>
      <c r="G2757" s="37"/>
      <c r="J2757" s="25"/>
      <c r="K2757" s="25"/>
      <c r="P2757" s="25"/>
      <c r="T2757" s="37"/>
      <c r="U2757" s="37"/>
      <c r="Y2757" s="37"/>
      <c r="Z2757" s="37"/>
    </row>
    <row r="2758" spans="1:28" x14ac:dyDescent="0.2">
      <c r="A2758" s="101">
        <v>2756</v>
      </c>
      <c r="B2758" s="37"/>
      <c r="C2758" s="37"/>
      <c r="D2758" s="37"/>
      <c r="G2758" s="37"/>
      <c r="J2758" s="25"/>
      <c r="K2758" s="25"/>
      <c r="P2758" s="25"/>
      <c r="T2758" s="37"/>
      <c r="U2758" s="37"/>
      <c r="Y2758" s="37"/>
      <c r="Z2758" s="37"/>
    </row>
    <row r="2759" spans="1:28" x14ac:dyDescent="0.2">
      <c r="A2759" s="101">
        <v>2757</v>
      </c>
      <c r="B2759" s="37"/>
      <c r="C2759" s="37"/>
      <c r="D2759" s="37"/>
      <c r="G2759" s="37"/>
      <c r="J2759" s="25"/>
      <c r="K2759" s="25"/>
      <c r="P2759" s="25"/>
      <c r="T2759" s="37"/>
      <c r="U2759" s="37"/>
      <c r="Y2759" s="37"/>
      <c r="Z2759" s="37"/>
    </row>
    <row r="2760" spans="1:28" x14ac:dyDescent="0.2">
      <c r="A2760" s="101">
        <v>2758</v>
      </c>
      <c r="B2760" s="37"/>
      <c r="C2760" s="37"/>
      <c r="D2760" s="37"/>
      <c r="G2760" s="37"/>
      <c r="J2760" s="25"/>
      <c r="K2760" s="25"/>
      <c r="P2760" s="25"/>
      <c r="T2760" s="37"/>
      <c r="U2760" s="37"/>
      <c r="Y2760" s="37"/>
      <c r="Z2760" s="37"/>
    </row>
    <row r="2761" spans="1:28" ht="13.5" thickBot="1" x14ac:dyDescent="0.25">
      <c r="A2761" s="113">
        <v>2759</v>
      </c>
      <c r="B2761" s="121"/>
      <c r="C2761" s="121"/>
      <c r="D2761" s="121"/>
      <c r="E2761" s="121"/>
      <c r="F2761" s="122"/>
      <c r="G2761" s="121"/>
      <c r="H2761" s="122"/>
      <c r="I2761" s="121"/>
      <c r="J2761" s="121"/>
      <c r="K2761" s="121"/>
      <c r="L2761" s="121"/>
      <c r="M2761" s="122"/>
      <c r="N2761" s="121"/>
      <c r="O2761" s="121"/>
      <c r="P2761" s="121"/>
      <c r="Q2761" s="121"/>
      <c r="R2761" s="122"/>
      <c r="S2761" s="121"/>
      <c r="T2761" s="121"/>
      <c r="U2761" s="121"/>
      <c r="V2761" s="121"/>
      <c r="W2761" s="122"/>
      <c r="X2761" s="121"/>
      <c r="Y2761" s="114"/>
      <c r="Z2761" s="114"/>
      <c r="AA2761" s="114"/>
      <c r="AB2761" s="115"/>
    </row>
    <row r="2762" spans="1:28" x14ac:dyDescent="0.2">
      <c r="A2762" s="101">
        <v>2760</v>
      </c>
      <c r="B2762" s="37"/>
      <c r="C2762" s="37"/>
      <c r="D2762" s="37"/>
      <c r="G2762" s="37"/>
      <c r="J2762" s="25"/>
      <c r="K2762" s="25"/>
      <c r="P2762" s="25"/>
      <c r="T2762" s="37"/>
      <c r="U2762" s="37"/>
      <c r="Y2762" s="37"/>
      <c r="Z2762" s="37"/>
    </row>
    <row r="2763" spans="1:28" x14ac:dyDescent="0.2">
      <c r="A2763" s="101">
        <v>2761</v>
      </c>
      <c r="B2763" s="37"/>
      <c r="C2763" s="37"/>
      <c r="D2763" s="37"/>
      <c r="G2763" s="37"/>
      <c r="J2763" s="25"/>
      <c r="K2763" s="25"/>
      <c r="P2763" s="25"/>
      <c r="T2763" s="37"/>
      <c r="U2763" s="37"/>
      <c r="Y2763" s="37"/>
      <c r="Z2763" s="37"/>
    </row>
    <row r="2764" spans="1:28" x14ac:dyDescent="0.2">
      <c r="A2764" s="101">
        <v>2762</v>
      </c>
      <c r="B2764" s="37"/>
      <c r="C2764" s="37"/>
      <c r="D2764" s="37"/>
      <c r="G2764" s="37"/>
      <c r="J2764" s="25"/>
      <c r="K2764" s="25"/>
      <c r="P2764" s="25"/>
      <c r="T2764" s="37"/>
      <c r="U2764" s="37"/>
      <c r="Y2764" s="37"/>
      <c r="Z2764" s="37"/>
    </row>
    <row r="2765" spans="1:28" x14ac:dyDescent="0.2">
      <c r="A2765" s="101">
        <v>2763</v>
      </c>
      <c r="B2765" s="37"/>
      <c r="C2765" s="37"/>
      <c r="D2765" s="37"/>
      <c r="G2765" s="37"/>
      <c r="J2765" s="25"/>
      <c r="K2765" s="25"/>
      <c r="P2765" s="25"/>
      <c r="T2765" s="37"/>
      <c r="U2765" s="37"/>
      <c r="Y2765" s="37"/>
      <c r="Z2765" s="37"/>
    </row>
    <row r="2766" spans="1:28" ht="13.5" thickBot="1" x14ac:dyDescent="0.25">
      <c r="A2766" s="113">
        <v>2764</v>
      </c>
      <c r="B2766" s="121"/>
      <c r="C2766" s="121"/>
      <c r="D2766" s="121"/>
      <c r="E2766" s="121"/>
      <c r="F2766" s="122"/>
      <c r="G2766" s="121"/>
      <c r="H2766" s="122"/>
      <c r="I2766" s="121"/>
      <c r="J2766" s="121"/>
      <c r="K2766" s="121"/>
      <c r="L2766" s="121"/>
      <c r="M2766" s="122"/>
      <c r="N2766" s="121"/>
      <c r="O2766" s="121"/>
      <c r="P2766" s="121"/>
      <c r="Q2766" s="121"/>
      <c r="R2766" s="122"/>
      <c r="S2766" s="121"/>
      <c r="T2766" s="121"/>
      <c r="U2766" s="121"/>
      <c r="V2766" s="121"/>
      <c r="W2766" s="122"/>
      <c r="X2766" s="121"/>
      <c r="Y2766" s="114"/>
      <c r="Z2766" s="114"/>
      <c r="AA2766" s="114"/>
      <c r="AB2766" s="115"/>
    </row>
    <row r="2767" spans="1:28" x14ac:dyDescent="0.2">
      <c r="A2767" s="101">
        <v>2765</v>
      </c>
      <c r="B2767" s="37"/>
      <c r="C2767" s="37"/>
      <c r="D2767" s="37"/>
      <c r="G2767" s="37"/>
      <c r="J2767" s="25"/>
      <c r="K2767" s="25"/>
      <c r="P2767" s="25"/>
      <c r="T2767" s="37"/>
      <c r="U2767" s="37"/>
      <c r="Y2767" s="37"/>
      <c r="Z2767" s="37"/>
    </row>
    <row r="2768" spans="1:28" x14ac:dyDescent="0.2">
      <c r="A2768" s="101">
        <v>2766</v>
      </c>
      <c r="B2768" s="37"/>
      <c r="C2768" s="37"/>
      <c r="D2768" s="37"/>
      <c r="G2768" s="37"/>
      <c r="J2768" s="25"/>
      <c r="K2768" s="25"/>
      <c r="P2768" s="25"/>
      <c r="T2768" s="37"/>
      <c r="U2768" s="37"/>
      <c r="Y2768" s="37"/>
      <c r="Z2768" s="37"/>
    </row>
    <row r="2769" spans="1:28" x14ac:dyDescent="0.2">
      <c r="A2769" s="101">
        <v>2767</v>
      </c>
      <c r="B2769" s="37"/>
      <c r="C2769" s="37"/>
      <c r="D2769" s="37"/>
      <c r="G2769" s="37"/>
      <c r="J2769" s="25"/>
      <c r="K2769" s="25"/>
      <c r="P2769" s="25"/>
      <c r="T2769" s="37"/>
      <c r="U2769" s="37"/>
      <c r="Y2769" s="37"/>
      <c r="Z2769" s="37"/>
    </row>
    <row r="2770" spans="1:28" x14ac:dyDescent="0.2">
      <c r="A2770" s="101">
        <v>2768</v>
      </c>
      <c r="B2770" s="37"/>
      <c r="C2770" s="37"/>
      <c r="D2770" s="37"/>
      <c r="G2770" s="37"/>
      <c r="J2770" s="25"/>
      <c r="K2770" s="25"/>
      <c r="P2770" s="25"/>
      <c r="T2770" s="37"/>
      <c r="U2770" s="37"/>
      <c r="Y2770" s="37"/>
      <c r="Z2770" s="37"/>
    </row>
    <row r="2771" spans="1:28" ht="13.5" thickBot="1" x14ac:dyDescent="0.25">
      <c r="A2771" s="113">
        <v>2769</v>
      </c>
      <c r="B2771" s="121"/>
      <c r="C2771" s="121"/>
      <c r="D2771" s="121"/>
      <c r="E2771" s="121"/>
      <c r="F2771" s="122"/>
      <c r="G2771" s="121"/>
      <c r="H2771" s="122"/>
      <c r="I2771" s="121"/>
      <c r="J2771" s="121"/>
      <c r="K2771" s="121"/>
      <c r="L2771" s="121"/>
      <c r="M2771" s="122"/>
      <c r="N2771" s="121"/>
      <c r="O2771" s="121"/>
      <c r="P2771" s="121"/>
      <c r="Q2771" s="121"/>
      <c r="R2771" s="122"/>
      <c r="S2771" s="121"/>
      <c r="T2771" s="121"/>
      <c r="U2771" s="121"/>
      <c r="V2771" s="121"/>
      <c r="W2771" s="122"/>
      <c r="X2771" s="121"/>
      <c r="Y2771" s="114"/>
      <c r="Z2771" s="114"/>
      <c r="AA2771" s="114"/>
      <c r="AB2771" s="115"/>
    </row>
    <row r="2772" spans="1:28" x14ac:dyDescent="0.2">
      <c r="A2772" s="101">
        <v>2770</v>
      </c>
      <c r="B2772" s="37"/>
      <c r="C2772" s="37"/>
      <c r="D2772" s="37"/>
      <c r="G2772" s="37"/>
      <c r="J2772" s="25"/>
      <c r="K2772" s="25"/>
      <c r="P2772" s="25"/>
      <c r="T2772" s="37"/>
      <c r="U2772" s="37"/>
      <c r="Y2772" s="37"/>
      <c r="Z2772" s="37"/>
    </row>
    <row r="2773" spans="1:28" x14ac:dyDescent="0.2">
      <c r="A2773" s="101">
        <v>2771</v>
      </c>
      <c r="B2773" s="37"/>
      <c r="C2773" s="37"/>
      <c r="D2773" s="37"/>
      <c r="G2773" s="37"/>
      <c r="J2773" s="25"/>
      <c r="K2773" s="25"/>
      <c r="P2773" s="25"/>
      <c r="T2773" s="37"/>
      <c r="U2773" s="37"/>
      <c r="Y2773" s="37"/>
      <c r="Z2773" s="37"/>
    </row>
    <row r="2774" spans="1:28" x14ac:dyDescent="0.2">
      <c r="A2774" s="101">
        <v>2772</v>
      </c>
      <c r="B2774" s="37"/>
      <c r="C2774" s="37"/>
      <c r="D2774" s="37"/>
      <c r="G2774" s="37"/>
      <c r="J2774" s="25"/>
      <c r="K2774" s="25"/>
      <c r="P2774" s="25"/>
      <c r="T2774" s="37"/>
      <c r="U2774" s="37"/>
      <c r="Y2774" s="37"/>
      <c r="Z2774" s="37"/>
    </row>
    <row r="2775" spans="1:28" x14ac:dyDescent="0.2">
      <c r="A2775" s="101">
        <v>2773</v>
      </c>
      <c r="B2775" s="37"/>
      <c r="C2775" s="37"/>
      <c r="D2775" s="37"/>
      <c r="G2775" s="37"/>
      <c r="J2775" s="25"/>
      <c r="K2775" s="25"/>
      <c r="P2775" s="25"/>
      <c r="T2775" s="37"/>
      <c r="U2775" s="37"/>
      <c r="Y2775" s="37"/>
      <c r="Z2775" s="37"/>
    </row>
    <row r="2776" spans="1:28" ht="13.5" thickBot="1" x14ac:dyDescent="0.25">
      <c r="A2776" s="113">
        <v>2774</v>
      </c>
      <c r="B2776" s="121"/>
      <c r="C2776" s="121"/>
      <c r="D2776" s="121"/>
      <c r="E2776" s="121"/>
      <c r="F2776" s="122"/>
      <c r="G2776" s="121"/>
      <c r="H2776" s="122"/>
      <c r="I2776" s="121"/>
      <c r="J2776" s="121"/>
      <c r="K2776" s="121"/>
      <c r="L2776" s="121"/>
      <c r="M2776" s="122"/>
      <c r="N2776" s="121"/>
      <c r="O2776" s="121"/>
      <c r="P2776" s="121"/>
      <c r="Q2776" s="121"/>
      <c r="R2776" s="122"/>
      <c r="S2776" s="121"/>
      <c r="T2776" s="121"/>
      <c r="U2776" s="121"/>
      <c r="V2776" s="121"/>
      <c r="W2776" s="122"/>
      <c r="X2776" s="121"/>
      <c r="Y2776" s="114"/>
      <c r="Z2776" s="114"/>
      <c r="AA2776" s="114"/>
      <c r="AB2776" s="115"/>
    </row>
    <row r="2777" spans="1:28" x14ac:dyDescent="0.2">
      <c r="A2777" s="101">
        <v>2775</v>
      </c>
      <c r="B2777" s="37"/>
      <c r="C2777" s="37"/>
      <c r="D2777" s="37"/>
      <c r="G2777" s="37"/>
      <c r="J2777" s="25"/>
      <c r="K2777" s="25"/>
      <c r="P2777" s="25"/>
      <c r="T2777" s="37"/>
      <c r="U2777" s="37"/>
      <c r="Y2777" s="37"/>
      <c r="Z2777" s="37"/>
    </row>
    <row r="2778" spans="1:28" x14ac:dyDescent="0.2">
      <c r="A2778" s="101">
        <v>2776</v>
      </c>
      <c r="B2778" s="37"/>
      <c r="C2778" s="37"/>
      <c r="D2778" s="37"/>
      <c r="G2778" s="37"/>
      <c r="J2778" s="25"/>
      <c r="K2778" s="25"/>
      <c r="P2778" s="25"/>
      <c r="T2778" s="37"/>
      <c r="U2778" s="37"/>
      <c r="Y2778" s="37"/>
      <c r="Z2778" s="37"/>
    </row>
    <row r="2779" spans="1:28" x14ac:dyDescent="0.2">
      <c r="A2779" s="101">
        <v>2777</v>
      </c>
      <c r="B2779" s="37"/>
      <c r="C2779" s="37"/>
      <c r="D2779" s="37"/>
      <c r="G2779" s="37"/>
      <c r="J2779" s="25"/>
      <c r="K2779" s="25"/>
      <c r="P2779" s="25"/>
      <c r="T2779" s="37"/>
      <c r="U2779" s="37"/>
      <c r="Y2779" s="37"/>
      <c r="Z2779" s="37"/>
    </row>
    <row r="2780" spans="1:28" x14ac:dyDescent="0.2">
      <c r="A2780" s="101">
        <v>2778</v>
      </c>
      <c r="B2780" s="37"/>
      <c r="C2780" s="37"/>
      <c r="D2780" s="37"/>
      <c r="G2780" s="37"/>
      <c r="J2780" s="25"/>
      <c r="K2780" s="25"/>
      <c r="P2780" s="25"/>
      <c r="T2780" s="37"/>
      <c r="U2780" s="37"/>
      <c r="Y2780" s="37"/>
      <c r="Z2780" s="37"/>
    </row>
    <row r="2781" spans="1:28" ht="13.5" thickBot="1" x14ac:dyDescent="0.25">
      <c r="A2781" s="113">
        <v>2779</v>
      </c>
      <c r="B2781" s="121"/>
      <c r="C2781" s="121"/>
      <c r="D2781" s="121"/>
      <c r="E2781" s="121"/>
      <c r="F2781" s="122"/>
      <c r="G2781" s="121"/>
      <c r="H2781" s="122"/>
      <c r="I2781" s="121"/>
      <c r="J2781" s="121"/>
      <c r="K2781" s="121"/>
      <c r="L2781" s="121"/>
      <c r="M2781" s="122"/>
      <c r="N2781" s="121"/>
      <c r="O2781" s="121"/>
      <c r="P2781" s="121"/>
      <c r="Q2781" s="121"/>
      <c r="R2781" s="122"/>
      <c r="S2781" s="121"/>
      <c r="T2781" s="121"/>
      <c r="U2781" s="121"/>
      <c r="V2781" s="121"/>
      <c r="W2781" s="122"/>
      <c r="X2781" s="121"/>
      <c r="Y2781" s="114"/>
      <c r="Z2781" s="114"/>
      <c r="AA2781" s="114"/>
      <c r="AB2781" s="115"/>
    </row>
    <row r="2782" spans="1:28" x14ac:dyDescent="0.2">
      <c r="A2782" s="101">
        <v>2780</v>
      </c>
      <c r="B2782" s="37"/>
      <c r="C2782" s="37"/>
      <c r="D2782" s="37"/>
      <c r="G2782" s="37"/>
      <c r="J2782" s="25"/>
      <c r="K2782" s="25"/>
      <c r="P2782" s="25"/>
      <c r="T2782" s="37"/>
      <c r="U2782" s="37"/>
      <c r="Y2782" s="37"/>
      <c r="Z2782" s="37"/>
    </row>
    <row r="2783" spans="1:28" x14ac:dyDescent="0.2">
      <c r="A2783" s="101">
        <v>2781</v>
      </c>
      <c r="B2783" s="37"/>
      <c r="C2783" s="37"/>
      <c r="D2783" s="37"/>
      <c r="G2783" s="37"/>
      <c r="J2783" s="25"/>
      <c r="K2783" s="25"/>
      <c r="P2783" s="25"/>
      <c r="T2783" s="37"/>
      <c r="U2783" s="37"/>
      <c r="Y2783" s="37"/>
      <c r="Z2783" s="37"/>
    </row>
    <row r="2784" spans="1:28" x14ac:dyDescent="0.2">
      <c r="A2784" s="101">
        <v>2782</v>
      </c>
      <c r="B2784" s="37"/>
      <c r="C2784" s="37"/>
      <c r="D2784" s="37"/>
      <c r="G2784" s="37"/>
      <c r="J2784" s="25"/>
      <c r="K2784" s="25"/>
      <c r="P2784" s="25"/>
      <c r="T2784" s="37"/>
      <c r="U2784" s="37"/>
      <c r="Y2784" s="37"/>
      <c r="Z2784" s="37"/>
    </row>
    <row r="2785" spans="1:28" x14ac:dyDescent="0.2">
      <c r="A2785" s="101">
        <v>2783</v>
      </c>
      <c r="B2785" s="37"/>
      <c r="C2785" s="37"/>
      <c r="D2785" s="37"/>
      <c r="G2785" s="37"/>
      <c r="J2785" s="25"/>
      <c r="K2785" s="25"/>
      <c r="P2785" s="25"/>
      <c r="T2785" s="37"/>
      <c r="U2785" s="37"/>
      <c r="Y2785" s="37"/>
      <c r="Z2785" s="37"/>
    </row>
    <row r="2786" spans="1:28" ht="13.5" thickBot="1" x14ac:dyDescent="0.25">
      <c r="A2786" s="113">
        <v>2784</v>
      </c>
      <c r="B2786" s="121"/>
      <c r="C2786" s="121"/>
      <c r="D2786" s="121"/>
      <c r="E2786" s="121"/>
      <c r="F2786" s="122"/>
      <c r="G2786" s="121"/>
      <c r="H2786" s="122"/>
      <c r="I2786" s="121"/>
      <c r="J2786" s="121"/>
      <c r="K2786" s="121"/>
      <c r="L2786" s="121"/>
      <c r="M2786" s="122"/>
      <c r="N2786" s="121"/>
      <c r="O2786" s="121"/>
      <c r="P2786" s="121"/>
      <c r="Q2786" s="121"/>
      <c r="R2786" s="122"/>
      <c r="S2786" s="121"/>
      <c r="T2786" s="121"/>
      <c r="U2786" s="121"/>
      <c r="V2786" s="121"/>
      <c r="W2786" s="122"/>
      <c r="X2786" s="121"/>
      <c r="Y2786" s="114"/>
      <c r="Z2786" s="114"/>
      <c r="AA2786" s="114"/>
      <c r="AB2786" s="115"/>
    </row>
    <row r="2787" spans="1:28" x14ac:dyDescent="0.2">
      <c r="A2787" s="101">
        <v>2785</v>
      </c>
      <c r="B2787" s="37"/>
      <c r="C2787" s="37"/>
      <c r="D2787" s="37"/>
      <c r="G2787" s="37"/>
      <c r="J2787" s="25"/>
      <c r="K2787" s="25"/>
      <c r="P2787" s="25"/>
      <c r="T2787" s="37"/>
      <c r="U2787" s="37"/>
      <c r="Y2787" s="37"/>
      <c r="Z2787" s="37"/>
    </row>
    <row r="2788" spans="1:28" x14ac:dyDescent="0.2">
      <c r="A2788" s="101">
        <v>2786</v>
      </c>
      <c r="B2788" s="37"/>
      <c r="C2788" s="37"/>
      <c r="D2788" s="37"/>
      <c r="G2788" s="37"/>
      <c r="J2788" s="25"/>
      <c r="K2788" s="25"/>
      <c r="P2788" s="25"/>
      <c r="T2788" s="37"/>
      <c r="U2788" s="37"/>
      <c r="Y2788" s="37"/>
      <c r="Z2788" s="37"/>
    </row>
    <row r="2789" spans="1:28" x14ac:dyDescent="0.2">
      <c r="A2789" s="101">
        <v>2787</v>
      </c>
      <c r="B2789" s="37"/>
      <c r="C2789" s="37"/>
      <c r="D2789" s="37"/>
      <c r="G2789" s="37"/>
      <c r="J2789" s="25"/>
      <c r="K2789" s="25"/>
      <c r="P2789" s="25"/>
      <c r="T2789" s="37"/>
      <c r="U2789" s="37"/>
      <c r="Y2789" s="37"/>
      <c r="Z2789" s="37"/>
    </row>
    <row r="2790" spans="1:28" x14ac:dyDescent="0.2">
      <c r="A2790" s="101">
        <v>2788</v>
      </c>
      <c r="B2790" s="37"/>
      <c r="C2790" s="37"/>
      <c r="D2790" s="37"/>
      <c r="G2790" s="37"/>
      <c r="J2790" s="25"/>
      <c r="K2790" s="25"/>
      <c r="P2790" s="25"/>
      <c r="T2790" s="37"/>
      <c r="U2790" s="37"/>
      <c r="Y2790" s="37"/>
      <c r="Z2790" s="37"/>
    </row>
    <row r="2791" spans="1:28" ht="13.5" thickBot="1" x14ac:dyDescent="0.25">
      <c r="A2791" s="113">
        <v>2789</v>
      </c>
      <c r="B2791" s="121"/>
      <c r="C2791" s="121"/>
      <c r="D2791" s="121"/>
      <c r="E2791" s="121"/>
      <c r="F2791" s="122"/>
      <c r="G2791" s="121"/>
      <c r="H2791" s="122"/>
      <c r="I2791" s="121"/>
      <c r="J2791" s="121"/>
      <c r="K2791" s="121"/>
      <c r="L2791" s="121"/>
      <c r="M2791" s="122"/>
      <c r="N2791" s="121"/>
      <c r="O2791" s="121"/>
      <c r="P2791" s="121"/>
      <c r="Q2791" s="121"/>
      <c r="R2791" s="122"/>
      <c r="S2791" s="121"/>
      <c r="T2791" s="121"/>
      <c r="U2791" s="121"/>
      <c r="V2791" s="121"/>
      <c r="W2791" s="122"/>
      <c r="X2791" s="121"/>
      <c r="Y2791" s="114"/>
      <c r="Z2791" s="114"/>
      <c r="AA2791" s="114"/>
      <c r="AB2791" s="115"/>
    </row>
    <row r="2792" spans="1:28" x14ac:dyDescent="0.2">
      <c r="A2792" s="101">
        <v>2790</v>
      </c>
      <c r="B2792" s="37"/>
      <c r="C2792" s="37"/>
      <c r="D2792" s="37"/>
      <c r="G2792" s="37"/>
      <c r="J2792" s="25"/>
      <c r="K2792" s="25"/>
      <c r="P2792" s="25"/>
      <c r="T2792" s="37"/>
      <c r="U2792" s="37"/>
      <c r="Y2792" s="37"/>
      <c r="Z2792" s="37"/>
    </row>
    <row r="2793" spans="1:28" x14ac:dyDescent="0.2">
      <c r="A2793" s="101">
        <v>2791</v>
      </c>
      <c r="B2793" s="37"/>
      <c r="C2793" s="37"/>
      <c r="D2793" s="37"/>
      <c r="G2793" s="37"/>
      <c r="J2793" s="25"/>
      <c r="K2793" s="25"/>
      <c r="P2793" s="25"/>
      <c r="T2793" s="37"/>
      <c r="U2793" s="37"/>
      <c r="Y2793" s="37"/>
      <c r="Z2793" s="37"/>
    </row>
    <row r="2794" spans="1:28" x14ac:dyDescent="0.2">
      <c r="A2794" s="101">
        <v>2792</v>
      </c>
      <c r="B2794" s="37"/>
      <c r="C2794" s="37"/>
      <c r="D2794" s="37"/>
      <c r="G2794" s="37"/>
      <c r="J2794" s="25"/>
      <c r="K2794" s="25"/>
      <c r="P2794" s="25"/>
      <c r="T2794" s="37"/>
      <c r="U2794" s="37"/>
      <c r="Y2794" s="37"/>
      <c r="Z2794" s="37"/>
    </row>
    <row r="2795" spans="1:28" x14ac:dyDescent="0.2">
      <c r="A2795" s="101">
        <v>2793</v>
      </c>
      <c r="B2795" s="37"/>
      <c r="C2795" s="37"/>
      <c r="D2795" s="37"/>
      <c r="G2795" s="37"/>
      <c r="J2795" s="25"/>
      <c r="K2795" s="25"/>
      <c r="P2795" s="25"/>
      <c r="T2795" s="37"/>
      <c r="U2795" s="37"/>
      <c r="Y2795" s="37"/>
      <c r="Z2795" s="37"/>
    </row>
    <row r="2796" spans="1:28" ht="13.5" thickBot="1" x14ac:dyDescent="0.25">
      <c r="A2796" s="113">
        <v>2794</v>
      </c>
      <c r="B2796" s="121"/>
      <c r="C2796" s="121"/>
      <c r="D2796" s="121"/>
      <c r="E2796" s="121"/>
      <c r="F2796" s="122"/>
      <c r="G2796" s="121"/>
      <c r="H2796" s="122"/>
      <c r="I2796" s="121"/>
      <c r="J2796" s="121"/>
      <c r="K2796" s="121"/>
      <c r="L2796" s="121"/>
      <c r="M2796" s="122"/>
      <c r="N2796" s="121"/>
      <c r="O2796" s="121"/>
      <c r="P2796" s="121"/>
      <c r="Q2796" s="121"/>
      <c r="R2796" s="122"/>
      <c r="S2796" s="121"/>
      <c r="T2796" s="121"/>
      <c r="U2796" s="121"/>
      <c r="V2796" s="121"/>
      <c r="W2796" s="122"/>
      <c r="X2796" s="121"/>
      <c r="Y2796" s="114"/>
      <c r="Z2796" s="114"/>
      <c r="AA2796" s="114"/>
      <c r="AB2796" s="115"/>
    </row>
    <row r="2797" spans="1:28" x14ac:dyDescent="0.2">
      <c r="A2797" s="101">
        <v>2795</v>
      </c>
      <c r="B2797" s="37"/>
      <c r="C2797" s="37"/>
      <c r="D2797" s="37"/>
      <c r="G2797" s="37"/>
      <c r="J2797" s="25"/>
      <c r="K2797" s="25"/>
      <c r="P2797" s="25"/>
      <c r="T2797" s="37"/>
      <c r="U2797" s="37"/>
      <c r="Y2797" s="37"/>
      <c r="Z2797" s="37"/>
    </row>
    <row r="2798" spans="1:28" x14ac:dyDescent="0.2">
      <c r="A2798" s="101">
        <v>2796</v>
      </c>
      <c r="B2798" s="37"/>
      <c r="C2798" s="37"/>
      <c r="D2798" s="37"/>
      <c r="G2798" s="37"/>
      <c r="J2798" s="25"/>
      <c r="K2798" s="25"/>
      <c r="P2798" s="25"/>
      <c r="T2798" s="37"/>
      <c r="U2798" s="37"/>
      <c r="Y2798" s="37"/>
      <c r="Z2798" s="37"/>
    </row>
    <row r="2799" spans="1:28" x14ac:dyDescent="0.2">
      <c r="A2799" s="101">
        <v>2797</v>
      </c>
      <c r="B2799" s="37"/>
      <c r="C2799" s="37"/>
      <c r="D2799" s="37"/>
      <c r="G2799" s="37"/>
      <c r="J2799" s="25"/>
      <c r="K2799" s="25"/>
      <c r="P2799" s="25"/>
      <c r="T2799" s="37"/>
      <c r="U2799" s="37"/>
      <c r="Y2799" s="37"/>
      <c r="Z2799" s="37"/>
    </row>
    <row r="2800" spans="1:28" x14ac:dyDescent="0.2">
      <c r="A2800" s="101">
        <v>2798</v>
      </c>
      <c r="B2800" s="37"/>
      <c r="C2800" s="37"/>
      <c r="D2800" s="37"/>
      <c r="G2800" s="37"/>
      <c r="J2800" s="25"/>
      <c r="K2800" s="25"/>
      <c r="P2800" s="25"/>
      <c r="T2800" s="37"/>
      <c r="U2800" s="37"/>
      <c r="Y2800" s="37"/>
      <c r="Z2800" s="37"/>
    </row>
    <row r="2801" spans="1:28" ht="13.5" thickBot="1" x14ac:dyDescent="0.25">
      <c r="A2801" s="113">
        <v>2799</v>
      </c>
      <c r="B2801" s="121"/>
      <c r="C2801" s="121"/>
      <c r="D2801" s="121"/>
      <c r="E2801" s="121"/>
      <c r="F2801" s="122"/>
      <c r="G2801" s="121"/>
      <c r="H2801" s="122"/>
      <c r="I2801" s="121"/>
      <c r="J2801" s="121"/>
      <c r="K2801" s="121"/>
      <c r="L2801" s="121"/>
      <c r="M2801" s="122"/>
      <c r="N2801" s="121"/>
      <c r="O2801" s="121"/>
      <c r="P2801" s="121"/>
      <c r="Q2801" s="121"/>
      <c r="R2801" s="122"/>
      <c r="S2801" s="121"/>
      <c r="T2801" s="121"/>
      <c r="U2801" s="121"/>
      <c r="V2801" s="121"/>
      <c r="W2801" s="122"/>
      <c r="X2801" s="121"/>
      <c r="Y2801" s="114"/>
      <c r="Z2801" s="114"/>
      <c r="AA2801" s="114"/>
      <c r="AB2801" s="115"/>
    </row>
    <row r="2802" spans="1:28" x14ac:dyDescent="0.2">
      <c r="A2802" s="101">
        <v>2800</v>
      </c>
      <c r="B2802" s="37"/>
      <c r="C2802" s="37"/>
      <c r="D2802" s="37"/>
      <c r="G2802" s="37"/>
      <c r="J2802" s="25"/>
      <c r="K2802" s="25"/>
      <c r="P2802" s="25"/>
      <c r="T2802" s="37"/>
      <c r="U2802" s="37"/>
      <c r="Y2802" s="37"/>
      <c r="Z2802" s="37"/>
    </row>
    <row r="2803" spans="1:28" x14ac:dyDescent="0.2">
      <c r="A2803" s="101">
        <v>2801</v>
      </c>
      <c r="B2803" s="37"/>
      <c r="C2803" s="37"/>
      <c r="D2803" s="37"/>
      <c r="G2803" s="37"/>
      <c r="J2803" s="25"/>
      <c r="K2803" s="25"/>
      <c r="P2803" s="25"/>
      <c r="T2803" s="37"/>
      <c r="U2803" s="37"/>
      <c r="Y2803" s="37"/>
      <c r="Z2803" s="37"/>
    </row>
    <row r="2804" spans="1:28" x14ac:dyDescent="0.2">
      <c r="A2804" s="101">
        <v>2802</v>
      </c>
      <c r="B2804" s="37"/>
      <c r="C2804" s="37"/>
      <c r="D2804" s="37"/>
      <c r="G2804" s="37"/>
      <c r="J2804" s="25"/>
      <c r="K2804" s="25"/>
      <c r="P2804" s="25"/>
      <c r="T2804" s="37"/>
      <c r="U2804" s="37"/>
      <c r="Y2804" s="37"/>
      <c r="Z2804" s="37"/>
    </row>
    <row r="2805" spans="1:28" x14ac:dyDescent="0.2">
      <c r="A2805" s="101">
        <v>2803</v>
      </c>
      <c r="B2805" s="37"/>
      <c r="C2805" s="37"/>
      <c r="D2805" s="37"/>
      <c r="G2805" s="37"/>
      <c r="J2805" s="25"/>
      <c r="K2805" s="25"/>
      <c r="P2805" s="25"/>
      <c r="T2805" s="37"/>
      <c r="U2805" s="37"/>
      <c r="Y2805" s="37"/>
      <c r="Z2805" s="37"/>
    </row>
    <row r="2806" spans="1:28" ht="13.5" thickBot="1" x14ac:dyDescent="0.25">
      <c r="A2806" s="113">
        <v>2804</v>
      </c>
      <c r="B2806" s="121"/>
      <c r="C2806" s="121"/>
      <c r="D2806" s="121"/>
      <c r="E2806" s="121"/>
      <c r="F2806" s="122"/>
      <c r="G2806" s="121"/>
      <c r="H2806" s="122"/>
      <c r="I2806" s="121"/>
      <c r="J2806" s="121"/>
      <c r="K2806" s="121"/>
      <c r="L2806" s="121"/>
      <c r="M2806" s="122"/>
      <c r="N2806" s="121"/>
      <c r="O2806" s="121"/>
      <c r="P2806" s="121"/>
      <c r="Q2806" s="121"/>
      <c r="R2806" s="122"/>
      <c r="S2806" s="121"/>
      <c r="T2806" s="121"/>
      <c r="U2806" s="121"/>
      <c r="V2806" s="121"/>
      <c r="W2806" s="122"/>
      <c r="X2806" s="121"/>
      <c r="Y2806" s="114"/>
      <c r="Z2806" s="114"/>
      <c r="AA2806" s="114"/>
      <c r="AB2806" s="115"/>
    </row>
    <row r="2807" spans="1:28" x14ac:dyDescent="0.2">
      <c r="A2807" s="101">
        <v>2805</v>
      </c>
      <c r="B2807" s="37"/>
      <c r="C2807" s="37"/>
      <c r="D2807" s="37"/>
      <c r="G2807" s="37"/>
      <c r="J2807" s="25"/>
      <c r="K2807" s="25"/>
      <c r="P2807" s="25"/>
      <c r="T2807" s="37"/>
      <c r="U2807" s="37"/>
      <c r="Y2807" s="37"/>
      <c r="Z2807" s="37"/>
    </row>
    <row r="2808" spans="1:28" x14ac:dyDescent="0.2">
      <c r="A2808" s="101">
        <v>2806</v>
      </c>
      <c r="B2808" s="37"/>
      <c r="C2808" s="37"/>
      <c r="D2808" s="37"/>
      <c r="G2808" s="37"/>
      <c r="J2808" s="25"/>
      <c r="K2808" s="25"/>
      <c r="P2808" s="25"/>
      <c r="T2808" s="37"/>
      <c r="U2808" s="37"/>
      <c r="Y2808" s="37"/>
      <c r="Z2808" s="37"/>
    </row>
    <row r="2809" spans="1:28" x14ac:dyDescent="0.2">
      <c r="A2809" s="101">
        <v>2807</v>
      </c>
      <c r="B2809" s="37"/>
      <c r="C2809" s="37"/>
      <c r="D2809" s="37"/>
      <c r="G2809" s="37"/>
      <c r="J2809" s="25"/>
      <c r="K2809" s="25"/>
      <c r="P2809" s="25"/>
      <c r="T2809" s="37"/>
      <c r="U2809" s="37"/>
      <c r="Y2809" s="37"/>
      <c r="Z2809" s="37"/>
    </row>
    <row r="2810" spans="1:28" x14ac:dyDescent="0.2">
      <c r="A2810" s="101">
        <v>2808</v>
      </c>
      <c r="B2810" s="37"/>
      <c r="C2810" s="37"/>
      <c r="D2810" s="37"/>
      <c r="G2810" s="37"/>
      <c r="J2810" s="25"/>
      <c r="K2810" s="25"/>
      <c r="P2810" s="25"/>
      <c r="T2810" s="37"/>
      <c r="U2810" s="37"/>
      <c r="Y2810" s="37"/>
      <c r="Z2810" s="37"/>
    </row>
    <row r="2811" spans="1:28" ht="13.5" thickBot="1" x14ac:dyDescent="0.25">
      <c r="A2811" s="113">
        <v>2809</v>
      </c>
      <c r="B2811" s="121"/>
      <c r="C2811" s="121"/>
      <c r="D2811" s="121"/>
      <c r="E2811" s="121"/>
      <c r="F2811" s="122"/>
      <c r="G2811" s="121"/>
      <c r="H2811" s="122"/>
      <c r="I2811" s="121"/>
      <c r="J2811" s="121"/>
      <c r="K2811" s="121"/>
      <c r="L2811" s="121"/>
      <c r="M2811" s="122"/>
      <c r="N2811" s="121"/>
      <c r="O2811" s="121"/>
      <c r="P2811" s="121"/>
      <c r="Q2811" s="121"/>
      <c r="R2811" s="122"/>
      <c r="S2811" s="121"/>
      <c r="T2811" s="121"/>
      <c r="U2811" s="121"/>
      <c r="V2811" s="121"/>
      <c r="W2811" s="122"/>
      <c r="X2811" s="121"/>
      <c r="Y2811" s="114"/>
      <c r="Z2811" s="114"/>
      <c r="AA2811" s="114"/>
      <c r="AB2811" s="115"/>
    </row>
    <row r="2812" spans="1:28" x14ac:dyDescent="0.2">
      <c r="A2812" s="101">
        <v>2810</v>
      </c>
      <c r="B2812" s="37"/>
      <c r="C2812" s="37"/>
      <c r="D2812" s="37"/>
      <c r="G2812" s="37"/>
      <c r="J2812" s="25"/>
      <c r="K2812" s="25"/>
      <c r="P2812" s="25"/>
      <c r="T2812" s="37"/>
      <c r="U2812" s="37"/>
      <c r="Y2812" s="37"/>
      <c r="Z2812" s="37"/>
    </row>
    <row r="2813" spans="1:28" x14ac:dyDescent="0.2">
      <c r="A2813" s="101">
        <v>2811</v>
      </c>
      <c r="B2813" s="37"/>
      <c r="C2813" s="37"/>
      <c r="D2813" s="37"/>
      <c r="G2813" s="37"/>
      <c r="J2813" s="25"/>
      <c r="K2813" s="25"/>
      <c r="P2813" s="25"/>
      <c r="T2813" s="37"/>
      <c r="U2813" s="37"/>
      <c r="Y2813" s="37"/>
      <c r="Z2813" s="37"/>
    </row>
    <row r="2814" spans="1:28" x14ac:dyDescent="0.2">
      <c r="A2814" s="101">
        <v>2812</v>
      </c>
      <c r="B2814" s="37"/>
      <c r="C2814" s="37"/>
      <c r="D2814" s="37"/>
      <c r="G2814" s="37"/>
      <c r="J2814" s="25"/>
      <c r="K2814" s="25"/>
      <c r="P2814" s="25"/>
      <c r="T2814" s="37"/>
      <c r="U2814" s="37"/>
      <c r="Y2814" s="37"/>
      <c r="Z2814" s="37"/>
    </row>
    <row r="2815" spans="1:28" x14ac:dyDescent="0.2">
      <c r="A2815" s="101">
        <v>2813</v>
      </c>
      <c r="B2815" s="37"/>
      <c r="C2815" s="37"/>
      <c r="D2815" s="37"/>
      <c r="G2815" s="37"/>
      <c r="J2815" s="25"/>
      <c r="K2815" s="25"/>
      <c r="P2815" s="25"/>
      <c r="T2815" s="37"/>
      <c r="U2815" s="37"/>
      <c r="Y2815" s="37"/>
      <c r="Z2815" s="37"/>
    </row>
    <row r="2816" spans="1:28" ht="13.5" thickBot="1" x14ac:dyDescent="0.25">
      <c r="A2816" s="113">
        <v>2814</v>
      </c>
      <c r="B2816" s="121"/>
      <c r="C2816" s="121"/>
      <c r="D2816" s="121"/>
      <c r="E2816" s="121"/>
      <c r="F2816" s="122"/>
      <c r="G2816" s="121"/>
      <c r="H2816" s="122"/>
      <c r="I2816" s="121"/>
      <c r="J2816" s="121"/>
      <c r="K2816" s="121"/>
      <c r="L2816" s="121"/>
      <c r="M2816" s="122"/>
      <c r="N2816" s="121"/>
      <c r="O2816" s="121"/>
      <c r="P2816" s="121"/>
      <c r="Q2816" s="121"/>
      <c r="R2816" s="122"/>
      <c r="S2816" s="121"/>
      <c r="T2816" s="121"/>
      <c r="U2816" s="121"/>
      <c r="V2816" s="121"/>
      <c r="W2816" s="122"/>
      <c r="X2816" s="121"/>
      <c r="Y2816" s="114"/>
      <c r="Z2816" s="114"/>
      <c r="AA2816" s="114"/>
      <c r="AB2816" s="115"/>
    </row>
    <row r="2817" spans="1:28" x14ac:dyDescent="0.2">
      <c r="A2817" s="101">
        <v>2815</v>
      </c>
      <c r="B2817" s="37"/>
      <c r="C2817" s="37"/>
      <c r="D2817" s="37"/>
      <c r="G2817" s="37"/>
      <c r="J2817" s="25"/>
      <c r="K2817" s="25"/>
      <c r="P2817" s="25"/>
      <c r="T2817" s="37"/>
      <c r="U2817" s="37"/>
      <c r="Y2817" s="37"/>
      <c r="Z2817" s="37"/>
    </row>
    <row r="2818" spans="1:28" x14ac:dyDescent="0.2">
      <c r="A2818" s="101">
        <v>2816</v>
      </c>
      <c r="B2818" s="37"/>
      <c r="C2818" s="37"/>
      <c r="D2818" s="37"/>
      <c r="G2818" s="37"/>
      <c r="J2818" s="25"/>
      <c r="K2818" s="25"/>
      <c r="P2818" s="25"/>
      <c r="T2818" s="37"/>
      <c r="U2818" s="37"/>
      <c r="Y2818" s="37"/>
      <c r="Z2818" s="37"/>
    </row>
    <row r="2819" spans="1:28" x14ac:dyDescent="0.2">
      <c r="A2819" s="101">
        <v>2817</v>
      </c>
      <c r="B2819" s="37"/>
      <c r="C2819" s="37"/>
      <c r="D2819" s="37"/>
      <c r="G2819" s="37"/>
      <c r="J2819" s="25"/>
      <c r="K2819" s="25"/>
      <c r="P2819" s="25"/>
      <c r="T2819" s="37"/>
      <c r="U2819" s="37"/>
      <c r="Y2819" s="37"/>
      <c r="Z2819" s="37"/>
    </row>
    <row r="2820" spans="1:28" x14ac:dyDescent="0.2">
      <c r="A2820" s="101">
        <v>2818</v>
      </c>
      <c r="B2820" s="37"/>
      <c r="C2820" s="37"/>
      <c r="D2820" s="37"/>
      <c r="G2820" s="37"/>
      <c r="J2820" s="25"/>
      <c r="K2820" s="25"/>
      <c r="P2820" s="25"/>
      <c r="T2820" s="37"/>
      <c r="U2820" s="37"/>
      <c r="Y2820" s="37"/>
      <c r="Z2820" s="37"/>
    </row>
    <row r="2821" spans="1:28" ht="13.5" thickBot="1" x14ac:dyDescent="0.25">
      <c r="A2821" s="113">
        <v>2819</v>
      </c>
      <c r="B2821" s="121"/>
      <c r="C2821" s="121"/>
      <c r="D2821" s="121"/>
      <c r="E2821" s="121"/>
      <c r="F2821" s="122"/>
      <c r="G2821" s="121"/>
      <c r="H2821" s="122"/>
      <c r="I2821" s="121"/>
      <c r="J2821" s="121"/>
      <c r="K2821" s="121"/>
      <c r="L2821" s="121"/>
      <c r="M2821" s="122"/>
      <c r="N2821" s="121"/>
      <c r="O2821" s="121"/>
      <c r="P2821" s="121"/>
      <c r="Q2821" s="121"/>
      <c r="R2821" s="122"/>
      <c r="S2821" s="121"/>
      <c r="T2821" s="121"/>
      <c r="U2821" s="121"/>
      <c r="V2821" s="121"/>
      <c r="W2821" s="122"/>
      <c r="X2821" s="121"/>
      <c r="Y2821" s="114"/>
      <c r="Z2821" s="114"/>
      <c r="AA2821" s="114"/>
      <c r="AB2821" s="115"/>
    </row>
    <row r="2822" spans="1:28" x14ac:dyDescent="0.2">
      <c r="A2822" s="101">
        <v>2820</v>
      </c>
      <c r="B2822" s="37"/>
      <c r="C2822" s="37"/>
      <c r="D2822" s="37"/>
      <c r="G2822" s="37"/>
      <c r="J2822" s="25"/>
      <c r="K2822" s="25"/>
      <c r="P2822" s="25"/>
      <c r="T2822" s="37"/>
      <c r="U2822" s="37"/>
      <c r="Y2822" s="37"/>
      <c r="Z2822" s="37"/>
    </row>
    <row r="2823" spans="1:28" x14ac:dyDescent="0.2">
      <c r="A2823" s="101">
        <v>2821</v>
      </c>
      <c r="B2823" s="37"/>
      <c r="C2823" s="37"/>
      <c r="D2823" s="37"/>
      <c r="G2823" s="37"/>
      <c r="J2823" s="25"/>
      <c r="K2823" s="25"/>
      <c r="P2823" s="25"/>
      <c r="T2823" s="37"/>
      <c r="U2823" s="37"/>
      <c r="Y2823" s="37"/>
      <c r="Z2823" s="37"/>
    </row>
    <row r="2824" spans="1:28" x14ac:dyDescent="0.2">
      <c r="A2824" s="101">
        <v>2822</v>
      </c>
      <c r="B2824" s="37"/>
      <c r="C2824" s="37"/>
      <c r="D2824" s="37"/>
      <c r="G2824" s="37"/>
      <c r="J2824" s="25"/>
      <c r="K2824" s="25"/>
      <c r="P2824" s="25"/>
      <c r="T2824" s="37"/>
      <c r="U2824" s="37"/>
      <c r="Y2824" s="37"/>
      <c r="Z2824" s="37"/>
    </row>
    <row r="2825" spans="1:28" x14ac:dyDescent="0.2">
      <c r="A2825" s="101">
        <v>2823</v>
      </c>
      <c r="B2825" s="37"/>
      <c r="C2825" s="37"/>
      <c r="D2825" s="37"/>
      <c r="G2825" s="37"/>
      <c r="J2825" s="25"/>
      <c r="K2825" s="25"/>
      <c r="P2825" s="25"/>
      <c r="T2825" s="37"/>
      <c r="U2825" s="37"/>
      <c r="Y2825" s="37"/>
      <c r="Z2825" s="37"/>
    </row>
    <row r="2826" spans="1:28" ht="13.5" thickBot="1" x14ac:dyDescent="0.25">
      <c r="A2826" s="113">
        <v>2824</v>
      </c>
      <c r="B2826" s="121"/>
      <c r="C2826" s="121"/>
      <c r="D2826" s="121"/>
      <c r="E2826" s="121"/>
      <c r="F2826" s="122"/>
      <c r="G2826" s="121"/>
      <c r="H2826" s="122"/>
      <c r="I2826" s="121"/>
      <c r="J2826" s="121"/>
      <c r="K2826" s="121"/>
      <c r="L2826" s="121"/>
      <c r="M2826" s="122"/>
      <c r="N2826" s="121"/>
      <c r="O2826" s="121"/>
      <c r="P2826" s="121"/>
      <c r="Q2826" s="121"/>
      <c r="R2826" s="122"/>
      <c r="S2826" s="121"/>
      <c r="T2826" s="121"/>
      <c r="U2826" s="121"/>
      <c r="V2826" s="121"/>
      <c r="W2826" s="122"/>
      <c r="X2826" s="121"/>
      <c r="Y2826" s="114"/>
      <c r="Z2826" s="114"/>
      <c r="AA2826" s="114"/>
      <c r="AB2826" s="115"/>
    </row>
    <row r="2827" spans="1:28" x14ac:dyDescent="0.2">
      <c r="A2827" s="101">
        <v>2825</v>
      </c>
      <c r="B2827" s="37"/>
      <c r="C2827" s="37"/>
      <c r="D2827" s="37"/>
      <c r="G2827" s="37"/>
      <c r="J2827" s="25"/>
      <c r="K2827" s="25"/>
      <c r="P2827" s="25"/>
      <c r="T2827" s="37"/>
      <c r="U2827" s="37"/>
      <c r="Y2827" s="37"/>
      <c r="Z2827" s="37"/>
    </row>
    <row r="2828" spans="1:28" x14ac:dyDescent="0.2">
      <c r="A2828" s="101">
        <v>2826</v>
      </c>
      <c r="B2828" s="37"/>
      <c r="C2828" s="37"/>
      <c r="D2828" s="37"/>
      <c r="G2828" s="37"/>
      <c r="J2828" s="25"/>
      <c r="K2828" s="25"/>
      <c r="P2828" s="25"/>
      <c r="T2828" s="37"/>
      <c r="U2828" s="37"/>
      <c r="Y2828" s="37"/>
      <c r="Z2828" s="37"/>
    </row>
    <row r="2829" spans="1:28" x14ac:dyDescent="0.2">
      <c r="A2829" s="101">
        <v>2827</v>
      </c>
      <c r="B2829" s="37"/>
      <c r="C2829" s="37"/>
      <c r="D2829" s="37"/>
      <c r="G2829" s="37"/>
      <c r="J2829" s="25"/>
      <c r="K2829" s="25"/>
      <c r="P2829" s="25"/>
      <c r="T2829" s="37"/>
      <c r="U2829" s="37"/>
      <c r="Y2829" s="37"/>
      <c r="Z2829" s="37"/>
    </row>
    <row r="2830" spans="1:28" x14ac:dyDescent="0.2">
      <c r="A2830" s="101">
        <v>2828</v>
      </c>
      <c r="B2830" s="37"/>
      <c r="C2830" s="37"/>
      <c r="D2830" s="37"/>
      <c r="G2830" s="37"/>
      <c r="J2830" s="25"/>
      <c r="K2830" s="25"/>
      <c r="P2830" s="25"/>
      <c r="T2830" s="37"/>
      <c r="U2830" s="37"/>
      <c r="Y2830" s="37"/>
      <c r="Z2830" s="37"/>
    </row>
    <row r="2831" spans="1:28" ht="13.5" thickBot="1" x14ac:dyDescent="0.25">
      <c r="A2831" s="113">
        <v>2829</v>
      </c>
      <c r="B2831" s="121"/>
      <c r="C2831" s="121"/>
      <c r="D2831" s="121"/>
      <c r="E2831" s="121"/>
      <c r="F2831" s="122"/>
      <c r="G2831" s="121"/>
      <c r="H2831" s="122"/>
      <c r="I2831" s="121"/>
      <c r="J2831" s="121"/>
      <c r="K2831" s="121"/>
      <c r="L2831" s="121"/>
      <c r="M2831" s="122"/>
      <c r="N2831" s="121"/>
      <c r="O2831" s="121"/>
      <c r="P2831" s="121"/>
      <c r="Q2831" s="121"/>
      <c r="R2831" s="122"/>
      <c r="S2831" s="121"/>
      <c r="T2831" s="121"/>
      <c r="U2831" s="121"/>
      <c r="V2831" s="121"/>
      <c r="W2831" s="122"/>
      <c r="X2831" s="121"/>
      <c r="Y2831" s="114"/>
      <c r="Z2831" s="114"/>
      <c r="AA2831" s="114"/>
      <c r="AB2831" s="115"/>
    </row>
    <row r="2832" spans="1:28" x14ac:dyDescent="0.2">
      <c r="A2832" s="101">
        <v>2830</v>
      </c>
      <c r="B2832" s="37"/>
      <c r="C2832" s="37"/>
      <c r="D2832" s="37"/>
      <c r="G2832" s="37"/>
      <c r="J2832" s="25"/>
      <c r="K2832" s="25"/>
      <c r="P2832" s="25"/>
      <c r="T2832" s="37"/>
      <c r="U2832" s="37"/>
      <c r="Y2832" s="37"/>
      <c r="Z2832" s="37"/>
    </row>
    <row r="2833" spans="1:28" x14ac:dyDescent="0.2">
      <c r="A2833" s="101">
        <v>2831</v>
      </c>
      <c r="B2833" s="37"/>
      <c r="C2833" s="37"/>
      <c r="D2833" s="37"/>
      <c r="G2833" s="37"/>
      <c r="J2833" s="25"/>
      <c r="K2833" s="25"/>
      <c r="P2833" s="25"/>
      <c r="T2833" s="37"/>
      <c r="U2833" s="37"/>
      <c r="Y2833" s="37"/>
      <c r="Z2833" s="37"/>
    </row>
    <row r="2834" spans="1:28" x14ac:dyDescent="0.2">
      <c r="A2834" s="101">
        <v>2832</v>
      </c>
      <c r="B2834" s="37"/>
      <c r="C2834" s="37"/>
      <c r="D2834" s="37"/>
      <c r="G2834" s="37"/>
      <c r="J2834" s="25"/>
      <c r="K2834" s="25"/>
      <c r="P2834" s="25"/>
      <c r="T2834" s="37"/>
      <c r="U2834" s="37"/>
      <c r="Y2834" s="37"/>
      <c r="Z2834" s="37"/>
    </row>
    <row r="2835" spans="1:28" x14ac:dyDescent="0.2">
      <c r="A2835" s="101">
        <v>2833</v>
      </c>
      <c r="B2835" s="37"/>
      <c r="C2835" s="37"/>
      <c r="D2835" s="37"/>
      <c r="G2835" s="37"/>
      <c r="J2835" s="25"/>
      <c r="K2835" s="25"/>
      <c r="P2835" s="25"/>
      <c r="T2835" s="37"/>
      <c r="U2835" s="37"/>
      <c r="Y2835" s="37"/>
      <c r="Z2835" s="37"/>
    </row>
    <row r="2836" spans="1:28" ht="13.5" thickBot="1" x14ac:dyDescent="0.25">
      <c r="A2836" s="113">
        <v>2834</v>
      </c>
      <c r="B2836" s="121"/>
      <c r="C2836" s="121"/>
      <c r="D2836" s="121"/>
      <c r="E2836" s="121"/>
      <c r="F2836" s="122"/>
      <c r="G2836" s="121"/>
      <c r="H2836" s="122"/>
      <c r="I2836" s="121"/>
      <c r="J2836" s="121"/>
      <c r="K2836" s="121"/>
      <c r="L2836" s="121"/>
      <c r="M2836" s="122"/>
      <c r="N2836" s="121"/>
      <c r="O2836" s="121"/>
      <c r="P2836" s="121"/>
      <c r="Q2836" s="121"/>
      <c r="R2836" s="122"/>
      <c r="S2836" s="121"/>
      <c r="T2836" s="121"/>
      <c r="U2836" s="121"/>
      <c r="V2836" s="121"/>
      <c r="W2836" s="122"/>
      <c r="X2836" s="121"/>
      <c r="Y2836" s="114"/>
      <c r="Z2836" s="114"/>
      <c r="AA2836" s="114"/>
      <c r="AB2836" s="115"/>
    </row>
    <row r="2837" spans="1:28" x14ac:dyDescent="0.2">
      <c r="A2837" s="101">
        <v>2835</v>
      </c>
      <c r="B2837" s="37"/>
      <c r="C2837" s="37"/>
      <c r="D2837" s="37"/>
      <c r="G2837" s="37"/>
      <c r="J2837" s="25"/>
      <c r="K2837" s="25"/>
      <c r="P2837" s="25"/>
      <c r="T2837" s="37"/>
      <c r="U2837" s="37"/>
      <c r="Y2837" s="37"/>
      <c r="Z2837" s="37"/>
    </row>
    <row r="2838" spans="1:28" x14ac:dyDescent="0.2">
      <c r="A2838" s="101">
        <v>2836</v>
      </c>
      <c r="B2838" s="37"/>
      <c r="C2838" s="37"/>
      <c r="D2838" s="37"/>
      <c r="G2838" s="37"/>
      <c r="J2838" s="25"/>
      <c r="K2838" s="25"/>
      <c r="P2838" s="25"/>
      <c r="T2838" s="37"/>
      <c r="U2838" s="37"/>
      <c r="Y2838" s="37"/>
      <c r="Z2838" s="37"/>
    </row>
    <row r="2839" spans="1:28" x14ac:dyDescent="0.2">
      <c r="A2839" s="101">
        <v>2837</v>
      </c>
      <c r="B2839" s="37"/>
      <c r="C2839" s="37"/>
      <c r="D2839" s="37"/>
      <c r="G2839" s="37"/>
      <c r="J2839" s="25"/>
      <c r="K2839" s="25"/>
      <c r="P2839" s="25"/>
      <c r="T2839" s="37"/>
      <c r="U2839" s="37"/>
      <c r="Y2839" s="37"/>
      <c r="Z2839" s="37"/>
    </row>
    <row r="2840" spans="1:28" x14ac:dyDescent="0.2">
      <c r="A2840" s="101">
        <v>2838</v>
      </c>
      <c r="B2840" s="37"/>
      <c r="C2840" s="37"/>
      <c r="D2840" s="37"/>
      <c r="G2840" s="37"/>
      <c r="J2840" s="25"/>
      <c r="K2840" s="25"/>
      <c r="P2840" s="25"/>
      <c r="T2840" s="37"/>
      <c r="U2840" s="37"/>
      <c r="Y2840" s="37"/>
      <c r="Z2840" s="37"/>
    </row>
    <row r="2841" spans="1:28" ht="13.5" thickBot="1" x14ac:dyDescent="0.25">
      <c r="A2841" s="113">
        <v>2839</v>
      </c>
      <c r="B2841" s="121"/>
      <c r="C2841" s="121"/>
      <c r="D2841" s="121"/>
      <c r="E2841" s="121"/>
      <c r="F2841" s="122"/>
      <c r="G2841" s="121"/>
      <c r="H2841" s="122"/>
      <c r="I2841" s="121"/>
      <c r="J2841" s="121"/>
      <c r="K2841" s="121"/>
      <c r="L2841" s="121"/>
      <c r="M2841" s="122"/>
      <c r="N2841" s="121"/>
      <c r="O2841" s="121"/>
      <c r="P2841" s="121"/>
      <c r="Q2841" s="121"/>
      <c r="R2841" s="122"/>
      <c r="S2841" s="121"/>
      <c r="T2841" s="121"/>
      <c r="U2841" s="121"/>
      <c r="V2841" s="121"/>
      <c r="W2841" s="122"/>
      <c r="X2841" s="121"/>
      <c r="Y2841" s="114"/>
      <c r="Z2841" s="114"/>
      <c r="AA2841" s="114"/>
      <c r="AB2841" s="115"/>
    </row>
    <row r="2842" spans="1:28" x14ac:dyDescent="0.2">
      <c r="A2842" s="101">
        <v>2840</v>
      </c>
      <c r="B2842" s="37"/>
      <c r="C2842" s="37"/>
      <c r="D2842" s="37"/>
      <c r="G2842" s="37"/>
      <c r="J2842" s="25"/>
      <c r="K2842" s="25"/>
      <c r="P2842" s="25"/>
      <c r="T2842" s="37"/>
      <c r="U2842" s="37"/>
      <c r="Y2842" s="37"/>
      <c r="Z2842" s="37"/>
    </row>
    <row r="2843" spans="1:28" x14ac:dyDescent="0.2">
      <c r="A2843" s="101">
        <v>2841</v>
      </c>
      <c r="B2843" s="37"/>
      <c r="C2843" s="37"/>
      <c r="D2843" s="37"/>
      <c r="G2843" s="37"/>
      <c r="J2843" s="25"/>
      <c r="K2843" s="25"/>
      <c r="P2843" s="25"/>
      <c r="T2843" s="37"/>
      <c r="U2843" s="37"/>
      <c r="Y2843" s="37"/>
      <c r="Z2843" s="37"/>
    </row>
    <row r="2844" spans="1:28" x14ac:dyDescent="0.2">
      <c r="A2844" s="101">
        <v>2842</v>
      </c>
      <c r="B2844" s="37"/>
      <c r="C2844" s="37"/>
      <c r="D2844" s="37"/>
      <c r="G2844" s="37"/>
      <c r="J2844" s="25"/>
      <c r="K2844" s="25"/>
      <c r="P2844" s="25"/>
      <c r="T2844" s="37"/>
      <c r="U2844" s="37"/>
      <c r="Y2844" s="37"/>
      <c r="Z2844" s="37"/>
    </row>
    <row r="2845" spans="1:28" x14ac:dyDescent="0.2">
      <c r="A2845" s="101">
        <v>2843</v>
      </c>
      <c r="B2845" s="37"/>
      <c r="C2845" s="37"/>
      <c r="D2845" s="37"/>
      <c r="G2845" s="37"/>
      <c r="J2845" s="25"/>
      <c r="K2845" s="25"/>
      <c r="P2845" s="25"/>
      <c r="T2845" s="37"/>
      <c r="U2845" s="37"/>
      <c r="Y2845" s="37"/>
      <c r="Z2845" s="37"/>
    </row>
    <row r="2846" spans="1:28" ht="13.5" thickBot="1" x14ac:dyDescent="0.25">
      <c r="A2846" s="113">
        <v>2844</v>
      </c>
      <c r="B2846" s="121"/>
      <c r="C2846" s="121"/>
      <c r="D2846" s="121"/>
      <c r="E2846" s="121"/>
      <c r="F2846" s="122"/>
      <c r="G2846" s="121"/>
      <c r="H2846" s="122"/>
      <c r="I2846" s="121"/>
      <c r="J2846" s="121"/>
      <c r="K2846" s="121"/>
      <c r="L2846" s="121"/>
      <c r="M2846" s="122"/>
      <c r="N2846" s="121"/>
      <c r="O2846" s="121"/>
      <c r="P2846" s="121"/>
      <c r="Q2846" s="121"/>
      <c r="R2846" s="122"/>
      <c r="S2846" s="121"/>
      <c r="T2846" s="121"/>
      <c r="U2846" s="121"/>
      <c r="V2846" s="121"/>
      <c r="W2846" s="122"/>
      <c r="X2846" s="121"/>
      <c r="Y2846" s="114"/>
      <c r="Z2846" s="114"/>
      <c r="AA2846" s="114"/>
      <c r="AB2846" s="115"/>
    </row>
    <row r="2847" spans="1:28" x14ac:dyDescent="0.2">
      <c r="A2847" s="101">
        <v>2845</v>
      </c>
      <c r="B2847" s="37"/>
      <c r="C2847" s="37"/>
      <c r="D2847" s="37"/>
      <c r="G2847" s="37"/>
      <c r="J2847" s="25"/>
      <c r="K2847" s="25"/>
      <c r="P2847" s="25"/>
      <c r="T2847" s="37"/>
      <c r="U2847" s="37"/>
      <c r="Y2847" s="37"/>
      <c r="Z2847" s="37"/>
    </row>
    <row r="2848" spans="1:28" x14ac:dyDescent="0.2">
      <c r="A2848" s="101">
        <v>2846</v>
      </c>
      <c r="B2848" s="37"/>
      <c r="C2848" s="37"/>
      <c r="D2848" s="37"/>
      <c r="G2848" s="37"/>
      <c r="J2848" s="25"/>
      <c r="K2848" s="25"/>
      <c r="P2848" s="25"/>
      <c r="T2848" s="37"/>
      <c r="U2848" s="37"/>
      <c r="Y2848" s="37"/>
      <c r="Z2848" s="37"/>
    </row>
    <row r="2849" spans="1:28" x14ac:dyDescent="0.2">
      <c r="A2849" s="101">
        <v>2847</v>
      </c>
      <c r="B2849" s="37"/>
      <c r="C2849" s="37"/>
      <c r="D2849" s="37"/>
      <c r="G2849" s="37"/>
      <c r="J2849" s="25"/>
      <c r="K2849" s="25"/>
      <c r="P2849" s="25"/>
      <c r="T2849" s="37"/>
      <c r="U2849" s="37"/>
      <c r="Y2849" s="37"/>
      <c r="Z2849" s="37"/>
    </row>
    <row r="2850" spans="1:28" x14ac:dyDescent="0.2">
      <c r="A2850" s="101">
        <v>2848</v>
      </c>
      <c r="B2850" s="37"/>
      <c r="C2850" s="37"/>
      <c r="D2850" s="37"/>
      <c r="G2850" s="37"/>
      <c r="J2850" s="25"/>
      <c r="K2850" s="25"/>
      <c r="P2850" s="25"/>
      <c r="T2850" s="37"/>
      <c r="U2850" s="37"/>
      <c r="Y2850" s="37"/>
      <c r="Z2850" s="37"/>
    </row>
    <row r="2851" spans="1:28" ht="13.5" thickBot="1" x14ac:dyDescent="0.25">
      <c r="A2851" s="113">
        <v>2849</v>
      </c>
      <c r="B2851" s="121"/>
      <c r="C2851" s="121"/>
      <c r="D2851" s="121"/>
      <c r="E2851" s="121"/>
      <c r="F2851" s="122"/>
      <c r="G2851" s="121"/>
      <c r="H2851" s="122"/>
      <c r="I2851" s="121"/>
      <c r="J2851" s="121"/>
      <c r="K2851" s="121"/>
      <c r="L2851" s="121"/>
      <c r="M2851" s="122"/>
      <c r="N2851" s="121"/>
      <c r="O2851" s="121"/>
      <c r="P2851" s="121"/>
      <c r="Q2851" s="121"/>
      <c r="R2851" s="122"/>
      <c r="S2851" s="121"/>
      <c r="T2851" s="121"/>
      <c r="U2851" s="121"/>
      <c r="V2851" s="121"/>
      <c r="W2851" s="122"/>
      <c r="X2851" s="121"/>
      <c r="Y2851" s="114"/>
      <c r="Z2851" s="114"/>
      <c r="AA2851" s="114"/>
      <c r="AB2851" s="115"/>
    </row>
    <row r="2852" spans="1:28" x14ac:dyDescent="0.2">
      <c r="A2852" s="101">
        <v>2850</v>
      </c>
      <c r="B2852" s="37"/>
      <c r="C2852" s="37"/>
      <c r="D2852" s="37"/>
      <c r="G2852" s="37"/>
      <c r="J2852" s="25"/>
      <c r="K2852" s="25"/>
      <c r="P2852" s="25"/>
      <c r="T2852" s="37"/>
      <c r="U2852" s="37"/>
      <c r="Y2852" s="37"/>
      <c r="Z2852" s="37"/>
    </row>
    <row r="2853" spans="1:28" x14ac:dyDescent="0.2">
      <c r="A2853" s="101">
        <v>2851</v>
      </c>
      <c r="B2853" s="37"/>
      <c r="C2853" s="37"/>
      <c r="D2853" s="37"/>
      <c r="G2853" s="37"/>
      <c r="J2853" s="25"/>
      <c r="K2853" s="25"/>
      <c r="P2853" s="25"/>
      <c r="T2853" s="37"/>
      <c r="U2853" s="37"/>
      <c r="Y2853" s="37"/>
      <c r="Z2853" s="37"/>
    </row>
    <row r="2854" spans="1:28" x14ac:dyDescent="0.2">
      <c r="A2854" s="101">
        <v>2852</v>
      </c>
      <c r="B2854" s="37"/>
      <c r="C2854" s="37"/>
      <c r="D2854" s="37"/>
      <c r="G2854" s="37"/>
      <c r="J2854" s="25"/>
      <c r="K2854" s="25"/>
      <c r="P2854" s="25"/>
      <c r="T2854" s="37"/>
      <c r="U2854" s="37"/>
      <c r="Y2854" s="37"/>
      <c r="Z2854" s="37"/>
    </row>
    <row r="2855" spans="1:28" x14ac:dyDescent="0.2">
      <c r="A2855" s="101">
        <v>2853</v>
      </c>
      <c r="B2855" s="37"/>
      <c r="C2855" s="37"/>
      <c r="D2855" s="37"/>
      <c r="G2855" s="37"/>
      <c r="J2855" s="25"/>
      <c r="K2855" s="25"/>
      <c r="P2855" s="25"/>
      <c r="T2855" s="37"/>
      <c r="U2855" s="37"/>
      <c r="Y2855" s="37"/>
      <c r="Z2855" s="37"/>
    </row>
    <row r="2856" spans="1:28" ht="13.5" thickBot="1" x14ac:dyDescent="0.25">
      <c r="A2856" s="113">
        <v>2854</v>
      </c>
      <c r="B2856" s="121"/>
      <c r="C2856" s="121"/>
      <c r="D2856" s="121"/>
      <c r="E2856" s="121"/>
      <c r="F2856" s="122"/>
      <c r="G2856" s="121"/>
      <c r="H2856" s="122"/>
      <c r="I2856" s="121"/>
      <c r="J2856" s="121"/>
      <c r="K2856" s="121"/>
      <c r="L2856" s="121"/>
      <c r="M2856" s="122"/>
      <c r="N2856" s="121"/>
      <c r="O2856" s="121"/>
      <c r="P2856" s="121"/>
      <c r="Q2856" s="121"/>
      <c r="R2856" s="122"/>
      <c r="S2856" s="121"/>
      <c r="T2856" s="121"/>
      <c r="U2856" s="121"/>
      <c r="V2856" s="121"/>
      <c r="W2856" s="122"/>
      <c r="X2856" s="121"/>
      <c r="Y2856" s="114"/>
      <c r="Z2856" s="114"/>
      <c r="AA2856" s="114"/>
      <c r="AB2856" s="115"/>
    </row>
    <row r="2857" spans="1:28" x14ac:dyDescent="0.2">
      <c r="A2857" s="101">
        <v>2855</v>
      </c>
      <c r="B2857" s="37"/>
      <c r="C2857" s="37"/>
      <c r="D2857" s="37"/>
      <c r="G2857" s="37"/>
      <c r="J2857" s="25"/>
      <c r="K2857" s="25"/>
      <c r="P2857" s="25"/>
      <c r="T2857" s="37"/>
      <c r="U2857" s="37"/>
      <c r="Y2857" s="37"/>
      <c r="Z2857" s="37"/>
    </row>
    <row r="2858" spans="1:28" x14ac:dyDescent="0.2">
      <c r="A2858" s="101">
        <v>2856</v>
      </c>
      <c r="B2858" s="37"/>
      <c r="C2858" s="37"/>
      <c r="D2858" s="37"/>
      <c r="G2858" s="37"/>
      <c r="J2858" s="25"/>
      <c r="K2858" s="25"/>
      <c r="P2858" s="25"/>
      <c r="T2858" s="37"/>
      <c r="U2858" s="37"/>
      <c r="Y2858" s="37"/>
      <c r="Z2858" s="37"/>
    </row>
    <row r="2859" spans="1:28" x14ac:dyDescent="0.2">
      <c r="A2859" s="101">
        <v>2857</v>
      </c>
      <c r="B2859" s="37"/>
      <c r="C2859" s="37"/>
      <c r="D2859" s="37"/>
      <c r="G2859" s="37"/>
      <c r="J2859" s="25"/>
      <c r="K2859" s="25"/>
      <c r="P2859" s="25"/>
      <c r="T2859" s="37"/>
      <c r="U2859" s="37"/>
      <c r="Y2859" s="37"/>
      <c r="Z2859" s="37"/>
    </row>
    <row r="2860" spans="1:28" x14ac:dyDescent="0.2">
      <c r="A2860" s="101">
        <v>2858</v>
      </c>
      <c r="B2860" s="37"/>
      <c r="C2860" s="37"/>
      <c r="D2860" s="37"/>
      <c r="G2860" s="37"/>
      <c r="J2860" s="25"/>
      <c r="K2860" s="25"/>
      <c r="P2860" s="25"/>
      <c r="T2860" s="37"/>
      <c r="U2860" s="37"/>
      <c r="Y2860" s="37"/>
      <c r="Z2860" s="37"/>
    </row>
    <row r="2861" spans="1:28" ht="13.5" thickBot="1" x14ac:dyDescent="0.25">
      <c r="A2861" s="113">
        <v>2859</v>
      </c>
      <c r="B2861" s="121"/>
      <c r="C2861" s="121"/>
      <c r="D2861" s="121"/>
      <c r="E2861" s="121"/>
      <c r="F2861" s="122"/>
      <c r="G2861" s="121"/>
      <c r="H2861" s="122"/>
      <c r="I2861" s="121"/>
      <c r="J2861" s="121"/>
      <c r="K2861" s="121"/>
      <c r="L2861" s="121"/>
      <c r="M2861" s="122"/>
      <c r="N2861" s="121"/>
      <c r="O2861" s="121"/>
      <c r="P2861" s="121"/>
      <c r="Q2861" s="121"/>
      <c r="R2861" s="122"/>
      <c r="S2861" s="121"/>
      <c r="T2861" s="121"/>
      <c r="U2861" s="121"/>
      <c r="V2861" s="121"/>
      <c r="W2861" s="122"/>
      <c r="X2861" s="121"/>
      <c r="Y2861" s="114"/>
      <c r="Z2861" s="114"/>
      <c r="AA2861" s="114"/>
      <c r="AB2861" s="115"/>
    </row>
    <row r="2862" spans="1:28" x14ac:dyDescent="0.2">
      <c r="A2862" s="101">
        <v>2860</v>
      </c>
      <c r="B2862" s="37"/>
      <c r="C2862" s="37"/>
      <c r="D2862" s="37"/>
      <c r="G2862" s="37"/>
      <c r="J2862" s="25"/>
      <c r="K2862" s="25"/>
      <c r="P2862" s="25"/>
      <c r="T2862" s="37"/>
      <c r="U2862" s="37"/>
      <c r="Y2862" s="37"/>
      <c r="Z2862" s="37"/>
    </row>
    <row r="2863" spans="1:28" x14ac:dyDescent="0.2">
      <c r="A2863" s="101">
        <v>2861</v>
      </c>
      <c r="B2863" s="37"/>
      <c r="C2863" s="37"/>
      <c r="D2863" s="37"/>
      <c r="G2863" s="37"/>
      <c r="J2863" s="25"/>
      <c r="K2863" s="25"/>
      <c r="P2863" s="25"/>
      <c r="T2863" s="37"/>
      <c r="U2863" s="37"/>
      <c r="Y2863" s="37"/>
      <c r="Z2863" s="37"/>
    </row>
    <row r="2864" spans="1:28" x14ac:dyDescent="0.2">
      <c r="A2864" s="101">
        <v>2862</v>
      </c>
      <c r="B2864" s="37"/>
      <c r="C2864" s="37"/>
      <c r="D2864" s="37"/>
      <c r="G2864" s="37"/>
      <c r="J2864" s="25"/>
      <c r="K2864" s="25"/>
      <c r="P2864" s="25"/>
      <c r="T2864" s="37"/>
      <c r="U2864" s="37"/>
      <c r="Y2864" s="37"/>
      <c r="Z2864" s="37"/>
    </row>
    <row r="2865" spans="1:28" x14ac:dyDescent="0.2">
      <c r="A2865" s="101">
        <v>2863</v>
      </c>
      <c r="B2865" s="37"/>
      <c r="C2865" s="37"/>
      <c r="D2865" s="37"/>
      <c r="G2865" s="37"/>
      <c r="J2865" s="25"/>
      <c r="K2865" s="25"/>
      <c r="P2865" s="25"/>
      <c r="T2865" s="37"/>
      <c r="U2865" s="37"/>
      <c r="Y2865" s="37"/>
      <c r="Z2865" s="37"/>
    </row>
    <row r="2866" spans="1:28" ht="13.5" thickBot="1" x14ac:dyDescent="0.25">
      <c r="A2866" s="113">
        <v>2864</v>
      </c>
      <c r="B2866" s="121"/>
      <c r="C2866" s="121"/>
      <c r="D2866" s="121"/>
      <c r="E2866" s="121"/>
      <c r="F2866" s="122"/>
      <c r="G2866" s="121"/>
      <c r="H2866" s="122"/>
      <c r="I2866" s="121"/>
      <c r="J2866" s="121"/>
      <c r="K2866" s="121"/>
      <c r="L2866" s="121"/>
      <c r="M2866" s="122"/>
      <c r="N2866" s="121"/>
      <c r="O2866" s="121"/>
      <c r="P2866" s="121"/>
      <c r="Q2866" s="121"/>
      <c r="R2866" s="122"/>
      <c r="S2866" s="121"/>
      <c r="T2866" s="121"/>
      <c r="U2866" s="121"/>
      <c r="V2866" s="121"/>
      <c r="W2866" s="122"/>
      <c r="X2866" s="121"/>
      <c r="Y2866" s="114"/>
      <c r="Z2866" s="114"/>
      <c r="AA2866" s="114"/>
      <c r="AB2866" s="115"/>
    </row>
    <row r="2867" spans="1:28" x14ac:dyDescent="0.2">
      <c r="A2867" s="101">
        <v>2865</v>
      </c>
      <c r="B2867" s="37"/>
      <c r="C2867" s="37"/>
      <c r="D2867" s="37"/>
      <c r="G2867" s="37"/>
      <c r="J2867" s="25"/>
      <c r="K2867" s="25"/>
      <c r="P2867" s="25"/>
      <c r="T2867" s="37"/>
      <c r="U2867" s="37"/>
      <c r="Y2867" s="37"/>
      <c r="Z2867" s="37"/>
    </row>
    <row r="2868" spans="1:28" x14ac:dyDescent="0.2">
      <c r="A2868" s="101">
        <v>2866</v>
      </c>
      <c r="B2868" s="37"/>
      <c r="C2868" s="37"/>
      <c r="D2868" s="37"/>
      <c r="G2868" s="37"/>
      <c r="J2868" s="25"/>
      <c r="K2868" s="25"/>
      <c r="P2868" s="25"/>
      <c r="T2868" s="37"/>
      <c r="U2868" s="37"/>
      <c r="Y2868" s="37"/>
      <c r="Z2868" s="37"/>
    </row>
    <row r="2869" spans="1:28" x14ac:dyDescent="0.2">
      <c r="A2869" s="101">
        <v>2867</v>
      </c>
      <c r="B2869" s="37"/>
      <c r="C2869" s="37"/>
      <c r="D2869" s="37"/>
      <c r="G2869" s="37"/>
      <c r="J2869" s="25"/>
      <c r="K2869" s="25"/>
      <c r="P2869" s="25"/>
      <c r="T2869" s="37"/>
      <c r="U2869" s="37"/>
      <c r="Y2869" s="37"/>
      <c r="Z2869" s="37"/>
    </row>
    <row r="2870" spans="1:28" x14ac:dyDescent="0.2">
      <c r="A2870" s="101">
        <v>2868</v>
      </c>
      <c r="B2870" s="37"/>
      <c r="C2870" s="37"/>
      <c r="D2870" s="37"/>
      <c r="G2870" s="37"/>
      <c r="J2870" s="25"/>
      <c r="K2870" s="25"/>
      <c r="P2870" s="25"/>
      <c r="T2870" s="37"/>
      <c r="U2870" s="37"/>
      <c r="Y2870" s="37"/>
      <c r="Z2870" s="37"/>
    </row>
    <row r="2871" spans="1:28" ht="13.5" thickBot="1" x14ac:dyDescent="0.25">
      <c r="A2871" s="113">
        <v>2869</v>
      </c>
      <c r="B2871" s="121"/>
      <c r="C2871" s="121"/>
      <c r="D2871" s="121"/>
      <c r="E2871" s="121"/>
      <c r="F2871" s="122"/>
      <c r="G2871" s="121"/>
      <c r="H2871" s="122"/>
      <c r="I2871" s="121"/>
      <c r="J2871" s="121"/>
      <c r="K2871" s="121"/>
      <c r="L2871" s="121"/>
      <c r="M2871" s="122"/>
      <c r="N2871" s="121"/>
      <c r="O2871" s="121"/>
      <c r="P2871" s="121"/>
      <c r="Q2871" s="121"/>
      <c r="R2871" s="122"/>
      <c r="S2871" s="121"/>
      <c r="T2871" s="121"/>
      <c r="U2871" s="121"/>
      <c r="V2871" s="121"/>
      <c r="W2871" s="122"/>
      <c r="X2871" s="121"/>
      <c r="Y2871" s="114"/>
      <c r="Z2871" s="114"/>
      <c r="AA2871" s="114"/>
      <c r="AB2871" s="115"/>
    </row>
    <row r="2872" spans="1:28" x14ac:dyDescent="0.2">
      <c r="A2872" s="101">
        <v>2870</v>
      </c>
      <c r="B2872" s="37"/>
      <c r="C2872" s="37"/>
      <c r="D2872" s="37"/>
      <c r="G2872" s="37"/>
      <c r="J2872" s="25"/>
      <c r="K2872" s="25"/>
      <c r="P2872" s="25"/>
      <c r="T2872" s="37"/>
      <c r="U2872" s="37"/>
      <c r="Y2872" s="37"/>
      <c r="Z2872" s="37"/>
    </row>
    <row r="2873" spans="1:28" x14ac:dyDescent="0.2">
      <c r="A2873" s="101">
        <v>2871</v>
      </c>
      <c r="B2873" s="37"/>
      <c r="C2873" s="37"/>
      <c r="D2873" s="37"/>
      <c r="G2873" s="37"/>
      <c r="J2873" s="25"/>
      <c r="K2873" s="25"/>
      <c r="P2873" s="25"/>
      <c r="T2873" s="37"/>
      <c r="U2873" s="37"/>
      <c r="Y2873" s="37"/>
      <c r="Z2873" s="37"/>
    </row>
    <row r="2874" spans="1:28" x14ac:dyDescent="0.2">
      <c r="A2874" s="101">
        <v>2872</v>
      </c>
      <c r="B2874" s="37"/>
      <c r="C2874" s="37"/>
      <c r="D2874" s="37"/>
      <c r="G2874" s="37"/>
      <c r="J2874" s="25"/>
      <c r="K2874" s="25"/>
      <c r="P2874" s="25"/>
      <c r="T2874" s="37"/>
      <c r="U2874" s="37"/>
      <c r="Y2874" s="37"/>
      <c r="Z2874" s="37"/>
    </row>
    <row r="2875" spans="1:28" x14ac:dyDescent="0.2">
      <c r="A2875" s="101">
        <v>2873</v>
      </c>
      <c r="B2875" s="37"/>
      <c r="C2875" s="37"/>
      <c r="D2875" s="37"/>
      <c r="G2875" s="37"/>
      <c r="J2875" s="25"/>
      <c r="K2875" s="25"/>
      <c r="P2875" s="25"/>
      <c r="T2875" s="37"/>
      <c r="U2875" s="37"/>
      <c r="Y2875" s="37"/>
      <c r="Z2875" s="37"/>
    </row>
    <row r="2876" spans="1:28" ht="13.5" thickBot="1" x14ac:dyDescent="0.25">
      <c r="A2876" s="113">
        <v>2874</v>
      </c>
      <c r="B2876" s="121"/>
      <c r="C2876" s="121"/>
      <c r="D2876" s="121"/>
      <c r="E2876" s="121"/>
      <c r="F2876" s="122"/>
      <c r="G2876" s="121"/>
      <c r="H2876" s="122"/>
      <c r="I2876" s="121"/>
      <c r="J2876" s="121"/>
      <c r="K2876" s="121"/>
      <c r="L2876" s="121"/>
      <c r="M2876" s="122"/>
      <c r="N2876" s="121"/>
      <c r="O2876" s="121"/>
      <c r="P2876" s="121"/>
      <c r="Q2876" s="121"/>
      <c r="R2876" s="122"/>
      <c r="S2876" s="121"/>
      <c r="T2876" s="121"/>
      <c r="U2876" s="121"/>
      <c r="V2876" s="121"/>
      <c r="W2876" s="122"/>
      <c r="X2876" s="121"/>
      <c r="Y2876" s="114"/>
      <c r="Z2876" s="114"/>
      <c r="AA2876" s="114"/>
      <c r="AB2876" s="115"/>
    </row>
    <row r="2877" spans="1:28" x14ac:dyDescent="0.2">
      <c r="A2877" s="101">
        <v>2875</v>
      </c>
      <c r="B2877" s="37"/>
      <c r="C2877" s="37"/>
      <c r="D2877" s="37"/>
      <c r="G2877" s="37"/>
      <c r="J2877" s="25"/>
      <c r="K2877" s="25"/>
      <c r="P2877" s="25"/>
      <c r="T2877" s="37"/>
      <c r="U2877" s="37"/>
      <c r="Y2877" s="37"/>
      <c r="Z2877" s="37"/>
    </row>
    <row r="2878" spans="1:28" x14ac:dyDescent="0.2">
      <c r="A2878" s="101">
        <v>2876</v>
      </c>
      <c r="B2878" s="37"/>
      <c r="C2878" s="37"/>
      <c r="D2878" s="37"/>
      <c r="G2878" s="37"/>
      <c r="J2878" s="25"/>
      <c r="K2878" s="25"/>
      <c r="P2878" s="25"/>
      <c r="T2878" s="37"/>
      <c r="U2878" s="37"/>
      <c r="Y2878" s="37"/>
      <c r="Z2878" s="37"/>
    </row>
    <row r="2879" spans="1:28" x14ac:dyDescent="0.2">
      <c r="A2879" s="101">
        <v>2877</v>
      </c>
      <c r="B2879" s="37"/>
      <c r="C2879" s="37"/>
      <c r="D2879" s="37"/>
      <c r="G2879" s="37"/>
      <c r="J2879" s="25"/>
      <c r="K2879" s="25"/>
      <c r="P2879" s="25"/>
      <c r="T2879" s="37"/>
      <c r="U2879" s="37"/>
      <c r="Y2879" s="37"/>
      <c r="Z2879" s="37"/>
    </row>
    <row r="2880" spans="1:28" x14ac:dyDescent="0.2">
      <c r="A2880" s="101">
        <v>2878</v>
      </c>
      <c r="B2880" s="37"/>
      <c r="C2880" s="37"/>
      <c r="D2880" s="37"/>
      <c r="G2880" s="37"/>
      <c r="J2880" s="25"/>
      <c r="K2880" s="25"/>
      <c r="P2880" s="25"/>
      <c r="T2880" s="37"/>
      <c r="U2880" s="37"/>
      <c r="Y2880" s="37"/>
      <c r="Z2880" s="37"/>
    </row>
    <row r="2881" spans="1:28" ht="13.5" thickBot="1" x14ac:dyDescent="0.25">
      <c r="A2881" s="113">
        <v>2879</v>
      </c>
      <c r="B2881" s="121"/>
      <c r="C2881" s="121"/>
      <c r="D2881" s="121"/>
      <c r="E2881" s="121"/>
      <c r="F2881" s="122"/>
      <c r="G2881" s="121"/>
      <c r="H2881" s="122"/>
      <c r="I2881" s="121"/>
      <c r="J2881" s="121"/>
      <c r="K2881" s="121"/>
      <c r="L2881" s="121"/>
      <c r="M2881" s="122"/>
      <c r="N2881" s="121"/>
      <c r="O2881" s="121"/>
      <c r="P2881" s="121"/>
      <c r="Q2881" s="121"/>
      <c r="R2881" s="122"/>
      <c r="S2881" s="121"/>
      <c r="T2881" s="121"/>
      <c r="U2881" s="121"/>
      <c r="V2881" s="121"/>
      <c r="W2881" s="122"/>
      <c r="X2881" s="121"/>
      <c r="Y2881" s="114"/>
      <c r="Z2881" s="114"/>
      <c r="AA2881" s="114"/>
      <c r="AB2881" s="115"/>
    </row>
    <row r="2882" spans="1:28" x14ac:dyDescent="0.2">
      <c r="A2882" s="101">
        <v>2880</v>
      </c>
      <c r="B2882" s="37"/>
      <c r="C2882" s="37"/>
      <c r="D2882" s="37"/>
      <c r="G2882" s="37"/>
      <c r="J2882" s="25"/>
      <c r="K2882" s="25"/>
      <c r="P2882" s="25"/>
      <c r="T2882" s="37"/>
      <c r="U2882" s="37"/>
      <c r="Y2882" s="37"/>
      <c r="Z2882" s="37"/>
    </row>
    <row r="2883" spans="1:28" x14ac:dyDescent="0.2">
      <c r="A2883" s="101">
        <v>2881</v>
      </c>
      <c r="B2883" s="37"/>
      <c r="C2883" s="37"/>
      <c r="D2883" s="37"/>
      <c r="G2883" s="37"/>
      <c r="J2883" s="25"/>
      <c r="K2883" s="25"/>
      <c r="P2883" s="25"/>
      <c r="T2883" s="37"/>
      <c r="U2883" s="37"/>
      <c r="Y2883" s="37"/>
      <c r="Z2883" s="37"/>
    </row>
    <row r="2884" spans="1:28" x14ac:dyDescent="0.2">
      <c r="A2884" s="101">
        <v>2882</v>
      </c>
      <c r="B2884" s="37"/>
      <c r="C2884" s="37"/>
      <c r="D2884" s="37"/>
      <c r="G2884" s="37"/>
      <c r="J2884" s="25"/>
      <c r="K2884" s="25"/>
      <c r="P2884" s="25"/>
      <c r="T2884" s="37"/>
      <c r="U2884" s="37"/>
      <c r="Y2884" s="37"/>
      <c r="Z2884" s="37"/>
    </row>
    <row r="2885" spans="1:28" x14ac:dyDescent="0.2">
      <c r="A2885" s="101">
        <v>2883</v>
      </c>
      <c r="B2885" s="37"/>
      <c r="C2885" s="37"/>
      <c r="D2885" s="37"/>
      <c r="G2885" s="37"/>
      <c r="J2885" s="25"/>
      <c r="K2885" s="25"/>
      <c r="P2885" s="25"/>
      <c r="T2885" s="37"/>
      <c r="U2885" s="37"/>
      <c r="Y2885" s="37"/>
      <c r="Z2885" s="37"/>
    </row>
    <row r="2886" spans="1:28" ht="13.5" thickBot="1" x14ac:dyDescent="0.25">
      <c r="A2886" s="113">
        <v>2884</v>
      </c>
      <c r="B2886" s="121"/>
      <c r="C2886" s="121"/>
      <c r="D2886" s="121"/>
      <c r="E2886" s="121"/>
      <c r="F2886" s="122"/>
      <c r="G2886" s="121"/>
      <c r="H2886" s="122"/>
      <c r="I2886" s="121"/>
      <c r="J2886" s="121"/>
      <c r="K2886" s="121"/>
      <c r="L2886" s="121"/>
      <c r="M2886" s="122"/>
      <c r="N2886" s="121"/>
      <c r="O2886" s="121"/>
      <c r="P2886" s="121"/>
      <c r="Q2886" s="121"/>
      <c r="R2886" s="122"/>
      <c r="S2886" s="121"/>
      <c r="T2886" s="121"/>
      <c r="U2886" s="121"/>
      <c r="V2886" s="121"/>
      <c r="W2886" s="122"/>
      <c r="X2886" s="121"/>
      <c r="Y2886" s="114"/>
      <c r="Z2886" s="114"/>
      <c r="AA2886" s="114"/>
      <c r="AB2886" s="115"/>
    </row>
    <row r="2887" spans="1:28" x14ac:dyDescent="0.2">
      <c r="A2887" s="101">
        <v>2885</v>
      </c>
      <c r="B2887" s="37"/>
      <c r="C2887" s="37"/>
      <c r="D2887" s="37"/>
      <c r="G2887" s="37"/>
      <c r="J2887" s="25"/>
      <c r="K2887" s="25"/>
      <c r="P2887" s="25"/>
      <c r="T2887" s="37"/>
      <c r="U2887" s="37"/>
      <c r="Y2887" s="37"/>
      <c r="Z2887" s="37"/>
    </row>
    <row r="2888" spans="1:28" x14ac:dyDescent="0.2">
      <c r="A2888" s="101">
        <v>2886</v>
      </c>
      <c r="B2888" s="37"/>
      <c r="C2888" s="37"/>
      <c r="D2888" s="37"/>
      <c r="G2888" s="37"/>
      <c r="J2888" s="25"/>
      <c r="K2888" s="25"/>
      <c r="P2888" s="25"/>
      <c r="T2888" s="37"/>
      <c r="U2888" s="37"/>
      <c r="Y2888" s="37"/>
      <c r="Z2888" s="37"/>
    </row>
    <row r="2889" spans="1:28" x14ac:dyDescent="0.2">
      <c r="A2889" s="101">
        <v>2887</v>
      </c>
      <c r="B2889" s="37"/>
      <c r="C2889" s="37"/>
      <c r="D2889" s="37"/>
      <c r="G2889" s="37"/>
      <c r="J2889" s="25"/>
      <c r="K2889" s="25"/>
      <c r="P2889" s="25"/>
      <c r="T2889" s="37"/>
      <c r="U2889" s="37"/>
      <c r="Y2889" s="37"/>
      <c r="Z2889" s="37"/>
    </row>
    <row r="2890" spans="1:28" x14ac:dyDescent="0.2">
      <c r="A2890" s="101">
        <v>2888</v>
      </c>
      <c r="B2890" s="37"/>
      <c r="C2890" s="37"/>
      <c r="D2890" s="37"/>
      <c r="G2890" s="37"/>
      <c r="J2890" s="25"/>
      <c r="K2890" s="25"/>
      <c r="P2890" s="25"/>
      <c r="T2890" s="37"/>
      <c r="U2890" s="37"/>
      <c r="Y2890" s="37"/>
      <c r="Z2890" s="37"/>
    </row>
    <row r="2891" spans="1:28" ht="13.5" thickBot="1" x14ac:dyDescent="0.25">
      <c r="A2891" s="113">
        <v>2889</v>
      </c>
      <c r="B2891" s="121"/>
      <c r="C2891" s="121"/>
      <c r="D2891" s="121"/>
      <c r="E2891" s="121"/>
      <c r="F2891" s="122"/>
      <c r="G2891" s="121"/>
      <c r="H2891" s="122"/>
      <c r="I2891" s="121"/>
      <c r="J2891" s="121"/>
      <c r="K2891" s="121"/>
      <c r="L2891" s="121"/>
      <c r="M2891" s="122"/>
      <c r="N2891" s="121"/>
      <c r="O2891" s="121"/>
      <c r="P2891" s="121"/>
      <c r="Q2891" s="121"/>
      <c r="R2891" s="122"/>
      <c r="S2891" s="121"/>
      <c r="T2891" s="121"/>
      <c r="U2891" s="121"/>
      <c r="V2891" s="121"/>
      <c r="W2891" s="122"/>
      <c r="X2891" s="121"/>
      <c r="Y2891" s="114"/>
      <c r="Z2891" s="114"/>
      <c r="AA2891" s="114"/>
      <c r="AB2891" s="115"/>
    </row>
    <row r="2892" spans="1:28" x14ac:dyDescent="0.2">
      <c r="A2892" s="101">
        <v>2890</v>
      </c>
      <c r="B2892" s="37"/>
      <c r="C2892" s="37"/>
      <c r="D2892" s="37"/>
      <c r="G2892" s="37"/>
      <c r="J2892" s="25"/>
      <c r="K2892" s="25"/>
      <c r="P2892" s="25"/>
      <c r="T2892" s="37"/>
      <c r="U2892" s="37"/>
      <c r="Y2892" s="37"/>
      <c r="Z2892" s="37"/>
    </row>
    <row r="2893" spans="1:28" x14ac:dyDescent="0.2">
      <c r="A2893" s="101">
        <v>2891</v>
      </c>
      <c r="B2893" s="37"/>
      <c r="C2893" s="37"/>
      <c r="D2893" s="37"/>
      <c r="G2893" s="37"/>
      <c r="J2893" s="25"/>
      <c r="K2893" s="25"/>
      <c r="P2893" s="25"/>
      <c r="T2893" s="37"/>
      <c r="U2893" s="37"/>
      <c r="Y2893" s="37"/>
      <c r="Z2893" s="37"/>
    </row>
    <row r="2894" spans="1:28" x14ac:dyDescent="0.2">
      <c r="A2894" s="101">
        <v>2892</v>
      </c>
      <c r="B2894" s="37"/>
      <c r="C2894" s="37"/>
      <c r="D2894" s="37"/>
      <c r="G2894" s="37"/>
      <c r="J2894" s="25"/>
      <c r="K2894" s="25"/>
      <c r="P2894" s="25"/>
      <c r="T2894" s="37"/>
      <c r="U2894" s="37"/>
      <c r="Y2894" s="37"/>
      <c r="Z2894" s="37"/>
    </row>
    <row r="2895" spans="1:28" x14ac:dyDescent="0.2">
      <c r="A2895" s="101">
        <v>2893</v>
      </c>
      <c r="B2895" s="37"/>
      <c r="C2895" s="37"/>
      <c r="D2895" s="37"/>
      <c r="G2895" s="37"/>
      <c r="J2895" s="25"/>
      <c r="K2895" s="25"/>
      <c r="P2895" s="25"/>
      <c r="T2895" s="37"/>
      <c r="U2895" s="37"/>
      <c r="Y2895" s="37"/>
      <c r="Z2895" s="37"/>
    </row>
    <row r="2896" spans="1:28" ht="13.5" thickBot="1" x14ac:dyDescent="0.25">
      <c r="A2896" s="113">
        <v>2894</v>
      </c>
      <c r="B2896" s="121"/>
      <c r="C2896" s="121"/>
      <c r="D2896" s="121"/>
      <c r="E2896" s="121"/>
      <c r="F2896" s="122"/>
      <c r="G2896" s="121"/>
      <c r="H2896" s="122"/>
      <c r="I2896" s="121"/>
      <c r="J2896" s="121"/>
      <c r="K2896" s="121"/>
      <c r="L2896" s="121"/>
      <c r="M2896" s="122"/>
      <c r="N2896" s="121"/>
      <c r="O2896" s="121"/>
      <c r="P2896" s="121"/>
      <c r="Q2896" s="121"/>
      <c r="R2896" s="122"/>
      <c r="S2896" s="121"/>
      <c r="T2896" s="121"/>
      <c r="U2896" s="121"/>
      <c r="V2896" s="121"/>
      <c r="W2896" s="122"/>
      <c r="X2896" s="121"/>
      <c r="Y2896" s="114"/>
      <c r="Z2896" s="114"/>
      <c r="AA2896" s="114"/>
      <c r="AB2896" s="115"/>
    </row>
    <row r="2897" spans="1:28" x14ac:dyDescent="0.2">
      <c r="A2897" s="101">
        <v>2895</v>
      </c>
      <c r="B2897" s="37"/>
      <c r="C2897" s="37"/>
      <c r="D2897" s="37"/>
      <c r="G2897" s="37"/>
      <c r="J2897" s="25"/>
      <c r="K2897" s="25"/>
      <c r="P2897" s="25"/>
      <c r="T2897" s="37"/>
      <c r="U2897" s="37"/>
      <c r="Y2897" s="37"/>
      <c r="Z2897" s="37"/>
    </row>
    <row r="2898" spans="1:28" x14ac:dyDescent="0.2">
      <c r="A2898" s="101">
        <v>2896</v>
      </c>
      <c r="B2898" s="37"/>
      <c r="C2898" s="37"/>
      <c r="D2898" s="37"/>
      <c r="G2898" s="37"/>
      <c r="J2898" s="25"/>
      <c r="K2898" s="25"/>
      <c r="P2898" s="25"/>
      <c r="T2898" s="37"/>
      <c r="U2898" s="37"/>
      <c r="Y2898" s="37"/>
      <c r="Z2898" s="37"/>
    </row>
    <row r="2899" spans="1:28" x14ac:dyDescent="0.2">
      <c r="A2899" s="101">
        <v>2897</v>
      </c>
      <c r="B2899" s="37"/>
      <c r="C2899" s="37"/>
      <c r="D2899" s="37"/>
      <c r="G2899" s="37"/>
      <c r="J2899" s="25"/>
      <c r="K2899" s="25"/>
      <c r="P2899" s="25"/>
      <c r="T2899" s="37"/>
      <c r="U2899" s="37"/>
      <c r="Y2899" s="37"/>
      <c r="Z2899" s="37"/>
    </row>
    <row r="2900" spans="1:28" x14ac:dyDescent="0.2">
      <c r="A2900" s="101">
        <v>2898</v>
      </c>
      <c r="B2900" s="37"/>
      <c r="C2900" s="37"/>
      <c r="D2900" s="37"/>
      <c r="G2900" s="37"/>
      <c r="J2900" s="25"/>
      <c r="K2900" s="25"/>
      <c r="P2900" s="25"/>
      <c r="T2900" s="37"/>
      <c r="U2900" s="37"/>
      <c r="Y2900" s="37"/>
      <c r="Z2900" s="37"/>
    </row>
    <row r="2901" spans="1:28" ht="13.5" thickBot="1" x14ac:dyDescent="0.25">
      <c r="A2901" s="113">
        <v>2899</v>
      </c>
      <c r="B2901" s="121"/>
      <c r="C2901" s="121"/>
      <c r="D2901" s="121"/>
      <c r="E2901" s="121"/>
      <c r="F2901" s="122"/>
      <c r="G2901" s="121"/>
      <c r="H2901" s="122"/>
      <c r="I2901" s="121"/>
      <c r="J2901" s="121"/>
      <c r="K2901" s="121"/>
      <c r="L2901" s="121"/>
      <c r="M2901" s="122"/>
      <c r="N2901" s="121"/>
      <c r="O2901" s="121"/>
      <c r="P2901" s="121"/>
      <c r="Q2901" s="121"/>
      <c r="R2901" s="122"/>
      <c r="S2901" s="121"/>
      <c r="T2901" s="121"/>
      <c r="U2901" s="121"/>
      <c r="V2901" s="121"/>
      <c r="W2901" s="122"/>
      <c r="X2901" s="121"/>
      <c r="Y2901" s="114"/>
      <c r="Z2901" s="114"/>
      <c r="AA2901" s="114"/>
      <c r="AB2901" s="115"/>
    </row>
    <row r="2902" spans="1:28" x14ac:dyDescent="0.2">
      <c r="A2902" s="101">
        <v>2900</v>
      </c>
      <c r="B2902" s="37"/>
      <c r="C2902" s="37"/>
      <c r="D2902" s="37"/>
      <c r="G2902" s="37"/>
      <c r="J2902" s="25"/>
      <c r="K2902" s="25"/>
      <c r="P2902" s="25"/>
      <c r="T2902" s="37"/>
      <c r="U2902" s="37"/>
      <c r="Y2902" s="37"/>
      <c r="Z2902" s="37"/>
    </row>
    <row r="2903" spans="1:28" x14ac:dyDescent="0.2">
      <c r="A2903" s="101">
        <v>2901</v>
      </c>
      <c r="B2903" s="37"/>
      <c r="C2903" s="37"/>
      <c r="D2903" s="37"/>
      <c r="G2903" s="37"/>
      <c r="J2903" s="25"/>
      <c r="K2903" s="25"/>
      <c r="P2903" s="25"/>
      <c r="T2903" s="37"/>
      <c r="U2903" s="37"/>
      <c r="Y2903" s="37"/>
      <c r="Z2903" s="37"/>
    </row>
    <row r="2904" spans="1:28" x14ac:dyDescent="0.2">
      <c r="A2904" s="101">
        <v>2902</v>
      </c>
      <c r="B2904" s="37"/>
      <c r="C2904" s="37"/>
      <c r="D2904" s="37"/>
      <c r="G2904" s="37"/>
      <c r="J2904" s="25"/>
      <c r="K2904" s="25"/>
      <c r="P2904" s="25"/>
      <c r="T2904" s="37"/>
      <c r="U2904" s="37"/>
      <c r="Y2904" s="37"/>
      <c r="Z2904" s="37"/>
    </row>
    <row r="2905" spans="1:28" x14ac:dyDescent="0.2">
      <c r="A2905" s="101">
        <v>2903</v>
      </c>
      <c r="B2905" s="37"/>
      <c r="C2905" s="37"/>
      <c r="D2905" s="37"/>
      <c r="G2905" s="37"/>
      <c r="J2905" s="25"/>
      <c r="K2905" s="25"/>
      <c r="P2905" s="25"/>
      <c r="T2905" s="37"/>
      <c r="U2905" s="37"/>
      <c r="Y2905" s="37"/>
      <c r="Z2905" s="37"/>
    </row>
    <row r="2906" spans="1:28" ht="13.5" thickBot="1" x14ac:dyDescent="0.25">
      <c r="A2906" s="113">
        <v>2904</v>
      </c>
      <c r="B2906" s="121"/>
      <c r="C2906" s="121"/>
      <c r="D2906" s="121"/>
      <c r="E2906" s="121"/>
      <c r="F2906" s="122"/>
      <c r="G2906" s="121"/>
      <c r="H2906" s="122"/>
      <c r="I2906" s="121"/>
      <c r="J2906" s="121"/>
      <c r="K2906" s="121"/>
      <c r="L2906" s="121"/>
      <c r="M2906" s="122"/>
      <c r="N2906" s="121"/>
      <c r="O2906" s="121"/>
      <c r="P2906" s="121"/>
      <c r="Q2906" s="121"/>
      <c r="R2906" s="122"/>
      <c r="S2906" s="121"/>
      <c r="T2906" s="121"/>
      <c r="U2906" s="121"/>
      <c r="V2906" s="121"/>
      <c r="W2906" s="122"/>
      <c r="X2906" s="121"/>
      <c r="Y2906" s="114"/>
      <c r="Z2906" s="114"/>
      <c r="AA2906" s="114"/>
      <c r="AB2906" s="115"/>
    </row>
    <row r="2907" spans="1:28" x14ac:dyDescent="0.2">
      <c r="A2907" s="101">
        <v>2905</v>
      </c>
      <c r="B2907" s="37"/>
      <c r="C2907" s="37"/>
      <c r="D2907" s="37"/>
      <c r="G2907" s="37"/>
      <c r="J2907" s="25"/>
      <c r="K2907" s="25"/>
      <c r="P2907" s="25"/>
      <c r="T2907" s="37"/>
      <c r="U2907" s="37"/>
      <c r="Y2907" s="37"/>
      <c r="Z2907" s="37"/>
    </row>
    <row r="2908" spans="1:28" x14ac:dyDescent="0.2">
      <c r="A2908" s="101">
        <v>2906</v>
      </c>
      <c r="B2908" s="37"/>
      <c r="C2908" s="37"/>
      <c r="D2908" s="37"/>
      <c r="G2908" s="37"/>
      <c r="J2908" s="25"/>
      <c r="K2908" s="25"/>
      <c r="P2908" s="25"/>
      <c r="T2908" s="37"/>
      <c r="U2908" s="37"/>
      <c r="Y2908" s="37"/>
      <c r="Z2908" s="37"/>
    </row>
    <row r="2909" spans="1:28" x14ac:dyDescent="0.2">
      <c r="A2909" s="101">
        <v>2907</v>
      </c>
      <c r="B2909" s="37"/>
      <c r="C2909" s="37"/>
      <c r="D2909" s="37"/>
      <c r="G2909" s="37"/>
      <c r="J2909" s="25"/>
      <c r="K2909" s="25"/>
      <c r="P2909" s="25"/>
      <c r="T2909" s="37"/>
      <c r="U2909" s="37"/>
      <c r="Y2909" s="37"/>
      <c r="Z2909" s="37"/>
    </row>
    <row r="2910" spans="1:28" x14ac:dyDescent="0.2">
      <c r="A2910" s="101">
        <v>2908</v>
      </c>
      <c r="B2910" s="37"/>
      <c r="C2910" s="37"/>
      <c r="D2910" s="37"/>
      <c r="G2910" s="37"/>
      <c r="J2910" s="25"/>
      <c r="K2910" s="25"/>
      <c r="P2910" s="25"/>
      <c r="T2910" s="37"/>
      <c r="U2910" s="37"/>
      <c r="Y2910" s="37"/>
      <c r="Z2910" s="37"/>
    </row>
    <row r="2911" spans="1:28" ht="13.5" thickBot="1" x14ac:dyDescent="0.25">
      <c r="A2911" s="113">
        <v>2909</v>
      </c>
      <c r="B2911" s="121"/>
      <c r="C2911" s="121"/>
      <c r="D2911" s="121"/>
      <c r="E2911" s="121"/>
      <c r="F2911" s="122"/>
      <c r="G2911" s="121"/>
      <c r="H2911" s="122"/>
      <c r="I2911" s="121"/>
      <c r="J2911" s="121"/>
      <c r="K2911" s="121"/>
      <c r="L2911" s="121"/>
      <c r="M2911" s="122"/>
      <c r="N2911" s="121"/>
      <c r="O2911" s="121"/>
      <c r="P2911" s="121"/>
      <c r="Q2911" s="121"/>
      <c r="R2911" s="122"/>
      <c r="S2911" s="121"/>
      <c r="T2911" s="121"/>
      <c r="U2911" s="121"/>
      <c r="V2911" s="121"/>
      <c r="W2911" s="122"/>
      <c r="X2911" s="121"/>
      <c r="Y2911" s="114"/>
      <c r="Z2911" s="114"/>
      <c r="AA2911" s="114"/>
      <c r="AB2911" s="115"/>
    </row>
    <row r="2912" spans="1:28" x14ac:dyDescent="0.2">
      <c r="A2912" s="101">
        <v>2910</v>
      </c>
      <c r="B2912" s="37"/>
      <c r="C2912" s="37"/>
      <c r="D2912" s="37"/>
      <c r="G2912" s="37"/>
      <c r="J2912" s="25"/>
      <c r="K2912" s="25"/>
      <c r="P2912" s="25"/>
      <c r="T2912" s="37"/>
      <c r="U2912" s="37"/>
      <c r="Y2912" s="37"/>
      <c r="Z2912" s="37"/>
    </row>
    <row r="2913" spans="1:28" x14ac:dyDescent="0.2">
      <c r="A2913" s="101">
        <v>2911</v>
      </c>
      <c r="B2913" s="37"/>
      <c r="C2913" s="37"/>
      <c r="D2913" s="37"/>
      <c r="G2913" s="37"/>
      <c r="J2913" s="25"/>
      <c r="K2913" s="25"/>
      <c r="P2913" s="25"/>
      <c r="T2913" s="37"/>
      <c r="U2913" s="37"/>
      <c r="Y2913" s="37"/>
      <c r="Z2913" s="37"/>
    </row>
    <row r="2914" spans="1:28" x14ac:dyDescent="0.2">
      <c r="A2914" s="101">
        <v>2912</v>
      </c>
      <c r="B2914" s="37"/>
      <c r="C2914" s="37"/>
      <c r="D2914" s="37"/>
      <c r="G2914" s="37"/>
      <c r="J2914" s="25"/>
      <c r="K2914" s="25"/>
      <c r="P2914" s="25"/>
      <c r="T2914" s="37"/>
      <c r="U2914" s="37"/>
      <c r="Y2914" s="37"/>
      <c r="Z2914" s="37"/>
    </row>
    <row r="2915" spans="1:28" x14ac:dyDescent="0.2">
      <c r="A2915" s="101">
        <v>2913</v>
      </c>
      <c r="B2915" s="37"/>
      <c r="C2915" s="37"/>
      <c r="D2915" s="37"/>
      <c r="G2915" s="37"/>
      <c r="J2915" s="25"/>
      <c r="K2915" s="25"/>
      <c r="P2915" s="25"/>
      <c r="T2915" s="37"/>
      <c r="U2915" s="37"/>
      <c r="Y2915" s="37"/>
      <c r="Z2915" s="37"/>
    </row>
    <row r="2916" spans="1:28" ht="13.5" thickBot="1" x14ac:dyDescent="0.25">
      <c r="A2916" s="113">
        <v>2914</v>
      </c>
      <c r="B2916" s="121"/>
      <c r="C2916" s="121"/>
      <c r="D2916" s="121"/>
      <c r="E2916" s="121"/>
      <c r="F2916" s="122"/>
      <c r="G2916" s="121"/>
      <c r="H2916" s="122"/>
      <c r="I2916" s="121"/>
      <c r="J2916" s="121"/>
      <c r="K2916" s="121"/>
      <c r="L2916" s="121"/>
      <c r="M2916" s="122"/>
      <c r="N2916" s="121"/>
      <c r="O2916" s="121"/>
      <c r="P2916" s="121"/>
      <c r="Q2916" s="121"/>
      <c r="R2916" s="122"/>
      <c r="S2916" s="121"/>
      <c r="T2916" s="121"/>
      <c r="U2916" s="121"/>
      <c r="V2916" s="121"/>
      <c r="W2916" s="122"/>
      <c r="X2916" s="121"/>
      <c r="Y2916" s="114"/>
      <c r="Z2916" s="114"/>
      <c r="AA2916" s="114"/>
      <c r="AB2916" s="115"/>
    </row>
    <row r="2917" spans="1:28" x14ac:dyDescent="0.2">
      <c r="A2917" s="101">
        <v>2915</v>
      </c>
      <c r="B2917" s="37"/>
      <c r="C2917" s="37"/>
      <c r="D2917" s="37"/>
      <c r="G2917" s="37"/>
      <c r="J2917" s="25"/>
      <c r="K2917" s="25"/>
      <c r="P2917" s="25"/>
      <c r="T2917" s="37"/>
      <c r="U2917" s="37"/>
      <c r="Y2917" s="37"/>
      <c r="Z2917" s="37"/>
    </row>
    <row r="2918" spans="1:28" x14ac:dyDescent="0.2">
      <c r="A2918" s="101">
        <v>2916</v>
      </c>
      <c r="B2918" s="37"/>
      <c r="C2918" s="37"/>
      <c r="D2918" s="37"/>
      <c r="G2918" s="37"/>
      <c r="J2918" s="25"/>
      <c r="K2918" s="25"/>
      <c r="P2918" s="25"/>
      <c r="T2918" s="37"/>
      <c r="U2918" s="37"/>
      <c r="Y2918" s="37"/>
      <c r="Z2918" s="37"/>
    </row>
    <row r="2919" spans="1:28" x14ac:dyDescent="0.2">
      <c r="A2919" s="101">
        <v>2917</v>
      </c>
      <c r="B2919" s="37"/>
      <c r="C2919" s="37"/>
      <c r="D2919" s="37"/>
      <c r="G2919" s="37"/>
      <c r="J2919" s="25"/>
      <c r="K2919" s="25"/>
      <c r="P2919" s="25"/>
      <c r="T2919" s="37"/>
      <c r="U2919" s="37"/>
      <c r="Y2919" s="37"/>
      <c r="Z2919" s="37"/>
    </row>
    <row r="2920" spans="1:28" x14ac:dyDescent="0.2">
      <c r="A2920" s="101">
        <v>2918</v>
      </c>
      <c r="B2920" s="37"/>
      <c r="C2920" s="37"/>
      <c r="D2920" s="37"/>
      <c r="G2920" s="37"/>
      <c r="J2920" s="25"/>
      <c r="K2920" s="25"/>
      <c r="P2920" s="25"/>
      <c r="T2920" s="37"/>
      <c r="U2920" s="37"/>
      <c r="Y2920" s="37"/>
      <c r="Z2920" s="37"/>
    </row>
    <row r="2921" spans="1:28" ht="13.5" thickBot="1" x14ac:dyDescent="0.25">
      <c r="A2921" s="113">
        <v>2919</v>
      </c>
      <c r="B2921" s="121"/>
      <c r="C2921" s="121"/>
      <c r="D2921" s="121"/>
      <c r="E2921" s="121"/>
      <c r="F2921" s="122"/>
      <c r="G2921" s="121"/>
      <c r="H2921" s="122"/>
      <c r="I2921" s="121"/>
      <c r="J2921" s="121"/>
      <c r="K2921" s="121"/>
      <c r="L2921" s="121"/>
      <c r="M2921" s="122"/>
      <c r="N2921" s="121"/>
      <c r="O2921" s="121"/>
      <c r="P2921" s="121"/>
      <c r="Q2921" s="121"/>
      <c r="R2921" s="122"/>
      <c r="S2921" s="121"/>
      <c r="T2921" s="121"/>
      <c r="U2921" s="121"/>
      <c r="V2921" s="121"/>
      <c r="W2921" s="122"/>
      <c r="X2921" s="121"/>
      <c r="Y2921" s="114"/>
      <c r="Z2921" s="114"/>
      <c r="AA2921" s="114"/>
      <c r="AB2921" s="115"/>
    </row>
    <row r="2922" spans="1:28" x14ac:dyDescent="0.2">
      <c r="A2922" s="101">
        <v>2920</v>
      </c>
      <c r="B2922" s="37"/>
      <c r="C2922" s="37"/>
      <c r="D2922" s="37"/>
      <c r="G2922" s="37"/>
      <c r="J2922" s="25"/>
      <c r="K2922" s="25"/>
      <c r="P2922" s="25"/>
      <c r="T2922" s="37"/>
      <c r="U2922" s="37"/>
      <c r="Y2922" s="37"/>
      <c r="Z2922" s="37"/>
    </row>
    <row r="2923" spans="1:28" x14ac:dyDescent="0.2">
      <c r="A2923" s="101">
        <v>2921</v>
      </c>
      <c r="B2923" s="37"/>
      <c r="C2923" s="37"/>
      <c r="D2923" s="37"/>
      <c r="G2923" s="37"/>
      <c r="J2923" s="25"/>
      <c r="K2923" s="25"/>
      <c r="P2923" s="25"/>
      <c r="T2923" s="37"/>
      <c r="U2923" s="37"/>
      <c r="Y2923" s="37"/>
      <c r="Z2923" s="37"/>
    </row>
    <row r="2924" spans="1:28" x14ac:dyDescent="0.2">
      <c r="A2924" s="101">
        <v>2922</v>
      </c>
      <c r="B2924" s="37"/>
      <c r="C2924" s="37"/>
      <c r="D2924" s="37"/>
      <c r="G2924" s="37"/>
      <c r="J2924" s="25"/>
      <c r="K2924" s="25"/>
      <c r="P2924" s="25"/>
      <c r="T2924" s="37"/>
      <c r="U2924" s="37"/>
      <c r="Y2924" s="37"/>
      <c r="Z2924" s="37"/>
    </row>
    <row r="2925" spans="1:28" x14ac:dyDescent="0.2">
      <c r="A2925" s="101">
        <v>2923</v>
      </c>
      <c r="B2925" s="37"/>
      <c r="C2925" s="37"/>
      <c r="D2925" s="37"/>
      <c r="G2925" s="37"/>
      <c r="J2925" s="25"/>
      <c r="K2925" s="25"/>
      <c r="P2925" s="25"/>
      <c r="T2925" s="37"/>
      <c r="U2925" s="37"/>
      <c r="Y2925" s="37"/>
      <c r="Z2925" s="37"/>
    </row>
    <row r="2926" spans="1:28" ht="13.5" thickBot="1" x14ac:dyDescent="0.25">
      <c r="A2926" s="113">
        <v>2924</v>
      </c>
      <c r="B2926" s="121"/>
      <c r="C2926" s="121"/>
      <c r="D2926" s="121"/>
      <c r="E2926" s="121"/>
      <c r="F2926" s="122"/>
      <c r="G2926" s="121"/>
      <c r="H2926" s="122"/>
      <c r="I2926" s="121"/>
      <c r="J2926" s="121"/>
      <c r="K2926" s="121"/>
      <c r="L2926" s="121"/>
      <c r="M2926" s="122"/>
      <c r="N2926" s="121"/>
      <c r="O2926" s="121"/>
      <c r="P2926" s="121"/>
      <c r="Q2926" s="121"/>
      <c r="R2926" s="122"/>
      <c r="S2926" s="121"/>
      <c r="T2926" s="121"/>
      <c r="U2926" s="121"/>
      <c r="V2926" s="121"/>
      <c r="W2926" s="122"/>
      <c r="X2926" s="121"/>
      <c r="Y2926" s="114"/>
      <c r="Z2926" s="114"/>
      <c r="AA2926" s="114"/>
      <c r="AB2926" s="115"/>
    </row>
    <row r="2927" spans="1:28" x14ac:dyDescent="0.2">
      <c r="A2927" s="101">
        <v>2925</v>
      </c>
      <c r="B2927" s="37"/>
      <c r="C2927" s="37"/>
      <c r="D2927" s="37"/>
      <c r="G2927" s="37"/>
      <c r="J2927" s="25"/>
      <c r="K2927" s="25"/>
      <c r="P2927" s="25"/>
      <c r="T2927" s="37"/>
      <c r="U2927" s="37"/>
      <c r="Y2927" s="37"/>
      <c r="Z2927" s="37"/>
    </row>
    <row r="2928" spans="1:28" x14ac:dyDescent="0.2">
      <c r="A2928" s="101">
        <v>2926</v>
      </c>
      <c r="B2928" s="37"/>
      <c r="C2928" s="37"/>
      <c r="D2928" s="37"/>
      <c r="G2928" s="37"/>
      <c r="J2928" s="25"/>
      <c r="K2928" s="25"/>
      <c r="P2928" s="25"/>
      <c r="T2928" s="37"/>
      <c r="U2928" s="37"/>
      <c r="Y2928" s="37"/>
      <c r="Z2928" s="37"/>
    </row>
    <row r="2929" spans="1:28" x14ac:dyDescent="0.2">
      <c r="A2929" s="101">
        <v>2927</v>
      </c>
      <c r="B2929" s="37"/>
      <c r="C2929" s="37"/>
      <c r="D2929" s="37"/>
      <c r="G2929" s="37"/>
      <c r="J2929" s="25"/>
      <c r="K2929" s="25"/>
      <c r="P2929" s="25"/>
      <c r="T2929" s="37"/>
      <c r="U2929" s="37"/>
      <c r="Y2929" s="37"/>
      <c r="Z2929" s="37"/>
    </row>
    <row r="2930" spans="1:28" x14ac:dyDescent="0.2">
      <c r="A2930" s="101">
        <v>2928</v>
      </c>
      <c r="B2930" s="37"/>
      <c r="C2930" s="37"/>
      <c r="D2930" s="37"/>
      <c r="G2930" s="37"/>
      <c r="J2930" s="25"/>
      <c r="K2930" s="25"/>
      <c r="P2930" s="25"/>
      <c r="T2930" s="37"/>
      <c r="U2930" s="37"/>
      <c r="Y2930" s="37"/>
      <c r="Z2930" s="37"/>
    </row>
    <row r="2931" spans="1:28" ht="13.5" thickBot="1" x14ac:dyDescent="0.25">
      <c r="A2931" s="113">
        <v>2929</v>
      </c>
      <c r="B2931" s="121"/>
      <c r="C2931" s="121"/>
      <c r="D2931" s="121"/>
      <c r="E2931" s="121"/>
      <c r="F2931" s="122"/>
      <c r="G2931" s="121"/>
      <c r="H2931" s="122"/>
      <c r="I2931" s="121"/>
      <c r="J2931" s="121"/>
      <c r="K2931" s="121"/>
      <c r="L2931" s="121"/>
      <c r="M2931" s="122"/>
      <c r="N2931" s="121"/>
      <c r="O2931" s="121"/>
      <c r="P2931" s="121"/>
      <c r="Q2931" s="121"/>
      <c r="R2931" s="122"/>
      <c r="S2931" s="121"/>
      <c r="T2931" s="121"/>
      <c r="U2931" s="121"/>
      <c r="V2931" s="121"/>
      <c r="W2931" s="122"/>
      <c r="X2931" s="121"/>
      <c r="Y2931" s="114"/>
      <c r="Z2931" s="114"/>
      <c r="AA2931" s="114"/>
      <c r="AB2931" s="115"/>
    </row>
    <row r="2932" spans="1:28" x14ac:dyDescent="0.2">
      <c r="A2932" s="101">
        <v>2930</v>
      </c>
      <c r="B2932" s="37"/>
      <c r="C2932" s="37"/>
      <c r="D2932" s="37"/>
      <c r="G2932" s="37"/>
      <c r="J2932" s="25"/>
      <c r="K2932" s="25"/>
      <c r="P2932" s="25"/>
      <c r="T2932" s="37"/>
      <c r="U2932" s="37"/>
      <c r="Y2932" s="37"/>
      <c r="Z2932" s="37"/>
    </row>
    <row r="2933" spans="1:28" x14ac:dyDescent="0.2">
      <c r="A2933" s="101">
        <v>2931</v>
      </c>
      <c r="B2933" s="37"/>
      <c r="C2933" s="37"/>
      <c r="D2933" s="37"/>
      <c r="G2933" s="37"/>
      <c r="J2933" s="25"/>
      <c r="K2933" s="25"/>
      <c r="P2933" s="25"/>
      <c r="T2933" s="37"/>
      <c r="U2933" s="37"/>
      <c r="Y2933" s="37"/>
      <c r="Z2933" s="37"/>
    </row>
    <row r="2934" spans="1:28" x14ac:dyDescent="0.2">
      <c r="A2934" s="101">
        <v>2932</v>
      </c>
      <c r="B2934" s="37"/>
      <c r="C2934" s="37"/>
      <c r="D2934" s="37"/>
      <c r="G2934" s="37"/>
      <c r="J2934" s="25"/>
      <c r="K2934" s="25"/>
      <c r="P2934" s="25"/>
      <c r="T2934" s="37"/>
      <c r="U2934" s="37"/>
      <c r="Y2934" s="37"/>
      <c r="Z2934" s="37"/>
    </row>
    <row r="2935" spans="1:28" x14ac:dyDescent="0.2">
      <c r="A2935" s="101">
        <v>2933</v>
      </c>
      <c r="B2935" s="37"/>
      <c r="C2935" s="37"/>
      <c r="D2935" s="37"/>
      <c r="G2935" s="37"/>
      <c r="J2935" s="25"/>
      <c r="K2935" s="25"/>
      <c r="P2935" s="25"/>
      <c r="T2935" s="37"/>
      <c r="U2935" s="37"/>
      <c r="Y2935" s="37"/>
      <c r="Z2935" s="37"/>
    </row>
    <row r="2936" spans="1:28" ht="13.5" thickBot="1" x14ac:dyDescent="0.25">
      <c r="A2936" s="113">
        <v>2934</v>
      </c>
      <c r="B2936" s="121"/>
      <c r="C2936" s="121"/>
      <c r="D2936" s="121"/>
      <c r="E2936" s="121"/>
      <c r="F2936" s="122"/>
      <c r="G2936" s="121"/>
      <c r="H2936" s="122"/>
      <c r="I2936" s="121"/>
      <c r="J2936" s="121"/>
      <c r="K2936" s="121"/>
      <c r="L2936" s="121"/>
      <c r="M2936" s="122"/>
      <c r="N2936" s="121"/>
      <c r="O2936" s="121"/>
      <c r="P2936" s="121"/>
      <c r="Q2936" s="121"/>
      <c r="R2936" s="122"/>
      <c r="S2936" s="121"/>
      <c r="T2936" s="121"/>
      <c r="U2936" s="121"/>
      <c r="V2936" s="121"/>
      <c r="W2936" s="122"/>
      <c r="X2936" s="121"/>
      <c r="Y2936" s="114"/>
      <c r="Z2936" s="114"/>
      <c r="AA2936" s="114"/>
      <c r="AB2936" s="115"/>
    </row>
    <row r="2937" spans="1:28" x14ac:dyDescent="0.2">
      <c r="A2937" s="101">
        <v>2935</v>
      </c>
      <c r="B2937" s="37"/>
      <c r="C2937" s="37"/>
      <c r="D2937" s="37"/>
      <c r="G2937" s="37"/>
      <c r="J2937" s="25"/>
      <c r="K2937" s="25"/>
      <c r="P2937" s="25"/>
      <c r="T2937" s="37"/>
      <c r="U2937" s="37"/>
      <c r="Y2937" s="37"/>
      <c r="Z2937" s="37"/>
    </row>
    <row r="2938" spans="1:28" x14ac:dyDescent="0.2">
      <c r="A2938" s="101">
        <v>2936</v>
      </c>
      <c r="B2938" s="37"/>
      <c r="C2938" s="37"/>
      <c r="D2938" s="37"/>
      <c r="G2938" s="37"/>
      <c r="J2938" s="25"/>
      <c r="K2938" s="25"/>
      <c r="P2938" s="25"/>
      <c r="T2938" s="37"/>
      <c r="U2938" s="37"/>
      <c r="Y2938" s="37"/>
      <c r="Z2938" s="37"/>
    </row>
    <row r="2939" spans="1:28" x14ac:dyDescent="0.2">
      <c r="A2939" s="101">
        <v>2937</v>
      </c>
      <c r="B2939" s="37"/>
      <c r="C2939" s="37"/>
      <c r="D2939" s="37"/>
      <c r="G2939" s="37"/>
      <c r="J2939" s="25"/>
      <c r="K2939" s="25"/>
      <c r="P2939" s="25"/>
      <c r="T2939" s="37"/>
      <c r="U2939" s="37"/>
      <c r="Y2939" s="37"/>
      <c r="Z2939" s="37"/>
    </row>
    <row r="2940" spans="1:28" x14ac:dyDescent="0.2">
      <c r="A2940" s="101">
        <v>2938</v>
      </c>
      <c r="B2940" s="37"/>
      <c r="C2940" s="37"/>
      <c r="D2940" s="37"/>
      <c r="G2940" s="37"/>
      <c r="J2940" s="25"/>
      <c r="K2940" s="25"/>
      <c r="P2940" s="25"/>
      <c r="T2940" s="37"/>
      <c r="U2940" s="37"/>
      <c r="Y2940" s="37"/>
      <c r="Z2940" s="37"/>
    </row>
    <row r="2941" spans="1:28" ht="13.5" thickBot="1" x14ac:dyDescent="0.25">
      <c r="A2941" s="113">
        <v>2939</v>
      </c>
      <c r="B2941" s="121"/>
      <c r="C2941" s="121"/>
      <c r="D2941" s="121"/>
      <c r="E2941" s="121"/>
      <c r="F2941" s="122"/>
      <c r="G2941" s="121"/>
      <c r="H2941" s="122"/>
      <c r="I2941" s="121"/>
      <c r="J2941" s="121"/>
      <c r="K2941" s="121"/>
      <c r="L2941" s="121"/>
      <c r="M2941" s="122"/>
      <c r="N2941" s="121"/>
      <c r="O2941" s="121"/>
      <c r="P2941" s="121"/>
      <c r="Q2941" s="121"/>
      <c r="R2941" s="122"/>
      <c r="S2941" s="121"/>
      <c r="T2941" s="121"/>
      <c r="U2941" s="121"/>
      <c r="V2941" s="121"/>
      <c r="W2941" s="122"/>
      <c r="X2941" s="121"/>
      <c r="Y2941" s="114"/>
      <c r="Z2941" s="114"/>
      <c r="AA2941" s="114"/>
      <c r="AB2941" s="115"/>
    </row>
    <row r="2942" spans="1:28" x14ac:dyDescent="0.2">
      <c r="A2942" s="101">
        <v>2940</v>
      </c>
      <c r="B2942" s="37"/>
      <c r="C2942" s="37"/>
      <c r="D2942" s="37"/>
      <c r="G2942" s="37"/>
      <c r="J2942" s="25"/>
      <c r="K2942" s="25"/>
      <c r="P2942" s="25"/>
      <c r="T2942" s="37"/>
      <c r="U2942" s="37"/>
      <c r="Y2942" s="37"/>
      <c r="Z2942" s="37"/>
    </row>
    <row r="2943" spans="1:28" x14ac:dyDescent="0.2">
      <c r="A2943" s="101">
        <v>2941</v>
      </c>
      <c r="B2943" s="37"/>
      <c r="C2943" s="37"/>
      <c r="D2943" s="37"/>
      <c r="G2943" s="37"/>
      <c r="J2943" s="25"/>
      <c r="K2943" s="25"/>
      <c r="P2943" s="25"/>
      <c r="T2943" s="37"/>
      <c r="U2943" s="37"/>
      <c r="Y2943" s="37"/>
      <c r="Z2943" s="37"/>
    </row>
    <row r="2944" spans="1:28" x14ac:dyDescent="0.2">
      <c r="A2944" s="101">
        <v>2942</v>
      </c>
      <c r="B2944" s="37"/>
      <c r="C2944" s="37"/>
      <c r="D2944" s="37"/>
      <c r="G2944" s="37"/>
      <c r="J2944" s="25"/>
      <c r="K2944" s="25"/>
      <c r="P2944" s="25"/>
      <c r="T2944" s="37"/>
      <c r="U2944" s="37"/>
      <c r="Y2944" s="37"/>
      <c r="Z2944" s="37"/>
    </row>
    <row r="2945" spans="1:28" x14ac:dyDescent="0.2">
      <c r="A2945" s="101">
        <v>2943</v>
      </c>
      <c r="B2945" s="37"/>
      <c r="C2945" s="37"/>
      <c r="D2945" s="37"/>
      <c r="G2945" s="37"/>
      <c r="J2945" s="25"/>
      <c r="K2945" s="25"/>
      <c r="P2945" s="25"/>
      <c r="T2945" s="37"/>
      <c r="U2945" s="37"/>
      <c r="Y2945" s="37"/>
      <c r="Z2945" s="37"/>
    </row>
    <row r="2946" spans="1:28" ht="13.5" thickBot="1" x14ac:dyDescent="0.25">
      <c r="A2946" s="113">
        <v>2944</v>
      </c>
      <c r="B2946" s="121"/>
      <c r="C2946" s="121"/>
      <c r="D2946" s="121"/>
      <c r="E2946" s="121"/>
      <c r="F2946" s="122"/>
      <c r="G2946" s="121"/>
      <c r="H2946" s="122"/>
      <c r="I2946" s="121"/>
      <c r="J2946" s="121"/>
      <c r="K2946" s="121"/>
      <c r="L2946" s="121"/>
      <c r="M2946" s="122"/>
      <c r="N2946" s="121"/>
      <c r="O2946" s="121"/>
      <c r="P2946" s="121"/>
      <c r="Q2946" s="121"/>
      <c r="R2946" s="122"/>
      <c r="S2946" s="121"/>
      <c r="T2946" s="121"/>
      <c r="U2946" s="121"/>
      <c r="V2946" s="121"/>
      <c r="W2946" s="122"/>
      <c r="X2946" s="121"/>
      <c r="Y2946" s="114"/>
      <c r="Z2946" s="114"/>
      <c r="AA2946" s="114"/>
      <c r="AB2946" s="115"/>
    </row>
    <row r="2947" spans="1:28" x14ac:dyDescent="0.2">
      <c r="A2947" s="101">
        <v>2945</v>
      </c>
      <c r="B2947" s="37"/>
      <c r="C2947" s="37"/>
      <c r="D2947" s="37"/>
      <c r="G2947" s="37"/>
      <c r="J2947" s="25"/>
      <c r="K2947" s="25"/>
      <c r="P2947" s="25"/>
      <c r="T2947" s="37"/>
      <c r="U2947" s="37"/>
      <c r="Y2947" s="37"/>
      <c r="Z2947" s="37"/>
    </row>
    <row r="2948" spans="1:28" x14ac:dyDescent="0.2">
      <c r="A2948" s="101">
        <v>2946</v>
      </c>
      <c r="B2948" s="37"/>
      <c r="C2948" s="37"/>
      <c r="D2948" s="37"/>
      <c r="G2948" s="37"/>
      <c r="J2948" s="25"/>
      <c r="K2948" s="25"/>
      <c r="P2948" s="25"/>
      <c r="T2948" s="37"/>
      <c r="U2948" s="37"/>
      <c r="Y2948" s="37"/>
      <c r="Z2948" s="37"/>
    </row>
    <row r="2949" spans="1:28" x14ac:dyDescent="0.2">
      <c r="A2949" s="101">
        <v>2947</v>
      </c>
      <c r="B2949" s="37"/>
      <c r="C2949" s="37"/>
      <c r="D2949" s="37"/>
      <c r="G2949" s="37"/>
      <c r="J2949" s="25"/>
      <c r="K2949" s="25"/>
      <c r="P2949" s="25"/>
      <c r="T2949" s="37"/>
      <c r="U2949" s="37"/>
      <c r="Y2949" s="37"/>
      <c r="Z2949" s="37"/>
    </row>
    <row r="2950" spans="1:28" x14ac:dyDescent="0.2">
      <c r="A2950" s="101">
        <v>2948</v>
      </c>
      <c r="B2950" s="37"/>
      <c r="C2950" s="37"/>
      <c r="D2950" s="37"/>
      <c r="G2950" s="37"/>
      <c r="J2950" s="25"/>
      <c r="K2950" s="25"/>
      <c r="P2950" s="25"/>
      <c r="T2950" s="37"/>
      <c r="U2950" s="37"/>
      <c r="Y2950" s="37"/>
      <c r="Z2950" s="37"/>
    </row>
    <row r="2951" spans="1:28" ht="13.5" thickBot="1" x14ac:dyDescent="0.25">
      <c r="A2951" s="113">
        <v>2949</v>
      </c>
      <c r="B2951" s="121"/>
      <c r="C2951" s="121"/>
      <c r="D2951" s="121"/>
      <c r="E2951" s="121"/>
      <c r="F2951" s="122"/>
      <c r="G2951" s="121"/>
      <c r="H2951" s="122"/>
      <c r="I2951" s="121"/>
      <c r="J2951" s="121"/>
      <c r="K2951" s="121"/>
      <c r="L2951" s="121"/>
      <c r="M2951" s="122"/>
      <c r="N2951" s="121"/>
      <c r="O2951" s="121"/>
      <c r="P2951" s="121"/>
      <c r="Q2951" s="121"/>
      <c r="R2951" s="122"/>
      <c r="S2951" s="121"/>
      <c r="T2951" s="121"/>
      <c r="U2951" s="121"/>
      <c r="V2951" s="121"/>
      <c r="W2951" s="122"/>
      <c r="X2951" s="121"/>
      <c r="Y2951" s="114"/>
      <c r="Z2951" s="114"/>
      <c r="AA2951" s="114"/>
      <c r="AB2951" s="115"/>
    </row>
    <row r="2952" spans="1:28" x14ac:dyDescent="0.2">
      <c r="A2952" s="101">
        <v>2950</v>
      </c>
      <c r="B2952" s="37"/>
      <c r="C2952" s="37"/>
      <c r="D2952" s="37"/>
      <c r="G2952" s="37"/>
      <c r="J2952" s="25"/>
      <c r="K2952" s="25"/>
      <c r="P2952" s="25"/>
      <c r="T2952" s="37"/>
      <c r="U2952" s="37"/>
      <c r="Y2952" s="37"/>
      <c r="Z2952" s="37"/>
    </row>
    <row r="2953" spans="1:28" x14ac:dyDescent="0.2">
      <c r="A2953" s="101">
        <v>2951</v>
      </c>
      <c r="B2953" s="37"/>
      <c r="C2953" s="37"/>
      <c r="D2953" s="37"/>
      <c r="G2953" s="37"/>
      <c r="J2953" s="25"/>
      <c r="K2953" s="25"/>
      <c r="P2953" s="25"/>
      <c r="T2953" s="37"/>
      <c r="U2953" s="37"/>
      <c r="Y2953" s="37"/>
      <c r="Z2953" s="37"/>
    </row>
    <row r="2954" spans="1:28" x14ac:dyDescent="0.2">
      <c r="A2954" s="101">
        <v>2952</v>
      </c>
      <c r="B2954" s="37"/>
      <c r="C2954" s="37"/>
      <c r="D2954" s="37"/>
      <c r="G2954" s="37"/>
      <c r="J2954" s="25"/>
      <c r="K2954" s="25"/>
      <c r="P2954" s="25"/>
      <c r="T2954" s="37"/>
      <c r="U2954" s="37"/>
      <c r="Y2954" s="37"/>
      <c r="Z2954" s="37"/>
    </row>
    <row r="2955" spans="1:28" x14ac:dyDescent="0.2">
      <c r="A2955" s="101">
        <v>2953</v>
      </c>
      <c r="B2955" s="37"/>
      <c r="C2955" s="37"/>
      <c r="D2955" s="37"/>
      <c r="G2955" s="37"/>
      <c r="J2955" s="25"/>
      <c r="K2955" s="25"/>
      <c r="P2955" s="25"/>
      <c r="T2955" s="37"/>
      <c r="U2955" s="37"/>
      <c r="Y2955" s="37"/>
      <c r="Z2955" s="37"/>
    </row>
    <row r="2956" spans="1:28" ht="13.5" thickBot="1" x14ac:dyDescent="0.25">
      <c r="A2956" s="113">
        <v>2954</v>
      </c>
      <c r="B2956" s="121"/>
      <c r="C2956" s="121"/>
      <c r="D2956" s="121"/>
      <c r="E2956" s="121"/>
      <c r="F2956" s="122"/>
      <c r="G2956" s="121"/>
      <c r="H2956" s="122"/>
      <c r="I2956" s="121"/>
      <c r="J2956" s="121"/>
      <c r="K2956" s="121"/>
      <c r="L2956" s="121"/>
      <c r="M2956" s="122"/>
      <c r="N2956" s="121"/>
      <c r="O2956" s="121"/>
      <c r="P2956" s="121"/>
      <c r="Q2956" s="121"/>
      <c r="R2956" s="122"/>
      <c r="S2956" s="121"/>
      <c r="T2956" s="121"/>
      <c r="U2956" s="121"/>
      <c r="V2956" s="121"/>
      <c r="W2956" s="122"/>
      <c r="X2956" s="121"/>
      <c r="Y2956" s="114"/>
      <c r="Z2956" s="114"/>
      <c r="AA2956" s="114"/>
      <c r="AB2956" s="115"/>
    </row>
    <row r="2957" spans="1:28" x14ac:dyDescent="0.2">
      <c r="A2957" s="101">
        <v>2955</v>
      </c>
      <c r="B2957" s="37"/>
      <c r="C2957" s="37"/>
      <c r="D2957" s="37"/>
      <c r="G2957" s="37"/>
      <c r="J2957" s="25"/>
      <c r="K2957" s="25"/>
      <c r="P2957" s="25"/>
      <c r="T2957" s="37"/>
      <c r="U2957" s="37"/>
      <c r="Y2957" s="37"/>
      <c r="Z2957" s="37"/>
    </row>
    <row r="2958" spans="1:28" x14ac:dyDescent="0.2">
      <c r="A2958" s="101">
        <v>2956</v>
      </c>
      <c r="B2958" s="37"/>
      <c r="C2958" s="37"/>
      <c r="D2958" s="37"/>
      <c r="G2958" s="37"/>
      <c r="J2958" s="25"/>
      <c r="K2958" s="25"/>
      <c r="P2958" s="25"/>
      <c r="T2958" s="37"/>
      <c r="U2958" s="37"/>
      <c r="Y2958" s="37"/>
      <c r="Z2958" s="37"/>
    </row>
    <row r="2959" spans="1:28" x14ac:dyDescent="0.2">
      <c r="A2959" s="101">
        <v>2957</v>
      </c>
      <c r="B2959" s="37"/>
      <c r="C2959" s="37"/>
      <c r="D2959" s="37"/>
      <c r="G2959" s="37"/>
      <c r="J2959" s="25"/>
      <c r="K2959" s="25"/>
      <c r="P2959" s="25"/>
      <c r="T2959" s="37"/>
      <c r="U2959" s="37"/>
      <c r="Y2959" s="37"/>
      <c r="Z2959" s="37"/>
    </row>
    <row r="2960" spans="1:28" x14ac:dyDescent="0.2">
      <c r="A2960" s="101">
        <v>2958</v>
      </c>
      <c r="B2960" s="37"/>
      <c r="C2960" s="37"/>
      <c r="D2960" s="37"/>
      <c r="G2960" s="37"/>
      <c r="J2960" s="25"/>
      <c r="K2960" s="25"/>
      <c r="P2960" s="25"/>
      <c r="T2960" s="37"/>
      <c r="U2960" s="37"/>
      <c r="Y2960" s="37"/>
      <c r="Z2960" s="37"/>
    </row>
    <row r="2961" spans="1:28" ht="13.5" thickBot="1" x14ac:dyDescent="0.25">
      <c r="A2961" s="113">
        <v>2959</v>
      </c>
      <c r="B2961" s="121"/>
      <c r="C2961" s="121"/>
      <c r="D2961" s="121"/>
      <c r="E2961" s="121"/>
      <c r="F2961" s="122"/>
      <c r="G2961" s="121"/>
      <c r="H2961" s="122"/>
      <c r="I2961" s="121"/>
      <c r="J2961" s="121"/>
      <c r="K2961" s="121"/>
      <c r="L2961" s="121"/>
      <c r="M2961" s="122"/>
      <c r="N2961" s="121"/>
      <c r="O2961" s="121"/>
      <c r="P2961" s="121"/>
      <c r="Q2961" s="121"/>
      <c r="R2961" s="122"/>
      <c r="S2961" s="121"/>
      <c r="T2961" s="121"/>
      <c r="U2961" s="121"/>
      <c r="V2961" s="121"/>
      <c r="W2961" s="122"/>
      <c r="X2961" s="121"/>
      <c r="Y2961" s="114"/>
      <c r="Z2961" s="114"/>
      <c r="AA2961" s="114"/>
      <c r="AB2961" s="115"/>
    </row>
    <row r="2962" spans="1:28" x14ac:dyDescent="0.2">
      <c r="A2962" s="101">
        <v>2960</v>
      </c>
      <c r="B2962" s="37"/>
      <c r="C2962" s="37"/>
      <c r="D2962" s="37"/>
      <c r="G2962" s="37"/>
      <c r="J2962" s="25"/>
      <c r="K2962" s="25"/>
      <c r="P2962" s="25"/>
      <c r="T2962" s="37"/>
      <c r="U2962" s="37"/>
      <c r="Y2962" s="37"/>
      <c r="Z2962" s="37"/>
    </row>
    <row r="2963" spans="1:28" x14ac:dyDescent="0.2">
      <c r="A2963" s="101">
        <v>2961</v>
      </c>
      <c r="B2963" s="37"/>
      <c r="C2963" s="37"/>
      <c r="D2963" s="37"/>
      <c r="G2963" s="37"/>
      <c r="J2963" s="25"/>
      <c r="K2963" s="25"/>
      <c r="P2963" s="25"/>
      <c r="T2963" s="37"/>
      <c r="U2963" s="37"/>
      <c r="Y2963" s="37"/>
      <c r="Z2963" s="37"/>
    </row>
    <row r="2964" spans="1:28" x14ac:dyDescent="0.2">
      <c r="A2964" s="101">
        <v>2962</v>
      </c>
      <c r="B2964" s="37"/>
      <c r="C2964" s="37"/>
      <c r="D2964" s="37"/>
      <c r="G2964" s="37"/>
      <c r="J2964" s="25"/>
      <c r="K2964" s="25"/>
      <c r="P2964" s="25"/>
      <c r="T2964" s="37"/>
      <c r="U2964" s="37"/>
      <c r="Y2964" s="37"/>
      <c r="Z2964" s="37"/>
    </row>
    <row r="2965" spans="1:28" x14ac:dyDescent="0.2">
      <c r="A2965" s="101">
        <v>2963</v>
      </c>
      <c r="B2965" s="37"/>
      <c r="C2965" s="37"/>
      <c r="D2965" s="37"/>
      <c r="G2965" s="37"/>
      <c r="J2965" s="25"/>
      <c r="K2965" s="25"/>
      <c r="P2965" s="25"/>
      <c r="T2965" s="37"/>
      <c r="U2965" s="37"/>
      <c r="Y2965" s="37"/>
      <c r="Z2965" s="37"/>
    </row>
    <row r="2966" spans="1:28" ht="13.5" thickBot="1" x14ac:dyDescent="0.25">
      <c r="A2966" s="113">
        <v>2964</v>
      </c>
      <c r="B2966" s="121"/>
      <c r="C2966" s="121"/>
      <c r="D2966" s="121"/>
      <c r="E2966" s="121"/>
      <c r="F2966" s="122"/>
      <c r="G2966" s="121"/>
      <c r="H2966" s="122"/>
      <c r="I2966" s="121"/>
      <c r="J2966" s="121"/>
      <c r="K2966" s="121"/>
      <c r="L2966" s="121"/>
      <c r="M2966" s="122"/>
      <c r="N2966" s="121"/>
      <c r="O2966" s="121"/>
      <c r="P2966" s="121"/>
      <c r="Q2966" s="121"/>
      <c r="R2966" s="122"/>
      <c r="S2966" s="121"/>
      <c r="T2966" s="121"/>
      <c r="U2966" s="121"/>
      <c r="V2966" s="121"/>
      <c r="W2966" s="122"/>
      <c r="X2966" s="121"/>
      <c r="Y2966" s="114"/>
      <c r="Z2966" s="114"/>
      <c r="AA2966" s="114"/>
      <c r="AB2966" s="115"/>
    </row>
    <row r="2967" spans="1:28" x14ac:dyDescent="0.2">
      <c r="A2967" s="101">
        <v>2965</v>
      </c>
      <c r="B2967" s="37"/>
      <c r="C2967" s="37"/>
      <c r="D2967" s="37"/>
      <c r="G2967" s="37"/>
      <c r="J2967" s="25"/>
      <c r="K2967" s="25"/>
      <c r="P2967" s="25"/>
      <c r="T2967" s="37"/>
      <c r="U2967" s="37"/>
      <c r="Y2967" s="37"/>
      <c r="Z2967" s="37"/>
    </row>
    <row r="2968" spans="1:28" x14ac:dyDescent="0.2">
      <c r="A2968" s="101">
        <v>2966</v>
      </c>
      <c r="B2968" s="37"/>
      <c r="C2968" s="37"/>
      <c r="D2968" s="37"/>
      <c r="G2968" s="37"/>
      <c r="J2968" s="25"/>
      <c r="K2968" s="25"/>
      <c r="P2968" s="25"/>
      <c r="T2968" s="37"/>
      <c r="U2968" s="37"/>
      <c r="Y2968" s="37"/>
      <c r="Z2968" s="37"/>
    </row>
    <row r="2969" spans="1:28" x14ac:dyDescent="0.2">
      <c r="A2969" s="101">
        <v>2967</v>
      </c>
      <c r="B2969" s="37"/>
      <c r="C2969" s="37"/>
      <c r="D2969" s="37"/>
      <c r="G2969" s="37"/>
      <c r="J2969" s="25"/>
      <c r="K2969" s="25"/>
      <c r="P2969" s="25"/>
      <c r="T2969" s="37"/>
      <c r="U2969" s="37"/>
      <c r="Y2969" s="37"/>
      <c r="Z2969" s="37"/>
    </row>
    <row r="2970" spans="1:28" x14ac:dyDescent="0.2">
      <c r="A2970" s="101">
        <v>2968</v>
      </c>
      <c r="B2970" s="37"/>
      <c r="C2970" s="37"/>
      <c r="D2970" s="37"/>
      <c r="G2970" s="37"/>
      <c r="J2970" s="25"/>
      <c r="K2970" s="25"/>
      <c r="P2970" s="25"/>
      <c r="T2970" s="37"/>
      <c r="U2970" s="37"/>
      <c r="Y2970" s="37"/>
      <c r="Z2970" s="37"/>
    </row>
    <row r="2971" spans="1:28" ht="13.5" thickBot="1" x14ac:dyDescent="0.25">
      <c r="A2971" s="113">
        <v>2969</v>
      </c>
      <c r="B2971" s="121"/>
      <c r="C2971" s="121"/>
      <c r="D2971" s="121"/>
      <c r="E2971" s="121"/>
      <c r="F2971" s="122"/>
      <c r="G2971" s="121"/>
      <c r="H2971" s="122"/>
      <c r="I2971" s="121"/>
      <c r="J2971" s="121"/>
      <c r="K2971" s="121"/>
      <c r="L2971" s="121"/>
      <c r="M2971" s="122"/>
      <c r="N2971" s="121"/>
      <c r="O2971" s="121"/>
      <c r="P2971" s="121"/>
      <c r="Q2971" s="121"/>
      <c r="R2971" s="122"/>
      <c r="S2971" s="121"/>
      <c r="T2971" s="121"/>
      <c r="U2971" s="121"/>
      <c r="V2971" s="121"/>
      <c r="W2971" s="122"/>
      <c r="X2971" s="121"/>
      <c r="Y2971" s="114"/>
      <c r="Z2971" s="114"/>
      <c r="AA2971" s="114"/>
      <c r="AB2971" s="115"/>
    </row>
    <row r="2972" spans="1:28" x14ac:dyDescent="0.2">
      <c r="A2972" s="101">
        <v>2970</v>
      </c>
      <c r="B2972" s="37"/>
      <c r="C2972" s="37"/>
      <c r="D2972" s="37"/>
      <c r="G2972" s="37"/>
      <c r="J2972" s="25"/>
      <c r="K2972" s="25"/>
      <c r="P2972" s="25"/>
      <c r="T2972" s="37"/>
      <c r="U2972" s="37"/>
      <c r="Y2972" s="37"/>
      <c r="Z2972" s="37"/>
    </row>
    <row r="2973" spans="1:28" x14ac:dyDescent="0.2">
      <c r="A2973" s="101">
        <v>2971</v>
      </c>
      <c r="B2973" s="37"/>
      <c r="C2973" s="37"/>
      <c r="D2973" s="37"/>
      <c r="G2973" s="37"/>
      <c r="J2973" s="25"/>
      <c r="K2973" s="25"/>
      <c r="P2973" s="25"/>
      <c r="T2973" s="37"/>
      <c r="U2973" s="37"/>
      <c r="Y2973" s="37"/>
      <c r="Z2973" s="37"/>
    </row>
    <row r="2974" spans="1:28" x14ac:dyDescent="0.2">
      <c r="A2974" s="101">
        <v>2972</v>
      </c>
      <c r="B2974" s="37"/>
      <c r="C2974" s="37"/>
      <c r="D2974" s="37"/>
      <c r="G2974" s="37"/>
      <c r="J2974" s="25"/>
      <c r="K2974" s="25"/>
      <c r="P2974" s="25"/>
      <c r="T2974" s="37"/>
      <c r="U2974" s="37"/>
      <c r="Y2974" s="37"/>
      <c r="Z2974" s="37"/>
    </row>
    <row r="2975" spans="1:28" x14ac:dyDescent="0.2">
      <c r="A2975" s="101">
        <v>2973</v>
      </c>
      <c r="B2975" s="37"/>
      <c r="C2975" s="37"/>
      <c r="D2975" s="37"/>
      <c r="G2975" s="37"/>
      <c r="J2975" s="25"/>
      <c r="K2975" s="25"/>
      <c r="P2975" s="25"/>
      <c r="T2975" s="37"/>
      <c r="U2975" s="37"/>
      <c r="Y2975" s="37"/>
      <c r="Z2975" s="37"/>
    </row>
    <row r="2976" spans="1:28" ht="13.5" thickBot="1" x14ac:dyDescent="0.25">
      <c r="A2976" s="113">
        <v>2974</v>
      </c>
      <c r="B2976" s="121"/>
      <c r="C2976" s="121"/>
      <c r="D2976" s="121"/>
      <c r="E2976" s="121"/>
      <c r="F2976" s="122"/>
      <c r="G2976" s="121"/>
      <c r="H2976" s="122"/>
      <c r="I2976" s="121"/>
      <c r="J2976" s="121"/>
      <c r="K2976" s="121"/>
      <c r="L2976" s="121"/>
      <c r="M2976" s="122"/>
      <c r="N2976" s="121"/>
      <c r="O2976" s="121"/>
      <c r="P2976" s="121"/>
      <c r="Q2976" s="121"/>
      <c r="R2976" s="122"/>
      <c r="S2976" s="121"/>
      <c r="T2976" s="121"/>
      <c r="U2976" s="121"/>
      <c r="V2976" s="121"/>
      <c r="W2976" s="122"/>
      <c r="X2976" s="121"/>
      <c r="Y2976" s="114"/>
      <c r="Z2976" s="114"/>
      <c r="AA2976" s="114"/>
      <c r="AB2976" s="115"/>
    </row>
    <row r="2977" spans="1:28" x14ac:dyDescent="0.2">
      <c r="A2977" s="101">
        <v>2975</v>
      </c>
      <c r="B2977" s="37"/>
      <c r="C2977" s="37"/>
      <c r="D2977" s="37"/>
      <c r="G2977" s="37"/>
      <c r="J2977" s="25"/>
      <c r="K2977" s="25"/>
      <c r="P2977" s="25"/>
      <c r="T2977" s="37"/>
      <c r="U2977" s="37"/>
      <c r="Y2977" s="37"/>
      <c r="Z2977" s="37"/>
    </row>
    <row r="2978" spans="1:28" x14ac:dyDescent="0.2">
      <c r="A2978" s="101">
        <v>2976</v>
      </c>
      <c r="B2978" s="37"/>
      <c r="C2978" s="37"/>
      <c r="D2978" s="37"/>
      <c r="G2978" s="37"/>
      <c r="J2978" s="25"/>
      <c r="K2978" s="25"/>
      <c r="P2978" s="25"/>
      <c r="T2978" s="37"/>
      <c r="U2978" s="37"/>
      <c r="Y2978" s="37"/>
      <c r="Z2978" s="37"/>
    </row>
    <row r="2979" spans="1:28" x14ac:dyDescent="0.2">
      <c r="A2979" s="101">
        <v>2977</v>
      </c>
      <c r="B2979" s="37"/>
      <c r="C2979" s="37"/>
      <c r="D2979" s="37"/>
      <c r="G2979" s="37"/>
      <c r="J2979" s="25"/>
      <c r="K2979" s="25"/>
      <c r="P2979" s="25"/>
      <c r="T2979" s="37"/>
      <c r="U2979" s="37"/>
      <c r="Y2979" s="37"/>
      <c r="Z2979" s="37"/>
    </row>
    <row r="2980" spans="1:28" x14ac:dyDescent="0.2">
      <c r="A2980" s="101">
        <v>2978</v>
      </c>
      <c r="B2980" s="37"/>
      <c r="C2980" s="37"/>
      <c r="D2980" s="37"/>
      <c r="G2980" s="37"/>
      <c r="J2980" s="25"/>
      <c r="K2980" s="25"/>
      <c r="P2980" s="25"/>
      <c r="T2980" s="37"/>
      <c r="U2980" s="37"/>
      <c r="Y2980" s="37"/>
      <c r="Z2980" s="37"/>
    </row>
    <row r="2981" spans="1:28" ht="13.5" thickBot="1" x14ac:dyDescent="0.25">
      <c r="A2981" s="113">
        <v>2979</v>
      </c>
      <c r="B2981" s="121"/>
      <c r="C2981" s="121"/>
      <c r="D2981" s="121"/>
      <c r="E2981" s="121"/>
      <c r="F2981" s="122"/>
      <c r="G2981" s="121"/>
      <c r="H2981" s="122"/>
      <c r="I2981" s="121"/>
      <c r="J2981" s="121"/>
      <c r="K2981" s="121"/>
      <c r="L2981" s="121"/>
      <c r="M2981" s="122"/>
      <c r="N2981" s="121"/>
      <c r="O2981" s="121"/>
      <c r="P2981" s="121"/>
      <c r="Q2981" s="121"/>
      <c r="R2981" s="122"/>
      <c r="S2981" s="121"/>
      <c r="T2981" s="121"/>
      <c r="U2981" s="121"/>
      <c r="V2981" s="121"/>
      <c r="W2981" s="122"/>
      <c r="X2981" s="121"/>
      <c r="Y2981" s="114"/>
      <c r="Z2981" s="114"/>
      <c r="AA2981" s="114"/>
      <c r="AB2981" s="115"/>
    </row>
    <row r="2982" spans="1:28" x14ac:dyDescent="0.2">
      <c r="A2982" s="101">
        <v>2980</v>
      </c>
      <c r="B2982" s="37"/>
      <c r="C2982" s="37"/>
      <c r="D2982" s="37"/>
      <c r="G2982" s="37"/>
      <c r="J2982" s="25"/>
      <c r="K2982" s="25"/>
      <c r="P2982" s="25"/>
      <c r="T2982" s="37"/>
      <c r="U2982" s="37"/>
      <c r="Y2982" s="37"/>
      <c r="Z2982" s="37"/>
    </row>
    <row r="2983" spans="1:28" x14ac:dyDescent="0.2">
      <c r="A2983" s="101">
        <v>2981</v>
      </c>
      <c r="B2983" s="37"/>
      <c r="C2983" s="37"/>
      <c r="D2983" s="37"/>
      <c r="G2983" s="37"/>
      <c r="J2983" s="25"/>
      <c r="K2983" s="25"/>
      <c r="P2983" s="25"/>
      <c r="T2983" s="37"/>
      <c r="U2983" s="37"/>
      <c r="Y2983" s="37"/>
      <c r="Z2983" s="37"/>
    </row>
    <row r="2984" spans="1:28" x14ac:dyDescent="0.2">
      <c r="A2984" s="101">
        <v>2982</v>
      </c>
      <c r="B2984" s="37"/>
      <c r="C2984" s="37"/>
      <c r="D2984" s="37"/>
      <c r="G2984" s="37"/>
      <c r="J2984" s="25"/>
      <c r="K2984" s="25"/>
      <c r="P2984" s="25"/>
      <c r="T2984" s="37"/>
      <c r="U2984" s="37"/>
      <c r="Y2984" s="37"/>
      <c r="Z2984" s="37"/>
    </row>
    <row r="2985" spans="1:28" x14ac:dyDescent="0.2">
      <c r="A2985" s="101">
        <v>2983</v>
      </c>
      <c r="B2985" s="37"/>
      <c r="C2985" s="37"/>
      <c r="D2985" s="37"/>
      <c r="G2985" s="37"/>
      <c r="J2985" s="25"/>
      <c r="K2985" s="25"/>
      <c r="P2985" s="25"/>
      <c r="T2985" s="37"/>
      <c r="U2985" s="37"/>
      <c r="Y2985" s="37"/>
      <c r="Z2985" s="37"/>
    </row>
    <row r="2986" spans="1:28" ht="13.5" thickBot="1" x14ac:dyDescent="0.25">
      <c r="A2986" s="113">
        <v>2984</v>
      </c>
      <c r="B2986" s="121"/>
      <c r="C2986" s="121"/>
      <c r="D2986" s="121"/>
      <c r="E2986" s="121"/>
      <c r="F2986" s="122"/>
      <c r="G2986" s="121"/>
      <c r="H2986" s="122"/>
      <c r="I2986" s="121"/>
      <c r="J2986" s="121"/>
      <c r="K2986" s="121"/>
      <c r="L2986" s="121"/>
      <c r="M2986" s="122"/>
      <c r="N2986" s="121"/>
      <c r="O2986" s="121"/>
      <c r="P2986" s="121"/>
      <c r="Q2986" s="121"/>
      <c r="R2986" s="122"/>
      <c r="S2986" s="121"/>
      <c r="T2986" s="121"/>
      <c r="U2986" s="121"/>
      <c r="V2986" s="121"/>
      <c r="W2986" s="122"/>
      <c r="X2986" s="121"/>
      <c r="Y2986" s="114"/>
      <c r="Z2986" s="114"/>
      <c r="AA2986" s="114"/>
      <c r="AB2986" s="115"/>
    </row>
    <row r="2987" spans="1:28" x14ac:dyDescent="0.2">
      <c r="A2987" s="101">
        <v>2985</v>
      </c>
      <c r="B2987" s="37"/>
      <c r="C2987" s="37"/>
      <c r="D2987" s="37"/>
      <c r="G2987" s="37"/>
      <c r="J2987" s="25"/>
      <c r="K2987" s="25"/>
      <c r="P2987" s="25"/>
      <c r="T2987" s="37"/>
      <c r="U2987" s="37"/>
      <c r="Y2987" s="37"/>
      <c r="Z2987" s="37"/>
    </row>
    <row r="2988" spans="1:28" x14ac:dyDescent="0.2">
      <c r="A2988" s="101">
        <v>2986</v>
      </c>
      <c r="B2988" s="37"/>
      <c r="C2988" s="37"/>
      <c r="D2988" s="37"/>
      <c r="G2988" s="37"/>
      <c r="J2988" s="25"/>
      <c r="K2988" s="25"/>
      <c r="P2988" s="25"/>
      <c r="T2988" s="37"/>
      <c r="U2988" s="37"/>
      <c r="Y2988" s="37"/>
      <c r="Z2988" s="37"/>
    </row>
    <row r="2989" spans="1:28" x14ac:dyDescent="0.2">
      <c r="A2989" s="101">
        <v>2987</v>
      </c>
      <c r="B2989" s="37"/>
      <c r="C2989" s="37"/>
      <c r="D2989" s="37"/>
      <c r="G2989" s="37"/>
      <c r="J2989" s="25"/>
      <c r="K2989" s="25"/>
      <c r="P2989" s="25"/>
      <c r="T2989" s="37"/>
      <c r="U2989" s="37"/>
      <c r="Y2989" s="37"/>
      <c r="Z2989" s="37"/>
    </row>
    <row r="2990" spans="1:28" x14ac:dyDescent="0.2">
      <c r="A2990" s="101">
        <v>2988</v>
      </c>
      <c r="B2990" s="37"/>
      <c r="C2990" s="37"/>
      <c r="D2990" s="37"/>
      <c r="G2990" s="37"/>
      <c r="J2990" s="25"/>
      <c r="K2990" s="25"/>
      <c r="P2990" s="25"/>
      <c r="T2990" s="37"/>
      <c r="U2990" s="37"/>
      <c r="Y2990" s="37"/>
      <c r="Z2990" s="37"/>
    </row>
    <row r="2991" spans="1:28" ht="13.5" thickBot="1" x14ac:dyDescent="0.25">
      <c r="A2991" s="113">
        <v>2989</v>
      </c>
      <c r="B2991" s="121"/>
      <c r="C2991" s="121"/>
      <c r="D2991" s="121"/>
      <c r="E2991" s="121"/>
      <c r="F2991" s="122"/>
      <c r="G2991" s="121"/>
      <c r="H2991" s="122"/>
      <c r="I2991" s="121"/>
      <c r="J2991" s="121"/>
      <c r="K2991" s="121"/>
      <c r="L2991" s="121"/>
      <c r="M2991" s="122"/>
      <c r="N2991" s="121"/>
      <c r="O2991" s="121"/>
      <c r="P2991" s="121"/>
      <c r="Q2991" s="121"/>
      <c r="R2991" s="122"/>
      <c r="S2991" s="121"/>
      <c r="T2991" s="121"/>
      <c r="U2991" s="121"/>
      <c r="V2991" s="121"/>
      <c r="W2991" s="122"/>
      <c r="X2991" s="121"/>
      <c r="Y2991" s="114"/>
      <c r="Z2991" s="114"/>
      <c r="AA2991" s="114"/>
      <c r="AB2991" s="115"/>
    </row>
    <row r="2992" spans="1:28" x14ac:dyDescent="0.2">
      <c r="A2992" s="101">
        <v>2990</v>
      </c>
      <c r="B2992" s="37"/>
      <c r="C2992" s="37"/>
      <c r="D2992" s="37"/>
      <c r="G2992" s="37"/>
      <c r="J2992" s="25"/>
      <c r="K2992" s="25"/>
      <c r="P2992" s="25"/>
      <c r="T2992" s="37"/>
      <c r="U2992" s="37"/>
      <c r="Y2992" s="37"/>
      <c r="Z2992" s="37"/>
    </row>
    <row r="2993" spans="1:28" x14ac:dyDescent="0.2">
      <c r="A2993" s="101">
        <v>2991</v>
      </c>
      <c r="B2993" s="37"/>
      <c r="C2993" s="37"/>
      <c r="D2993" s="37"/>
      <c r="G2993" s="37"/>
      <c r="J2993" s="25"/>
      <c r="K2993" s="25"/>
      <c r="P2993" s="25"/>
      <c r="T2993" s="37"/>
      <c r="U2993" s="37"/>
      <c r="Y2993" s="37"/>
      <c r="Z2993" s="37"/>
    </row>
    <row r="2994" spans="1:28" x14ac:dyDescent="0.2">
      <c r="A2994" s="101">
        <v>2992</v>
      </c>
      <c r="B2994" s="37"/>
      <c r="C2994" s="37"/>
      <c r="D2994" s="37"/>
      <c r="G2994" s="37"/>
      <c r="J2994" s="25"/>
      <c r="K2994" s="25"/>
      <c r="P2994" s="25"/>
      <c r="T2994" s="37"/>
      <c r="U2994" s="37"/>
      <c r="Y2994" s="37"/>
      <c r="Z2994" s="37"/>
    </row>
    <row r="2995" spans="1:28" x14ac:dyDescent="0.2">
      <c r="A2995" s="101">
        <v>2993</v>
      </c>
      <c r="B2995" s="37"/>
      <c r="C2995" s="37"/>
      <c r="D2995" s="37"/>
      <c r="G2995" s="37"/>
      <c r="J2995" s="25"/>
      <c r="K2995" s="25"/>
      <c r="P2995" s="25"/>
      <c r="T2995" s="37"/>
      <c r="U2995" s="37"/>
      <c r="Y2995" s="37"/>
      <c r="Z2995" s="37"/>
    </row>
    <row r="2996" spans="1:28" ht="13.5" thickBot="1" x14ac:dyDescent="0.25">
      <c r="A2996" s="113">
        <v>2994</v>
      </c>
      <c r="B2996" s="121"/>
      <c r="C2996" s="121"/>
      <c r="D2996" s="121"/>
      <c r="E2996" s="121"/>
      <c r="F2996" s="122"/>
      <c r="G2996" s="121"/>
      <c r="H2996" s="122"/>
      <c r="I2996" s="121"/>
      <c r="J2996" s="121"/>
      <c r="K2996" s="121"/>
      <c r="L2996" s="121"/>
      <c r="M2996" s="122"/>
      <c r="N2996" s="121"/>
      <c r="O2996" s="121"/>
      <c r="P2996" s="121"/>
      <c r="Q2996" s="121"/>
      <c r="R2996" s="122"/>
      <c r="S2996" s="121"/>
      <c r="T2996" s="121"/>
      <c r="U2996" s="121"/>
      <c r="V2996" s="121"/>
      <c r="W2996" s="122"/>
      <c r="X2996" s="121"/>
      <c r="Y2996" s="114"/>
      <c r="Z2996" s="114"/>
      <c r="AA2996" s="114"/>
      <c r="AB2996" s="115"/>
    </row>
    <row r="2997" spans="1:28" x14ac:dyDescent="0.2">
      <c r="A2997" s="101">
        <v>2995</v>
      </c>
      <c r="B2997" s="37"/>
      <c r="C2997" s="37"/>
      <c r="D2997" s="37"/>
      <c r="G2997" s="37"/>
      <c r="J2997" s="25"/>
      <c r="K2997" s="25"/>
      <c r="P2997" s="25"/>
      <c r="T2997" s="37"/>
      <c r="U2997" s="37"/>
      <c r="Y2997" s="37"/>
      <c r="Z2997" s="37"/>
    </row>
    <row r="2998" spans="1:28" x14ac:dyDescent="0.2">
      <c r="A2998" s="101">
        <v>2996</v>
      </c>
      <c r="B2998" s="37"/>
      <c r="C2998" s="37"/>
      <c r="D2998" s="37"/>
      <c r="G2998" s="37"/>
      <c r="J2998" s="25"/>
      <c r="K2998" s="25"/>
      <c r="P2998" s="25"/>
      <c r="T2998" s="37"/>
      <c r="U2998" s="37"/>
      <c r="Y2998" s="37"/>
      <c r="Z2998" s="37"/>
    </row>
    <row r="2999" spans="1:28" x14ac:dyDescent="0.2">
      <c r="A2999" s="101">
        <v>2997</v>
      </c>
      <c r="B2999" s="37"/>
      <c r="C2999" s="37"/>
      <c r="D2999" s="37"/>
      <c r="G2999" s="37"/>
      <c r="J2999" s="25"/>
      <c r="K2999" s="25"/>
      <c r="P2999" s="25"/>
      <c r="T2999" s="37"/>
      <c r="U2999" s="37"/>
      <c r="Y2999" s="37"/>
      <c r="Z2999" s="37"/>
    </row>
    <row r="3000" spans="1:28" x14ac:dyDescent="0.2">
      <c r="A3000" s="101">
        <v>2998</v>
      </c>
      <c r="B3000" s="37"/>
      <c r="C3000" s="37"/>
      <c r="D3000" s="37"/>
      <c r="G3000" s="37"/>
      <c r="J3000" s="25"/>
      <c r="K3000" s="25"/>
      <c r="P3000" s="25"/>
      <c r="T3000" s="37"/>
      <c r="U3000" s="37"/>
      <c r="Y3000" s="37"/>
      <c r="Z3000" s="37"/>
    </row>
    <row r="3001" spans="1:28" ht="13.5" thickBot="1" x14ac:dyDescent="0.25">
      <c r="A3001" s="113">
        <v>2999</v>
      </c>
      <c r="B3001" s="121"/>
      <c r="C3001" s="121"/>
      <c r="D3001" s="121"/>
      <c r="E3001" s="121"/>
      <c r="F3001" s="122"/>
      <c r="G3001" s="121"/>
      <c r="H3001" s="122"/>
      <c r="I3001" s="121"/>
      <c r="J3001" s="121"/>
      <c r="K3001" s="121"/>
      <c r="L3001" s="121"/>
      <c r="M3001" s="122"/>
      <c r="N3001" s="121"/>
      <c r="O3001" s="121"/>
      <c r="P3001" s="121"/>
      <c r="Q3001" s="121"/>
      <c r="R3001" s="122"/>
      <c r="S3001" s="121"/>
      <c r="T3001" s="121"/>
      <c r="U3001" s="121"/>
      <c r="V3001" s="121"/>
      <c r="W3001" s="122"/>
      <c r="X3001" s="121"/>
      <c r="Y3001" s="114"/>
      <c r="Z3001" s="114"/>
      <c r="AA3001" s="114"/>
      <c r="AB3001" s="115"/>
    </row>
    <row r="3002" spans="1:28" x14ac:dyDescent="0.2">
      <c r="A3002" s="101">
        <v>3000</v>
      </c>
      <c r="B3002" s="37"/>
      <c r="C3002" s="37"/>
      <c r="D3002" s="37"/>
      <c r="G3002" s="37"/>
      <c r="J3002" s="25"/>
      <c r="K3002" s="25"/>
      <c r="P3002" s="25"/>
      <c r="T3002" s="37"/>
      <c r="U3002" s="37"/>
      <c r="Y3002" s="37"/>
      <c r="Z3002" s="37"/>
    </row>
    <row r="3003" spans="1:28" x14ac:dyDescent="0.2">
      <c r="A3003" s="101">
        <v>3001</v>
      </c>
      <c r="B3003" s="37"/>
      <c r="C3003" s="37"/>
      <c r="D3003" s="37"/>
      <c r="G3003" s="37"/>
      <c r="J3003" s="25"/>
      <c r="K3003" s="25"/>
      <c r="P3003" s="25"/>
      <c r="T3003" s="37"/>
      <c r="U3003" s="37"/>
      <c r="Y3003" s="37"/>
      <c r="Z3003" s="37"/>
    </row>
    <row r="3004" spans="1:28" x14ac:dyDescent="0.2">
      <c r="A3004" s="101">
        <v>3002</v>
      </c>
      <c r="B3004" s="37"/>
      <c r="C3004" s="37"/>
      <c r="D3004" s="37"/>
      <c r="G3004" s="37"/>
      <c r="J3004" s="25"/>
      <c r="K3004" s="25"/>
      <c r="P3004" s="25"/>
      <c r="T3004" s="37"/>
      <c r="U3004" s="37"/>
      <c r="Y3004" s="37"/>
      <c r="Z3004" s="37"/>
    </row>
    <row r="3005" spans="1:28" x14ac:dyDescent="0.2">
      <c r="A3005" s="101">
        <v>3003</v>
      </c>
      <c r="B3005" s="37"/>
      <c r="C3005" s="37"/>
      <c r="D3005" s="37"/>
      <c r="G3005" s="37"/>
      <c r="J3005" s="25"/>
      <c r="K3005" s="25"/>
      <c r="P3005" s="25"/>
      <c r="T3005" s="37"/>
      <c r="U3005" s="37"/>
      <c r="Y3005" s="37"/>
      <c r="Z3005" s="37"/>
    </row>
    <row r="3006" spans="1:28" ht="13.5" thickBot="1" x14ac:dyDescent="0.25">
      <c r="A3006" s="113">
        <v>3004</v>
      </c>
      <c r="B3006" s="121"/>
      <c r="C3006" s="121"/>
      <c r="D3006" s="121"/>
      <c r="E3006" s="121"/>
      <c r="F3006" s="122"/>
      <c r="G3006" s="121"/>
      <c r="H3006" s="122"/>
      <c r="I3006" s="121"/>
      <c r="J3006" s="121"/>
      <c r="K3006" s="121"/>
      <c r="L3006" s="121"/>
      <c r="M3006" s="122"/>
      <c r="N3006" s="121"/>
      <c r="O3006" s="121"/>
      <c r="P3006" s="121"/>
      <c r="Q3006" s="121"/>
      <c r="R3006" s="122"/>
      <c r="S3006" s="121"/>
      <c r="T3006" s="121"/>
      <c r="U3006" s="121"/>
      <c r="V3006" s="121"/>
      <c r="W3006" s="122"/>
      <c r="X3006" s="121"/>
      <c r="Y3006" s="114"/>
      <c r="Z3006" s="114"/>
      <c r="AA3006" s="114"/>
      <c r="AB3006" s="115"/>
    </row>
    <row r="3007" spans="1:28" x14ac:dyDescent="0.2">
      <c r="A3007" s="101">
        <v>3005</v>
      </c>
      <c r="B3007" s="37"/>
      <c r="C3007" s="37"/>
      <c r="D3007" s="37"/>
      <c r="G3007" s="37"/>
      <c r="J3007" s="25"/>
      <c r="K3007" s="25"/>
      <c r="P3007" s="25"/>
      <c r="T3007" s="37"/>
      <c r="U3007" s="37"/>
      <c r="Y3007" s="37"/>
      <c r="Z3007" s="37"/>
    </row>
    <row r="3008" spans="1:28" x14ac:dyDescent="0.2">
      <c r="A3008" s="101">
        <v>3006</v>
      </c>
      <c r="B3008" s="37"/>
      <c r="C3008" s="37"/>
      <c r="D3008" s="37"/>
      <c r="G3008" s="37"/>
      <c r="J3008" s="25"/>
      <c r="K3008" s="25"/>
      <c r="P3008" s="25"/>
      <c r="T3008" s="37"/>
      <c r="U3008" s="37"/>
      <c r="Y3008" s="37"/>
      <c r="Z3008" s="37"/>
    </row>
    <row r="3009" spans="1:28" x14ac:dyDescent="0.2">
      <c r="A3009" s="101">
        <v>3007</v>
      </c>
      <c r="B3009" s="37"/>
      <c r="C3009" s="37"/>
      <c r="D3009" s="37"/>
      <c r="G3009" s="37"/>
      <c r="J3009" s="25"/>
      <c r="K3009" s="25"/>
      <c r="P3009" s="25"/>
      <c r="T3009" s="37"/>
      <c r="U3009" s="37"/>
      <c r="Y3009" s="37"/>
      <c r="Z3009" s="37"/>
    </row>
    <row r="3010" spans="1:28" x14ac:dyDescent="0.2">
      <c r="A3010" s="101">
        <v>3008</v>
      </c>
      <c r="B3010" s="37"/>
      <c r="C3010" s="37"/>
      <c r="D3010" s="37"/>
      <c r="G3010" s="37"/>
      <c r="J3010" s="25"/>
      <c r="K3010" s="25"/>
      <c r="P3010" s="25"/>
      <c r="T3010" s="37"/>
      <c r="U3010" s="37"/>
      <c r="Y3010" s="37"/>
      <c r="Z3010" s="37"/>
    </row>
    <row r="3011" spans="1:28" ht="13.5" thickBot="1" x14ac:dyDescent="0.25">
      <c r="A3011" s="113">
        <v>3009</v>
      </c>
      <c r="B3011" s="121"/>
      <c r="C3011" s="121"/>
      <c r="D3011" s="121"/>
      <c r="E3011" s="121"/>
      <c r="F3011" s="122"/>
      <c r="G3011" s="121"/>
      <c r="H3011" s="122"/>
      <c r="I3011" s="121"/>
      <c r="J3011" s="121"/>
      <c r="K3011" s="121"/>
      <c r="L3011" s="121"/>
      <c r="M3011" s="122"/>
      <c r="N3011" s="121"/>
      <c r="O3011" s="121"/>
      <c r="P3011" s="121"/>
      <c r="Q3011" s="121"/>
      <c r="R3011" s="122"/>
      <c r="S3011" s="121"/>
      <c r="T3011" s="121"/>
      <c r="U3011" s="121"/>
      <c r="V3011" s="121"/>
      <c r="W3011" s="122"/>
      <c r="X3011" s="121"/>
      <c r="Y3011" s="114"/>
      <c r="Z3011" s="114"/>
      <c r="AA3011" s="114"/>
      <c r="AB3011" s="115"/>
    </row>
    <row r="3012" spans="1:28" x14ac:dyDescent="0.2">
      <c r="A3012" s="101">
        <v>3010</v>
      </c>
      <c r="B3012" s="37"/>
      <c r="C3012" s="37"/>
      <c r="D3012" s="37"/>
      <c r="G3012" s="37"/>
      <c r="J3012" s="25"/>
      <c r="K3012" s="25"/>
      <c r="P3012" s="25"/>
      <c r="T3012" s="37"/>
      <c r="U3012" s="37"/>
      <c r="Y3012" s="37"/>
      <c r="Z3012" s="37"/>
    </row>
    <row r="3013" spans="1:28" x14ac:dyDescent="0.2">
      <c r="A3013" s="101">
        <v>3011</v>
      </c>
      <c r="B3013" s="37"/>
      <c r="C3013" s="37"/>
      <c r="D3013" s="37"/>
      <c r="G3013" s="37"/>
      <c r="J3013" s="25"/>
      <c r="K3013" s="25"/>
      <c r="P3013" s="25"/>
      <c r="T3013" s="37"/>
      <c r="U3013" s="37"/>
      <c r="Y3013" s="37"/>
      <c r="Z3013" s="37"/>
    </row>
    <row r="3014" spans="1:28" x14ac:dyDescent="0.2">
      <c r="A3014" s="101">
        <v>3012</v>
      </c>
      <c r="B3014" s="37"/>
      <c r="C3014" s="37"/>
      <c r="D3014" s="37"/>
      <c r="G3014" s="37"/>
      <c r="J3014" s="25"/>
      <c r="K3014" s="25"/>
      <c r="P3014" s="25"/>
      <c r="T3014" s="37"/>
      <c r="U3014" s="37"/>
      <c r="Y3014" s="37"/>
      <c r="Z3014" s="37"/>
    </row>
    <row r="3015" spans="1:28" x14ac:dyDescent="0.2">
      <c r="A3015" s="101">
        <v>3013</v>
      </c>
      <c r="B3015" s="37"/>
      <c r="C3015" s="37"/>
      <c r="D3015" s="37"/>
      <c r="G3015" s="37"/>
      <c r="J3015" s="25"/>
      <c r="K3015" s="25"/>
      <c r="P3015" s="25"/>
      <c r="T3015" s="37"/>
      <c r="U3015" s="37"/>
      <c r="Y3015" s="37"/>
      <c r="Z3015" s="37"/>
    </row>
    <row r="3016" spans="1:28" ht="13.5" thickBot="1" x14ac:dyDescent="0.25">
      <c r="A3016" s="113">
        <v>3014</v>
      </c>
      <c r="B3016" s="121"/>
      <c r="C3016" s="121"/>
      <c r="D3016" s="121"/>
      <c r="E3016" s="121"/>
      <c r="F3016" s="122"/>
      <c r="G3016" s="121"/>
      <c r="H3016" s="122"/>
      <c r="I3016" s="121"/>
      <c r="J3016" s="121"/>
      <c r="K3016" s="121"/>
      <c r="L3016" s="121"/>
      <c r="M3016" s="122"/>
      <c r="N3016" s="121"/>
      <c r="O3016" s="121"/>
      <c r="P3016" s="121"/>
      <c r="Q3016" s="121"/>
      <c r="R3016" s="122"/>
      <c r="S3016" s="121"/>
      <c r="T3016" s="121"/>
      <c r="U3016" s="121"/>
      <c r="V3016" s="121"/>
      <c r="W3016" s="122"/>
      <c r="X3016" s="121"/>
      <c r="Y3016" s="114"/>
      <c r="Z3016" s="114"/>
      <c r="AA3016" s="114"/>
      <c r="AB3016" s="115"/>
    </row>
    <row r="3017" spans="1:28" x14ac:dyDescent="0.2">
      <c r="A3017" s="101">
        <v>3015</v>
      </c>
      <c r="B3017" s="37"/>
      <c r="C3017" s="37"/>
      <c r="D3017" s="37"/>
      <c r="G3017" s="37"/>
      <c r="J3017" s="25"/>
      <c r="K3017" s="25"/>
      <c r="P3017" s="25"/>
      <c r="T3017" s="37"/>
      <c r="U3017" s="37"/>
      <c r="Y3017" s="37"/>
      <c r="Z3017" s="37"/>
    </row>
    <row r="3018" spans="1:28" x14ac:dyDescent="0.2">
      <c r="A3018" s="101">
        <v>3016</v>
      </c>
      <c r="B3018" s="37"/>
      <c r="C3018" s="37"/>
      <c r="D3018" s="37"/>
      <c r="G3018" s="37"/>
      <c r="J3018" s="25"/>
      <c r="K3018" s="25"/>
      <c r="P3018" s="25"/>
      <c r="T3018" s="37"/>
      <c r="U3018" s="37"/>
      <c r="Y3018" s="37"/>
      <c r="Z3018" s="37"/>
    </row>
    <row r="3019" spans="1:28" x14ac:dyDescent="0.2">
      <c r="A3019" s="101">
        <v>3017</v>
      </c>
      <c r="B3019" s="37"/>
      <c r="C3019" s="37"/>
      <c r="D3019" s="37"/>
      <c r="G3019" s="37"/>
      <c r="J3019" s="25"/>
      <c r="K3019" s="25"/>
      <c r="P3019" s="25"/>
      <c r="T3019" s="37"/>
      <c r="U3019" s="37"/>
      <c r="Y3019" s="37"/>
      <c r="Z3019" s="37"/>
    </row>
    <row r="3020" spans="1:28" x14ac:dyDescent="0.2">
      <c r="A3020" s="101">
        <v>3018</v>
      </c>
      <c r="B3020" s="37"/>
      <c r="C3020" s="37"/>
      <c r="D3020" s="37"/>
      <c r="G3020" s="37"/>
      <c r="J3020" s="25"/>
      <c r="K3020" s="25"/>
      <c r="P3020" s="25"/>
      <c r="T3020" s="37"/>
      <c r="U3020" s="37"/>
      <c r="Y3020" s="37"/>
      <c r="Z3020" s="37"/>
    </row>
    <row r="3021" spans="1:28" ht="13.5" thickBot="1" x14ac:dyDescent="0.25">
      <c r="A3021" s="113">
        <v>3019</v>
      </c>
      <c r="B3021" s="121"/>
      <c r="C3021" s="121"/>
      <c r="D3021" s="121"/>
      <c r="E3021" s="121"/>
      <c r="F3021" s="122"/>
      <c r="G3021" s="121"/>
      <c r="H3021" s="122"/>
      <c r="I3021" s="121"/>
      <c r="J3021" s="121"/>
      <c r="K3021" s="121"/>
      <c r="L3021" s="121"/>
      <c r="M3021" s="122"/>
      <c r="N3021" s="121"/>
      <c r="O3021" s="121"/>
      <c r="P3021" s="121"/>
      <c r="Q3021" s="121"/>
      <c r="R3021" s="122"/>
      <c r="S3021" s="121"/>
      <c r="T3021" s="121"/>
      <c r="U3021" s="121"/>
      <c r="V3021" s="121"/>
      <c r="W3021" s="122"/>
      <c r="X3021" s="121"/>
      <c r="Y3021" s="114"/>
      <c r="Z3021" s="114"/>
      <c r="AA3021" s="114"/>
      <c r="AB3021" s="115"/>
    </row>
    <row r="3022" spans="1:28" x14ac:dyDescent="0.2">
      <c r="A3022" s="101">
        <v>3020</v>
      </c>
      <c r="B3022" s="37"/>
      <c r="C3022" s="37"/>
      <c r="D3022" s="37"/>
      <c r="G3022" s="37"/>
      <c r="J3022" s="25"/>
      <c r="K3022" s="25"/>
      <c r="P3022" s="25"/>
      <c r="T3022" s="37"/>
      <c r="U3022" s="37"/>
      <c r="Y3022" s="37"/>
      <c r="Z3022" s="37"/>
    </row>
    <row r="3023" spans="1:28" x14ac:dyDescent="0.2">
      <c r="A3023" s="101">
        <v>3021</v>
      </c>
      <c r="B3023" s="37"/>
      <c r="C3023" s="37"/>
      <c r="D3023" s="37"/>
      <c r="G3023" s="37"/>
      <c r="J3023" s="25"/>
      <c r="K3023" s="25"/>
      <c r="P3023" s="25"/>
      <c r="T3023" s="37"/>
      <c r="U3023" s="37"/>
      <c r="Y3023" s="37"/>
      <c r="Z3023" s="37"/>
    </row>
    <row r="3024" spans="1:28" x14ac:dyDescent="0.2">
      <c r="A3024" s="101">
        <v>3022</v>
      </c>
      <c r="B3024" s="37"/>
      <c r="C3024" s="37"/>
      <c r="D3024" s="37"/>
      <c r="G3024" s="37"/>
      <c r="J3024" s="25"/>
      <c r="K3024" s="25"/>
      <c r="P3024" s="25"/>
      <c r="T3024" s="37"/>
      <c r="U3024" s="37"/>
      <c r="Y3024" s="37"/>
      <c r="Z3024" s="37"/>
    </row>
    <row r="3025" spans="1:28" x14ac:dyDescent="0.2">
      <c r="A3025" s="101">
        <v>3023</v>
      </c>
      <c r="B3025" s="37"/>
      <c r="C3025" s="37"/>
      <c r="D3025" s="37"/>
      <c r="G3025" s="37"/>
      <c r="J3025" s="25"/>
      <c r="K3025" s="25"/>
      <c r="P3025" s="25"/>
      <c r="T3025" s="37"/>
      <c r="U3025" s="37"/>
      <c r="Y3025" s="37"/>
      <c r="Z3025" s="37"/>
    </row>
    <row r="3026" spans="1:28" ht="13.5" thickBot="1" x14ac:dyDescent="0.25">
      <c r="A3026" s="113">
        <v>3024</v>
      </c>
      <c r="B3026" s="121"/>
      <c r="C3026" s="121"/>
      <c r="D3026" s="121"/>
      <c r="E3026" s="121"/>
      <c r="F3026" s="122"/>
      <c r="G3026" s="121"/>
      <c r="H3026" s="122"/>
      <c r="I3026" s="121"/>
      <c r="J3026" s="121"/>
      <c r="K3026" s="121"/>
      <c r="L3026" s="121"/>
      <c r="M3026" s="122"/>
      <c r="N3026" s="121"/>
      <c r="O3026" s="121"/>
      <c r="P3026" s="121"/>
      <c r="Q3026" s="121"/>
      <c r="R3026" s="122"/>
      <c r="S3026" s="121"/>
      <c r="T3026" s="121"/>
      <c r="U3026" s="121"/>
      <c r="V3026" s="121"/>
      <c r="W3026" s="122"/>
      <c r="X3026" s="121"/>
      <c r="Y3026" s="114"/>
      <c r="Z3026" s="114"/>
      <c r="AA3026" s="114"/>
      <c r="AB3026" s="115"/>
    </row>
    <row r="3027" spans="1:28" x14ac:dyDescent="0.2">
      <c r="A3027" s="101">
        <v>3025</v>
      </c>
      <c r="B3027" s="37"/>
      <c r="C3027" s="37"/>
      <c r="D3027" s="37"/>
      <c r="G3027" s="37"/>
      <c r="J3027" s="25"/>
      <c r="K3027" s="25"/>
      <c r="P3027" s="25"/>
      <c r="T3027" s="37"/>
      <c r="U3027" s="37"/>
      <c r="Y3027" s="37"/>
      <c r="Z3027" s="37"/>
    </row>
    <row r="3028" spans="1:28" x14ac:dyDescent="0.2">
      <c r="A3028" s="101">
        <v>3026</v>
      </c>
      <c r="B3028" s="37"/>
      <c r="C3028" s="37"/>
      <c r="D3028" s="37"/>
      <c r="G3028" s="37"/>
      <c r="J3028" s="25"/>
      <c r="K3028" s="25"/>
      <c r="P3028" s="25"/>
      <c r="T3028" s="37"/>
      <c r="U3028" s="37"/>
      <c r="Y3028" s="37"/>
      <c r="Z3028" s="37"/>
    </row>
    <row r="3029" spans="1:28" x14ac:dyDescent="0.2">
      <c r="A3029" s="101">
        <v>3027</v>
      </c>
      <c r="B3029" s="37"/>
      <c r="C3029" s="37"/>
      <c r="D3029" s="37"/>
      <c r="G3029" s="37"/>
      <c r="J3029" s="25"/>
      <c r="K3029" s="25"/>
      <c r="P3029" s="25"/>
      <c r="T3029" s="37"/>
      <c r="U3029" s="37"/>
      <c r="Y3029" s="37"/>
      <c r="Z3029" s="37"/>
    </row>
    <row r="3030" spans="1:28" x14ac:dyDescent="0.2">
      <c r="A3030" s="101">
        <v>3028</v>
      </c>
      <c r="B3030" s="37"/>
      <c r="C3030" s="37"/>
      <c r="D3030" s="37"/>
      <c r="G3030" s="37"/>
      <c r="J3030" s="25"/>
      <c r="K3030" s="25"/>
      <c r="P3030" s="25"/>
      <c r="T3030" s="37"/>
      <c r="U3030" s="37"/>
      <c r="Y3030" s="37"/>
      <c r="Z3030" s="37"/>
    </row>
    <row r="3031" spans="1:28" ht="13.5" thickBot="1" x14ac:dyDescent="0.25">
      <c r="A3031" s="113">
        <v>3029</v>
      </c>
      <c r="B3031" s="121"/>
      <c r="C3031" s="121"/>
      <c r="D3031" s="121"/>
      <c r="E3031" s="121"/>
      <c r="F3031" s="122"/>
      <c r="G3031" s="121"/>
      <c r="H3031" s="122"/>
      <c r="I3031" s="121"/>
      <c r="J3031" s="121"/>
      <c r="K3031" s="121"/>
      <c r="L3031" s="121"/>
      <c r="M3031" s="122"/>
      <c r="N3031" s="121"/>
      <c r="O3031" s="121"/>
      <c r="P3031" s="121"/>
      <c r="Q3031" s="121"/>
      <c r="R3031" s="122"/>
      <c r="S3031" s="121"/>
      <c r="T3031" s="121"/>
      <c r="U3031" s="121"/>
      <c r="V3031" s="121"/>
      <c r="W3031" s="122"/>
      <c r="X3031" s="121"/>
      <c r="Y3031" s="114"/>
      <c r="Z3031" s="114"/>
      <c r="AA3031" s="114"/>
      <c r="AB3031" s="115"/>
    </row>
    <row r="3032" spans="1:28" x14ac:dyDescent="0.2">
      <c r="A3032" s="101">
        <v>3030</v>
      </c>
      <c r="B3032" s="37"/>
      <c r="C3032" s="37"/>
      <c r="D3032" s="37"/>
      <c r="G3032" s="37"/>
      <c r="J3032" s="25"/>
      <c r="K3032" s="25"/>
      <c r="P3032" s="25"/>
      <c r="T3032" s="37"/>
      <c r="U3032" s="37"/>
      <c r="Y3032" s="37"/>
      <c r="Z3032" s="37"/>
    </row>
    <row r="3033" spans="1:28" x14ac:dyDescent="0.2">
      <c r="A3033" s="101">
        <v>3031</v>
      </c>
      <c r="B3033" s="37"/>
      <c r="C3033" s="37"/>
      <c r="D3033" s="37"/>
      <c r="G3033" s="37"/>
      <c r="J3033" s="25"/>
      <c r="K3033" s="25"/>
      <c r="P3033" s="25"/>
      <c r="T3033" s="37"/>
      <c r="U3033" s="37"/>
      <c r="Y3033" s="37"/>
      <c r="Z3033" s="37"/>
    </row>
    <row r="3034" spans="1:28" x14ac:dyDescent="0.2">
      <c r="A3034" s="101">
        <v>3032</v>
      </c>
      <c r="B3034" s="37"/>
      <c r="C3034" s="37"/>
      <c r="D3034" s="37"/>
      <c r="G3034" s="37"/>
      <c r="J3034" s="25"/>
      <c r="K3034" s="25"/>
      <c r="P3034" s="25"/>
      <c r="T3034" s="37"/>
      <c r="U3034" s="37"/>
      <c r="Y3034" s="37"/>
      <c r="Z3034" s="37"/>
    </row>
    <row r="3035" spans="1:28" x14ac:dyDescent="0.2">
      <c r="A3035" s="101">
        <v>3033</v>
      </c>
      <c r="B3035" s="37"/>
      <c r="C3035" s="37"/>
      <c r="D3035" s="37"/>
      <c r="G3035" s="37"/>
      <c r="J3035" s="25"/>
      <c r="K3035" s="25"/>
      <c r="P3035" s="25"/>
      <c r="T3035" s="37"/>
      <c r="U3035" s="37"/>
      <c r="Y3035" s="37"/>
      <c r="Z3035" s="37"/>
    </row>
    <row r="3036" spans="1:28" ht="13.5" thickBot="1" x14ac:dyDescent="0.25">
      <c r="A3036" s="113">
        <v>3034</v>
      </c>
      <c r="B3036" s="121"/>
      <c r="C3036" s="121"/>
      <c r="D3036" s="121"/>
      <c r="E3036" s="121"/>
      <c r="F3036" s="122"/>
      <c r="G3036" s="121"/>
      <c r="H3036" s="122"/>
      <c r="I3036" s="121"/>
      <c r="J3036" s="121"/>
      <c r="K3036" s="121"/>
      <c r="L3036" s="121"/>
      <c r="M3036" s="122"/>
      <c r="N3036" s="121"/>
      <c r="O3036" s="121"/>
      <c r="P3036" s="121"/>
      <c r="Q3036" s="121"/>
      <c r="R3036" s="122"/>
      <c r="S3036" s="121"/>
      <c r="T3036" s="121"/>
      <c r="U3036" s="121"/>
      <c r="V3036" s="121"/>
      <c r="W3036" s="122"/>
      <c r="X3036" s="121"/>
      <c r="Y3036" s="114"/>
      <c r="Z3036" s="114"/>
      <c r="AA3036" s="114"/>
      <c r="AB3036" s="115"/>
    </row>
    <row r="3037" spans="1:28" x14ac:dyDescent="0.2">
      <c r="A3037" s="101">
        <v>3035</v>
      </c>
      <c r="B3037" s="37"/>
      <c r="C3037" s="37"/>
      <c r="D3037" s="37"/>
      <c r="G3037" s="37"/>
      <c r="J3037" s="25"/>
      <c r="K3037" s="25"/>
      <c r="P3037" s="25"/>
      <c r="T3037" s="37"/>
      <c r="U3037" s="37"/>
      <c r="Y3037" s="37"/>
      <c r="Z3037" s="37"/>
    </row>
    <row r="3038" spans="1:28" x14ac:dyDescent="0.2">
      <c r="A3038" s="101">
        <v>3036</v>
      </c>
      <c r="B3038" s="37"/>
      <c r="C3038" s="37"/>
      <c r="D3038" s="37"/>
      <c r="G3038" s="37"/>
      <c r="J3038" s="25"/>
      <c r="K3038" s="25"/>
      <c r="P3038" s="25"/>
      <c r="T3038" s="37"/>
      <c r="U3038" s="37"/>
      <c r="Y3038" s="37"/>
      <c r="Z3038" s="37"/>
    </row>
    <row r="3039" spans="1:28" x14ac:dyDescent="0.2">
      <c r="A3039" s="101">
        <v>3037</v>
      </c>
      <c r="B3039" s="37"/>
      <c r="C3039" s="37"/>
      <c r="D3039" s="37"/>
      <c r="G3039" s="37"/>
      <c r="J3039" s="25"/>
      <c r="K3039" s="25"/>
      <c r="P3039" s="25"/>
      <c r="T3039" s="37"/>
      <c r="U3039" s="37"/>
      <c r="Y3039" s="37"/>
      <c r="Z3039" s="37"/>
    </row>
    <row r="3040" spans="1:28" x14ac:dyDescent="0.2">
      <c r="A3040" s="101">
        <v>3038</v>
      </c>
      <c r="B3040" s="37"/>
      <c r="C3040" s="37"/>
      <c r="D3040" s="37"/>
      <c r="G3040" s="37"/>
      <c r="J3040" s="25"/>
      <c r="K3040" s="25"/>
      <c r="P3040" s="25"/>
      <c r="T3040" s="37"/>
      <c r="U3040" s="37"/>
      <c r="Y3040" s="37"/>
      <c r="Z3040" s="37"/>
    </row>
    <row r="3041" spans="1:28" ht="13.5" thickBot="1" x14ac:dyDescent="0.25">
      <c r="A3041" s="113">
        <v>3039</v>
      </c>
      <c r="B3041" s="121"/>
      <c r="C3041" s="121"/>
      <c r="D3041" s="121"/>
      <c r="E3041" s="121"/>
      <c r="F3041" s="122"/>
      <c r="G3041" s="121"/>
      <c r="H3041" s="122"/>
      <c r="I3041" s="121"/>
      <c r="J3041" s="121"/>
      <c r="K3041" s="121"/>
      <c r="L3041" s="121"/>
      <c r="M3041" s="122"/>
      <c r="N3041" s="121"/>
      <c r="O3041" s="121"/>
      <c r="P3041" s="121"/>
      <c r="Q3041" s="121"/>
      <c r="R3041" s="122"/>
      <c r="S3041" s="121"/>
      <c r="T3041" s="121"/>
      <c r="U3041" s="121"/>
      <c r="V3041" s="121"/>
      <c r="W3041" s="122"/>
      <c r="X3041" s="121"/>
      <c r="Y3041" s="114"/>
      <c r="Z3041" s="114"/>
      <c r="AA3041" s="114"/>
      <c r="AB3041" s="115"/>
    </row>
    <row r="3042" spans="1:28" x14ac:dyDescent="0.2">
      <c r="A3042" s="101">
        <v>3040</v>
      </c>
      <c r="B3042" s="37"/>
      <c r="C3042" s="37"/>
      <c r="D3042" s="37"/>
      <c r="G3042" s="37"/>
      <c r="J3042" s="25"/>
      <c r="K3042" s="25"/>
      <c r="P3042" s="25"/>
      <c r="T3042" s="37"/>
      <c r="U3042" s="37"/>
      <c r="Y3042" s="37"/>
      <c r="Z3042" s="37"/>
    </row>
    <row r="3043" spans="1:28" x14ac:dyDescent="0.2">
      <c r="A3043" s="101">
        <v>3041</v>
      </c>
      <c r="B3043" s="37"/>
      <c r="C3043" s="37"/>
      <c r="D3043" s="37"/>
      <c r="G3043" s="37"/>
      <c r="J3043" s="25"/>
      <c r="K3043" s="25"/>
      <c r="P3043" s="25"/>
      <c r="T3043" s="37"/>
      <c r="U3043" s="37"/>
      <c r="Y3043" s="37"/>
      <c r="Z3043" s="37"/>
    </row>
    <row r="3044" spans="1:28" x14ac:dyDescent="0.2">
      <c r="A3044" s="101">
        <v>3042</v>
      </c>
      <c r="B3044" s="37"/>
      <c r="C3044" s="37"/>
      <c r="D3044" s="37"/>
      <c r="G3044" s="37"/>
      <c r="J3044" s="25"/>
      <c r="K3044" s="25"/>
      <c r="P3044" s="25"/>
      <c r="T3044" s="37"/>
      <c r="U3044" s="37"/>
      <c r="Y3044" s="37"/>
      <c r="Z3044" s="37"/>
    </row>
    <row r="3045" spans="1:28" x14ac:dyDescent="0.2">
      <c r="A3045" s="101">
        <v>3043</v>
      </c>
      <c r="B3045" s="37"/>
      <c r="C3045" s="37"/>
      <c r="D3045" s="37"/>
      <c r="G3045" s="37"/>
      <c r="J3045" s="25"/>
      <c r="K3045" s="25"/>
      <c r="P3045" s="25"/>
      <c r="T3045" s="37"/>
      <c r="U3045" s="37"/>
      <c r="Y3045" s="37"/>
      <c r="Z3045" s="37"/>
    </row>
    <row r="3046" spans="1:28" ht="13.5" thickBot="1" x14ac:dyDescent="0.25">
      <c r="A3046" s="113">
        <v>3044</v>
      </c>
      <c r="B3046" s="121"/>
      <c r="C3046" s="121"/>
      <c r="D3046" s="121"/>
      <c r="E3046" s="121"/>
      <c r="F3046" s="122"/>
      <c r="G3046" s="121"/>
      <c r="H3046" s="122"/>
      <c r="I3046" s="121"/>
      <c r="J3046" s="121"/>
      <c r="K3046" s="121"/>
      <c r="L3046" s="121"/>
      <c r="M3046" s="122"/>
      <c r="N3046" s="121"/>
      <c r="O3046" s="121"/>
      <c r="P3046" s="121"/>
      <c r="Q3046" s="121"/>
      <c r="R3046" s="122"/>
      <c r="S3046" s="121"/>
      <c r="T3046" s="121"/>
      <c r="U3046" s="121"/>
      <c r="V3046" s="121"/>
      <c r="W3046" s="122"/>
      <c r="X3046" s="121"/>
      <c r="Y3046" s="114"/>
      <c r="Z3046" s="114"/>
      <c r="AA3046" s="114"/>
      <c r="AB3046" s="115"/>
    </row>
    <row r="3047" spans="1:28" x14ac:dyDescent="0.2">
      <c r="A3047" s="101">
        <v>3045</v>
      </c>
      <c r="B3047" s="37"/>
      <c r="C3047" s="37"/>
      <c r="D3047" s="37"/>
      <c r="G3047" s="37"/>
      <c r="J3047" s="25"/>
      <c r="K3047" s="25"/>
      <c r="P3047" s="25"/>
      <c r="T3047" s="37"/>
      <c r="U3047" s="37"/>
      <c r="Y3047" s="37"/>
      <c r="Z3047" s="37"/>
    </row>
    <row r="3048" spans="1:28" x14ac:dyDescent="0.2">
      <c r="A3048" s="101">
        <v>3046</v>
      </c>
      <c r="B3048" s="37"/>
      <c r="C3048" s="37"/>
      <c r="D3048" s="37"/>
      <c r="G3048" s="37"/>
      <c r="J3048" s="25"/>
      <c r="K3048" s="25"/>
      <c r="P3048" s="25"/>
      <c r="T3048" s="37"/>
      <c r="U3048" s="37"/>
      <c r="Y3048" s="37"/>
      <c r="Z3048" s="37"/>
    </row>
    <row r="3049" spans="1:28" x14ac:dyDescent="0.2">
      <c r="A3049" s="101">
        <v>3047</v>
      </c>
      <c r="B3049" s="37"/>
      <c r="C3049" s="37"/>
      <c r="D3049" s="37"/>
      <c r="G3049" s="37"/>
      <c r="J3049" s="25"/>
      <c r="K3049" s="25"/>
      <c r="P3049" s="25"/>
      <c r="T3049" s="37"/>
      <c r="U3049" s="37"/>
      <c r="Y3049" s="37"/>
      <c r="Z3049" s="37"/>
    </row>
    <row r="3050" spans="1:28" x14ac:dyDescent="0.2">
      <c r="A3050" s="101">
        <v>3048</v>
      </c>
      <c r="B3050" s="37"/>
      <c r="C3050" s="37"/>
      <c r="D3050" s="37"/>
      <c r="G3050" s="37"/>
      <c r="J3050" s="25"/>
      <c r="K3050" s="25"/>
      <c r="P3050" s="25"/>
      <c r="T3050" s="37"/>
      <c r="U3050" s="37"/>
      <c r="Y3050" s="37"/>
      <c r="Z3050" s="37"/>
    </row>
    <row r="3051" spans="1:28" ht="13.5" thickBot="1" x14ac:dyDescent="0.25">
      <c r="A3051" s="113">
        <v>3049</v>
      </c>
      <c r="B3051" s="121"/>
      <c r="C3051" s="121"/>
      <c r="D3051" s="121"/>
      <c r="E3051" s="121"/>
      <c r="F3051" s="122"/>
      <c r="G3051" s="121"/>
      <c r="H3051" s="122"/>
      <c r="I3051" s="121"/>
      <c r="J3051" s="121"/>
      <c r="K3051" s="121"/>
      <c r="L3051" s="121"/>
      <c r="M3051" s="122"/>
      <c r="N3051" s="121"/>
      <c r="O3051" s="121"/>
      <c r="P3051" s="121"/>
      <c r="Q3051" s="121"/>
      <c r="R3051" s="122"/>
      <c r="S3051" s="121"/>
      <c r="T3051" s="121"/>
      <c r="U3051" s="121"/>
      <c r="V3051" s="121"/>
      <c r="W3051" s="122"/>
      <c r="X3051" s="121"/>
      <c r="Y3051" s="114"/>
      <c r="Z3051" s="114"/>
      <c r="AA3051" s="114"/>
      <c r="AB3051" s="115"/>
    </row>
    <row r="3052" spans="1:28" x14ac:dyDescent="0.2">
      <c r="A3052" s="101">
        <v>3050</v>
      </c>
      <c r="B3052" s="37"/>
      <c r="C3052" s="37"/>
      <c r="D3052" s="37"/>
      <c r="G3052" s="37"/>
      <c r="J3052" s="25"/>
      <c r="K3052" s="25"/>
      <c r="P3052" s="25"/>
      <c r="T3052" s="37"/>
      <c r="U3052" s="37"/>
      <c r="Y3052" s="37"/>
      <c r="Z3052" s="37"/>
    </row>
    <row r="3053" spans="1:28" x14ac:dyDescent="0.2">
      <c r="A3053" s="101">
        <v>3051</v>
      </c>
      <c r="B3053" s="37"/>
      <c r="C3053" s="37"/>
      <c r="D3053" s="37"/>
      <c r="G3053" s="37"/>
      <c r="J3053" s="25"/>
      <c r="K3053" s="25"/>
      <c r="P3053" s="25"/>
      <c r="T3053" s="37"/>
      <c r="U3053" s="37"/>
      <c r="Y3053" s="37"/>
      <c r="Z3053" s="37"/>
    </row>
    <row r="3054" spans="1:28" x14ac:dyDescent="0.2">
      <c r="A3054" s="101">
        <v>3052</v>
      </c>
      <c r="B3054" s="37"/>
      <c r="C3054" s="37"/>
      <c r="D3054" s="37"/>
      <c r="G3054" s="37"/>
      <c r="J3054" s="25"/>
      <c r="K3054" s="25"/>
      <c r="P3054" s="25"/>
      <c r="T3054" s="37"/>
      <c r="U3054" s="37"/>
      <c r="Y3054" s="37"/>
      <c r="Z3054" s="37"/>
    </row>
    <row r="3055" spans="1:28" x14ac:dyDescent="0.2">
      <c r="A3055" s="101">
        <v>3053</v>
      </c>
      <c r="B3055" s="37"/>
      <c r="C3055" s="37"/>
      <c r="D3055" s="37"/>
      <c r="G3055" s="37"/>
      <c r="J3055" s="25"/>
      <c r="K3055" s="25"/>
      <c r="P3055" s="25"/>
      <c r="T3055" s="37"/>
      <c r="U3055" s="37"/>
      <c r="Y3055" s="37"/>
      <c r="Z3055" s="37"/>
    </row>
    <row r="3056" spans="1:28" ht="13.5" thickBot="1" x14ac:dyDescent="0.25">
      <c r="A3056" s="113">
        <v>3054</v>
      </c>
      <c r="B3056" s="121"/>
      <c r="C3056" s="121"/>
      <c r="D3056" s="121"/>
      <c r="E3056" s="121"/>
      <c r="F3056" s="122"/>
      <c r="G3056" s="121"/>
      <c r="H3056" s="122"/>
      <c r="I3056" s="121"/>
      <c r="J3056" s="121"/>
      <c r="K3056" s="121"/>
      <c r="L3056" s="121"/>
      <c r="M3056" s="122"/>
      <c r="N3056" s="121"/>
      <c r="O3056" s="121"/>
      <c r="P3056" s="121"/>
      <c r="Q3056" s="121"/>
      <c r="R3056" s="122"/>
      <c r="S3056" s="121"/>
      <c r="T3056" s="121"/>
      <c r="U3056" s="121"/>
      <c r="V3056" s="121"/>
      <c r="W3056" s="122"/>
      <c r="X3056" s="121"/>
      <c r="Y3056" s="114"/>
      <c r="Z3056" s="114"/>
      <c r="AA3056" s="114"/>
      <c r="AB3056" s="115"/>
    </row>
    <row r="3057" spans="1:28" x14ac:dyDescent="0.2">
      <c r="A3057" s="101">
        <v>3055</v>
      </c>
      <c r="B3057" s="37"/>
      <c r="C3057" s="37"/>
      <c r="D3057" s="37"/>
      <c r="G3057" s="37"/>
      <c r="J3057" s="25"/>
      <c r="K3057" s="25"/>
      <c r="P3057" s="25"/>
      <c r="T3057" s="37"/>
      <c r="U3057" s="37"/>
      <c r="Y3057" s="37"/>
      <c r="Z3057" s="37"/>
    </row>
    <row r="3058" spans="1:28" x14ac:dyDescent="0.2">
      <c r="A3058" s="101">
        <v>3056</v>
      </c>
      <c r="B3058" s="37"/>
      <c r="C3058" s="37"/>
      <c r="D3058" s="37"/>
      <c r="G3058" s="37"/>
      <c r="J3058" s="25"/>
      <c r="K3058" s="25"/>
      <c r="P3058" s="25"/>
      <c r="T3058" s="37"/>
      <c r="U3058" s="37"/>
      <c r="Y3058" s="37"/>
      <c r="Z3058" s="37"/>
    </row>
    <row r="3059" spans="1:28" x14ac:dyDescent="0.2">
      <c r="A3059" s="101">
        <v>3057</v>
      </c>
      <c r="B3059" s="37"/>
      <c r="C3059" s="37"/>
      <c r="D3059" s="37"/>
      <c r="G3059" s="37"/>
      <c r="J3059" s="25"/>
      <c r="K3059" s="25"/>
      <c r="P3059" s="25"/>
      <c r="T3059" s="37"/>
      <c r="U3059" s="37"/>
      <c r="Y3059" s="37"/>
      <c r="Z3059" s="37"/>
    </row>
    <row r="3060" spans="1:28" x14ac:dyDescent="0.2">
      <c r="A3060" s="101">
        <v>3058</v>
      </c>
      <c r="B3060" s="37"/>
      <c r="C3060" s="37"/>
      <c r="D3060" s="37"/>
      <c r="G3060" s="37"/>
      <c r="J3060" s="25"/>
      <c r="K3060" s="25"/>
      <c r="P3060" s="25"/>
      <c r="T3060" s="37"/>
      <c r="U3060" s="37"/>
      <c r="Y3060" s="37"/>
      <c r="Z3060" s="37"/>
    </row>
    <row r="3061" spans="1:28" ht="13.5" thickBot="1" x14ac:dyDescent="0.25">
      <c r="A3061" s="113">
        <v>3059</v>
      </c>
      <c r="B3061" s="121"/>
      <c r="C3061" s="121"/>
      <c r="D3061" s="121"/>
      <c r="E3061" s="121"/>
      <c r="F3061" s="122"/>
      <c r="G3061" s="121"/>
      <c r="H3061" s="122"/>
      <c r="I3061" s="121"/>
      <c r="J3061" s="121"/>
      <c r="K3061" s="121"/>
      <c r="L3061" s="121"/>
      <c r="M3061" s="122"/>
      <c r="N3061" s="121"/>
      <c r="O3061" s="121"/>
      <c r="P3061" s="121"/>
      <c r="Q3061" s="121"/>
      <c r="R3061" s="122"/>
      <c r="S3061" s="121"/>
      <c r="T3061" s="121"/>
      <c r="U3061" s="121"/>
      <c r="V3061" s="121"/>
      <c r="W3061" s="122"/>
      <c r="X3061" s="121"/>
      <c r="Y3061" s="114"/>
      <c r="Z3061" s="114"/>
      <c r="AA3061" s="114"/>
      <c r="AB3061" s="115"/>
    </row>
    <row r="3062" spans="1:28" x14ac:dyDescent="0.2">
      <c r="A3062" s="101">
        <v>3060</v>
      </c>
      <c r="B3062" s="37"/>
      <c r="C3062" s="37"/>
      <c r="D3062" s="37"/>
      <c r="G3062" s="37"/>
      <c r="J3062" s="25"/>
      <c r="K3062" s="25"/>
      <c r="P3062" s="25"/>
      <c r="T3062" s="37"/>
      <c r="U3062" s="37"/>
      <c r="Y3062" s="37"/>
      <c r="Z3062" s="37"/>
    </row>
    <row r="3063" spans="1:28" x14ac:dyDescent="0.2">
      <c r="A3063" s="101">
        <v>3061</v>
      </c>
      <c r="B3063" s="37"/>
      <c r="C3063" s="37"/>
      <c r="D3063" s="37"/>
      <c r="G3063" s="37"/>
      <c r="J3063" s="25"/>
      <c r="K3063" s="25"/>
      <c r="P3063" s="25"/>
      <c r="T3063" s="37"/>
      <c r="U3063" s="37"/>
      <c r="Y3063" s="37"/>
      <c r="Z3063" s="37"/>
    </row>
    <row r="3064" spans="1:28" x14ac:dyDescent="0.2">
      <c r="A3064" s="101">
        <v>3062</v>
      </c>
      <c r="B3064" s="37"/>
      <c r="C3064" s="37"/>
      <c r="D3064" s="37"/>
      <c r="G3064" s="37"/>
      <c r="J3064" s="25"/>
      <c r="K3064" s="25"/>
      <c r="P3064" s="25"/>
      <c r="T3064" s="37"/>
      <c r="U3064" s="37"/>
      <c r="Y3064" s="37"/>
      <c r="Z3064" s="37"/>
    </row>
    <row r="3065" spans="1:28" x14ac:dyDescent="0.2">
      <c r="A3065" s="101">
        <v>3063</v>
      </c>
      <c r="B3065" s="37"/>
      <c r="C3065" s="37"/>
      <c r="D3065" s="37"/>
      <c r="G3065" s="37"/>
      <c r="J3065" s="25"/>
      <c r="K3065" s="25"/>
      <c r="P3065" s="25"/>
      <c r="T3065" s="37"/>
      <c r="U3065" s="37"/>
      <c r="Y3065" s="37"/>
      <c r="Z3065" s="37"/>
    </row>
    <row r="3066" spans="1:28" ht="13.5" thickBot="1" x14ac:dyDescent="0.25">
      <c r="A3066" s="113">
        <v>3064</v>
      </c>
      <c r="B3066" s="121"/>
      <c r="C3066" s="121"/>
      <c r="D3066" s="121"/>
      <c r="E3066" s="121"/>
      <c r="F3066" s="122"/>
      <c r="G3066" s="121"/>
      <c r="H3066" s="122"/>
      <c r="I3066" s="121"/>
      <c r="J3066" s="121"/>
      <c r="K3066" s="121"/>
      <c r="L3066" s="121"/>
      <c r="M3066" s="122"/>
      <c r="N3066" s="121"/>
      <c r="O3066" s="121"/>
      <c r="P3066" s="121"/>
      <c r="Q3066" s="121"/>
      <c r="R3066" s="122"/>
      <c r="S3066" s="121"/>
      <c r="T3066" s="121"/>
      <c r="U3066" s="121"/>
      <c r="V3066" s="121"/>
      <c r="W3066" s="122"/>
      <c r="X3066" s="121"/>
      <c r="Y3066" s="114"/>
      <c r="Z3066" s="114"/>
      <c r="AA3066" s="114"/>
      <c r="AB3066" s="115"/>
    </row>
    <row r="3067" spans="1:28" x14ac:dyDescent="0.2">
      <c r="A3067" s="101">
        <v>3065</v>
      </c>
      <c r="B3067" s="37"/>
      <c r="C3067" s="37"/>
      <c r="D3067" s="37"/>
      <c r="G3067" s="37"/>
      <c r="J3067" s="25"/>
      <c r="K3067" s="25"/>
      <c r="P3067" s="25"/>
      <c r="T3067" s="37"/>
      <c r="U3067" s="37"/>
      <c r="Y3067" s="37"/>
      <c r="Z3067" s="37"/>
    </row>
    <row r="3068" spans="1:28" x14ac:dyDescent="0.2">
      <c r="A3068" s="101">
        <v>3066</v>
      </c>
      <c r="B3068" s="37"/>
      <c r="C3068" s="37"/>
      <c r="D3068" s="37"/>
      <c r="G3068" s="37"/>
      <c r="J3068" s="25"/>
      <c r="K3068" s="25"/>
      <c r="P3068" s="25"/>
      <c r="T3068" s="37"/>
      <c r="U3068" s="37"/>
      <c r="Y3068" s="37"/>
      <c r="Z3068" s="37"/>
    </row>
    <row r="3069" spans="1:28" x14ac:dyDescent="0.2">
      <c r="A3069" s="101">
        <v>3067</v>
      </c>
      <c r="B3069" s="37"/>
      <c r="C3069" s="37"/>
      <c r="D3069" s="37"/>
      <c r="G3069" s="37"/>
      <c r="J3069" s="25"/>
      <c r="K3069" s="25"/>
      <c r="P3069" s="25"/>
      <c r="T3069" s="37"/>
      <c r="U3069" s="37"/>
      <c r="Y3069" s="37"/>
      <c r="Z3069" s="37"/>
    </row>
    <row r="3070" spans="1:28" x14ac:dyDescent="0.2">
      <c r="A3070" s="101">
        <v>3068</v>
      </c>
      <c r="B3070" s="37"/>
      <c r="C3070" s="37"/>
      <c r="D3070" s="37"/>
      <c r="G3070" s="37"/>
      <c r="J3070" s="25"/>
      <c r="K3070" s="25"/>
      <c r="P3070" s="25"/>
      <c r="T3070" s="37"/>
      <c r="U3070" s="37"/>
      <c r="Y3070" s="37"/>
      <c r="Z3070" s="37"/>
    </row>
    <row r="3071" spans="1:28" ht="13.5" thickBot="1" x14ac:dyDescent="0.25">
      <c r="A3071" s="113">
        <v>3069</v>
      </c>
      <c r="B3071" s="121"/>
      <c r="C3071" s="121"/>
      <c r="D3071" s="121"/>
      <c r="E3071" s="121"/>
      <c r="F3071" s="122"/>
      <c r="G3071" s="121"/>
      <c r="H3071" s="122"/>
      <c r="I3071" s="121"/>
      <c r="J3071" s="121"/>
      <c r="K3071" s="121"/>
      <c r="L3071" s="121"/>
      <c r="M3071" s="122"/>
      <c r="N3071" s="121"/>
      <c r="O3071" s="121"/>
      <c r="P3071" s="121"/>
      <c r="Q3071" s="121"/>
      <c r="R3071" s="122"/>
      <c r="S3071" s="121"/>
      <c r="T3071" s="121"/>
      <c r="U3071" s="121"/>
      <c r="V3071" s="121"/>
      <c r="W3071" s="122"/>
      <c r="X3071" s="121"/>
      <c r="Y3071" s="114"/>
      <c r="Z3071" s="114"/>
      <c r="AA3071" s="114"/>
      <c r="AB3071" s="115"/>
    </row>
    <row r="3072" spans="1:28" x14ac:dyDescent="0.2">
      <c r="A3072" s="101">
        <v>3070</v>
      </c>
      <c r="B3072" s="37"/>
      <c r="C3072" s="37"/>
      <c r="D3072" s="37"/>
      <c r="G3072" s="37"/>
      <c r="J3072" s="25"/>
      <c r="K3072" s="25"/>
      <c r="P3072" s="25"/>
      <c r="T3072" s="37"/>
      <c r="U3072" s="37"/>
      <c r="Y3072" s="37"/>
      <c r="Z3072" s="37"/>
    </row>
    <row r="3073" spans="1:28" x14ac:dyDescent="0.2">
      <c r="A3073" s="101">
        <v>3071</v>
      </c>
      <c r="B3073" s="37"/>
      <c r="C3073" s="37"/>
      <c r="D3073" s="37"/>
      <c r="G3073" s="37"/>
      <c r="J3073" s="25"/>
      <c r="K3073" s="25"/>
      <c r="P3073" s="25"/>
      <c r="T3073" s="37"/>
      <c r="U3073" s="37"/>
      <c r="Y3073" s="37"/>
      <c r="Z3073" s="37"/>
    </row>
    <row r="3074" spans="1:28" x14ac:dyDescent="0.2">
      <c r="A3074" s="101">
        <v>3072</v>
      </c>
      <c r="B3074" s="37"/>
      <c r="C3074" s="37"/>
      <c r="D3074" s="37"/>
      <c r="G3074" s="37"/>
      <c r="J3074" s="25"/>
      <c r="K3074" s="25"/>
      <c r="P3074" s="25"/>
      <c r="T3074" s="37"/>
      <c r="U3074" s="37"/>
      <c r="Y3074" s="37"/>
      <c r="Z3074" s="37"/>
    </row>
    <row r="3075" spans="1:28" x14ac:dyDescent="0.2">
      <c r="A3075" s="101">
        <v>3073</v>
      </c>
      <c r="B3075" s="37"/>
      <c r="C3075" s="37"/>
      <c r="D3075" s="37"/>
      <c r="G3075" s="37"/>
      <c r="J3075" s="25"/>
      <c r="K3075" s="25"/>
      <c r="P3075" s="25"/>
      <c r="T3075" s="37"/>
      <c r="U3075" s="37"/>
      <c r="Y3075" s="37"/>
      <c r="Z3075" s="37"/>
    </row>
    <row r="3076" spans="1:28" ht="13.5" thickBot="1" x14ac:dyDescent="0.25">
      <c r="A3076" s="113">
        <v>3074</v>
      </c>
      <c r="B3076" s="121"/>
      <c r="C3076" s="121"/>
      <c r="D3076" s="121"/>
      <c r="E3076" s="121"/>
      <c r="F3076" s="122"/>
      <c r="G3076" s="121"/>
      <c r="H3076" s="122"/>
      <c r="I3076" s="121"/>
      <c r="J3076" s="121"/>
      <c r="K3076" s="121"/>
      <c r="L3076" s="121"/>
      <c r="M3076" s="122"/>
      <c r="N3076" s="121"/>
      <c r="O3076" s="121"/>
      <c r="P3076" s="121"/>
      <c r="Q3076" s="121"/>
      <c r="R3076" s="122"/>
      <c r="S3076" s="121"/>
      <c r="T3076" s="121"/>
      <c r="U3076" s="121"/>
      <c r="V3076" s="121"/>
      <c r="W3076" s="122"/>
      <c r="X3076" s="121"/>
      <c r="Y3076" s="114"/>
      <c r="Z3076" s="114"/>
      <c r="AA3076" s="114"/>
      <c r="AB3076" s="115"/>
    </row>
    <row r="3077" spans="1:28" x14ac:dyDescent="0.2">
      <c r="A3077" s="101">
        <v>3075</v>
      </c>
      <c r="B3077" s="37"/>
      <c r="C3077" s="37"/>
      <c r="D3077" s="37"/>
      <c r="G3077" s="37"/>
      <c r="J3077" s="25"/>
      <c r="K3077" s="25"/>
      <c r="P3077" s="25"/>
      <c r="T3077" s="37"/>
      <c r="U3077" s="37"/>
      <c r="Y3077" s="37"/>
      <c r="Z3077" s="37"/>
    </row>
    <row r="3078" spans="1:28" x14ac:dyDescent="0.2">
      <c r="A3078" s="101">
        <v>3076</v>
      </c>
      <c r="B3078" s="37"/>
      <c r="C3078" s="37"/>
      <c r="D3078" s="37"/>
      <c r="G3078" s="37"/>
      <c r="J3078" s="25"/>
      <c r="K3078" s="25"/>
      <c r="P3078" s="25"/>
      <c r="T3078" s="37"/>
      <c r="U3078" s="37"/>
      <c r="Y3078" s="37"/>
      <c r="Z3078" s="37"/>
    </row>
    <row r="3079" spans="1:28" x14ac:dyDescent="0.2">
      <c r="A3079" s="101">
        <v>3077</v>
      </c>
      <c r="B3079" s="37"/>
      <c r="C3079" s="37"/>
      <c r="D3079" s="37"/>
      <c r="G3079" s="37"/>
      <c r="J3079" s="25"/>
      <c r="K3079" s="25"/>
      <c r="P3079" s="25"/>
      <c r="T3079" s="37"/>
      <c r="U3079" s="37"/>
      <c r="Y3079" s="37"/>
      <c r="Z3079" s="37"/>
    </row>
    <row r="3080" spans="1:28" x14ac:dyDescent="0.2">
      <c r="A3080" s="101">
        <v>3078</v>
      </c>
      <c r="B3080" s="37"/>
      <c r="C3080" s="37"/>
      <c r="D3080" s="37"/>
      <c r="G3080" s="37"/>
      <c r="J3080" s="25"/>
      <c r="K3080" s="25"/>
      <c r="P3080" s="25"/>
      <c r="T3080" s="37"/>
      <c r="U3080" s="37"/>
      <c r="Y3080" s="37"/>
      <c r="Z3080" s="37"/>
    </row>
    <row r="3081" spans="1:28" ht="13.5" thickBot="1" x14ac:dyDescent="0.25">
      <c r="A3081" s="113">
        <v>3079</v>
      </c>
      <c r="B3081" s="121"/>
      <c r="C3081" s="121"/>
      <c r="D3081" s="121"/>
      <c r="E3081" s="121"/>
      <c r="F3081" s="122"/>
      <c r="G3081" s="121"/>
      <c r="H3081" s="122"/>
      <c r="I3081" s="121"/>
      <c r="J3081" s="121"/>
      <c r="K3081" s="121"/>
      <c r="L3081" s="121"/>
      <c r="M3081" s="122"/>
      <c r="N3081" s="121"/>
      <c r="O3081" s="121"/>
      <c r="P3081" s="121"/>
      <c r="Q3081" s="121"/>
      <c r="R3081" s="122"/>
      <c r="S3081" s="121"/>
      <c r="T3081" s="121"/>
      <c r="U3081" s="121"/>
      <c r="V3081" s="121"/>
      <c r="W3081" s="122"/>
      <c r="X3081" s="121"/>
      <c r="Y3081" s="114"/>
      <c r="Z3081" s="114"/>
      <c r="AA3081" s="114"/>
      <c r="AB3081" s="115"/>
    </row>
    <row r="3082" spans="1:28" x14ac:dyDescent="0.2">
      <c r="A3082" s="101">
        <v>3080</v>
      </c>
      <c r="B3082" s="37"/>
      <c r="C3082" s="37"/>
      <c r="D3082" s="37"/>
      <c r="G3082" s="37"/>
      <c r="J3082" s="25"/>
      <c r="K3082" s="25"/>
      <c r="P3082" s="25"/>
      <c r="T3082" s="37"/>
      <c r="U3082" s="37"/>
      <c r="Y3082" s="37"/>
      <c r="Z3082" s="37"/>
    </row>
    <row r="3083" spans="1:28" x14ac:dyDescent="0.2">
      <c r="A3083" s="101">
        <v>3081</v>
      </c>
      <c r="B3083" s="37"/>
      <c r="C3083" s="37"/>
      <c r="D3083" s="37"/>
      <c r="G3083" s="37"/>
      <c r="J3083" s="25"/>
      <c r="K3083" s="25"/>
      <c r="P3083" s="25"/>
      <c r="T3083" s="37"/>
      <c r="U3083" s="37"/>
      <c r="Y3083" s="37"/>
      <c r="Z3083" s="37"/>
    </row>
    <row r="3084" spans="1:28" x14ac:dyDescent="0.2">
      <c r="A3084" s="101">
        <v>3082</v>
      </c>
      <c r="B3084" s="37"/>
      <c r="C3084" s="37"/>
      <c r="D3084" s="37"/>
      <c r="G3084" s="37"/>
      <c r="J3084" s="25"/>
      <c r="K3084" s="25"/>
      <c r="P3084" s="25"/>
      <c r="T3084" s="37"/>
      <c r="U3084" s="37"/>
      <c r="Y3084" s="37"/>
      <c r="Z3084" s="37"/>
    </row>
    <row r="3085" spans="1:28" x14ac:dyDescent="0.2">
      <c r="A3085" s="101">
        <v>3083</v>
      </c>
      <c r="B3085" s="37"/>
      <c r="C3085" s="37"/>
      <c r="D3085" s="37"/>
      <c r="G3085" s="37"/>
      <c r="J3085" s="25"/>
      <c r="K3085" s="25"/>
      <c r="P3085" s="25"/>
      <c r="T3085" s="37"/>
      <c r="U3085" s="37"/>
      <c r="Y3085" s="37"/>
      <c r="Z3085" s="37"/>
    </row>
    <row r="3086" spans="1:28" ht="13.5" thickBot="1" x14ac:dyDescent="0.25">
      <c r="A3086" s="113">
        <v>3084</v>
      </c>
      <c r="B3086" s="121"/>
      <c r="C3086" s="121"/>
      <c r="D3086" s="121"/>
      <c r="E3086" s="121"/>
      <c r="F3086" s="122"/>
      <c r="G3086" s="121"/>
      <c r="H3086" s="122"/>
      <c r="I3086" s="121"/>
      <c r="J3086" s="121"/>
      <c r="K3086" s="121"/>
      <c r="L3086" s="121"/>
      <c r="M3086" s="122"/>
      <c r="N3086" s="121"/>
      <c r="O3086" s="121"/>
      <c r="P3086" s="121"/>
      <c r="Q3086" s="121"/>
      <c r="R3086" s="122"/>
      <c r="S3086" s="121"/>
      <c r="T3086" s="121"/>
      <c r="U3086" s="121"/>
      <c r="V3086" s="121"/>
      <c r="W3086" s="122"/>
      <c r="X3086" s="121"/>
      <c r="Y3086" s="114"/>
      <c r="Z3086" s="114"/>
      <c r="AA3086" s="114"/>
      <c r="AB3086" s="115"/>
    </row>
    <row r="3087" spans="1:28" x14ac:dyDescent="0.2">
      <c r="A3087" s="101">
        <v>3085</v>
      </c>
      <c r="B3087" s="37"/>
      <c r="C3087" s="37"/>
      <c r="D3087" s="37"/>
      <c r="G3087" s="37"/>
      <c r="J3087" s="25"/>
      <c r="K3087" s="25"/>
      <c r="P3087" s="25"/>
      <c r="T3087" s="37"/>
      <c r="U3087" s="37"/>
      <c r="Y3087" s="37"/>
      <c r="Z3087" s="37"/>
    </row>
    <row r="3088" spans="1:28" x14ac:dyDescent="0.2">
      <c r="A3088" s="101">
        <v>3086</v>
      </c>
      <c r="B3088" s="37"/>
      <c r="C3088" s="37"/>
      <c r="D3088" s="37"/>
      <c r="G3088" s="37"/>
      <c r="J3088" s="25"/>
      <c r="K3088" s="25"/>
      <c r="P3088" s="25"/>
      <c r="T3088" s="37"/>
      <c r="U3088" s="37"/>
      <c r="Y3088" s="37"/>
      <c r="Z3088" s="37"/>
    </row>
    <row r="3089" spans="1:28" x14ac:dyDescent="0.2">
      <c r="A3089" s="101">
        <v>3087</v>
      </c>
      <c r="B3089" s="37"/>
      <c r="C3089" s="37"/>
      <c r="D3089" s="37"/>
      <c r="G3089" s="37"/>
      <c r="J3089" s="25"/>
      <c r="K3089" s="25"/>
      <c r="P3089" s="25"/>
      <c r="T3089" s="37"/>
      <c r="U3089" s="37"/>
      <c r="Y3089" s="37"/>
      <c r="Z3089" s="37"/>
    </row>
    <row r="3090" spans="1:28" x14ac:dyDescent="0.2">
      <c r="A3090" s="101">
        <v>3088</v>
      </c>
      <c r="B3090" s="37"/>
      <c r="C3090" s="37"/>
      <c r="D3090" s="37"/>
      <c r="G3090" s="37"/>
      <c r="J3090" s="25"/>
      <c r="K3090" s="25"/>
      <c r="P3090" s="25"/>
      <c r="T3090" s="37"/>
      <c r="U3090" s="37"/>
      <c r="Y3090" s="37"/>
      <c r="Z3090" s="37"/>
    </row>
    <row r="3091" spans="1:28" ht="13.5" thickBot="1" x14ac:dyDescent="0.25">
      <c r="A3091" s="113">
        <v>3089</v>
      </c>
      <c r="B3091" s="121"/>
      <c r="C3091" s="121"/>
      <c r="D3091" s="121"/>
      <c r="E3091" s="121"/>
      <c r="F3091" s="122"/>
      <c r="G3091" s="121"/>
      <c r="H3091" s="122"/>
      <c r="I3091" s="121"/>
      <c r="J3091" s="121"/>
      <c r="K3091" s="121"/>
      <c r="L3091" s="121"/>
      <c r="M3091" s="122"/>
      <c r="N3091" s="121"/>
      <c r="O3091" s="121"/>
      <c r="P3091" s="121"/>
      <c r="Q3091" s="121"/>
      <c r="R3091" s="122"/>
      <c r="S3091" s="121"/>
      <c r="T3091" s="121"/>
      <c r="U3091" s="121"/>
      <c r="V3091" s="121"/>
      <c r="W3091" s="122"/>
      <c r="X3091" s="121"/>
      <c r="Y3091" s="114"/>
      <c r="Z3091" s="114"/>
      <c r="AA3091" s="114"/>
      <c r="AB3091" s="115"/>
    </row>
    <row r="3092" spans="1:28" x14ac:dyDescent="0.2">
      <c r="A3092" s="101">
        <v>3090</v>
      </c>
      <c r="B3092" s="37"/>
      <c r="C3092" s="37"/>
      <c r="D3092" s="37"/>
      <c r="G3092" s="37"/>
      <c r="J3092" s="25"/>
      <c r="K3092" s="25"/>
      <c r="P3092" s="25"/>
      <c r="T3092" s="37"/>
      <c r="U3092" s="37"/>
      <c r="Y3092" s="37"/>
      <c r="Z3092" s="37"/>
    </row>
    <row r="3093" spans="1:28" x14ac:dyDescent="0.2">
      <c r="A3093" s="101">
        <v>3091</v>
      </c>
      <c r="B3093" s="37"/>
      <c r="C3093" s="37"/>
      <c r="D3093" s="37"/>
      <c r="G3093" s="37"/>
      <c r="J3093" s="25"/>
      <c r="K3093" s="25"/>
      <c r="P3093" s="25"/>
      <c r="T3093" s="37"/>
      <c r="U3093" s="37"/>
      <c r="Y3093" s="37"/>
      <c r="Z3093" s="37"/>
    </row>
    <row r="3094" spans="1:28" x14ac:dyDescent="0.2">
      <c r="A3094" s="101">
        <v>3092</v>
      </c>
      <c r="B3094" s="37"/>
      <c r="C3094" s="37"/>
      <c r="D3094" s="37"/>
      <c r="G3094" s="37"/>
      <c r="J3094" s="25"/>
      <c r="K3094" s="25"/>
      <c r="P3094" s="25"/>
      <c r="T3094" s="37"/>
      <c r="U3094" s="37"/>
      <c r="Y3094" s="37"/>
      <c r="Z3094" s="37"/>
    </row>
    <row r="3095" spans="1:28" x14ac:dyDescent="0.2">
      <c r="A3095" s="101">
        <v>3093</v>
      </c>
      <c r="B3095" s="37"/>
      <c r="C3095" s="37"/>
      <c r="D3095" s="37"/>
      <c r="G3095" s="37"/>
      <c r="J3095" s="25"/>
      <c r="K3095" s="25"/>
      <c r="P3095" s="25"/>
      <c r="T3095" s="37"/>
      <c r="U3095" s="37"/>
      <c r="Y3095" s="37"/>
      <c r="Z3095" s="37"/>
    </row>
    <row r="3096" spans="1:28" ht="13.5" thickBot="1" x14ac:dyDescent="0.25">
      <c r="A3096" s="113">
        <v>3094</v>
      </c>
      <c r="B3096" s="121"/>
      <c r="C3096" s="121"/>
      <c r="D3096" s="121"/>
      <c r="E3096" s="121"/>
      <c r="F3096" s="122"/>
      <c r="G3096" s="121"/>
      <c r="H3096" s="122"/>
      <c r="I3096" s="121"/>
      <c r="J3096" s="121"/>
      <c r="K3096" s="121"/>
      <c r="L3096" s="121"/>
      <c r="M3096" s="122"/>
      <c r="N3096" s="121"/>
      <c r="O3096" s="121"/>
      <c r="P3096" s="121"/>
      <c r="Q3096" s="121"/>
      <c r="R3096" s="122"/>
      <c r="S3096" s="121"/>
      <c r="T3096" s="121"/>
      <c r="U3096" s="121"/>
      <c r="V3096" s="121"/>
      <c r="W3096" s="122"/>
      <c r="X3096" s="121"/>
      <c r="Y3096" s="114"/>
      <c r="Z3096" s="114"/>
      <c r="AA3096" s="114"/>
      <c r="AB3096" s="115"/>
    </row>
    <row r="3097" spans="1:28" x14ac:dyDescent="0.2">
      <c r="A3097" s="101">
        <v>3095</v>
      </c>
      <c r="B3097" s="37"/>
      <c r="C3097" s="37"/>
      <c r="D3097" s="37"/>
      <c r="G3097" s="37"/>
      <c r="J3097" s="25"/>
      <c r="K3097" s="25"/>
      <c r="P3097" s="25"/>
      <c r="T3097" s="37"/>
      <c r="U3097" s="37"/>
      <c r="Y3097" s="37"/>
      <c r="Z3097" s="37"/>
    </row>
    <row r="3098" spans="1:28" x14ac:dyDescent="0.2">
      <c r="A3098" s="101">
        <v>3096</v>
      </c>
      <c r="B3098" s="37"/>
      <c r="C3098" s="37"/>
      <c r="D3098" s="37"/>
      <c r="G3098" s="37"/>
      <c r="J3098" s="25"/>
      <c r="K3098" s="25"/>
      <c r="P3098" s="25"/>
      <c r="T3098" s="37"/>
      <c r="U3098" s="37"/>
      <c r="Y3098" s="37"/>
      <c r="Z3098" s="37"/>
    </row>
    <row r="3099" spans="1:28" x14ac:dyDescent="0.2">
      <c r="A3099" s="101">
        <v>3097</v>
      </c>
      <c r="B3099" s="37"/>
      <c r="C3099" s="37"/>
      <c r="D3099" s="37"/>
      <c r="G3099" s="37"/>
      <c r="J3099" s="25"/>
      <c r="K3099" s="25"/>
      <c r="P3099" s="25"/>
      <c r="T3099" s="37"/>
      <c r="U3099" s="37"/>
      <c r="Y3099" s="37"/>
      <c r="Z3099" s="37"/>
    </row>
    <row r="3100" spans="1:28" x14ac:dyDescent="0.2">
      <c r="A3100" s="101">
        <v>3098</v>
      </c>
      <c r="B3100" s="37"/>
      <c r="C3100" s="37"/>
      <c r="D3100" s="37"/>
      <c r="G3100" s="37"/>
      <c r="J3100" s="25"/>
      <c r="K3100" s="25"/>
      <c r="P3100" s="25"/>
      <c r="T3100" s="37"/>
      <c r="U3100" s="37"/>
      <c r="Y3100" s="37"/>
      <c r="Z3100" s="37"/>
    </row>
    <row r="3101" spans="1:28" ht="13.5" thickBot="1" x14ac:dyDescent="0.25">
      <c r="A3101" s="113">
        <v>3099</v>
      </c>
      <c r="B3101" s="121"/>
      <c r="C3101" s="121"/>
      <c r="D3101" s="121"/>
      <c r="E3101" s="121"/>
      <c r="F3101" s="122"/>
      <c r="G3101" s="121"/>
      <c r="H3101" s="122"/>
      <c r="I3101" s="121"/>
      <c r="J3101" s="121"/>
      <c r="K3101" s="121"/>
      <c r="L3101" s="121"/>
      <c r="M3101" s="122"/>
      <c r="N3101" s="121"/>
      <c r="O3101" s="121"/>
      <c r="P3101" s="121"/>
      <c r="Q3101" s="121"/>
      <c r="R3101" s="122"/>
      <c r="S3101" s="121"/>
      <c r="T3101" s="121"/>
      <c r="U3101" s="121"/>
      <c r="V3101" s="121"/>
      <c r="W3101" s="122"/>
      <c r="X3101" s="121"/>
      <c r="Y3101" s="114"/>
      <c r="Z3101" s="114"/>
      <c r="AA3101" s="114"/>
      <c r="AB3101" s="115"/>
    </row>
    <row r="3102" spans="1:28" x14ac:dyDescent="0.2">
      <c r="A3102" s="101">
        <v>3100</v>
      </c>
      <c r="B3102" s="37"/>
      <c r="C3102" s="37"/>
      <c r="D3102" s="37"/>
      <c r="G3102" s="37"/>
      <c r="J3102" s="25"/>
      <c r="K3102" s="25"/>
      <c r="P3102" s="25"/>
      <c r="T3102" s="37"/>
      <c r="U3102" s="37"/>
      <c r="Y3102" s="37"/>
      <c r="Z3102" s="37"/>
    </row>
    <row r="3103" spans="1:28" x14ac:dyDescent="0.2">
      <c r="A3103" s="101">
        <v>3101</v>
      </c>
      <c r="B3103" s="37"/>
      <c r="C3103" s="37"/>
      <c r="D3103" s="37"/>
      <c r="G3103" s="37"/>
      <c r="J3103" s="25"/>
      <c r="K3103" s="25"/>
      <c r="P3103" s="25"/>
      <c r="T3103" s="37"/>
      <c r="U3103" s="37"/>
      <c r="Y3103" s="37"/>
      <c r="Z3103" s="37"/>
    </row>
    <row r="3104" spans="1:28" x14ac:dyDescent="0.2">
      <c r="A3104" s="101">
        <v>3102</v>
      </c>
      <c r="B3104" s="37"/>
      <c r="C3104" s="37"/>
      <c r="D3104" s="37"/>
      <c r="G3104" s="37"/>
      <c r="J3104" s="25"/>
      <c r="K3104" s="25"/>
      <c r="P3104" s="25"/>
      <c r="T3104" s="37"/>
      <c r="U3104" s="37"/>
      <c r="Y3104" s="37"/>
      <c r="Z3104" s="37"/>
    </row>
    <row r="3105" spans="1:28" x14ac:dyDescent="0.2">
      <c r="A3105" s="101">
        <v>3103</v>
      </c>
      <c r="B3105" s="37"/>
      <c r="C3105" s="37"/>
      <c r="D3105" s="37"/>
      <c r="G3105" s="37"/>
      <c r="J3105" s="25"/>
      <c r="K3105" s="25"/>
      <c r="P3105" s="25"/>
      <c r="T3105" s="37"/>
      <c r="U3105" s="37"/>
      <c r="Y3105" s="37"/>
      <c r="Z3105" s="37"/>
    </row>
    <row r="3106" spans="1:28" ht="13.5" thickBot="1" x14ac:dyDescent="0.25">
      <c r="A3106" s="113">
        <v>3104</v>
      </c>
      <c r="B3106" s="121"/>
      <c r="C3106" s="121"/>
      <c r="D3106" s="121"/>
      <c r="E3106" s="121"/>
      <c r="F3106" s="122"/>
      <c r="G3106" s="121"/>
      <c r="H3106" s="122"/>
      <c r="I3106" s="121"/>
      <c r="J3106" s="121"/>
      <c r="K3106" s="121"/>
      <c r="L3106" s="121"/>
      <c r="M3106" s="122"/>
      <c r="N3106" s="121"/>
      <c r="O3106" s="121"/>
      <c r="P3106" s="121"/>
      <c r="Q3106" s="121"/>
      <c r="R3106" s="122"/>
      <c r="S3106" s="121"/>
      <c r="T3106" s="121"/>
      <c r="U3106" s="121"/>
      <c r="V3106" s="121"/>
      <c r="W3106" s="122"/>
      <c r="X3106" s="121"/>
      <c r="Y3106" s="114"/>
      <c r="Z3106" s="114"/>
      <c r="AA3106" s="114"/>
      <c r="AB3106" s="115"/>
    </row>
    <row r="3107" spans="1:28" x14ac:dyDescent="0.2">
      <c r="A3107" s="101">
        <v>3105</v>
      </c>
      <c r="B3107" s="37"/>
      <c r="C3107" s="37"/>
      <c r="D3107" s="37"/>
      <c r="G3107" s="37"/>
      <c r="J3107" s="25"/>
      <c r="K3107" s="25"/>
      <c r="P3107" s="25"/>
      <c r="T3107" s="37"/>
      <c r="U3107" s="37"/>
      <c r="Y3107" s="37"/>
      <c r="Z3107" s="37"/>
    </row>
    <row r="3108" spans="1:28" x14ac:dyDescent="0.2">
      <c r="A3108" s="101">
        <v>3106</v>
      </c>
      <c r="B3108" s="37"/>
      <c r="C3108" s="37"/>
      <c r="D3108" s="37"/>
      <c r="G3108" s="37"/>
      <c r="J3108" s="25"/>
      <c r="K3108" s="25"/>
      <c r="P3108" s="25"/>
      <c r="T3108" s="37"/>
      <c r="U3108" s="37"/>
      <c r="Y3108" s="37"/>
      <c r="Z3108" s="37"/>
    </row>
    <row r="3109" spans="1:28" x14ac:dyDescent="0.2">
      <c r="A3109" s="101">
        <v>3107</v>
      </c>
      <c r="B3109" s="37"/>
      <c r="C3109" s="37"/>
      <c r="D3109" s="37"/>
      <c r="G3109" s="37"/>
      <c r="J3109" s="25"/>
      <c r="K3109" s="25"/>
      <c r="P3109" s="25"/>
      <c r="T3109" s="37"/>
      <c r="U3109" s="37"/>
      <c r="Y3109" s="37"/>
      <c r="Z3109" s="37"/>
    </row>
    <row r="3110" spans="1:28" x14ac:dyDescent="0.2">
      <c r="A3110" s="101">
        <v>3108</v>
      </c>
      <c r="B3110" s="37"/>
      <c r="C3110" s="37"/>
      <c r="D3110" s="37"/>
      <c r="G3110" s="37"/>
      <c r="J3110" s="25"/>
      <c r="K3110" s="25"/>
      <c r="P3110" s="25"/>
      <c r="T3110" s="37"/>
      <c r="U3110" s="37"/>
      <c r="Y3110" s="37"/>
      <c r="Z3110" s="37"/>
    </row>
    <row r="3111" spans="1:28" ht="13.5" thickBot="1" x14ac:dyDescent="0.25">
      <c r="A3111" s="113">
        <v>3109</v>
      </c>
      <c r="B3111" s="121"/>
      <c r="C3111" s="121"/>
      <c r="D3111" s="121"/>
      <c r="E3111" s="121"/>
      <c r="F3111" s="122"/>
      <c r="G3111" s="121"/>
      <c r="H3111" s="122"/>
      <c r="I3111" s="121"/>
      <c r="J3111" s="121"/>
      <c r="K3111" s="121"/>
      <c r="L3111" s="121"/>
      <c r="M3111" s="122"/>
      <c r="N3111" s="121"/>
      <c r="O3111" s="121"/>
      <c r="P3111" s="121"/>
      <c r="Q3111" s="121"/>
      <c r="R3111" s="122"/>
      <c r="S3111" s="121"/>
      <c r="T3111" s="121"/>
      <c r="U3111" s="121"/>
      <c r="V3111" s="121"/>
      <c r="W3111" s="122"/>
      <c r="X3111" s="121"/>
      <c r="Y3111" s="114"/>
      <c r="Z3111" s="114"/>
      <c r="AA3111" s="114"/>
      <c r="AB3111" s="115"/>
    </row>
    <row r="3112" spans="1:28" x14ac:dyDescent="0.2">
      <c r="A3112" s="101">
        <v>3110</v>
      </c>
      <c r="B3112" s="37"/>
      <c r="C3112" s="37"/>
      <c r="D3112" s="37"/>
      <c r="G3112" s="37"/>
      <c r="J3112" s="25"/>
      <c r="K3112" s="25"/>
      <c r="P3112" s="25"/>
      <c r="T3112" s="37"/>
      <c r="U3112" s="37"/>
      <c r="Y3112" s="37"/>
      <c r="Z3112" s="37"/>
    </row>
    <row r="3113" spans="1:28" x14ac:dyDescent="0.2">
      <c r="A3113" s="101">
        <v>3111</v>
      </c>
      <c r="B3113" s="37"/>
      <c r="C3113" s="37"/>
      <c r="D3113" s="37"/>
      <c r="G3113" s="37"/>
      <c r="J3113" s="25"/>
      <c r="K3113" s="25"/>
      <c r="P3113" s="25"/>
      <c r="T3113" s="37"/>
      <c r="U3113" s="37"/>
      <c r="Y3113" s="37"/>
      <c r="Z3113" s="37"/>
    </row>
    <row r="3114" spans="1:28" x14ac:dyDescent="0.2">
      <c r="A3114" s="101">
        <v>3112</v>
      </c>
      <c r="B3114" s="37"/>
      <c r="C3114" s="37"/>
      <c r="D3114" s="37"/>
      <c r="G3114" s="37"/>
      <c r="J3114" s="25"/>
      <c r="K3114" s="25"/>
      <c r="P3114" s="25"/>
      <c r="T3114" s="37"/>
      <c r="U3114" s="37"/>
      <c r="Y3114" s="37"/>
      <c r="Z3114" s="37"/>
    </row>
    <row r="3115" spans="1:28" x14ac:dyDescent="0.2">
      <c r="A3115" s="101">
        <v>3113</v>
      </c>
      <c r="B3115" s="37"/>
      <c r="C3115" s="37"/>
      <c r="D3115" s="37"/>
      <c r="G3115" s="37"/>
      <c r="J3115" s="25"/>
      <c r="K3115" s="25"/>
      <c r="P3115" s="25"/>
      <c r="T3115" s="37"/>
      <c r="U3115" s="37"/>
      <c r="Y3115" s="37"/>
      <c r="Z3115" s="37"/>
    </row>
    <row r="3116" spans="1:28" ht="13.5" thickBot="1" x14ac:dyDescent="0.25">
      <c r="A3116" s="113">
        <v>3114</v>
      </c>
      <c r="B3116" s="121"/>
      <c r="C3116" s="121"/>
      <c r="D3116" s="121"/>
      <c r="E3116" s="121"/>
      <c r="F3116" s="122"/>
      <c r="G3116" s="121"/>
      <c r="H3116" s="122"/>
      <c r="I3116" s="121"/>
      <c r="J3116" s="121"/>
      <c r="K3116" s="121"/>
      <c r="L3116" s="121"/>
      <c r="M3116" s="122"/>
      <c r="N3116" s="121"/>
      <c r="O3116" s="121"/>
      <c r="P3116" s="121"/>
      <c r="Q3116" s="121"/>
      <c r="R3116" s="122"/>
      <c r="S3116" s="121"/>
      <c r="T3116" s="121"/>
      <c r="U3116" s="121"/>
      <c r="V3116" s="121"/>
      <c r="W3116" s="122"/>
      <c r="X3116" s="121"/>
      <c r="Y3116" s="114"/>
      <c r="Z3116" s="114"/>
      <c r="AA3116" s="114"/>
      <c r="AB3116" s="115"/>
    </row>
    <row r="3117" spans="1:28" x14ac:dyDescent="0.2">
      <c r="A3117" s="101">
        <v>3115</v>
      </c>
      <c r="B3117" s="37"/>
      <c r="C3117" s="37"/>
      <c r="D3117" s="37"/>
      <c r="G3117" s="37"/>
      <c r="J3117" s="25"/>
      <c r="K3117" s="25"/>
      <c r="P3117" s="25"/>
      <c r="T3117" s="37"/>
      <c r="U3117" s="37"/>
      <c r="Y3117" s="37"/>
      <c r="Z3117" s="37"/>
    </row>
    <row r="3118" spans="1:28" x14ac:dyDescent="0.2">
      <c r="A3118" s="101">
        <v>3116</v>
      </c>
      <c r="B3118" s="37"/>
      <c r="C3118" s="37"/>
      <c r="D3118" s="37"/>
      <c r="G3118" s="37"/>
      <c r="J3118" s="25"/>
      <c r="K3118" s="25"/>
      <c r="P3118" s="25"/>
      <c r="T3118" s="37"/>
      <c r="U3118" s="37"/>
      <c r="Y3118" s="37"/>
      <c r="Z3118" s="37"/>
    </row>
    <row r="3119" spans="1:28" x14ac:dyDescent="0.2">
      <c r="A3119" s="101">
        <v>3117</v>
      </c>
      <c r="B3119" s="37"/>
      <c r="C3119" s="37"/>
      <c r="D3119" s="37"/>
      <c r="G3119" s="37"/>
      <c r="J3119" s="25"/>
      <c r="K3119" s="25"/>
      <c r="P3119" s="25"/>
      <c r="T3119" s="37"/>
      <c r="U3119" s="37"/>
      <c r="Y3119" s="37"/>
      <c r="Z3119" s="37"/>
    </row>
    <row r="3120" spans="1:28" x14ac:dyDescent="0.2">
      <c r="A3120" s="101">
        <v>3118</v>
      </c>
      <c r="B3120" s="37"/>
      <c r="C3120" s="37"/>
      <c r="D3120" s="37"/>
      <c r="G3120" s="37"/>
      <c r="J3120" s="25"/>
      <c r="K3120" s="25"/>
      <c r="P3120" s="25"/>
      <c r="T3120" s="37"/>
      <c r="U3120" s="37"/>
      <c r="Y3120" s="37"/>
      <c r="Z3120" s="37"/>
    </row>
    <row r="3121" spans="1:28" ht="13.5" thickBot="1" x14ac:dyDescent="0.25">
      <c r="A3121" s="113">
        <v>3119</v>
      </c>
      <c r="B3121" s="121"/>
      <c r="C3121" s="121"/>
      <c r="D3121" s="121"/>
      <c r="E3121" s="121"/>
      <c r="F3121" s="122"/>
      <c r="G3121" s="121"/>
      <c r="H3121" s="122"/>
      <c r="I3121" s="121"/>
      <c r="J3121" s="121"/>
      <c r="K3121" s="121"/>
      <c r="L3121" s="121"/>
      <c r="M3121" s="122"/>
      <c r="N3121" s="121"/>
      <c r="O3121" s="121"/>
      <c r="P3121" s="121"/>
      <c r="Q3121" s="121"/>
      <c r="R3121" s="122"/>
      <c r="S3121" s="121"/>
      <c r="T3121" s="121"/>
      <c r="U3121" s="121"/>
      <c r="V3121" s="121"/>
      <c r="W3121" s="122"/>
      <c r="X3121" s="121"/>
      <c r="Y3121" s="114"/>
      <c r="Z3121" s="114"/>
      <c r="AA3121" s="114"/>
      <c r="AB3121" s="115"/>
    </row>
    <row r="3122" spans="1:28" x14ac:dyDescent="0.2">
      <c r="A3122" s="101">
        <v>3120</v>
      </c>
      <c r="B3122" s="37"/>
      <c r="C3122" s="37"/>
      <c r="D3122" s="37"/>
      <c r="G3122" s="37"/>
      <c r="J3122" s="25"/>
      <c r="K3122" s="25"/>
      <c r="P3122" s="25"/>
      <c r="T3122" s="37"/>
      <c r="U3122" s="37"/>
      <c r="Y3122" s="37"/>
      <c r="Z3122" s="37"/>
    </row>
    <row r="3123" spans="1:28" x14ac:dyDescent="0.2">
      <c r="A3123" s="101">
        <v>3121</v>
      </c>
      <c r="B3123" s="37"/>
      <c r="C3123" s="37"/>
      <c r="D3123" s="37"/>
      <c r="G3123" s="37"/>
      <c r="J3123" s="25"/>
      <c r="K3123" s="25"/>
      <c r="P3123" s="25"/>
      <c r="T3123" s="37"/>
      <c r="U3123" s="37"/>
      <c r="Y3123" s="37"/>
      <c r="Z3123" s="37"/>
    </row>
    <row r="3124" spans="1:28" x14ac:dyDescent="0.2">
      <c r="A3124" s="101">
        <v>3122</v>
      </c>
      <c r="B3124" s="37"/>
      <c r="C3124" s="37"/>
      <c r="D3124" s="37"/>
      <c r="G3124" s="37"/>
      <c r="J3124" s="25"/>
      <c r="K3124" s="25"/>
      <c r="P3124" s="25"/>
      <c r="T3124" s="37"/>
      <c r="U3124" s="37"/>
      <c r="Y3124" s="37"/>
      <c r="Z3124" s="37"/>
    </row>
    <row r="3125" spans="1:28" x14ac:dyDescent="0.2">
      <c r="A3125" s="101">
        <v>3123</v>
      </c>
      <c r="B3125" s="37"/>
      <c r="C3125" s="37"/>
      <c r="D3125" s="37"/>
      <c r="G3125" s="37"/>
      <c r="J3125" s="25"/>
      <c r="K3125" s="25"/>
      <c r="P3125" s="25"/>
      <c r="T3125" s="37"/>
      <c r="U3125" s="37"/>
      <c r="Y3125" s="37"/>
      <c r="Z3125" s="37"/>
    </row>
    <row r="3126" spans="1:28" ht="13.5" thickBot="1" x14ac:dyDescent="0.25">
      <c r="A3126" s="113">
        <v>3124</v>
      </c>
      <c r="B3126" s="121"/>
      <c r="C3126" s="121"/>
      <c r="D3126" s="121"/>
      <c r="E3126" s="121"/>
      <c r="F3126" s="122"/>
      <c r="G3126" s="121"/>
      <c r="H3126" s="122"/>
      <c r="I3126" s="121"/>
      <c r="J3126" s="121"/>
      <c r="K3126" s="121"/>
      <c r="L3126" s="121"/>
      <c r="M3126" s="122"/>
      <c r="N3126" s="121"/>
      <c r="O3126" s="121"/>
      <c r="P3126" s="121"/>
      <c r="Q3126" s="121"/>
      <c r="R3126" s="122"/>
      <c r="S3126" s="121"/>
      <c r="T3126" s="121"/>
      <c r="U3126" s="121"/>
      <c r="V3126" s="121"/>
      <c r="W3126" s="122"/>
      <c r="X3126" s="121"/>
      <c r="Y3126" s="114"/>
      <c r="Z3126" s="114"/>
      <c r="AA3126" s="114"/>
      <c r="AB3126" s="115"/>
    </row>
    <row r="3127" spans="1:28" x14ac:dyDescent="0.2">
      <c r="A3127" s="101">
        <v>3125</v>
      </c>
      <c r="B3127" s="37"/>
      <c r="C3127" s="37"/>
      <c r="D3127" s="37"/>
      <c r="G3127" s="37"/>
      <c r="J3127" s="25"/>
      <c r="K3127" s="25"/>
      <c r="P3127" s="25"/>
      <c r="T3127" s="37"/>
      <c r="U3127" s="37"/>
      <c r="Y3127" s="37"/>
      <c r="Z3127" s="37"/>
    </row>
    <row r="3128" spans="1:28" x14ac:dyDescent="0.2">
      <c r="A3128" s="101">
        <v>3126</v>
      </c>
      <c r="B3128" s="37"/>
      <c r="C3128" s="37"/>
      <c r="D3128" s="37"/>
      <c r="G3128" s="37"/>
      <c r="J3128" s="25"/>
      <c r="K3128" s="25"/>
      <c r="P3128" s="25"/>
      <c r="T3128" s="37"/>
      <c r="U3128" s="37"/>
      <c r="Y3128" s="37"/>
      <c r="Z3128" s="37"/>
    </row>
    <row r="3129" spans="1:28" x14ac:dyDescent="0.2">
      <c r="A3129" s="101">
        <v>3127</v>
      </c>
      <c r="B3129" s="37"/>
      <c r="C3129" s="37"/>
      <c r="D3129" s="37"/>
      <c r="G3129" s="37"/>
      <c r="J3129" s="25"/>
      <c r="K3129" s="25"/>
      <c r="P3129" s="25"/>
      <c r="T3129" s="37"/>
      <c r="U3129" s="37"/>
      <c r="Y3129" s="37"/>
      <c r="Z3129" s="37"/>
    </row>
    <row r="3130" spans="1:28" x14ac:dyDescent="0.2">
      <c r="A3130" s="101">
        <v>3128</v>
      </c>
      <c r="B3130" s="37"/>
      <c r="C3130" s="37"/>
      <c r="D3130" s="37"/>
      <c r="G3130" s="37"/>
      <c r="J3130" s="25"/>
      <c r="K3130" s="25"/>
      <c r="P3130" s="25"/>
      <c r="T3130" s="37"/>
      <c r="U3130" s="37"/>
      <c r="Y3130" s="37"/>
      <c r="Z3130" s="37"/>
    </row>
    <row r="3131" spans="1:28" ht="13.5" thickBot="1" x14ac:dyDescent="0.25">
      <c r="A3131" s="113">
        <v>3129</v>
      </c>
      <c r="B3131" s="121"/>
      <c r="C3131" s="121"/>
      <c r="D3131" s="121"/>
      <c r="E3131" s="121"/>
      <c r="F3131" s="122"/>
      <c r="G3131" s="121"/>
      <c r="H3131" s="122"/>
      <c r="I3131" s="121"/>
      <c r="J3131" s="121"/>
      <c r="K3131" s="121"/>
      <c r="L3131" s="121"/>
      <c r="M3131" s="122"/>
      <c r="N3131" s="121"/>
      <c r="O3131" s="121"/>
      <c r="P3131" s="121"/>
      <c r="Q3131" s="121"/>
      <c r="R3131" s="122"/>
      <c r="S3131" s="121"/>
      <c r="T3131" s="121"/>
      <c r="U3131" s="121"/>
      <c r="V3131" s="121"/>
      <c r="W3131" s="122"/>
      <c r="X3131" s="121"/>
      <c r="Y3131" s="114"/>
      <c r="Z3131" s="114"/>
      <c r="AA3131" s="114"/>
      <c r="AB3131" s="115"/>
    </row>
    <row r="3132" spans="1:28" x14ac:dyDescent="0.2">
      <c r="A3132" s="101">
        <v>3130</v>
      </c>
      <c r="B3132" s="37"/>
      <c r="C3132" s="37"/>
      <c r="D3132" s="37"/>
      <c r="G3132" s="37"/>
      <c r="J3132" s="25"/>
      <c r="K3132" s="25"/>
      <c r="P3132" s="25"/>
      <c r="T3132" s="37"/>
      <c r="U3132" s="37"/>
      <c r="Y3132" s="37"/>
      <c r="Z3132" s="37"/>
    </row>
    <row r="3133" spans="1:28" x14ac:dyDescent="0.2">
      <c r="A3133" s="101">
        <v>3131</v>
      </c>
      <c r="B3133" s="37"/>
      <c r="C3133" s="37"/>
      <c r="D3133" s="37"/>
      <c r="G3133" s="37"/>
      <c r="J3133" s="25"/>
      <c r="K3133" s="25"/>
      <c r="P3133" s="25"/>
      <c r="T3133" s="37"/>
      <c r="U3133" s="37"/>
      <c r="Y3133" s="37"/>
      <c r="Z3133" s="37"/>
    </row>
    <row r="3134" spans="1:28" x14ac:dyDescent="0.2">
      <c r="A3134" s="101">
        <v>3132</v>
      </c>
      <c r="B3134" s="37"/>
      <c r="C3134" s="37"/>
      <c r="D3134" s="37"/>
      <c r="G3134" s="37"/>
      <c r="J3134" s="25"/>
      <c r="K3134" s="25"/>
      <c r="P3134" s="25"/>
      <c r="T3134" s="37"/>
      <c r="U3134" s="37"/>
      <c r="Y3134" s="37"/>
      <c r="Z3134" s="37"/>
    </row>
    <row r="3135" spans="1:28" x14ac:dyDescent="0.2">
      <c r="A3135" s="101">
        <v>3133</v>
      </c>
      <c r="B3135" s="37"/>
      <c r="C3135" s="37"/>
      <c r="D3135" s="37"/>
      <c r="G3135" s="37"/>
      <c r="J3135" s="25"/>
      <c r="K3135" s="25"/>
      <c r="P3135" s="25"/>
      <c r="T3135" s="37"/>
      <c r="U3135" s="37"/>
      <c r="Y3135" s="37"/>
      <c r="Z3135" s="37"/>
    </row>
    <row r="3136" spans="1:28" ht="13.5" thickBot="1" x14ac:dyDescent="0.25">
      <c r="A3136" s="113">
        <v>3134</v>
      </c>
      <c r="B3136" s="121"/>
      <c r="C3136" s="121"/>
      <c r="D3136" s="121"/>
      <c r="E3136" s="121"/>
      <c r="F3136" s="122"/>
      <c r="G3136" s="121"/>
      <c r="H3136" s="122"/>
      <c r="I3136" s="121"/>
      <c r="J3136" s="121"/>
      <c r="K3136" s="121"/>
      <c r="L3136" s="121"/>
      <c r="M3136" s="122"/>
      <c r="N3136" s="121"/>
      <c r="O3136" s="121"/>
      <c r="P3136" s="121"/>
      <c r="Q3136" s="121"/>
      <c r="R3136" s="122"/>
      <c r="S3136" s="121"/>
      <c r="T3136" s="121"/>
      <c r="U3136" s="121"/>
      <c r="V3136" s="121"/>
      <c r="W3136" s="122"/>
      <c r="X3136" s="121"/>
      <c r="Y3136" s="114"/>
      <c r="Z3136" s="114"/>
      <c r="AA3136" s="114"/>
      <c r="AB3136" s="115"/>
    </row>
    <row r="3137" spans="1:28" x14ac:dyDescent="0.2">
      <c r="A3137" s="101">
        <v>3135</v>
      </c>
      <c r="B3137" s="37"/>
      <c r="C3137" s="37"/>
      <c r="D3137" s="37"/>
      <c r="G3137" s="37"/>
      <c r="J3137" s="25"/>
      <c r="K3137" s="25"/>
      <c r="P3137" s="25"/>
      <c r="T3137" s="37"/>
      <c r="U3137" s="37"/>
      <c r="Y3137" s="37"/>
      <c r="Z3137" s="37"/>
    </row>
    <row r="3138" spans="1:28" x14ac:dyDescent="0.2">
      <c r="A3138" s="101">
        <v>3136</v>
      </c>
      <c r="B3138" s="37"/>
      <c r="C3138" s="37"/>
      <c r="D3138" s="37"/>
      <c r="G3138" s="37"/>
      <c r="J3138" s="25"/>
      <c r="K3138" s="25"/>
      <c r="P3138" s="25"/>
      <c r="T3138" s="37"/>
      <c r="U3138" s="37"/>
      <c r="Y3138" s="37"/>
      <c r="Z3138" s="37"/>
    </row>
    <row r="3139" spans="1:28" x14ac:dyDescent="0.2">
      <c r="A3139" s="101">
        <v>3137</v>
      </c>
      <c r="B3139" s="37"/>
      <c r="C3139" s="37"/>
      <c r="D3139" s="37"/>
      <c r="G3139" s="37"/>
      <c r="J3139" s="25"/>
      <c r="K3139" s="25"/>
      <c r="P3139" s="25"/>
      <c r="T3139" s="37"/>
      <c r="U3139" s="37"/>
      <c r="Y3139" s="37"/>
      <c r="Z3139" s="37"/>
    </row>
    <row r="3140" spans="1:28" x14ac:dyDescent="0.2">
      <c r="A3140" s="101">
        <v>3138</v>
      </c>
      <c r="B3140" s="37"/>
      <c r="C3140" s="37"/>
      <c r="D3140" s="37"/>
      <c r="G3140" s="37"/>
      <c r="J3140" s="25"/>
      <c r="K3140" s="25"/>
      <c r="P3140" s="25"/>
      <c r="T3140" s="37"/>
      <c r="U3140" s="37"/>
      <c r="Y3140" s="37"/>
      <c r="Z3140" s="37"/>
    </row>
    <row r="3141" spans="1:28" ht="13.5" thickBot="1" x14ac:dyDescent="0.25">
      <c r="A3141" s="113">
        <v>3139</v>
      </c>
      <c r="B3141" s="121"/>
      <c r="C3141" s="121"/>
      <c r="D3141" s="121"/>
      <c r="E3141" s="121"/>
      <c r="F3141" s="122"/>
      <c r="G3141" s="121"/>
      <c r="H3141" s="122"/>
      <c r="I3141" s="121"/>
      <c r="J3141" s="121"/>
      <c r="K3141" s="121"/>
      <c r="L3141" s="121"/>
      <c r="M3141" s="122"/>
      <c r="N3141" s="121"/>
      <c r="O3141" s="121"/>
      <c r="P3141" s="121"/>
      <c r="Q3141" s="121"/>
      <c r="R3141" s="122"/>
      <c r="S3141" s="121"/>
      <c r="T3141" s="121"/>
      <c r="U3141" s="121"/>
      <c r="V3141" s="121"/>
      <c r="W3141" s="122"/>
      <c r="X3141" s="121"/>
      <c r="Y3141" s="114"/>
      <c r="Z3141" s="114"/>
      <c r="AA3141" s="114"/>
      <c r="AB3141" s="115"/>
    </row>
    <row r="3142" spans="1:28" x14ac:dyDescent="0.2">
      <c r="A3142" s="101">
        <v>3140</v>
      </c>
      <c r="B3142" s="37"/>
      <c r="C3142" s="37"/>
      <c r="D3142" s="37"/>
      <c r="G3142" s="37"/>
      <c r="J3142" s="25"/>
      <c r="K3142" s="25"/>
      <c r="P3142" s="25"/>
      <c r="T3142" s="37"/>
      <c r="U3142" s="37"/>
      <c r="Y3142" s="37"/>
      <c r="Z3142" s="37"/>
    </row>
    <row r="3143" spans="1:28" x14ac:dyDescent="0.2">
      <c r="A3143" s="101">
        <v>3141</v>
      </c>
      <c r="B3143" s="37"/>
      <c r="C3143" s="37"/>
      <c r="D3143" s="37"/>
      <c r="G3143" s="37"/>
      <c r="J3143" s="25"/>
      <c r="K3143" s="25"/>
      <c r="P3143" s="25"/>
      <c r="T3143" s="37"/>
      <c r="U3143" s="37"/>
      <c r="Y3143" s="37"/>
      <c r="Z3143" s="37"/>
    </row>
    <row r="3144" spans="1:28" x14ac:dyDescent="0.2">
      <c r="A3144" s="101">
        <v>3142</v>
      </c>
      <c r="B3144" s="37"/>
      <c r="C3144" s="37"/>
      <c r="D3144" s="37"/>
      <c r="G3144" s="37"/>
      <c r="J3144" s="25"/>
      <c r="K3144" s="25"/>
      <c r="P3144" s="25"/>
      <c r="T3144" s="37"/>
      <c r="U3144" s="37"/>
      <c r="Y3144" s="37"/>
      <c r="Z3144" s="37"/>
    </row>
    <row r="3145" spans="1:28" x14ac:dyDescent="0.2">
      <c r="A3145" s="101">
        <v>3143</v>
      </c>
      <c r="B3145" s="37"/>
      <c r="C3145" s="37"/>
      <c r="D3145" s="37"/>
      <c r="G3145" s="37"/>
      <c r="J3145" s="25"/>
      <c r="K3145" s="25"/>
      <c r="P3145" s="25"/>
      <c r="T3145" s="37"/>
      <c r="U3145" s="37"/>
      <c r="Y3145" s="37"/>
      <c r="Z3145" s="37"/>
    </row>
    <row r="3146" spans="1:28" ht="13.5" thickBot="1" x14ac:dyDescent="0.25">
      <c r="A3146" s="113">
        <v>3144</v>
      </c>
      <c r="B3146" s="121"/>
      <c r="C3146" s="121"/>
      <c r="D3146" s="121"/>
      <c r="E3146" s="121"/>
      <c r="F3146" s="122"/>
      <c r="G3146" s="121"/>
      <c r="H3146" s="122"/>
      <c r="I3146" s="121"/>
      <c r="J3146" s="121"/>
      <c r="K3146" s="121"/>
      <c r="L3146" s="121"/>
      <c r="M3146" s="122"/>
      <c r="N3146" s="121"/>
      <c r="O3146" s="121"/>
      <c r="P3146" s="121"/>
      <c r="Q3146" s="121"/>
      <c r="R3146" s="122"/>
      <c r="S3146" s="121"/>
      <c r="T3146" s="121"/>
      <c r="U3146" s="121"/>
      <c r="V3146" s="121"/>
      <c r="W3146" s="122"/>
      <c r="X3146" s="121"/>
      <c r="Y3146" s="114"/>
      <c r="Z3146" s="114"/>
      <c r="AA3146" s="114"/>
      <c r="AB3146" s="115"/>
    </row>
    <row r="3147" spans="1:28" x14ac:dyDescent="0.2">
      <c r="A3147" s="101">
        <v>3145</v>
      </c>
      <c r="B3147" s="37"/>
      <c r="C3147" s="37"/>
      <c r="D3147" s="37"/>
      <c r="G3147" s="37"/>
      <c r="J3147" s="25"/>
      <c r="K3147" s="25"/>
      <c r="P3147" s="25"/>
      <c r="T3147" s="37"/>
      <c r="U3147" s="37"/>
      <c r="Y3147" s="37"/>
      <c r="Z3147" s="37"/>
    </row>
    <row r="3148" spans="1:28" x14ac:dyDescent="0.2">
      <c r="A3148" s="101">
        <v>3146</v>
      </c>
      <c r="B3148" s="37"/>
      <c r="C3148" s="37"/>
      <c r="D3148" s="37"/>
      <c r="G3148" s="37"/>
      <c r="J3148" s="25"/>
      <c r="K3148" s="25"/>
      <c r="P3148" s="25"/>
      <c r="T3148" s="37"/>
      <c r="U3148" s="37"/>
      <c r="Y3148" s="37"/>
      <c r="Z3148" s="37"/>
    </row>
    <row r="3149" spans="1:28" x14ac:dyDescent="0.2">
      <c r="A3149" s="101">
        <v>3147</v>
      </c>
      <c r="B3149" s="37"/>
      <c r="C3149" s="37"/>
      <c r="D3149" s="37"/>
      <c r="G3149" s="37"/>
      <c r="J3149" s="25"/>
      <c r="K3149" s="25"/>
      <c r="P3149" s="25"/>
      <c r="T3149" s="37"/>
      <c r="U3149" s="37"/>
      <c r="Y3149" s="37"/>
      <c r="Z3149" s="37"/>
    </row>
    <row r="3150" spans="1:28" x14ac:dyDescent="0.2">
      <c r="A3150" s="101">
        <v>3148</v>
      </c>
      <c r="B3150" s="37"/>
      <c r="C3150" s="37"/>
      <c r="D3150" s="37"/>
      <c r="G3150" s="37"/>
      <c r="J3150" s="25"/>
      <c r="K3150" s="25"/>
      <c r="P3150" s="25"/>
      <c r="T3150" s="37"/>
      <c r="U3150" s="37"/>
      <c r="Y3150" s="37"/>
      <c r="Z3150" s="37"/>
    </row>
    <row r="3151" spans="1:28" ht="13.5" thickBot="1" x14ac:dyDescent="0.25">
      <c r="A3151" s="113">
        <v>3149</v>
      </c>
      <c r="B3151" s="121"/>
      <c r="C3151" s="121"/>
      <c r="D3151" s="121"/>
      <c r="E3151" s="121"/>
      <c r="F3151" s="122"/>
      <c r="G3151" s="121"/>
      <c r="H3151" s="122"/>
      <c r="I3151" s="121"/>
      <c r="J3151" s="121"/>
      <c r="K3151" s="121"/>
      <c r="L3151" s="121"/>
      <c r="M3151" s="122"/>
      <c r="N3151" s="121"/>
      <c r="O3151" s="121"/>
      <c r="P3151" s="121"/>
      <c r="Q3151" s="121"/>
      <c r="R3151" s="122"/>
      <c r="S3151" s="121"/>
      <c r="T3151" s="121"/>
      <c r="U3151" s="121"/>
      <c r="V3151" s="121"/>
      <c r="W3151" s="122"/>
      <c r="X3151" s="121"/>
      <c r="Y3151" s="114"/>
      <c r="Z3151" s="114"/>
      <c r="AA3151" s="114"/>
      <c r="AB3151" s="115"/>
    </row>
    <row r="3152" spans="1:28" x14ac:dyDescent="0.2">
      <c r="A3152" s="101">
        <v>3150</v>
      </c>
      <c r="B3152" s="37"/>
      <c r="C3152" s="37"/>
      <c r="D3152" s="37"/>
      <c r="G3152" s="37"/>
      <c r="J3152" s="25"/>
      <c r="K3152" s="25"/>
      <c r="P3152" s="25"/>
      <c r="T3152" s="37"/>
      <c r="U3152" s="37"/>
      <c r="Y3152" s="37"/>
      <c r="Z3152" s="37"/>
    </row>
    <row r="3153" spans="1:28" x14ac:dyDescent="0.2">
      <c r="A3153" s="101">
        <v>3151</v>
      </c>
      <c r="B3153" s="37"/>
      <c r="C3153" s="37"/>
      <c r="D3153" s="37"/>
      <c r="G3153" s="37"/>
      <c r="J3153" s="25"/>
      <c r="K3153" s="25"/>
      <c r="P3153" s="25"/>
      <c r="T3153" s="37"/>
      <c r="U3153" s="37"/>
      <c r="Y3153" s="37"/>
      <c r="Z3153" s="37"/>
    </row>
    <row r="3154" spans="1:28" x14ac:dyDescent="0.2">
      <c r="A3154" s="101">
        <v>3152</v>
      </c>
      <c r="B3154" s="37"/>
      <c r="C3154" s="37"/>
      <c r="D3154" s="37"/>
      <c r="G3154" s="37"/>
      <c r="J3154" s="25"/>
      <c r="K3154" s="25"/>
      <c r="P3154" s="25"/>
      <c r="T3154" s="37"/>
      <c r="U3154" s="37"/>
      <c r="Y3154" s="37"/>
      <c r="Z3154" s="37"/>
    </row>
    <row r="3155" spans="1:28" x14ac:dyDescent="0.2">
      <c r="A3155" s="101">
        <v>3153</v>
      </c>
      <c r="B3155" s="37"/>
      <c r="C3155" s="37"/>
      <c r="D3155" s="37"/>
      <c r="G3155" s="37"/>
      <c r="J3155" s="25"/>
      <c r="K3155" s="25"/>
      <c r="P3155" s="25"/>
      <c r="T3155" s="37"/>
      <c r="U3155" s="37"/>
      <c r="Y3155" s="37"/>
      <c r="Z3155" s="37"/>
    </row>
    <row r="3156" spans="1:28" ht="13.5" thickBot="1" x14ac:dyDescent="0.25">
      <c r="A3156" s="113">
        <v>3154</v>
      </c>
      <c r="B3156" s="121"/>
      <c r="C3156" s="121"/>
      <c r="D3156" s="121"/>
      <c r="E3156" s="121"/>
      <c r="F3156" s="122"/>
      <c r="G3156" s="121"/>
      <c r="H3156" s="122"/>
      <c r="I3156" s="121"/>
      <c r="J3156" s="121"/>
      <c r="K3156" s="121"/>
      <c r="L3156" s="121"/>
      <c r="M3156" s="122"/>
      <c r="N3156" s="121"/>
      <c r="O3156" s="121"/>
      <c r="P3156" s="121"/>
      <c r="Q3156" s="121"/>
      <c r="R3156" s="122"/>
      <c r="S3156" s="121"/>
      <c r="T3156" s="121"/>
      <c r="U3156" s="121"/>
      <c r="V3156" s="121"/>
      <c r="W3156" s="122"/>
      <c r="X3156" s="121"/>
      <c r="Y3156" s="114"/>
      <c r="Z3156" s="114"/>
      <c r="AA3156" s="114"/>
      <c r="AB3156" s="115"/>
    </row>
    <row r="3157" spans="1:28" x14ac:dyDescent="0.2">
      <c r="A3157" s="101">
        <v>3155</v>
      </c>
      <c r="B3157" s="37"/>
      <c r="C3157" s="37"/>
      <c r="D3157" s="37"/>
      <c r="G3157" s="37"/>
      <c r="J3157" s="25"/>
      <c r="K3157" s="25"/>
      <c r="P3157" s="25"/>
      <c r="T3157" s="37"/>
      <c r="U3157" s="37"/>
      <c r="Y3157" s="37"/>
      <c r="Z3157" s="37"/>
    </row>
    <row r="3158" spans="1:28" x14ac:dyDescent="0.2">
      <c r="A3158" s="101">
        <v>3156</v>
      </c>
      <c r="B3158" s="37"/>
      <c r="C3158" s="37"/>
      <c r="D3158" s="37"/>
      <c r="G3158" s="37"/>
      <c r="J3158" s="25"/>
      <c r="K3158" s="25"/>
      <c r="P3158" s="25"/>
      <c r="T3158" s="37"/>
      <c r="U3158" s="37"/>
      <c r="Y3158" s="37"/>
      <c r="Z3158" s="37"/>
    </row>
    <row r="3159" spans="1:28" x14ac:dyDescent="0.2">
      <c r="A3159" s="101">
        <v>3157</v>
      </c>
      <c r="B3159" s="37"/>
      <c r="C3159" s="37"/>
      <c r="D3159" s="37"/>
      <c r="G3159" s="37"/>
      <c r="J3159" s="25"/>
      <c r="K3159" s="25"/>
      <c r="P3159" s="25"/>
      <c r="T3159" s="37"/>
      <c r="U3159" s="37"/>
      <c r="Y3159" s="37"/>
      <c r="Z3159" s="37"/>
    </row>
    <row r="3160" spans="1:28" x14ac:dyDescent="0.2">
      <c r="A3160" s="101">
        <v>3158</v>
      </c>
      <c r="B3160" s="37"/>
      <c r="C3160" s="37"/>
      <c r="D3160" s="37"/>
      <c r="G3160" s="37"/>
      <c r="J3160" s="25"/>
      <c r="K3160" s="25"/>
      <c r="P3160" s="25"/>
      <c r="T3160" s="37"/>
      <c r="U3160" s="37"/>
      <c r="Y3160" s="37"/>
      <c r="Z3160" s="37"/>
    </row>
    <row r="3161" spans="1:28" ht="13.5" thickBot="1" x14ac:dyDescent="0.25">
      <c r="A3161" s="113">
        <v>3159</v>
      </c>
      <c r="B3161" s="121"/>
      <c r="C3161" s="121"/>
      <c r="D3161" s="121"/>
      <c r="E3161" s="121"/>
      <c r="F3161" s="122"/>
      <c r="G3161" s="121"/>
      <c r="H3161" s="122"/>
      <c r="I3161" s="121"/>
      <c r="J3161" s="121"/>
      <c r="K3161" s="121"/>
      <c r="L3161" s="121"/>
      <c r="M3161" s="122"/>
      <c r="N3161" s="121"/>
      <c r="O3161" s="121"/>
      <c r="P3161" s="121"/>
      <c r="Q3161" s="121"/>
      <c r="R3161" s="122"/>
      <c r="S3161" s="121"/>
      <c r="T3161" s="121"/>
      <c r="U3161" s="121"/>
      <c r="V3161" s="121"/>
      <c r="W3161" s="122"/>
      <c r="X3161" s="121"/>
      <c r="Y3161" s="114"/>
      <c r="Z3161" s="114"/>
      <c r="AA3161" s="114"/>
      <c r="AB3161" s="115"/>
    </row>
    <row r="3162" spans="1:28" x14ac:dyDescent="0.2">
      <c r="A3162" s="101">
        <v>3160</v>
      </c>
      <c r="B3162" s="37"/>
      <c r="C3162" s="37"/>
      <c r="D3162" s="37"/>
      <c r="G3162" s="37"/>
      <c r="J3162" s="25"/>
      <c r="K3162" s="25"/>
      <c r="P3162" s="25"/>
      <c r="T3162" s="37"/>
      <c r="U3162" s="37"/>
      <c r="Y3162" s="37"/>
      <c r="Z3162" s="37"/>
    </row>
    <row r="3163" spans="1:28" x14ac:dyDescent="0.2">
      <c r="A3163" s="101">
        <v>3161</v>
      </c>
      <c r="B3163" s="37"/>
      <c r="C3163" s="37"/>
      <c r="D3163" s="37"/>
      <c r="G3163" s="37"/>
      <c r="J3163" s="25"/>
      <c r="K3163" s="25"/>
      <c r="P3163" s="25"/>
      <c r="T3163" s="37"/>
      <c r="U3163" s="37"/>
      <c r="Y3163" s="37"/>
      <c r="Z3163" s="37"/>
    </row>
    <row r="3164" spans="1:28" x14ac:dyDescent="0.2">
      <c r="A3164" s="101">
        <v>3162</v>
      </c>
      <c r="B3164" s="37"/>
      <c r="C3164" s="37"/>
      <c r="D3164" s="37"/>
      <c r="G3164" s="37"/>
      <c r="J3164" s="25"/>
      <c r="K3164" s="25"/>
      <c r="P3164" s="25"/>
      <c r="T3164" s="37"/>
      <c r="U3164" s="37"/>
      <c r="Y3164" s="37"/>
      <c r="Z3164" s="37"/>
    </row>
    <row r="3165" spans="1:28" x14ac:dyDescent="0.2">
      <c r="A3165" s="101">
        <v>3163</v>
      </c>
      <c r="B3165" s="37"/>
      <c r="C3165" s="37"/>
      <c r="D3165" s="37"/>
      <c r="G3165" s="37"/>
      <c r="J3165" s="25"/>
      <c r="K3165" s="25"/>
      <c r="P3165" s="25"/>
      <c r="T3165" s="37"/>
      <c r="U3165" s="37"/>
      <c r="Y3165" s="37"/>
      <c r="Z3165" s="37"/>
    </row>
    <row r="3166" spans="1:28" ht="13.5" thickBot="1" x14ac:dyDescent="0.25">
      <c r="A3166" s="113">
        <v>3164</v>
      </c>
      <c r="B3166" s="121"/>
      <c r="C3166" s="121"/>
      <c r="D3166" s="121"/>
      <c r="E3166" s="121"/>
      <c r="F3166" s="122"/>
      <c r="G3166" s="121"/>
      <c r="H3166" s="122"/>
      <c r="I3166" s="121"/>
      <c r="J3166" s="121"/>
      <c r="K3166" s="121"/>
      <c r="L3166" s="121"/>
      <c r="M3166" s="122"/>
      <c r="N3166" s="121"/>
      <c r="O3166" s="121"/>
      <c r="P3166" s="121"/>
      <c r="Q3166" s="121"/>
      <c r="R3166" s="122"/>
      <c r="S3166" s="121"/>
      <c r="T3166" s="121"/>
      <c r="U3166" s="121"/>
      <c r="V3166" s="121"/>
      <c r="W3166" s="122"/>
      <c r="X3166" s="121"/>
      <c r="Y3166" s="114"/>
      <c r="Z3166" s="114"/>
      <c r="AA3166" s="114"/>
      <c r="AB3166" s="115"/>
    </row>
    <row r="3167" spans="1:28" x14ac:dyDescent="0.2">
      <c r="A3167" s="101">
        <v>3165</v>
      </c>
      <c r="B3167" s="37"/>
      <c r="C3167" s="37"/>
      <c r="D3167" s="37"/>
      <c r="G3167" s="37"/>
      <c r="J3167" s="25"/>
      <c r="K3167" s="25"/>
      <c r="P3167" s="25"/>
      <c r="T3167" s="37"/>
      <c r="U3167" s="37"/>
      <c r="Y3167" s="37"/>
      <c r="Z3167" s="37"/>
    </row>
    <row r="3168" spans="1:28" x14ac:dyDescent="0.2">
      <c r="A3168" s="101">
        <v>3166</v>
      </c>
      <c r="B3168" s="37"/>
      <c r="C3168" s="37"/>
      <c r="D3168" s="37"/>
      <c r="G3168" s="37"/>
      <c r="J3168" s="25"/>
      <c r="K3168" s="25"/>
      <c r="P3168" s="25"/>
      <c r="T3168" s="37"/>
      <c r="U3168" s="37"/>
      <c r="Y3168" s="37"/>
      <c r="Z3168" s="37"/>
    </row>
    <row r="3169" spans="1:28" x14ac:dyDescent="0.2">
      <c r="A3169" s="101">
        <v>3167</v>
      </c>
      <c r="B3169" s="37"/>
      <c r="C3169" s="37"/>
      <c r="D3169" s="37"/>
      <c r="G3169" s="37"/>
      <c r="J3169" s="25"/>
      <c r="K3169" s="25"/>
      <c r="P3169" s="25"/>
      <c r="T3169" s="37"/>
      <c r="U3169" s="37"/>
      <c r="Y3169" s="37"/>
      <c r="Z3169" s="37"/>
    </row>
    <row r="3170" spans="1:28" x14ac:dyDescent="0.2">
      <c r="A3170" s="101">
        <v>3168</v>
      </c>
      <c r="B3170" s="37"/>
      <c r="C3170" s="37"/>
      <c r="D3170" s="37"/>
      <c r="G3170" s="37"/>
      <c r="J3170" s="25"/>
      <c r="K3170" s="25"/>
      <c r="P3170" s="25"/>
      <c r="T3170" s="37"/>
      <c r="U3170" s="37"/>
      <c r="Y3170" s="37"/>
      <c r="Z3170" s="37"/>
    </row>
    <row r="3171" spans="1:28" ht="13.5" thickBot="1" x14ac:dyDescent="0.25">
      <c r="A3171" s="113">
        <v>3169</v>
      </c>
      <c r="B3171" s="121"/>
      <c r="C3171" s="121"/>
      <c r="D3171" s="121"/>
      <c r="E3171" s="121"/>
      <c r="F3171" s="122"/>
      <c r="G3171" s="121"/>
      <c r="H3171" s="122"/>
      <c r="I3171" s="121"/>
      <c r="J3171" s="121"/>
      <c r="K3171" s="121"/>
      <c r="L3171" s="121"/>
      <c r="M3171" s="122"/>
      <c r="N3171" s="121"/>
      <c r="O3171" s="121"/>
      <c r="P3171" s="121"/>
      <c r="Q3171" s="121"/>
      <c r="R3171" s="122"/>
      <c r="S3171" s="121"/>
      <c r="T3171" s="121"/>
      <c r="U3171" s="121"/>
      <c r="V3171" s="121"/>
      <c r="W3171" s="122"/>
      <c r="X3171" s="121"/>
      <c r="Y3171" s="114"/>
      <c r="Z3171" s="114"/>
      <c r="AA3171" s="114"/>
      <c r="AB3171" s="115"/>
    </row>
    <row r="3172" spans="1:28" x14ac:dyDescent="0.2">
      <c r="A3172" s="101">
        <v>3170</v>
      </c>
      <c r="B3172" s="37"/>
      <c r="C3172" s="37"/>
      <c r="D3172" s="37"/>
      <c r="G3172" s="37"/>
      <c r="J3172" s="25"/>
      <c r="K3172" s="25"/>
      <c r="P3172" s="25"/>
      <c r="T3172" s="37"/>
      <c r="U3172" s="37"/>
      <c r="Y3172" s="37"/>
      <c r="Z3172" s="37"/>
    </row>
    <row r="3173" spans="1:28" x14ac:dyDescent="0.2">
      <c r="A3173" s="101">
        <v>3171</v>
      </c>
      <c r="B3173" s="37"/>
      <c r="C3173" s="37"/>
      <c r="D3173" s="37"/>
      <c r="G3173" s="37"/>
      <c r="J3173" s="25"/>
      <c r="K3173" s="25"/>
      <c r="P3173" s="25"/>
      <c r="T3173" s="37"/>
      <c r="U3173" s="37"/>
      <c r="Y3173" s="37"/>
      <c r="Z3173" s="37"/>
    </row>
    <row r="3174" spans="1:28" x14ac:dyDescent="0.2">
      <c r="A3174" s="101">
        <v>3172</v>
      </c>
      <c r="B3174" s="37"/>
      <c r="C3174" s="37"/>
      <c r="D3174" s="37"/>
      <c r="G3174" s="37"/>
      <c r="J3174" s="25"/>
      <c r="K3174" s="25"/>
      <c r="P3174" s="25"/>
      <c r="T3174" s="37"/>
      <c r="U3174" s="37"/>
      <c r="Y3174" s="37"/>
      <c r="Z3174" s="37"/>
    </row>
    <row r="3175" spans="1:28" x14ac:dyDescent="0.2">
      <c r="A3175" s="101">
        <v>3173</v>
      </c>
      <c r="B3175" s="37"/>
      <c r="C3175" s="37"/>
      <c r="D3175" s="37"/>
      <c r="G3175" s="37"/>
      <c r="J3175" s="25"/>
      <c r="K3175" s="25"/>
      <c r="P3175" s="25"/>
      <c r="T3175" s="37"/>
      <c r="U3175" s="37"/>
      <c r="Y3175" s="37"/>
      <c r="Z3175" s="37"/>
    </row>
    <row r="3176" spans="1:28" ht="13.5" thickBot="1" x14ac:dyDescent="0.25">
      <c r="A3176" s="113">
        <v>3174</v>
      </c>
      <c r="B3176" s="121"/>
      <c r="C3176" s="121"/>
      <c r="D3176" s="121"/>
      <c r="E3176" s="121"/>
      <c r="F3176" s="122"/>
      <c r="G3176" s="121"/>
      <c r="H3176" s="122"/>
      <c r="I3176" s="121"/>
      <c r="J3176" s="121"/>
      <c r="K3176" s="121"/>
      <c r="L3176" s="121"/>
      <c r="M3176" s="122"/>
      <c r="N3176" s="121"/>
      <c r="O3176" s="121"/>
      <c r="P3176" s="121"/>
      <c r="Q3176" s="121"/>
      <c r="R3176" s="122"/>
      <c r="S3176" s="121"/>
      <c r="T3176" s="121"/>
      <c r="U3176" s="121"/>
      <c r="V3176" s="121"/>
      <c r="W3176" s="122"/>
      <c r="X3176" s="121"/>
      <c r="Y3176" s="114"/>
      <c r="Z3176" s="114"/>
      <c r="AA3176" s="114"/>
      <c r="AB3176" s="115"/>
    </row>
    <row r="3177" spans="1:28" x14ac:dyDescent="0.2">
      <c r="A3177" s="101">
        <v>3175</v>
      </c>
      <c r="B3177" s="37"/>
      <c r="C3177" s="37"/>
      <c r="D3177" s="37"/>
      <c r="G3177" s="37"/>
      <c r="J3177" s="25"/>
      <c r="K3177" s="25"/>
      <c r="P3177" s="25"/>
      <c r="T3177" s="37"/>
      <c r="U3177" s="37"/>
      <c r="Y3177" s="37"/>
      <c r="Z3177" s="37"/>
    </row>
    <row r="3178" spans="1:28" x14ac:dyDescent="0.2">
      <c r="A3178" s="101">
        <v>3176</v>
      </c>
      <c r="B3178" s="37"/>
      <c r="C3178" s="37"/>
      <c r="D3178" s="37"/>
      <c r="G3178" s="37"/>
      <c r="J3178" s="25"/>
      <c r="K3178" s="25"/>
      <c r="P3178" s="25"/>
      <c r="T3178" s="37"/>
      <c r="U3178" s="37"/>
      <c r="Y3178" s="37"/>
      <c r="Z3178" s="37"/>
    </row>
    <row r="3179" spans="1:28" x14ac:dyDescent="0.2">
      <c r="A3179" s="101">
        <v>3177</v>
      </c>
      <c r="B3179" s="37"/>
      <c r="C3179" s="37"/>
      <c r="D3179" s="37"/>
      <c r="G3179" s="37"/>
      <c r="J3179" s="25"/>
      <c r="K3179" s="25"/>
      <c r="P3179" s="25"/>
      <c r="T3179" s="37"/>
      <c r="U3179" s="37"/>
      <c r="Y3179" s="37"/>
      <c r="Z3179" s="37"/>
    </row>
    <row r="3180" spans="1:28" x14ac:dyDescent="0.2">
      <c r="A3180" s="101">
        <v>3178</v>
      </c>
      <c r="B3180" s="37"/>
      <c r="C3180" s="37"/>
      <c r="D3180" s="37"/>
      <c r="G3180" s="37"/>
      <c r="J3180" s="25"/>
      <c r="K3180" s="25"/>
      <c r="P3180" s="25"/>
      <c r="T3180" s="37"/>
      <c r="U3180" s="37"/>
      <c r="Y3180" s="37"/>
      <c r="Z3180" s="37"/>
    </row>
    <row r="3181" spans="1:28" ht="13.5" thickBot="1" x14ac:dyDescent="0.25">
      <c r="A3181" s="113">
        <v>3179</v>
      </c>
      <c r="B3181" s="121"/>
      <c r="C3181" s="121"/>
      <c r="D3181" s="121"/>
      <c r="E3181" s="121"/>
      <c r="F3181" s="122"/>
      <c r="G3181" s="121"/>
      <c r="H3181" s="122"/>
      <c r="I3181" s="121"/>
      <c r="J3181" s="121"/>
      <c r="K3181" s="121"/>
      <c r="L3181" s="121"/>
      <c r="M3181" s="122"/>
      <c r="N3181" s="121"/>
      <c r="O3181" s="121"/>
      <c r="P3181" s="121"/>
      <c r="Q3181" s="121"/>
      <c r="R3181" s="122"/>
      <c r="S3181" s="121"/>
      <c r="T3181" s="121"/>
      <c r="U3181" s="121"/>
      <c r="V3181" s="121"/>
      <c r="W3181" s="122"/>
      <c r="X3181" s="121"/>
      <c r="Y3181" s="114"/>
      <c r="Z3181" s="114"/>
      <c r="AA3181" s="114"/>
      <c r="AB3181" s="115"/>
    </row>
    <row r="3182" spans="1:28" x14ac:dyDescent="0.2">
      <c r="A3182" s="101">
        <v>3180</v>
      </c>
      <c r="B3182" s="37"/>
      <c r="C3182" s="37"/>
      <c r="D3182" s="37"/>
      <c r="G3182" s="37"/>
      <c r="J3182" s="25"/>
      <c r="K3182" s="25"/>
      <c r="P3182" s="25"/>
      <c r="T3182" s="37"/>
      <c r="U3182" s="37"/>
      <c r="Y3182" s="37"/>
      <c r="Z3182" s="37"/>
    </row>
    <row r="3183" spans="1:28" x14ac:dyDescent="0.2">
      <c r="A3183" s="101">
        <v>3181</v>
      </c>
      <c r="B3183" s="37"/>
      <c r="C3183" s="37"/>
      <c r="D3183" s="37"/>
      <c r="G3183" s="37"/>
      <c r="J3183" s="25"/>
      <c r="K3183" s="25"/>
      <c r="P3183" s="25"/>
      <c r="T3183" s="37"/>
      <c r="U3183" s="37"/>
      <c r="Y3183" s="37"/>
      <c r="Z3183" s="37"/>
    </row>
    <row r="3184" spans="1:28" x14ac:dyDescent="0.2">
      <c r="A3184" s="101">
        <v>3182</v>
      </c>
      <c r="B3184" s="37"/>
      <c r="C3184" s="37"/>
      <c r="D3184" s="37"/>
      <c r="G3184" s="37"/>
      <c r="J3184" s="25"/>
      <c r="K3184" s="25"/>
      <c r="P3184" s="25"/>
      <c r="T3184" s="37"/>
      <c r="U3184" s="37"/>
      <c r="Y3184" s="37"/>
      <c r="Z3184" s="37"/>
    </row>
    <row r="3185" spans="1:28" x14ac:dyDescent="0.2">
      <c r="A3185" s="101">
        <v>3183</v>
      </c>
      <c r="B3185" s="37"/>
      <c r="C3185" s="37"/>
      <c r="D3185" s="37"/>
      <c r="G3185" s="37"/>
      <c r="J3185" s="25"/>
      <c r="K3185" s="25"/>
      <c r="P3185" s="25"/>
      <c r="T3185" s="37"/>
      <c r="U3185" s="37"/>
      <c r="Y3185" s="37"/>
      <c r="Z3185" s="37"/>
    </row>
    <row r="3186" spans="1:28" ht="13.5" thickBot="1" x14ac:dyDescent="0.25">
      <c r="A3186" s="113">
        <v>3184</v>
      </c>
      <c r="B3186" s="121"/>
      <c r="C3186" s="121"/>
      <c r="D3186" s="121"/>
      <c r="E3186" s="121"/>
      <c r="F3186" s="122"/>
      <c r="G3186" s="121"/>
      <c r="H3186" s="122"/>
      <c r="I3186" s="121"/>
      <c r="J3186" s="121"/>
      <c r="K3186" s="121"/>
      <c r="L3186" s="121"/>
      <c r="M3186" s="122"/>
      <c r="N3186" s="121"/>
      <c r="O3186" s="121"/>
      <c r="P3186" s="121"/>
      <c r="Q3186" s="121"/>
      <c r="R3186" s="122"/>
      <c r="S3186" s="121"/>
      <c r="T3186" s="121"/>
      <c r="U3186" s="121"/>
      <c r="V3186" s="121"/>
      <c r="W3186" s="122"/>
      <c r="X3186" s="121"/>
      <c r="Y3186" s="114"/>
      <c r="Z3186" s="114"/>
      <c r="AA3186" s="114"/>
      <c r="AB3186" s="115"/>
    </row>
    <row r="3187" spans="1:28" x14ac:dyDescent="0.2">
      <c r="A3187" s="101">
        <v>3185</v>
      </c>
      <c r="B3187" s="37"/>
      <c r="C3187" s="37"/>
      <c r="D3187" s="37"/>
      <c r="G3187" s="37"/>
      <c r="J3187" s="25"/>
      <c r="K3187" s="25"/>
      <c r="P3187" s="25"/>
      <c r="T3187" s="37"/>
      <c r="U3187" s="37"/>
      <c r="Y3187" s="37"/>
      <c r="Z3187" s="37"/>
    </row>
    <row r="3188" spans="1:28" x14ac:dyDescent="0.2">
      <c r="A3188" s="101">
        <v>3186</v>
      </c>
      <c r="B3188" s="37"/>
      <c r="C3188" s="37"/>
      <c r="D3188" s="37"/>
      <c r="G3188" s="37"/>
      <c r="J3188" s="25"/>
      <c r="K3188" s="25"/>
      <c r="P3188" s="25"/>
      <c r="T3188" s="37"/>
      <c r="U3188" s="37"/>
      <c r="Y3188" s="37"/>
      <c r="Z3188" s="37"/>
    </row>
    <row r="3189" spans="1:28" x14ac:dyDescent="0.2">
      <c r="A3189" s="101">
        <v>3187</v>
      </c>
      <c r="B3189" s="37"/>
      <c r="C3189" s="37"/>
      <c r="D3189" s="37"/>
      <c r="G3189" s="37"/>
      <c r="J3189" s="25"/>
      <c r="K3189" s="25"/>
      <c r="P3189" s="25"/>
      <c r="T3189" s="37"/>
      <c r="U3189" s="37"/>
      <c r="Y3189" s="37"/>
      <c r="Z3189" s="37"/>
    </row>
    <row r="3190" spans="1:28" x14ac:dyDescent="0.2">
      <c r="A3190" s="101">
        <v>3188</v>
      </c>
      <c r="B3190" s="37"/>
      <c r="C3190" s="37"/>
      <c r="D3190" s="37"/>
      <c r="G3190" s="37"/>
      <c r="J3190" s="25"/>
      <c r="K3190" s="25"/>
      <c r="P3190" s="25"/>
      <c r="T3190" s="37"/>
      <c r="U3190" s="37"/>
      <c r="Y3190" s="37"/>
      <c r="Z3190" s="37"/>
    </row>
    <row r="3191" spans="1:28" ht="13.5" thickBot="1" x14ac:dyDescent="0.25">
      <c r="A3191" s="113">
        <v>3189</v>
      </c>
      <c r="B3191" s="121"/>
      <c r="C3191" s="121"/>
      <c r="D3191" s="121"/>
      <c r="E3191" s="121"/>
      <c r="F3191" s="122"/>
      <c r="G3191" s="121"/>
      <c r="H3191" s="122"/>
      <c r="I3191" s="121"/>
      <c r="J3191" s="121"/>
      <c r="K3191" s="121"/>
      <c r="L3191" s="121"/>
      <c r="M3191" s="122"/>
      <c r="N3191" s="121"/>
      <c r="O3191" s="121"/>
      <c r="P3191" s="121"/>
      <c r="Q3191" s="121"/>
      <c r="R3191" s="122"/>
      <c r="S3191" s="121"/>
      <c r="T3191" s="121"/>
      <c r="U3191" s="121"/>
      <c r="V3191" s="121"/>
      <c r="W3191" s="122"/>
      <c r="X3191" s="121"/>
      <c r="Y3191" s="114"/>
      <c r="Z3191" s="114"/>
      <c r="AA3191" s="114"/>
      <c r="AB3191" s="115"/>
    </row>
    <row r="3192" spans="1:28" x14ac:dyDescent="0.2">
      <c r="A3192" s="101">
        <v>3190</v>
      </c>
      <c r="B3192" s="37"/>
      <c r="C3192" s="37"/>
      <c r="D3192" s="37"/>
      <c r="G3192" s="37"/>
      <c r="J3192" s="25"/>
      <c r="K3192" s="25"/>
      <c r="P3192" s="25"/>
      <c r="T3192" s="37"/>
      <c r="U3192" s="37"/>
      <c r="Y3192" s="37"/>
      <c r="Z3192" s="37"/>
    </row>
    <row r="3193" spans="1:28" x14ac:dyDescent="0.2">
      <c r="A3193" s="101">
        <v>3191</v>
      </c>
      <c r="B3193" s="37"/>
      <c r="C3193" s="37"/>
      <c r="D3193" s="37"/>
      <c r="G3193" s="37"/>
      <c r="J3193" s="25"/>
      <c r="K3193" s="25"/>
      <c r="P3193" s="25"/>
      <c r="T3193" s="37"/>
      <c r="U3193" s="37"/>
      <c r="Y3193" s="37"/>
      <c r="Z3193" s="37"/>
    </row>
    <row r="3194" spans="1:28" x14ac:dyDescent="0.2">
      <c r="A3194" s="101">
        <v>3192</v>
      </c>
      <c r="B3194" s="37"/>
      <c r="C3194" s="37"/>
      <c r="D3194" s="37"/>
      <c r="G3194" s="37"/>
      <c r="J3194" s="25"/>
      <c r="K3194" s="25"/>
      <c r="P3194" s="25"/>
      <c r="T3194" s="37"/>
      <c r="U3194" s="37"/>
      <c r="Y3194" s="37"/>
      <c r="Z3194" s="37"/>
    </row>
    <row r="3195" spans="1:28" x14ac:dyDescent="0.2">
      <c r="A3195" s="101">
        <v>3193</v>
      </c>
      <c r="B3195" s="37"/>
      <c r="C3195" s="37"/>
      <c r="D3195" s="37"/>
      <c r="G3195" s="37"/>
      <c r="J3195" s="25"/>
      <c r="K3195" s="25"/>
      <c r="P3195" s="25"/>
      <c r="T3195" s="37"/>
      <c r="U3195" s="37"/>
      <c r="Y3195" s="37"/>
      <c r="Z3195" s="37"/>
    </row>
    <row r="3196" spans="1:28" ht="13.5" thickBot="1" x14ac:dyDescent="0.25">
      <c r="A3196" s="113">
        <v>3194</v>
      </c>
      <c r="B3196" s="121"/>
      <c r="C3196" s="121"/>
      <c r="D3196" s="121"/>
      <c r="E3196" s="121"/>
      <c r="F3196" s="122"/>
      <c r="G3196" s="121"/>
      <c r="H3196" s="122"/>
      <c r="I3196" s="121"/>
      <c r="J3196" s="121"/>
      <c r="K3196" s="121"/>
      <c r="L3196" s="121"/>
      <c r="M3196" s="122"/>
      <c r="N3196" s="121"/>
      <c r="O3196" s="121"/>
      <c r="P3196" s="121"/>
      <c r="Q3196" s="121"/>
      <c r="R3196" s="122"/>
      <c r="S3196" s="121"/>
      <c r="T3196" s="121"/>
      <c r="U3196" s="121"/>
      <c r="V3196" s="121"/>
      <c r="W3196" s="122"/>
      <c r="X3196" s="121"/>
      <c r="Y3196" s="114"/>
      <c r="Z3196" s="114"/>
      <c r="AA3196" s="114"/>
      <c r="AB3196" s="115"/>
    </row>
    <row r="3197" spans="1:28" x14ac:dyDescent="0.2">
      <c r="A3197" s="101">
        <v>3195</v>
      </c>
      <c r="B3197" s="37"/>
      <c r="C3197" s="37"/>
      <c r="D3197" s="37"/>
      <c r="G3197" s="37"/>
      <c r="J3197" s="25"/>
      <c r="K3197" s="25"/>
      <c r="P3197" s="25"/>
      <c r="T3197" s="37"/>
      <c r="U3197" s="37"/>
      <c r="Y3197" s="37"/>
      <c r="Z3197" s="37"/>
    </row>
    <row r="3198" spans="1:28" x14ac:dyDescent="0.2">
      <c r="A3198" s="101">
        <v>3196</v>
      </c>
      <c r="B3198" s="37"/>
      <c r="C3198" s="37"/>
      <c r="D3198" s="37"/>
      <c r="G3198" s="37"/>
      <c r="J3198" s="25"/>
      <c r="K3198" s="25"/>
      <c r="P3198" s="25"/>
      <c r="T3198" s="37"/>
      <c r="U3198" s="37"/>
      <c r="Y3198" s="37"/>
      <c r="Z3198" s="37"/>
    </row>
    <row r="3199" spans="1:28" x14ac:dyDescent="0.2">
      <c r="A3199" s="101">
        <v>3197</v>
      </c>
      <c r="B3199" s="37"/>
      <c r="C3199" s="37"/>
      <c r="D3199" s="37"/>
      <c r="G3199" s="37"/>
      <c r="J3199" s="25"/>
      <c r="K3199" s="25"/>
      <c r="P3199" s="25"/>
      <c r="T3199" s="37"/>
      <c r="U3199" s="37"/>
      <c r="Y3199" s="37"/>
      <c r="Z3199" s="37"/>
    </row>
    <row r="3200" spans="1:28" x14ac:dyDescent="0.2">
      <c r="A3200" s="101">
        <v>3198</v>
      </c>
      <c r="B3200" s="37"/>
      <c r="C3200" s="37"/>
      <c r="D3200" s="37"/>
      <c r="G3200" s="37"/>
      <c r="J3200" s="25"/>
      <c r="K3200" s="25"/>
      <c r="P3200" s="25"/>
      <c r="T3200" s="37"/>
      <c r="U3200" s="37"/>
      <c r="Y3200" s="37"/>
      <c r="Z3200" s="37"/>
    </row>
    <row r="3201" spans="1:28" ht="13.5" thickBot="1" x14ac:dyDescent="0.25">
      <c r="A3201" s="113">
        <v>3199</v>
      </c>
      <c r="B3201" s="121"/>
      <c r="C3201" s="121"/>
      <c r="D3201" s="121"/>
      <c r="E3201" s="121"/>
      <c r="F3201" s="122"/>
      <c r="G3201" s="121"/>
      <c r="H3201" s="122"/>
      <c r="I3201" s="121"/>
      <c r="J3201" s="121"/>
      <c r="K3201" s="121"/>
      <c r="L3201" s="121"/>
      <c r="M3201" s="122"/>
      <c r="N3201" s="121"/>
      <c r="O3201" s="121"/>
      <c r="P3201" s="121"/>
      <c r="Q3201" s="121"/>
      <c r="R3201" s="122"/>
      <c r="S3201" s="121"/>
      <c r="T3201" s="121"/>
      <c r="U3201" s="121"/>
      <c r="V3201" s="121"/>
      <c r="W3201" s="122"/>
      <c r="X3201" s="121"/>
      <c r="Y3201" s="114"/>
      <c r="Z3201" s="114"/>
      <c r="AA3201" s="114"/>
      <c r="AB3201" s="115"/>
    </row>
    <row r="3202" spans="1:28" x14ac:dyDescent="0.2">
      <c r="A3202" s="101">
        <v>3200</v>
      </c>
      <c r="B3202" s="37"/>
      <c r="C3202" s="37"/>
      <c r="D3202" s="37"/>
      <c r="G3202" s="37"/>
      <c r="J3202" s="25"/>
      <c r="K3202" s="25"/>
      <c r="P3202" s="25"/>
      <c r="T3202" s="37"/>
      <c r="U3202" s="37"/>
      <c r="Y3202" s="37"/>
      <c r="Z3202" s="37"/>
    </row>
    <row r="3203" spans="1:28" x14ac:dyDescent="0.2">
      <c r="A3203" s="101">
        <v>3201</v>
      </c>
      <c r="B3203" s="37"/>
      <c r="C3203" s="37"/>
      <c r="D3203" s="37"/>
      <c r="G3203" s="37"/>
      <c r="J3203" s="25"/>
      <c r="K3203" s="25"/>
      <c r="P3203" s="25"/>
      <c r="T3203" s="37"/>
      <c r="U3203" s="37"/>
      <c r="Y3203" s="37"/>
      <c r="Z3203" s="37"/>
    </row>
    <row r="3204" spans="1:28" x14ac:dyDescent="0.2">
      <c r="A3204" s="101">
        <v>3202</v>
      </c>
      <c r="B3204" s="37"/>
      <c r="C3204" s="37"/>
      <c r="D3204" s="37"/>
      <c r="G3204" s="37"/>
      <c r="J3204" s="25"/>
      <c r="K3204" s="25"/>
      <c r="P3204" s="25"/>
      <c r="T3204" s="37"/>
      <c r="U3204" s="37"/>
      <c r="Y3204" s="37"/>
      <c r="Z3204" s="37"/>
    </row>
    <row r="3205" spans="1:28" x14ac:dyDescent="0.2">
      <c r="A3205" s="101">
        <v>3203</v>
      </c>
      <c r="B3205" s="37"/>
      <c r="C3205" s="37"/>
      <c r="D3205" s="37"/>
      <c r="G3205" s="37"/>
      <c r="J3205" s="25"/>
      <c r="K3205" s="25"/>
      <c r="P3205" s="25"/>
      <c r="T3205" s="37"/>
      <c r="U3205" s="37"/>
      <c r="Y3205" s="37"/>
      <c r="Z3205" s="37"/>
    </row>
    <row r="3206" spans="1:28" ht="13.5" thickBot="1" x14ac:dyDescent="0.25">
      <c r="A3206" s="113">
        <v>3204</v>
      </c>
      <c r="B3206" s="121"/>
      <c r="C3206" s="121"/>
      <c r="D3206" s="121"/>
      <c r="E3206" s="121"/>
      <c r="F3206" s="122"/>
      <c r="G3206" s="121"/>
      <c r="H3206" s="122"/>
      <c r="I3206" s="121"/>
      <c r="J3206" s="121"/>
      <c r="K3206" s="121"/>
      <c r="L3206" s="121"/>
      <c r="M3206" s="122"/>
      <c r="N3206" s="121"/>
      <c r="O3206" s="121"/>
      <c r="P3206" s="121"/>
      <c r="Q3206" s="121"/>
      <c r="R3206" s="122"/>
      <c r="S3206" s="121"/>
      <c r="T3206" s="121"/>
      <c r="U3206" s="121"/>
      <c r="V3206" s="121"/>
      <c r="W3206" s="122"/>
      <c r="X3206" s="121"/>
      <c r="Y3206" s="114"/>
      <c r="Z3206" s="114"/>
      <c r="AA3206" s="114"/>
      <c r="AB3206" s="115"/>
    </row>
    <row r="3207" spans="1:28" x14ac:dyDescent="0.2">
      <c r="A3207" s="101">
        <v>3205</v>
      </c>
      <c r="B3207" s="37"/>
      <c r="C3207" s="37"/>
      <c r="D3207" s="37"/>
      <c r="G3207" s="37"/>
      <c r="J3207" s="25"/>
      <c r="K3207" s="25"/>
      <c r="P3207" s="25"/>
      <c r="T3207" s="37"/>
      <c r="U3207" s="37"/>
      <c r="Y3207" s="37"/>
      <c r="Z3207" s="37"/>
    </row>
    <row r="3208" spans="1:28" x14ac:dyDescent="0.2">
      <c r="A3208" s="101">
        <v>3206</v>
      </c>
      <c r="B3208" s="37"/>
      <c r="C3208" s="37"/>
      <c r="D3208" s="37"/>
      <c r="G3208" s="37"/>
      <c r="J3208" s="25"/>
      <c r="K3208" s="25"/>
      <c r="P3208" s="25"/>
      <c r="T3208" s="37"/>
      <c r="U3208" s="37"/>
      <c r="Y3208" s="37"/>
      <c r="Z3208" s="37"/>
    </row>
    <row r="3209" spans="1:28" x14ac:dyDescent="0.2">
      <c r="A3209" s="101">
        <v>3207</v>
      </c>
      <c r="B3209" s="37"/>
      <c r="C3209" s="37"/>
      <c r="D3209" s="37"/>
      <c r="G3209" s="37"/>
      <c r="J3209" s="25"/>
      <c r="K3209" s="25"/>
      <c r="P3209" s="25"/>
      <c r="T3209" s="37"/>
      <c r="U3209" s="37"/>
      <c r="Y3209" s="37"/>
      <c r="Z3209" s="37"/>
    </row>
    <row r="3210" spans="1:28" x14ac:dyDescent="0.2">
      <c r="A3210" s="101">
        <v>3208</v>
      </c>
      <c r="B3210" s="37"/>
      <c r="C3210" s="37"/>
      <c r="D3210" s="37"/>
      <c r="G3210" s="37"/>
      <c r="J3210" s="25"/>
      <c r="K3210" s="25"/>
      <c r="P3210" s="25"/>
      <c r="T3210" s="37"/>
      <c r="U3210" s="37"/>
      <c r="Y3210" s="37"/>
      <c r="Z3210" s="37"/>
    </row>
    <row r="3211" spans="1:28" ht="13.5" thickBot="1" x14ac:dyDescent="0.25">
      <c r="A3211" s="113">
        <v>3209</v>
      </c>
      <c r="B3211" s="121"/>
      <c r="C3211" s="121"/>
      <c r="D3211" s="121"/>
      <c r="E3211" s="121"/>
      <c r="F3211" s="122"/>
      <c r="G3211" s="121"/>
      <c r="H3211" s="122"/>
      <c r="I3211" s="121"/>
      <c r="J3211" s="121"/>
      <c r="K3211" s="121"/>
      <c r="L3211" s="121"/>
      <c r="M3211" s="122"/>
      <c r="N3211" s="121"/>
      <c r="O3211" s="121"/>
      <c r="P3211" s="121"/>
      <c r="Q3211" s="121"/>
      <c r="R3211" s="122"/>
      <c r="S3211" s="121"/>
      <c r="T3211" s="121"/>
      <c r="U3211" s="121"/>
      <c r="V3211" s="121"/>
      <c r="W3211" s="122"/>
      <c r="X3211" s="121"/>
      <c r="Y3211" s="114"/>
      <c r="Z3211" s="114"/>
      <c r="AA3211" s="114"/>
      <c r="AB3211" s="115"/>
    </row>
    <row r="3212" spans="1:28" x14ac:dyDescent="0.2">
      <c r="A3212" s="101">
        <v>3210</v>
      </c>
      <c r="B3212" s="37"/>
      <c r="C3212" s="37"/>
      <c r="D3212" s="37"/>
      <c r="G3212" s="37"/>
      <c r="J3212" s="25"/>
      <c r="K3212" s="25"/>
      <c r="P3212" s="25"/>
      <c r="T3212" s="37"/>
      <c r="U3212" s="37"/>
      <c r="Y3212" s="37"/>
      <c r="Z3212" s="37"/>
    </row>
    <row r="3213" spans="1:28" x14ac:dyDescent="0.2">
      <c r="A3213" s="101">
        <v>3211</v>
      </c>
      <c r="B3213" s="37"/>
      <c r="C3213" s="37"/>
      <c r="D3213" s="37"/>
      <c r="G3213" s="37"/>
      <c r="J3213" s="25"/>
      <c r="K3213" s="25"/>
      <c r="P3213" s="25"/>
      <c r="T3213" s="37"/>
      <c r="U3213" s="37"/>
      <c r="Y3213" s="37"/>
      <c r="Z3213" s="37"/>
    </row>
    <row r="3214" spans="1:28" x14ac:dyDescent="0.2">
      <c r="A3214" s="101">
        <v>3212</v>
      </c>
      <c r="B3214" s="37"/>
      <c r="C3214" s="37"/>
      <c r="D3214" s="37"/>
      <c r="G3214" s="37"/>
      <c r="J3214" s="25"/>
      <c r="K3214" s="25"/>
      <c r="P3214" s="25"/>
      <c r="T3214" s="37"/>
      <c r="U3214" s="37"/>
      <c r="Y3214" s="37"/>
      <c r="Z3214" s="37"/>
    </row>
    <row r="3215" spans="1:28" x14ac:dyDescent="0.2">
      <c r="A3215" s="101">
        <v>3213</v>
      </c>
      <c r="B3215" s="37"/>
      <c r="C3215" s="37"/>
      <c r="D3215" s="37"/>
      <c r="G3215" s="37"/>
      <c r="J3215" s="25"/>
      <c r="K3215" s="25"/>
      <c r="P3215" s="25"/>
      <c r="T3215" s="37"/>
      <c r="U3215" s="37"/>
      <c r="Y3215" s="37"/>
      <c r="Z3215" s="37"/>
    </row>
    <row r="3216" spans="1:28" ht="13.5" thickBot="1" x14ac:dyDescent="0.25">
      <c r="A3216" s="113">
        <v>3214</v>
      </c>
      <c r="B3216" s="121"/>
      <c r="C3216" s="121"/>
      <c r="D3216" s="121"/>
      <c r="E3216" s="121"/>
      <c r="F3216" s="122"/>
      <c r="G3216" s="121"/>
      <c r="H3216" s="122"/>
      <c r="I3216" s="121"/>
      <c r="J3216" s="121"/>
      <c r="K3216" s="121"/>
      <c r="L3216" s="121"/>
      <c r="M3216" s="122"/>
      <c r="N3216" s="121"/>
      <c r="O3216" s="121"/>
      <c r="P3216" s="121"/>
      <c r="Q3216" s="121"/>
      <c r="R3216" s="122"/>
      <c r="S3216" s="121"/>
      <c r="T3216" s="121"/>
      <c r="U3216" s="121"/>
      <c r="V3216" s="121"/>
      <c r="W3216" s="122"/>
      <c r="X3216" s="121"/>
      <c r="Y3216" s="114"/>
      <c r="Z3216" s="114"/>
      <c r="AA3216" s="114"/>
      <c r="AB3216" s="115"/>
    </row>
    <row r="3217" spans="1:28" x14ac:dyDescent="0.2">
      <c r="A3217" s="101">
        <v>3215</v>
      </c>
      <c r="B3217" s="37"/>
      <c r="C3217" s="37"/>
      <c r="D3217" s="37"/>
      <c r="G3217" s="37"/>
      <c r="J3217" s="25"/>
      <c r="K3217" s="25"/>
      <c r="P3217" s="25"/>
      <c r="T3217" s="37"/>
      <c r="U3217" s="37"/>
      <c r="Y3217" s="37"/>
      <c r="Z3217" s="37"/>
    </row>
    <row r="3218" spans="1:28" x14ac:dyDescent="0.2">
      <c r="A3218" s="101">
        <v>3216</v>
      </c>
      <c r="B3218" s="37"/>
      <c r="C3218" s="37"/>
      <c r="D3218" s="37"/>
      <c r="G3218" s="37"/>
      <c r="J3218" s="25"/>
      <c r="K3218" s="25"/>
      <c r="P3218" s="25"/>
      <c r="T3218" s="37"/>
      <c r="U3218" s="37"/>
      <c r="Y3218" s="37"/>
      <c r="Z3218" s="37"/>
    </row>
    <row r="3219" spans="1:28" x14ac:dyDescent="0.2">
      <c r="A3219" s="101">
        <v>3217</v>
      </c>
      <c r="B3219" s="37"/>
      <c r="C3219" s="37"/>
      <c r="D3219" s="37"/>
      <c r="G3219" s="37"/>
      <c r="J3219" s="25"/>
      <c r="K3219" s="25"/>
      <c r="P3219" s="25"/>
      <c r="T3219" s="37"/>
      <c r="U3219" s="37"/>
      <c r="Y3219" s="37"/>
      <c r="Z3219" s="37"/>
    </row>
    <row r="3220" spans="1:28" x14ac:dyDescent="0.2">
      <c r="A3220" s="101">
        <v>3218</v>
      </c>
      <c r="B3220" s="37"/>
      <c r="C3220" s="37"/>
      <c r="D3220" s="37"/>
      <c r="G3220" s="37"/>
      <c r="J3220" s="25"/>
      <c r="K3220" s="25"/>
      <c r="P3220" s="25"/>
      <c r="T3220" s="37"/>
      <c r="U3220" s="37"/>
      <c r="Y3220" s="37"/>
      <c r="Z3220" s="37"/>
    </row>
    <row r="3221" spans="1:28" ht="13.5" thickBot="1" x14ac:dyDescent="0.25">
      <c r="A3221" s="113">
        <v>3219</v>
      </c>
      <c r="B3221" s="121"/>
      <c r="C3221" s="121"/>
      <c r="D3221" s="121"/>
      <c r="E3221" s="121"/>
      <c r="F3221" s="122"/>
      <c r="G3221" s="121"/>
      <c r="H3221" s="122"/>
      <c r="I3221" s="121"/>
      <c r="J3221" s="121"/>
      <c r="K3221" s="121"/>
      <c r="L3221" s="121"/>
      <c r="M3221" s="122"/>
      <c r="N3221" s="121"/>
      <c r="O3221" s="121"/>
      <c r="P3221" s="121"/>
      <c r="Q3221" s="121"/>
      <c r="R3221" s="122"/>
      <c r="S3221" s="121"/>
      <c r="T3221" s="121"/>
      <c r="U3221" s="121"/>
      <c r="V3221" s="121"/>
      <c r="W3221" s="122"/>
      <c r="X3221" s="121"/>
      <c r="Y3221" s="114"/>
      <c r="Z3221" s="114"/>
      <c r="AA3221" s="114"/>
      <c r="AB3221" s="115"/>
    </row>
    <row r="3222" spans="1:28" x14ac:dyDescent="0.2">
      <c r="A3222" s="101">
        <v>3220</v>
      </c>
      <c r="B3222" s="37"/>
      <c r="C3222" s="37"/>
      <c r="D3222" s="37"/>
      <c r="G3222" s="37"/>
      <c r="J3222" s="25"/>
      <c r="K3222" s="25"/>
      <c r="P3222" s="25"/>
      <c r="T3222" s="37"/>
      <c r="U3222" s="37"/>
      <c r="Y3222" s="37"/>
      <c r="Z3222" s="37"/>
    </row>
    <row r="3223" spans="1:28" x14ac:dyDescent="0.2">
      <c r="A3223" s="101">
        <v>3221</v>
      </c>
      <c r="B3223" s="37"/>
      <c r="C3223" s="37"/>
      <c r="D3223" s="37"/>
      <c r="G3223" s="37"/>
      <c r="J3223" s="25"/>
      <c r="K3223" s="25"/>
      <c r="P3223" s="25"/>
      <c r="T3223" s="37"/>
      <c r="U3223" s="37"/>
      <c r="Y3223" s="37"/>
      <c r="Z3223" s="37"/>
    </row>
    <row r="3224" spans="1:28" x14ac:dyDescent="0.2">
      <c r="A3224" s="101">
        <v>3222</v>
      </c>
      <c r="B3224" s="37"/>
      <c r="C3224" s="37"/>
      <c r="D3224" s="37"/>
      <c r="G3224" s="37"/>
      <c r="J3224" s="25"/>
      <c r="K3224" s="25"/>
      <c r="P3224" s="25"/>
      <c r="T3224" s="37"/>
      <c r="U3224" s="37"/>
      <c r="Y3224" s="37"/>
      <c r="Z3224" s="37"/>
    </row>
    <row r="3225" spans="1:28" x14ac:dyDescent="0.2">
      <c r="A3225" s="101">
        <v>3223</v>
      </c>
      <c r="B3225" s="37"/>
      <c r="C3225" s="37"/>
      <c r="D3225" s="37"/>
      <c r="G3225" s="37"/>
      <c r="J3225" s="25"/>
      <c r="K3225" s="25"/>
      <c r="P3225" s="25"/>
      <c r="T3225" s="37"/>
      <c r="U3225" s="37"/>
      <c r="Y3225" s="37"/>
      <c r="Z3225" s="37"/>
    </row>
    <row r="3226" spans="1:28" ht="13.5" thickBot="1" x14ac:dyDescent="0.25">
      <c r="A3226" s="113">
        <v>3224</v>
      </c>
      <c r="B3226" s="121"/>
      <c r="C3226" s="121"/>
      <c r="D3226" s="121"/>
      <c r="E3226" s="121"/>
      <c r="F3226" s="122"/>
      <c r="G3226" s="121"/>
      <c r="H3226" s="122"/>
      <c r="I3226" s="121"/>
      <c r="J3226" s="121"/>
      <c r="K3226" s="121"/>
      <c r="L3226" s="121"/>
      <c r="M3226" s="122"/>
      <c r="N3226" s="121"/>
      <c r="O3226" s="121"/>
      <c r="P3226" s="121"/>
      <c r="Q3226" s="121"/>
      <c r="R3226" s="122"/>
      <c r="S3226" s="121"/>
      <c r="T3226" s="121"/>
      <c r="U3226" s="121"/>
      <c r="V3226" s="121"/>
      <c r="W3226" s="122"/>
      <c r="X3226" s="121"/>
      <c r="Y3226" s="114"/>
      <c r="Z3226" s="114"/>
      <c r="AA3226" s="114"/>
      <c r="AB3226" s="115"/>
    </row>
    <row r="3227" spans="1:28" x14ac:dyDescent="0.2">
      <c r="A3227" s="101">
        <v>3225</v>
      </c>
      <c r="B3227" s="37"/>
      <c r="C3227" s="37"/>
      <c r="D3227" s="37"/>
      <c r="G3227" s="37"/>
      <c r="J3227" s="25"/>
      <c r="K3227" s="25"/>
      <c r="P3227" s="25"/>
      <c r="T3227" s="37"/>
      <c r="U3227" s="37"/>
      <c r="Y3227" s="37"/>
      <c r="Z3227" s="37"/>
    </row>
    <row r="3228" spans="1:28" x14ac:dyDescent="0.2">
      <c r="A3228" s="101">
        <v>3226</v>
      </c>
      <c r="B3228" s="37"/>
      <c r="C3228" s="37"/>
      <c r="D3228" s="37"/>
      <c r="G3228" s="37"/>
      <c r="J3228" s="25"/>
      <c r="K3228" s="25"/>
      <c r="P3228" s="25"/>
      <c r="T3228" s="37"/>
      <c r="U3228" s="37"/>
      <c r="Y3228" s="37"/>
      <c r="Z3228" s="37"/>
    </row>
    <row r="3229" spans="1:28" x14ac:dyDescent="0.2">
      <c r="A3229" s="101">
        <v>3227</v>
      </c>
      <c r="B3229" s="37"/>
      <c r="C3229" s="37"/>
      <c r="D3229" s="37"/>
      <c r="G3229" s="37"/>
      <c r="J3229" s="25"/>
      <c r="K3229" s="25"/>
      <c r="P3229" s="25"/>
      <c r="T3229" s="37"/>
      <c r="U3229" s="37"/>
      <c r="Y3229" s="37"/>
      <c r="Z3229" s="37"/>
    </row>
    <row r="3230" spans="1:28" x14ac:dyDescent="0.2">
      <c r="A3230" s="101">
        <v>3228</v>
      </c>
      <c r="B3230" s="37"/>
      <c r="C3230" s="37"/>
      <c r="D3230" s="37"/>
      <c r="G3230" s="37"/>
      <c r="J3230" s="25"/>
      <c r="K3230" s="25"/>
      <c r="P3230" s="25"/>
      <c r="T3230" s="37"/>
      <c r="U3230" s="37"/>
      <c r="Y3230" s="37"/>
      <c r="Z3230" s="37"/>
    </row>
    <row r="3231" spans="1:28" ht="13.5" thickBot="1" x14ac:dyDescent="0.25">
      <c r="A3231" s="113">
        <v>3229</v>
      </c>
      <c r="B3231" s="121"/>
      <c r="C3231" s="121"/>
      <c r="D3231" s="121"/>
      <c r="E3231" s="121"/>
      <c r="F3231" s="122"/>
      <c r="G3231" s="121"/>
      <c r="H3231" s="122"/>
      <c r="I3231" s="121"/>
      <c r="J3231" s="121"/>
      <c r="K3231" s="121"/>
      <c r="L3231" s="121"/>
      <c r="M3231" s="122"/>
      <c r="N3231" s="121"/>
      <c r="O3231" s="121"/>
      <c r="P3231" s="121"/>
      <c r="Q3231" s="121"/>
      <c r="R3231" s="122"/>
      <c r="S3231" s="121"/>
      <c r="T3231" s="121"/>
      <c r="U3231" s="121"/>
      <c r="V3231" s="121"/>
      <c r="W3231" s="122"/>
      <c r="X3231" s="121"/>
      <c r="Y3231" s="114"/>
      <c r="Z3231" s="114"/>
      <c r="AA3231" s="114"/>
      <c r="AB3231" s="115"/>
    </row>
    <row r="3232" spans="1:28" x14ac:dyDescent="0.2">
      <c r="A3232" s="101">
        <v>3230</v>
      </c>
      <c r="B3232" s="37"/>
      <c r="C3232" s="37"/>
      <c r="D3232" s="37"/>
      <c r="G3232" s="37"/>
      <c r="J3232" s="25"/>
      <c r="K3232" s="25"/>
      <c r="P3232" s="25"/>
      <c r="T3232" s="37"/>
      <c r="U3232" s="37"/>
      <c r="Y3232" s="37"/>
      <c r="Z3232" s="37"/>
    </row>
    <row r="3233" spans="1:28" x14ac:dyDescent="0.2">
      <c r="A3233" s="101">
        <v>3231</v>
      </c>
      <c r="B3233" s="37"/>
      <c r="C3233" s="37"/>
      <c r="D3233" s="37"/>
      <c r="G3233" s="37"/>
      <c r="J3233" s="25"/>
      <c r="K3233" s="25"/>
      <c r="P3233" s="25"/>
      <c r="T3233" s="37"/>
      <c r="U3233" s="37"/>
      <c r="Y3233" s="37"/>
      <c r="Z3233" s="37"/>
    </row>
    <row r="3234" spans="1:28" x14ac:dyDescent="0.2">
      <c r="A3234" s="101">
        <v>3232</v>
      </c>
      <c r="B3234" s="37"/>
      <c r="C3234" s="37"/>
      <c r="D3234" s="37"/>
      <c r="G3234" s="37"/>
      <c r="J3234" s="25"/>
      <c r="K3234" s="25"/>
      <c r="P3234" s="25"/>
      <c r="T3234" s="37"/>
      <c r="U3234" s="37"/>
      <c r="Y3234" s="37"/>
      <c r="Z3234" s="37"/>
    </row>
    <row r="3235" spans="1:28" x14ac:dyDescent="0.2">
      <c r="A3235" s="101">
        <v>3233</v>
      </c>
      <c r="B3235" s="37"/>
      <c r="C3235" s="37"/>
      <c r="D3235" s="37"/>
      <c r="G3235" s="37"/>
      <c r="J3235" s="25"/>
      <c r="K3235" s="25"/>
      <c r="P3235" s="25"/>
      <c r="T3235" s="37"/>
      <c r="U3235" s="37"/>
      <c r="Y3235" s="37"/>
      <c r="Z3235" s="37"/>
    </row>
    <row r="3236" spans="1:28" ht="13.5" thickBot="1" x14ac:dyDescent="0.25">
      <c r="A3236" s="113">
        <v>3234</v>
      </c>
      <c r="B3236" s="121"/>
      <c r="C3236" s="121"/>
      <c r="D3236" s="121"/>
      <c r="E3236" s="121"/>
      <c r="F3236" s="122"/>
      <c r="G3236" s="121"/>
      <c r="H3236" s="122"/>
      <c r="I3236" s="121"/>
      <c r="J3236" s="121"/>
      <c r="K3236" s="121"/>
      <c r="L3236" s="121"/>
      <c r="M3236" s="122"/>
      <c r="N3236" s="121"/>
      <c r="O3236" s="121"/>
      <c r="P3236" s="121"/>
      <c r="Q3236" s="121"/>
      <c r="R3236" s="122"/>
      <c r="S3236" s="121"/>
      <c r="T3236" s="121"/>
      <c r="U3236" s="121"/>
      <c r="V3236" s="121"/>
      <c r="W3236" s="122"/>
      <c r="X3236" s="121"/>
      <c r="Y3236" s="114"/>
      <c r="Z3236" s="114"/>
      <c r="AA3236" s="114"/>
      <c r="AB3236" s="115"/>
    </row>
    <row r="3237" spans="1:28" x14ac:dyDescent="0.2">
      <c r="A3237" s="101">
        <v>3235</v>
      </c>
      <c r="B3237" s="37"/>
      <c r="C3237" s="37"/>
      <c r="D3237" s="37"/>
      <c r="G3237" s="37"/>
      <c r="J3237" s="25"/>
      <c r="K3237" s="25"/>
      <c r="P3237" s="25"/>
      <c r="T3237" s="37"/>
      <c r="U3237" s="37"/>
      <c r="Y3237" s="37"/>
      <c r="Z3237" s="37"/>
    </row>
    <row r="3238" spans="1:28" x14ac:dyDescent="0.2">
      <c r="A3238" s="101">
        <v>3236</v>
      </c>
      <c r="B3238" s="37"/>
      <c r="C3238" s="37"/>
      <c r="D3238" s="37"/>
      <c r="G3238" s="37"/>
      <c r="J3238" s="25"/>
      <c r="K3238" s="25"/>
      <c r="P3238" s="25"/>
      <c r="T3238" s="37"/>
      <c r="U3238" s="37"/>
      <c r="Y3238" s="37"/>
      <c r="Z3238" s="37"/>
    </row>
    <row r="3239" spans="1:28" x14ac:dyDescent="0.2">
      <c r="A3239" s="101">
        <v>3237</v>
      </c>
      <c r="B3239" s="37"/>
      <c r="C3239" s="37"/>
      <c r="D3239" s="37"/>
      <c r="G3239" s="37"/>
      <c r="J3239" s="25"/>
      <c r="K3239" s="25"/>
      <c r="P3239" s="25"/>
      <c r="T3239" s="37"/>
      <c r="U3239" s="37"/>
      <c r="Y3239" s="37"/>
      <c r="Z3239" s="37"/>
    </row>
    <row r="3240" spans="1:28" x14ac:dyDescent="0.2">
      <c r="A3240" s="101">
        <v>3238</v>
      </c>
      <c r="B3240" s="37"/>
      <c r="C3240" s="37"/>
      <c r="D3240" s="37"/>
      <c r="G3240" s="37"/>
      <c r="J3240" s="25"/>
      <c r="K3240" s="25"/>
      <c r="P3240" s="25"/>
      <c r="T3240" s="37"/>
      <c r="U3240" s="37"/>
      <c r="Y3240" s="37"/>
      <c r="Z3240" s="37"/>
    </row>
    <row r="3241" spans="1:28" ht="13.5" thickBot="1" x14ac:dyDescent="0.25">
      <c r="A3241" s="113">
        <v>3239</v>
      </c>
      <c r="B3241" s="121"/>
      <c r="C3241" s="121"/>
      <c r="D3241" s="121"/>
      <c r="E3241" s="121"/>
      <c r="F3241" s="122"/>
      <c r="G3241" s="121"/>
      <c r="H3241" s="122"/>
      <c r="I3241" s="121"/>
      <c r="J3241" s="121"/>
      <c r="K3241" s="121"/>
      <c r="L3241" s="121"/>
      <c r="M3241" s="122"/>
      <c r="N3241" s="121"/>
      <c r="O3241" s="121"/>
      <c r="P3241" s="121"/>
      <c r="Q3241" s="121"/>
      <c r="R3241" s="122"/>
      <c r="S3241" s="121"/>
      <c r="T3241" s="121"/>
      <c r="U3241" s="121"/>
      <c r="V3241" s="121"/>
      <c r="W3241" s="122"/>
      <c r="X3241" s="121"/>
      <c r="Y3241" s="114"/>
      <c r="Z3241" s="114"/>
      <c r="AA3241" s="114"/>
      <c r="AB3241" s="115"/>
    </row>
    <row r="3242" spans="1:28" x14ac:dyDescent="0.2">
      <c r="A3242" s="101">
        <v>3240</v>
      </c>
      <c r="B3242" s="37"/>
      <c r="C3242" s="37"/>
      <c r="D3242" s="37"/>
      <c r="G3242" s="37"/>
      <c r="J3242" s="25"/>
      <c r="K3242" s="25"/>
      <c r="P3242" s="25"/>
      <c r="T3242" s="37"/>
      <c r="U3242" s="37"/>
      <c r="Y3242" s="37"/>
      <c r="Z3242" s="37"/>
    </row>
    <row r="3243" spans="1:28" x14ac:dyDescent="0.2">
      <c r="A3243" s="101">
        <v>3241</v>
      </c>
      <c r="B3243" s="37"/>
      <c r="C3243" s="37"/>
      <c r="D3243" s="37"/>
      <c r="G3243" s="37"/>
      <c r="J3243" s="25"/>
      <c r="K3243" s="25"/>
      <c r="P3243" s="25"/>
      <c r="T3243" s="37"/>
      <c r="U3243" s="37"/>
      <c r="Y3243" s="37"/>
      <c r="Z3243" s="37"/>
    </row>
    <row r="3244" spans="1:28" x14ac:dyDescent="0.2">
      <c r="A3244" s="101">
        <v>3242</v>
      </c>
      <c r="B3244" s="37"/>
      <c r="C3244" s="37"/>
      <c r="D3244" s="37"/>
      <c r="G3244" s="37"/>
      <c r="J3244" s="25"/>
      <c r="K3244" s="25"/>
      <c r="P3244" s="25"/>
      <c r="T3244" s="37"/>
      <c r="U3244" s="37"/>
      <c r="Y3244" s="37"/>
      <c r="Z3244" s="37"/>
    </row>
    <row r="3245" spans="1:28" x14ac:dyDescent="0.2">
      <c r="A3245" s="101">
        <v>3243</v>
      </c>
      <c r="B3245" s="37"/>
      <c r="C3245" s="37"/>
      <c r="D3245" s="37"/>
      <c r="G3245" s="37"/>
      <c r="J3245" s="25"/>
      <c r="K3245" s="25"/>
      <c r="P3245" s="25"/>
      <c r="T3245" s="37"/>
      <c r="U3245" s="37"/>
      <c r="Y3245" s="37"/>
      <c r="Z3245" s="37"/>
    </row>
    <row r="3246" spans="1:28" ht="13.5" thickBot="1" x14ac:dyDescent="0.25">
      <c r="A3246" s="113">
        <v>3244</v>
      </c>
      <c r="B3246" s="121"/>
      <c r="C3246" s="121"/>
      <c r="D3246" s="121"/>
      <c r="E3246" s="121"/>
      <c r="F3246" s="122"/>
      <c r="G3246" s="121"/>
      <c r="H3246" s="122"/>
      <c r="I3246" s="121"/>
      <c r="J3246" s="121"/>
      <c r="K3246" s="121"/>
      <c r="L3246" s="121"/>
      <c r="M3246" s="122"/>
      <c r="N3246" s="121"/>
      <c r="O3246" s="121"/>
      <c r="P3246" s="121"/>
      <c r="Q3246" s="121"/>
      <c r="R3246" s="122"/>
      <c r="S3246" s="121"/>
      <c r="T3246" s="121"/>
      <c r="U3246" s="121"/>
      <c r="V3246" s="121"/>
      <c r="W3246" s="122"/>
      <c r="X3246" s="121"/>
      <c r="Y3246" s="114"/>
      <c r="Z3246" s="114"/>
      <c r="AA3246" s="114"/>
      <c r="AB3246" s="115"/>
    </row>
    <row r="3247" spans="1:28" x14ac:dyDescent="0.2">
      <c r="A3247" s="101">
        <v>3245</v>
      </c>
      <c r="B3247" s="37"/>
      <c r="C3247" s="37"/>
      <c r="D3247" s="37"/>
      <c r="G3247" s="37"/>
      <c r="J3247" s="25"/>
      <c r="K3247" s="25"/>
      <c r="P3247" s="25"/>
      <c r="T3247" s="37"/>
      <c r="U3247" s="37"/>
      <c r="Y3247" s="37"/>
      <c r="Z3247" s="37"/>
    </row>
    <row r="3248" spans="1:28" x14ac:dyDescent="0.2">
      <c r="A3248" s="101">
        <v>3246</v>
      </c>
      <c r="B3248" s="37"/>
      <c r="C3248" s="37"/>
      <c r="D3248" s="37"/>
      <c r="G3248" s="37"/>
      <c r="J3248" s="25"/>
      <c r="K3248" s="25"/>
      <c r="P3248" s="25"/>
      <c r="T3248" s="37"/>
      <c r="U3248" s="37"/>
      <c r="Y3248" s="37"/>
      <c r="Z3248" s="37"/>
    </row>
    <row r="3249" spans="1:28" x14ac:dyDescent="0.2">
      <c r="A3249" s="101">
        <v>3247</v>
      </c>
      <c r="B3249" s="37"/>
      <c r="C3249" s="37"/>
      <c r="D3249" s="37"/>
      <c r="G3249" s="37"/>
      <c r="J3249" s="25"/>
      <c r="K3249" s="25"/>
      <c r="P3249" s="25"/>
      <c r="T3249" s="37"/>
      <c r="U3249" s="37"/>
      <c r="Y3249" s="37"/>
      <c r="Z3249" s="37"/>
    </row>
    <row r="3250" spans="1:28" x14ac:dyDescent="0.2">
      <c r="A3250" s="101">
        <v>3248</v>
      </c>
      <c r="B3250" s="37"/>
      <c r="C3250" s="37"/>
      <c r="D3250" s="37"/>
      <c r="G3250" s="37"/>
      <c r="J3250" s="25"/>
      <c r="K3250" s="25"/>
      <c r="P3250" s="25"/>
      <c r="T3250" s="37"/>
      <c r="U3250" s="37"/>
      <c r="Y3250" s="37"/>
      <c r="Z3250" s="37"/>
    </row>
    <row r="3251" spans="1:28" ht="13.5" thickBot="1" x14ac:dyDescent="0.25">
      <c r="A3251" s="113">
        <v>3249</v>
      </c>
      <c r="B3251" s="121"/>
      <c r="C3251" s="121"/>
      <c r="D3251" s="121"/>
      <c r="E3251" s="121"/>
      <c r="F3251" s="122"/>
      <c r="G3251" s="121"/>
      <c r="H3251" s="122"/>
      <c r="I3251" s="121"/>
      <c r="J3251" s="121"/>
      <c r="K3251" s="121"/>
      <c r="L3251" s="121"/>
      <c r="M3251" s="122"/>
      <c r="N3251" s="121"/>
      <c r="O3251" s="121"/>
      <c r="P3251" s="121"/>
      <c r="Q3251" s="121"/>
      <c r="R3251" s="122"/>
      <c r="S3251" s="121"/>
      <c r="T3251" s="121"/>
      <c r="U3251" s="121"/>
      <c r="V3251" s="121"/>
      <c r="W3251" s="122"/>
      <c r="X3251" s="121"/>
      <c r="Y3251" s="114"/>
      <c r="Z3251" s="114"/>
      <c r="AA3251" s="114"/>
      <c r="AB3251" s="115"/>
    </row>
    <row r="3252" spans="1:28" x14ac:dyDescent="0.2">
      <c r="A3252" s="101">
        <v>3250</v>
      </c>
      <c r="B3252" s="37"/>
      <c r="C3252" s="37"/>
      <c r="D3252" s="37"/>
      <c r="G3252" s="37"/>
      <c r="J3252" s="25"/>
      <c r="K3252" s="25"/>
      <c r="P3252" s="25"/>
      <c r="T3252" s="37"/>
      <c r="U3252" s="37"/>
      <c r="Y3252" s="37"/>
      <c r="Z3252" s="37"/>
    </row>
    <row r="3253" spans="1:28" x14ac:dyDescent="0.2">
      <c r="A3253" s="101">
        <v>3251</v>
      </c>
      <c r="B3253" s="37"/>
      <c r="C3253" s="37"/>
      <c r="D3253" s="37"/>
      <c r="G3253" s="37"/>
      <c r="J3253" s="25"/>
      <c r="K3253" s="25"/>
      <c r="P3253" s="25"/>
      <c r="T3253" s="37"/>
      <c r="U3253" s="37"/>
      <c r="Y3253" s="37"/>
      <c r="Z3253" s="37"/>
    </row>
    <row r="3254" spans="1:28" x14ac:dyDescent="0.2">
      <c r="A3254" s="101">
        <v>3252</v>
      </c>
      <c r="B3254" s="37"/>
      <c r="C3254" s="37"/>
      <c r="D3254" s="37"/>
      <c r="G3254" s="37"/>
      <c r="J3254" s="25"/>
      <c r="K3254" s="25"/>
      <c r="P3254" s="25"/>
      <c r="T3254" s="37"/>
      <c r="U3254" s="37"/>
      <c r="Y3254" s="37"/>
      <c r="Z3254" s="37"/>
    </row>
    <row r="3255" spans="1:28" x14ac:dyDescent="0.2">
      <c r="A3255" s="101">
        <v>3253</v>
      </c>
      <c r="B3255" s="37"/>
      <c r="C3255" s="37"/>
      <c r="D3255" s="37"/>
      <c r="G3255" s="37"/>
      <c r="J3255" s="25"/>
      <c r="K3255" s="25"/>
      <c r="P3255" s="25"/>
      <c r="T3255" s="37"/>
      <c r="U3255" s="37"/>
      <c r="Y3255" s="37"/>
      <c r="Z3255" s="37"/>
    </row>
    <row r="3256" spans="1:28" ht="13.5" thickBot="1" x14ac:dyDescent="0.25">
      <c r="A3256" s="113">
        <v>3254</v>
      </c>
      <c r="B3256" s="121"/>
      <c r="C3256" s="121"/>
      <c r="D3256" s="121"/>
      <c r="E3256" s="121"/>
      <c r="F3256" s="122"/>
      <c r="G3256" s="121"/>
      <c r="H3256" s="122"/>
      <c r="I3256" s="121"/>
      <c r="J3256" s="121"/>
      <c r="K3256" s="121"/>
      <c r="L3256" s="121"/>
      <c r="M3256" s="122"/>
      <c r="N3256" s="121"/>
      <c r="O3256" s="121"/>
      <c r="P3256" s="121"/>
      <c r="Q3256" s="121"/>
      <c r="R3256" s="122"/>
      <c r="S3256" s="121"/>
      <c r="T3256" s="121"/>
      <c r="U3256" s="121"/>
      <c r="V3256" s="121"/>
      <c r="W3256" s="122"/>
      <c r="X3256" s="121"/>
      <c r="Y3256" s="114"/>
      <c r="Z3256" s="114"/>
      <c r="AA3256" s="114"/>
      <c r="AB3256" s="115"/>
    </row>
    <row r="3257" spans="1:28" x14ac:dyDescent="0.2">
      <c r="A3257" s="101">
        <v>3255</v>
      </c>
      <c r="B3257" s="37"/>
      <c r="C3257" s="37"/>
      <c r="D3257" s="37"/>
      <c r="G3257" s="37"/>
      <c r="J3257" s="25"/>
      <c r="K3257" s="25"/>
      <c r="P3257" s="25"/>
      <c r="T3257" s="37"/>
      <c r="U3257" s="37"/>
      <c r="Y3257" s="37"/>
      <c r="Z3257" s="37"/>
    </row>
    <row r="3258" spans="1:28" x14ac:dyDescent="0.2">
      <c r="A3258" s="101">
        <v>3256</v>
      </c>
      <c r="B3258" s="37"/>
      <c r="C3258" s="37"/>
      <c r="D3258" s="37"/>
      <c r="G3258" s="37"/>
      <c r="J3258" s="25"/>
      <c r="K3258" s="25"/>
      <c r="P3258" s="25"/>
      <c r="T3258" s="37"/>
      <c r="U3258" s="37"/>
      <c r="Y3258" s="37"/>
      <c r="Z3258" s="37"/>
    </row>
    <row r="3259" spans="1:28" x14ac:dyDescent="0.2">
      <c r="A3259" s="101">
        <v>3257</v>
      </c>
      <c r="B3259" s="37"/>
      <c r="C3259" s="37"/>
      <c r="D3259" s="37"/>
      <c r="G3259" s="37"/>
      <c r="J3259" s="25"/>
      <c r="K3259" s="25"/>
      <c r="P3259" s="25"/>
      <c r="T3259" s="37"/>
      <c r="U3259" s="37"/>
      <c r="Y3259" s="37"/>
      <c r="Z3259" s="37"/>
    </row>
    <row r="3260" spans="1:28" x14ac:dyDescent="0.2">
      <c r="A3260" s="101">
        <v>3258</v>
      </c>
      <c r="B3260" s="37"/>
      <c r="C3260" s="37"/>
      <c r="D3260" s="37"/>
      <c r="G3260" s="37"/>
      <c r="J3260" s="25"/>
      <c r="K3260" s="25"/>
      <c r="P3260" s="25"/>
      <c r="T3260" s="37"/>
      <c r="U3260" s="37"/>
      <c r="Y3260" s="37"/>
      <c r="Z3260" s="37"/>
    </row>
    <row r="3261" spans="1:28" ht="13.5" thickBot="1" x14ac:dyDescent="0.25">
      <c r="A3261" s="113">
        <v>3259</v>
      </c>
      <c r="B3261" s="121"/>
      <c r="C3261" s="121"/>
      <c r="D3261" s="121"/>
      <c r="E3261" s="121"/>
      <c r="F3261" s="122"/>
      <c r="G3261" s="121"/>
      <c r="H3261" s="122"/>
      <c r="I3261" s="121"/>
      <c r="J3261" s="121"/>
      <c r="K3261" s="121"/>
      <c r="L3261" s="121"/>
      <c r="M3261" s="122"/>
      <c r="N3261" s="121"/>
      <c r="O3261" s="121"/>
      <c r="P3261" s="121"/>
      <c r="Q3261" s="121"/>
      <c r="R3261" s="122"/>
      <c r="S3261" s="121"/>
      <c r="T3261" s="121"/>
      <c r="U3261" s="121"/>
      <c r="V3261" s="121"/>
      <c r="W3261" s="122"/>
      <c r="X3261" s="121"/>
      <c r="Y3261" s="114"/>
      <c r="Z3261" s="114"/>
      <c r="AA3261" s="114"/>
      <c r="AB3261" s="115"/>
    </row>
    <row r="3262" spans="1:28" x14ac:dyDescent="0.2">
      <c r="A3262" s="101">
        <v>3260</v>
      </c>
      <c r="B3262" s="37"/>
      <c r="C3262" s="37"/>
      <c r="D3262" s="37"/>
      <c r="G3262" s="37"/>
      <c r="J3262" s="25"/>
      <c r="K3262" s="25"/>
      <c r="P3262" s="25"/>
      <c r="T3262" s="37"/>
      <c r="U3262" s="37"/>
      <c r="Y3262" s="37"/>
      <c r="Z3262" s="37"/>
    </row>
    <row r="3263" spans="1:28" x14ac:dyDescent="0.2">
      <c r="A3263" s="101">
        <v>3261</v>
      </c>
      <c r="B3263" s="37"/>
      <c r="C3263" s="37"/>
      <c r="D3263" s="37"/>
      <c r="G3263" s="37"/>
      <c r="J3263" s="25"/>
      <c r="K3263" s="25"/>
      <c r="P3263" s="25"/>
      <c r="T3263" s="37"/>
      <c r="U3263" s="37"/>
      <c r="Y3263" s="37"/>
      <c r="Z3263" s="37"/>
    </row>
    <row r="3264" spans="1:28" x14ac:dyDescent="0.2">
      <c r="A3264" s="101">
        <v>3262</v>
      </c>
      <c r="B3264" s="37"/>
      <c r="C3264" s="37"/>
      <c r="D3264" s="37"/>
      <c r="G3264" s="37"/>
      <c r="J3264" s="25"/>
      <c r="K3264" s="25"/>
      <c r="P3264" s="25"/>
      <c r="T3264" s="37"/>
      <c r="U3264" s="37"/>
      <c r="Y3264" s="37"/>
      <c r="Z3264" s="37"/>
    </row>
    <row r="3265" spans="1:28" x14ac:dyDescent="0.2">
      <c r="A3265" s="101">
        <v>3263</v>
      </c>
      <c r="B3265" s="37"/>
      <c r="C3265" s="37"/>
      <c r="D3265" s="37"/>
      <c r="G3265" s="37"/>
      <c r="J3265" s="25"/>
      <c r="K3265" s="25"/>
      <c r="P3265" s="25"/>
      <c r="T3265" s="37"/>
      <c r="U3265" s="37"/>
      <c r="Y3265" s="37"/>
      <c r="Z3265" s="37"/>
    </row>
    <row r="3266" spans="1:28" ht="13.5" thickBot="1" x14ac:dyDescent="0.25">
      <c r="A3266" s="113">
        <v>3264</v>
      </c>
      <c r="B3266" s="121"/>
      <c r="C3266" s="121"/>
      <c r="D3266" s="121"/>
      <c r="E3266" s="121"/>
      <c r="F3266" s="122"/>
      <c r="G3266" s="121"/>
      <c r="H3266" s="122"/>
      <c r="I3266" s="121"/>
      <c r="J3266" s="121"/>
      <c r="K3266" s="121"/>
      <c r="L3266" s="121"/>
      <c r="M3266" s="122"/>
      <c r="N3266" s="121"/>
      <c r="O3266" s="121"/>
      <c r="P3266" s="121"/>
      <c r="Q3266" s="121"/>
      <c r="R3266" s="122"/>
      <c r="S3266" s="121"/>
      <c r="T3266" s="121"/>
      <c r="U3266" s="121"/>
      <c r="V3266" s="121"/>
      <c r="W3266" s="122"/>
      <c r="X3266" s="121"/>
      <c r="Y3266" s="114"/>
      <c r="Z3266" s="114"/>
      <c r="AA3266" s="114"/>
      <c r="AB3266" s="115"/>
    </row>
    <row r="3267" spans="1:28" x14ac:dyDescent="0.2">
      <c r="A3267" s="101">
        <v>3265</v>
      </c>
      <c r="B3267" s="37"/>
      <c r="C3267" s="37"/>
      <c r="D3267" s="37"/>
      <c r="G3267" s="37"/>
      <c r="J3267" s="25"/>
      <c r="K3267" s="25"/>
      <c r="P3267" s="25"/>
      <c r="T3267" s="37"/>
      <c r="U3267" s="37"/>
      <c r="Y3267" s="37"/>
      <c r="Z3267" s="37"/>
    </row>
    <row r="3268" spans="1:28" x14ac:dyDescent="0.2">
      <c r="A3268" s="101">
        <v>3266</v>
      </c>
      <c r="B3268" s="37"/>
      <c r="C3268" s="37"/>
      <c r="D3268" s="37"/>
      <c r="G3268" s="37"/>
      <c r="J3268" s="25"/>
      <c r="K3268" s="25"/>
      <c r="P3268" s="25"/>
      <c r="T3268" s="37"/>
      <c r="U3268" s="37"/>
      <c r="Y3268" s="37"/>
      <c r="Z3268" s="37"/>
    </row>
    <row r="3269" spans="1:28" x14ac:dyDescent="0.2">
      <c r="A3269" s="101">
        <v>3267</v>
      </c>
      <c r="B3269" s="37"/>
      <c r="C3269" s="37"/>
      <c r="D3269" s="37"/>
      <c r="G3269" s="37"/>
      <c r="J3269" s="25"/>
      <c r="K3269" s="25"/>
      <c r="P3269" s="25"/>
      <c r="T3269" s="37"/>
      <c r="U3269" s="37"/>
      <c r="Y3269" s="37"/>
      <c r="Z3269" s="37"/>
    </row>
    <row r="3270" spans="1:28" x14ac:dyDescent="0.2">
      <c r="A3270" s="101">
        <v>3268</v>
      </c>
      <c r="B3270" s="37"/>
      <c r="C3270" s="37"/>
      <c r="D3270" s="37"/>
      <c r="G3270" s="37"/>
      <c r="J3270" s="25"/>
      <c r="K3270" s="25"/>
      <c r="P3270" s="25"/>
      <c r="T3270" s="37"/>
      <c r="U3270" s="37"/>
      <c r="Y3270" s="37"/>
      <c r="Z3270" s="37"/>
    </row>
    <row r="3271" spans="1:28" ht="13.5" thickBot="1" x14ac:dyDescent="0.25">
      <c r="A3271" s="113">
        <v>3269</v>
      </c>
      <c r="B3271" s="121"/>
      <c r="C3271" s="121"/>
      <c r="D3271" s="121"/>
      <c r="E3271" s="121"/>
      <c r="F3271" s="122"/>
      <c r="G3271" s="121"/>
      <c r="H3271" s="122"/>
      <c r="I3271" s="121"/>
      <c r="J3271" s="121"/>
      <c r="K3271" s="121"/>
      <c r="L3271" s="121"/>
      <c r="M3271" s="122"/>
      <c r="N3271" s="121"/>
      <c r="O3271" s="121"/>
      <c r="P3271" s="121"/>
      <c r="Q3271" s="121"/>
      <c r="R3271" s="122"/>
      <c r="S3271" s="121"/>
      <c r="T3271" s="121"/>
      <c r="U3271" s="121"/>
      <c r="V3271" s="121"/>
      <c r="W3271" s="122"/>
      <c r="X3271" s="121"/>
      <c r="Y3271" s="114"/>
      <c r="Z3271" s="114"/>
      <c r="AA3271" s="114"/>
      <c r="AB3271" s="115"/>
    </row>
    <row r="3272" spans="1:28" x14ac:dyDescent="0.2">
      <c r="A3272" s="101">
        <v>3270</v>
      </c>
      <c r="B3272" s="37"/>
      <c r="C3272" s="37"/>
      <c r="D3272" s="37"/>
      <c r="G3272" s="37"/>
      <c r="J3272" s="25"/>
      <c r="K3272" s="25"/>
      <c r="P3272" s="25"/>
      <c r="T3272" s="37"/>
      <c r="U3272" s="37"/>
      <c r="Y3272" s="37"/>
      <c r="Z3272" s="37"/>
    </row>
    <row r="3273" spans="1:28" x14ac:dyDescent="0.2">
      <c r="A3273" s="101">
        <v>3271</v>
      </c>
      <c r="B3273" s="37"/>
      <c r="C3273" s="37"/>
      <c r="D3273" s="37"/>
      <c r="G3273" s="37"/>
      <c r="J3273" s="25"/>
      <c r="K3273" s="25"/>
      <c r="P3273" s="25"/>
      <c r="T3273" s="37"/>
      <c r="U3273" s="37"/>
      <c r="Y3273" s="37"/>
      <c r="Z3273" s="37"/>
    </row>
    <row r="3274" spans="1:28" x14ac:dyDescent="0.2">
      <c r="A3274" s="101">
        <v>3272</v>
      </c>
      <c r="B3274" s="37"/>
      <c r="C3274" s="37"/>
      <c r="D3274" s="37"/>
      <c r="G3274" s="37"/>
      <c r="J3274" s="25"/>
      <c r="K3274" s="25"/>
      <c r="P3274" s="25"/>
      <c r="T3274" s="37"/>
      <c r="U3274" s="37"/>
      <c r="Y3274" s="37"/>
      <c r="Z3274" s="37"/>
    </row>
    <row r="3275" spans="1:28" x14ac:dyDescent="0.2">
      <c r="A3275" s="101">
        <v>3273</v>
      </c>
      <c r="B3275" s="37"/>
      <c r="C3275" s="37"/>
      <c r="D3275" s="37"/>
      <c r="G3275" s="37"/>
      <c r="J3275" s="25"/>
      <c r="K3275" s="25"/>
      <c r="P3275" s="25"/>
      <c r="T3275" s="37"/>
      <c r="U3275" s="37"/>
      <c r="Y3275" s="37"/>
      <c r="Z3275" s="37"/>
    </row>
    <row r="3276" spans="1:28" ht="13.5" thickBot="1" x14ac:dyDescent="0.25">
      <c r="A3276" s="113">
        <v>3274</v>
      </c>
      <c r="B3276" s="121"/>
      <c r="C3276" s="121"/>
      <c r="D3276" s="121"/>
      <c r="E3276" s="121"/>
      <c r="F3276" s="122"/>
      <c r="G3276" s="121"/>
      <c r="H3276" s="122"/>
      <c r="I3276" s="121"/>
      <c r="J3276" s="121"/>
      <c r="K3276" s="121"/>
      <c r="L3276" s="121"/>
      <c r="M3276" s="122"/>
      <c r="N3276" s="121"/>
      <c r="O3276" s="121"/>
      <c r="P3276" s="121"/>
      <c r="Q3276" s="121"/>
      <c r="R3276" s="122"/>
      <c r="S3276" s="121"/>
      <c r="T3276" s="121"/>
      <c r="U3276" s="121"/>
      <c r="V3276" s="121"/>
      <c r="W3276" s="122"/>
      <c r="X3276" s="121"/>
      <c r="Y3276" s="114"/>
      <c r="Z3276" s="114"/>
      <c r="AA3276" s="114"/>
      <c r="AB3276" s="115"/>
    </row>
    <row r="3277" spans="1:28" x14ac:dyDescent="0.2">
      <c r="A3277" s="101">
        <v>3275</v>
      </c>
      <c r="B3277" s="37"/>
      <c r="C3277" s="37"/>
      <c r="D3277" s="37"/>
      <c r="G3277" s="37"/>
      <c r="J3277" s="25"/>
      <c r="K3277" s="25"/>
      <c r="P3277" s="25"/>
      <c r="T3277" s="37"/>
      <c r="U3277" s="37"/>
      <c r="Y3277" s="37"/>
      <c r="Z3277" s="37"/>
    </row>
    <row r="3278" spans="1:28" x14ac:dyDescent="0.2">
      <c r="A3278" s="101">
        <v>3276</v>
      </c>
      <c r="B3278" s="37"/>
      <c r="C3278" s="37"/>
      <c r="D3278" s="37"/>
      <c r="G3278" s="37"/>
      <c r="J3278" s="25"/>
      <c r="K3278" s="25"/>
      <c r="P3278" s="25"/>
      <c r="T3278" s="37"/>
      <c r="U3278" s="37"/>
      <c r="Y3278" s="37"/>
      <c r="Z3278" s="37"/>
    </row>
    <row r="3279" spans="1:28" x14ac:dyDescent="0.2">
      <c r="A3279" s="101">
        <v>3277</v>
      </c>
      <c r="B3279" s="37"/>
      <c r="C3279" s="37"/>
      <c r="D3279" s="37"/>
      <c r="G3279" s="37"/>
      <c r="J3279" s="25"/>
      <c r="K3279" s="25"/>
      <c r="P3279" s="25"/>
      <c r="T3279" s="37"/>
      <c r="U3279" s="37"/>
      <c r="Y3279" s="37"/>
      <c r="Z3279" s="37"/>
    </row>
    <row r="3280" spans="1:28" x14ac:dyDescent="0.2">
      <c r="A3280" s="101">
        <v>3278</v>
      </c>
      <c r="B3280" s="37"/>
      <c r="C3280" s="37"/>
      <c r="D3280" s="37"/>
      <c r="G3280" s="37"/>
      <c r="J3280" s="25"/>
      <c r="K3280" s="25"/>
      <c r="P3280" s="25"/>
      <c r="T3280" s="37"/>
      <c r="U3280" s="37"/>
      <c r="Y3280" s="37"/>
      <c r="Z3280" s="37"/>
    </row>
    <row r="3281" spans="1:28" ht="13.5" thickBot="1" x14ac:dyDescent="0.25">
      <c r="A3281" s="113">
        <v>3279</v>
      </c>
      <c r="B3281" s="121"/>
      <c r="C3281" s="121"/>
      <c r="D3281" s="121"/>
      <c r="E3281" s="121"/>
      <c r="F3281" s="122"/>
      <c r="G3281" s="121"/>
      <c r="H3281" s="122"/>
      <c r="I3281" s="121"/>
      <c r="J3281" s="121"/>
      <c r="K3281" s="121"/>
      <c r="L3281" s="121"/>
      <c r="M3281" s="122"/>
      <c r="N3281" s="121"/>
      <c r="O3281" s="121"/>
      <c r="P3281" s="121"/>
      <c r="Q3281" s="121"/>
      <c r="R3281" s="122"/>
      <c r="S3281" s="121"/>
      <c r="T3281" s="121"/>
      <c r="U3281" s="121"/>
      <c r="V3281" s="121"/>
      <c r="W3281" s="122"/>
      <c r="X3281" s="121"/>
      <c r="Y3281" s="114"/>
      <c r="Z3281" s="114"/>
      <c r="AA3281" s="114"/>
      <c r="AB3281" s="115"/>
    </row>
    <row r="3282" spans="1:28" x14ac:dyDescent="0.2">
      <c r="A3282" s="101">
        <v>3280</v>
      </c>
      <c r="B3282" s="37"/>
      <c r="C3282" s="37"/>
      <c r="D3282" s="37"/>
      <c r="G3282" s="37"/>
      <c r="J3282" s="25"/>
      <c r="K3282" s="25"/>
      <c r="P3282" s="25"/>
      <c r="T3282" s="37"/>
      <c r="U3282" s="37"/>
      <c r="Y3282" s="37"/>
      <c r="Z3282" s="37"/>
    </row>
    <row r="3283" spans="1:28" x14ac:dyDescent="0.2">
      <c r="A3283" s="101">
        <v>3281</v>
      </c>
      <c r="B3283" s="37"/>
      <c r="C3283" s="37"/>
      <c r="D3283" s="37"/>
      <c r="G3283" s="37"/>
      <c r="J3283" s="25"/>
      <c r="K3283" s="25"/>
      <c r="P3283" s="25"/>
      <c r="T3283" s="37"/>
      <c r="U3283" s="37"/>
      <c r="Y3283" s="37"/>
      <c r="Z3283" s="37"/>
    </row>
    <row r="3284" spans="1:28" x14ac:dyDescent="0.2">
      <c r="A3284" s="101">
        <v>3282</v>
      </c>
      <c r="B3284" s="37"/>
      <c r="C3284" s="37"/>
      <c r="D3284" s="37"/>
      <c r="G3284" s="37"/>
      <c r="J3284" s="25"/>
      <c r="K3284" s="25"/>
      <c r="P3284" s="25"/>
      <c r="T3284" s="37"/>
      <c r="U3284" s="37"/>
      <c r="Y3284" s="37"/>
      <c r="Z3284" s="37"/>
    </row>
    <row r="3285" spans="1:28" x14ac:dyDescent="0.2">
      <c r="A3285" s="101">
        <v>3283</v>
      </c>
      <c r="B3285" s="37"/>
      <c r="C3285" s="37"/>
      <c r="D3285" s="37"/>
      <c r="G3285" s="37"/>
      <c r="J3285" s="25"/>
      <c r="K3285" s="25"/>
      <c r="P3285" s="25"/>
      <c r="T3285" s="37"/>
      <c r="U3285" s="37"/>
      <c r="Y3285" s="37"/>
      <c r="Z3285" s="37"/>
    </row>
    <row r="3286" spans="1:28" ht="13.5" thickBot="1" x14ac:dyDescent="0.25">
      <c r="A3286" s="113">
        <v>3284</v>
      </c>
      <c r="B3286" s="121"/>
      <c r="C3286" s="121"/>
      <c r="D3286" s="121"/>
      <c r="E3286" s="121"/>
      <c r="F3286" s="122"/>
      <c r="G3286" s="121"/>
      <c r="H3286" s="122"/>
      <c r="I3286" s="121"/>
      <c r="J3286" s="121"/>
      <c r="K3286" s="121"/>
      <c r="L3286" s="121"/>
      <c r="M3286" s="122"/>
      <c r="N3286" s="121"/>
      <c r="O3286" s="121"/>
      <c r="P3286" s="121"/>
      <c r="Q3286" s="121"/>
      <c r="R3286" s="122"/>
      <c r="S3286" s="121"/>
      <c r="T3286" s="121"/>
      <c r="U3286" s="121"/>
      <c r="V3286" s="121"/>
      <c r="W3286" s="122"/>
      <c r="X3286" s="121"/>
      <c r="Y3286" s="114"/>
      <c r="Z3286" s="114"/>
      <c r="AA3286" s="114"/>
      <c r="AB3286" s="115"/>
    </row>
    <row r="3287" spans="1:28" x14ac:dyDescent="0.2">
      <c r="A3287" s="101">
        <v>3285</v>
      </c>
      <c r="B3287" s="37"/>
      <c r="C3287" s="37"/>
      <c r="D3287" s="37"/>
      <c r="G3287" s="37"/>
      <c r="J3287" s="25"/>
      <c r="K3287" s="25"/>
      <c r="P3287" s="25"/>
      <c r="T3287" s="37"/>
      <c r="U3287" s="37"/>
      <c r="Y3287" s="37"/>
      <c r="Z3287" s="37"/>
    </row>
    <row r="3288" spans="1:28" x14ac:dyDescent="0.2">
      <c r="A3288" s="101">
        <v>3286</v>
      </c>
      <c r="B3288" s="37"/>
      <c r="C3288" s="37"/>
      <c r="D3288" s="37"/>
      <c r="G3288" s="37"/>
      <c r="J3288" s="25"/>
      <c r="K3288" s="25"/>
      <c r="P3288" s="25"/>
      <c r="T3288" s="37"/>
      <c r="U3288" s="37"/>
      <c r="Y3288" s="37"/>
      <c r="Z3288" s="37"/>
    </row>
    <row r="3289" spans="1:28" x14ac:dyDescent="0.2">
      <c r="A3289" s="101">
        <v>3287</v>
      </c>
      <c r="B3289" s="37"/>
      <c r="C3289" s="37"/>
      <c r="D3289" s="37"/>
      <c r="G3289" s="37"/>
      <c r="J3289" s="25"/>
      <c r="K3289" s="25"/>
      <c r="P3289" s="25"/>
      <c r="T3289" s="37"/>
      <c r="U3289" s="37"/>
      <c r="Y3289" s="37"/>
      <c r="Z3289" s="37"/>
    </row>
    <row r="3290" spans="1:28" x14ac:dyDescent="0.2">
      <c r="A3290" s="101">
        <v>3288</v>
      </c>
      <c r="B3290" s="37"/>
      <c r="C3290" s="37"/>
      <c r="D3290" s="37"/>
      <c r="G3290" s="37"/>
      <c r="J3290" s="25"/>
      <c r="K3290" s="25"/>
      <c r="P3290" s="25"/>
      <c r="T3290" s="37"/>
      <c r="U3290" s="37"/>
      <c r="Y3290" s="37"/>
      <c r="Z3290" s="37"/>
    </row>
    <row r="3291" spans="1:28" ht="13.5" thickBot="1" x14ac:dyDescent="0.25">
      <c r="A3291" s="113">
        <v>3289</v>
      </c>
      <c r="B3291" s="121"/>
      <c r="C3291" s="121"/>
      <c r="D3291" s="121"/>
      <c r="E3291" s="121"/>
      <c r="F3291" s="122"/>
      <c r="G3291" s="121"/>
      <c r="H3291" s="122"/>
      <c r="I3291" s="121"/>
      <c r="J3291" s="121"/>
      <c r="K3291" s="121"/>
      <c r="L3291" s="121"/>
      <c r="M3291" s="122"/>
      <c r="N3291" s="121"/>
      <c r="O3291" s="121"/>
      <c r="P3291" s="121"/>
      <c r="Q3291" s="121"/>
      <c r="R3291" s="122"/>
      <c r="S3291" s="121"/>
      <c r="T3291" s="121"/>
      <c r="U3291" s="121"/>
      <c r="V3291" s="121"/>
      <c r="W3291" s="122"/>
      <c r="X3291" s="121"/>
      <c r="Y3291" s="114"/>
      <c r="Z3291" s="114"/>
      <c r="AA3291" s="114"/>
      <c r="AB3291" s="115"/>
    </row>
    <row r="3292" spans="1:28" x14ac:dyDescent="0.2">
      <c r="A3292" s="101">
        <v>3290</v>
      </c>
      <c r="B3292" s="37"/>
      <c r="C3292" s="37"/>
      <c r="D3292" s="37"/>
      <c r="G3292" s="37"/>
      <c r="J3292" s="25"/>
      <c r="K3292" s="25"/>
      <c r="P3292" s="25"/>
      <c r="T3292" s="37"/>
      <c r="U3292" s="37"/>
      <c r="Y3292" s="37"/>
      <c r="Z3292" s="37"/>
    </row>
    <row r="3293" spans="1:28" x14ac:dyDescent="0.2">
      <c r="A3293" s="101">
        <v>3291</v>
      </c>
      <c r="B3293" s="37"/>
      <c r="C3293" s="37"/>
      <c r="D3293" s="37"/>
      <c r="G3293" s="37"/>
      <c r="J3293" s="25"/>
      <c r="K3293" s="25"/>
      <c r="P3293" s="25"/>
      <c r="T3293" s="37"/>
      <c r="U3293" s="37"/>
      <c r="Y3293" s="37"/>
      <c r="Z3293" s="37"/>
    </row>
    <row r="3294" spans="1:28" x14ac:dyDescent="0.2">
      <c r="A3294" s="101">
        <v>3292</v>
      </c>
      <c r="B3294" s="37"/>
      <c r="C3294" s="37"/>
      <c r="D3294" s="37"/>
      <c r="G3294" s="37"/>
      <c r="J3294" s="25"/>
      <c r="K3294" s="25"/>
      <c r="P3294" s="25"/>
      <c r="T3294" s="37"/>
      <c r="U3294" s="37"/>
      <c r="Y3294" s="37"/>
      <c r="Z3294" s="37"/>
    </row>
    <row r="3295" spans="1:28" x14ac:dyDescent="0.2">
      <c r="A3295" s="101">
        <v>3293</v>
      </c>
      <c r="B3295" s="37"/>
      <c r="C3295" s="37"/>
      <c r="D3295" s="37"/>
      <c r="G3295" s="37"/>
      <c r="J3295" s="25"/>
      <c r="K3295" s="25"/>
      <c r="P3295" s="25"/>
      <c r="T3295" s="37"/>
      <c r="U3295" s="37"/>
      <c r="Y3295" s="37"/>
      <c r="Z3295" s="37"/>
    </row>
    <row r="3296" spans="1:28" ht="13.5" thickBot="1" x14ac:dyDescent="0.25">
      <c r="A3296" s="113">
        <v>3294</v>
      </c>
      <c r="B3296" s="121"/>
      <c r="C3296" s="121"/>
      <c r="D3296" s="121"/>
      <c r="E3296" s="121"/>
      <c r="F3296" s="122"/>
      <c r="G3296" s="121"/>
      <c r="H3296" s="122"/>
      <c r="I3296" s="121"/>
      <c r="J3296" s="121"/>
      <c r="K3296" s="121"/>
      <c r="L3296" s="121"/>
      <c r="M3296" s="122"/>
      <c r="N3296" s="121"/>
      <c r="O3296" s="121"/>
      <c r="P3296" s="121"/>
      <c r="Q3296" s="121"/>
      <c r="R3296" s="122"/>
      <c r="S3296" s="121"/>
      <c r="T3296" s="121"/>
      <c r="U3296" s="121"/>
      <c r="V3296" s="121"/>
      <c r="W3296" s="122"/>
      <c r="X3296" s="121"/>
      <c r="Y3296" s="114"/>
      <c r="Z3296" s="114"/>
      <c r="AA3296" s="114"/>
      <c r="AB3296" s="115"/>
    </row>
    <row r="3297" spans="1:28" x14ac:dyDescent="0.2">
      <c r="A3297" s="101">
        <v>3295</v>
      </c>
      <c r="B3297" s="37"/>
      <c r="C3297" s="37"/>
      <c r="D3297" s="37"/>
      <c r="G3297" s="37"/>
      <c r="J3297" s="25"/>
      <c r="K3297" s="25"/>
      <c r="P3297" s="25"/>
      <c r="T3297" s="37"/>
      <c r="U3297" s="37"/>
      <c r="Y3297" s="37"/>
      <c r="Z3297" s="37"/>
    </row>
    <row r="3298" spans="1:28" x14ac:dyDescent="0.2">
      <c r="A3298" s="101">
        <v>3296</v>
      </c>
      <c r="B3298" s="37"/>
      <c r="C3298" s="37"/>
      <c r="D3298" s="37"/>
      <c r="G3298" s="37"/>
      <c r="J3298" s="25"/>
      <c r="K3298" s="25"/>
      <c r="P3298" s="25"/>
      <c r="T3298" s="37"/>
      <c r="U3298" s="37"/>
      <c r="Y3298" s="37"/>
      <c r="Z3298" s="37"/>
    </row>
    <row r="3299" spans="1:28" x14ac:dyDescent="0.2">
      <c r="A3299" s="101">
        <v>3297</v>
      </c>
      <c r="B3299" s="37"/>
      <c r="C3299" s="37"/>
      <c r="D3299" s="37"/>
      <c r="G3299" s="37"/>
      <c r="J3299" s="25"/>
      <c r="K3299" s="25"/>
      <c r="P3299" s="25"/>
      <c r="T3299" s="37"/>
      <c r="U3299" s="37"/>
      <c r="Y3299" s="37"/>
      <c r="Z3299" s="37"/>
    </row>
    <row r="3300" spans="1:28" x14ac:dyDescent="0.2">
      <c r="A3300" s="101">
        <v>3298</v>
      </c>
      <c r="B3300" s="37"/>
      <c r="C3300" s="37"/>
      <c r="D3300" s="37"/>
      <c r="G3300" s="37"/>
      <c r="J3300" s="25"/>
      <c r="K3300" s="25"/>
      <c r="P3300" s="25"/>
      <c r="T3300" s="37"/>
      <c r="U3300" s="37"/>
      <c r="Y3300" s="37"/>
      <c r="Z3300" s="37"/>
    </row>
    <row r="3301" spans="1:28" ht="13.5" thickBot="1" x14ac:dyDescent="0.25">
      <c r="A3301" s="113">
        <v>3299</v>
      </c>
      <c r="B3301" s="121"/>
      <c r="C3301" s="121"/>
      <c r="D3301" s="121"/>
      <c r="E3301" s="121"/>
      <c r="F3301" s="122"/>
      <c r="G3301" s="121"/>
      <c r="H3301" s="122"/>
      <c r="I3301" s="121"/>
      <c r="J3301" s="121"/>
      <c r="K3301" s="121"/>
      <c r="L3301" s="121"/>
      <c r="M3301" s="122"/>
      <c r="N3301" s="121"/>
      <c r="O3301" s="121"/>
      <c r="P3301" s="121"/>
      <c r="Q3301" s="121"/>
      <c r="R3301" s="122"/>
      <c r="S3301" s="121"/>
      <c r="T3301" s="121"/>
      <c r="U3301" s="121"/>
      <c r="V3301" s="121"/>
      <c r="W3301" s="122"/>
      <c r="X3301" s="121"/>
      <c r="Y3301" s="114"/>
      <c r="Z3301" s="114"/>
      <c r="AA3301" s="114"/>
      <c r="AB3301" s="115"/>
    </row>
    <row r="3302" spans="1:28" x14ac:dyDescent="0.2">
      <c r="A3302" s="101">
        <v>3300</v>
      </c>
      <c r="B3302" s="37"/>
      <c r="C3302" s="37"/>
      <c r="D3302" s="37"/>
      <c r="G3302" s="37"/>
      <c r="J3302" s="25"/>
      <c r="K3302" s="25"/>
      <c r="P3302" s="25"/>
      <c r="T3302" s="37"/>
      <c r="U3302" s="37"/>
      <c r="Y3302" s="37"/>
      <c r="Z3302" s="37"/>
    </row>
    <row r="3303" spans="1:28" x14ac:dyDescent="0.2">
      <c r="A3303" s="101">
        <v>3301</v>
      </c>
      <c r="B3303" s="37"/>
      <c r="C3303" s="37"/>
      <c r="D3303" s="37"/>
      <c r="G3303" s="37"/>
      <c r="J3303" s="25"/>
      <c r="K3303" s="25"/>
      <c r="P3303" s="25"/>
      <c r="T3303" s="37"/>
      <c r="U3303" s="37"/>
      <c r="Y3303" s="37"/>
      <c r="Z3303" s="37"/>
    </row>
    <row r="3304" spans="1:28" x14ac:dyDescent="0.2">
      <c r="A3304" s="101">
        <v>3302</v>
      </c>
      <c r="B3304" s="37"/>
      <c r="C3304" s="37"/>
      <c r="D3304" s="37"/>
      <c r="G3304" s="37"/>
      <c r="J3304" s="25"/>
      <c r="K3304" s="25"/>
      <c r="P3304" s="25"/>
      <c r="T3304" s="37"/>
      <c r="U3304" s="37"/>
      <c r="Y3304" s="37"/>
      <c r="Z3304" s="37"/>
    </row>
    <row r="3305" spans="1:28" x14ac:dyDescent="0.2">
      <c r="A3305" s="101">
        <v>3303</v>
      </c>
      <c r="B3305" s="37"/>
      <c r="C3305" s="37"/>
      <c r="D3305" s="37"/>
      <c r="G3305" s="37"/>
      <c r="J3305" s="25"/>
      <c r="K3305" s="25"/>
      <c r="P3305" s="25"/>
      <c r="T3305" s="37"/>
      <c r="U3305" s="37"/>
      <c r="Y3305" s="37"/>
      <c r="Z3305" s="37"/>
    </row>
    <row r="3306" spans="1:28" ht="13.5" thickBot="1" x14ac:dyDescent="0.25">
      <c r="A3306" s="113">
        <v>3304</v>
      </c>
      <c r="B3306" s="121"/>
      <c r="C3306" s="121"/>
      <c r="D3306" s="121"/>
      <c r="E3306" s="121"/>
      <c r="F3306" s="122"/>
      <c r="G3306" s="121"/>
      <c r="H3306" s="122"/>
      <c r="I3306" s="121"/>
      <c r="J3306" s="121"/>
      <c r="K3306" s="121"/>
      <c r="L3306" s="121"/>
      <c r="M3306" s="122"/>
      <c r="N3306" s="121"/>
      <c r="O3306" s="121"/>
      <c r="P3306" s="121"/>
      <c r="Q3306" s="121"/>
      <c r="R3306" s="122"/>
      <c r="S3306" s="121"/>
      <c r="T3306" s="121"/>
      <c r="U3306" s="121"/>
      <c r="V3306" s="121"/>
      <c r="W3306" s="122"/>
      <c r="X3306" s="121"/>
      <c r="Y3306" s="114"/>
      <c r="Z3306" s="114"/>
      <c r="AA3306" s="114"/>
      <c r="AB3306" s="115"/>
    </row>
    <row r="3307" spans="1:28" x14ac:dyDescent="0.2">
      <c r="A3307" s="101">
        <v>3305</v>
      </c>
      <c r="B3307" s="37"/>
      <c r="C3307" s="37"/>
      <c r="D3307" s="37"/>
      <c r="G3307" s="37"/>
      <c r="J3307" s="25"/>
      <c r="K3307" s="25"/>
      <c r="P3307" s="25"/>
      <c r="T3307" s="37"/>
      <c r="U3307" s="37"/>
      <c r="Y3307" s="37"/>
      <c r="Z3307" s="37"/>
    </row>
    <row r="3308" spans="1:28" x14ac:dyDescent="0.2">
      <c r="A3308" s="101">
        <v>3306</v>
      </c>
      <c r="B3308" s="37"/>
      <c r="C3308" s="37"/>
      <c r="D3308" s="37"/>
      <c r="G3308" s="37"/>
      <c r="J3308" s="25"/>
      <c r="K3308" s="25"/>
      <c r="P3308" s="25"/>
      <c r="T3308" s="37"/>
      <c r="U3308" s="37"/>
      <c r="Y3308" s="37"/>
      <c r="Z3308" s="37"/>
    </row>
    <row r="3309" spans="1:28" x14ac:dyDescent="0.2">
      <c r="A3309" s="101">
        <v>3307</v>
      </c>
      <c r="B3309" s="37"/>
      <c r="C3309" s="37"/>
      <c r="D3309" s="37"/>
      <c r="G3309" s="37"/>
      <c r="J3309" s="25"/>
      <c r="K3309" s="25"/>
      <c r="P3309" s="25"/>
      <c r="T3309" s="37"/>
      <c r="U3309" s="37"/>
      <c r="Y3309" s="37"/>
      <c r="Z3309" s="37"/>
    </row>
    <row r="3310" spans="1:28" x14ac:dyDescent="0.2">
      <c r="A3310" s="101">
        <v>3308</v>
      </c>
      <c r="B3310" s="37"/>
      <c r="C3310" s="37"/>
      <c r="D3310" s="37"/>
      <c r="G3310" s="37"/>
      <c r="J3310" s="25"/>
      <c r="K3310" s="25"/>
      <c r="P3310" s="25"/>
      <c r="T3310" s="37"/>
      <c r="U3310" s="37"/>
      <c r="Y3310" s="37"/>
      <c r="Z3310" s="37"/>
    </row>
    <row r="3311" spans="1:28" ht="13.5" thickBot="1" x14ac:dyDescent="0.25">
      <c r="A3311" s="113">
        <v>3309</v>
      </c>
      <c r="B3311" s="121"/>
      <c r="C3311" s="121"/>
      <c r="D3311" s="121"/>
      <c r="E3311" s="121"/>
      <c r="F3311" s="122"/>
      <c r="G3311" s="121"/>
      <c r="H3311" s="122"/>
      <c r="I3311" s="121"/>
      <c r="J3311" s="121"/>
      <c r="K3311" s="121"/>
      <c r="L3311" s="121"/>
      <c r="M3311" s="122"/>
      <c r="N3311" s="121"/>
      <c r="O3311" s="121"/>
      <c r="P3311" s="121"/>
      <c r="Q3311" s="121"/>
      <c r="R3311" s="122"/>
      <c r="S3311" s="121"/>
      <c r="T3311" s="121"/>
      <c r="U3311" s="121"/>
      <c r="V3311" s="121"/>
      <c r="W3311" s="122"/>
      <c r="X3311" s="121"/>
      <c r="Y3311" s="114"/>
      <c r="Z3311" s="114"/>
      <c r="AA3311" s="114"/>
      <c r="AB3311" s="115"/>
    </row>
    <row r="3312" spans="1:28" x14ac:dyDescent="0.2">
      <c r="A3312" s="101">
        <v>3310</v>
      </c>
      <c r="B3312" s="37"/>
      <c r="C3312" s="37"/>
      <c r="D3312" s="37"/>
      <c r="G3312" s="37"/>
      <c r="J3312" s="25"/>
      <c r="K3312" s="25"/>
      <c r="P3312" s="25"/>
      <c r="T3312" s="37"/>
      <c r="U3312" s="37"/>
      <c r="Y3312" s="37"/>
      <c r="Z3312" s="37"/>
    </row>
    <row r="3313" spans="1:28" x14ac:dyDescent="0.2">
      <c r="A3313" s="101">
        <v>3311</v>
      </c>
      <c r="B3313" s="37"/>
      <c r="C3313" s="37"/>
      <c r="D3313" s="37"/>
      <c r="G3313" s="37"/>
      <c r="J3313" s="25"/>
      <c r="K3313" s="25"/>
      <c r="P3313" s="25"/>
      <c r="T3313" s="37"/>
      <c r="U3313" s="37"/>
      <c r="Y3313" s="37"/>
      <c r="Z3313" s="37"/>
    </row>
    <row r="3314" spans="1:28" x14ac:dyDescent="0.2">
      <c r="A3314" s="101">
        <v>3312</v>
      </c>
      <c r="B3314" s="37"/>
      <c r="C3314" s="37"/>
      <c r="D3314" s="37"/>
      <c r="G3314" s="37"/>
      <c r="J3314" s="25"/>
      <c r="K3314" s="25"/>
      <c r="P3314" s="25"/>
      <c r="T3314" s="37"/>
      <c r="U3314" s="37"/>
      <c r="Y3314" s="37"/>
      <c r="Z3314" s="37"/>
    </row>
    <row r="3315" spans="1:28" x14ac:dyDescent="0.2">
      <c r="A3315" s="101">
        <v>3313</v>
      </c>
      <c r="B3315" s="37"/>
      <c r="C3315" s="37"/>
      <c r="D3315" s="37"/>
      <c r="G3315" s="37"/>
      <c r="J3315" s="25"/>
      <c r="K3315" s="25"/>
      <c r="P3315" s="25"/>
      <c r="T3315" s="37"/>
      <c r="U3315" s="37"/>
      <c r="Y3315" s="37"/>
      <c r="Z3315" s="37"/>
    </row>
    <row r="3316" spans="1:28" ht="13.5" thickBot="1" x14ac:dyDescent="0.25">
      <c r="A3316" s="113">
        <v>3314</v>
      </c>
      <c r="B3316" s="121"/>
      <c r="C3316" s="121"/>
      <c r="D3316" s="121"/>
      <c r="E3316" s="121"/>
      <c r="F3316" s="122"/>
      <c r="G3316" s="121"/>
      <c r="H3316" s="122"/>
      <c r="I3316" s="121"/>
      <c r="J3316" s="121"/>
      <c r="K3316" s="121"/>
      <c r="L3316" s="121"/>
      <c r="M3316" s="122"/>
      <c r="N3316" s="121"/>
      <c r="O3316" s="121"/>
      <c r="P3316" s="121"/>
      <c r="Q3316" s="121"/>
      <c r="R3316" s="122"/>
      <c r="S3316" s="121"/>
      <c r="T3316" s="121"/>
      <c r="U3316" s="121"/>
      <c r="V3316" s="121"/>
      <c r="W3316" s="122"/>
      <c r="X3316" s="121"/>
      <c r="Y3316" s="114"/>
      <c r="Z3316" s="114"/>
      <c r="AA3316" s="114"/>
      <c r="AB3316" s="115"/>
    </row>
    <row r="3317" spans="1:28" x14ac:dyDescent="0.2">
      <c r="A3317" s="101">
        <v>3315</v>
      </c>
      <c r="B3317" s="37"/>
      <c r="C3317" s="37"/>
      <c r="D3317" s="37"/>
      <c r="G3317" s="37"/>
      <c r="J3317" s="25"/>
      <c r="K3317" s="25"/>
      <c r="P3317" s="25"/>
      <c r="T3317" s="37"/>
      <c r="U3317" s="37"/>
      <c r="Y3317" s="37"/>
      <c r="Z3317" s="37"/>
    </row>
    <row r="3318" spans="1:28" x14ac:dyDescent="0.2">
      <c r="A3318" s="101">
        <v>3316</v>
      </c>
      <c r="B3318" s="37"/>
      <c r="C3318" s="37"/>
      <c r="D3318" s="37"/>
      <c r="G3318" s="37"/>
      <c r="J3318" s="25"/>
      <c r="K3318" s="25"/>
      <c r="P3318" s="25"/>
      <c r="T3318" s="37"/>
      <c r="U3318" s="37"/>
      <c r="Y3318" s="37"/>
      <c r="Z3318" s="37"/>
    </row>
    <row r="3319" spans="1:28" x14ac:dyDescent="0.2">
      <c r="A3319" s="101">
        <v>3317</v>
      </c>
      <c r="B3319" s="37"/>
      <c r="C3319" s="37"/>
      <c r="D3319" s="37"/>
      <c r="G3319" s="37"/>
      <c r="J3319" s="25"/>
      <c r="K3319" s="25"/>
      <c r="P3319" s="25"/>
      <c r="T3319" s="37"/>
      <c r="U3319" s="37"/>
      <c r="Y3319" s="37"/>
      <c r="Z3319" s="37"/>
    </row>
    <row r="3320" spans="1:28" x14ac:dyDescent="0.2">
      <c r="A3320" s="101">
        <v>3318</v>
      </c>
      <c r="B3320" s="37"/>
      <c r="C3320" s="37"/>
      <c r="D3320" s="37"/>
      <c r="G3320" s="37"/>
      <c r="J3320" s="25"/>
      <c r="K3320" s="25"/>
      <c r="P3320" s="25"/>
      <c r="T3320" s="37"/>
      <c r="U3320" s="37"/>
      <c r="Y3320" s="37"/>
      <c r="Z3320" s="37"/>
    </row>
    <row r="3321" spans="1:28" ht="13.5" thickBot="1" x14ac:dyDescent="0.25">
      <c r="A3321" s="113">
        <v>3319</v>
      </c>
      <c r="B3321" s="121"/>
      <c r="C3321" s="121"/>
      <c r="D3321" s="121"/>
      <c r="E3321" s="121"/>
      <c r="F3321" s="122"/>
      <c r="G3321" s="121"/>
      <c r="H3321" s="122"/>
      <c r="I3321" s="121"/>
      <c r="J3321" s="121"/>
      <c r="K3321" s="121"/>
      <c r="L3321" s="121"/>
      <c r="M3321" s="122"/>
      <c r="N3321" s="121"/>
      <c r="O3321" s="121"/>
      <c r="P3321" s="121"/>
      <c r="Q3321" s="121"/>
      <c r="R3321" s="122"/>
      <c r="S3321" s="121"/>
      <c r="T3321" s="121"/>
      <c r="U3321" s="121"/>
      <c r="V3321" s="121"/>
      <c r="W3321" s="122"/>
      <c r="X3321" s="121"/>
      <c r="Y3321" s="114"/>
      <c r="Z3321" s="114"/>
      <c r="AA3321" s="114"/>
      <c r="AB3321" s="115"/>
    </row>
    <row r="3322" spans="1:28" x14ac:dyDescent="0.2">
      <c r="A3322" s="101">
        <v>3320</v>
      </c>
      <c r="B3322" s="37"/>
      <c r="C3322" s="37"/>
      <c r="D3322" s="37"/>
      <c r="G3322" s="37"/>
      <c r="J3322" s="25"/>
      <c r="K3322" s="25"/>
      <c r="P3322" s="25"/>
      <c r="T3322" s="37"/>
      <c r="U3322" s="37"/>
      <c r="Y3322" s="37"/>
      <c r="Z3322" s="37"/>
    </row>
    <row r="3323" spans="1:28" x14ac:dyDescent="0.2">
      <c r="A3323" s="101">
        <v>3321</v>
      </c>
      <c r="B3323" s="37"/>
      <c r="C3323" s="37"/>
      <c r="D3323" s="37"/>
      <c r="G3323" s="37"/>
      <c r="J3323" s="25"/>
      <c r="K3323" s="25"/>
      <c r="P3323" s="25"/>
      <c r="T3323" s="37"/>
      <c r="U3323" s="37"/>
      <c r="Y3323" s="37"/>
      <c r="Z3323" s="37"/>
    </row>
    <row r="3324" spans="1:28" x14ac:dyDescent="0.2">
      <c r="A3324" s="101">
        <v>3322</v>
      </c>
      <c r="B3324" s="37"/>
      <c r="C3324" s="37"/>
      <c r="D3324" s="37"/>
      <c r="G3324" s="37"/>
      <c r="J3324" s="25"/>
      <c r="K3324" s="25"/>
      <c r="P3324" s="25"/>
      <c r="T3324" s="37"/>
      <c r="U3324" s="37"/>
      <c r="Y3324" s="37"/>
      <c r="Z3324" s="37"/>
    </row>
    <row r="3325" spans="1:28" x14ac:dyDescent="0.2">
      <c r="A3325" s="101">
        <v>3323</v>
      </c>
      <c r="B3325" s="37"/>
      <c r="C3325" s="37"/>
      <c r="D3325" s="37"/>
      <c r="G3325" s="37"/>
      <c r="J3325" s="25"/>
      <c r="K3325" s="25"/>
      <c r="P3325" s="25"/>
      <c r="T3325" s="37"/>
      <c r="U3325" s="37"/>
      <c r="Y3325" s="37"/>
      <c r="Z3325" s="37"/>
    </row>
    <row r="3326" spans="1:28" ht="13.5" thickBot="1" x14ac:dyDescent="0.25">
      <c r="A3326" s="113">
        <v>3324</v>
      </c>
      <c r="B3326" s="121"/>
      <c r="C3326" s="121"/>
      <c r="D3326" s="121"/>
      <c r="E3326" s="121"/>
      <c r="F3326" s="122"/>
      <c r="G3326" s="121"/>
      <c r="H3326" s="122"/>
      <c r="I3326" s="121"/>
      <c r="J3326" s="121"/>
      <c r="K3326" s="121"/>
      <c r="L3326" s="121"/>
      <c r="M3326" s="122"/>
      <c r="N3326" s="121"/>
      <c r="O3326" s="121"/>
      <c r="P3326" s="121"/>
      <c r="Q3326" s="121"/>
      <c r="R3326" s="122"/>
      <c r="S3326" s="121"/>
      <c r="T3326" s="121"/>
      <c r="U3326" s="121"/>
      <c r="V3326" s="121"/>
      <c r="W3326" s="122"/>
      <c r="X3326" s="121"/>
      <c r="Y3326" s="114"/>
      <c r="Z3326" s="114"/>
      <c r="AA3326" s="114"/>
      <c r="AB3326" s="115"/>
    </row>
    <row r="3327" spans="1:28" x14ac:dyDescent="0.2">
      <c r="A3327" s="101">
        <v>3325</v>
      </c>
      <c r="B3327" s="37"/>
      <c r="C3327" s="37"/>
      <c r="D3327" s="37"/>
      <c r="G3327" s="37"/>
      <c r="J3327" s="25"/>
      <c r="K3327" s="25"/>
      <c r="P3327" s="25"/>
      <c r="T3327" s="37"/>
      <c r="U3327" s="37"/>
      <c r="Y3327" s="37"/>
      <c r="Z3327" s="37"/>
    </row>
    <row r="3328" spans="1:28" x14ac:dyDescent="0.2">
      <c r="A3328" s="101">
        <v>3326</v>
      </c>
      <c r="B3328" s="37"/>
      <c r="C3328" s="37"/>
      <c r="D3328" s="37"/>
      <c r="G3328" s="37"/>
      <c r="J3328" s="25"/>
      <c r="K3328" s="25"/>
      <c r="P3328" s="25"/>
      <c r="T3328" s="37"/>
      <c r="U3328" s="37"/>
      <c r="Y3328" s="37"/>
      <c r="Z3328" s="37"/>
    </row>
    <row r="3329" spans="1:28" x14ac:dyDescent="0.2">
      <c r="A3329" s="101">
        <v>3327</v>
      </c>
      <c r="B3329" s="37"/>
      <c r="C3329" s="37"/>
      <c r="D3329" s="37"/>
      <c r="G3329" s="37"/>
      <c r="J3329" s="25"/>
      <c r="K3329" s="25"/>
      <c r="P3329" s="25"/>
      <c r="T3329" s="37"/>
      <c r="U3329" s="37"/>
      <c r="Y3329" s="37"/>
      <c r="Z3329" s="37"/>
    </row>
    <row r="3330" spans="1:28" x14ac:dyDescent="0.2">
      <c r="A3330" s="101">
        <v>3328</v>
      </c>
      <c r="B3330" s="37"/>
      <c r="C3330" s="37"/>
      <c r="D3330" s="37"/>
      <c r="G3330" s="37"/>
      <c r="J3330" s="25"/>
      <c r="K3330" s="25"/>
      <c r="P3330" s="25"/>
      <c r="T3330" s="37"/>
      <c r="U3330" s="37"/>
      <c r="Y3330" s="37"/>
      <c r="Z3330" s="37"/>
    </row>
    <row r="3331" spans="1:28" ht="13.5" thickBot="1" x14ac:dyDescent="0.25">
      <c r="A3331" s="113">
        <v>3329</v>
      </c>
      <c r="B3331" s="121"/>
      <c r="C3331" s="121"/>
      <c r="D3331" s="121"/>
      <c r="E3331" s="121"/>
      <c r="F3331" s="122"/>
      <c r="G3331" s="121"/>
      <c r="H3331" s="122"/>
      <c r="I3331" s="121"/>
      <c r="J3331" s="121"/>
      <c r="K3331" s="121"/>
      <c r="L3331" s="121"/>
      <c r="M3331" s="122"/>
      <c r="N3331" s="121"/>
      <c r="O3331" s="121"/>
      <c r="P3331" s="121"/>
      <c r="Q3331" s="121"/>
      <c r="R3331" s="122"/>
      <c r="S3331" s="121"/>
      <c r="T3331" s="121"/>
      <c r="U3331" s="121"/>
      <c r="V3331" s="121"/>
      <c r="W3331" s="122"/>
      <c r="X3331" s="121"/>
      <c r="Y3331" s="114"/>
      <c r="Z3331" s="114"/>
      <c r="AA3331" s="114"/>
      <c r="AB3331" s="115"/>
    </row>
    <row r="3332" spans="1:28" x14ac:dyDescent="0.2">
      <c r="A3332" s="101">
        <v>3330</v>
      </c>
      <c r="B3332" s="37"/>
      <c r="C3332" s="37"/>
      <c r="D3332" s="37"/>
      <c r="G3332" s="37"/>
      <c r="J3332" s="25"/>
      <c r="K3332" s="25"/>
      <c r="P3332" s="25"/>
      <c r="T3332" s="37"/>
      <c r="U3332" s="37"/>
      <c r="Y3332" s="37"/>
      <c r="Z3332" s="37"/>
    </row>
    <row r="3333" spans="1:28" x14ac:dyDescent="0.2">
      <c r="A3333" s="101">
        <v>3331</v>
      </c>
      <c r="B3333" s="37"/>
      <c r="C3333" s="37"/>
      <c r="D3333" s="37"/>
      <c r="G3333" s="37"/>
      <c r="J3333" s="25"/>
      <c r="K3333" s="25"/>
      <c r="P3333" s="25"/>
      <c r="T3333" s="37"/>
      <c r="U3333" s="37"/>
      <c r="Y3333" s="37"/>
      <c r="Z3333" s="37"/>
    </row>
    <row r="3334" spans="1:28" x14ac:dyDescent="0.2">
      <c r="A3334" s="101">
        <v>3332</v>
      </c>
      <c r="B3334" s="37"/>
      <c r="C3334" s="37"/>
      <c r="D3334" s="37"/>
      <c r="G3334" s="37"/>
      <c r="J3334" s="25"/>
      <c r="K3334" s="25"/>
      <c r="P3334" s="25"/>
      <c r="T3334" s="37"/>
      <c r="U3334" s="37"/>
      <c r="Y3334" s="37"/>
      <c r="Z3334" s="37"/>
    </row>
    <row r="3335" spans="1:28" x14ac:dyDescent="0.2">
      <c r="A3335" s="101">
        <v>3333</v>
      </c>
      <c r="B3335" s="37"/>
      <c r="C3335" s="37"/>
      <c r="D3335" s="37"/>
      <c r="G3335" s="37"/>
      <c r="J3335" s="25"/>
      <c r="K3335" s="25"/>
      <c r="P3335" s="25"/>
      <c r="T3335" s="37"/>
      <c r="U3335" s="37"/>
      <c r="Y3335" s="37"/>
      <c r="Z3335" s="37"/>
    </row>
    <row r="3336" spans="1:28" ht="13.5" thickBot="1" x14ac:dyDescent="0.25">
      <c r="A3336" s="113">
        <v>3334</v>
      </c>
      <c r="B3336" s="121"/>
      <c r="C3336" s="121"/>
      <c r="D3336" s="121"/>
      <c r="E3336" s="121"/>
      <c r="F3336" s="122"/>
      <c r="G3336" s="121"/>
      <c r="H3336" s="122"/>
      <c r="I3336" s="121"/>
      <c r="J3336" s="121"/>
      <c r="K3336" s="121"/>
      <c r="L3336" s="121"/>
      <c r="M3336" s="122"/>
      <c r="N3336" s="121"/>
      <c r="O3336" s="121"/>
      <c r="P3336" s="121"/>
      <c r="Q3336" s="121"/>
      <c r="R3336" s="122"/>
      <c r="S3336" s="121"/>
      <c r="T3336" s="121"/>
      <c r="U3336" s="121"/>
      <c r="V3336" s="121"/>
      <c r="W3336" s="122"/>
      <c r="X3336" s="121"/>
      <c r="Y3336" s="114"/>
      <c r="Z3336" s="114"/>
      <c r="AA3336" s="114"/>
      <c r="AB3336" s="115"/>
    </row>
    <row r="3337" spans="1:28" x14ac:dyDescent="0.2">
      <c r="A3337" s="101">
        <v>3335</v>
      </c>
      <c r="B3337" s="37"/>
      <c r="C3337" s="37"/>
      <c r="D3337" s="37"/>
      <c r="G3337" s="37"/>
      <c r="J3337" s="25"/>
      <c r="K3337" s="25"/>
      <c r="P3337" s="25"/>
      <c r="T3337" s="37"/>
      <c r="U3337" s="37"/>
      <c r="Y3337" s="37"/>
      <c r="Z3337" s="37"/>
    </row>
    <row r="3338" spans="1:28" x14ac:dyDescent="0.2">
      <c r="A3338" s="101">
        <v>3336</v>
      </c>
      <c r="B3338" s="37"/>
      <c r="C3338" s="37"/>
      <c r="D3338" s="37"/>
      <c r="G3338" s="37"/>
      <c r="J3338" s="25"/>
      <c r="K3338" s="25"/>
      <c r="P3338" s="25"/>
      <c r="T3338" s="37"/>
      <c r="U3338" s="37"/>
      <c r="Y3338" s="37"/>
      <c r="Z3338" s="37"/>
    </row>
    <row r="3339" spans="1:28" x14ac:dyDescent="0.2">
      <c r="A3339" s="101">
        <v>3337</v>
      </c>
      <c r="B3339" s="37"/>
      <c r="C3339" s="37"/>
      <c r="D3339" s="37"/>
      <c r="G3339" s="37"/>
      <c r="J3339" s="25"/>
      <c r="K3339" s="25"/>
      <c r="P3339" s="25"/>
      <c r="T3339" s="37"/>
      <c r="U3339" s="37"/>
      <c r="Y3339" s="37"/>
      <c r="Z3339" s="37"/>
    </row>
    <row r="3340" spans="1:28" x14ac:dyDescent="0.2">
      <c r="A3340" s="101">
        <v>3338</v>
      </c>
      <c r="B3340" s="37"/>
      <c r="C3340" s="37"/>
      <c r="D3340" s="37"/>
      <c r="G3340" s="37"/>
      <c r="J3340" s="25"/>
      <c r="K3340" s="25"/>
      <c r="P3340" s="25"/>
      <c r="T3340" s="37"/>
      <c r="U3340" s="37"/>
      <c r="Y3340" s="37"/>
      <c r="Z3340" s="37"/>
    </row>
    <row r="3341" spans="1:28" ht="13.5" thickBot="1" x14ac:dyDescent="0.25">
      <c r="A3341" s="113">
        <v>3339</v>
      </c>
      <c r="B3341" s="121"/>
      <c r="C3341" s="121"/>
      <c r="D3341" s="121"/>
      <c r="E3341" s="121"/>
      <c r="F3341" s="122"/>
      <c r="G3341" s="121"/>
      <c r="H3341" s="122"/>
      <c r="I3341" s="121"/>
      <c r="J3341" s="121"/>
      <c r="K3341" s="121"/>
      <c r="L3341" s="121"/>
      <c r="M3341" s="122"/>
      <c r="N3341" s="121"/>
      <c r="O3341" s="121"/>
      <c r="P3341" s="121"/>
      <c r="Q3341" s="121"/>
      <c r="R3341" s="122"/>
      <c r="S3341" s="121"/>
      <c r="T3341" s="121"/>
      <c r="U3341" s="121"/>
      <c r="V3341" s="121"/>
      <c r="W3341" s="122"/>
      <c r="X3341" s="121"/>
      <c r="Y3341" s="114"/>
      <c r="Z3341" s="114"/>
      <c r="AA3341" s="114"/>
      <c r="AB3341" s="115"/>
    </row>
    <row r="3342" spans="1:28" x14ac:dyDescent="0.2">
      <c r="A3342" s="101">
        <v>3340</v>
      </c>
      <c r="B3342" s="37"/>
      <c r="C3342" s="37"/>
      <c r="D3342" s="37"/>
      <c r="G3342" s="37"/>
      <c r="J3342" s="25"/>
      <c r="K3342" s="25"/>
      <c r="P3342" s="25"/>
      <c r="T3342" s="37"/>
      <c r="U3342" s="37"/>
      <c r="Y3342" s="37"/>
      <c r="Z3342" s="37"/>
    </row>
    <row r="3343" spans="1:28" x14ac:dyDescent="0.2">
      <c r="A3343" s="101">
        <v>3341</v>
      </c>
      <c r="B3343" s="37"/>
      <c r="C3343" s="37"/>
      <c r="D3343" s="37"/>
      <c r="G3343" s="37"/>
      <c r="J3343" s="25"/>
      <c r="K3343" s="25"/>
      <c r="P3343" s="25"/>
      <c r="T3343" s="37"/>
      <c r="U3343" s="37"/>
      <c r="Y3343" s="37"/>
      <c r="Z3343" s="37"/>
    </row>
    <row r="3344" spans="1:28" x14ac:dyDescent="0.2">
      <c r="A3344" s="101">
        <v>3342</v>
      </c>
      <c r="B3344" s="37"/>
      <c r="C3344" s="37"/>
      <c r="D3344" s="37"/>
      <c r="G3344" s="37"/>
      <c r="J3344" s="25"/>
      <c r="K3344" s="25"/>
      <c r="P3344" s="25"/>
      <c r="T3344" s="37"/>
      <c r="U3344" s="37"/>
      <c r="Y3344" s="37"/>
      <c r="Z3344" s="37"/>
    </row>
    <row r="3345" spans="1:28" x14ac:dyDescent="0.2">
      <c r="A3345" s="101">
        <v>3343</v>
      </c>
      <c r="B3345" s="37"/>
      <c r="C3345" s="37"/>
      <c r="D3345" s="37"/>
      <c r="G3345" s="37"/>
      <c r="J3345" s="25"/>
      <c r="K3345" s="25"/>
      <c r="P3345" s="25"/>
      <c r="T3345" s="37"/>
      <c r="U3345" s="37"/>
      <c r="Y3345" s="37"/>
      <c r="Z3345" s="37"/>
    </row>
    <row r="3346" spans="1:28" ht="13.5" thickBot="1" x14ac:dyDescent="0.25">
      <c r="A3346" s="113">
        <v>3344</v>
      </c>
      <c r="B3346" s="121"/>
      <c r="C3346" s="121"/>
      <c r="D3346" s="121"/>
      <c r="E3346" s="121"/>
      <c r="F3346" s="122"/>
      <c r="G3346" s="121"/>
      <c r="H3346" s="122"/>
      <c r="I3346" s="121"/>
      <c r="J3346" s="121"/>
      <c r="K3346" s="121"/>
      <c r="L3346" s="121"/>
      <c r="M3346" s="122"/>
      <c r="N3346" s="121"/>
      <c r="O3346" s="121"/>
      <c r="P3346" s="121"/>
      <c r="Q3346" s="121"/>
      <c r="R3346" s="122"/>
      <c r="S3346" s="121"/>
      <c r="T3346" s="121"/>
      <c r="U3346" s="121"/>
      <c r="V3346" s="121"/>
      <c r="W3346" s="122"/>
      <c r="X3346" s="121"/>
      <c r="Y3346" s="114"/>
      <c r="Z3346" s="114"/>
      <c r="AA3346" s="114"/>
      <c r="AB3346" s="115"/>
    </row>
    <row r="3347" spans="1:28" x14ac:dyDescent="0.2">
      <c r="A3347" s="101">
        <v>3345</v>
      </c>
      <c r="B3347" s="37"/>
      <c r="C3347" s="37"/>
      <c r="D3347" s="37"/>
      <c r="G3347" s="37"/>
      <c r="J3347" s="25"/>
      <c r="K3347" s="25"/>
      <c r="P3347" s="25"/>
      <c r="T3347" s="37"/>
      <c r="U3347" s="37"/>
      <c r="Y3347" s="37"/>
      <c r="Z3347" s="37"/>
    </row>
    <row r="3348" spans="1:28" x14ac:dyDescent="0.2">
      <c r="A3348" s="101">
        <v>3346</v>
      </c>
      <c r="B3348" s="37"/>
      <c r="C3348" s="37"/>
      <c r="D3348" s="37"/>
      <c r="G3348" s="37"/>
      <c r="J3348" s="25"/>
      <c r="K3348" s="25"/>
      <c r="P3348" s="25"/>
      <c r="T3348" s="37"/>
      <c r="U3348" s="37"/>
      <c r="Y3348" s="37"/>
      <c r="Z3348" s="37"/>
    </row>
    <row r="3349" spans="1:28" x14ac:dyDescent="0.2">
      <c r="A3349" s="101">
        <v>3347</v>
      </c>
      <c r="B3349" s="37"/>
      <c r="C3349" s="37"/>
      <c r="D3349" s="37"/>
      <c r="G3349" s="37"/>
      <c r="J3349" s="25"/>
      <c r="K3349" s="25"/>
      <c r="P3349" s="25"/>
      <c r="T3349" s="37"/>
      <c r="U3349" s="37"/>
      <c r="Y3349" s="37"/>
      <c r="Z3349" s="37"/>
    </row>
    <row r="3350" spans="1:28" x14ac:dyDescent="0.2">
      <c r="A3350" s="101">
        <v>3348</v>
      </c>
      <c r="B3350" s="37"/>
      <c r="C3350" s="37"/>
      <c r="D3350" s="37"/>
      <c r="G3350" s="37"/>
      <c r="J3350" s="25"/>
      <c r="K3350" s="25"/>
      <c r="P3350" s="25"/>
      <c r="T3350" s="37"/>
      <c r="U3350" s="37"/>
      <c r="Y3350" s="37"/>
      <c r="Z3350" s="37"/>
    </row>
    <row r="3351" spans="1:28" ht="13.5" thickBot="1" x14ac:dyDescent="0.25">
      <c r="A3351" s="113">
        <v>3349</v>
      </c>
      <c r="B3351" s="121"/>
      <c r="C3351" s="121"/>
      <c r="D3351" s="121"/>
      <c r="E3351" s="121"/>
      <c r="F3351" s="122"/>
      <c r="G3351" s="121"/>
      <c r="H3351" s="122"/>
      <c r="I3351" s="121"/>
      <c r="J3351" s="121"/>
      <c r="K3351" s="121"/>
      <c r="L3351" s="121"/>
      <c r="M3351" s="122"/>
      <c r="N3351" s="121"/>
      <c r="O3351" s="121"/>
      <c r="P3351" s="121"/>
      <c r="Q3351" s="121"/>
      <c r="R3351" s="122"/>
      <c r="S3351" s="121"/>
      <c r="T3351" s="121"/>
      <c r="U3351" s="121"/>
      <c r="V3351" s="121"/>
      <c r="W3351" s="122"/>
      <c r="X3351" s="121"/>
      <c r="Y3351" s="114"/>
      <c r="Z3351" s="114"/>
      <c r="AA3351" s="114"/>
      <c r="AB3351" s="115"/>
    </row>
    <row r="3352" spans="1:28" x14ac:dyDescent="0.2">
      <c r="A3352" s="101">
        <v>3350</v>
      </c>
      <c r="B3352" s="37"/>
      <c r="C3352" s="37"/>
      <c r="D3352" s="37"/>
      <c r="G3352" s="37"/>
      <c r="J3352" s="25"/>
      <c r="K3352" s="25"/>
      <c r="P3352" s="25"/>
      <c r="T3352" s="37"/>
      <c r="U3352" s="37"/>
      <c r="Y3352" s="37"/>
      <c r="Z3352" s="37"/>
    </row>
    <row r="3353" spans="1:28" x14ac:dyDescent="0.2">
      <c r="A3353" s="101">
        <v>3351</v>
      </c>
      <c r="B3353" s="37"/>
      <c r="C3353" s="37"/>
      <c r="D3353" s="37"/>
      <c r="G3353" s="37"/>
      <c r="J3353" s="25"/>
      <c r="K3353" s="25"/>
      <c r="P3353" s="25"/>
      <c r="T3353" s="37"/>
      <c r="U3353" s="37"/>
      <c r="Y3353" s="37"/>
      <c r="Z3353" s="37"/>
    </row>
    <row r="3354" spans="1:28" x14ac:dyDescent="0.2">
      <c r="A3354" s="101">
        <v>3352</v>
      </c>
      <c r="B3354" s="37"/>
      <c r="C3354" s="37"/>
      <c r="D3354" s="37"/>
      <c r="G3354" s="37"/>
      <c r="J3354" s="25"/>
      <c r="K3354" s="25"/>
      <c r="P3354" s="25"/>
      <c r="T3354" s="37"/>
      <c r="U3354" s="37"/>
      <c r="Y3354" s="37"/>
      <c r="Z3354" s="37"/>
    </row>
    <row r="3355" spans="1:28" x14ac:dyDescent="0.2">
      <c r="A3355" s="101">
        <v>3353</v>
      </c>
      <c r="B3355" s="37"/>
      <c r="C3355" s="37"/>
      <c r="D3355" s="37"/>
      <c r="G3355" s="37"/>
      <c r="J3355" s="25"/>
      <c r="K3355" s="25"/>
      <c r="P3355" s="25"/>
      <c r="T3355" s="37"/>
      <c r="U3355" s="37"/>
      <c r="Y3355" s="37"/>
      <c r="Z3355" s="37"/>
    </row>
    <row r="3356" spans="1:28" ht="13.5" thickBot="1" x14ac:dyDescent="0.25">
      <c r="A3356" s="113">
        <v>3354</v>
      </c>
      <c r="B3356" s="121"/>
      <c r="C3356" s="121"/>
      <c r="D3356" s="121"/>
      <c r="E3356" s="121"/>
      <c r="F3356" s="122"/>
      <c r="G3356" s="121"/>
      <c r="H3356" s="122"/>
      <c r="I3356" s="121"/>
      <c r="J3356" s="121"/>
      <c r="K3356" s="121"/>
      <c r="L3356" s="121"/>
      <c r="M3356" s="122"/>
      <c r="N3356" s="121"/>
      <c r="O3356" s="121"/>
      <c r="P3356" s="121"/>
      <c r="Q3356" s="121"/>
      <c r="R3356" s="122"/>
      <c r="S3356" s="121"/>
      <c r="T3356" s="121"/>
      <c r="U3356" s="121"/>
      <c r="V3356" s="121"/>
      <c r="W3356" s="122"/>
      <c r="X3356" s="121"/>
      <c r="Y3356" s="114"/>
      <c r="Z3356" s="114"/>
      <c r="AA3356" s="114"/>
      <c r="AB3356" s="115"/>
    </row>
    <row r="3357" spans="1:28" x14ac:dyDescent="0.2">
      <c r="A3357" s="101">
        <v>3355</v>
      </c>
      <c r="B3357" s="37"/>
      <c r="C3357" s="37"/>
      <c r="D3357" s="37"/>
      <c r="G3357" s="37"/>
      <c r="J3357" s="25"/>
      <c r="K3357" s="25"/>
      <c r="P3357" s="25"/>
      <c r="T3357" s="37"/>
      <c r="U3357" s="37"/>
      <c r="Y3357" s="37"/>
      <c r="Z3357" s="37"/>
    </row>
    <row r="3358" spans="1:28" x14ac:dyDescent="0.2">
      <c r="A3358" s="101">
        <v>3356</v>
      </c>
      <c r="B3358" s="37"/>
      <c r="C3358" s="37"/>
      <c r="D3358" s="37"/>
      <c r="G3358" s="37"/>
      <c r="J3358" s="25"/>
      <c r="K3358" s="25"/>
      <c r="P3358" s="25"/>
      <c r="T3358" s="37"/>
      <c r="U3358" s="37"/>
      <c r="Y3358" s="37"/>
      <c r="Z3358" s="37"/>
    </row>
    <row r="3359" spans="1:28" x14ac:dyDescent="0.2">
      <c r="A3359" s="101">
        <v>3357</v>
      </c>
      <c r="B3359" s="37"/>
      <c r="C3359" s="37"/>
      <c r="D3359" s="37"/>
      <c r="G3359" s="37"/>
      <c r="J3359" s="25"/>
      <c r="K3359" s="25"/>
      <c r="P3359" s="25"/>
      <c r="T3359" s="37"/>
      <c r="U3359" s="37"/>
      <c r="Y3359" s="37"/>
      <c r="Z3359" s="37"/>
    </row>
    <row r="3360" spans="1:28" x14ac:dyDescent="0.2">
      <c r="A3360" s="101">
        <v>3358</v>
      </c>
      <c r="B3360" s="37"/>
      <c r="C3360" s="37"/>
      <c r="D3360" s="37"/>
      <c r="G3360" s="37"/>
      <c r="J3360" s="25"/>
      <c r="K3360" s="25"/>
      <c r="P3360" s="25"/>
      <c r="T3360" s="37"/>
      <c r="U3360" s="37"/>
      <c r="Y3360" s="37"/>
      <c r="Z3360" s="37"/>
    </row>
    <row r="3361" spans="1:28" ht="13.5" thickBot="1" x14ac:dyDescent="0.25">
      <c r="A3361" s="113">
        <v>3359</v>
      </c>
      <c r="B3361" s="121"/>
      <c r="C3361" s="121"/>
      <c r="D3361" s="121"/>
      <c r="E3361" s="121"/>
      <c r="F3361" s="122"/>
      <c r="G3361" s="121"/>
      <c r="H3361" s="122"/>
      <c r="I3361" s="121"/>
      <c r="J3361" s="121"/>
      <c r="K3361" s="121"/>
      <c r="L3361" s="121"/>
      <c r="M3361" s="122"/>
      <c r="N3361" s="121"/>
      <c r="O3361" s="121"/>
      <c r="P3361" s="121"/>
      <c r="Q3361" s="121"/>
      <c r="R3361" s="122"/>
      <c r="S3361" s="121"/>
      <c r="T3361" s="121"/>
      <c r="U3361" s="121"/>
      <c r="V3361" s="121"/>
      <c r="W3361" s="122"/>
      <c r="X3361" s="121"/>
      <c r="Y3361" s="114"/>
      <c r="Z3361" s="114"/>
      <c r="AA3361" s="114"/>
      <c r="AB3361" s="115"/>
    </row>
    <row r="3362" spans="1:28" x14ac:dyDescent="0.2">
      <c r="A3362" s="101">
        <v>3360</v>
      </c>
      <c r="B3362" s="37"/>
      <c r="C3362" s="37"/>
      <c r="D3362" s="37"/>
      <c r="G3362" s="37"/>
      <c r="J3362" s="25"/>
      <c r="K3362" s="25"/>
      <c r="P3362" s="25"/>
      <c r="T3362" s="37"/>
      <c r="U3362" s="37"/>
      <c r="Y3362" s="37"/>
      <c r="Z3362" s="37"/>
    </row>
    <row r="3363" spans="1:28" x14ac:dyDescent="0.2">
      <c r="A3363" s="101">
        <v>3361</v>
      </c>
      <c r="B3363" s="37"/>
      <c r="C3363" s="37"/>
      <c r="D3363" s="37"/>
      <c r="G3363" s="37"/>
      <c r="J3363" s="25"/>
      <c r="K3363" s="25"/>
      <c r="P3363" s="25"/>
      <c r="T3363" s="37"/>
      <c r="U3363" s="37"/>
      <c r="Y3363" s="37"/>
      <c r="Z3363" s="37"/>
    </row>
    <row r="3364" spans="1:28" x14ac:dyDescent="0.2">
      <c r="A3364" s="101">
        <v>3362</v>
      </c>
      <c r="B3364" s="37"/>
      <c r="C3364" s="37"/>
      <c r="D3364" s="37"/>
      <c r="G3364" s="37"/>
      <c r="J3364" s="25"/>
      <c r="K3364" s="25"/>
      <c r="P3364" s="25"/>
      <c r="T3364" s="37"/>
      <c r="U3364" s="37"/>
      <c r="Y3364" s="37"/>
      <c r="Z3364" s="37"/>
    </row>
    <row r="3365" spans="1:28" x14ac:dyDescent="0.2">
      <c r="A3365" s="101">
        <v>3363</v>
      </c>
      <c r="B3365" s="37"/>
      <c r="C3365" s="37"/>
      <c r="D3365" s="37"/>
      <c r="G3365" s="37"/>
      <c r="J3365" s="25"/>
      <c r="K3365" s="25"/>
      <c r="P3365" s="25"/>
      <c r="T3365" s="37"/>
      <c r="U3365" s="37"/>
      <c r="Y3365" s="37"/>
      <c r="Z3365" s="37"/>
    </row>
    <row r="3366" spans="1:28" ht="13.5" thickBot="1" x14ac:dyDescent="0.25">
      <c r="A3366" s="113">
        <v>3364</v>
      </c>
      <c r="B3366" s="121"/>
      <c r="C3366" s="121"/>
      <c r="D3366" s="121"/>
      <c r="E3366" s="121"/>
      <c r="F3366" s="122"/>
      <c r="G3366" s="121"/>
      <c r="H3366" s="122"/>
      <c r="I3366" s="121"/>
      <c r="J3366" s="121"/>
      <c r="K3366" s="121"/>
      <c r="L3366" s="121"/>
      <c r="M3366" s="122"/>
      <c r="N3366" s="121"/>
      <c r="O3366" s="121"/>
      <c r="P3366" s="121"/>
      <c r="Q3366" s="121"/>
      <c r="R3366" s="122"/>
      <c r="S3366" s="121"/>
      <c r="T3366" s="121"/>
      <c r="U3366" s="121"/>
      <c r="V3366" s="121"/>
      <c r="W3366" s="122"/>
      <c r="X3366" s="121"/>
      <c r="Y3366" s="114"/>
      <c r="Z3366" s="114"/>
      <c r="AA3366" s="114"/>
      <c r="AB3366" s="115"/>
    </row>
    <row r="3367" spans="1:28" x14ac:dyDescent="0.2">
      <c r="A3367" s="101">
        <v>3365</v>
      </c>
      <c r="B3367" s="37"/>
      <c r="C3367" s="37"/>
      <c r="D3367" s="37"/>
      <c r="G3367" s="37"/>
      <c r="J3367" s="25"/>
      <c r="K3367" s="25"/>
      <c r="P3367" s="25"/>
      <c r="T3367" s="37"/>
      <c r="U3367" s="37"/>
      <c r="Y3367" s="37"/>
      <c r="Z3367" s="37"/>
    </row>
    <row r="3368" spans="1:28" x14ac:dyDescent="0.2">
      <c r="A3368" s="101">
        <v>3366</v>
      </c>
      <c r="B3368" s="37"/>
      <c r="C3368" s="37"/>
      <c r="D3368" s="37"/>
      <c r="G3368" s="37"/>
      <c r="J3368" s="25"/>
      <c r="K3368" s="25"/>
      <c r="P3368" s="25"/>
      <c r="T3368" s="37"/>
      <c r="U3368" s="37"/>
      <c r="Y3368" s="37"/>
      <c r="Z3368" s="37"/>
    </row>
    <row r="3369" spans="1:28" x14ac:dyDescent="0.2">
      <c r="A3369" s="101">
        <v>3367</v>
      </c>
      <c r="B3369" s="37"/>
      <c r="C3369" s="37"/>
      <c r="D3369" s="37"/>
      <c r="G3369" s="37"/>
      <c r="J3369" s="25"/>
      <c r="K3369" s="25"/>
      <c r="P3369" s="25"/>
      <c r="T3369" s="37"/>
      <c r="U3369" s="37"/>
      <c r="Y3369" s="37"/>
      <c r="Z3369" s="37"/>
    </row>
    <row r="3370" spans="1:28" x14ac:dyDescent="0.2">
      <c r="A3370" s="101">
        <v>3368</v>
      </c>
      <c r="B3370" s="37"/>
      <c r="C3370" s="37"/>
      <c r="D3370" s="37"/>
      <c r="G3370" s="37"/>
      <c r="J3370" s="25"/>
      <c r="K3370" s="25"/>
      <c r="P3370" s="25"/>
      <c r="T3370" s="37"/>
      <c r="U3370" s="37"/>
      <c r="Y3370" s="37"/>
      <c r="Z3370" s="37"/>
    </row>
    <row r="3371" spans="1:28" ht="13.5" thickBot="1" x14ac:dyDescent="0.25">
      <c r="A3371" s="113">
        <v>3369</v>
      </c>
      <c r="B3371" s="121"/>
      <c r="C3371" s="121"/>
      <c r="D3371" s="121"/>
      <c r="E3371" s="121"/>
      <c r="F3371" s="122"/>
      <c r="G3371" s="121"/>
      <c r="H3371" s="122"/>
      <c r="I3371" s="121"/>
      <c r="J3371" s="121"/>
      <c r="K3371" s="121"/>
      <c r="L3371" s="121"/>
      <c r="M3371" s="122"/>
      <c r="N3371" s="121"/>
      <c r="O3371" s="121"/>
      <c r="P3371" s="121"/>
      <c r="Q3371" s="121"/>
      <c r="R3371" s="122"/>
      <c r="S3371" s="121"/>
      <c r="T3371" s="121"/>
      <c r="U3371" s="121"/>
      <c r="V3371" s="121"/>
      <c r="W3371" s="122"/>
      <c r="X3371" s="121"/>
      <c r="Y3371" s="114"/>
      <c r="Z3371" s="114"/>
      <c r="AA3371" s="114"/>
      <c r="AB3371" s="115"/>
    </row>
    <row r="3372" spans="1:28" x14ac:dyDescent="0.2">
      <c r="A3372" s="101">
        <v>3370</v>
      </c>
      <c r="B3372" s="37"/>
      <c r="C3372" s="37"/>
      <c r="D3372" s="37"/>
      <c r="G3372" s="37"/>
      <c r="J3372" s="25"/>
      <c r="K3372" s="25"/>
      <c r="P3372" s="25"/>
      <c r="T3372" s="37"/>
      <c r="U3372" s="37"/>
      <c r="Y3372" s="37"/>
      <c r="Z3372" s="37"/>
    </row>
    <row r="3373" spans="1:28" x14ac:dyDescent="0.2">
      <c r="A3373" s="101">
        <v>3371</v>
      </c>
      <c r="B3373" s="37"/>
      <c r="C3373" s="37"/>
      <c r="D3373" s="37"/>
      <c r="G3373" s="37"/>
      <c r="J3373" s="25"/>
      <c r="K3373" s="25"/>
      <c r="P3373" s="25"/>
      <c r="T3373" s="37"/>
      <c r="U3373" s="37"/>
      <c r="Y3373" s="37"/>
      <c r="Z3373" s="37"/>
    </row>
    <row r="3374" spans="1:28" x14ac:dyDescent="0.2">
      <c r="A3374" s="101">
        <v>3372</v>
      </c>
      <c r="B3374" s="37"/>
      <c r="C3374" s="37"/>
      <c r="D3374" s="37"/>
      <c r="G3374" s="37"/>
      <c r="J3374" s="25"/>
      <c r="K3374" s="25"/>
      <c r="P3374" s="25"/>
      <c r="T3374" s="37"/>
      <c r="U3374" s="37"/>
      <c r="Y3374" s="37"/>
      <c r="Z3374" s="37"/>
    </row>
    <row r="3375" spans="1:28" x14ac:dyDescent="0.2">
      <c r="A3375" s="101">
        <v>3373</v>
      </c>
      <c r="B3375" s="37"/>
      <c r="C3375" s="37"/>
      <c r="D3375" s="37"/>
      <c r="G3375" s="37"/>
      <c r="J3375" s="25"/>
      <c r="K3375" s="25"/>
      <c r="P3375" s="25"/>
      <c r="T3375" s="37"/>
      <c r="U3375" s="37"/>
      <c r="Y3375" s="37"/>
      <c r="Z3375" s="37"/>
    </row>
    <row r="3376" spans="1:28" ht="13.5" thickBot="1" x14ac:dyDescent="0.25">
      <c r="A3376" s="113">
        <v>3374</v>
      </c>
      <c r="B3376" s="121"/>
      <c r="C3376" s="121"/>
      <c r="D3376" s="121"/>
      <c r="E3376" s="121"/>
      <c r="F3376" s="122"/>
      <c r="G3376" s="121"/>
      <c r="H3376" s="122"/>
      <c r="I3376" s="121"/>
      <c r="J3376" s="121"/>
      <c r="K3376" s="121"/>
      <c r="L3376" s="121"/>
      <c r="M3376" s="122"/>
      <c r="N3376" s="121"/>
      <c r="O3376" s="121"/>
      <c r="P3376" s="121"/>
      <c r="Q3376" s="121"/>
      <c r="R3376" s="122"/>
      <c r="S3376" s="121"/>
      <c r="T3376" s="121"/>
      <c r="U3376" s="121"/>
      <c r="V3376" s="121"/>
      <c r="W3376" s="122"/>
      <c r="X3376" s="121"/>
      <c r="Y3376" s="114"/>
      <c r="Z3376" s="114"/>
      <c r="AA3376" s="114"/>
      <c r="AB3376" s="115"/>
    </row>
    <row r="3377" spans="1:28" x14ac:dyDescent="0.2">
      <c r="A3377" s="101">
        <v>3375</v>
      </c>
      <c r="B3377" s="37"/>
      <c r="C3377" s="37"/>
      <c r="D3377" s="37"/>
      <c r="G3377" s="37"/>
      <c r="J3377" s="25"/>
      <c r="K3377" s="25"/>
      <c r="P3377" s="25"/>
      <c r="T3377" s="37"/>
      <c r="U3377" s="37"/>
      <c r="Y3377" s="37"/>
      <c r="Z3377" s="37"/>
    </row>
    <row r="3378" spans="1:28" x14ac:dyDescent="0.2">
      <c r="A3378" s="101">
        <v>3376</v>
      </c>
      <c r="B3378" s="37"/>
      <c r="C3378" s="37"/>
      <c r="D3378" s="37"/>
      <c r="G3378" s="37"/>
      <c r="J3378" s="25"/>
      <c r="K3378" s="25"/>
      <c r="P3378" s="25"/>
      <c r="T3378" s="37"/>
      <c r="U3378" s="37"/>
      <c r="Y3378" s="37"/>
      <c r="Z3378" s="37"/>
    </row>
    <row r="3379" spans="1:28" x14ac:dyDescent="0.2">
      <c r="A3379" s="101">
        <v>3377</v>
      </c>
      <c r="B3379" s="37"/>
      <c r="C3379" s="37"/>
      <c r="D3379" s="37"/>
      <c r="G3379" s="37"/>
      <c r="J3379" s="25"/>
      <c r="K3379" s="25"/>
      <c r="P3379" s="25"/>
      <c r="T3379" s="37"/>
      <c r="U3379" s="37"/>
      <c r="Y3379" s="37"/>
      <c r="Z3379" s="37"/>
    </row>
    <row r="3380" spans="1:28" x14ac:dyDescent="0.2">
      <c r="A3380" s="101">
        <v>3378</v>
      </c>
      <c r="B3380" s="37"/>
      <c r="C3380" s="37"/>
      <c r="D3380" s="37"/>
      <c r="G3380" s="37"/>
      <c r="J3380" s="25"/>
      <c r="K3380" s="25"/>
      <c r="P3380" s="25"/>
      <c r="T3380" s="37"/>
      <c r="U3380" s="37"/>
      <c r="Y3380" s="37"/>
      <c r="Z3380" s="37"/>
    </row>
    <row r="3381" spans="1:28" ht="13.5" thickBot="1" x14ac:dyDescent="0.25">
      <c r="A3381" s="113">
        <v>3379</v>
      </c>
      <c r="B3381" s="121"/>
      <c r="C3381" s="121"/>
      <c r="D3381" s="121"/>
      <c r="E3381" s="121"/>
      <c r="F3381" s="122"/>
      <c r="G3381" s="121"/>
      <c r="H3381" s="122"/>
      <c r="I3381" s="121"/>
      <c r="J3381" s="121"/>
      <c r="K3381" s="121"/>
      <c r="L3381" s="121"/>
      <c r="M3381" s="122"/>
      <c r="N3381" s="121"/>
      <c r="O3381" s="121"/>
      <c r="P3381" s="121"/>
      <c r="Q3381" s="121"/>
      <c r="R3381" s="122"/>
      <c r="S3381" s="121"/>
      <c r="T3381" s="121"/>
      <c r="U3381" s="121"/>
      <c r="V3381" s="121"/>
      <c r="W3381" s="122"/>
      <c r="X3381" s="121"/>
      <c r="Y3381" s="114"/>
      <c r="Z3381" s="114"/>
      <c r="AA3381" s="114"/>
      <c r="AB3381" s="115"/>
    </row>
    <row r="3382" spans="1:28" x14ac:dyDescent="0.2">
      <c r="A3382" s="101">
        <v>3380</v>
      </c>
      <c r="B3382" s="37"/>
      <c r="C3382" s="37"/>
      <c r="D3382" s="37"/>
      <c r="G3382" s="37"/>
      <c r="J3382" s="25"/>
      <c r="K3382" s="25"/>
      <c r="P3382" s="25"/>
      <c r="T3382" s="37"/>
      <c r="U3382" s="37"/>
      <c r="Y3382" s="37"/>
      <c r="Z3382" s="37"/>
    </row>
    <row r="3383" spans="1:28" x14ac:dyDescent="0.2">
      <c r="A3383" s="101">
        <v>3381</v>
      </c>
      <c r="B3383" s="37"/>
      <c r="C3383" s="37"/>
      <c r="D3383" s="37"/>
      <c r="G3383" s="37"/>
      <c r="J3383" s="25"/>
      <c r="K3383" s="25"/>
      <c r="P3383" s="25"/>
      <c r="T3383" s="37"/>
      <c r="U3383" s="37"/>
      <c r="Y3383" s="37"/>
      <c r="Z3383" s="37"/>
    </row>
    <row r="3384" spans="1:28" x14ac:dyDescent="0.2">
      <c r="A3384" s="101">
        <v>3382</v>
      </c>
      <c r="B3384" s="37"/>
      <c r="C3384" s="37"/>
      <c r="D3384" s="37"/>
      <c r="G3384" s="37"/>
      <c r="J3384" s="25"/>
      <c r="K3384" s="25"/>
      <c r="P3384" s="25"/>
      <c r="T3384" s="37"/>
      <c r="U3384" s="37"/>
      <c r="Y3384" s="37"/>
      <c r="Z3384" s="37"/>
    </row>
    <row r="3385" spans="1:28" x14ac:dyDescent="0.2">
      <c r="A3385" s="101">
        <v>3383</v>
      </c>
      <c r="B3385" s="37"/>
      <c r="C3385" s="37"/>
      <c r="D3385" s="37"/>
      <c r="G3385" s="37"/>
      <c r="J3385" s="25"/>
      <c r="K3385" s="25"/>
      <c r="P3385" s="25"/>
      <c r="T3385" s="37"/>
      <c r="U3385" s="37"/>
      <c r="Y3385" s="37"/>
      <c r="Z3385" s="37"/>
    </row>
    <row r="3386" spans="1:28" ht="13.5" thickBot="1" x14ac:dyDescent="0.25">
      <c r="A3386" s="113">
        <v>3384</v>
      </c>
      <c r="B3386" s="121"/>
      <c r="C3386" s="121"/>
      <c r="D3386" s="121"/>
      <c r="E3386" s="121"/>
      <c r="F3386" s="122"/>
      <c r="G3386" s="121"/>
      <c r="H3386" s="122"/>
      <c r="I3386" s="121"/>
      <c r="J3386" s="121"/>
      <c r="K3386" s="121"/>
      <c r="L3386" s="121"/>
      <c r="M3386" s="122"/>
      <c r="N3386" s="121"/>
      <c r="O3386" s="121"/>
      <c r="P3386" s="121"/>
      <c r="Q3386" s="121"/>
      <c r="R3386" s="122"/>
      <c r="S3386" s="121"/>
      <c r="T3386" s="121"/>
      <c r="U3386" s="121"/>
      <c r="V3386" s="121"/>
      <c r="W3386" s="122"/>
      <c r="X3386" s="121"/>
      <c r="Y3386" s="114"/>
      <c r="Z3386" s="114"/>
      <c r="AA3386" s="114"/>
      <c r="AB3386" s="115"/>
    </row>
    <row r="3387" spans="1:28" x14ac:dyDescent="0.2">
      <c r="A3387" s="101">
        <v>3385</v>
      </c>
      <c r="B3387" s="37"/>
      <c r="C3387" s="37"/>
      <c r="D3387" s="37"/>
      <c r="G3387" s="37"/>
      <c r="J3387" s="25"/>
      <c r="K3387" s="25"/>
      <c r="P3387" s="25"/>
      <c r="T3387" s="37"/>
      <c r="U3387" s="37"/>
      <c r="Y3387" s="37"/>
      <c r="Z3387" s="37"/>
    </row>
    <row r="3388" spans="1:28" x14ac:dyDescent="0.2">
      <c r="A3388" s="101">
        <v>3386</v>
      </c>
      <c r="B3388" s="37"/>
      <c r="C3388" s="37"/>
      <c r="D3388" s="37"/>
      <c r="G3388" s="37"/>
      <c r="J3388" s="25"/>
      <c r="K3388" s="25"/>
      <c r="P3388" s="25"/>
      <c r="T3388" s="37"/>
      <c r="U3388" s="37"/>
      <c r="Y3388" s="37"/>
      <c r="Z3388" s="37"/>
    </row>
    <row r="3389" spans="1:28" x14ac:dyDescent="0.2">
      <c r="A3389" s="101">
        <v>3387</v>
      </c>
      <c r="B3389" s="37"/>
      <c r="C3389" s="37"/>
      <c r="D3389" s="37"/>
      <c r="G3389" s="37"/>
      <c r="J3389" s="25"/>
      <c r="K3389" s="25"/>
      <c r="P3389" s="25"/>
      <c r="T3389" s="37"/>
      <c r="U3389" s="37"/>
      <c r="Y3389" s="37"/>
      <c r="Z3389" s="37"/>
    </row>
    <row r="3390" spans="1:28" x14ac:dyDescent="0.2">
      <c r="A3390" s="101">
        <v>3388</v>
      </c>
      <c r="B3390" s="37"/>
      <c r="C3390" s="37"/>
      <c r="D3390" s="37"/>
      <c r="G3390" s="37"/>
      <c r="J3390" s="25"/>
      <c r="K3390" s="25"/>
      <c r="P3390" s="25"/>
      <c r="T3390" s="37"/>
      <c r="U3390" s="37"/>
      <c r="Y3390" s="37"/>
      <c r="Z3390" s="37"/>
    </row>
    <row r="3391" spans="1:28" ht="13.5" thickBot="1" x14ac:dyDescent="0.25">
      <c r="A3391" s="113">
        <v>3389</v>
      </c>
      <c r="B3391" s="121"/>
      <c r="C3391" s="121"/>
      <c r="D3391" s="121"/>
      <c r="E3391" s="121"/>
      <c r="F3391" s="122"/>
      <c r="G3391" s="121"/>
      <c r="H3391" s="122"/>
      <c r="I3391" s="121"/>
      <c r="J3391" s="121"/>
      <c r="K3391" s="121"/>
      <c r="L3391" s="121"/>
      <c r="M3391" s="122"/>
      <c r="N3391" s="121"/>
      <c r="O3391" s="121"/>
      <c r="P3391" s="121"/>
      <c r="Q3391" s="121"/>
      <c r="R3391" s="122"/>
      <c r="S3391" s="121"/>
      <c r="T3391" s="121"/>
      <c r="U3391" s="121"/>
      <c r="V3391" s="121"/>
      <c r="W3391" s="122"/>
      <c r="X3391" s="121"/>
      <c r="Y3391" s="114"/>
      <c r="Z3391" s="114"/>
      <c r="AA3391" s="114"/>
      <c r="AB3391" s="115"/>
    </row>
    <row r="3392" spans="1:28" x14ac:dyDescent="0.2">
      <c r="A3392" s="101">
        <v>3390</v>
      </c>
      <c r="B3392" s="37"/>
      <c r="C3392" s="37"/>
      <c r="D3392" s="37"/>
      <c r="G3392" s="37"/>
      <c r="J3392" s="25"/>
      <c r="K3392" s="25"/>
      <c r="P3392" s="25"/>
      <c r="T3392" s="37"/>
      <c r="U3392" s="37"/>
      <c r="Y3392" s="37"/>
      <c r="Z3392" s="37"/>
    </row>
    <row r="3393" spans="1:28" x14ac:dyDescent="0.2">
      <c r="A3393" s="101">
        <v>3391</v>
      </c>
      <c r="B3393" s="37"/>
      <c r="C3393" s="37"/>
      <c r="D3393" s="37"/>
      <c r="G3393" s="37"/>
      <c r="J3393" s="25"/>
      <c r="K3393" s="25"/>
      <c r="P3393" s="25"/>
      <c r="T3393" s="37"/>
      <c r="U3393" s="37"/>
      <c r="Y3393" s="37"/>
      <c r="Z3393" s="37"/>
    </row>
    <row r="3394" spans="1:28" x14ac:dyDescent="0.2">
      <c r="A3394" s="101">
        <v>3392</v>
      </c>
      <c r="B3394" s="37"/>
      <c r="C3394" s="37"/>
      <c r="D3394" s="37"/>
      <c r="G3394" s="37"/>
      <c r="J3394" s="25"/>
      <c r="K3394" s="25"/>
      <c r="P3394" s="25"/>
      <c r="T3394" s="37"/>
      <c r="U3394" s="37"/>
      <c r="Y3394" s="37"/>
      <c r="Z3394" s="37"/>
    </row>
    <row r="3395" spans="1:28" x14ac:dyDescent="0.2">
      <c r="A3395" s="101">
        <v>3393</v>
      </c>
      <c r="B3395" s="37"/>
      <c r="C3395" s="37"/>
      <c r="D3395" s="37"/>
      <c r="G3395" s="37"/>
      <c r="J3395" s="25"/>
      <c r="K3395" s="25"/>
      <c r="P3395" s="25"/>
      <c r="T3395" s="37"/>
      <c r="U3395" s="37"/>
      <c r="Y3395" s="37"/>
      <c r="Z3395" s="37"/>
    </row>
    <row r="3396" spans="1:28" ht="13.5" thickBot="1" x14ac:dyDescent="0.25">
      <c r="A3396" s="113">
        <v>3394</v>
      </c>
      <c r="B3396" s="121"/>
      <c r="C3396" s="121"/>
      <c r="D3396" s="121"/>
      <c r="E3396" s="121"/>
      <c r="F3396" s="122"/>
      <c r="G3396" s="121"/>
      <c r="H3396" s="122"/>
      <c r="I3396" s="121"/>
      <c r="J3396" s="121"/>
      <c r="K3396" s="121"/>
      <c r="L3396" s="121"/>
      <c r="M3396" s="122"/>
      <c r="N3396" s="121"/>
      <c r="O3396" s="121"/>
      <c r="P3396" s="121"/>
      <c r="Q3396" s="121"/>
      <c r="R3396" s="122"/>
      <c r="S3396" s="121"/>
      <c r="T3396" s="121"/>
      <c r="U3396" s="121"/>
      <c r="V3396" s="121"/>
      <c r="W3396" s="122"/>
      <c r="X3396" s="121"/>
      <c r="Y3396" s="114"/>
      <c r="Z3396" s="114"/>
      <c r="AA3396" s="114"/>
      <c r="AB3396" s="115"/>
    </row>
    <row r="3397" spans="1:28" x14ac:dyDescent="0.2">
      <c r="A3397" s="101">
        <v>3395</v>
      </c>
      <c r="B3397" s="37"/>
      <c r="C3397" s="37"/>
      <c r="D3397" s="37"/>
      <c r="G3397" s="37"/>
      <c r="J3397" s="25"/>
      <c r="K3397" s="25"/>
      <c r="P3397" s="25"/>
      <c r="T3397" s="37"/>
      <c r="U3397" s="37"/>
      <c r="Y3397" s="37"/>
      <c r="Z3397" s="37"/>
    </row>
    <row r="3398" spans="1:28" x14ac:dyDescent="0.2">
      <c r="A3398" s="101">
        <v>3396</v>
      </c>
      <c r="B3398" s="37"/>
      <c r="C3398" s="37"/>
      <c r="D3398" s="37"/>
      <c r="G3398" s="37"/>
      <c r="J3398" s="25"/>
      <c r="K3398" s="25"/>
      <c r="P3398" s="25"/>
      <c r="T3398" s="37"/>
      <c r="U3398" s="37"/>
      <c r="Y3398" s="37"/>
      <c r="Z3398" s="37"/>
    </row>
    <row r="3399" spans="1:28" x14ac:dyDescent="0.2">
      <c r="A3399" s="101">
        <v>3397</v>
      </c>
      <c r="B3399" s="37"/>
      <c r="C3399" s="37"/>
      <c r="D3399" s="37"/>
      <c r="G3399" s="37"/>
      <c r="J3399" s="25"/>
      <c r="K3399" s="25"/>
      <c r="P3399" s="25"/>
      <c r="T3399" s="37"/>
      <c r="U3399" s="37"/>
      <c r="Y3399" s="37"/>
      <c r="Z3399" s="37"/>
    </row>
    <row r="3400" spans="1:28" x14ac:dyDescent="0.2">
      <c r="A3400" s="101">
        <v>3398</v>
      </c>
      <c r="B3400" s="37"/>
      <c r="C3400" s="37"/>
      <c r="D3400" s="37"/>
      <c r="G3400" s="37"/>
      <c r="J3400" s="25"/>
      <c r="K3400" s="25"/>
      <c r="P3400" s="25"/>
      <c r="T3400" s="37"/>
      <c r="U3400" s="37"/>
      <c r="Y3400" s="37"/>
      <c r="Z3400" s="37"/>
    </row>
    <row r="3401" spans="1:28" ht="13.5" thickBot="1" x14ac:dyDescent="0.25">
      <c r="A3401" s="113">
        <v>3399</v>
      </c>
      <c r="B3401" s="121"/>
      <c r="C3401" s="121"/>
      <c r="D3401" s="121"/>
      <c r="E3401" s="121"/>
      <c r="F3401" s="122"/>
      <c r="G3401" s="121"/>
      <c r="H3401" s="122"/>
      <c r="I3401" s="121"/>
      <c r="J3401" s="121"/>
      <c r="K3401" s="121"/>
      <c r="L3401" s="121"/>
      <c r="M3401" s="122"/>
      <c r="N3401" s="121"/>
      <c r="O3401" s="121"/>
      <c r="P3401" s="121"/>
      <c r="Q3401" s="121"/>
      <c r="R3401" s="122"/>
      <c r="S3401" s="121"/>
      <c r="T3401" s="121"/>
      <c r="U3401" s="121"/>
      <c r="V3401" s="121"/>
      <c r="W3401" s="122"/>
      <c r="X3401" s="121"/>
      <c r="Y3401" s="114"/>
      <c r="Z3401" s="114"/>
      <c r="AA3401" s="114"/>
      <c r="AB3401" s="115"/>
    </row>
    <row r="3402" spans="1:28" x14ac:dyDescent="0.2">
      <c r="A3402" s="101">
        <v>3400</v>
      </c>
      <c r="B3402" s="37"/>
      <c r="C3402" s="37"/>
      <c r="D3402" s="37"/>
      <c r="G3402" s="37"/>
      <c r="J3402" s="25"/>
      <c r="K3402" s="25"/>
      <c r="P3402" s="25"/>
      <c r="T3402" s="37"/>
      <c r="U3402" s="37"/>
      <c r="Y3402" s="37"/>
      <c r="Z3402" s="37"/>
    </row>
    <row r="3403" spans="1:28" x14ac:dyDescent="0.2">
      <c r="A3403" s="101">
        <v>3401</v>
      </c>
      <c r="B3403" s="37"/>
      <c r="C3403" s="37"/>
      <c r="D3403" s="37"/>
      <c r="G3403" s="37"/>
      <c r="J3403" s="25"/>
      <c r="K3403" s="25"/>
      <c r="P3403" s="25"/>
      <c r="T3403" s="37"/>
      <c r="U3403" s="37"/>
      <c r="Y3403" s="37"/>
      <c r="Z3403" s="37"/>
    </row>
    <row r="3404" spans="1:28" x14ac:dyDescent="0.2">
      <c r="A3404" s="101">
        <v>3402</v>
      </c>
      <c r="B3404" s="37"/>
      <c r="C3404" s="37"/>
      <c r="D3404" s="37"/>
      <c r="G3404" s="37"/>
      <c r="J3404" s="25"/>
      <c r="K3404" s="25"/>
      <c r="P3404" s="25"/>
      <c r="T3404" s="37"/>
      <c r="U3404" s="37"/>
      <c r="Y3404" s="37"/>
      <c r="Z3404" s="37"/>
    </row>
    <row r="3405" spans="1:28" x14ac:dyDescent="0.2">
      <c r="A3405" s="101">
        <v>3403</v>
      </c>
      <c r="B3405" s="37"/>
      <c r="C3405" s="37"/>
      <c r="D3405" s="37"/>
      <c r="G3405" s="37"/>
      <c r="J3405" s="25"/>
      <c r="K3405" s="25"/>
      <c r="P3405" s="25"/>
      <c r="T3405" s="37"/>
      <c r="U3405" s="37"/>
      <c r="Y3405" s="37"/>
      <c r="Z3405" s="37"/>
    </row>
    <row r="3406" spans="1:28" ht="13.5" thickBot="1" x14ac:dyDescent="0.25">
      <c r="A3406" s="113">
        <v>3404</v>
      </c>
      <c r="B3406" s="121"/>
      <c r="C3406" s="121"/>
      <c r="D3406" s="121"/>
      <c r="E3406" s="121"/>
      <c r="F3406" s="122"/>
      <c r="G3406" s="121"/>
      <c r="H3406" s="122"/>
      <c r="I3406" s="121"/>
      <c r="J3406" s="121"/>
      <c r="K3406" s="121"/>
      <c r="L3406" s="121"/>
      <c r="M3406" s="122"/>
      <c r="N3406" s="121"/>
      <c r="O3406" s="121"/>
      <c r="P3406" s="121"/>
      <c r="Q3406" s="121"/>
      <c r="R3406" s="122"/>
      <c r="S3406" s="121"/>
      <c r="T3406" s="121"/>
      <c r="U3406" s="121"/>
      <c r="V3406" s="121"/>
      <c r="W3406" s="122"/>
      <c r="X3406" s="121"/>
      <c r="Y3406" s="114"/>
      <c r="Z3406" s="114"/>
      <c r="AA3406" s="114"/>
      <c r="AB3406" s="115"/>
    </row>
    <row r="3407" spans="1:28" x14ac:dyDescent="0.2">
      <c r="A3407" s="101">
        <v>3405</v>
      </c>
      <c r="B3407" s="37"/>
      <c r="C3407" s="37"/>
      <c r="D3407" s="37"/>
      <c r="G3407" s="37"/>
      <c r="J3407" s="25"/>
      <c r="K3407" s="25"/>
      <c r="P3407" s="25"/>
      <c r="T3407" s="37"/>
      <c r="U3407" s="37"/>
      <c r="Y3407" s="37"/>
      <c r="Z3407" s="37"/>
    </row>
    <row r="3408" spans="1:28" x14ac:dyDescent="0.2">
      <c r="A3408" s="101">
        <v>3406</v>
      </c>
      <c r="B3408" s="37"/>
      <c r="C3408" s="37"/>
      <c r="D3408" s="37"/>
      <c r="G3408" s="37"/>
      <c r="J3408" s="25"/>
      <c r="K3408" s="25"/>
      <c r="P3408" s="25"/>
      <c r="T3408" s="37"/>
      <c r="U3408" s="37"/>
      <c r="Y3408" s="37"/>
      <c r="Z3408" s="37"/>
    </row>
    <row r="3409" spans="1:28" x14ac:dyDescent="0.2">
      <c r="A3409" s="101">
        <v>3407</v>
      </c>
      <c r="B3409" s="37"/>
      <c r="C3409" s="37"/>
      <c r="D3409" s="37"/>
      <c r="G3409" s="37"/>
      <c r="J3409" s="25"/>
      <c r="K3409" s="25"/>
      <c r="P3409" s="25"/>
      <c r="T3409" s="37"/>
      <c r="U3409" s="37"/>
      <c r="Y3409" s="37"/>
      <c r="Z3409" s="37"/>
    </row>
    <row r="3410" spans="1:28" x14ac:dyDescent="0.2">
      <c r="A3410" s="101">
        <v>3408</v>
      </c>
      <c r="B3410" s="37"/>
      <c r="C3410" s="37"/>
      <c r="D3410" s="37"/>
      <c r="G3410" s="37"/>
      <c r="J3410" s="25"/>
      <c r="K3410" s="25"/>
      <c r="P3410" s="25"/>
      <c r="T3410" s="37"/>
      <c r="U3410" s="37"/>
      <c r="Y3410" s="37"/>
      <c r="Z3410" s="37"/>
    </row>
    <row r="3411" spans="1:28" ht="13.5" thickBot="1" x14ac:dyDescent="0.25">
      <c r="A3411" s="113">
        <v>3409</v>
      </c>
      <c r="B3411" s="121"/>
      <c r="C3411" s="121"/>
      <c r="D3411" s="121"/>
      <c r="E3411" s="121"/>
      <c r="F3411" s="122"/>
      <c r="G3411" s="121"/>
      <c r="H3411" s="122"/>
      <c r="I3411" s="121"/>
      <c r="J3411" s="121"/>
      <c r="K3411" s="121"/>
      <c r="L3411" s="121"/>
      <c r="M3411" s="122"/>
      <c r="N3411" s="121"/>
      <c r="O3411" s="121"/>
      <c r="P3411" s="121"/>
      <c r="Q3411" s="121"/>
      <c r="R3411" s="122"/>
      <c r="S3411" s="121"/>
      <c r="T3411" s="121"/>
      <c r="U3411" s="121"/>
      <c r="V3411" s="121"/>
      <c r="W3411" s="122"/>
      <c r="X3411" s="121"/>
      <c r="Y3411" s="114"/>
      <c r="Z3411" s="114"/>
      <c r="AA3411" s="114"/>
      <c r="AB3411" s="115"/>
    </row>
    <row r="3412" spans="1:28" x14ac:dyDescent="0.2">
      <c r="A3412" s="101">
        <v>3410</v>
      </c>
      <c r="B3412" s="37"/>
      <c r="C3412" s="37"/>
      <c r="D3412" s="37"/>
      <c r="G3412" s="37"/>
      <c r="J3412" s="25"/>
      <c r="K3412" s="25"/>
      <c r="P3412" s="25"/>
      <c r="T3412" s="37"/>
      <c r="U3412" s="37"/>
      <c r="Y3412" s="37"/>
      <c r="Z3412" s="37"/>
    </row>
    <row r="3413" spans="1:28" x14ac:dyDescent="0.2">
      <c r="A3413" s="101">
        <v>3411</v>
      </c>
      <c r="B3413" s="37"/>
      <c r="C3413" s="37"/>
      <c r="D3413" s="37"/>
      <c r="G3413" s="37"/>
      <c r="J3413" s="25"/>
      <c r="K3413" s="25"/>
      <c r="P3413" s="25"/>
      <c r="T3413" s="37"/>
      <c r="U3413" s="37"/>
      <c r="Y3413" s="37"/>
      <c r="Z3413" s="37"/>
    </row>
    <row r="3414" spans="1:28" x14ac:dyDescent="0.2">
      <c r="A3414" s="101">
        <v>3412</v>
      </c>
      <c r="B3414" s="37"/>
      <c r="C3414" s="37"/>
      <c r="D3414" s="37"/>
      <c r="G3414" s="37"/>
      <c r="J3414" s="25"/>
      <c r="K3414" s="25"/>
      <c r="P3414" s="25"/>
      <c r="T3414" s="37"/>
      <c r="U3414" s="37"/>
      <c r="Y3414" s="37"/>
      <c r="Z3414" s="37"/>
    </row>
    <row r="3415" spans="1:28" x14ac:dyDescent="0.2">
      <c r="A3415" s="101">
        <v>3413</v>
      </c>
      <c r="B3415" s="37"/>
      <c r="C3415" s="37"/>
      <c r="D3415" s="37"/>
      <c r="G3415" s="37"/>
      <c r="J3415" s="25"/>
      <c r="K3415" s="25"/>
      <c r="P3415" s="25"/>
      <c r="T3415" s="37"/>
      <c r="U3415" s="37"/>
      <c r="Y3415" s="37"/>
      <c r="Z3415" s="37"/>
    </row>
    <row r="3416" spans="1:28" ht="13.5" thickBot="1" x14ac:dyDescent="0.25">
      <c r="A3416" s="113">
        <v>3414</v>
      </c>
      <c r="B3416" s="121"/>
      <c r="C3416" s="121"/>
      <c r="D3416" s="121"/>
      <c r="E3416" s="121"/>
      <c r="F3416" s="122"/>
      <c r="G3416" s="121"/>
      <c r="H3416" s="122"/>
      <c r="I3416" s="121"/>
      <c r="J3416" s="121"/>
      <c r="K3416" s="121"/>
      <c r="L3416" s="121"/>
      <c r="M3416" s="122"/>
      <c r="N3416" s="121"/>
      <c r="O3416" s="121"/>
      <c r="P3416" s="121"/>
      <c r="Q3416" s="121"/>
      <c r="R3416" s="122"/>
      <c r="S3416" s="121"/>
      <c r="T3416" s="121"/>
      <c r="U3416" s="121"/>
      <c r="V3416" s="121"/>
      <c r="W3416" s="122"/>
      <c r="X3416" s="121"/>
      <c r="Y3416" s="114"/>
      <c r="Z3416" s="114"/>
      <c r="AA3416" s="114"/>
      <c r="AB3416" s="115"/>
    </row>
    <row r="3417" spans="1:28" x14ac:dyDescent="0.2">
      <c r="A3417" s="101">
        <v>3415</v>
      </c>
      <c r="B3417" s="37"/>
      <c r="C3417" s="37"/>
      <c r="D3417" s="37"/>
      <c r="G3417" s="37"/>
      <c r="J3417" s="25"/>
      <c r="K3417" s="25"/>
      <c r="P3417" s="25"/>
      <c r="T3417" s="37"/>
      <c r="U3417" s="37"/>
      <c r="Y3417" s="37"/>
      <c r="Z3417" s="37"/>
    </row>
    <row r="3418" spans="1:28" x14ac:dyDescent="0.2">
      <c r="A3418" s="101">
        <v>3416</v>
      </c>
      <c r="B3418" s="37"/>
      <c r="C3418" s="37"/>
      <c r="D3418" s="37"/>
      <c r="G3418" s="37"/>
      <c r="J3418" s="25"/>
      <c r="K3418" s="25"/>
      <c r="P3418" s="25"/>
      <c r="T3418" s="37"/>
      <c r="U3418" s="37"/>
      <c r="Y3418" s="37"/>
      <c r="Z3418" s="37"/>
    </row>
    <row r="3419" spans="1:28" x14ac:dyDescent="0.2">
      <c r="A3419" s="101">
        <v>3417</v>
      </c>
      <c r="B3419" s="37"/>
      <c r="C3419" s="37"/>
      <c r="D3419" s="37"/>
      <c r="G3419" s="37"/>
      <c r="J3419" s="25"/>
      <c r="K3419" s="25"/>
      <c r="P3419" s="25"/>
      <c r="T3419" s="37"/>
      <c r="U3419" s="37"/>
      <c r="Y3419" s="37"/>
      <c r="Z3419" s="37"/>
    </row>
    <row r="3420" spans="1:28" x14ac:dyDescent="0.2">
      <c r="A3420" s="101">
        <v>3418</v>
      </c>
      <c r="B3420" s="37"/>
      <c r="C3420" s="37"/>
      <c r="D3420" s="37"/>
      <c r="G3420" s="37"/>
      <c r="J3420" s="25"/>
      <c r="K3420" s="25"/>
      <c r="P3420" s="25"/>
      <c r="T3420" s="37"/>
      <c r="U3420" s="37"/>
      <c r="Y3420" s="37"/>
      <c r="Z3420" s="37"/>
    </row>
    <row r="3421" spans="1:28" ht="13.5" thickBot="1" x14ac:dyDescent="0.25">
      <c r="A3421" s="113">
        <v>3419</v>
      </c>
      <c r="B3421" s="121"/>
      <c r="C3421" s="121"/>
      <c r="D3421" s="121"/>
      <c r="E3421" s="121"/>
      <c r="F3421" s="122"/>
      <c r="G3421" s="121"/>
      <c r="H3421" s="122"/>
      <c r="I3421" s="121"/>
      <c r="J3421" s="121"/>
      <c r="K3421" s="121"/>
      <c r="L3421" s="121"/>
      <c r="M3421" s="122"/>
      <c r="N3421" s="121"/>
      <c r="O3421" s="121"/>
      <c r="P3421" s="121"/>
      <c r="Q3421" s="121"/>
      <c r="R3421" s="122"/>
      <c r="S3421" s="121"/>
      <c r="T3421" s="121"/>
      <c r="U3421" s="121"/>
      <c r="V3421" s="121"/>
      <c r="W3421" s="122"/>
      <c r="X3421" s="121"/>
      <c r="Y3421" s="114"/>
      <c r="Z3421" s="114"/>
      <c r="AA3421" s="114"/>
      <c r="AB3421" s="115"/>
    </row>
    <row r="3422" spans="1:28" x14ac:dyDescent="0.2">
      <c r="A3422" s="101">
        <v>3420</v>
      </c>
      <c r="B3422" s="37"/>
      <c r="C3422" s="37"/>
      <c r="D3422" s="37"/>
      <c r="G3422" s="37"/>
      <c r="J3422" s="25"/>
      <c r="K3422" s="25"/>
      <c r="P3422" s="25"/>
      <c r="T3422" s="37"/>
      <c r="U3422" s="37"/>
      <c r="Y3422" s="37"/>
      <c r="Z3422" s="37"/>
    </row>
    <row r="3423" spans="1:28" x14ac:dyDescent="0.2">
      <c r="A3423" s="101">
        <v>3421</v>
      </c>
      <c r="B3423" s="37"/>
      <c r="C3423" s="37"/>
      <c r="D3423" s="37"/>
      <c r="G3423" s="37"/>
      <c r="J3423" s="25"/>
      <c r="K3423" s="25"/>
      <c r="P3423" s="25"/>
      <c r="T3423" s="37"/>
      <c r="U3423" s="37"/>
      <c r="Y3423" s="37"/>
      <c r="Z3423" s="37"/>
    </row>
    <row r="3424" spans="1:28" x14ac:dyDescent="0.2">
      <c r="A3424" s="101">
        <v>3422</v>
      </c>
      <c r="B3424" s="37"/>
      <c r="C3424" s="37"/>
      <c r="D3424" s="37"/>
      <c r="G3424" s="37"/>
      <c r="J3424" s="25"/>
      <c r="K3424" s="25"/>
      <c r="P3424" s="25"/>
      <c r="T3424" s="37"/>
      <c r="U3424" s="37"/>
      <c r="Y3424" s="37"/>
      <c r="Z3424" s="37"/>
    </row>
    <row r="3425" spans="1:28" x14ac:dyDescent="0.2">
      <c r="A3425" s="101">
        <v>3423</v>
      </c>
      <c r="B3425" s="37"/>
      <c r="C3425" s="37"/>
      <c r="D3425" s="37"/>
      <c r="G3425" s="37"/>
      <c r="J3425" s="25"/>
      <c r="K3425" s="25"/>
      <c r="P3425" s="25"/>
      <c r="T3425" s="37"/>
      <c r="U3425" s="37"/>
      <c r="Y3425" s="37"/>
      <c r="Z3425" s="37"/>
    </row>
    <row r="3426" spans="1:28" ht="13.5" thickBot="1" x14ac:dyDescent="0.25">
      <c r="A3426" s="113">
        <v>3424</v>
      </c>
      <c r="B3426" s="121"/>
      <c r="C3426" s="121"/>
      <c r="D3426" s="121"/>
      <c r="E3426" s="121"/>
      <c r="F3426" s="122"/>
      <c r="G3426" s="121"/>
      <c r="H3426" s="122"/>
      <c r="I3426" s="121"/>
      <c r="J3426" s="121"/>
      <c r="K3426" s="121"/>
      <c r="L3426" s="121"/>
      <c r="M3426" s="122"/>
      <c r="N3426" s="121"/>
      <c r="O3426" s="121"/>
      <c r="P3426" s="121"/>
      <c r="Q3426" s="121"/>
      <c r="R3426" s="122"/>
      <c r="S3426" s="121"/>
      <c r="T3426" s="121"/>
      <c r="U3426" s="121"/>
      <c r="V3426" s="121"/>
      <c r="W3426" s="122"/>
      <c r="X3426" s="121"/>
      <c r="Y3426" s="114"/>
      <c r="Z3426" s="114"/>
      <c r="AA3426" s="114"/>
      <c r="AB3426" s="115"/>
    </row>
    <row r="3427" spans="1:28" x14ac:dyDescent="0.2">
      <c r="A3427" s="101">
        <v>3425</v>
      </c>
      <c r="B3427" s="37"/>
      <c r="C3427" s="37"/>
      <c r="D3427" s="37"/>
      <c r="G3427" s="37"/>
      <c r="J3427" s="25"/>
      <c r="K3427" s="25"/>
      <c r="P3427" s="25"/>
      <c r="T3427" s="37"/>
      <c r="U3427" s="37"/>
      <c r="Y3427" s="37"/>
      <c r="Z3427" s="37"/>
    </row>
    <row r="3428" spans="1:28" x14ac:dyDescent="0.2">
      <c r="A3428" s="101">
        <v>3426</v>
      </c>
      <c r="B3428" s="37"/>
      <c r="C3428" s="37"/>
      <c r="D3428" s="37"/>
      <c r="G3428" s="37"/>
      <c r="J3428" s="25"/>
      <c r="K3428" s="25"/>
      <c r="P3428" s="25"/>
      <c r="T3428" s="37"/>
      <c r="U3428" s="37"/>
      <c r="Y3428" s="37"/>
      <c r="Z3428" s="37"/>
    </row>
    <row r="3429" spans="1:28" x14ac:dyDescent="0.2">
      <c r="A3429" s="101">
        <v>3427</v>
      </c>
      <c r="B3429" s="37"/>
      <c r="C3429" s="37"/>
      <c r="D3429" s="37"/>
      <c r="G3429" s="37"/>
      <c r="J3429" s="25"/>
      <c r="K3429" s="25"/>
      <c r="P3429" s="25"/>
      <c r="T3429" s="37"/>
      <c r="U3429" s="37"/>
      <c r="Y3429" s="37"/>
      <c r="Z3429" s="37"/>
    </row>
    <row r="3430" spans="1:28" x14ac:dyDescent="0.2">
      <c r="A3430" s="101">
        <v>3428</v>
      </c>
      <c r="B3430" s="37"/>
      <c r="C3430" s="37"/>
      <c r="D3430" s="37"/>
      <c r="G3430" s="37"/>
      <c r="J3430" s="25"/>
      <c r="K3430" s="25"/>
      <c r="P3430" s="25"/>
      <c r="T3430" s="37"/>
      <c r="U3430" s="37"/>
      <c r="Y3430" s="37"/>
      <c r="Z3430" s="37"/>
    </row>
    <row r="3431" spans="1:28" ht="13.5" thickBot="1" x14ac:dyDescent="0.25">
      <c r="A3431" s="113">
        <v>3429</v>
      </c>
      <c r="B3431" s="121"/>
      <c r="C3431" s="121"/>
      <c r="D3431" s="121"/>
      <c r="E3431" s="121"/>
      <c r="F3431" s="122"/>
      <c r="G3431" s="121"/>
      <c r="H3431" s="122"/>
      <c r="I3431" s="121"/>
      <c r="J3431" s="121"/>
      <c r="K3431" s="121"/>
      <c r="L3431" s="121"/>
      <c r="M3431" s="122"/>
      <c r="N3431" s="121"/>
      <c r="O3431" s="121"/>
      <c r="P3431" s="121"/>
      <c r="Q3431" s="121"/>
      <c r="R3431" s="122"/>
      <c r="S3431" s="121"/>
      <c r="T3431" s="121"/>
      <c r="U3431" s="121"/>
      <c r="V3431" s="121"/>
      <c r="W3431" s="122"/>
      <c r="X3431" s="121"/>
      <c r="Y3431" s="114"/>
      <c r="Z3431" s="114"/>
      <c r="AA3431" s="114"/>
      <c r="AB3431" s="115"/>
    </row>
    <row r="3432" spans="1:28" x14ac:dyDescent="0.2">
      <c r="A3432" s="101">
        <v>3430</v>
      </c>
      <c r="B3432" s="37"/>
      <c r="C3432" s="37"/>
      <c r="D3432" s="37"/>
      <c r="G3432" s="37"/>
      <c r="J3432" s="25"/>
      <c r="K3432" s="25"/>
      <c r="P3432" s="25"/>
      <c r="T3432" s="37"/>
      <c r="U3432" s="37"/>
      <c r="Y3432" s="37"/>
      <c r="Z3432" s="37"/>
    </row>
    <row r="3433" spans="1:28" x14ac:dyDescent="0.2">
      <c r="A3433" s="101">
        <v>3431</v>
      </c>
      <c r="B3433" s="37"/>
      <c r="C3433" s="37"/>
      <c r="D3433" s="37"/>
      <c r="G3433" s="37"/>
      <c r="J3433" s="25"/>
      <c r="K3433" s="25"/>
      <c r="P3433" s="25"/>
      <c r="T3433" s="37"/>
      <c r="U3433" s="37"/>
      <c r="Y3433" s="37"/>
      <c r="Z3433" s="37"/>
    </row>
    <row r="3434" spans="1:28" x14ac:dyDescent="0.2">
      <c r="A3434" s="101">
        <v>3432</v>
      </c>
      <c r="B3434" s="37"/>
      <c r="C3434" s="37"/>
      <c r="D3434" s="37"/>
      <c r="G3434" s="37"/>
      <c r="J3434" s="25"/>
      <c r="K3434" s="25"/>
      <c r="P3434" s="25"/>
      <c r="T3434" s="37"/>
      <c r="U3434" s="37"/>
      <c r="Y3434" s="37"/>
      <c r="Z3434" s="37"/>
    </row>
    <row r="3435" spans="1:28" x14ac:dyDescent="0.2">
      <c r="A3435" s="101">
        <v>3433</v>
      </c>
      <c r="B3435" s="37"/>
      <c r="C3435" s="37"/>
      <c r="D3435" s="37"/>
      <c r="G3435" s="37"/>
      <c r="J3435" s="25"/>
      <c r="K3435" s="25"/>
      <c r="P3435" s="25"/>
      <c r="T3435" s="37"/>
      <c r="U3435" s="37"/>
      <c r="Y3435" s="37"/>
      <c r="Z3435" s="37"/>
    </row>
    <row r="3436" spans="1:28" ht="13.5" thickBot="1" x14ac:dyDescent="0.25">
      <c r="A3436" s="113">
        <v>3434</v>
      </c>
      <c r="B3436" s="121"/>
      <c r="C3436" s="121"/>
      <c r="D3436" s="121"/>
      <c r="E3436" s="121"/>
      <c r="F3436" s="122"/>
      <c r="G3436" s="121"/>
      <c r="H3436" s="122"/>
      <c r="I3436" s="121"/>
      <c r="J3436" s="121"/>
      <c r="K3436" s="121"/>
      <c r="L3436" s="121"/>
      <c r="M3436" s="122"/>
      <c r="N3436" s="121"/>
      <c r="O3436" s="121"/>
      <c r="P3436" s="121"/>
      <c r="Q3436" s="121"/>
      <c r="R3436" s="122"/>
      <c r="S3436" s="121"/>
      <c r="T3436" s="121"/>
      <c r="U3436" s="121"/>
      <c r="V3436" s="121"/>
      <c r="W3436" s="122"/>
      <c r="X3436" s="121"/>
      <c r="Y3436" s="114"/>
      <c r="Z3436" s="114"/>
      <c r="AA3436" s="114"/>
      <c r="AB3436" s="115"/>
    </row>
    <row r="3437" spans="1:28" x14ac:dyDescent="0.2">
      <c r="A3437" s="101">
        <v>3435</v>
      </c>
      <c r="B3437" s="37"/>
      <c r="C3437" s="37"/>
      <c r="D3437" s="37"/>
      <c r="G3437" s="37"/>
      <c r="J3437" s="25"/>
      <c r="K3437" s="25"/>
      <c r="P3437" s="25"/>
      <c r="T3437" s="37"/>
      <c r="U3437" s="37"/>
      <c r="Y3437" s="37"/>
      <c r="Z3437" s="37"/>
    </row>
    <row r="3438" spans="1:28" x14ac:dyDescent="0.2">
      <c r="A3438" s="101">
        <v>3436</v>
      </c>
      <c r="B3438" s="37"/>
      <c r="C3438" s="37"/>
      <c r="D3438" s="37"/>
      <c r="G3438" s="37"/>
      <c r="J3438" s="25"/>
      <c r="K3438" s="25"/>
      <c r="P3438" s="25"/>
      <c r="T3438" s="37"/>
      <c r="U3438" s="37"/>
      <c r="Y3438" s="37"/>
      <c r="Z3438" s="37"/>
    </row>
    <row r="3439" spans="1:28" x14ac:dyDescent="0.2">
      <c r="A3439" s="101">
        <v>3437</v>
      </c>
      <c r="B3439" s="37"/>
      <c r="C3439" s="37"/>
      <c r="D3439" s="37"/>
      <c r="G3439" s="37"/>
      <c r="J3439" s="25"/>
      <c r="K3439" s="25"/>
      <c r="P3439" s="25"/>
      <c r="T3439" s="37"/>
      <c r="U3439" s="37"/>
      <c r="Y3439" s="37"/>
      <c r="Z3439" s="37"/>
    </row>
    <row r="3440" spans="1:28" x14ac:dyDescent="0.2">
      <c r="A3440" s="101">
        <v>3438</v>
      </c>
      <c r="B3440" s="37"/>
      <c r="C3440" s="37"/>
      <c r="D3440" s="37"/>
      <c r="G3440" s="37"/>
      <c r="J3440" s="25"/>
      <c r="K3440" s="25"/>
      <c r="P3440" s="25"/>
      <c r="T3440" s="37"/>
      <c r="U3440" s="37"/>
      <c r="Y3440" s="37"/>
      <c r="Z3440" s="37"/>
    </row>
    <row r="3441" spans="1:28" ht="13.5" thickBot="1" x14ac:dyDescent="0.25">
      <c r="A3441" s="113">
        <v>3439</v>
      </c>
      <c r="B3441" s="121"/>
      <c r="C3441" s="121"/>
      <c r="D3441" s="121"/>
      <c r="E3441" s="121"/>
      <c r="F3441" s="122"/>
      <c r="G3441" s="121"/>
      <c r="H3441" s="122"/>
      <c r="I3441" s="121"/>
      <c r="J3441" s="121"/>
      <c r="K3441" s="121"/>
      <c r="L3441" s="121"/>
      <c r="M3441" s="122"/>
      <c r="N3441" s="121"/>
      <c r="O3441" s="121"/>
      <c r="P3441" s="121"/>
      <c r="Q3441" s="121"/>
      <c r="R3441" s="122"/>
      <c r="S3441" s="121"/>
      <c r="T3441" s="121"/>
      <c r="U3441" s="121"/>
      <c r="V3441" s="121"/>
      <c r="W3441" s="122"/>
      <c r="X3441" s="121"/>
      <c r="Y3441" s="114"/>
      <c r="Z3441" s="114"/>
      <c r="AA3441" s="114"/>
      <c r="AB3441" s="115"/>
    </row>
    <row r="3442" spans="1:28" x14ac:dyDescent="0.2">
      <c r="A3442" s="101">
        <v>3440</v>
      </c>
      <c r="B3442" s="37"/>
      <c r="C3442" s="37"/>
      <c r="D3442" s="37"/>
      <c r="G3442" s="37"/>
      <c r="J3442" s="25"/>
      <c r="K3442" s="25"/>
      <c r="P3442" s="25"/>
      <c r="T3442" s="37"/>
      <c r="U3442" s="37"/>
      <c r="Y3442" s="37"/>
      <c r="Z3442" s="37"/>
    </row>
    <row r="3443" spans="1:28" x14ac:dyDescent="0.2">
      <c r="A3443" s="101">
        <v>3441</v>
      </c>
      <c r="B3443" s="37"/>
      <c r="C3443" s="37"/>
      <c r="D3443" s="37"/>
      <c r="G3443" s="37"/>
      <c r="J3443" s="25"/>
      <c r="K3443" s="25"/>
      <c r="P3443" s="25"/>
      <c r="T3443" s="37"/>
      <c r="U3443" s="37"/>
      <c r="Y3443" s="37"/>
      <c r="Z3443" s="37"/>
    </row>
    <row r="3444" spans="1:28" x14ac:dyDescent="0.2">
      <c r="A3444" s="101">
        <v>3442</v>
      </c>
      <c r="B3444" s="37"/>
      <c r="C3444" s="37"/>
      <c r="D3444" s="37"/>
      <c r="G3444" s="37"/>
      <c r="J3444" s="25"/>
      <c r="K3444" s="25"/>
      <c r="P3444" s="25"/>
      <c r="T3444" s="37"/>
      <c r="U3444" s="37"/>
      <c r="Y3444" s="37"/>
      <c r="Z3444" s="37"/>
    </row>
    <row r="3445" spans="1:28" x14ac:dyDescent="0.2">
      <c r="A3445" s="101">
        <v>3443</v>
      </c>
      <c r="B3445" s="37"/>
      <c r="C3445" s="37"/>
      <c r="D3445" s="37"/>
      <c r="G3445" s="37"/>
      <c r="J3445" s="25"/>
      <c r="K3445" s="25"/>
      <c r="P3445" s="25"/>
      <c r="T3445" s="37"/>
      <c r="U3445" s="37"/>
      <c r="Y3445" s="37"/>
      <c r="Z3445" s="37"/>
    </row>
    <row r="3446" spans="1:28" ht="13.5" thickBot="1" x14ac:dyDescent="0.25">
      <c r="A3446" s="113">
        <v>3444</v>
      </c>
      <c r="B3446" s="121"/>
      <c r="C3446" s="121"/>
      <c r="D3446" s="121"/>
      <c r="E3446" s="121"/>
      <c r="F3446" s="122"/>
      <c r="G3446" s="121"/>
      <c r="H3446" s="122"/>
      <c r="I3446" s="121"/>
      <c r="J3446" s="121"/>
      <c r="K3446" s="121"/>
      <c r="L3446" s="121"/>
      <c r="M3446" s="122"/>
      <c r="N3446" s="121"/>
      <c r="O3446" s="121"/>
      <c r="P3446" s="121"/>
      <c r="Q3446" s="121"/>
      <c r="R3446" s="122"/>
      <c r="S3446" s="121"/>
      <c r="T3446" s="121"/>
      <c r="U3446" s="121"/>
      <c r="V3446" s="121"/>
      <c r="W3446" s="122"/>
      <c r="X3446" s="121"/>
      <c r="Y3446" s="114"/>
      <c r="Z3446" s="114"/>
      <c r="AA3446" s="114"/>
      <c r="AB3446" s="115"/>
    </row>
    <row r="3447" spans="1:28" x14ac:dyDescent="0.2">
      <c r="A3447" s="101">
        <v>3445</v>
      </c>
      <c r="B3447" s="37"/>
      <c r="C3447" s="37"/>
      <c r="D3447" s="37"/>
      <c r="G3447" s="37"/>
      <c r="J3447" s="25"/>
      <c r="K3447" s="25"/>
      <c r="P3447" s="25"/>
      <c r="T3447" s="37"/>
      <c r="U3447" s="37"/>
      <c r="Y3447" s="37"/>
      <c r="Z3447" s="37"/>
    </row>
    <row r="3448" spans="1:28" x14ac:dyDescent="0.2">
      <c r="A3448" s="101">
        <v>3446</v>
      </c>
      <c r="B3448" s="37"/>
      <c r="C3448" s="37"/>
      <c r="D3448" s="37"/>
      <c r="G3448" s="37"/>
      <c r="J3448" s="25"/>
      <c r="K3448" s="25"/>
      <c r="P3448" s="25"/>
      <c r="T3448" s="37"/>
      <c r="U3448" s="37"/>
      <c r="Y3448" s="37"/>
      <c r="Z3448" s="37"/>
    </row>
    <row r="3449" spans="1:28" x14ac:dyDescent="0.2">
      <c r="A3449" s="101">
        <v>3447</v>
      </c>
      <c r="B3449" s="37"/>
      <c r="C3449" s="37"/>
      <c r="D3449" s="37"/>
      <c r="G3449" s="37"/>
      <c r="J3449" s="25"/>
      <c r="K3449" s="25"/>
      <c r="P3449" s="25"/>
      <c r="T3449" s="37"/>
      <c r="U3449" s="37"/>
      <c r="Y3449" s="37"/>
      <c r="Z3449" s="37"/>
    </row>
    <row r="3450" spans="1:28" x14ac:dyDescent="0.2">
      <c r="A3450" s="101">
        <v>3448</v>
      </c>
      <c r="B3450" s="37"/>
      <c r="C3450" s="37"/>
      <c r="D3450" s="37"/>
      <c r="G3450" s="37"/>
      <c r="J3450" s="25"/>
      <c r="K3450" s="25"/>
      <c r="P3450" s="25"/>
      <c r="T3450" s="37"/>
      <c r="U3450" s="37"/>
      <c r="Y3450" s="37"/>
      <c r="Z3450" s="37"/>
    </row>
    <row r="3451" spans="1:28" ht="13.5" thickBot="1" x14ac:dyDescent="0.25">
      <c r="A3451" s="113">
        <v>3449</v>
      </c>
      <c r="B3451" s="121"/>
      <c r="C3451" s="121"/>
      <c r="D3451" s="121"/>
      <c r="E3451" s="121"/>
      <c r="F3451" s="122"/>
      <c r="G3451" s="121"/>
      <c r="H3451" s="122"/>
      <c r="I3451" s="121"/>
      <c r="J3451" s="121"/>
      <c r="K3451" s="121"/>
      <c r="L3451" s="121"/>
      <c r="M3451" s="122"/>
      <c r="N3451" s="121"/>
      <c r="O3451" s="121"/>
      <c r="P3451" s="121"/>
      <c r="Q3451" s="121"/>
      <c r="R3451" s="122"/>
      <c r="S3451" s="121"/>
      <c r="T3451" s="121"/>
      <c r="U3451" s="121"/>
      <c r="V3451" s="121"/>
      <c r="W3451" s="122"/>
      <c r="X3451" s="121"/>
      <c r="Y3451" s="114"/>
      <c r="Z3451" s="114"/>
      <c r="AA3451" s="114"/>
      <c r="AB3451" s="115"/>
    </row>
    <row r="3452" spans="1:28" x14ac:dyDescent="0.2">
      <c r="A3452" s="101">
        <v>3450</v>
      </c>
      <c r="B3452" s="37"/>
      <c r="C3452" s="37"/>
      <c r="D3452" s="37"/>
      <c r="G3452" s="37"/>
      <c r="J3452" s="25"/>
      <c r="K3452" s="25"/>
      <c r="P3452" s="25"/>
      <c r="T3452" s="37"/>
      <c r="U3452" s="37"/>
      <c r="Y3452" s="37"/>
      <c r="Z3452" s="37"/>
    </row>
    <row r="3453" spans="1:28" x14ac:dyDescent="0.2">
      <c r="A3453" s="101">
        <v>3451</v>
      </c>
      <c r="B3453" s="37"/>
      <c r="C3453" s="37"/>
      <c r="D3453" s="37"/>
      <c r="G3453" s="37"/>
      <c r="J3453" s="25"/>
      <c r="K3453" s="25"/>
      <c r="P3453" s="25"/>
      <c r="T3453" s="37"/>
      <c r="U3453" s="37"/>
      <c r="Y3453" s="37"/>
      <c r="Z3453" s="37"/>
    </row>
    <row r="3454" spans="1:28" x14ac:dyDescent="0.2">
      <c r="A3454" s="101">
        <v>3452</v>
      </c>
      <c r="B3454" s="37"/>
      <c r="C3454" s="37"/>
      <c r="D3454" s="37"/>
      <c r="G3454" s="37"/>
      <c r="J3454" s="25"/>
      <c r="K3454" s="25"/>
      <c r="P3454" s="25"/>
      <c r="T3454" s="37"/>
      <c r="U3454" s="37"/>
      <c r="Y3454" s="37"/>
      <c r="Z3454" s="37"/>
    </row>
    <row r="3455" spans="1:28" x14ac:dyDescent="0.2">
      <c r="A3455" s="101">
        <v>3453</v>
      </c>
      <c r="B3455" s="37"/>
      <c r="C3455" s="37"/>
      <c r="D3455" s="37"/>
      <c r="G3455" s="37"/>
      <c r="J3455" s="25"/>
      <c r="K3455" s="25"/>
      <c r="P3455" s="25"/>
      <c r="T3455" s="37"/>
      <c r="U3455" s="37"/>
      <c r="Y3455" s="37"/>
      <c r="Z3455" s="37"/>
    </row>
    <row r="3456" spans="1:28" ht="13.5" thickBot="1" x14ac:dyDescent="0.25">
      <c r="A3456" s="113">
        <v>3454</v>
      </c>
      <c r="B3456" s="121"/>
      <c r="C3456" s="121"/>
      <c r="D3456" s="121"/>
      <c r="E3456" s="121"/>
      <c r="F3456" s="122"/>
      <c r="G3456" s="121"/>
      <c r="H3456" s="122"/>
      <c r="I3456" s="121"/>
      <c r="J3456" s="121"/>
      <c r="K3456" s="121"/>
      <c r="L3456" s="121"/>
      <c r="M3456" s="122"/>
      <c r="N3456" s="121"/>
      <c r="O3456" s="121"/>
      <c r="P3456" s="121"/>
      <c r="Q3456" s="121"/>
      <c r="R3456" s="122"/>
      <c r="S3456" s="121"/>
      <c r="T3456" s="121"/>
      <c r="U3456" s="121"/>
      <c r="V3456" s="121"/>
      <c r="W3456" s="122"/>
      <c r="X3456" s="121"/>
      <c r="Y3456" s="114"/>
      <c r="Z3456" s="114"/>
      <c r="AA3456" s="114"/>
      <c r="AB3456" s="115"/>
    </row>
    <row r="3457" spans="1:28" x14ac:dyDescent="0.2">
      <c r="A3457" s="101">
        <v>3455</v>
      </c>
      <c r="B3457" s="37"/>
      <c r="C3457" s="37"/>
      <c r="D3457" s="37"/>
      <c r="G3457" s="37"/>
      <c r="J3457" s="25"/>
      <c r="K3457" s="25"/>
      <c r="P3457" s="25"/>
      <c r="T3457" s="37"/>
      <c r="U3457" s="37"/>
      <c r="Y3457" s="37"/>
      <c r="Z3457" s="37"/>
    </row>
    <row r="3458" spans="1:28" x14ac:dyDescent="0.2">
      <c r="A3458" s="101">
        <v>3456</v>
      </c>
      <c r="B3458" s="37"/>
      <c r="C3458" s="37"/>
      <c r="D3458" s="37"/>
      <c r="G3458" s="37"/>
      <c r="J3458" s="25"/>
      <c r="K3458" s="25"/>
      <c r="P3458" s="25"/>
      <c r="T3458" s="37"/>
      <c r="U3458" s="37"/>
      <c r="Y3458" s="37"/>
      <c r="Z3458" s="37"/>
    </row>
    <row r="3459" spans="1:28" x14ac:dyDescent="0.2">
      <c r="A3459" s="101">
        <v>3457</v>
      </c>
      <c r="B3459" s="37"/>
      <c r="C3459" s="37"/>
      <c r="D3459" s="37"/>
      <c r="G3459" s="37"/>
      <c r="J3459" s="25"/>
      <c r="K3459" s="25"/>
      <c r="P3459" s="25"/>
      <c r="T3459" s="37"/>
      <c r="U3459" s="37"/>
      <c r="Y3459" s="37"/>
      <c r="Z3459" s="37"/>
    </row>
    <row r="3460" spans="1:28" x14ac:dyDescent="0.2">
      <c r="A3460" s="101">
        <v>3458</v>
      </c>
      <c r="B3460" s="37"/>
      <c r="C3460" s="37"/>
      <c r="D3460" s="37"/>
      <c r="G3460" s="37"/>
      <c r="J3460" s="25"/>
      <c r="K3460" s="25"/>
      <c r="P3460" s="25"/>
      <c r="T3460" s="37"/>
      <c r="U3460" s="37"/>
      <c r="Y3460" s="37"/>
      <c r="Z3460" s="37"/>
    </row>
    <row r="3461" spans="1:28" ht="13.5" thickBot="1" x14ac:dyDescent="0.25">
      <c r="A3461" s="113">
        <v>3459</v>
      </c>
      <c r="B3461" s="121"/>
      <c r="C3461" s="121"/>
      <c r="D3461" s="121"/>
      <c r="E3461" s="121"/>
      <c r="F3461" s="122"/>
      <c r="G3461" s="121"/>
      <c r="H3461" s="122"/>
      <c r="I3461" s="121"/>
      <c r="J3461" s="121"/>
      <c r="K3461" s="121"/>
      <c r="L3461" s="121"/>
      <c r="M3461" s="122"/>
      <c r="N3461" s="121"/>
      <c r="O3461" s="121"/>
      <c r="P3461" s="121"/>
      <c r="Q3461" s="121"/>
      <c r="R3461" s="122"/>
      <c r="S3461" s="121"/>
      <c r="T3461" s="121"/>
      <c r="U3461" s="121"/>
      <c r="V3461" s="121"/>
      <c r="W3461" s="122"/>
      <c r="X3461" s="121"/>
      <c r="Y3461" s="114"/>
      <c r="Z3461" s="114"/>
      <c r="AA3461" s="114"/>
      <c r="AB3461" s="115"/>
    </row>
    <row r="3462" spans="1:28" x14ac:dyDescent="0.2">
      <c r="A3462" s="101">
        <v>3460</v>
      </c>
      <c r="B3462" s="37"/>
      <c r="C3462" s="37"/>
      <c r="D3462" s="37"/>
      <c r="G3462" s="37"/>
      <c r="J3462" s="25"/>
      <c r="K3462" s="25"/>
      <c r="P3462" s="25"/>
      <c r="T3462" s="37"/>
      <c r="U3462" s="37"/>
      <c r="Y3462" s="37"/>
      <c r="Z3462" s="37"/>
    </row>
    <row r="3463" spans="1:28" x14ac:dyDescent="0.2">
      <c r="A3463" s="101">
        <v>3461</v>
      </c>
      <c r="B3463" s="37"/>
      <c r="C3463" s="37"/>
      <c r="D3463" s="37"/>
      <c r="G3463" s="37"/>
      <c r="J3463" s="25"/>
      <c r="K3463" s="25"/>
      <c r="P3463" s="25"/>
      <c r="T3463" s="37"/>
      <c r="U3463" s="37"/>
      <c r="Y3463" s="37"/>
      <c r="Z3463" s="37"/>
    </row>
    <row r="3464" spans="1:28" x14ac:dyDescent="0.2">
      <c r="A3464" s="101">
        <v>3462</v>
      </c>
      <c r="B3464" s="37"/>
      <c r="C3464" s="37"/>
      <c r="D3464" s="37"/>
      <c r="G3464" s="37"/>
      <c r="J3464" s="25"/>
      <c r="K3464" s="25"/>
      <c r="P3464" s="25"/>
      <c r="T3464" s="37"/>
      <c r="U3464" s="37"/>
      <c r="Y3464" s="37"/>
      <c r="Z3464" s="37"/>
    </row>
    <row r="3465" spans="1:28" x14ac:dyDescent="0.2">
      <c r="A3465" s="101">
        <v>3463</v>
      </c>
      <c r="B3465" s="37"/>
      <c r="C3465" s="37"/>
      <c r="D3465" s="37"/>
      <c r="G3465" s="37"/>
      <c r="J3465" s="25"/>
      <c r="K3465" s="25"/>
      <c r="P3465" s="25"/>
      <c r="T3465" s="37"/>
      <c r="U3465" s="37"/>
      <c r="Y3465" s="37"/>
      <c r="Z3465" s="37"/>
    </row>
    <row r="3466" spans="1:28" ht="13.5" thickBot="1" x14ac:dyDescent="0.25">
      <c r="A3466" s="113">
        <v>3464</v>
      </c>
      <c r="B3466" s="121"/>
      <c r="C3466" s="121"/>
      <c r="D3466" s="121"/>
      <c r="E3466" s="121"/>
      <c r="F3466" s="122"/>
      <c r="G3466" s="121"/>
      <c r="H3466" s="122"/>
      <c r="I3466" s="121"/>
      <c r="J3466" s="121"/>
      <c r="K3466" s="121"/>
      <c r="L3466" s="121"/>
      <c r="M3466" s="122"/>
      <c r="N3466" s="121"/>
      <c r="O3466" s="121"/>
      <c r="P3466" s="121"/>
      <c r="Q3466" s="121"/>
      <c r="R3466" s="122"/>
      <c r="S3466" s="121"/>
      <c r="T3466" s="121"/>
      <c r="U3466" s="121"/>
      <c r="V3466" s="121"/>
      <c r="W3466" s="122"/>
      <c r="X3466" s="121"/>
      <c r="Y3466" s="114"/>
      <c r="Z3466" s="114"/>
      <c r="AA3466" s="114"/>
      <c r="AB3466" s="115"/>
    </row>
    <row r="3467" spans="1:28" x14ac:dyDescent="0.2">
      <c r="A3467" s="101">
        <v>3465</v>
      </c>
      <c r="B3467" s="37"/>
      <c r="C3467" s="37"/>
      <c r="D3467" s="37"/>
      <c r="G3467" s="37"/>
      <c r="J3467" s="25"/>
      <c r="K3467" s="25"/>
      <c r="P3467" s="25"/>
      <c r="T3467" s="37"/>
      <c r="U3467" s="37"/>
      <c r="Y3467" s="37"/>
      <c r="Z3467" s="37"/>
    </row>
    <row r="3468" spans="1:28" x14ac:dyDescent="0.2">
      <c r="A3468" s="101">
        <v>3466</v>
      </c>
      <c r="B3468" s="37"/>
      <c r="C3468" s="37"/>
      <c r="D3468" s="37"/>
      <c r="G3468" s="37"/>
      <c r="J3468" s="25"/>
      <c r="K3468" s="25"/>
      <c r="P3468" s="25"/>
      <c r="T3468" s="37"/>
      <c r="U3468" s="37"/>
      <c r="Y3468" s="37"/>
      <c r="Z3468" s="37"/>
    </row>
    <row r="3469" spans="1:28" x14ac:dyDescent="0.2">
      <c r="A3469" s="101">
        <v>3467</v>
      </c>
      <c r="B3469" s="37"/>
      <c r="C3469" s="37"/>
      <c r="D3469" s="37"/>
      <c r="G3469" s="37"/>
      <c r="J3469" s="25"/>
      <c r="K3469" s="25"/>
      <c r="P3469" s="25"/>
      <c r="T3469" s="37"/>
      <c r="U3469" s="37"/>
      <c r="Y3469" s="37"/>
      <c r="Z3469" s="37"/>
    </row>
    <row r="3470" spans="1:28" x14ac:dyDescent="0.2">
      <c r="A3470" s="101">
        <v>3468</v>
      </c>
      <c r="B3470" s="37"/>
      <c r="C3470" s="37"/>
      <c r="D3470" s="37"/>
      <c r="G3470" s="37"/>
      <c r="J3470" s="25"/>
      <c r="K3470" s="25"/>
      <c r="P3470" s="25"/>
      <c r="T3470" s="37"/>
      <c r="U3470" s="37"/>
      <c r="Y3470" s="37"/>
      <c r="Z3470" s="37"/>
    </row>
    <row r="3471" spans="1:28" ht="13.5" thickBot="1" x14ac:dyDescent="0.25">
      <c r="A3471" s="113">
        <v>3469</v>
      </c>
      <c r="B3471" s="121"/>
      <c r="C3471" s="121"/>
      <c r="D3471" s="121"/>
      <c r="E3471" s="121"/>
      <c r="F3471" s="122"/>
      <c r="G3471" s="121"/>
      <c r="H3471" s="122"/>
      <c r="I3471" s="121"/>
      <c r="J3471" s="121"/>
      <c r="K3471" s="121"/>
      <c r="L3471" s="121"/>
      <c r="M3471" s="122"/>
      <c r="N3471" s="121"/>
      <c r="O3471" s="121"/>
      <c r="P3471" s="121"/>
      <c r="Q3471" s="121"/>
      <c r="R3471" s="122"/>
      <c r="S3471" s="121"/>
      <c r="T3471" s="121"/>
      <c r="U3471" s="121"/>
      <c r="V3471" s="121"/>
      <c r="W3471" s="122"/>
      <c r="X3471" s="121"/>
      <c r="Y3471" s="114"/>
      <c r="Z3471" s="114"/>
      <c r="AA3471" s="114"/>
      <c r="AB3471" s="115"/>
    </row>
    <row r="3472" spans="1:28" x14ac:dyDescent="0.2">
      <c r="A3472" s="101">
        <v>3470</v>
      </c>
      <c r="B3472" s="37"/>
      <c r="C3472" s="37"/>
      <c r="D3472" s="37"/>
      <c r="G3472" s="37"/>
      <c r="J3472" s="25"/>
      <c r="K3472" s="25"/>
      <c r="P3472" s="25"/>
      <c r="T3472" s="37"/>
      <c r="U3472" s="37"/>
      <c r="Y3472" s="37"/>
      <c r="Z3472" s="37"/>
    </row>
    <row r="3473" spans="1:28" x14ac:dyDescent="0.2">
      <c r="A3473" s="101">
        <v>3471</v>
      </c>
      <c r="B3473" s="37"/>
      <c r="C3473" s="37"/>
      <c r="D3473" s="37"/>
      <c r="G3473" s="37"/>
      <c r="J3473" s="25"/>
      <c r="K3473" s="25"/>
      <c r="P3473" s="25"/>
      <c r="T3473" s="37"/>
      <c r="U3473" s="37"/>
      <c r="Y3473" s="37"/>
      <c r="Z3473" s="37"/>
    </row>
    <row r="3474" spans="1:28" x14ac:dyDescent="0.2">
      <c r="A3474" s="101">
        <v>3472</v>
      </c>
      <c r="B3474" s="37"/>
      <c r="C3474" s="37"/>
      <c r="D3474" s="37"/>
      <c r="G3474" s="37"/>
      <c r="J3474" s="25"/>
      <c r="K3474" s="25"/>
      <c r="P3474" s="25"/>
      <c r="T3474" s="37"/>
      <c r="U3474" s="37"/>
      <c r="Y3474" s="37"/>
      <c r="Z3474" s="37"/>
    </row>
    <row r="3475" spans="1:28" x14ac:dyDescent="0.2">
      <c r="A3475" s="101">
        <v>3473</v>
      </c>
      <c r="B3475" s="37"/>
      <c r="C3475" s="37"/>
      <c r="D3475" s="37"/>
      <c r="G3475" s="37"/>
      <c r="J3475" s="25"/>
      <c r="K3475" s="25"/>
      <c r="P3475" s="25"/>
      <c r="T3475" s="37"/>
      <c r="U3475" s="37"/>
      <c r="Y3475" s="37"/>
      <c r="Z3475" s="37"/>
    </row>
    <row r="3476" spans="1:28" ht="13.5" thickBot="1" x14ac:dyDescent="0.25">
      <c r="A3476" s="113">
        <v>3474</v>
      </c>
      <c r="B3476" s="121"/>
      <c r="C3476" s="121"/>
      <c r="D3476" s="121"/>
      <c r="E3476" s="121"/>
      <c r="F3476" s="122"/>
      <c r="G3476" s="121"/>
      <c r="H3476" s="122"/>
      <c r="I3476" s="121"/>
      <c r="J3476" s="121"/>
      <c r="K3476" s="121"/>
      <c r="L3476" s="121"/>
      <c r="M3476" s="122"/>
      <c r="N3476" s="121"/>
      <c r="O3476" s="121"/>
      <c r="P3476" s="121"/>
      <c r="Q3476" s="121"/>
      <c r="R3476" s="122"/>
      <c r="S3476" s="121"/>
      <c r="T3476" s="121"/>
      <c r="U3476" s="121"/>
      <c r="V3476" s="121"/>
      <c r="W3476" s="122"/>
      <c r="X3476" s="121"/>
      <c r="Y3476" s="114"/>
      <c r="Z3476" s="114"/>
      <c r="AA3476" s="114"/>
      <c r="AB3476" s="115"/>
    </row>
    <row r="3477" spans="1:28" x14ac:dyDescent="0.2">
      <c r="A3477" s="101">
        <v>3475</v>
      </c>
      <c r="B3477" s="37"/>
      <c r="C3477" s="37"/>
      <c r="D3477" s="37"/>
      <c r="G3477" s="37"/>
      <c r="J3477" s="25"/>
      <c r="K3477" s="25"/>
      <c r="P3477" s="25"/>
      <c r="T3477" s="37"/>
      <c r="U3477" s="37"/>
      <c r="Y3477" s="37"/>
      <c r="Z3477" s="37"/>
    </row>
    <row r="3478" spans="1:28" x14ac:dyDescent="0.2">
      <c r="A3478" s="101">
        <v>3476</v>
      </c>
      <c r="B3478" s="37"/>
      <c r="C3478" s="37"/>
      <c r="D3478" s="37"/>
      <c r="G3478" s="37"/>
      <c r="J3478" s="25"/>
      <c r="K3478" s="25"/>
      <c r="P3478" s="25"/>
      <c r="T3478" s="37"/>
      <c r="U3478" s="37"/>
      <c r="Y3478" s="37"/>
      <c r="Z3478" s="37"/>
    </row>
    <row r="3479" spans="1:28" x14ac:dyDescent="0.2">
      <c r="A3479" s="101">
        <v>3477</v>
      </c>
      <c r="B3479" s="37"/>
      <c r="C3479" s="37"/>
      <c r="D3479" s="37"/>
      <c r="G3479" s="37"/>
      <c r="J3479" s="25"/>
      <c r="K3479" s="25"/>
      <c r="P3479" s="25"/>
      <c r="T3479" s="37"/>
      <c r="U3479" s="37"/>
      <c r="Y3479" s="37"/>
      <c r="Z3479" s="37"/>
    </row>
    <row r="3480" spans="1:28" x14ac:dyDescent="0.2">
      <c r="A3480" s="101">
        <v>3478</v>
      </c>
      <c r="B3480" s="37"/>
      <c r="C3480" s="37"/>
      <c r="D3480" s="37"/>
      <c r="G3480" s="37"/>
      <c r="J3480" s="25"/>
      <c r="K3480" s="25"/>
      <c r="P3480" s="25"/>
      <c r="T3480" s="37"/>
      <c r="U3480" s="37"/>
      <c r="Y3480" s="37"/>
      <c r="Z3480" s="37"/>
    </row>
    <row r="3481" spans="1:28" ht="13.5" thickBot="1" x14ac:dyDescent="0.25">
      <c r="A3481" s="113">
        <v>3479</v>
      </c>
      <c r="B3481" s="121"/>
      <c r="C3481" s="121"/>
      <c r="D3481" s="121"/>
      <c r="E3481" s="121"/>
      <c r="F3481" s="122"/>
      <c r="G3481" s="121"/>
      <c r="H3481" s="122"/>
      <c r="I3481" s="121"/>
      <c r="J3481" s="121"/>
      <c r="K3481" s="121"/>
      <c r="L3481" s="121"/>
      <c r="M3481" s="122"/>
      <c r="N3481" s="121"/>
      <c r="O3481" s="121"/>
      <c r="P3481" s="121"/>
      <c r="Q3481" s="121"/>
      <c r="R3481" s="122"/>
      <c r="S3481" s="121"/>
      <c r="T3481" s="121"/>
      <c r="U3481" s="121"/>
      <c r="V3481" s="121"/>
      <c r="W3481" s="122"/>
      <c r="X3481" s="121"/>
      <c r="Y3481" s="114"/>
      <c r="Z3481" s="114"/>
      <c r="AA3481" s="114"/>
      <c r="AB3481" s="115"/>
    </row>
    <row r="3482" spans="1:28" x14ac:dyDescent="0.2">
      <c r="A3482" s="101">
        <v>3480</v>
      </c>
      <c r="B3482" s="37"/>
      <c r="C3482" s="37"/>
      <c r="D3482" s="37"/>
      <c r="G3482" s="37"/>
      <c r="J3482" s="25"/>
      <c r="K3482" s="25"/>
      <c r="P3482" s="25"/>
      <c r="T3482" s="37"/>
      <c r="U3482" s="37"/>
      <c r="Y3482" s="37"/>
      <c r="Z3482" s="37"/>
    </row>
    <row r="3483" spans="1:28" x14ac:dyDescent="0.2">
      <c r="A3483" s="101">
        <v>3481</v>
      </c>
      <c r="B3483" s="37"/>
      <c r="C3483" s="37"/>
      <c r="D3483" s="37"/>
      <c r="G3483" s="37"/>
      <c r="J3483" s="25"/>
      <c r="K3483" s="25"/>
      <c r="P3483" s="25"/>
      <c r="T3483" s="37"/>
      <c r="U3483" s="37"/>
      <c r="Y3483" s="37"/>
      <c r="Z3483" s="37"/>
    </row>
    <row r="3484" spans="1:28" x14ac:dyDescent="0.2">
      <c r="A3484" s="101">
        <v>3482</v>
      </c>
      <c r="B3484" s="37"/>
      <c r="C3484" s="37"/>
      <c r="D3484" s="37"/>
      <c r="G3484" s="37"/>
      <c r="J3484" s="25"/>
      <c r="K3484" s="25"/>
      <c r="P3484" s="25"/>
      <c r="T3484" s="37"/>
      <c r="U3484" s="37"/>
      <c r="Y3484" s="37"/>
      <c r="Z3484" s="37"/>
    </row>
    <row r="3485" spans="1:28" x14ac:dyDescent="0.2">
      <c r="A3485" s="101">
        <v>3483</v>
      </c>
      <c r="B3485" s="37"/>
      <c r="C3485" s="37"/>
      <c r="D3485" s="37"/>
      <c r="G3485" s="37"/>
      <c r="J3485" s="25"/>
      <c r="K3485" s="25"/>
      <c r="P3485" s="25"/>
      <c r="T3485" s="37"/>
      <c r="U3485" s="37"/>
      <c r="Y3485" s="37"/>
      <c r="Z3485" s="37"/>
    </row>
    <row r="3486" spans="1:28" ht="13.5" thickBot="1" x14ac:dyDescent="0.25">
      <c r="A3486" s="113">
        <v>3484</v>
      </c>
      <c r="B3486" s="121"/>
      <c r="C3486" s="121"/>
      <c r="D3486" s="121"/>
      <c r="E3486" s="121"/>
      <c r="F3486" s="122"/>
      <c r="G3486" s="121"/>
      <c r="H3486" s="122"/>
      <c r="I3486" s="121"/>
      <c r="J3486" s="121"/>
      <c r="K3486" s="121"/>
      <c r="L3486" s="121"/>
      <c r="M3486" s="122"/>
      <c r="N3486" s="121"/>
      <c r="O3486" s="121"/>
      <c r="P3486" s="121"/>
      <c r="Q3486" s="121"/>
      <c r="R3486" s="122"/>
      <c r="S3486" s="121"/>
      <c r="T3486" s="121"/>
      <c r="U3486" s="121"/>
      <c r="V3486" s="121"/>
      <c r="W3486" s="122"/>
      <c r="X3486" s="121"/>
      <c r="Y3486" s="114"/>
      <c r="Z3486" s="114"/>
      <c r="AA3486" s="114"/>
      <c r="AB3486" s="115"/>
    </row>
    <row r="3487" spans="1:28" x14ac:dyDescent="0.2">
      <c r="A3487" s="101">
        <v>3485</v>
      </c>
      <c r="B3487" s="37"/>
      <c r="C3487" s="37"/>
      <c r="D3487" s="37"/>
      <c r="G3487" s="37"/>
      <c r="J3487" s="25"/>
      <c r="K3487" s="25"/>
      <c r="P3487" s="25"/>
      <c r="T3487" s="37"/>
      <c r="U3487" s="37"/>
      <c r="Y3487" s="37"/>
      <c r="Z3487" s="37"/>
    </row>
    <row r="3488" spans="1:28" x14ac:dyDescent="0.2">
      <c r="A3488" s="101">
        <v>3486</v>
      </c>
      <c r="B3488" s="37"/>
      <c r="C3488" s="37"/>
      <c r="D3488" s="37"/>
      <c r="G3488" s="37"/>
      <c r="J3488" s="25"/>
      <c r="K3488" s="25"/>
      <c r="P3488" s="25"/>
      <c r="T3488" s="37"/>
      <c r="U3488" s="37"/>
      <c r="Y3488" s="37"/>
      <c r="Z3488" s="37"/>
    </row>
    <row r="3489" spans="1:28" x14ac:dyDescent="0.2">
      <c r="A3489" s="101">
        <v>3487</v>
      </c>
      <c r="B3489" s="37"/>
      <c r="C3489" s="37"/>
      <c r="D3489" s="37"/>
      <c r="G3489" s="37"/>
      <c r="J3489" s="25"/>
      <c r="K3489" s="25"/>
      <c r="P3489" s="25"/>
      <c r="T3489" s="37"/>
      <c r="U3489" s="37"/>
      <c r="Y3489" s="37"/>
      <c r="Z3489" s="37"/>
    </row>
    <row r="3490" spans="1:28" x14ac:dyDescent="0.2">
      <c r="A3490" s="101">
        <v>3488</v>
      </c>
      <c r="B3490" s="37"/>
      <c r="C3490" s="37"/>
      <c r="D3490" s="37"/>
      <c r="G3490" s="37"/>
      <c r="J3490" s="25"/>
      <c r="K3490" s="25"/>
      <c r="P3490" s="25"/>
      <c r="T3490" s="37"/>
      <c r="U3490" s="37"/>
      <c r="Y3490" s="37"/>
      <c r="Z3490" s="37"/>
    </row>
    <row r="3491" spans="1:28" ht="13.5" thickBot="1" x14ac:dyDescent="0.25">
      <c r="A3491" s="113">
        <v>3489</v>
      </c>
      <c r="B3491" s="121"/>
      <c r="C3491" s="121"/>
      <c r="D3491" s="121"/>
      <c r="E3491" s="121"/>
      <c r="F3491" s="122"/>
      <c r="G3491" s="121"/>
      <c r="H3491" s="122"/>
      <c r="I3491" s="121"/>
      <c r="J3491" s="121"/>
      <c r="K3491" s="121"/>
      <c r="L3491" s="121"/>
      <c r="M3491" s="122"/>
      <c r="N3491" s="121"/>
      <c r="O3491" s="121"/>
      <c r="P3491" s="121"/>
      <c r="Q3491" s="121"/>
      <c r="R3491" s="122"/>
      <c r="S3491" s="121"/>
      <c r="T3491" s="121"/>
      <c r="U3491" s="121"/>
      <c r="V3491" s="121"/>
      <c r="W3491" s="122"/>
      <c r="X3491" s="121"/>
      <c r="Y3491" s="114"/>
      <c r="Z3491" s="114"/>
      <c r="AA3491" s="114"/>
      <c r="AB3491" s="115"/>
    </row>
    <row r="3492" spans="1:28" x14ac:dyDescent="0.2">
      <c r="A3492" s="101">
        <v>3490</v>
      </c>
      <c r="B3492" s="37"/>
      <c r="C3492" s="37"/>
      <c r="D3492" s="37"/>
      <c r="G3492" s="37"/>
      <c r="J3492" s="25"/>
      <c r="K3492" s="25"/>
      <c r="P3492" s="25"/>
      <c r="T3492" s="37"/>
      <c r="U3492" s="37"/>
      <c r="Y3492" s="37"/>
      <c r="Z3492" s="37"/>
    </row>
    <row r="3493" spans="1:28" x14ac:dyDescent="0.2">
      <c r="A3493" s="101">
        <v>3491</v>
      </c>
      <c r="B3493" s="37"/>
      <c r="C3493" s="37"/>
      <c r="D3493" s="37"/>
      <c r="G3493" s="37"/>
      <c r="J3493" s="25"/>
      <c r="K3493" s="25"/>
      <c r="P3493" s="25"/>
      <c r="T3493" s="37"/>
      <c r="U3493" s="37"/>
      <c r="Y3493" s="37"/>
      <c r="Z3493" s="37"/>
    </row>
    <row r="3494" spans="1:28" x14ac:dyDescent="0.2">
      <c r="A3494" s="101">
        <v>3492</v>
      </c>
      <c r="B3494" s="37"/>
      <c r="C3494" s="37"/>
      <c r="D3494" s="37"/>
      <c r="G3494" s="37"/>
      <c r="J3494" s="25"/>
      <c r="K3494" s="25"/>
      <c r="P3494" s="25"/>
      <c r="T3494" s="37"/>
      <c r="U3494" s="37"/>
      <c r="Y3494" s="37"/>
      <c r="Z3494" s="37"/>
    </row>
    <row r="3495" spans="1:28" x14ac:dyDescent="0.2">
      <c r="A3495" s="101">
        <v>3493</v>
      </c>
      <c r="B3495" s="37"/>
      <c r="C3495" s="37"/>
      <c r="D3495" s="37"/>
      <c r="G3495" s="37"/>
      <c r="J3495" s="25"/>
      <c r="K3495" s="25"/>
      <c r="P3495" s="25"/>
      <c r="T3495" s="37"/>
      <c r="U3495" s="37"/>
      <c r="Y3495" s="37"/>
      <c r="Z3495" s="37"/>
    </row>
    <row r="3496" spans="1:28" ht="13.5" thickBot="1" x14ac:dyDescent="0.25">
      <c r="A3496" s="113">
        <v>3494</v>
      </c>
      <c r="B3496" s="121"/>
      <c r="C3496" s="121"/>
      <c r="D3496" s="121"/>
      <c r="E3496" s="121"/>
      <c r="F3496" s="122"/>
      <c r="G3496" s="121"/>
      <c r="H3496" s="122"/>
      <c r="I3496" s="121"/>
      <c r="J3496" s="121"/>
      <c r="K3496" s="121"/>
      <c r="L3496" s="121"/>
      <c r="M3496" s="122"/>
      <c r="N3496" s="121"/>
      <c r="O3496" s="121"/>
      <c r="P3496" s="121"/>
      <c r="Q3496" s="121"/>
      <c r="R3496" s="122"/>
      <c r="S3496" s="121"/>
      <c r="T3496" s="121"/>
      <c r="U3496" s="121"/>
      <c r="V3496" s="121"/>
      <c r="W3496" s="122"/>
      <c r="X3496" s="121"/>
      <c r="Y3496" s="114"/>
      <c r="Z3496" s="114"/>
      <c r="AA3496" s="114"/>
      <c r="AB3496" s="115"/>
    </row>
    <row r="3497" spans="1:28" x14ac:dyDescent="0.2">
      <c r="A3497" s="101">
        <v>3495</v>
      </c>
      <c r="B3497" s="37"/>
      <c r="C3497" s="37"/>
      <c r="D3497" s="37"/>
      <c r="G3497" s="37"/>
      <c r="J3497" s="25"/>
      <c r="K3497" s="25"/>
      <c r="P3497" s="25"/>
      <c r="T3497" s="37"/>
      <c r="U3497" s="37"/>
      <c r="Y3497" s="37"/>
      <c r="Z3497" s="37"/>
    </row>
    <row r="3498" spans="1:28" x14ac:dyDescent="0.2">
      <c r="A3498" s="101">
        <v>3496</v>
      </c>
      <c r="B3498" s="37"/>
      <c r="C3498" s="37"/>
      <c r="D3498" s="37"/>
      <c r="G3498" s="37"/>
      <c r="J3498" s="25"/>
      <c r="K3498" s="25"/>
      <c r="P3498" s="25"/>
      <c r="T3498" s="37"/>
      <c r="U3498" s="37"/>
      <c r="Y3498" s="37"/>
      <c r="Z3498" s="37"/>
    </row>
    <row r="3499" spans="1:28" x14ac:dyDescent="0.2">
      <c r="A3499" s="101">
        <v>3497</v>
      </c>
      <c r="B3499" s="37"/>
      <c r="C3499" s="37"/>
      <c r="D3499" s="37"/>
      <c r="G3499" s="37"/>
      <c r="J3499" s="25"/>
      <c r="K3499" s="25"/>
      <c r="P3499" s="25"/>
      <c r="T3499" s="37"/>
      <c r="U3499" s="37"/>
      <c r="Y3499" s="37"/>
      <c r="Z3499" s="37"/>
    </row>
    <row r="3500" spans="1:28" x14ac:dyDescent="0.2">
      <c r="A3500" s="101">
        <v>3498</v>
      </c>
      <c r="B3500" s="37"/>
      <c r="C3500" s="37"/>
      <c r="D3500" s="37"/>
      <c r="G3500" s="37"/>
      <c r="J3500" s="25"/>
      <c r="K3500" s="25"/>
      <c r="P3500" s="25"/>
      <c r="T3500" s="37"/>
      <c r="U3500" s="37"/>
      <c r="Y3500" s="37"/>
      <c r="Z3500" s="37"/>
    </row>
    <row r="3501" spans="1:28" ht="13.5" thickBot="1" x14ac:dyDescent="0.25">
      <c r="A3501" s="113">
        <v>3499</v>
      </c>
      <c r="B3501" s="121"/>
      <c r="C3501" s="121"/>
      <c r="D3501" s="121"/>
      <c r="E3501" s="121"/>
      <c r="F3501" s="122"/>
      <c r="G3501" s="121"/>
      <c r="H3501" s="122"/>
      <c r="I3501" s="121"/>
      <c r="J3501" s="121"/>
      <c r="K3501" s="121"/>
      <c r="L3501" s="121"/>
      <c r="M3501" s="122"/>
      <c r="N3501" s="121"/>
      <c r="O3501" s="121"/>
      <c r="P3501" s="121"/>
      <c r="Q3501" s="121"/>
      <c r="R3501" s="122"/>
      <c r="S3501" s="121"/>
      <c r="T3501" s="121"/>
      <c r="U3501" s="121"/>
      <c r="V3501" s="121"/>
      <c r="W3501" s="122"/>
      <c r="X3501" s="121"/>
      <c r="Y3501" s="114"/>
      <c r="Z3501" s="114"/>
      <c r="AA3501" s="114"/>
      <c r="AB3501" s="115"/>
    </row>
    <row r="3502" spans="1:28" x14ac:dyDescent="0.2">
      <c r="A3502" s="101">
        <v>3500</v>
      </c>
      <c r="B3502" s="37"/>
      <c r="C3502" s="37"/>
      <c r="D3502" s="37"/>
      <c r="G3502" s="37"/>
      <c r="J3502" s="25"/>
      <c r="K3502" s="25"/>
      <c r="P3502" s="25"/>
      <c r="T3502" s="37"/>
      <c r="U3502" s="37"/>
      <c r="Y3502" s="37"/>
      <c r="Z3502" s="37"/>
    </row>
    <row r="3503" spans="1:28" x14ac:dyDescent="0.2">
      <c r="A3503" s="101">
        <v>3501</v>
      </c>
      <c r="B3503" s="37"/>
      <c r="C3503" s="37"/>
      <c r="D3503" s="37"/>
      <c r="G3503" s="37"/>
      <c r="J3503" s="25"/>
      <c r="K3503" s="25"/>
      <c r="P3503" s="25"/>
      <c r="T3503" s="37"/>
      <c r="U3503" s="37"/>
      <c r="Y3503" s="37"/>
      <c r="Z3503" s="37"/>
    </row>
    <row r="3504" spans="1:28" x14ac:dyDescent="0.2">
      <c r="A3504" s="101">
        <v>3502</v>
      </c>
      <c r="B3504" s="37"/>
      <c r="C3504" s="37"/>
      <c r="D3504" s="37"/>
      <c r="G3504" s="37"/>
      <c r="J3504" s="25"/>
      <c r="K3504" s="25"/>
      <c r="P3504" s="25"/>
      <c r="T3504" s="37"/>
      <c r="U3504" s="37"/>
      <c r="Y3504" s="37"/>
      <c r="Z3504" s="37"/>
    </row>
    <row r="3505" spans="1:28" x14ac:dyDescent="0.2">
      <c r="A3505" s="101">
        <v>3503</v>
      </c>
      <c r="B3505" s="37"/>
      <c r="C3505" s="37"/>
      <c r="D3505" s="37"/>
      <c r="G3505" s="37"/>
      <c r="J3505" s="25"/>
      <c r="K3505" s="25"/>
      <c r="P3505" s="25"/>
      <c r="T3505" s="37"/>
      <c r="U3505" s="37"/>
      <c r="Y3505" s="37"/>
      <c r="Z3505" s="37"/>
    </row>
    <row r="3506" spans="1:28" ht="13.5" thickBot="1" x14ac:dyDescent="0.25">
      <c r="A3506" s="113">
        <v>3504</v>
      </c>
      <c r="B3506" s="121"/>
      <c r="C3506" s="121"/>
      <c r="D3506" s="121"/>
      <c r="E3506" s="121"/>
      <c r="F3506" s="122"/>
      <c r="G3506" s="121"/>
      <c r="H3506" s="122"/>
      <c r="I3506" s="121"/>
      <c r="J3506" s="121"/>
      <c r="K3506" s="121"/>
      <c r="L3506" s="121"/>
      <c r="M3506" s="122"/>
      <c r="N3506" s="121"/>
      <c r="O3506" s="121"/>
      <c r="P3506" s="121"/>
      <c r="Q3506" s="121"/>
      <c r="R3506" s="122"/>
      <c r="S3506" s="121"/>
      <c r="T3506" s="121"/>
      <c r="U3506" s="121"/>
      <c r="V3506" s="121"/>
      <c r="W3506" s="122"/>
      <c r="X3506" s="121"/>
      <c r="Y3506" s="114"/>
      <c r="Z3506" s="114"/>
      <c r="AA3506" s="114"/>
      <c r="AB3506" s="115"/>
    </row>
    <row r="3507" spans="1:28" x14ac:dyDescent="0.2">
      <c r="A3507" s="101">
        <v>3505</v>
      </c>
      <c r="B3507" s="37"/>
      <c r="C3507" s="37"/>
      <c r="D3507" s="37"/>
      <c r="G3507" s="37"/>
      <c r="J3507" s="25"/>
      <c r="K3507" s="25"/>
      <c r="P3507" s="25"/>
      <c r="T3507" s="37"/>
      <c r="U3507" s="37"/>
      <c r="Y3507" s="37"/>
      <c r="Z3507" s="37"/>
    </row>
    <row r="3508" spans="1:28" x14ac:dyDescent="0.2">
      <c r="A3508" s="101">
        <v>3506</v>
      </c>
      <c r="B3508" s="37"/>
      <c r="C3508" s="37"/>
      <c r="D3508" s="37"/>
      <c r="G3508" s="37"/>
      <c r="J3508" s="25"/>
      <c r="K3508" s="25"/>
      <c r="P3508" s="25"/>
      <c r="T3508" s="37"/>
      <c r="U3508" s="37"/>
      <c r="Y3508" s="37"/>
      <c r="Z3508" s="37"/>
    </row>
    <row r="3509" spans="1:28" x14ac:dyDescent="0.2">
      <c r="A3509" s="101">
        <v>3507</v>
      </c>
      <c r="B3509" s="37"/>
      <c r="C3509" s="37"/>
      <c r="D3509" s="37"/>
      <c r="G3509" s="37"/>
      <c r="J3509" s="25"/>
      <c r="K3509" s="25"/>
      <c r="P3509" s="25"/>
      <c r="T3509" s="37"/>
      <c r="U3509" s="37"/>
      <c r="Y3509" s="37"/>
      <c r="Z3509" s="37"/>
    </row>
    <row r="3510" spans="1:28" x14ac:dyDescent="0.2">
      <c r="A3510" s="101">
        <v>3508</v>
      </c>
      <c r="B3510" s="37"/>
      <c r="C3510" s="37"/>
      <c r="D3510" s="37"/>
      <c r="G3510" s="37"/>
      <c r="J3510" s="25"/>
      <c r="K3510" s="25"/>
      <c r="P3510" s="25"/>
      <c r="T3510" s="37"/>
      <c r="U3510" s="37"/>
      <c r="Y3510" s="37"/>
      <c r="Z3510" s="37"/>
    </row>
    <row r="3511" spans="1:28" ht="13.5" thickBot="1" x14ac:dyDescent="0.25">
      <c r="A3511" s="113">
        <v>3509</v>
      </c>
      <c r="B3511" s="121"/>
      <c r="C3511" s="121"/>
      <c r="D3511" s="121"/>
      <c r="E3511" s="121"/>
      <c r="F3511" s="122"/>
      <c r="G3511" s="121"/>
      <c r="H3511" s="122"/>
      <c r="I3511" s="121"/>
      <c r="J3511" s="121"/>
      <c r="K3511" s="121"/>
      <c r="L3511" s="121"/>
      <c r="M3511" s="122"/>
      <c r="N3511" s="121"/>
      <c r="O3511" s="121"/>
      <c r="P3511" s="121"/>
      <c r="Q3511" s="121"/>
      <c r="R3511" s="122"/>
      <c r="S3511" s="121"/>
      <c r="T3511" s="121"/>
      <c r="U3511" s="121"/>
      <c r="V3511" s="121"/>
      <c r="W3511" s="122"/>
      <c r="X3511" s="121"/>
      <c r="Y3511" s="114"/>
      <c r="Z3511" s="114"/>
      <c r="AA3511" s="114"/>
      <c r="AB3511" s="115"/>
    </row>
    <row r="3512" spans="1:28" x14ac:dyDescent="0.2">
      <c r="A3512" s="101">
        <v>3510</v>
      </c>
      <c r="B3512" s="37"/>
      <c r="C3512" s="37"/>
      <c r="D3512" s="37"/>
      <c r="G3512" s="37"/>
      <c r="J3512" s="25"/>
      <c r="K3512" s="25"/>
      <c r="P3512" s="25"/>
      <c r="T3512" s="37"/>
      <c r="U3512" s="37"/>
      <c r="Y3512" s="37"/>
      <c r="Z3512" s="37"/>
    </row>
    <row r="3513" spans="1:28" x14ac:dyDescent="0.2">
      <c r="A3513" s="101">
        <v>3511</v>
      </c>
      <c r="B3513" s="37"/>
      <c r="C3513" s="37"/>
      <c r="D3513" s="37"/>
      <c r="G3513" s="37"/>
      <c r="J3513" s="25"/>
      <c r="K3513" s="25"/>
      <c r="P3513" s="25"/>
      <c r="T3513" s="37"/>
      <c r="U3513" s="37"/>
      <c r="Y3513" s="37"/>
      <c r="Z3513" s="37"/>
    </row>
    <row r="3514" spans="1:28" x14ac:dyDescent="0.2">
      <c r="A3514" s="101">
        <v>3512</v>
      </c>
      <c r="B3514" s="37"/>
      <c r="C3514" s="37"/>
      <c r="D3514" s="37"/>
      <c r="G3514" s="37"/>
      <c r="J3514" s="25"/>
      <c r="K3514" s="25"/>
      <c r="P3514" s="25"/>
      <c r="T3514" s="37"/>
      <c r="U3514" s="37"/>
      <c r="Y3514" s="37"/>
      <c r="Z3514" s="37"/>
    </row>
    <row r="3515" spans="1:28" x14ac:dyDescent="0.2">
      <c r="A3515" s="101">
        <v>3513</v>
      </c>
      <c r="B3515" s="37"/>
      <c r="C3515" s="37"/>
      <c r="D3515" s="37"/>
      <c r="G3515" s="37"/>
      <c r="J3515" s="25"/>
      <c r="K3515" s="25"/>
      <c r="P3515" s="25"/>
      <c r="T3515" s="37"/>
      <c r="U3515" s="37"/>
      <c r="Y3515" s="37"/>
      <c r="Z3515" s="37"/>
    </row>
    <row r="3516" spans="1:28" ht="13.5" thickBot="1" x14ac:dyDescent="0.25">
      <c r="A3516" s="113">
        <v>3514</v>
      </c>
      <c r="B3516" s="121"/>
      <c r="C3516" s="121"/>
      <c r="D3516" s="121"/>
      <c r="E3516" s="121"/>
      <c r="F3516" s="122"/>
      <c r="G3516" s="121"/>
      <c r="H3516" s="122"/>
      <c r="I3516" s="121"/>
      <c r="J3516" s="121"/>
      <c r="K3516" s="121"/>
      <c r="L3516" s="121"/>
      <c r="M3516" s="122"/>
      <c r="N3516" s="121"/>
      <c r="O3516" s="121"/>
      <c r="P3516" s="121"/>
      <c r="Q3516" s="121"/>
      <c r="R3516" s="122"/>
      <c r="S3516" s="121"/>
      <c r="T3516" s="121"/>
      <c r="U3516" s="121"/>
      <c r="V3516" s="121"/>
      <c r="W3516" s="122"/>
      <c r="X3516" s="121"/>
      <c r="Y3516" s="114"/>
      <c r="Z3516" s="114"/>
      <c r="AA3516" s="114"/>
      <c r="AB3516" s="115"/>
    </row>
    <row r="3517" spans="1:28" x14ac:dyDescent="0.2">
      <c r="A3517" s="101">
        <v>3515</v>
      </c>
      <c r="B3517" s="37"/>
      <c r="C3517" s="37"/>
      <c r="D3517" s="37"/>
      <c r="G3517" s="37"/>
      <c r="J3517" s="25"/>
      <c r="K3517" s="25"/>
      <c r="P3517" s="25"/>
      <c r="T3517" s="37"/>
      <c r="U3517" s="37"/>
      <c r="Y3517" s="37"/>
      <c r="Z3517" s="37"/>
    </row>
    <row r="3518" spans="1:28" x14ac:dyDescent="0.2">
      <c r="A3518" s="101">
        <v>3516</v>
      </c>
      <c r="B3518" s="37"/>
      <c r="C3518" s="37"/>
      <c r="D3518" s="37"/>
      <c r="G3518" s="37"/>
      <c r="J3518" s="25"/>
      <c r="K3518" s="25"/>
      <c r="P3518" s="25"/>
      <c r="T3518" s="37"/>
      <c r="U3518" s="37"/>
      <c r="Y3518" s="37"/>
      <c r="Z3518" s="37"/>
    </row>
    <row r="3519" spans="1:28" x14ac:dyDescent="0.2">
      <c r="A3519" s="101">
        <v>3517</v>
      </c>
      <c r="B3519" s="37"/>
      <c r="C3519" s="37"/>
      <c r="D3519" s="37"/>
      <c r="G3519" s="37"/>
      <c r="J3519" s="25"/>
      <c r="K3519" s="25"/>
      <c r="P3519" s="25"/>
      <c r="T3519" s="37"/>
      <c r="U3519" s="37"/>
      <c r="Y3519" s="37"/>
      <c r="Z3519" s="37"/>
    </row>
    <row r="3520" spans="1:28" x14ac:dyDescent="0.2">
      <c r="A3520" s="101">
        <v>3518</v>
      </c>
      <c r="B3520" s="37"/>
      <c r="C3520" s="37"/>
      <c r="D3520" s="37"/>
      <c r="G3520" s="37"/>
      <c r="J3520" s="25"/>
      <c r="K3520" s="25"/>
      <c r="P3520" s="25"/>
      <c r="T3520" s="37"/>
      <c r="U3520" s="37"/>
      <c r="Y3520" s="37"/>
      <c r="Z3520" s="37"/>
    </row>
    <row r="3521" spans="1:28" ht="13.5" thickBot="1" x14ac:dyDescent="0.25">
      <c r="A3521" s="113">
        <v>3519</v>
      </c>
      <c r="B3521" s="121"/>
      <c r="C3521" s="121"/>
      <c r="D3521" s="121"/>
      <c r="E3521" s="121"/>
      <c r="F3521" s="122"/>
      <c r="G3521" s="121"/>
      <c r="H3521" s="122"/>
      <c r="I3521" s="121"/>
      <c r="J3521" s="121"/>
      <c r="K3521" s="121"/>
      <c r="L3521" s="121"/>
      <c r="M3521" s="122"/>
      <c r="N3521" s="121"/>
      <c r="O3521" s="121"/>
      <c r="P3521" s="121"/>
      <c r="Q3521" s="121"/>
      <c r="R3521" s="122"/>
      <c r="S3521" s="121"/>
      <c r="T3521" s="121"/>
      <c r="U3521" s="121"/>
      <c r="V3521" s="121"/>
      <c r="W3521" s="122"/>
      <c r="X3521" s="121"/>
      <c r="Y3521" s="114"/>
      <c r="Z3521" s="114"/>
      <c r="AA3521" s="114"/>
      <c r="AB3521" s="115"/>
    </row>
    <row r="3522" spans="1:28" x14ac:dyDescent="0.2">
      <c r="A3522" s="101">
        <v>3520</v>
      </c>
      <c r="B3522" s="37"/>
      <c r="C3522" s="37"/>
      <c r="D3522" s="37"/>
      <c r="G3522" s="37"/>
      <c r="J3522" s="25"/>
      <c r="K3522" s="25"/>
      <c r="P3522" s="25"/>
      <c r="T3522" s="37"/>
      <c r="U3522" s="37"/>
      <c r="Y3522" s="37"/>
      <c r="Z3522" s="37"/>
    </row>
    <row r="3523" spans="1:28" x14ac:dyDescent="0.2">
      <c r="A3523" s="101">
        <v>3521</v>
      </c>
      <c r="B3523" s="37"/>
      <c r="C3523" s="37"/>
      <c r="D3523" s="37"/>
      <c r="G3523" s="37"/>
      <c r="J3523" s="25"/>
      <c r="K3523" s="25"/>
      <c r="P3523" s="25"/>
      <c r="T3523" s="37"/>
      <c r="U3523" s="37"/>
      <c r="Y3523" s="37"/>
      <c r="Z3523" s="37"/>
    </row>
    <row r="3524" spans="1:28" x14ac:dyDescent="0.2">
      <c r="A3524" s="101">
        <v>3522</v>
      </c>
      <c r="B3524" s="37"/>
      <c r="C3524" s="37"/>
      <c r="D3524" s="37"/>
      <c r="G3524" s="37"/>
      <c r="J3524" s="25"/>
      <c r="K3524" s="25"/>
      <c r="P3524" s="25"/>
      <c r="T3524" s="37"/>
      <c r="U3524" s="37"/>
      <c r="Y3524" s="37"/>
      <c r="Z3524" s="37"/>
    </row>
    <row r="3525" spans="1:28" x14ac:dyDescent="0.2">
      <c r="A3525" s="101">
        <v>3523</v>
      </c>
      <c r="B3525" s="37"/>
      <c r="C3525" s="37"/>
      <c r="D3525" s="37"/>
      <c r="G3525" s="37"/>
      <c r="J3525" s="25"/>
      <c r="K3525" s="25"/>
      <c r="P3525" s="25"/>
      <c r="T3525" s="37"/>
      <c r="U3525" s="37"/>
      <c r="Y3525" s="37"/>
      <c r="Z3525" s="37"/>
    </row>
    <row r="3526" spans="1:28" ht="13.5" thickBot="1" x14ac:dyDescent="0.25">
      <c r="A3526" s="113">
        <v>3524</v>
      </c>
      <c r="B3526" s="121"/>
      <c r="C3526" s="121"/>
      <c r="D3526" s="121"/>
      <c r="E3526" s="121"/>
      <c r="F3526" s="122"/>
      <c r="G3526" s="121"/>
      <c r="H3526" s="122"/>
      <c r="I3526" s="121"/>
      <c r="J3526" s="121"/>
      <c r="K3526" s="121"/>
      <c r="L3526" s="121"/>
      <c r="M3526" s="122"/>
      <c r="N3526" s="121"/>
      <c r="O3526" s="121"/>
      <c r="P3526" s="121"/>
      <c r="Q3526" s="121"/>
      <c r="R3526" s="122"/>
      <c r="S3526" s="121"/>
      <c r="T3526" s="121"/>
      <c r="U3526" s="121"/>
      <c r="V3526" s="121"/>
      <c r="W3526" s="122"/>
      <c r="X3526" s="121"/>
      <c r="Y3526" s="114"/>
      <c r="Z3526" s="114"/>
      <c r="AA3526" s="114"/>
      <c r="AB3526" s="115"/>
    </row>
    <row r="3527" spans="1:28" x14ac:dyDescent="0.2">
      <c r="A3527" s="101">
        <v>3525</v>
      </c>
      <c r="B3527" s="37"/>
      <c r="C3527" s="37"/>
      <c r="D3527" s="37"/>
      <c r="G3527" s="37"/>
      <c r="J3527" s="25"/>
      <c r="K3527" s="25"/>
      <c r="P3527" s="25"/>
      <c r="T3527" s="37"/>
      <c r="U3527" s="37"/>
      <c r="Y3527" s="37"/>
      <c r="Z3527" s="37"/>
    </row>
    <row r="3528" spans="1:28" x14ac:dyDescent="0.2">
      <c r="A3528" s="101">
        <v>3526</v>
      </c>
      <c r="B3528" s="37"/>
      <c r="C3528" s="37"/>
      <c r="D3528" s="37"/>
      <c r="G3528" s="37"/>
      <c r="J3528" s="25"/>
      <c r="K3528" s="25"/>
      <c r="P3528" s="25"/>
      <c r="T3528" s="37"/>
      <c r="U3528" s="37"/>
      <c r="Y3528" s="37"/>
      <c r="Z3528" s="37"/>
    </row>
    <row r="3529" spans="1:28" x14ac:dyDescent="0.2">
      <c r="A3529" s="101">
        <v>3527</v>
      </c>
      <c r="B3529" s="37"/>
      <c r="C3529" s="37"/>
      <c r="D3529" s="37"/>
      <c r="G3529" s="37"/>
      <c r="J3529" s="25"/>
      <c r="K3529" s="25"/>
      <c r="P3529" s="25"/>
      <c r="T3529" s="37"/>
      <c r="U3529" s="37"/>
      <c r="Y3529" s="37"/>
      <c r="Z3529" s="37"/>
    </row>
    <row r="3530" spans="1:28" x14ac:dyDescent="0.2">
      <c r="A3530" s="101">
        <v>3528</v>
      </c>
      <c r="B3530" s="37"/>
      <c r="C3530" s="37"/>
      <c r="D3530" s="37"/>
      <c r="G3530" s="37"/>
      <c r="J3530" s="25"/>
      <c r="K3530" s="25"/>
      <c r="P3530" s="25"/>
      <c r="T3530" s="37"/>
      <c r="U3530" s="37"/>
      <c r="Y3530" s="37"/>
      <c r="Z3530" s="37"/>
    </row>
    <row r="3531" spans="1:28" ht="13.5" thickBot="1" x14ac:dyDescent="0.25">
      <c r="A3531" s="113">
        <v>3529</v>
      </c>
      <c r="B3531" s="121"/>
      <c r="C3531" s="121"/>
      <c r="D3531" s="121"/>
      <c r="E3531" s="121"/>
      <c r="F3531" s="122"/>
      <c r="G3531" s="121"/>
      <c r="H3531" s="122"/>
      <c r="I3531" s="121"/>
      <c r="J3531" s="121"/>
      <c r="K3531" s="121"/>
      <c r="L3531" s="121"/>
      <c r="M3531" s="122"/>
      <c r="N3531" s="121"/>
      <c r="O3531" s="121"/>
      <c r="P3531" s="121"/>
      <c r="Q3531" s="121"/>
      <c r="R3531" s="122"/>
      <c r="S3531" s="121"/>
      <c r="T3531" s="121"/>
      <c r="U3531" s="121"/>
      <c r="V3531" s="121"/>
      <c r="W3531" s="122"/>
      <c r="X3531" s="121"/>
      <c r="Y3531" s="114"/>
      <c r="Z3531" s="114"/>
      <c r="AA3531" s="114"/>
      <c r="AB3531" s="115"/>
    </row>
    <row r="3532" spans="1:28" x14ac:dyDescent="0.2">
      <c r="A3532" s="101">
        <v>3530</v>
      </c>
      <c r="B3532" s="37"/>
      <c r="C3532" s="37"/>
      <c r="D3532" s="37"/>
      <c r="G3532" s="37"/>
      <c r="J3532" s="25"/>
      <c r="K3532" s="25"/>
      <c r="P3532" s="25"/>
      <c r="T3532" s="37"/>
      <c r="U3532" s="37"/>
      <c r="Y3532" s="37"/>
      <c r="Z3532" s="37"/>
    </row>
    <row r="3533" spans="1:28" x14ac:dyDescent="0.2">
      <c r="A3533" s="101">
        <v>3531</v>
      </c>
      <c r="B3533" s="37"/>
      <c r="C3533" s="37"/>
      <c r="D3533" s="37"/>
      <c r="G3533" s="37"/>
      <c r="J3533" s="25"/>
      <c r="K3533" s="25"/>
      <c r="P3533" s="25"/>
      <c r="T3533" s="37"/>
      <c r="U3533" s="37"/>
      <c r="Y3533" s="37"/>
      <c r="Z3533" s="37"/>
    </row>
    <row r="3534" spans="1:28" x14ac:dyDescent="0.2">
      <c r="A3534" s="101">
        <v>3532</v>
      </c>
      <c r="B3534" s="37"/>
      <c r="C3534" s="37"/>
      <c r="D3534" s="37"/>
      <c r="G3534" s="37"/>
      <c r="J3534" s="25"/>
      <c r="K3534" s="25"/>
      <c r="P3534" s="25"/>
      <c r="T3534" s="37"/>
      <c r="U3534" s="37"/>
      <c r="Y3534" s="37"/>
      <c r="Z3534" s="37"/>
    </row>
    <row r="3535" spans="1:28" x14ac:dyDescent="0.2">
      <c r="A3535" s="101">
        <v>3533</v>
      </c>
      <c r="B3535" s="37"/>
      <c r="C3535" s="37"/>
      <c r="D3535" s="37"/>
      <c r="G3535" s="37"/>
      <c r="J3535" s="25"/>
      <c r="K3535" s="25"/>
      <c r="P3535" s="25"/>
      <c r="T3535" s="37"/>
      <c r="U3535" s="37"/>
      <c r="Y3535" s="37"/>
      <c r="Z3535" s="37"/>
    </row>
    <row r="3536" spans="1:28" ht="13.5" thickBot="1" x14ac:dyDescent="0.25">
      <c r="A3536" s="113">
        <v>3534</v>
      </c>
      <c r="B3536" s="121"/>
      <c r="C3536" s="121"/>
      <c r="D3536" s="121"/>
      <c r="E3536" s="121"/>
      <c r="F3536" s="122"/>
      <c r="G3536" s="121"/>
      <c r="H3536" s="122"/>
      <c r="I3536" s="121"/>
      <c r="J3536" s="121"/>
      <c r="K3536" s="121"/>
      <c r="L3536" s="121"/>
      <c r="M3536" s="122"/>
      <c r="N3536" s="121"/>
      <c r="O3536" s="121"/>
      <c r="P3536" s="121"/>
      <c r="Q3536" s="121"/>
      <c r="R3536" s="122"/>
      <c r="S3536" s="121"/>
      <c r="T3536" s="121"/>
      <c r="U3536" s="121"/>
      <c r="V3536" s="121"/>
      <c r="W3536" s="122"/>
      <c r="X3536" s="121"/>
      <c r="Y3536" s="114"/>
      <c r="Z3536" s="114"/>
      <c r="AA3536" s="114"/>
      <c r="AB3536" s="115"/>
    </row>
    <row r="3537" spans="1:28" x14ac:dyDescent="0.2">
      <c r="A3537" s="101">
        <v>3535</v>
      </c>
      <c r="B3537" s="37"/>
      <c r="C3537" s="37"/>
      <c r="D3537" s="37"/>
      <c r="G3537" s="37"/>
      <c r="J3537" s="25"/>
      <c r="K3537" s="25"/>
      <c r="P3537" s="25"/>
      <c r="T3537" s="37"/>
      <c r="U3537" s="37"/>
      <c r="Y3537" s="37"/>
      <c r="Z3537" s="37"/>
    </row>
    <row r="3538" spans="1:28" x14ac:dyDescent="0.2">
      <c r="A3538" s="101">
        <v>3536</v>
      </c>
      <c r="B3538" s="37"/>
      <c r="C3538" s="37"/>
      <c r="D3538" s="37"/>
      <c r="G3538" s="37"/>
      <c r="J3538" s="25"/>
      <c r="K3538" s="25"/>
      <c r="P3538" s="25"/>
      <c r="T3538" s="37"/>
      <c r="U3538" s="37"/>
      <c r="Y3538" s="37"/>
      <c r="Z3538" s="37"/>
    </row>
    <row r="3539" spans="1:28" x14ac:dyDescent="0.2">
      <c r="A3539" s="101">
        <v>3537</v>
      </c>
      <c r="B3539" s="37"/>
      <c r="C3539" s="37"/>
      <c r="D3539" s="37"/>
      <c r="G3539" s="37"/>
      <c r="J3539" s="25"/>
      <c r="K3539" s="25"/>
      <c r="P3539" s="25"/>
      <c r="T3539" s="37"/>
      <c r="U3539" s="37"/>
      <c r="Y3539" s="37"/>
      <c r="Z3539" s="37"/>
    </row>
    <row r="3540" spans="1:28" x14ac:dyDescent="0.2">
      <c r="A3540" s="101">
        <v>3538</v>
      </c>
      <c r="B3540" s="37"/>
      <c r="C3540" s="37"/>
      <c r="D3540" s="37"/>
      <c r="G3540" s="37"/>
      <c r="J3540" s="25"/>
      <c r="K3540" s="25"/>
      <c r="P3540" s="25"/>
      <c r="T3540" s="37"/>
      <c r="U3540" s="37"/>
      <c r="Y3540" s="37"/>
      <c r="Z3540" s="37"/>
    </row>
    <row r="3541" spans="1:28" ht="13.5" thickBot="1" x14ac:dyDescent="0.25">
      <c r="A3541" s="113">
        <v>3539</v>
      </c>
      <c r="B3541" s="121"/>
      <c r="C3541" s="121"/>
      <c r="D3541" s="121"/>
      <c r="E3541" s="121"/>
      <c r="F3541" s="122"/>
      <c r="G3541" s="121"/>
      <c r="H3541" s="122"/>
      <c r="I3541" s="121"/>
      <c r="J3541" s="121"/>
      <c r="K3541" s="121"/>
      <c r="L3541" s="121"/>
      <c r="M3541" s="122"/>
      <c r="N3541" s="121"/>
      <c r="O3541" s="121"/>
      <c r="P3541" s="121"/>
      <c r="Q3541" s="121"/>
      <c r="R3541" s="122"/>
      <c r="S3541" s="121"/>
      <c r="T3541" s="121"/>
      <c r="U3541" s="121"/>
      <c r="V3541" s="121"/>
      <c r="W3541" s="122"/>
      <c r="X3541" s="121"/>
      <c r="Y3541" s="114"/>
      <c r="Z3541" s="114"/>
      <c r="AA3541" s="114"/>
      <c r="AB3541" s="115"/>
    </row>
    <row r="3542" spans="1:28" x14ac:dyDescent="0.2">
      <c r="A3542" s="101">
        <v>3540</v>
      </c>
      <c r="B3542" s="37"/>
      <c r="C3542" s="37"/>
      <c r="D3542" s="37"/>
      <c r="G3542" s="37"/>
      <c r="J3542" s="25"/>
      <c r="K3542" s="25"/>
      <c r="P3542" s="25"/>
      <c r="T3542" s="37"/>
      <c r="U3542" s="37"/>
      <c r="Y3542" s="37"/>
      <c r="Z3542" s="37"/>
    </row>
    <row r="3543" spans="1:28" x14ac:dyDescent="0.2">
      <c r="A3543" s="101">
        <v>3541</v>
      </c>
      <c r="B3543" s="37"/>
      <c r="C3543" s="37"/>
      <c r="D3543" s="37"/>
      <c r="G3543" s="37"/>
      <c r="J3543" s="25"/>
      <c r="K3543" s="25"/>
      <c r="P3543" s="25"/>
      <c r="T3543" s="37"/>
      <c r="U3543" s="37"/>
      <c r="Y3543" s="37"/>
      <c r="Z3543" s="37"/>
    </row>
    <row r="3544" spans="1:28" x14ac:dyDescent="0.2">
      <c r="A3544" s="101">
        <v>3542</v>
      </c>
      <c r="B3544" s="37"/>
      <c r="C3544" s="37"/>
      <c r="D3544" s="37"/>
      <c r="G3544" s="37"/>
      <c r="J3544" s="25"/>
      <c r="K3544" s="25"/>
      <c r="P3544" s="25"/>
      <c r="T3544" s="37"/>
      <c r="U3544" s="37"/>
      <c r="Y3544" s="37"/>
      <c r="Z3544" s="37"/>
    </row>
    <row r="3545" spans="1:28" x14ac:dyDescent="0.2">
      <c r="A3545" s="101">
        <v>3543</v>
      </c>
      <c r="B3545" s="37"/>
      <c r="C3545" s="37"/>
      <c r="D3545" s="37"/>
      <c r="G3545" s="37"/>
      <c r="J3545" s="25"/>
      <c r="K3545" s="25"/>
      <c r="P3545" s="25"/>
      <c r="T3545" s="37"/>
      <c r="U3545" s="37"/>
      <c r="Y3545" s="37"/>
      <c r="Z3545" s="37"/>
    </row>
    <row r="3546" spans="1:28" ht="13.5" thickBot="1" x14ac:dyDescent="0.25">
      <c r="A3546" s="113">
        <v>3544</v>
      </c>
      <c r="B3546" s="121"/>
      <c r="C3546" s="121"/>
      <c r="D3546" s="121"/>
      <c r="E3546" s="121"/>
      <c r="F3546" s="122"/>
      <c r="G3546" s="121"/>
      <c r="H3546" s="122"/>
      <c r="I3546" s="121"/>
      <c r="J3546" s="121"/>
      <c r="K3546" s="121"/>
      <c r="L3546" s="121"/>
      <c r="M3546" s="122"/>
      <c r="N3546" s="121"/>
      <c r="O3546" s="121"/>
      <c r="P3546" s="121"/>
      <c r="Q3546" s="121"/>
      <c r="R3546" s="122"/>
      <c r="S3546" s="121"/>
      <c r="T3546" s="121"/>
      <c r="U3546" s="121"/>
      <c r="V3546" s="121"/>
      <c r="W3546" s="122"/>
      <c r="X3546" s="121"/>
      <c r="Y3546" s="114"/>
      <c r="Z3546" s="114"/>
      <c r="AA3546" s="114"/>
      <c r="AB3546" s="115"/>
    </row>
    <row r="3547" spans="1:28" x14ac:dyDescent="0.2">
      <c r="A3547" s="101">
        <v>3545</v>
      </c>
      <c r="B3547" s="37"/>
      <c r="C3547" s="37"/>
      <c r="D3547" s="37"/>
      <c r="G3547" s="37"/>
      <c r="J3547" s="25"/>
      <c r="K3547" s="25"/>
      <c r="P3547" s="25"/>
      <c r="T3547" s="37"/>
      <c r="U3547" s="37"/>
      <c r="Y3547" s="37"/>
      <c r="Z3547" s="37"/>
    </row>
    <row r="3548" spans="1:28" x14ac:dyDescent="0.2">
      <c r="A3548" s="101">
        <v>3546</v>
      </c>
      <c r="B3548" s="37"/>
      <c r="C3548" s="37"/>
      <c r="D3548" s="37"/>
      <c r="G3548" s="37"/>
      <c r="J3548" s="25"/>
      <c r="K3548" s="25"/>
      <c r="P3548" s="25"/>
      <c r="T3548" s="37"/>
      <c r="U3548" s="37"/>
      <c r="Y3548" s="37"/>
      <c r="Z3548" s="37"/>
    </row>
    <row r="3549" spans="1:28" x14ac:dyDescent="0.2">
      <c r="A3549" s="101">
        <v>3547</v>
      </c>
      <c r="B3549" s="37"/>
      <c r="C3549" s="37"/>
      <c r="D3549" s="37"/>
      <c r="G3549" s="37"/>
      <c r="J3549" s="25"/>
      <c r="K3549" s="25"/>
      <c r="P3549" s="25"/>
      <c r="T3549" s="37"/>
      <c r="U3549" s="37"/>
      <c r="Y3549" s="37"/>
      <c r="Z3549" s="37"/>
    </row>
    <row r="3550" spans="1:28" x14ac:dyDescent="0.2">
      <c r="A3550" s="101">
        <v>3548</v>
      </c>
      <c r="B3550" s="37"/>
      <c r="C3550" s="37"/>
      <c r="D3550" s="37"/>
      <c r="G3550" s="37"/>
      <c r="J3550" s="25"/>
      <c r="K3550" s="25"/>
      <c r="P3550" s="25"/>
      <c r="T3550" s="37"/>
      <c r="U3550" s="37"/>
      <c r="Y3550" s="37"/>
      <c r="Z3550" s="37"/>
    </row>
    <row r="3551" spans="1:28" ht="13.5" thickBot="1" x14ac:dyDescent="0.25">
      <c r="A3551" s="113">
        <v>3549</v>
      </c>
      <c r="B3551" s="121"/>
      <c r="C3551" s="121"/>
      <c r="D3551" s="121"/>
      <c r="E3551" s="121"/>
      <c r="F3551" s="122"/>
      <c r="G3551" s="121"/>
      <c r="H3551" s="122"/>
      <c r="I3551" s="121"/>
      <c r="J3551" s="121"/>
      <c r="K3551" s="121"/>
      <c r="L3551" s="121"/>
      <c r="M3551" s="122"/>
      <c r="N3551" s="121"/>
      <c r="O3551" s="121"/>
      <c r="P3551" s="121"/>
      <c r="Q3551" s="121"/>
      <c r="R3551" s="122"/>
      <c r="S3551" s="121"/>
      <c r="T3551" s="121"/>
      <c r="U3551" s="121"/>
      <c r="V3551" s="121"/>
      <c r="W3551" s="122"/>
      <c r="X3551" s="121"/>
      <c r="Y3551" s="114"/>
      <c r="Z3551" s="114"/>
      <c r="AA3551" s="114"/>
      <c r="AB3551" s="115"/>
    </row>
    <row r="3552" spans="1:28" x14ac:dyDescent="0.2">
      <c r="A3552" s="101">
        <v>3550</v>
      </c>
      <c r="B3552" s="37"/>
      <c r="C3552" s="37"/>
      <c r="D3552" s="37"/>
      <c r="G3552" s="37"/>
      <c r="J3552" s="25"/>
      <c r="K3552" s="25"/>
      <c r="P3552" s="25"/>
      <c r="T3552" s="37"/>
      <c r="U3552" s="37"/>
      <c r="Y3552" s="37"/>
      <c r="Z3552" s="37"/>
    </row>
    <row r="3553" spans="1:28" x14ac:dyDescent="0.2">
      <c r="A3553" s="101">
        <v>3551</v>
      </c>
      <c r="B3553" s="37"/>
      <c r="C3553" s="37"/>
      <c r="D3553" s="37"/>
      <c r="G3553" s="37"/>
      <c r="J3553" s="25"/>
      <c r="K3553" s="25"/>
      <c r="P3553" s="25"/>
      <c r="T3553" s="37"/>
      <c r="U3553" s="37"/>
      <c r="Y3553" s="37"/>
      <c r="Z3553" s="37"/>
    </row>
    <row r="3554" spans="1:28" x14ac:dyDescent="0.2">
      <c r="A3554" s="101">
        <v>3552</v>
      </c>
      <c r="B3554" s="37"/>
      <c r="C3554" s="37"/>
      <c r="D3554" s="37"/>
      <c r="G3554" s="37"/>
      <c r="J3554" s="25"/>
      <c r="K3554" s="25"/>
      <c r="P3554" s="25"/>
      <c r="T3554" s="37"/>
      <c r="U3554" s="37"/>
      <c r="Y3554" s="37"/>
      <c r="Z3554" s="37"/>
    </row>
    <row r="3555" spans="1:28" x14ac:dyDescent="0.2">
      <c r="A3555" s="101">
        <v>3553</v>
      </c>
      <c r="B3555" s="37"/>
      <c r="C3555" s="37"/>
      <c r="D3555" s="37"/>
      <c r="G3555" s="37"/>
      <c r="J3555" s="25"/>
      <c r="K3555" s="25"/>
      <c r="P3555" s="25"/>
      <c r="T3555" s="37"/>
      <c r="U3555" s="37"/>
      <c r="Y3555" s="37"/>
      <c r="Z3555" s="37"/>
    </row>
    <row r="3556" spans="1:28" ht="13.5" thickBot="1" x14ac:dyDescent="0.25">
      <c r="A3556" s="113">
        <v>3554</v>
      </c>
      <c r="B3556" s="121"/>
      <c r="C3556" s="121"/>
      <c r="D3556" s="121"/>
      <c r="E3556" s="121"/>
      <c r="F3556" s="122"/>
      <c r="G3556" s="121"/>
      <c r="H3556" s="122"/>
      <c r="I3556" s="121"/>
      <c r="J3556" s="121"/>
      <c r="K3556" s="121"/>
      <c r="L3556" s="121"/>
      <c r="M3556" s="122"/>
      <c r="N3556" s="121"/>
      <c r="O3556" s="121"/>
      <c r="P3556" s="121"/>
      <c r="Q3556" s="121"/>
      <c r="R3556" s="122"/>
      <c r="S3556" s="121"/>
      <c r="T3556" s="121"/>
      <c r="U3556" s="121"/>
      <c r="V3556" s="121"/>
      <c r="W3556" s="122"/>
      <c r="X3556" s="121"/>
      <c r="Y3556" s="114"/>
      <c r="Z3556" s="114"/>
      <c r="AA3556" s="114"/>
      <c r="AB3556" s="115"/>
    </row>
    <row r="3557" spans="1:28" x14ac:dyDescent="0.2">
      <c r="A3557" s="101">
        <v>3555</v>
      </c>
      <c r="B3557" s="37"/>
      <c r="C3557" s="37"/>
      <c r="D3557" s="37"/>
      <c r="G3557" s="37"/>
      <c r="J3557" s="25"/>
      <c r="K3557" s="25"/>
      <c r="P3557" s="25"/>
      <c r="T3557" s="37"/>
      <c r="U3557" s="37"/>
      <c r="Y3557" s="37"/>
      <c r="Z3557" s="37"/>
    </row>
    <row r="3558" spans="1:28" x14ac:dyDescent="0.2">
      <c r="A3558" s="101">
        <v>3556</v>
      </c>
      <c r="B3558" s="37"/>
      <c r="C3558" s="37"/>
      <c r="D3558" s="37"/>
      <c r="G3558" s="37"/>
      <c r="J3558" s="25"/>
      <c r="K3558" s="25"/>
      <c r="P3558" s="25"/>
      <c r="T3558" s="37"/>
      <c r="U3558" s="37"/>
      <c r="Y3558" s="37"/>
      <c r="Z3558" s="37"/>
    </row>
    <row r="3559" spans="1:28" x14ac:dyDescent="0.2">
      <c r="A3559" s="101">
        <v>3557</v>
      </c>
      <c r="B3559" s="37"/>
      <c r="C3559" s="37"/>
      <c r="D3559" s="37"/>
      <c r="G3559" s="37"/>
      <c r="J3559" s="25"/>
      <c r="K3559" s="25"/>
      <c r="P3559" s="25"/>
      <c r="T3559" s="37"/>
      <c r="U3559" s="37"/>
      <c r="Y3559" s="37"/>
      <c r="Z3559" s="37"/>
    </row>
    <row r="3560" spans="1:28" x14ac:dyDescent="0.2">
      <c r="A3560" s="101">
        <v>3558</v>
      </c>
      <c r="B3560" s="37"/>
      <c r="C3560" s="37"/>
      <c r="D3560" s="37"/>
      <c r="G3560" s="37"/>
      <c r="J3560" s="25"/>
      <c r="K3560" s="25"/>
      <c r="P3560" s="25"/>
      <c r="T3560" s="37"/>
      <c r="U3560" s="37"/>
      <c r="Y3560" s="37"/>
      <c r="Z3560" s="37"/>
    </row>
    <row r="3561" spans="1:28" ht="13.5" thickBot="1" x14ac:dyDescent="0.25">
      <c r="A3561" s="113">
        <v>3559</v>
      </c>
      <c r="B3561" s="121"/>
      <c r="C3561" s="121"/>
      <c r="D3561" s="121"/>
      <c r="E3561" s="121"/>
      <c r="F3561" s="122"/>
      <c r="G3561" s="121"/>
      <c r="H3561" s="122"/>
      <c r="I3561" s="121"/>
      <c r="J3561" s="121"/>
      <c r="K3561" s="121"/>
      <c r="L3561" s="121"/>
      <c r="M3561" s="122"/>
      <c r="N3561" s="121"/>
      <c r="O3561" s="121"/>
      <c r="P3561" s="121"/>
      <c r="Q3561" s="121"/>
      <c r="R3561" s="122"/>
      <c r="S3561" s="121"/>
      <c r="T3561" s="121"/>
      <c r="U3561" s="121"/>
      <c r="V3561" s="121"/>
      <c r="W3561" s="122"/>
      <c r="X3561" s="121"/>
      <c r="Y3561" s="114"/>
      <c r="Z3561" s="114"/>
      <c r="AA3561" s="114"/>
      <c r="AB3561" s="115"/>
    </row>
    <row r="3562" spans="1:28" x14ac:dyDescent="0.2">
      <c r="A3562" s="101">
        <v>3560</v>
      </c>
      <c r="B3562" s="37"/>
      <c r="C3562" s="37"/>
      <c r="D3562" s="37"/>
      <c r="G3562" s="37"/>
      <c r="J3562" s="25"/>
      <c r="K3562" s="25"/>
      <c r="P3562" s="25"/>
      <c r="T3562" s="37"/>
      <c r="U3562" s="37"/>
      <c r="Y3562" s="37"/>
      <c r="Z3562" s="37"/>
    </row>
    <row r="3563" spans="1:28" x14ac:dyDescent="0.2">
      <c r="A3563" s="101">
        <v>3561</v>
      </c>
      <c r="B3563" s="37"/>
      <c r="C3563" s="37"/>
      <c r="D3563" s="37"/>
      <c r="G3563" s="37"/>
      <c r="J3563" s="25"/>
      <c r="K3563" s="25"/>
      <c r="P3563" s="25"/>
      <c r="T3563" s="37"/>
      <c r="U3563" s="37"/>
      <c r="Y3563" s="37"/>
      <c r="Z3563" s="37"/>
    </row>
    <row r="3564" spans="1:28" x14ac:dyDescent="0.2">
      <c r="A3564" s="101">
        <v>3562</v>
      </c>
      <c r="B3564" s="37"/>
      <c r="C3564" s="37"/>
      <c r="D3564" s="37"/>
      <c r="G3564" s="37"/>
      <c r="J3564" s="25"/>
      <c r="K3564" s="25"/>
      <c r="P3564" s="25"/>
      <c r="T3564" s="37"/>
      <c r="U3564" s="37"/>
      <c r="Y3564" s="37"/>
      <c r="Z3564" s="37"/>
    </row>
    <row r="3565" spans="1:28" x14ac:dyDescent="0.2">
      <c r="A3565" s="101">
        <v>3563</v>
      </c>
      <c r="B3565" s="37"/>
      <c r="C3565" s="37"/>
      <c r="D3565" s="37"/>
      <c r="G3565" s="37"/>
      <c r="J3565" s="25"/>
      <c r="K3565" s="25"/>
      <c r="P3565" s="25"/>
      <c r="T3565" s="37"/>
      <c r="U3565" s="37"/>
      <c r="Y3565" s="37"/>
      <c r="Z3565" s="37"/>
    </row>
    <row r="3566" spans="1:28" ht="13.5" thickBot="1" x14ac:dyDescent="0.25">
      <c r="A3566" s="113">
        <v>3564</v>
      </c>
      <c r="B3566" s="121"/>
      <c r="C3566" s="121"/>
      <c r="D3566" s="121"/>
      <c r="E3566" s="121"/>
      <c r="F3566" s="122"/>
      <c r="G3566" s="121"/>
      <c r="H3566" s="122"/>
      <c r="I3566" s="121"/>
      <c r="J3566" s="121"/>
      <c r="K3566" s="121"/>
      <c r="L3566" s="121"/>
      <c r="M3566" s="122"/>
      <c r="N3566" s="121"/>
      <c r="O3566" s="121"/>
      <c r="P3566" s="121"/>
      <c r="Q3566" s="121"/>
      <c r="R3566" s="122"/>
      <c r="S3566" s="121"/>
      <c r="T3566" s="121"/>
      <c r="U3566" s="121"/>
      <c r="V3566" s="121"/>
      <c r="W3566" s="122"/>
      <c r="X3566" s="121"/>
      <c r="Y3566" s="114"/>
      <c r="Z3566" s="114"/>
      <c r="AA3566" s="114"/>
      <c r="AB3566" s="115"/>
    </row>
    <row r="3567" spans="1:28" x14ac:dyDescent="0.2">
      <c r="A3567" s="101">
        <v>3565</v>
      </c>
      <c r="B3567" s="37"/>
      <c r="C3567" s="37"/>
      <c r="D3567" s="37"/>
      <c r="G3567" s="37"/>
      <c r="J3567" s="25"/>
      <c r="K3567" s="25"/>
      <c r="P3567" s="25"/>
      <c r="T3567" s="37"/>
      <c r="U3567" s="37"/>
      <c r="Y3567" s="37"/>
      <c r="Z3567" s="37"/>
    </row>
    <row r="3568" spans="1:28" x14ac:dyDescent="0.2">
      <c r="A3568" s="101">
        <v>3566</v>
      </c>
      <c r="B3568" s="37"/>
      <c r="C3568" s="37"/>
      <c r="D3568" s="37"/>
      <c r="G3568" s="37"/>
      <c r="J3568" s="25"/>
      <c r="K3568" s="25"/>
      <c r="P3568" s="25"/>
      <c r="T3568" s="37"/>
      <c r="U3568" s="37"/>
      <c r="Y3568" s="37"/>
      <c r="Z3568" s="37"/>
    </row>
    <row r="3569" spans="1:28" x14ac:dyDescent="0.2">
      <c r="A3569" s="101">
        <v>3567</v>
      </c>
      <c r="B3569" s="37"/>
      <c r="C3569" s="37"/>
      <c r="D3569" s="37"/>
      <c r="G3569" s="37"/>
      <c r="J3569" s="25"/>
      <c r="K3569" s="25"/>
      <c r="P3569" s="25"/>
      <c r="T3569" s="37"/>
      <c r="U3569" s="37"/>
      <c r="Y3569" s="37"/>
      <c r="Z3569" s="37"/>
    </row>
    <row r="3570" spans="1:28" x14ac:dyDescent="0.2">
      <c r="A3570" s="101">
        <v>3568</v>
      </c>
      <c r="B3570" s="37"/>
      <c r="C3570" s="37"/>
      <c r="D3570" s="37"/>
      <c r="G3570" s="37"/>
      <c r="J3570" s="25"/>
      <c r="K3570" s="25"/>
      <c r="P3570" s="25"/>
      <c r="T3570" s="37"/>
      <c r="U3570" s="37"/>
      <c r="Y3570" s="37"/>
      <c r="Z3570" s="37"/>
    </row>
    <row r="3571" spans="1:28" ht="13.5" thickBot="1" x14ac:dyDescent="0.25">
      <c r="A3571" s="113">
        <v>3569</v>
      </c>
      <c r="B3571" s="121"/>
      <c r="C3571" s="121"/>
      <c r="D3571" s="121"/>
      <c r="E3571" s="121"/>
      <c r="F3571" s="122"/>
      <c r="G3571" s="121"/>
      <c r="H3571" s="122"/>
      <c r="I3571" s="121"/>
      <c r="J3571" s="121"/>
      <c r="K3571" s="121"/>
      <c r="L3571" s="121"/>
      <c r="M3571" s="122"/>
      <c r="N3571" s="121"/>
      <c r="O3571" s="121"/>
      <c r="P3571" s="121"/>
      <c r="Q3571" s="121"/>
      <c r="R3571" s="122"/>
      <c r="S3571" s="121"/>
      <c r="T3571" s="121"/>
      <c r="U3571" s="121"/>
      <c r="V3571" s="121"/>
      <c r="W3571" s="122"/>
      <c r="X3571" s="121"/>
      <c r="Y3571" s="114"/>
      <c r="Z3571" s="114"/>
      <c r="AA3571" s="114"/>
      <c r="AB3571" s="115"/>
    </row>
    <row r="3572" spans="1:28" x14ac:dyDescent="0.2">
      <c r="A3572" s="101">
        <v>3570</v>
      </c>
      <c r="B3572" s="37"/>
      <c r="C3572" s="37"/>
      <c r="D3572" s="37"/>
      <c r="G3572" s="37"/>
      <c r="J3572" s="25"/>
      <c r="K3572" s="25"/>
      <c r="P3572" s="25"/>
      <c r="T3572" s="37"/>
      <c r="U3572" s="37"/>
      <c r="Y3572" s="37"/>
      <c r="Z3572" s="37"/>
    </row>
    <row r="3573" spans="1:28" x14ac:dyDescent="0.2">
      <c r="A3573" s="101">
        <v>3571</v>
      </c>
      <c r="B3573" s="37"/>
      <c r="C3573" s="37"/>
      <c r="D3573" s="37"/>
      <c r="G3573" s="37"/>
      <c r="J3573" s="25"/>
      <c r="K3573" s="25"/>
      <c r="P3573" s="25"/>
      <c r="T3573" s="37"/>
      <c r="U3573" s="37"/>
      <c r="Y3573" s="37"/>
      <c r="Z3573" s="37"/>
    </row>
    <row r="3574" spans="1:28" x14ac:dyDescent="0.2">
      <c r="A3574" s="101">
        <v>3572</v>
      </c>
      <c r="B3574" s="37"/>
      <c r="C3574" s="37"/>
      <c r="D3574" s="37"/>
      <c r="G3574" s="37"/>
      <c r="J3574" s="25"/>
      <c r="K3574" s="25"/>
      <c r="P3574" s="25"/>
      <c r="T3574" s="37"/>
      <c r="U3574" s="37"/>
      <c r="Y3574" s="37"/>
      <c r="Z3574" s="37"/>
    </row>
    <row r="3575" spans="1:28" x14ac:dyDescent="0.2">
      <c r="A3575" s="101">
        <v>3573</v>
      </c>
      <c r="B3575" s="37"/>
      <c r="C3575" s="37"/>
      <c r="D3575" s="37"/>
      <c r="G3575" s="37"/>
      <c r="J3575" s="25"/>
      <c r="K3575" s="25"/>
      <c r="P3575" s="25"/>
      <c r="T3575" s="37"/>
      <c r="U3575" s="37"/>
      <c r="Y3575" s="37"/>
      <c r="Z3575" s="37"/>
    </row>
    <row r="3576" spans="1:28" ht="13.5" thickBot="1" x14ac:dyDescent="0.25">
      <c r="A3576" s="113">
        <v>3574</v>
      </c>
      <c r="B3576" s="121"/>
      <c r="C3576" s="121"/>
      <c r="D3576" s="121"/>
      <c r="E3576" s="121"/>
      <c r="F3576" s="122"/>
      <c r="G3576" s="121"/>
      <c r="H3576" s="122"/>
      <c r="I3576" s="121"/>
      <c r="J3576" s="121"/>
      <c r="K3576" s="121"/>
      <c r="L3576" s="121"/>
      <c r="M3576" s="122"/>
      <c r="N3576" s="121"/>
      <c r="O3576" s="121"/>
      <c r="P3576" s="121"/>
      <c r="Q3576" s="121"/>
      <c r="R3576" s="122"/>
      <c r="S3576" s="121"/>
      <c r="T3576" s="121"/>
      <c r="U3576" s="121"/>
      <c r="V3576" s="121"/>
      <c r="W3576" s="122"/>
      <c r="X3576" s="121"/>
      <c r="Y3576" s="114"/>
      <c r="Z3576" s="114"/>
      <c r="AA3576" s="114"/>
      <c r="AB3576" s="115"/>
    </row>
    <row r="3577" spans="1:28" x14ac:dyDescent="0.2">
      <c r="A3577" s="101">
        <v>3575</v>
      </c>
      <c r="B3577" s="37"/>
      <c r="C3577" s="37"/>
      <c r="D3577" s="37"/>
      <c r="G3577" s="37"/>
      <c r="J3577" s="25"/>
      <c r="K3577" s="25"/>
      <c r="P3577" s="25"/>
      <c r="T3577" s="37"/>
      <c r="U3577" s="37"/>
      <c r="Y3577" s="37"/>
      <c r="Z3577" s="37"/>
    </row>
    <row r="3578" spans="1:28" x14ac:dyDescent="0.2">
      <c r="A3578" s="101">
        <v>3576</v>
      </c>
      <c r="B3578" s="37"/>
      <c r="C3578" s="37"/>
      <c r="D3578" s="37"/>
      <c r="G3578" s="37"/>
      <c r="J3578" s="25"/>
      <c r="K3578" s="25"/>
      <c r="P3578" s="25"/>
      <c r="T3578" s="37"/>
      <c r="U3578" s="37"/>
      <c r="Y3578" s="37"/>
      <c r="Z3578" s="37"/>
    </row>
    <row r="3579" spans="1:28" x14ac:dyDescent="0.2">
      <c r="A3579" s="101">
        <v>3577</v>
      </c>
      <c r="B3579" s="37"/>
      <c r="C3579" s="37"/>
      <c r="D3579" s="37"/>
      <c r="G3579" s="37"/>
      <c r="J3579" s="25"/>
      <c r="K3579" s="25"/>
      <c r="P3579" s="25"/>
      <c r="T3579" s="37"/>
      <c r="U3579" s="37"/>
      <c r="Y3579" s="37"/>
      <c r="Z3579" s="37"/>
    </row>
    <row r="3580" spans="1:28" x14ac:dyDescent="0.2">
      <c r="A3580" s="101">
        <v>3578</v>
      </c>
      <c r="B3580" s="37"/>
      <c r="C3580" s="37"/>
      <c r="D3580" s="37"/>
      <c r="G3580" s="37"/>
      <c r="J3580" s="25"/>
      <c r="K3580" s="25"/>
      <c r="P3580" s="25"/>
      <c r="T3580" s="37"/>
      <c r="U3580" s="37"/>
      <c r="Y3580" s="37"/>
      <c r="Z3580" s="37"/>
    </row>
    <row r="3581" spans="1:28" ht="13.5" thickBot="1" x14ac:dyDescent="0.25">
      <c r="A3581" s="113">
        <v>3579</v>
      </c>
      <c r="B3581" s="121"/>
      <c r="C3581" s="121"/>
      <c r="D3581" s="121"/>
      <c r="E3581" s="121"/>
      <c r="F3581" s="122"/>
      <c r="G3581" s="121"/>
      <c r="H3581" s="122"/>
      <c r="I3581" s="121"/>
      <c r="J3581" s="121"/>
      <c r="K3581" s="121"/>
      <c r="L3581" s="121"/>
      <c r="M3581" s="122"/>
      <c r="N3581" s="121"/>
      <c r="O3581" s="121"/>
      <c r="P3581" s="121"/>
      <c r="Q3581" s="121"/>
      <c r="R3581" s="122"/>
      <c r="S3581" s="121"/>
      <c r="T3581" s="121"/>
      <c r="U3581" s="121"/>
      <c r="V3581" s="121"/>
      <c r="W3581" s="122"/>
      <c r="X3581" s="121"/>
      <c r="Y3581" s="114"/>
      <c r="Z3581" s="114"/>
      <c r="AA3581" s="114"/>
      <c r="AB3581" s="115"/>
    </row>
    <row r="3582" spans="1:28" x14ac:dyDescent="0.2">
      <c r="A3582" s="101">
        <v>3580</v>
      </c>
      <c r="B3582" s="37"/>
      <c r="C3582" s="37"/>
      <c r="D3582" s="37"/>
      <c r="G3582" s="37"/>
      <c r="J3582" s="25"/>
      <c r="K3582" s="25"/>
      <c r="P3582" s="25"/>
      <c r="T3582" s="37"/>
      <c r="U3582" s="37"/>
      <c r="Y3582" s="37"/>
      <c r="Z3582" s="37"/>
    </row>
    <row r="3583" spans="1:28" x14ac:dyDescent="0.2">
      <c r="A3583" s="101">
        <v>3581</v>
      </c>
      <c r="B3583" s="37"/>
      <c r="C3583" s="37"/>
      <c r="D3583" s="37"/>
      <c r="G3583" s="37"/>
      <c r="J3583" s="25"/>
      <c r="K3583" s="25"/>
      <c r="P3583" s="25"/>
      <c r="T3583" s="37"/>
      <c r="U3583" s="37"/>
      <c r="Y3583" s="37"/>
      <c r="Z3583" s="37"/>
    </row>
    <row r="3584" spans="1:28" x14ac:dyDescent="0.2">
      <c r="A3584" s="101">
        <v>3582</v>
      </c>
      <c r="B3584" s="37"/>
      <c r="C3584" s="37"/>
      <c r="D3584" s="37"/>
      <c r="G3584" s="37"/>
      <c r="J3584" s="25"/>
      <c r="K3584" s="25"/>
      <c r="P3584" s="25"/>
      <c r="T3584" s="37"/>
      <c r="U3584" s="37"/>
      <c r="Y3584" s="37"/>
      <c r="Z3584" s="37"/>
    </row>
    <row r="3585" spans="1:28" x14ac:dyDescent="0.2">
      <c r="A3585" s="101">
        <v>3583</v>
      </c>
      <c r="B3585" s="37"/>
      <c r="C3585" s="37"/>
      <c r="D3585" s="37"/>
      <c r="G3585" s="37"/>
      <c r="J3585" s="25"/>
      <c r="K3585" s="25"/>
      <c r="P3585" s="25"/>
      <c r="T3585" s="37"/>
      <c r="U3585" s="37"/>
      <c r="Y3585" s="37"/>
      <c r="Z3585" s="37"/>
    </row>
    <row r="3586" spans="1:28" ht="13.5" thickBot="1" x14ac:dyDescent="0.25">
      <c r="A3586" s="113">
        <v>3584</v>
      </c>
      <c r="B3586" s="121"/>
      <c r="C3586" s="121"/>
      <c r="D3586" s="121"/>
      <c r="E3586" s="121"/>
      <c r="F3586" s="122"/>
      <c r="G3586" s="121"/>
      <c r="H3586" s="122"/>
      <c r="I3586" s="121"/>
      <c r="J3586" s="121"/>
      <c r="K3586" s="121"/>
      <c r="L3586" s="121"/>
      <c r="M3586" s="122"/>
      <c r="N3586" s="121"/>
      <c r="O3586" s="121"/>
      <c r="P3586" s="121"/>
      <c r="Q3586" s="121"/>
      <c r="R3586" s="122"/>
      <c r="S3586" s="121"/>
      <c r="T3586" s="121"/>
      <c r="U3586" s="121"/>
      <c r="V3586" s="121"/>
      <c r="W3586" s="122"/>
      <c r="X3586" s="121"/>
      <c r="Y3586" s="114"/>
      <c r="Z3586" s="114"/>
      <c r="AA3586" s="114"/>
      <c r="AB3586" s="115"/>
    </row>
    <row r="3587" spans="1:28" x14ac:dyDescent="0.2">
      <c r="A3587" s="101">
        <v>3585</v>
      </c>
      <c r="B3587" s="37"/>
      <c r="C3587" s="37"/>
      <c r="D3587" s="37"/>
      <c r="G3587" s="37"/>
      <c r="J3587" s="25"/>
      <c r="K3587" s="25"/>
      <c r="P3587" s="25"/>
      <c r="T3587" s="37"/>
      <c r="U3587" s="37"/>
      <c r="Y3587" s="37"/>
      <c r="Z3587" s="37"/>
    </row>
    <row r="3588" spans="1:28" x14ac:dyDescent="0.2">
      <c r="A3588" s="101">
        <v>3586</v>
      </c>
      <c r="B3588" s="37"/>
      <c r="C3588" s="37"/>
      <c r="D3588" s="37"/>
      <c r="G3588" s="37"/>
      <c r="J3588" s="25"/>
      <c r="K3588" s="25"/>
      <c r="P3588" s="25"/>
      <c r="T3588" s="37"/>
      <c r="U3588" s="37"/>
      <c r="Y3588" s="37"/>
      <c r="Z3588" s="37"/>
    </row>
    <row r="3589" spans="1:28" x14ac:dyDescent="0.2">
      <c r="A3589" s="101">
        <v>3587</v>
      </c>
      <c r="B3589" s="37"/>
      <c r="C3589" s="37"/>
      <c r="D3589" s="37"/>
      <c r="G3589" s="37"/>
      <c r="J3589" s="25"/>
      <c r="K3589" s="25"/>
      <c r="P3589" s="25"/>
      <c r="T3589" s="37"/>
      <c r="U3589" s="37"/>
      <c r="Y3589" s="37"/>
      <c r="Z3589" s="37"/>
    </row>
    <row r="3590" spans="1:28" x14ac:dyDescent="0.2">
      <c r="A3590" s="101">
        <v>3588</v>
      </c>
      <c r="B3590" s="37"/>
      <c r="C3590" s="37"/>
      <c r="D3590" s="37"/>
      <c r="G3590" s="37"/>
      <c r="J3590" s="25"/>
      <c r="K3590" s="25"/>
      <c r="P3590" s="25"/>
      <c r="T3590" s="37"/>
      <c r="U3590" s="37"/>
      <c r="Y3590" s="37"/>
      <c r="Z3590" s="37"/>
    </row>
    <row r="3591" spans="1:28" ht="13.5" thickBot="1" x14ac:dyDescent="0.25">
      <c r="A3591" s="113">
        <v>3589</v>
      </c>
      <c r="B3591" s="121"/>
      <c r="C3591" s="121"/>
      <c r="D3591" s="121"/>
      <c r="E3591" s="121"/>
      <c r="F3591" s="122"/>
      <c r="G3591" s="121"/>
      <c r="H3591" s="122"/>
      <c r="I3591" s="121"/>
      <c r="J3591" s="121"/>
      <c r="K3591" s="121"/>
      <c r="L3591" s="121"/>
      <c r="M3591" s="122"/>
      <c r="N3591" s="121"/>
      <c r="O3591" s="121"/>
      <c r="P3591" s="121"/>
      <c r="Q3591" s="121"/>
      <c r="R3591" s="122"/>
      <c r="S3591" s="121"/>
      <c r="T3591" s="121"/>
      <c r="U3591" s="121"/>
      <c r="V3591" s="121"/>
      <c r="W3591" s="122"/>
      <c r="X3591" s="121"/>
      <c r="Y3591" s="114"/>
      <c r="Z3591" s="114"/>
      <c r="AA3591" s="114"/>
      <c r="AB3591" s="115"/>
    </row>
    <row r="3592" spans="1:28" x14ac:dyDescent="0.2">
      <c r="A3592" s="101">
        <v>3590</v>
      </c>
      <c r="B3592" s="37"/>
      <c r="C3592" s="37"/>
      <c r="D3592" s="37"/>
      <c r="G3592" s="37"/>
      <c r="J3592" s="25"/>
      <c r="K3592" s="25"/>
      <c r="P3592" s="25"/>
      <c r="T3592" s="37"/>
      <c r="U3592" s="37"/>
      <c r="Y3592" s="37"/>
      <c r="Z3592" s="37"/>
    </row>
    <row r="3593" spans="1:28" x14ac:dyDescent="0.2">
      <c r="A3593" s="101">
        <v>3591</v>
      </c>
      <c r="B3593" s="37"/>
      <c r="C3593" s="37"/>
      <c r="D3593" s="37"/>
      <c r="G3593" s="37"/>
      <c r="J3593" s="25"/>
      <c r="K3593" s="25"/>
      <c r="P3593" s="25"/>
      <c r="T3593" s="37"/>
      <c r="U3593" s="37"/>
      <c r="Y3593" s="37"/>
      <c r="Z3593" s="37"/>
    </row>
    <row r="3594" spans="1:28" x14ac:dyDescent="0.2">
      <c r="A3594" s="101">
        <v>3592</v>
      </c>
      <c r="B3594" s="37"/>
      <c r="C3594" s="37"/>
      <c r="D3594" s="37"/>
      <c r="G3594" s="37"/>
      <c r="J3594" s="25"/>
      <c r="K3594" s="25"/>
      <c r="P3594" s="25"/>
      <c r="T3594" s="37"/>
      <c r="U3594" s="37"/>
      <c r="Y3594" s="37"/>
      <c r="Z3594" s="37"/>
    </row>
    <row r="3595" spans="1:28" x14ac:dyDescent="0.2">
      <c r="A3595" s="101">
        <v>3593</v>
      </c>
      <c r="B3595" s="37"/>
      <c r="C3595" s="37"/>
      <c r="D3595" s="37"/>
      <c r="G3595" s="37"/>
      <c r="J3595" s="25"/>
      <c r="K3595" s="25"/>
      <c r="P3595" s="25"/>
      <c r="T3595" s="37"/>
      <c r="U3595" s="37"/>
      <c r="Y3595" s="37"/>
      <c r="Z3595" s="37"/>
    </row>
    <row r="3596" spans="1:28" ht="13.5" thickBot="1" x14ac:dyDescent="0.25">
      <c r="A3596" s="113">
        <v>3594</v>
      </c>
      <c r="B3596" s="121"/>
      <c r="C3596" s="121"/>
      <c r="D3596" s="121"/>
      <c r="E3596" s="121"/>
      <c r="F3596" s="122"/>
      <c r="G3596" s="121"/>
      <c r="H3596" s="122"/>
      <c r="I3596" s="121"/>
      <c r="J3596" s="121"/>
      <c r="K3596" s="121"/>
      <c r="L3596" s="121"/>
      <c r="M3596" s="122"/>
      <c r="N3596" s="121"/>
      <c r="O3596" s="121"/>
      <c r="P3596" s="121"/>
      <c r="Q3596" s="121"/>
      <c r="R3596" s="122"/>
      <c r="S3596" s="121"/>
      <c r="T3596" s="121"/>
      <c r="U3596" s="121"/>
      <c r="V3596" s="121"/>
      <c r="W3596" s="122"/>
      <c r="X3596" s="121"/>
      <c r="Y3596" s="114"/>
      <c r="Z3596" s="114"/>
      <c r="AA3596" s="114"/>
      <c r="AB3596" s="115"/>
    </row>
    <row r="3597" spans="1:28" x14ac:dyDescent="0.2">
      <c r="A3597" s="101">
        <v>3595</v>
      </c>
      <c r="B3597" s="37"/>
      <c r="C3597" s="37"/>
      <c r="D3597" s="37"/>
      <c r="G3597" s="37"/>
      <c r="J3597" s="25"/>
      <c r="K3597" s="25"/>
      <c r="P3597" s="25"/>
      <c r="T3597" s="37"/>
      <c r="U3597" s="37"/>
      <c r="Y3597" s="37"/>
      <c r="Z3597" s="37"/>
    </row>
    <row r="3598" spans="1:28" x14ac:dyDescent="0.2">
      <c r="A3598" s="101">
        <v>3596</v>
      </c>
      <c r="B3598" s="37"/>
      <c r="C3598" s="37"/>
      <c r="D3598" s="37"/>
      <c r="G3598" s="37"/>
      <c r="J3598" s="25"/>
      <c r="K3598" s="25"/>
      <c r="P3598" s="25"/>
      <c r="T3598" s="37"/>
      <c r="U3598" s="37"/>
      <c r="Y3598" s="37"/>
      <c r="Z3598" s="37"/>
    </row>
    <row r="3599" spans="1:28" x14ac:dyDescent="0.2">
      <c r="A3599" s="101">
        <v>3597</v>
      </c>
      <c r="B3599" s="37"/>
      <c r="C3599" s="37"/>
      <c r="D3599" s="37"/>
      <c r="G3599" s="37"/>
      <c r="J3599" s="25"/>
      <c r="K3599" s="25"/>
      <c r="P3599" s="25"/>
      <c r="T3599" s="37"/>
      <c r="U3599" s="37"/>
      <c r="Y3599" s="37"/>
      <c r="Z3599" s="37"/>
    </row>
    <row r="3600" spans="1:28" x14ac:dyDescent="0.2">
      <c r="A3600" s="101">
        <v>3598</v>
      </c>
      <c r="B3600" s="37"/>
      <c r="C3600" s="37"/>
      <c r="D3600" s="37"/>
      <c r="G3600" s="37"/>
      <c r="J3600" s="25"/>
      <c r="K3600" s="25"/>
      <c r="P3600" s="25"/>
      <c r="T3600" s="37"/>
      <c r="U3600" s="37"/>
      <c r="Y3600" s="37"/>
      <c r="Z3600" s="37"/>
    </row>
    <row r="3601" spans="1:28" ht="13.5" thickBot="1" x14ac:dyDescent="0.25">
      <c r="A3601" s="113">
        <v>3599</v>
      </c>
      <c r="B3601" s="121"/>
      <c r="C3601" s="121"/>
      <c r="D3601" s="121"/>
      <c r="E3601" s="121"/>
      <c r="F3601" s="122"/>
      <c r="G3601" s="121"/>
      <c r="H3601" s="122"/>
      <c r="I3601" s="121"/>
      <c r="J3601" s="121"/>
      <c r="K3601" s="121"/>
      <c r="L3601" s="121"/>
      <c r="M3601" s="122"/>
      <c r="N3601" s="121"/>
      <c r="O3601" s="121"/>
      <c r="P3601" s="121"/>
      <c r="Q3601" s="121"/>
      <c r="R3601" s="122"/>
      <c r="S3601" s="121"/>
      <c r="T3601" s="121"/>
      <c r="U3601" s="121"/>
      <c r="V3601" s="121"/>
      <c r="W3601" s="122"/>
      <c r="X3601" s="121"/>
      <c r="Y3601" s="114"/>
      <c r="Z3601" s="114"/>
      <c r="AA3601" s="114"/>
      <c r="AB3601" s="115"/>
    </row>
    <row r="3602" spans="1:28" x14ac:dyDescent="0.2">
      <c r="A3602" s="101">
        <v>3600</v>
      </c>
      <c r="B3602" s="37"/>
      <c r="C3602" s="37"/>
      <c r="D3602" s="37"/>
      <c r="G3602" s="37"/>
      <c r="J3602" s="25"/>
      <c r="K3602" s="25"/>
      <c r="P3602" s="25"/>
      <c r="T3602" s="37"/>
      <c r="U3602" s="37"/>
      <c r="Y3602" s="37"/>
      <c r="Z3602" s="37"/>
    </row>
    <row r="3603" spans="1:28" x14ac:dyDescent="0.2">
      <c r="A3603" s="101">
        <v>3601</v>
      </c>
      <c r="B3603" s="37"/>
      <c r="C3603" s="37"/>
      <c r="D3603" s="37"/>
      <c r="G3603" s="37"/>
      <c r="J3603" s="25"/>
      <c r="K3603" s="25"/>
      <c r="P3603" s="25"/>
      <c r="T3603" s="37"/>
      <c r="U3603" s="37"/>
      <c r="Y3603" s="37"/>
      <c r="Z3603" s="37"/>
    </row>
    <row r="3604" spans="1:28" x14ac:dyDescent="0.2">
      <c r="A3604" s="101">
        <v>3602</v>
      </c>
      <c r="B3604" s="37"/>
      <c r="C3604" s="37"/>
      <c r="D3604" s="37"/>
      <c r="G3604" s="37"/>
      <c r="J3604" s="25"/>
      <c r="K3604" s="25"/>
      <c r="P3604" s="25"/>
      <c r="T3604" s="37"/>
      <c r="U3604" s="37"/>
      <c r="Y3604" s="37"/>
      <c r="Z3604" s="37"/>
    </row>
    <row r="3605" spans="1:28" x14ac:dyDescent="0.2">
      <c r="A3605" s="101">
        <v>3603</v>
      </c>
      <c r="B3605" s="37"/>
      <c r="C3605" s="37"/>
      <c r="D3605" s="37"/>
      <c r="G3605" s="37"/>
      <c r="J3605" s="25"/>
      <c r="K3605" s="25"/>
      <c r="P3605" s="25"/>
      <c r="T3605" s="37"/>
      <c r="U3605" s="37"/>
      <c r="Y3605" s="37"/>
      <c r="Z3605" s="37"/>
    </row>
    <row r="3606" spans="1:28" ht="13.5" thickBot="1" x14ac:dyDescent="0.25">
      <c r="A3606" s="113">
        <v>3604</v>
      </c>
      <c r="B3606" s="121"/>
      <c r="C3606" s="121"/>
      <c r="D3606" s="121"/>
      <c r="E3606" s="121"/>
      <c r="F3606" s="122"/>
      <c r="G3606" s="121"/>
      <c r="H3606" s="122"/>
      <c r="I3606" s="121"/>
      <c r="J3606" s="121"/>
      <c r="K3606" s="121"/>
      <c r="L3606" s="121"/>
      <c r="M3606" s="122"/>
      <c r="N3606" s="121"/>
      <c r="O3606" s="121"/>
      <c r="P3606" s="121"/>
      <c r="Q3606" s="121"/>
      <c r="R3606" s="122"/>
      <c r="S3606" s="121"/>
      <c r="T3606" s="121"/>
      <c r="U3606" s="121"/>
      <c r="V3606" s="121"/>
      <c r="W3606" s="122"/>
      <c r="X3606" s="121"/>
      <c r="Y3606" s="114"/>
      <c r="Z3606" s="114"/>
      <c r="AA3606" s="114"/>
      <c r="AB3606" s="115"/>
    </row>
    <row r="3607" spans="1:28" x14ac:dyDescent="0.2">
      <c r="A3607" s="101">
        <v>3605</v>
      </c>
      <c r="B3607" s="37"/>
      <c r="C3607" s="37"/>
      <c r="D3607" s="37"/>
      <c r="G3607" s="37"/>
      <c r="J3607" s="25"/>
      <c r="K3607" s="25"/>
      <c r="P3607" s="25"/>
      <c r="T3607" s="37"/>
      <c r="U3607" s="37"/>
      <c r="Y3607" s="37"/>
      <c r="Z3607" s="37"/>
    </row>
    <row r="3608" spans="1:28" x14ac:dyDescent="0.2">
      <c r="A3608" s="101">
        <v>3606</v>
      </c>
      <c r="B3608" s="37"/>
      <c r="C3608" s="37"/>
      <c r="D3608" s="37"/>
      <c r="G3608" s="37"/>
      <c r="J3608" s="25"/>
      <c r="K3608" s="25"/>
      <c r="P3608" s="25"/>
      <c r="T3608" s="37"/>
      <c r="U3608" s="37"/>
      <c r="Y3608" s="37"/>
      <c r="Z3608" s="37"/>
    </row>
    <row r="3609" spans="1:28" x14ac:dyDescent="0.2">
      <c r="A3609" s="101">
        <v>3607</v>
      </c>
      <c r="B3609" s="37"/>
      <c r="C3609" s="37"/>
      <c r="D3609" s="37"/>
      <c r="G3609" s="37"/>
      <c r="J3609" s="25"/>
      <c r="K3609" s="25"/>
      <c r="P3609" s="25"/>
      <c r="T3609" s="37"/>
      <c r="U3609" s="37"/>
      <c r="Y3609" s="37"/>
      <c r="Z3609" s="37"/>
    </row>
    <row r="3610" spans="1:28" x14ac:dyDescent="0.2">
      <c r="A3610" s="101">
        <v>3608</v>
      </c>
      <c r="B3610" s="37"/>
      <c r="C3610" s="37"/>
      <c r="D3610" s="37"/>
      <c r="G3610" s="37"/>
      <c r="J3610" s="25"/>
      <c r="K3610" s="25"/>
      <c r="P3610" s="25"/>
      <c r="T3610" s="37"/>
      <c r="U3610" s="37"/>
      <c r="Y3610" s="37"/>
      <c r="Z3610" s="37"/>
    </row>
    <row r="3611" spans="1:28" ht="13.5" thickBot="1" x14ac:dyDescent="0.25">
      <c r="A3611" s="113">
        <v>3609</v>
      </c>
      <c r="B3611" s="121"/>
      <c r="C3611" s="121"/>
      <c r="D3611" s="121"/>
      <c r="E3611" s="121"/>
      <c r="F3611" s="122"/>
      <c r="G3611" s="121"/>
      <c r="H3611" s="122"/>
      <c r="I3611" s="121"/>
      <c r="J3611" s="121"/>
      <c r="K3611" s="121"/>
      <c r="L3611" s="121"/>
      <c r="M3611" s="122"/>
      <c r="N3611" s="121"/>
      <c r="O3611" s="121"/>
      <c r="P3611" s="121"/>
      <c r="Q3611" s="121"/>
      <c r="R3611" s="122"/>
      <c r="S3611" s="121"/>
      <c r="T3611" s="121"/>
      <c r="U3611" s="121"/>
      <c r="V3611" s="121"/>
      <c r="W3611" s="122"/>
      <c r="X3611" s="121"/>
      <c r="Y3611" s="114"/>
      <c r="Z3611" s="114"/>
      <c r="AA3611" s="114"/>
      <c r="AB3611" s="115"/>
    </row>
    <row r="3612" spans="1:28" x14ac:dyDescent="0.2">
      <c r="A3612" s="101">
        <v>3610</v>
      </c>
      <c r="B3612" s="37"/>
      <c r="C3612" s="37"/>
      <c r="D3612" s="37"/>
      <c r="G3612" s="37"/>
      <c r="J3612" s="25"/>
      <c r="K3612" s="25"/>
      <c r="P3612" s="25"/>
      <c r="T3612" s="37"/>
      <c r="U3612" s="37"/>
      <c r="Y3612" s="37"/>
      <c r="Z3612" s="37"/>
    </row>
    <row r="3613" spans="1:28" x14ac:dyDescent="0.2">
      <c r="A3613" s="101">
        <v>3611</v>
      </c>
      <c r="B3613" s="37"/>
      <c r="C3613" s="37"/>
      <c r="D3613" s="37"/>
      <c r="G3613" s="37"/>
      <c r="J3613" s="25"/>
      <c r="K3613" s="25"/>
      <c r="P3613" s="25"/>
      <c r="T3613" s="37"/>
      <c r="U3613" s="37"/>
      <c r="Y3613" s="37"/>
      <c r="Z3613" s="37"/>
    </row>
    <row r="3614" spans="1:28" x14ac:dyDescent="0.2">
      <c r="A3614" s="101">
        <v>3612</v>
      </c>
      <c r="B3614" s="37"/>
      <c r="C3614" s="37"/>
      <c r="D3614" s="37"/>
      <c r="G3614" s="37"/>
      <c r="J3614" s="25"/>
      <c r="K3614" s="25"/>
      <c r="P3614" s="25"/>
      <c r="T3614" s="37"/>
      <c r="U3614" s="37"/>
      <c r="Y3614" s="37"/>
      <c r="Z3614" s="37"/>
    </row>
    <row r="3615" spans="1:28" x14ac:dyDescent="0.2">
      <c r="A3615" s="101">
        <v>3613</v>
      </c>
      <c r="B3615" s="37"/>
      <c r="C3615" s="37"/>
      <c r="D3615" s="37"/>
      <c r="G3615" s="37"/>
      <c r="J3615" s="25"/>
      <c r="K3615" s="25"/>
      <c r="P3615" s="25"/>
      <c r="T3615" s="37"/>
      <c r="U3615" s="37"/>
      <c r="Y3615" s="37"/>
      <c r="Z3615" s="37"/>
    </row>
    <row r="3616" spans="1:28" ht="13.5" thickBot="1" x14ac:dyDescent="0.25">
      <c r="A3616" s="113">
        <v>3614</v>
      </c>
      <c r="B3616" s="121"/>
      <c r="C3616" s="121"/>
      <c r="D3616" s="121"/>
      <c r="E3616" s="121"/>
      <c r="F3616" s="122"/>
      <c r="G3616" s="121"/>
      <c r="H3616" s="122"/>
      <c r="I3616" s="121"/>
      <c r="J3616" s="121"/>
      <c r="K3616" s="121"/>
      <c r="L3616" s="121"/>
      <c r="M3616" s="122"/>
      <c r="N3616" s="121"/>
      <c r="O3616" s="121"/>
      <c r="P3616" s="121"/>
      <c r="Q3616" s="121"/>
      <c r="R3616" s="122"/>
      <c r="S3616" s="121"/>
      <c r="T3616" s="121"/>
      <c r="U3616" s="121"/>
      <c r="V3616" s="121"/>
      <c r="W3616" s="122"/>
      <c r="X3616" s="121"/>
      <c r="Y3616" s="114"/>
      <c r="Z3616" s="114"/>
      <c r="AA3616" s="114"/>
      <c r="AB3616" s="115"/>
    </row>
    <row r="3617" spans="1:28" x14ac:dyDescent="0.2">
      <c r="A3617" s="101">
        <v>3615</v>
      </c>
      <c r="B3617" s="37"/>
      <c r="C3617" s="37"/>
      <c r="D3617" s="37"/>
      <c r="G3617" s="37"/>
      <c r="J3617" s="25"/>
      <c r="K3617" s="25"/>
      <c r="P3617" s="25"/>
      <c r="T3617" s="37"/>
      <c r="U3617" s="37"/>
      <c r="Y3617" s="37"/>
      <c r="Z3617" s="37"/>
    </row>
    <row r="3618" spans="1:28" x14ac:dyDescent="0.2">
      <c r="A3618" s="101">
        <v>3616</v>
      </c>
      <c r="B3618" s="37"/>
      <c r="C3618" s="37"/>
      <c r="D3618" s="37"/>
      <c r="G3618" s="37"/>
      <c r="J3618" s="25"/>
      <c r="K3618" s="25"/>
      <c r="P3618" s="25"/>
      <c r="T3618" s="37"/>
      <c r="U3618" s="37"/>
      <c r="Y3618" s="37"/>
      <c r="Z3618" s="37"/>
    </row>
    <row r="3619" spans="1:28" x14ac:dyDescent="0.2">
      <c r="A3619" s="101">
        <v>3617</v>
      </c>
      <c r="B3619" s="37"/>
      <c r="C3619" s="37"/>
      <c r="D3619" s="37"/>
      <c r="G3619" s="37"/>
      <c r="J3619" s="25"/>
      <c r="K3619" s="25"/>
      <c r="P3619" s="25"/>
      <c r="T3619" s="37"/>
      <c r="U3619" s="37"/>
      <c r="Y3619" s="37"/>
      <c r="Z3619" s="37"/>
    </row>
    <row r="3620" spans="1:28" x14ac:dyDescent="0.2">
      <c r="A3620" s="101">
        <v>3618</v>
      </c>
      <c r="B3620" s="37"/>
      <c r="C3620" s="37"/>
      <c r="D3620" s="37"/>
      <c r="G3620" s="37"/>
      <c r="J3620" s="25"/>
      <c r="K3620" s="25"/>
      <c r="P3620" s="25"/>
      <c r="T3620" s="37"/>
      <c r="U3620" s="37"/>
      <c r="Y3620" s="37"/>
      <c r="Z3620" s="37"/>
    </row>
    <row r="3621" spans="1:28" ht="13.5" thickBot="1" x14ac:dyDescent="0.25">
      <c r="A3621" s="113">
        <v>3619</v>
      </c>
      <c r="B3621" s="121"/>
      <c r="C3621" s="121"/>
      <c r="D3621" s="121"/>
      <c r="E3621" s="121"/>
      <c r="F3621" s="122"/>
      <c r="G3621" s="121"/>
      <c r="H3621" s="122"/>
      <c r="I3621" s="121"/>
      <c r="J3621" s="121"/>
      <c r="K3621" s="121"/>
      <c r="L3621" s="121"/>
      <c r="M3621" s="122"/>
      <c r="N3621" s="121"/>
      <c r="O3621" s="121"/>
      <c r="P3621" s="121"/>
      <c r="Q3621" s="121"/>
      <c r="R3621" s="122"/>
      <c r="S3621" s="121"/>
      <c r="T3621" s="121"/>
      <c r="U3621" s="121"/>
      <c r="V3621" s="121"/>
      <c r="W3621" s="122"/>
      <c r="X3621" s="121"/>
      <c r="Y3621" s="114"/>
      <c r="Z3621" s="114"/>
      <c r="AA3621" s="114"/>
      <c r="AB3621" s="115"/>
    </row>
    <row r="3622" spans="1:28" x14ac:dyDescent="0.2">
      <c r="A3622" s="101">
        <v>3620</v>
      </c>
      <c r="B3622" s="37"/>
      <c r="C3622" s="37"/>
      <c r="D3622" s="37"/>
      <c r="G3622" s="37"/>
      <c r="J3622" s="25"/>
      <c r="K3622" s="25"/>
      <c r="P3622" s="25"/>
      <c r="T3622" s="37"/>
      <c r="U3622" s="37"/>
      <c r="Y3622" s="37"/>
      <c r="Z3622" s="37"/>
    </row>
    <row r="3623" spans="1:28" x14ac:dyDescent="0.2">
      <c r="A3623" s="101">
        <v>3621</v>
      </c>
      <c r="B3623" s="37"/>
      <c r="C3623" s="37"/>
      <c r="D3623" s="37"/>
      <c r="G3623" s="37"/>
      <c r="J3623" s="25"/>
      <c r="K3623" s="25"/>
      <c r="P3623" s="25"/>
      <c r="T3623" s="37"/>
      <c r="U3623" s="37"/>
      <c r="Y3623" s="37"/>
      <c r="Z3623" s="37"/>
    </row>
    <row r="3624" spans="1:28" x14ac:dyDescent="0.2">
      <c r="A3624" s="101">
        <v>3622</v>
      </c>
      <c r="B3624" s="37"/>
      <c r="C3624" s="37"/>
      <c r="D3624" s="37"/>
      <c r="G3624" s="37"/>
      <c r="J3624" s="25"/>
      <c r="K3624" s="25"/>
      <c r="P3624" s="25"/>
      <c r="T3624" s="37"/>
      <c r="U3624" s="37"/>
      <c r="Y3624" s="37"/>
      <c r="Z3624" s="37"/>
    </row>
    <row r="3625" spans="1:28" x14ac:dyDescent="0.2">
      <c r="A3625" s="101">
        <v>3623</v>
      </c>
      <c r="B3625" s="37"/>
      <c r="C3625" s="37"/>
      <c r="D3625" s="37"/>
      <c r="G3625" s="37"/>
      <c r="J3625" s="25"/>
      <c r="K3625" s="25"/>
      <c r="P3625" s="25"/>
      <c r="T3625" s="37"/>
      <c r="U3625" s="37"/>
      <c r="Y3625" s="37"/>
      <c r="Z3625" s="37"/>
    </row>
    <row r="3626" spans="1:28" ht="13.5" thickBot="1" x14ac:dyDescent="0.25">
      <c r="A3626" s="113">
        <v>3624</v>
      </c>
      <c r="B3626" s="121"/>
      <c r="C3626" s="121"/>
      <c r="D3626" s="121"/>
      <c r="E3626" s="121"/>
      <c r="F3626" s="122"/>
      <c r="G3626" s="121"/>
      <c r="H3626" s="122"/>
      <c r="I3626" s="121"/>
      <c r="J3626" s="121"/>
      <c r="K3626" s="121"/>
      <c r="L3626" s="121"/>
      <c r="M3626" s="122"/>
      <c r="N3626" s="121"/>
      <c r="O3626" s="121"/>
      <c r="P3626" s="121"/>
      <c r="Q3626" s="121"/>
      <c r="R3626" s="122"/>
      <c r="S3626" s="121"/>
      <c r="T3626" s="121"/>
      <c r="U3626" s="121"/>
      <c r="V3626" s="121"/>
      <c r="W3626" s="122"/>
      <c r="X3626" s="121"/>
      <c r="Y3626" s="114"/>
      <c r="Z3626" s="114"/>
      <c r="AA3626" s="114"/>
      <c r="AB3626" s="115"/>
    </row>
    <row r="3627" spans="1:28" x14ac:dyDescent="0.2">
      <c r="A3627" s="101">
        <v>3625</v>
      </c>
      <c r="B3627" s="37"/>
      <c r="C3627" s="37"/>
      <c r="D3627" s="37"/>
      <c r="G3627" s="37"/>
      <c r="J3627" s="25"/>
      <c r="K3627" s="25"/>
      <c r="P3627" s="25"/>
      <c r="T3627" s="37"/>
      <c r="U3627" s="37"/>
      <c r="Y3627" s="37"/>
      <c r="Z3627" s="37"/>
    </row>
    <row r="3628" spans="1:28" x14ac:dyDescent="0.2">
      <c r="A3628" s="101">
        <v>3626</v>
      </c>
      <c r="B3628" s="37"/>
      <c r="C3628" s="37"/>
      <c r="D3628" s="37"/>
      <c r="G3628" s="37"/>
      <c r="J3628" s="25"/>
      <c r="K3628" s="25"/>
      <c r="P3628" s="25"/>
      <c r="T3628" s="37"/>
      <c r="U3628" s="37"/>
      <c r="Y3628" s="37"/>
      <c r="Z3628" s="37"/>
    </row>
    <row r="3629" spans="1:28" x14ac:dyDescent="0.2">
      <c r="A3629" s="101">
        <v>3627</v>
      </c>
      <c r="B3629" s="37"/>
      <c r="C3629" s="37"/>
      <c r="D3629" s="37"/>
      <c r="G3629" s="37"/>
      <c r="J3629" s="25"/>
      <c r="K3629" s="25"/>
      <c r="P3629" s="25"/>
      <c r="T3629" s="37"/>
      <c r="U3629" s="37"/>
      <c r="Y3629" s="37"/>
      <c r="Z3629" s="37"/>
    </row>
    <row r="3630" spans="1:28" x14ac:dyDescent="0.2">
      <c r="A3630" s="101">
        <v>3628</v>
      </c>
      <c r="B3630" s="37"/>
      <c r="C3630" s="37"/>
      <c r="D3630" s="37"/>
      <c r="G3630" s="37"/>
      <c r="J3630" s="25"/>
      <c r="K3630" s="25"/>
      <c r="P3630" s="25"/>
      <c r="T3630" s="37"/>
      <c r="U3630" s="37"/>
      <c r="Y3630" s="37"/>
      <c r="Z3630" s="37"/>
    </row>
    <row r="3631" spans="1:28" ht="13.5" thickBot="1" x14ac:dyDescent="0.25">
      <c r="A3631" s="113">
        <v>3629</v>
      </c>
      <c r="B3631" s="121"/>
      <c r="C3631" s="121"/>
      <c r="D3631" s="121"/>
      <c r="E3631" s="121"/>
      <c r="F3631" s="122"/>
      <c r="G3631" s="121"/>
      <c r="H3631" s="122"/>
      <c r="I3631" s="121"/>
      <c r="J3631" s="121"/>
      <c r="K3631" s="121"/>
      <c r="L3631" s="121"/>
      <c r="M3631" s="122"/>
      <c r="N3631" s="121"/>
      <c r="O3631" s="121"/>
      <c r="P3631" s="121"/>
      <c r="Q3631" s="121"/>
      <c r="R3631" s="122"/>
      <c r="S3631" s="121"/>
      <c r="T3631" s="121"/>
      <c r="U3631" s="121"/>
      <c r="V3631" s="121"/>
      <c r="W3631" s="122"/>
      <c r="X3631" s="121"/>
      <c r="Y3631" s="114"/>
      <c r="Z3631" s="114"/>
      <c r="AA3631" s="114"/>
      <c r="AB3631" s="115"/>
    </row>
    <row r="3632" spans="1:28" x14ac:dyDescent="0.2">
      <c r="A3632" s="101">
        <v>3630</v>
      </c>
      <c r="B3632" s="37"/>
      <c r="C3632" s="37"/>
      <c r="D3632" s="37"/>
      <c r="G3632" s="37"/>
      <c r="J3632" s="25"/>
      <c r="K3632" s="25"/>
      <c r="P3632" s="25"/>
      <c r="T3632" s="37"/>
      <c r="U3632" s="37"/>
      <c r="Y3632" s="37"/>
      <c r="Z3632" s="37"/>
    </row>
    <row r="3633" spans="1:28" x14ac:dyDescent="0.2">
      <c r="A3633" s="101">
        <v>3631</v>
      </c>
      <c r="B3633" s="37"/>
      <c r="C3633" s="37"/>
      <c r="D3633" s="37"/>
      <c r="G3633" s="37"/>
      <c r="J3633" s="25"/>
      <c r="K3633" s="25"/>
      <c r="P3633" s="25"/>
      <c r="T3633" s="37"/>
      <c r="U3633" s="37"/>
      <c r="Y3633" s="37"/>
      <c r="Z3633" s="37"/>
    </row>
    <row r="3634" spans="1:28" x14ac:dyDescent="0.2">
      <c r="A3634" s="101">
        <v>3632</v>
      </c>
      <c r="B3634" s="37"/>
      <c r="C3634" s="37"/>
      <c r="D3634" s="37"/>
      <c r="G3634" s="37"/>
      <c r="J3634" s="25"/>
      <c r="K3634" s="25"/>
      <c r="P3634" s="25"/>
      <c r="T3634" s="37"/>
      <c r="U3634" s="37"/>
      <c r="Y3634" s="37"/>
      <c r="Z3634" s="37"/>
    </row>
    <row r="3635" spans="1:28" x14ac:dyDescent="0.2">
      <c r="A3635" s="101">
        <v>3633</v>
      </c>
      <c r="B3635" s="37"/>
      <c r="C3635" s="37"/>
      <c r="D3635" s="37"/>
      <c r="G3635" s="37"/>
      <c r="J3635" s="25"/>
      <c r="K3635" s="25"/>
      <c r="P3635" s="25"/>
      <c r="T3635" s="37"/>
      <c r="U3635" s="37"/>
      <c r="Y3635" s="37"/>
      <c r="Z3635" s="37"/>
    </row>
    <row r="3636" spans="1:28" ht="13.5" thickBot="1" x14ac:dyDescent="0.25">
      <c r="A3636" s="113">
        <v>3634</v>
      </c>
      <c r="B3636" s="121"/>
      <c r="C3636" s="121"/>
      <c r="D3636" s="121"/>
      <c r="E3636" s="121"/>
      <c r="F3636" s="122"/>
      <c r="G3636" s="121"/>
      <c r="H3636" s="122"/>
      <c r="I3636" s="121"/>
      <c r="J3636" s="121"/>
      <c r="K3636" s="121"/>
      <c r="L3636" s="121"/>
      <c r="M3636" s="122"/>
      <c r="N3636" s="121"/>
      <c r="O3636" s="121"/>
      <c r="P3636" s="121"/>
      <c r="Q3636" s="121"/>
      <c r="R3636" s="122"/>
      <c r="S3636" s="121"/>
      <c r="T3636" s="121"/>
      <c r="U3636" s="121"/>
      <c r="V3636" s="121"/>
      <c r="W3636" s="122"/>
      <c r="X3636" s="121"/>
      <c r="Y3636" s="114"/>
      <c r="Z3636" s="114"/>
      <c r="AA3636" s="114"/>
      <c r="AB3636" s="115"/>
    </row>
    <row r="3637" spans="1:28" x14ac:dyDescent="0.2">
      <c r="A3637" s="101">
        <v>3635</v>
      </c>
      <c r="B3637" s="37"/>
      <c r="C3637" s="37"/>
      <c r="D3637" s="37"/>
      <c r="G3637" s="37"/>
      <c r="J3637" s="25"/>
      <c r="K3637" s="25"/>
      <c r="P3637" s="25"/>
      <c r="T3637" s="37"/>
      <c r="U3637" s="37"/>
      <c r="Y3637" s="37"/>
      <c r="Z3637" s="37"/>
    </row>
    <row r="3638" spans="1:28" x14ac:dyDescent="0.2">
      <c r="A3638" s="101">
        <v>3636</v>
      </c>
      <c r="B3638" s="37"/>
      <c r="C3638" s="37"/>
      <c r="D3638" s="37"/>
      <c r="G3638" s="37"/>
      <c r="J3638" s="25"/>
      <c r="K3638" s="25"/>
      <c r="P3638" s="25"/>
      <c r="T3638" s="37"/>
      <c r="U3638" s="37"/>
      <c r="Y3638" s="37"/>
      <c r="Z3638" s="37"/>
    </row>
    <row r="3639" spans="1:28" x14ac:dyDescent="0.2">
      <c r="A3639" s="101">
        <v>3637</v>
      </c>
      <c r="B3639" s="37"/>
      <c r="C3639" s="37"/>
      <c r="D3639" s="37"/>
      <c r="G3639" s="37"/>
      <c r="J3639" s="25"/>
      <c r="K3639" s="25"/>
      <c r="P3639" s="25"/>
      <c r="T3639" s="37"/>
      <c r="U3639" s="37"/>
      <c r="Y3639" s="37"/>
      <c r="Z3639" s="37"/>
    </row>
    <row r="3640" spans="1:28" x14ac:dyDescent="0.2">
      <c r="A3640" s="101">
        <v>3638</v>
      </c>
      <c r="B3640" s="37"/>
      <c r="C3640" s="37"/>
      <c r="D3640" s="37"/>
      <c r="G3640" s="37"/>
      <c r="J3640" s="25"/>
      <c r="K3640" s="25"/>
      <c r="P3640" s="25"/>
      <c r="T3640" s="37"/>
      <c r="U3640" s="37"/>
      <c r="Y3640" s="37"/>
      <c r="Z3640" s="37"/>
    </row>
    <row r="3641" spans="1:28" ht="13.5" thickBot="1" x14ac:dyDescent="0.25">
      <c r="A3641" s="113">
        <v>3639</v>
      </c>
      <c r="B3641" s="121"/>
      <c r="C3641" s="121"/>
      <c r="D3641" s="121"/>
      <c r="E3641" s="121"/>
      <c r="F3641" s="122"/>
      <c r="G3641" s="121"/>
      <c r="H3641" s="122"/>
      <c r="I3641" s="121"/>
      <c r="J3641" s="121"/>
      <c r="K3641" s="121"/>
      <c r="L3641" s="121"/>
      <c r="M3641" s="122"/>
      <c r="N3641" s="121"/>
      <c r="O3641" s="121"/>
      <c r="P3641" s="121"/>
      <c r="Q3641" s="121"/>
      <c r="R3641" s="122"/>
      <c r="S3641" s="121"/>
      <c r="T3641" s="121"/>
      <c r="U3641" s="121"/>
      <c r="V3641" s="121"/>
      <c r="W3641" s="122"/>
      <c r="X3641" s="121"/>
      <c r="Y3641" s="114"/>
      <c r="Z3641" s="114"/>
      <c r="AA3641" s="114"/>
      <c r="AB3641" s="115"/>
    </row>
    <row r="3642" spans="1:28" x14ac:dyDescent="0.2">
      <c r="A3642" s="101">
        <v>3640</v>
      </c>
      <c r="B3642" s="37"/>
      <c r="C3642" s="37"/>
      <c r="D3642" s="37"/>
      <c r="G3642" s="37"/>
      <c r="J3642" s="25"/>
      <c r="K3642" s="25"/>
      <c r="P3642" s="25"/>
      <c r="T3642" s="37"/>
      <c r="U3642" s="37"/>
      <c r="Y3642" s="37"/>
      <c r="Z3642" s="37"/>
    </row>
    <row r="3643" spans="1:28" x14ac:dyDescent="0.2">
      <c r="A3643" s="101">
        <v>3641</v>
      </c>
      <c r="B3643" s="37"/>
      <c r="C3643" s="37"/>
      <c r="D3643" s="37"/>
      <c r="G3643" s="37"/>
      <c r="J3643" s="25"/>
      <c r="K3643" s="25"/>
      <c r="P3643" s="25"/>
      <c r="T3643" s="37"/>
      <c r="U3643" s="37"/>
      <c r="Y3643" s="37"/>
      <c r="Z3643" s="37"/>
    </row>
    <row r="3644" spans="1:28" x14ac:dyDescent="0.2">
      <c r="A3644" s="101">
        <v>3642</v>
      </c>
      <c r="B3644" s="37"/>
      <c r="C3644" s="37"/>
      <c r="D3644" s="37"/>
      <c r="G3644" s="37"/>
      <c r="J3644" s="25"/>
      <c r="K3644" s="25"/>
      <c r="P3644" s="25"/>
      <c r="T3644" s="37"/>
      <c r="U3644" s="37"/>
      <c r="Y3644" s="37"/>
      <c r="Z3644" s="37"/>
    </row>
    <row r="3645" spans="1:28" x14ac:dyDescent="0.2">
      <c r="A3645" s="101">
        <v>3643</v>
      </c>
      <c r="B3645" s="37"/>
      <c r="C3645" s="37"/>
      <c r="D3645" s="37"/>
      <c r="G3645" s="37"/>
      <c r="J3645" s="25"/>
      <c r="K3645" s="25"/>
      <c r="P3645" s="25"/>
      <c r="T3645" s="37"/>
      <c r="U3645" s="37"/>
      <c r="Y3645" s="37"/>
      <c r="Z3645" s="37"/>
    </row>
    <row r="3646" spans="1:28" ht="13.5" thickBot="1" x14ac:dyDescent="0.25">
      <c r="A3646" s="113">
        <v>3644</v>
      </c>
      <c r="B3646" s="121"/>
      <c r="C3646" s="121"/>
      <c r="D3646" s="121"/>
      <c r="E3646" s="121"/>
      <c r="F3646" s="122"/>
      <c r="G3646" s="121"/>
      <c r="H3646" s="122"/>
      <c r="I3646" s="121"/>
      <c r="J3646" s="121"/>
      <c r="K3646" s="121"/>
      <c r="L3646" s="121"/>
      <c r="M3646" s="122"/>
      <c r="N3646" s="121"/>
      <c r="O3646" s="121"/>
      <c r="P3646" s="121"/>
      <c r="Q3646" s="121"/>
      <c r="R3646" s="122"/>
      <c r="S3646" s="121"/>
      <c r="T3646" s="121"/>
      <c r="U3646" s="121"/>
      <c r="V3646" s="121"/>
      <c r="W3646" s="122"/>
      <c r="X3646" s="121"/>
      <c r="Y3646" s="114"/>
      <c r="Z3646" s="114"/>
      <c r="AA3646" s="114"/>
      <c r="AB3646" s="115"/>
    </row>
    <row r="3647" spans="1:28" x14ac:dyDescent="0.2">
      <c r="A3647" s="101">
        <v>3645</v>
      </c>
      <c r="B3647" s="37"/>
      <c r="C3647" s="37"/>
      <c r="D3647" s="37"/>
      <c r="G3647" s="37"/>
      <c r="J3647" s="25"/>
      <c r="K3647" s="25"/>
      <c r="P3647" s="25"/>
      <c r="T3647" s="37"/>
      <c r="U3647" s="37"/>
      <c r="Y3647" s="37"/>
      <c r="Z3647" s="37"/>
    </row>
    <row r="3648" spans="1:28" x14ac:dyDescent="0.2">
      <c r="A3648" s="101">
        <v>3646</v>
      </c>
      <c r="B3648" s="37"/>
      <c r="C3648" s="37"/>
      <c r="D3648" s="37"/>
      <c r="G3648" s="37"/>
      <c r="J3648" s="25"/>
      <c r="K3648" s="25"/>
      <c r="P3648" s="25"/>
      <c r="T3648" s="37"/>
      <c r="U3648" s="37"/>
      <c r="Y3648" s="37"/>
      <c r="Z3648" s="37"/>
    </row>
    <row r="3649" spans="1:28" x14ac:dyDescent="0.2">
      <c r="A3649" s="101">
        <v>3647</v>
      </c>
      <c r="B3649" s="37"/>
      <c r="C3649" s="37"/>
      <c r="D3649" s="37"/>
      <c r="G3649" s="37"/>
      <c r="J3649" s="25"/>
      <c r="K3649" s="25"/>
      <c r="P3649" s="25"/>
      <c r="T3649" s="37"/>
      <c r="U3649" s="37"/>
      <c r="Y3649" s="37"/>
      <c r="Z3649" s="37"/>
    </row>
    <row r="3650" spans="1:28" x14ac:dyDescent="0.2">
      <c r="A3650" s="101">
        <v>3648</v>
      </c>
      <c r="B3650" s="37"/>
      <c r="C3650" s="37"/>
      <c r="D3650" s="37"/>
      <c r="G3650" s="37"/>
      <c r="J3650" s="25"/>
      <c r="K3650" s="25"/>
      <c r="P3650" s="25"/>
      <c r="T3650" s="37"/>
      <c r="U3650" s="37"/>
      <c r="Y3650" s="37"/>
      <c r="Z3650" s="37"/>
    </row>
    <row r="3651" spans="1:28" ht="13.5" thickBot="1" x14ac:dyDescent="0.25">
      <c r="A3651" s="113">
        <v>3649</v>
      </c>
      <c r="B3651" s="121"/>
      <c r="C3651" s="121"/>
      <c r="D3651" s="121"/>
      <c r="E3651" s="121"/>
      <c r="F3651" s="122"/>
      <c r="G3651" s="121"/>
      <c r="H3651" s="122"/>
      <c r="I3651" s="121"/>
      <c r="J3651" s="121"/>
      <c r="K3651" s="121"/>
      <c r="L3651" s="121"/>
      <c r="M3651" s="122"/>
      <c r="N3651" s="121"/>
      <c r="O3651" s="121"/>
      <c r="P3651" s="121"/>
      <c r="Q3651" s="121"/>
      <c r="R3651" s="122"/>
      <c r="S3651" s="121"/>
      <c r="T3651" s="121"/>
      <c r="U3651" s="121"/>
      <c r="V3651" s="121"/>
      <c r="W3651" s="122"/>
      <c r="X3651" s="121"/>
      <c r="Y3651" s="114"/>
      <c r="Z3651" s="114"/>
      <c r="AA3651" s="114"/>
      <c r="AB3651" s="115"/>
    </row>
    <row r="3652" spans="1:28" x14ac:dyDescent="0.2">
      <c r="A3652" s="101">
        <v>3650</v>
      </c>
      <c r="B3652" s="37"/>
      <c r="C3652" s="37"/>
      <c r="D3652" s="37"/>
      <c r="G3652" s="37"/>
      <c r="J3652" s="25"/>
      <c r="K3652" s="25"/>
      <c r="P3652" s="25"/>
      <c r="T3652" s="37"/>
      <c r="U3652" s="37"/>
      <c r="Y3652" s="37"/>
      <c r="Z3652" s="37"/>
    </row>
    <row r="3653" spans="1:28" x14ac:dyDescent="0.2">
      <c r="A3653" s="101">
        <v>3651</v>
      </c>
      <c r="B3653" s="37"/>
      <c r="C3653" s="37"/>
      <c r="D3653" s="37"/>
      <c r="G3653" s="37"/>
      <c r="J3653" s="25"/>
      <c r="K3653" s="25"/>
      <c r="P3653" s="25"/>
      <c r="T3653" s="37"/>
      <c r="U3653" s="37"/>
      <c r="Y3653" s="37"/>
      <c r="Z3653" s="37"/>
    </row>
    <row r="3654" spans="1:28" x14ac:dyDescent="0.2">
      <c r="A3654" s="101">
        <v>3652</v>
      </c>
      <c r="B3654" s="37"/>
      <c r="C3654" s="37"/>
      <c r="D3654" s="37"/>
      <c r="G3654" s="37"/>
      <c r="J3654" s="25"/>
      <c r="K3654" s="25"/>
      <c r="P3654" s="25"/>
      <c r="T3654" s="37"/>
      <c r="U3654" s="37"/>
      <c r="Y3654" s="37"/>
      <c r="Z3654" s="37"/>
    </row>
    <row r="3655" spans="1:28" x14ac:dyDescent="0.2">
      <c r="A3655" s="101">
        <v>3653</v>
      </c>
      <c r="B3655" s="37"/>
      <c r="C3655" s="37"/>
      <c r="D3655" s="37"/>
      <c r="G3655" s="37"/>
      <c r="J3655" s="25"/>
      <c r="K3655" s="25"/>
      <c r="P3655" s="25"/>
      <c r="T3655" s="37"/>
      <c r="U3655" s="37"/>
      <c r="Y3655" s="37"/>
      <c r="Z3655" s="37"/>
    </row>
    <row r="3656" spans="1:28" ht="13.5" thickBot="1" x14ac:dyDescent="0.25">
      <c r="A3656" s="113">
        <v>3654</v>
      </c>
      <c r="B3656" s="121"/>
      <c r="C3656" s="121"/>
      <c r="D3656" s="121"/>
      <c r="E3656" s="121"/>
      <c r="F3656" s="122"/>
      <c r="G3656" s="121"/>
      <c r="H3656" s="122"/>
      <c r="I3656" s="121"/>
      <c r="J3656" s="121"/>
      <c r="K3656" s="121"/>
      <c r="L3656" s="121"/>
      <c r="M3656" s="122"/>
      <c r="N3656" s="121"/>
      <c r="O3656" s="121"/>
      <c r="P3656" s="121"/>
      <c r="Q3656" s="121"/>
      <c r="R3656" s="122"/>
      <c r="S3656" s="121"/>
      <c r="T3656" s="121"/>
      <c r="U3656" s="121"/>
      <c r="V3656" s="121"/>
      <c r="W3656" s="122"/>
      <c r="X3656" s="121"/>
      <c r="Y3656" s="114"/>
      <c r="Z3656" s="114"/>
      <c r="AA3656" s="114"/>
      <c r="AB3656" s="115"/>
    </row>
    <row r="3657" spans="1:28" x14ac:dyDescent="0.2">
      <c r="A3657" s="101">
        <v>3655</v>
      </c>
      <c r="B3657" s="37"/>
      <c r="C3657" s="37"/>
      <c r="D3657" s="37"/>
      <c r="G3657" s="37"/>
      <c r="J3657" s="25"/>
      <c r="K3657" s="25"/>
      <c r="P3657" s="25"/>
      <c r="T3657" s="37"/>
      <c r="U3657" s="37"/>
      <c r="Y3657" s="37"/>
      <c r="Z3657" s="37"/>
    </row>
    <row r="3658" spans="1:28" x14ac:dyDescent="0.2">
      <c r="A3658" s="101">
        <v>3656</v>
      </c>
      <c r="B3658" s="37"/>
      <c r="C3658" s="37"/>
      <c r="D3658" s="37"/>
      <c r="G3658" s="37"/>
      <c r="J3658" s="25"/>
      <c r="K3658" s="25"/>
      <c r="P3658" s="25"/>
      <c r="T3658" s="37"/>
      <c r="U3658" s="37"/>
      <c r="Y3658" s="37"/>
      <c r="Z3658" s="37"/>
    </row>
    <row r="3659" spans="1:28" x14ac:dyDescent="0.2">
      <c r="A3659" s="101">
        <v>3657</v>
      </c>
      <c r="B3659" s="37"/>
      <c r="C3659" s="37"/>
      <c r="D3659" s="37"/>
      <c r="G3659" s="37"/>
      <c r="J3659" s="25"/>
      <c r="K3659" s="25"/>
      <c r="P3659" s="25"/>
      <c r="T3659" s="37"/>
      <c r="U3659" s="37"/>
      <c r="Y3659" s="37"/>
      <c r="Z3659" s="37"/>
    </row>
    <row r="3660" spans="1:28" x14ac:dyDescent="0.2">
      <c r="A3660" s="101">
        <v>3658</v>
      </c>
      <c r="B3660" s="37"/>
      <c r="C3660" s="37"/>
      <c r="D3660" s="37"/>
      <c r="G3660" s="37"/>
      <c r="J3660" s="25"/>
      <c r="K3660" s="25"/>
      <c r="P3660" s="25"/>
      <c r="T3660" s="37"/>
      <c r="U3660" s="37"/>
      <c r="Y3660" s="37"/>
      <c r="Z3660" s="37"/>
    </row>
    <row r="3661" spans="1:28" ht="13.5" thickBot="1" x14ac:dyDescent="0.25">
      <c r="A3661" s="113">
        <v>3659</v>
      </c>
      <c r="B3661" s="121"/>
      <c r="C3661" s="121"/>
      <c r="D3661" s="121"/>
      <c r="E3661" s="121"/>
      <c r="F3661" s="122"/>
      <c r="G3661" s="121"/>
      <c r="H3661" s="122"/>
      <c r="I3661" s="121"/>
      <c r="J3661" s="121"/>
      <c r="K3661" s="121"/>
      <c r="L3661" s="121"/>
      <c r="M3661" s="122"/>
      <c r="N3661" s="121"/>
      <c r="O3661" s="121"/>
      <c r="P3661" s="121"/>
      <c r="Q3661" s="121"/>
      <c r="R3661" s="122"/>
      <c r="S3661" s="121"/>
      <c r="T3661" s="121"/>
      <c r="U3661" s="121"/>
      <c r="V3661" s="121"/>
      <c r="W3661" s="122"/>
      <c r="X3661" s="121"/>
      <c r="Y3661" s="114"/>
      <c r="Z3661" s="114"/>
      <c r="AA3661" s="114"/>
      <c r="AB3661" s="115"/>
    </row>
    <row r="3662" spans="1:28" x14ac:dyDescent="0.2">
      <c r="A3662" s="101">
        <v>3660</v>
      </c>
      <c r="B3662" s="37"/>
      <c r="C3662" s="37"/>
      <c r="D3662" s="37"/>
      <c r="G3662" s="37"/>
      <c r="J3662" s="25"/>
      <c r="K3662" s="25"/>
      <c r="P3662" s="25"/>
      <c r="T3662" s="37"/>
      <c r="U3662" s="37"/>
      <c r="Y3662" s="37"/>
      <c r="Z3662" s="37"/>
    </row>
    <row r="3663" spans="1:28" x14ac:dyDescent="0.2">
      <c r="A3663" s="101">
        <v>3661</v>
      </c>
      <c r="B3663" s="37"/>
      <c r="C3663" s="37"/>
      <c r="D3663" s="37"/>
      <c r="G3663" s="37"/>
      <c r="J3663" s="25"/>
      <c r="K3663" s="25"/>
      <c r="P3663" s="25"/>
      <c r="T3663" s="37"/>
      <c r="U3663" s="37"/>
      <c r="Y3663" s="37"/>
      <c r="Z3663" s="37"/>
    </row>
    <row r="3664" spans="1:28" x14ac:dyDescent="0.2">
      <c r="A3664" s="101">
        <v>3662</v>
      </c>
      <c r="B3664" s="37"/>
      <c r="C3664" s="37"/>
      <c r="D3664" s="37"/>
      <c r="G3664" s="37"/>
      <c r="J3664" s="25"/>
      <c r="K3664" s="25"/>
      <c r="P3664" s="25"/>
      <c r="T3664" s="37"/>
      <c r="U3664" s="37"/>
      <c r="Y3664" s="37"/>
      <c r="Z3664" s="37"/>
    </row>
    <row r="3665" spans="1:28" x14ac:dyDescent="0.2">
      <c r="A3665" s="101">
        <v>3663</v>
      </c>
      <c r="B3665" s="37"/>
      <c r="C3665" s="37"/>
      <c r="D3665" s="37"/>
      <c r="G3665" s="37"/>
      <c r="J3665" s="25"/>
      <c r="K3665" s="25"/>
      <c r="P3665" s="25"/>
      <c r="T3665" s="37"/>
      <c r="U3665" s="37"/>
      <c r="Y3665" s="37"/>
      <c r="Z3665" s="37"/>
    </row>
    <row r="3666" spans="1:28" ht="13.5" thickBot="1" x14ac:dyDescent="0.25">
      <c r="A3666" s="113">
        <v>3664</v>
      </c>
      <c r="B3666" s="121"/>
      <c r="C3666" s="121"/>
      <c r="D3666" s="121"/>
      <c r="E3666" s="121"/>
      <c r="F3666" s="122"/>
      <c r="G3666" s="121"/>
      <c r="H3666" s="122"/>
      <c r="I3666" s="121"/>
      <c r="J3666" s="121"/>
      <c r="K3666" s="121"/>
      <c r="L3666" s="121"/>
      <c r="M3666" s="122"/>
      <c r="N3666" s="121"/>
      <c r="O3666" s="121"/>
      <c r="P3666" s="121"/>
      <c r="Q3666" s="121"/>
      <c r="R3666" s="122"/>
      <c r="S3666" s="121"/>
      <c r="T3666" s="121"/>
      <c r="U3666" s="121"/>
      <c r="V3666" s="121"/>
      <c r="W3666" s="122"/>
      <c r="X3666" s="121"/>
      <c r="Y3666" s="114"/>
      <c r="Z3666" s="114"/>
      <c r="AA3666" s="114"/>
      <c r="AB3666" s="115"/>
    </row>
    <row r="3667" spans="1:28" x14ac:dyDescent="0.2">
      <c r="A3667" s="101">
        <v>3665</v>
      </c>
      <c r="B3667" s="37"/>
      <c r="C3667" s="37"/>
      <c r="D3667" s="37"/>
      <c r="G3667" s="37"/>
      <c r="J3667" s="25"/>
      <c r="K3667" s="25"/>
      <c r="P3667" s="25"/>
      <c r="T3667" s="37"/>
      <c r="U3667" s="37"/>
      <c r="Y3667" s="37"/>
      <c r="Z3667" s="37"/>
    </row>
    <row r="3668" spans="1:28" x14ac:dyDescent="0.2">
      <c r="A3668" s="101">
        <v>3666</v>
      </c>
      <c r="B3668" s="37"/>
      <c r="C3668" s="37"/>
      <c r="D3668" s="37"/>
      <c r="G3668" s="37"/>
      <c r="J3668" s="25"/>
      <c r="K3668" s="25"/>
      <c r="P3668" s="25"/>
      <c r="T3668" s="37"/>
      <c r="U3668" s="37"/>
      <c r="Y3668" s="37"/>
      <c r="Z3668" s="37"/>
    </row>
    <row r="3669" spans="1:28" x14ac:dyDescent="0.2">
      <c r="A3669" s="101">
        <v>3667</v>
      </c>
      <c r="B3669" s="37"/>
      <c r="C3669" s="37"/>
      <c r="D3669" s="37"/>
      <c r="G3669" s="37"/>
      <c r="J3669" s="25"/>
      <c r="K3669" s="25"/>
      <c r="P3669" s="25"/>
      <c r="T3669" s="37"/>
      <c r="U3669" s="37"/>
      <c r="Y3669" s="37"/>
      <c r="Z3669" s="37"/>
    </row>
    <row r="3670" spans="1:28" x14ac:dyDescent="0.2">
      <c r="A3670" s="101">
        <v>3668</v>
      </c>
      <c r="B3670" s="37"/>
      <c r="C3670" s="37"/>
      <c r="D3670" s="37"/>
      <c r="G3670" s="37"/>
      <c r="J3670" s="25"/>
      <c r="K3670" s="25"/>
      <c r="P3670" s="25"/>
      <c r="T3670" s="37"/>
      <c r="U3670" s="37"/>
      <c r="Y3670" s="37"/>
      <c r="Z3670" s="37"/>
    </row>
    <row r="3671" spans="1:28" ht="13.5" thickBot="1" x14ac:dyDescent="0.25">
      <c r="A3671" s="113">
        <v>3669</v>
      </c>
      <c r="B3671" s="121"/>
      <c r="C3671" s="121"/>
      <c r="D3671" s="121"/>
      <c r="E3671" s="121"/>
      <c r="F3671" s="122"/>
      <c r="G3671" s="121"/>
      <c r="H3671" s="122"/>
      <c r="I3671" s="121"/>
      <c r="J3671" s="121"/>
      <c r="K3671" s="121"/>
      <c r="L3671" s="121"/>
      <c r="M3671" s="122"/>
      <c r="N3671" s="121"/>
      <c r="O3671" s="121"/>
      <c r="P3671" s="121"/>
      <c r="Q3671" s="121"/>
      <c r="R3671" s="122"/>
      <c r="S3671" s="121"/>
      <c r="T3671" s="121"/>
      <c r="U3671" s="121"/>
      <c r="V3671" s="121"/>
      <c r="W3671" s="122"/>
      <c r="X3671" s="121"/>
      <c r="Y3671" s="114"/>
      <c r="Z3671" s="114"/>
      <c r="AA3671" s="114"/>
      <c r="AB3671" s="115"/>
    </row>
    <row r="3672" spans="1:28" x14ac:dyDescent="0.2">
      <c r="A3672" s="101">
        <v>3670</v>
      </c>
      <c r="B3672" s="37"/>
      <c r="C3672" s="37"/>
      <c r="D3672" s="37"/>
      <c r="G3672" s="37"/>
      <c r="J3672" s="25"/>
      <c r="K3672" s="25"/>
      <c r="P3672" s="25"/>
      <c r="T3672" s="37"/>
      <c r="U3672" s="37"/>
      <c r="Y3672" s="37"/>
      <c r="Z3672" s="37"/>
    </row>
    <row r="3673" spans="1:28" x14ac:dyDescent="0.2">
      <c r="A3673" s="101">
        <v>3671</v>
      </c>
      <c r="B3673" s="37"/>
      <c r="C3673" s="37"/>
      <c r="D3673" s="37"/>
      <c r="G3673" s="37"/>
      <c r="J3673" s="25"/>
      <c r="K3673" s="25"/>
      <c r="P3673" s="25"/>
      <c r="T3673" s="37"/>
      <c r="U3673" s="37"/>
      <c r="Y3673" s="37"/>
      <c r="Z3673" s="37"/>
    </row>
    <row r="3674" spans="1:28" x14ac:dyDescent="0.2">
      <c r="A3674" s="101">
        <v>3672</v>
      </c>
      <c r="B3674" s="37"/>
      <c r="C3674" s="37"/>
      <c r="D3674" s="37"/>
      <c r="G3674" s="37"/>
      <c r="J3674" s="25"/>
      <c r="K3674" s="25"/>
      <c r="P3674" s="25"/>
      <c r="T3674" s="37"/>
      <c r="U3674" s="37"/>
      <c r="Y3674" s="37"/>
      <c r="Z3674" s="37"/>
    </row>
    <row r="3675" spans="1:28" x14ac:dyDescent="0.2">
      <c r="A3675" s="101">
        <v>3673</v>
      </c>
      <c r="B3675" s="37"/>
      <c r="C3675" s="37"/>
      <c r="D3675" s="37"/>
      <c r="G3675" s="37"/>
      <c r="J3675" s="25"/>
      <c r="K3675" s="25"/>
      <c r="P3675" s="25"/>
      <c r="T3675" s="37"/>
      <c r="U3675" s="37"/>
      <c r="Y3675" s="37"/>
      <c r="Z3675" s="37"/>
    </row>
    <row r="3676" spans="1:28" ht="13.5" thickBot="1" x14ac:dyDescent="0.25">
      <c r="A3676" s="113">
        <v>3674</v>
      </c>
      <c r="B3676" s="121"/>
      <c r="C3676" s="121"/>
      <c r="D3676" s="121"/>
      <c r="E3676" s="121"/>
      <c r="F3676" s="122"/>
      <c r="G3676" s="121"/>
      <c r="H3676" s="122"/>
      <c r="I3676" s="121"/>
      <c r="J3676" s="121"/>
      <c r="K3676" s="121"/>
      <c r="L3676" s="121"/>
      <c r="M3676" s="122"/>
      <c r="N3676" s="121"/>
      <c r="O3676" s="121"/>
      <c r="P3676" s="121"/>
      <c r="Q3676" s="121"/>
      <c r="R3676" s="122"/>
      <c r="S3676" s="121"/>
      <c r="T3676" s="121"/>
      <c r="U3676" s="121"/>
      <c r="V3676" s="121"/>
      <c r="W3676" s="122"/>
      <c r="X3676" s="121"/>
      <c r="Y3676" s="114"/>
      <c r="Z3676" s="114"/>
      <c r="AA3676" s="114"/>
      <c r="AB3676" s="115"/>
    </row>
    <row r="3677" spans="1:28" x14ac:dyDescent="0.2">
      <c r="A3677" s="101">
        <v>3675</v>
      </c>
      <c r="B3677" s="37"/>
      <c r="C3677" s="37"/>
      <c r="D3677" s="37"/>
      <c r="G3677" s="37"/>
      <c r="J3677" s="25"/>
      <c r="K3677" s="25"/>
      <c r="P3677" s="25"/>
      <c r="T3677" s="37"/>
      <c r="U3677" s="37"/>
      <c r="Y3677" s="37"/>
      <c r="Z3677" s="37"/>
    </row>
    <row r="3678" spans="1:28" x14ac:dyDescent="0.2">
      <c r="A3678" s="101">
        <v>3676</v>
      </c>
      <c r="B3678" s="37"/>
      <c r="C3678" s="37"/>
      <c r="D3678" s="37"/>
      <c r="G3678" s="37"/>
      <c r="J3678" s="25"/>
      <c r="K3678" s="25"/>
      <c r="P3678" s="25"/>
      <c r="T3678" s="37"/>
      <c r="U3678" s="37"/>
      <c r="Y3678" s="37"/>
      <c r="Z3678" s="37"/>
    </row>
    <row r="3679" spans="1:28" x14ac:dyDescent="0.2">
      <c r="A3679" s="101">
        <v>3677</v>
      </c>
      <c r="B3679" s="37"/>
      <c r="C3679" s="37"/>
      <c r="D3679" s="37"/>
      <c r="G3679" s="37"/>
      <c r="J3679" s="25"/>
      <c r="K3679" s="25"/>
      <c r="P3679" s="25"/>
      <c r="T3679" s="37"/>
      <c r="U3679" s="37"/>
      <c r="Y3679" s="37"/>
      <c r="Z3679" s="37"/>
    </row>
    <row r="3680" spans="1:28" x14ac:dyDescent="0.2">
      <c r="A3680" s="101">
        <v>3678</v>
      </c>
      <c r="B3680" s="37"/>
      <c r="C3680" s="37"/>
      <c r="D3680" s="37"/>
      <c r="G3680" s="37"/>
      <c r="J3680" s="25"/>
      <c r="K3680" s="25"/>
      <c r="P3680" s="25"/>
      <c r="T3680" s="37"/>
      <c r="U3680" s="37"/>
      <c r="Y3680" s="37"/>
      <c r="Z3680" s="37"/>
    </row>
    <row r="3681" spans="1:28" ht="13.5" thickBot="1" x14ac:dyDescent="0.25">
      <c r="A3681" s="113">
        <v>3679</v>
      </c>
      <c r="B3681" s="121"/>
      <c r="C3681" s="121"/>
      <c r="D3681" s="121"/>
      <c r="E3681" s="121"/>
      <c r="F3681" s="122"/>
      <c r="G3681" s="121"/>
      <c r="H3681" s="122"/>
      <c r="I3681" s="121"/>
      <c r="J3681" s="121"/>
      <c r="K3681" s="121"/>
      <c r="L3681" s="121"/>
      <c r="M3681" s="122"/>
      <c r="N3681" s="121"/>
      <c r="O3681" s="121"/>
      <c r="P3681" s="121"/>
      <c r="Q3681" s="121"/>
      <c r="R3681" s="122"/>
      <c r="S3681" s="121"/>
      <c r="T3681" s="121"/>
      <c r="U3681" s="121"/>
      <c r="V3681" s="121"/>
      <c r="W3681" s="122"/>
      <c r="X3681" s="121"/>
      <c r="Y3681" s="114"/>
      <c r="Z3681" s="114"/>
      <c r="AA3681" s="114"/>
      <c r="AB3681" s="115"/>
    </row>
    <row r="3682" spans="1:28" x14ac:dyDescent="0.2">
      <c r="A3682" s="101">
        <v>3680</v>
      </c>
      <c r="B3682" s="37"/>
      <c r="C3682" s="37"/>
      <c r="D3682" s="37"/>
      <c r="G3682" s="37"/>
      <c r="J3682" s="25"/>
      <c r="K3682" s="25"/>
      <c r="P3682" s="25"/>
      <c r="T3682" s="37"/>
      <c r="U3682" s="37"/>
      <c r="Y3682" s="37"/>
      <c r="Z3682" s="37"/>
    </row>
    <row r="3683" spans="1:28" x14ac:dyDescent="0.2">
      <c r="A3683" s="101">
        <v>3681</v>
      </c>
      <c r="B3683" s="37"/>
      <c r="C3683" s="37"/>
      <c r="D3683" s="37"/>
      <c r="G3683" s="37"/>
      <c r="J3683" s="25"/>
      <c r="K3683" s="25"/>
      <c r="P3683" s="25"/>
      <c r="T3683" s="37"/>
      <c r="U3683" s="37"/>
      <c r="Y3683" s="37"/>
      <c r="Z3683" s="37"/>
    </row>
    <row r="3684" spans="1:28" x14ac:dyDescent="0.2">
      <c r="A3684" s="101">
        <v>3682</v>
      </c>
      <c r="B3684" s="37"/>
      <c r="C3684" s="37"/>
      <c r="D3684" s="37"/>
      <c r="G3684" s="37"/>
      <c r="J3684" s="25"/>
      <c r="K3684" s="25"/>
      <c r="P3684" s="25"/>
      <c r="T3684" s="37"/>
      <c r="U3684" s="37"/>
      <c r="Y3684" s="37"/>
      <c r="Z3684" s="37"/>
    </row>
    <row r="3685" spans="1:28" x14ac:dyDescent="0.2">
      <c r="A3685" s="101">
        <v>3683</v>
      </c>
      <c r="B3685" s="37"/>
      <c r="C3685" s="37"/>
      <c r="D3685" s="37"/>
      <c r="G3685" s="37"/>
      <c r="J3685" s="25"/>
      <c r="K3685" s="25"/>
      <c r="P3685" s="25"/>
      <c r="T3685" s="37"/>
      <c r="U3685" s="37"/>
      <c r="Y3685" s="37"/>
      <c r="Z3685" s="37"/>
    </row>
    <row r="3686" spans="1:28" ht="13.5" thickBot="1" x14ac:dyDescent="0.25">
      <c r="A3686" s="113">
        <v>3684</v>
      </c>
      <c r="B3686" s="121"/>
      <c r="C3686" s="121"/>
      <c r="D3686" s="121"/>
      <c r="E3686" s="121"/>
      <c r="F3686" s="122"/>
      <c r="G3686" s="121"/>
      <c r="H3686" s="122"/>
      <c r="I3686" s="121"/>
      <c r="J3686" s="121"/>
      <c r="K3686" s="121"/>
      <c r="L3686" s="121"/>
      <c r="M3686" s="122"/>
      <c r="N3686" s="121"/>
      <c r="O3686" s="121"/>
      <c r="P3686" s="121"/>
      <c r="Q3686" s="121"/>
      <c r="R3686" s="122"/>
      <c r="S3686" s="121"/>
      <c r="T3686" s="121"/>
      <c r="U3686" s="121"/>
      <c r="V3686" s="121"/>
      <c r="W3686" s="122"/>
      <c r="X3686" s="121"/>
      <c r="Y3686" s="114"/>
      <c r="Z3686" s="114"/>
      <c r="AA3686" s="114"/>
      <c r="AB3686" s="115"/>
    </row>
    <row r="3687" spans="1:28" x14ac:dyDescent="0.2">
      <c r="A3687" s="101">
        <v>3685</v>
      </c>
      <c r="B3687" s="37"/>
      <c r="C3687" s="37"/>
      <c r="D3687" s="37"/>
      <c r="G3687" s="37"/>
      <c r="J3687" s="25"/>
      <c r="K3687" s="25"/>
      <c r="P3687" s="25"/>
      <c r="T3687" s="37"/>
      <c r="U3687" s="37"/>
      <c r="Y3687" s="37"/>
      <c r="Z3687" s="37"/>
    </row>
    <row r="3688" spans="1:28" x14ac:dyDescent="0.2">
      <c r="A3688" s="101">
        <v>3686</v>
      </c>
      <c r="B3688" s="37"/>
      <c r="C3688" s="37"/>
      <c r="D3688" s="37"/>
      <c r="G3688" s="37"/>
      <c r="J3688" s="25"/>
      <c r="K3688" s="25"/>
      <c r="P3688" s="25"/>
      <c r="T3688" s="37"/>
      <c r="U3688" s="37"/>
      <c r="Y3688" s="37"/>
      <c r="Z3688" s="37"/>
    </row>
    <row r="3689" spans="1:28" x14ac:dyDescent="0.2">
      <c r="A3689" s="101">
        <v>3687</v>
      </c>
      <c r="B3689" s="37"/>
      <c r="C3689" s="37"/>
      <c r="D3689" s="37"/>
      <c r="G3689" s="37"/>
      <c r="J3689" s="25"/>
      <c r="K3689" s="25"/>
      <c r="P3689" s="25"/>
      <c r="T3689" s="37"/>
      <c r="U3689" s="37"/>
      <c r="Y3689" s="37"/>
      <c r="Z3689" s="37"/>
    </row>
    <row r="3690" spans="1:28" x14ac:dyDescent="0.2">
      <c r="A3690" s="101">
        <v>3688</v>
      </c>
      <c r="B3690" s="37"/>
      <c r="C3690" s="37"/>
      <c r="D3690" s="37"/>
      <c r="G3690" s="37"/>
      <c r="J3690" s="25"/>
      <c r="K3690" s="25"/>
      <c r="P3690" s="25"/>
      <c r="T3690" s="37"/>
      <c r="U3690" s="37"/>
      <c r="Y3690" s="37"/>
      <c r="Z3690" s="37"/>
    </row>
    <row r="3691" spans="1:28" ht="13.5" thickBot="1" x14ac:dyDescent="0.25">
      <c r="A3691" s="113">
        <v>3689</v>
      </c>
      <c r="B3691" s="121"/>
      <c r="C3691" s="121"/>
      <c r="D3691" s="121"/>
      <c r="E3691" s="121"/>
      <c r="F3691" s="122"/>
      <c r="G3691" s="121"/>
      <c r="H3691" s="122"/>
      <c r="I3691" s="121"/>
      <c r="J3691" s="121"/>
      <c r="K3691" s="121"/>
      <c r="L3691" s="121"/>
      <c r="M3691" s="122"/>
      <c r="N3691" s="121"/>
      <c r="O3691" s="121"/>
      <c r="P3691" s="121"/>
      <c r="Q3691" s="121"/>
      <c r="R3691" s="122"/>
      <c r="S3691" s="121"/>
      <c r="T3691" s="121"/>
      <c r="U3691" s="121"/>
      <c r="V3691" s="121"/>
      <c r="W3691" s="122"/>
      <c r="X3691" s="121"/>
      <c r="Y3691" s="114"/>
      <c r="Z3691" s="114"/>
      <c r="AA3691" s="114"/>
      <c r="AB3691" s="115"/>
    </row>
    <row r="3692" spans="1:28" x14ac:dyDescent="0.2">
      <c r="A3692" s="101">
        <v>3690</v>
      </c>
      <c r="B3692" s="37"/>
      <c r="C3692" s="37"/>
      <c r="D3692" s="37"/>
      <c r="G3692" s="37"/>
      <c r="J3692" s="25"/>
      <c r="K3692" s="25"/>
      <c r="P3692" s="25"/>
      <c r="T3692" s="37"/>
      <c r="U3692" s="37"/>
      <c r="Y3692" s="37"/>
      <c r="Z3692" s="37"/>
    </row>
    <row r="3693" spans="1:28" x14ac:dyDescent="0.2">
      <c r="A3693" s="101">
        <v>3691</v>
      </c>
      <c r="B3693" s="37"/>
      <c r="C3693" s="37"/>
      <c r="D3693" s="37"/>
      <c r="G3693" s="37"/>
      <c r="J3693" s="25"/>
      <c r="K3693" s="25"/>
      <c r="P3693" s="25"/>
      <c r="T3693" s="37"/>
      <c r="U3693" s="37"/>
      <c r="Y3693" s="37"/>
      <c r="Z3693" s="37"/>
    </row>
    <row r="3694" spans="1:28" x14ac:dyDescent="0.2">
      <c r="A3694" s="101">
        <v>3692</v>
      </c>
      <c r="B3694" s="37"/>
      <c r="C3694" s="37"/>
      <c r="D3694" s="37"/>
      <c r="G3694" s="37"/>
      <c r="J3694" s="25"/>
      <c r="K3694" s="25"/>
      <c r="P3694" s="25"/>
      <c r="T3694" s="37"/>
      <c r="U3694" s="37"/>
      <c r="Y3694" s="37"/>
      <c r="Z3694" s="37"/>
    </row>
    <row r="3695" spans="1:28" x14ac:dyDescent="0.2">
      <c r="A3695" s="101">
        <v>3693</v>
      </c>
      <c r="B3695" s="37"/>
      <c r="C3695" s="37"/>
      <c r="D3695" s="37"/>
      <c r="G3695" s="37"/>
      <c r="J3695" s="25"/>
      <c r="K3695" s="25"/>
      <c r="P3695" s="25"/>
      <c r="T3695" s="37"/>
      <c r="U3695" s="37"/>
      <c r="Y3695" s="37"/>
      <c r="Z3695" s="37"/>
    </row>
    <row r="3696" spans="1:28" ht="13.5" thickBot="1" x14ac:dyDescent="0.25">
      <c r="A3696" s="113">
        <v>3694</v>
      </c>
      <c r="B3696" s="121"/>
      <c r="C3696" s="121"/>
      <c r="D3696" s="121"/>
      <c r="E3696" s="121"/>
      <c r="F3696" s="122"/>
      <c r="G3696" s="121"/>
      <c r="H3696" s="122"/>
      <c r="I3696" s="121"/>
      <c r="J3696" s="121"/>
      <c r="K3696" s="121"/>
      <c r="L3696" s="121"/>
      <c r="M3696" s="122"/>
      <c r="N3696" s="121"/>
      <c r="O3696" s="121"/>
      <c r="P3696" s="121"/>
      <c r="Q3696" s="121"/>
      <c r="R3696" s="122"/>
      <c r="S3696" s="121"/>
      <c r="T3696" s="121"/>
      <c r="U3696" s="121"/>
      <c r="V3696" s="121"/>
      <c r="W3696" s="122"/>
      <c r="X3696" s="121"/>
      <c r="Y3696" s="114"/>
      <c r="Z3696" s="114"/>
      <c r="AA3696" s="114"/>
      <c r="AB3696" s="115"/>
    </row>
    <row r="3697" spans="1:28" x14ac:dyDescent="0.2">
      <c r="A3697" s="101">
        <v>3695</v>
      </c>
      <c r="B3697" s="37"/>
      <c r="C3697" s="37"/>
      <c r="D3697" s="37"/>
      <c r="G3697" s="37"/>
      <c r="J3697" s="25"/>
      <c r="K3697" s="25"/>
      <c r="P3697" s="25"/>
      <c r="T3697" s="37"/>
      <c r="U3697" s="37"/>
      <c r="Y3697" s="37"/>
      <c r="Z3697" s="37"/>
    </row>
    <row r="3698" spans="1:28" x14ac:dyDescent="0.2">
      <c r="A3698" s="101">
        <v>3696</v>
      </c>
      <c r="B3698" s="37"/>
      <c r="C3698" s="37"/>
      <c r="D3698" s="37"/>
      <c r="G3698" s="37"/>
      <c r="J3698" s="25"/>
      <c r="K3698" s="25"/>
      <c r="P3698" s="25"/>
      <c r="T3698" s="37"/>
      <c r="U3698" s="37"/>
      <c r="Y3698" s="37"/>
      <c r="Z3698" s="37"/>
    </row>
    <row r="3699" spans="1:28" x14ac:dyDescent="0.2">
      <c r="A3699" s="101">
        <v>3697</v>
      </c>
      <c r="B3699" s="37"/>
      <c r="C3699" s="37"/>
      <c r="D3699" s="37"/>
      <c r="G3699" s="37"/>
      <c r="J3699" s="25"/>
      <c r="K3699" s="25"/>
      <c r="P3699" s="25"/>
      <c r="T3699" s="37"/>
      <c r="U3699" s="37"/>
      <c r="Y3699" s="37"/>
      <c r="Z3699" s="37"/>
    </row>
    <row r="3700" spans="1:28" x14ac:dyDescent="0.2">
      <c r="A3700" s="101">
        <v>3698</v>
      </c>
      <c r="B3700" s="37"/>
      <c r="C3700" s="37"/>
      <c r="D3700" s="37"/>
      <c r="G3700" s="37"/>
      <c r="J3700" s="25"/>
      <c r="K3700" s="25"/>
      <c r="P3700" s="25"/>
      <c r="T3700" s="37"/>
      <c r="U3700" s="37"/>
      <c r="Y3700" s="37"/>
      <c r="Z3700" s="37"/>
    </row>
    <row r="3701" spans="1:28" ht="13.5" thickBot="1" x14ac:dyDescent="0.25">
      <c r="A3701" s="113">
        <v>3699</v>
      </c>
      <c r="B3701" s="121"/>
      <c r="C3701" s="121"/>
      <c r="D3701" s="121"/>
      <c r="E3701" s="121"/>
      <c r="F3701" s="122"/>
      <c r="G3701" s="121"/>
      <c r="H3701" s="122"/>
      <c r="I3701" s="121"/>
      <c r="J3701" s="121"/>
      <c r="K3701" s="121"/>
      <c r="L3701" s="121"/>
      <c r="M3701" s="122"/>
      <c r="N3701" s="121"/>
      <c r="O3701" s="121"/>
      <c r="P3701" s="121"/>
      <c r="Q3701" s="121"/>
      <c r="R3701" s="122"/>
      <c r="S3701" s="121"/>
      <c r="T3701" s="121"/>
      <c r="U3701" s="121"/>
      <c r="V3701" s="121"/>
      <c r="W3701" s="122"/>
      <c r="X3701" s="121"/>
      <c r="Y3701" s="114"/>
      <c r="Z3701" s="114"/>
      <c r="AA3701" s="114"/>
      <c r="AB3701" s="115"/>
    </row>
    <row r="3702" spans="1:28" x14ac:dyDescent="0.2">
      <c r="A3702" s="101">
        <v>3700</v>
      </c>
      <c r="B3702" s="37"/>
      <c r="C3702" s="37"/>
      <c r="D3702" s="37"/>
      <c r="G3702" s="37"/>
      <c r="J3702" s="25"/>
      <c r="K3702" s="25"/>
      <c r="P3702" s="25"/>
      <c r="T3702" s="37"/>
      <c r="U3702" s="37"/>
      <c r="Y3702" s="37"/>
      <c r="Z3702" s="37"/>
    </row>
    <row r="3703" spans="1:28" x14ac:dyDescent="0.2">
      <c r="A3703" s="101">
        <v>3701</v>
      </c>
      <c r="B3703" s="37"/>
      <c r="C3703" s="37"/>
      <c r="D3703" s="37"/>
      <c r="G3703" s="37"/>
      <c r="J3703" s="25"/>
      <c r="K3703" s="25"/>
      <c r="P3703" s="25"/>
      <c r="T3703" s="37"/>
      <c r="U3703" s="37"/>
      <c r="Y3703" s="37"/>
      <c r="Z3703" s="37"/>
    </row>
    <row r="3704" spans="1:28" x14ac:dyDescent="0.2">
      <c r="A3704" s="101">
        <v>3702</v>
      </c>
      <c r="B3704" s="37"/>
      <c r="C3704" s="37"/>
      <c r="D3704" s="37"/>
      <c r="G3704" s="37"/>
      <c r="J3704" s="25"/>
      <c r="K3704" s="25"/>
      <c r="P3704" s="25"/>
      <c r="T3704" s="37"/>
      <c r="U3704" s="37"/>
      <c r="Y3704" s="37"/>
      <c r="Z3704" s="37"/>
    </row>
    <row r="3705" spans="1:28" x14ac:dyDescent="0.2">
      <c r="A3705" s="101">
        <v>3703</v>
      </c>
      <c r="B3705" s="37"/>
      <c r="C3705" s="37"/>
      <c r="D3705" s="37"/>
      <c r="G3705" s="37"/>
      <c r="J3705" s="25"/>
      <c r="K3705" s="25"/>
      <c r="P3705" s="25"/>
      <c r="T3705" s="37"/>
      <c r="U3705" s="37"/>
      <c r="Y3705" s="37"/>
      <c r="Z3705" s="37"/>
    </row>
    <row r="3706" spans="1:28" ht="13.5" thickBot="1" x14ac:dyDescent="0.25">
      <c r="A3706" s="113">
        <v>3704</v>
      </c>
      <c r="B3706" s="121"/>
      <c r="C3706" s="121"/>
      <c r="D3706" s="121"/>
      <c r="E3706" s="121"/>
      <c r="F3706" s="122"/>
      <c r="G3706" s="121"/>
      <c r="H3706" s="122"/>
      <c r="I3706" s="121"/>
      <c r="J3706" s="121"/>
      <c r="K3706" s="121"/>
      <c r="L3706" s="121"/>
      <c r="M3706" s="122"/>
      <c r="N3706" s="121"/>
      <c r="O3706" s="121"/>
      <c r="P3706" s="121"/>
      <c r="Q3706" s="121"/>
      <c r="R3706" s="122"/>
      <c r="S3706" s="121"/>
      <c r="T3706" s="121"/>
      <c r="U3706" s="121"/>
      <c r="V3706" s="121"/>
      <c r="W3706" s="122"/>
      <c r="X3706" s="121"/>
      <c r="Y3706" s="114"/>
      <c r="Z3706" s="114"/>
      <c r="AA3706" s="114"/>
      <c r="AB3706" s="115"/>
    </row>
    <row r="3707" spans="1:28" x14ac:dyDescent="0.2">
      <c r="A3707" s="101">
        <v>3705</v>
      </c>
      <c r="B3707" s="37"/>
      <c r="C3707" s="37"/>
      <c r="D3707" s="37"/>
      <c r="G3707" s="37"/>
      <c r="J3707" s="25"/>
      <c r="K3707" s="25"/>
      <c r="P3707" s="25"/>
      <c r="T3707" s="37"/>
      <c r="U3707" s="37"/>
      <c r="Y3707" s="37"/>
      <c r="Z3707" s="37"/>
    </row>
    <row r="3708" spans="1:28" x14ac:dyDescent="0.2">
      <c r="A3708" s="101">
        <v>3706</v>
      </c>
      <c r="B3708" s="37"/>
      <c r="C3708" s="37"/>
      <c r="D3708" s="37"/>
      <c r="G3708" s="37"/>
      <c r="J3708" s="25"/>
      <c r="K3708" s="25"/>
      <c r="P3708" s="25"/>
      <c r="T3708" s="37"/>
      <c r="U3708" s="37"/>
      <c r="Y3708" s="37"/>
      <c r="Z3708" s="37"/>
    </row>
    <row r="3709" spans="1:28" x14ac:dyDescent="0.2">
      <c r="A3709" s="101">
        <v>3707</v>
      </c>
      <c r="B3709" s="37"/>
      <c r="C3709" s="37"/>
      <c r="D3709" s="37"/>
      <c r="G3709" s="37"/>
      <c r="J3709" s="25"/>
      <c r="K3709" s="25"/>
      <c r="P3709" s="25"/>
      <c r="T3709" s="37"/>
      <c r="U3709" s="37"/>
      <c r="Y3709" s="37"/>
      <c r="Z3709" s="37"/>
    </row>
    <row r="3710" spans="1:28" x14ac:dyDescent="0.2">
      <c r="A3710" s="101">
        <v>3708</v>
      </c>
      <c r="B3710" s="37"/>
      <c r="C3710" s="37"/>
      <c r="D3710" s="37"/>
      <c r="G3710" s="37"/>
      <c r="J3710" s="25"/>
      <c r="K3710" s="25"/>
      <c r="P3710" s="25"/>
      <c r="T3710" s="37"/>
      <c r="U3710" s="37"/>
      <c r="Y3710" s="37"/>
      <c r="Z3710" s="37"/>
    </row>
    <row r="3711" spans="1:28" ht="13.5" thickBot="1" x14ac:dyDescent="0.25">
      <c r="A3711" s="113">
        <v>3709</v>
      </c>
      <c r="B3711" s="121"/>
      <c r="C3711" s="121"/>
      <c r="D3711" s="121"/>
      <c r="E3711" s="121"/>
      <c r="F3711" s="122"/>
      <c r="G3711" s="121"/>
      <c r="H3711" s="122"/>
      <c r="I3711" s="121"/>
      <c r="J3711" s="121"/>
      <c r="K3711" s="121"/>
      <c r="L3711" s="121"/>
      <c r="M3711" s="122"/>
      <c r="N3711" s="121"/>
      <c r="O3711" s="121"/>
      <c r="P3711" s="121"/>
      <c r="Q3711" s="121"/>
      <c r="R3711" s="122"/>
      <c r="S3711" s="121"/>
      <c r="T3711" s="121"/>
      <c r="U3711" s="121"/>
      <c r="V3711" s="121"/>
      <c r="W3711" s="122"/>
      <c r="X3711" s="121"/>
      <c r="Y3711" s="114"/>
      <c r="Z3711" s="114"/>
      <c r="AA3711" s="114"/>
      <c r="AB3711" s="115"/>
    </row>
    <row r="3712" spans="1:28" x14ac:dyDescent="0.2">
      <c r="A3712" s="101">
        <v>3710</v>
      </c>
      <c r="B3712" s="37"/>
      <c r="C3712" s="37"/>
      <c r="D3712" s="37"/>
      <c r="G3712" s="37"/>
      <c r="J3712" s="25"/>
      <c r="K3712" s="25"/>
      <c r="P3712" s="25"/>
      <c r="T3712" s="37"/>
      <c r="U3712" s="37"/>
      <c r="Y3712" s="37"/>
      <c r="Z3712" s="37"/>
    </row>
    <row r="3713" spans="1:28" x14ac:dyDescent="0.2">
      <c r="A3713" s="101">
        <v>3711</v>
      </c>
      <c r="B3713" s="37"/>
      <c r="C3713" s="37"/>
      <c r="D3713" s="37"/>
      <c r="G3713" s="37"/>
      <c r="J3713" s="25"/>
      <c r="K3713" s="25"/>
      <c r="P3713" s="25"/>
      <c r="T3713" s="37"/>
      <c r="U3713" s="37"/>
      <c r="Y3713" s="37"/>
      <c r="Z3713" s="37"/>
    </row>
    <row r="3714" spans="1:28" x14ac:dyDescent="0.2">
      <c r="A3714" s="101">
        <v>3712</v>
      </c>
      <c r="B3714" s="37"/>
      <c r="C3714" s="37"/>
      <c r="D3714" s="37"/>
      <c r="G3714" s="37"/>
      <c r="J3714" s="25"/>
      <c r="K3714" s="25"/>
      <c r="P3714" s="25"/>
      <c r="T3714" s="37"/>
      <c r="U3714" s="37"/>
      <c r="Y3714" s="37"/>
      <c r="Z3714" s="37"/>
    </row>
    <row r="3715" spans="1:28" x14ac:dyDescent="0.2">
      <c r="A3715" s="101">
        <v>3713</v>
      </c>
      <c r="B3715" s="37"/>
      <c r="C3715" s="37"/>
      <c r="D3715" s="37"/>
      <c r="G3715" s="37"/>
      <c r="J3715" s="25"/>
      <c r="K3715" s="25"/>
      <c r="P3715" s="25"/>
      <c r="T3715" s="37"/>
      <c r="U3715" s="37"/>
      <c r="Y3715" s="37"/>
      <c r="Z3715" s="37"/>
    </row>
    <row r="3716" spans="1:28" ht="13.5" thickBot="1" x14ac:dyDescent="0.25">
      <c r="A3716" s="113">
        <v>3714</v>
      </c>
      <c r="B3716" s="121"/>
      <c r="C3716" s="121"/>
      <c r="D3716" s="121"/>
      <c r="E3716" s="121"/>
      <c r="F3716" s="122"/>
      <c r="G3716" s="121"/>
      <c r="H3716" s="122"/>
      <c r="I3716" s="121"/>
      <c r="J3716" s="121"/>
      <c r="K3716" s="121"/>
      <c r="L3716" s="121"/>
      <c r="M3716" s="122"/>
      <c r="N3716" s="121"/>
      <c r="O3716" s="121"/>
      <c r="P3716" s="121"/>
      <c r="Q3716" s="121"/>
      <c r="R3716" s="122"/>
      <c r="S3716" s="121"/>
      <c r="T3716" s="121"/>
      <c r="U3716" s="121"/>
      <c r="V3716" s="121"/>
      <c r="W3716" s="122"/>
      <c r="X3716" s="121"/>
      <c r="Y3716" s="114"/>
      <c r="Z3716" s="114"/>
      <c r="AA3716" s="114"/>
      <c r="AB3716" s="115"/>
    </row>
    <row r="3717" spans="1:28" x14ac:dyDescent="0.2">
      <c r="A3717" s="101">
        <v>3715</v>
      </c>
      <c r="B3717" s="37"/>
      <c r="C3717" s="37"/>
      <c r="D3717" s="37"/>
      <c r="G3717" s="37"/>
      <c r="J3717" s="25"/>
      <c r="K3717" s="25"/>
      <c r="P3717" s="25"/>
      <c r="T3717" s="37"/>
      <c r="U3717" s="37"/>
      <c r="Y3717" s="37"/>
      <c r="Z3717" s="37"/>
    </row>
    <row r="3718" spans="1:28" x14ac:dyDescent="0.2">
      <c r="A3718" s="101">
        <v>3716</v>
      </c>
      <c r="B3718" s="37"/>
      <c r="C3718" s="37"/>
      <c r="D3718" s="37"/>
      <c r="G3718" s="37"/>
      <c r="J3718" s="25"/>
      <c r="K3718" s="25"/>
      <c r="P3718" s="25"/>
      <c r="T3718" s="37"/>
      <c r="U3718" s="37"/>
      <c r="Y3718" s="37"/>
      <c r="Z3718" s="37"/>
    </row>
    <row r="3719" spans="1:28" x14ac:dyDescent="0.2">
      <c r="A3719" s="101">
        <v>3717</v>
      </c>
      <c r="B3719" s="37"/>
      <c r="C3719" s="37"/>
      <c r="D3719" s="37"/>
      <c r="G3719" s="37"/>
      <c r="J3719" s="25"/>
      <c r="K3719" s="25"/>
      <c r="P3719" s="25"/>
      <c r="T3719" s="37"/>
      <c r="U3719" s="37"/>
      <c r="Y3719" s="37"/>
      <c r="Z3719" s="37"/>
    </row>
    <row r="3720" spans="1:28" x14ac:dyDescent="0.2">
      <c r="A3720" s="101">
        <v>3718</v>
      </c>
      <c r="B3720" s="37"/>
      <c r="C3720" s="37"/>
      <c r="D3720" s="37"/>
      <c r="G3720" s="37"/>
      <c r="J3720" s="25"/>
      <c r="K3720" s="25"/>
      <c r="P3720" s="25"/>
      <c r="T3720" s="37"/>
      <c r="U3720" s="37"/>
      <c r="Y3720" s="37"/>
      <c r="Z3720" s="37"/>
    </row>
    <row r="3721" spans="1:28" ht="13.5" thickBot="1" x14ac:dyDescent="0.25">
      <c r="A3721" s="113">
        <v>3719</v>
      </c>
      <c r="B3721" s="121"/>
      <c r="C3721" s="121"/>
      <c r="D3721" s="121"/>
      <c r="E3721" s="121"/>
      <c r="F3721" s="122"/>
      <c r="G3721" s="121"/>
      <c r="H3721" s="122"/>
      <c r="I3721" s="121"/>
      <c r="J3721" s="121"/>
      <c r="K3721" s="121"/>
      <c r="L3721" s="121"/>
      <c r="M3721" s="122"/>
      <c r="N3721" s="121"/>
      <c r="O3721" s="121"/>
      <c r="P3721" s="121"/>
      <c r="Q3721" s="121"/>
      <c r="R3721" s="122"/>
      <c r="S3721" s="121"/>
      <c r="T3721" s="121"/>
      <c r="U3721" s="121"/>
      <c r="V3721" s="121"/>
      <c r="W3721" s="122"/>
      <c r="X3721" s="121"/>
      <c r="Y3721" s="114"/>
      <c r="Z3721" s="114"/>
      <c r="AA3721" s="114"/>
      <c r="AB3721" s="115"/>
    </row>
    <row r="3722" spans="1:28" x14ac:dyDescent="0.2">
      <c r="A3722" s="101">
        <v>3720</v>
      </c>
      <c r="B3722" s="37"/>
      <c r="C3722" s="37"/>
      <c r="D3722" s="37"/>
      <c r="G3722" s="37"/>
      <c r="J3722" s="25"/>
      <c r="K3722" s="25"/>
      <c r="P3722" s="25"/>
      <c r="T3722" s="37"/>
      <c r="U3722" s="37"/>
      <c r="Y3722" s="37"/>
      <c r="Z3722" s="37"/>
    </row>
    <row r="3723" spans="1:28" x14ac:dyDescent="0.2">
      <c r="A3723" s="101">
        <v>3721</v>
      </c>
      <c r="B3723" s="37"/>
      <c r="C3723" s="37"/>
      <c r="D3723" s="37"/>
      <c r="G3723" s="37"/>
      <c r="J3723" s="25"/>
      <c r="K3723" s="25"/>
      <c r="P3723" s="25"/>
      <c r="T3723" s="37"/>
      <c r="U3723" s="37"/>
      <c r="Y3723" s="37"/>
      <c r="Z3723" s="37"/>
    </row>
    <row r="3724" spans="1:28" x14ac:dyDescent="0.2">
      <c r="A3724" s="101">
        <v>3722</v>
      </c>
      <c r="B3724" s="37"/>
      <c r="C3724" s="37"/>
      <c r="D3724" s="37"/>
      <c r="G3724" s="37"/>
      <c r="J3724" s="25"/>
      <c r="K3724" s="25"/>
      <c r="P3724" s="25"/>
      <c r="T3724" s="37"/>
      <c r="U3724" s="37"/>
      <c r="Y3724" s="37"/>
      <c r="Z3724" s="37"/>
    </row>
    <row r="3725" spans="1:28" x14ac:dyDescent="0.2">
      <c r="A3725" s="101">
        <v>3723</v>
      </c>
      <c r="B3725" s="37"/>
      <c r="C3725" s="37"/>
      <c r="D3725" s="37"/>
      <c r="G3725" s="37"/>
      <c r="J3725" s="25"/>
      <c r="K3725" s="25"/>
      <c r="P3725" s="25"/>
      <c r="T3725" s="37"/>
      <c r="U3725" s="37"/>
      <c r="Y3725" s="37"/>
      <c r="Z3725" s="37"/>
    </row>
    <row r="3726" spans="1:28" ht="13.5" thickBot="1" x14ac:dyDescent="0.25">
      <c r="A3726" s="113">
        <v>3724</v>
      </c>
      <c r="B3726" s="121"/>
      <c r="C3726" s="121"/>
      <c r="D3726" s="121"/>
      <c r="E3726" s="121"/>
      <c r="F3726" s="122"/>
      <c r="G3726" s="121"/>
      <c r="H3726" s="122"/>
      <c r="I3726" s="121"/>
      <c r="J3726" s="121"/>
      <c r="K3726" s="121"/>
      <c r="L3726" s="121"/>
      <c r="M3726" s="122"/>
      <c r="N3726" s="121"/>
      <c r="O3726" s="121"/>
      <c r="P3726" s="121"/>
      <c r="Q3726" s="121"/>
      <c r="R3726" s="122"/>
      <c r="S3726" s="121"/>
      <c r="T3726" s="121"/>
      <c r="U3726" s="121"/>
      <c r="V3726" s="121"/>
      <c r="W3726" s="122"/>
      <c r="X3726" s="121"/>
      <c r="Y3726" s="114"/>
      <c r="Z3726" s="114"/>
      <c r="AA3726" s="114"/>
      <c r="AB3726" s="115"/>
    </row>
    <row r="3727" spans="1:28" x14ac:dyDescent="0.2">
      <c r="A3727" s="101">
        <v>3725</v>
      </c>
      <c r="B3727" s="37"/>
      <c r="C3727" s="37"/>
      <c r="D3727" s="37"/>
      <c r="G3727" s="37"/>
      <c r="J3727" s="25"/>
      <c r="K3727" s="25"/>
      <c r="P3727" s="25"/>
      <c r="T3727" s="37"/>
      <c r="U3727" s="37"/>
      <c r="Y3727" s="37"/>
      <c r="Z3727" s="37"/>
    </row>
    <row r="3728" spans="1:28" x14ac:dyDescent="0.2">
      <c r="A3728" s="101">
        <v>3726</v>
      </c>
      <c r="B3728" s="37"/>
      <c r="C3728" s="37"/>
      <c r="D3728" s="37"/>
      <c r="G3728" s="37"/>
      <c r="J3728" s="25"/>
      <c r="K3728" s="25"/>
      <c r="P3728" s="25"/>
      <c r="T3728" s="37"/>
      <c r="U3728" s="37"/>
      <c r="Y3728" s="37"/>
      <c r="Z3728" s="37"/>
    </row>
    <row r="3729" spans="1:28" x14ac:dyDescent="0.2">
      <c r="A3729" s="101">
        <v>3727</v>
      </c>
      <c r="B3729" s="37"/>
      <c r="C3729" s="37"/>
      <c r="D3729" s="37"/>
      <c r="G3729" s="37"/>
      <c r="J3729" s="25"/>
      <c r="K3729" s="25"/>
      <c r="P3729" s="25"/>
      <c r="T3729" s="37"/>
      <c r="U3729" s="37"/>
      <c r="Y3729" s="37"/>
      <c r="Z3729" s="37"/>
    </row>
    <row r="3730" spans="1:28" x14ac:dyDescent="0.2">
      <c r="A3730" s="101">
        <v>3728</v>
      </c>
      <c r="B3730" s="37"/>
      <c r="C3730" s="37"/>
      <c r="D3730" s="37"/>
      <c r="G3730" s="37"/>
      <c r="J3730" s="25"/>
      <c r="K3730" s="25"/>
      <c r="P3730" s="25"/>
      <c r="T3730" s="37"/>
      <c r="U3730" s="37"/>
      <c r="Y3730" s="37"/>
      <c r="Z3730" s="37"/>
    </row>
    <row r="3731" spans="1:28" ht="13.5" thickBot="1" x14ac:dyDescent="0.25">
      <c r="A3731" s="113">
        <v>3729</v>
      </c>
      <c r="B3731" s="121"/>
      <c r="C3731" s="121"/>
      <c r="D3731" s="121"/>
      <c r="E3731" s="121"/>
      <c r="F3731" s="122"/>
      <c r="G3731" s="121"/>
      <c r="H3731" s="122"/>
      <c r="I3731" s="121"/>
      <c r="J3731" s="121"/>
      <c r="K3731" s="121"/>
      <c r="L3731" s="121"/>
      <c r="M3731" s="122"/>
      <c r="N3731" s="121"/>
      <c r="O3731" s="121"/>
      <c r="P3731" s="121"/>
      <c r="Q3731" s="121"/>
      <c r="R3731" s="122"/>
      <c r="S3731" s="121"/>
      <c r="T3731" s="121"/>
      <c r="U3731" s="121"/>
      <c r="V3731" s="121"/>
      <c r="W3731" s="122"/>
      <c r="X3731" s="121"/>
      <c r="Y3731" s="114"/>
      <c r="Z3731" s="114"/>
      <c r="AA3731" s="114"/>
      <c r="AB3731" s="115"/>
    </row>
    <row r="3732" spans="1:28" x14ac:dyDescent="0.2">
      <c r="A3732" s="101">
        <v>3730</v>
      </c>
      <c r="B3732" s="37"/>
      <c r="C3732" s="37"/>
      <c r="D3732" s="37"/>
      <c r="G3732" s="37"/>
      <c r="J3732" s="25"/>
      <c r="K3732" s="25"/>
      <c r="P3732" s="25"/>
      <c r="T3732" s="37"/>
      <c r="U3732" s="37"/>
      <c r="Y3732" s="37"/>
      <c r="Z3732" s="37"/>
    </row>
    <row r="3733" spans="1:28" x14ac:dyDescent="0.2">
      <c r="A3733" s="101">
        <v>3731</v>
      </c>
      <c r="B3733" s="37"/>
      <c r="C3733" s="37"/>
      <c r="D3733" s="37"/>
      <c r="G3733" s="37"/>
      <c r="J3733" s="25"/>
      <c r="K3733" s="25"/>
      <c r="P3733" s="25"/>
      <c r="T3733" s="37"/>
      <c r="U3733" s="37"/>
      <c r="Y3733" s="37"/>
      <c r="Z3733" s="37"/>
    </row>
    <row r="3734" spans="1:28" x14ac:dyDescent="0.2">
      <c r="A3734" s="101">
        <v>3732</v>
      </c>
      <c r="B3734" s="37"/>
      <c r="C3734" s="37"/>
      <c r="D3734" s="37"/>
      <c r="G3734" s="37"/>
      <c r="J3734" s="25"/>
      <c r="K3734" s="25"/>
      <c r="P3734" s="25"/>
      <c r="T3734" s="37"/>
      <c r="U3734" s="37"/>
      <c r="Y3734" s="37"/>
      <c r="Z3734" s="37"/>
    </row>
    <row r="3735" spans="1:28" x14ac:dyDescent="0.2">
      <c r="A3735" s="101">
        <v>3733</v>
      </c>
      <c r="B3735" s="37"/>
      <c r="C3735" s="37"/>
      <c r="D3735" s="37"/>
      <c r="G3735" s="37"/>
      <c r="J3735" s="25"/>
      <c r="K3735" s="25"/>
      <c r="P3735" s="25"/>
      <c r="T3735" s="37"/>
      <c r="U3735" s="37"/>
      <c r="Y3735" s="37"/>
      <c r="Z3735" s="37"/>
    </row>
    <row r="3736" spans="1:28" ht="13.5" thickBot="1" x14ac:dyDescent="0.25">
      <c r="A3736" s="113">
        <v>3734</v>
      </c>
      <c r="B3736" s="121"/>
      <c r="C3736" s="121"/>
      <c r="D3736" s="121"/>
      <c r="E3736" s="121"/>
      <c r="F3736" s="122"/>
      <c r="G3736" s="121"/>
      <c r="H3736" s="122"/>
      <c r="I3736" s="121"/>
      <c r="J3736" s="121"/>
      <c r="K3736" s="121"/>
      <c r="L3736" s="121"/>
      <c r="M3736" s="122"/>
      <c r="N3736" s="121"/>
      <c r="O3736" s="121"/>
      <c r="P3736" s="121"/>
      <c r="Q3736" s="121"/>
      <c r="R3736" s="122"/>
      <c r="S3736" s="121"/>
      <c r="T3736" s="121"/>
      <c r="U3736" s="121"/>
      <c r="V3736" s="121"/>
      <c r="W3736" s="122"/>
      <c r="X3736" s="121"/>
      <c r="Y3736" s="114"/>
      <c r="Z3736" s="114"/>
      <c r="AA3736" s="114"/>
      <c r="AB3736" s="115"/>
    </row>
    <row r="3737" spans="1:28" x14ac:dyDescent="0.2">
      <c r="A3737" s="101">
        <v>3735</v>
      </c>
      <c r="B3737" s="37"/>
      <c r="C3737" s="37"/>
      <c r="D3737" s="37"/>
      <c r="G3737" s="37"/>
      <c r="J3737" s="25"/>
      <c r="K3737" s="25"/>
      <c r="P3737" s="25"/>
      <c r="T3737" s="37"/>
      <c r="U3737" s="37"/>
      <c r="Y3737" s="37"/>
      <c r="Z3737" s="37"/>
    </row>
    <row r="3738" spans="1:28" x14ac:dyDescent="0.2">
      <c r="A3738" s="101">
        <v>3736</v>
      </c>
      <c r="B3738" s="37"/>
      <c r="C3738" s="37"/>
      <c r="D3738" s="37"/>
      <c r="G3738" s="37"/>
      <c r="J3738" s="25"/>
      <c r="K3738" s="25"/>
      <c r="P3738" s="25"/>
      <c r="T3738" s="37"/>
      <c r="U3738" s="37"/>
      <c r="Y3738" s="37"/>
      <c r="Z3738" s="37"/>
    </row>
    <row r="3739" spans="1:28" x14ac:dyDescent="0.2">
      <c r="A3739" s="101">
        <v>3737</v>
      </c>
      <c r="B3739" s="37"/>
      <c r="C3739" s="37"/>
      <c r="D3739" s="37"/>
      <c r="G3739" s="37"/>
      <c r="J3739" s="25"/>
      <c r="K3739" s="25"/>
      <c r="P3739" s="25"/>
      <c r="T3739" s="37"/>
      <c r="U3739" s="37"/>
      <c r="Y3739" s="37"/>
      <c r="Z3739" s="37"/>
    </row>
    <row r="3740" spans="1:28" x14ac:dyDescent="0.2">
      <c r="A3740" s="101">
        <v>3738</v>
      </c>
      <c r="B3740" s="37"/>
      <c r="C3740" s="37"/>
      <c r="D3740" s="37"/>
      <c r="G3740" s="37"/>
      <c r="J3740" s="25"/>
      <c r="K3740" s="25"/>
      <c r="P3740" s="25"/>
      <c r="T3740" s="37"/>
      <c r="U3740" s="37"/>
      <c r="Y3740" s="37"/>
      <c r="Z3740" s="37"/>
    </row>
    <row r="3741" spans="1:28" ht="13.5" thickBot="1" x14ac:dyDescent="0.25">
      <c r="A3741" s="113">
        <v>3739</v>
      </c>
      <c r="B3741" s="121"/>
      <c r="C3741" s="121"/>
      <c r="D3741" s="121"/>
      <c r="E3741" s="121"/>
      <c r="F3741" s="122"/>
      <c r="G3741" s="121"/>
      <c r="H3741" s="122"/>
      <c r="I3741" s="121"/>
      <c r="J3741" s="121"/>
      <c r="K3741" s="121"/>
      <c r="L3741" s="121"/>
      <c r="M3741" s="122"/>
      <c r="N3741" s="121"/>
      <c r="O3741" s="121"/>
      <c r="P3741" s="121"/>
      <c r="Q3741" s="121"/>
      <c r="R3741" s="122"/>
      <c r="S3741" s="121"/>
      <c r="T3741" s="121"/>
      <c r="U3741" s="121"/>
      <c r="V3741" s="121"/>
      <c r="W3741" s="122"/>
      <c r="X3741" s="121"/>
      <c r="Y3741" s="114"/>
      <c r="Z3741" s="114"/>
      <c r="AA3741" s="114"/>
      <c r="AB3741" s="115"/>
    </row>
    <row r="3742" spans="1:28" x14ac:dyDescent="0.2">
      <c r="A3742" s="101">
        <v>3740</v>
      </c>
      <c r="B3742" s="37"/>
      <c r="C3742" s="37"/>
      <c r="D3742" s="37"/>
      <c r="G3742" s="37"/>
      <c r="J3742" s="25"/>
      <c r="K3742" s="25"/>
      <c r="P3742" s="25"/>
      <c r="T3742" s="37"/>
      <c r="U3742" s="37"/>
      <c r="Y3742" s="37"/>
      <c r="Z3742" s="37"/>
    </row>
    <row r="3743" spans="1:28" x14ac:dyDescent="0.2">
      <c r="A3743" s="101">
        <v>3741</v>
      </c>
      <c r="B3743" s="37"/>
      <c r="C3743" s="37"/>
      <c r="D3743" s="37"/>
      <c r="G3743" s="37"/>
      <c r="J3743" s="25"/>
      <c r="K3743" s="25"/>
      <c r="P3743" s="25"/>
      <c r="T3743" s="37"/>
      <c r="U3743" s="37"/>
      <c r="Y3743" s="37"/>
      <c r="Z3743" s="37"/>
    </row>
    <row r="3744" spans="1:28" x14ac:dyDescent="0.2">
      <c r="A3744" s="101">
        <v>3742</v>
      </c>
      <c r="B3744" s="37"/>
      <c r="C3744" s="37"/>
      <c r="D3744" s="37"/>
      <c r="G3744" s="37"/>
      <c r="J3744" s="25"/>
      <c r="K3744" s="25"/>
      <c r="P3744" s="25"/>
      <c r="T3744" s="37"/>
      <c r="U3744" s="37"/>
      <c r="Y3744" s="37"/>
      <c r="Z3744" s="37"/>
    </row>
    <row r="3745" spans="1:28" x14ac:dyDescent="0.2">
      <c r="A3745" s="101">
        <v>3743</v>
      </c>
      <c r="B3745" s="37"/>
      <c r="C3745" s="37"/>
      <c r="D3745" s="37"/>
      <c r="G3745" s="37"/>
      <c r="J3745" s="25"/>
      <c r="K3745" s="25"/>
      <c r="P3745" s="25"/>
      <c r="T3745" s="37"/>
      <c r="U3745" s="37"/>
      <c r="Y3745" s="37"/>
      <c r="Z3745" s="37"/>
    </row>
    <row r="3746" spans="1:28" ht="13.5" thickBot="1" x14ac:dyDescent="0.25">
      <c r="A3746" s="113">
        <v>3744</v>
      </c>
      <c r="B3746" s="121"/>
      <c r="C3746" s="121"/>
      <c r="D3746" s="121"/>
      <c r="E3746" s="121"/>
      <c r="F3746" s="122"/>
      <c r="G3746" s="121"/>
      <c r="H3746" s="122"/>
      <c r="I3746" s="121"/>
      <c r="J3746" s="121"/>
      <c r="K3746" s="121"/>
      <c r="L3746" s="121"/>
      <c r="M3746" s="122"/>
      <c r="N3746" s="121"/>
      <c r="O3746" s="121"/>
      <c r="P3746" s="121"/>
      <c r="Q3746" s="121"/>
      <c r="R3746" s="122"/>
      <c r="S3746" s="121"/>
      <c r="T3746" s="121"/>
      <c r="U3746" s="121"/>
      <c r="V3746" s="121"/>
      <c r="W3746" s="122"/>
      <c r="X3746" s="121"/>
      <c r="Y3746" s="114"/>
      <c r="Z3746" s="114"/>
      <c r="AA3746" s="114"/>
      <c r="AB3746" s="115"/>
    </row>
    <row r="3747" spans="1:28" x14ac:dyDescent="0.2">
      <c r="A3747" s="101">
        <v>3745</v>
      </c>
      <c r="B3747" s="37"/>
      <c r="C3747" s="37"/>
      <c r="D3747" s="37"/>
      <c r="G3747" s="37"/>
      <c r="J3747" s="25"/>
      <c r="K3747" s="25"/>
      <c r="P3747" s="25"/>
      <c r="T3747" s="37"/>
      <c r="U3747" s="37"/>
      <c r="Y3747" s="37"/>
      <c r="Z3747" s="37"/>
    </row>
    <row r="3748" spans="1:28" x14ac:dyDescent="0.2">
      <c r="A3748" s="101">
        <v>3746</v>
      </c>
      <c r="B3748" s="37"/>
      <c r="C3748" s="37"/>
      <c r="D3748" s="37"/>
      <c r="G3748" s="37"/>
      <c r="J3748" s="25"/>
      <c r="K3748" s="25"/>
      <c r="P3748" s="25"/>
      <c r="T3748" s="37"/>
      <c r="U3748" s="37"/>
      <c r="Y3748" s="37"/>
      <c r="Z3748" s="37"/>
    </row>
    <row r="3749" spans="1:28" x14ac:dyDescent="0.2">
      <c r="A3749" s="101">
        <v>3747</v>
      </c>
      <c r="B3749" s="37"/>
      <c r="C3749" s="37"/>
      <c r="D3749" s="37"/>
      <c r="G3749" s="37"/>
      <c r="J3749" s="25"/>
      <c r="K3749" s="25"/>
      <c r="P3749" s="25"/>
      <c r="T3749" s="37"/>
      <c r="U3749" s="37"/>
      <c r="Y3749" s="37"/>
      <c r="Z3749" s="37"/>
    </row>
    <row r="3750" spans="1:28" x14ac:dyDescent="0.2">
      <c r="A3750" s="101">
        <v>3748</v>
      </c>
      <c r="B3750" s="37"/>
      <c r="C3750" s="37"/>
      <c r="D3750" s="37"/>
      <c r="G3750" s="37"/>
      <c r="J3750" s="25"/>
      <c r="K3750" s="25"/>
      <c r="P3750" s="25"/>
      <c r="T3750" s="37"/>
      <c r="U3750" s="37"/>
      <c r="Y3750" s="37"/>
      <c r="Z3750" s="37"/>
    </row>
    <row r="3751" spans="1:28" ht="13.5" thickBot="1" x14ac:dyDescent="0.25">
      <c r="A3751" s="113">
        <v>3749</v>
      </c>
      <c r="B3751" s="121"/>
      <c r="C3751" s="121"/>
      <c r="D3751" s="121"/>
      <c r="E3751" s="121"/>
      <c r="F3751" s="122"/>
      <c r="G3751" s="121"/>
      <c r="H3751" s="122"/>
      <c r="I3751" s="121"/>
      <c r="J3751" s="121"/>
      <c r="K3751" s="121"/>
      <c r="L3751" s="121"/>
      <c r="M3751" s="122"/>
      <c r="N3751" s="121"/>
      <c r="O3751" s="121"/>
      <c r="P3751" s="121"/>
      <c r="Q3751" s="121"/>
      <c r="R3751" s="122"/>
      <c r="S3751" s="121"/>
      <c r="T3751" s="121"/>
      <c r="U3751" s="121"/>
      <c r="V3751" s="121"/>
      <c r="W3751" s="122"/>
      <c r="X3751" s="121"/>
      <c r="Y3751" s="114"/>
      <c r="Z3751" s="114"/>
      <c r="AA3751" s="114"/>
      <c r="AB3751" s="115"/>
    </row>
    <row r="3752" spans="1:28" x14ac:dyDescent="0.2">
      <c r="A3752" s="101">
        <v>3750</v>
      </c>
      <c r="B3752" s="37"/>
      <c r="C3752" s="37"/>
      <c r="D3752" s="37"/>
      <c r="G3752" s="37"/>
      <c r="J3752" s="25"/>
      <c r="K3752" s="25"/>
      <c r="P3752" s="25"/>
      <c r="T3752" s="37"/>
      <c r="U3752" s="37"/>
      <c r="Y3752" s="37"/>
      <c r="Z3752" s="37"/>
    </row>
    <row r="3753" spans="1:28" x14ac:dyDescent="0.2">
      <c r="A3753" s="101">
        <v>3751</v>
      </c>
      <c r="B3753" s="37"/>
      <c r="C3753" s="37"/>
      <c r="D3753" s="37"/>
      <c r="G3753" s="37"/>
      <c r="J3753" s="25"/>
      <c r="K3753" s="25"/>
      <c r="P3753" s="25"/>
      <c r="T3753" s="37"/>
      <c r="U3753" s="37"/>
      <c r="Y3753" s="37"/>
      <c r="Z3753" s="37"/>
    </row>
    <row r="3754" spans="1:28" x14ac:dyDescent="0.2">
      <c r="A3754" s="101">
        <v>3752</v>
      </c>
      <c r="B3754" s="37"/>
      <c r="C3754" s="37"/>
      <c r="D3754" s="37"/>
      <c r="G3754" s="37"/>
      <c r="J3754" s="25"/>
      <c r="K3754" s="25"/>
      <c r="P3754" s="25"/>
      <c r="T3754" s="37"/>
      <c r="U3754" s="37"/>
      <c r="Y3754" s="37"/>
      <c r="Z3754" s="37"/>
    </row>
    <row r="3755" spans="1:28" x14ac:dyDescent="0.2">
      <c r="A3755" s="101">
        <v>3753</v>
      </c>
      <c r="B3755" s="37"/>
      <c r="C3755" s="37"/>
      <c r="D3755" s="37"/>
      <c r="G3755" s="37"/>
      <c r="J3755" s="25"/>
      <c r="K3755" s="25"/>
      <c r="P3755" s="25"/>
      <c r="T3755" s="37"/>
      <c r="U3755" s="37"/>
      <c r="Y3755" s="37"/>
      <c r="Z3755" s="37"/>
    </row>
    <row r="3756" spans="1:28" ht="13.5" thickBot="1" x14ac:dyDescent="0.25">
      <c r="A3756" s="113">
        <v>3754</v>
      </c>
      <c r="B3756" s="121"/>
      <c r="C3756" s="121"/>
      <c r="D3756" s="121"/>
      <c r="E3756" s="121"/>
      <c r="F3756" s="122"/>
      <c r="G3756" s="121"/>
      <c r="H3756" s="122"/>
      <c r="I3756" s="121"/>
      <c r="J3756" s="121"/>
      <c r="K3756" s="121"/>
      <c r="L3756" s="121"/>
      <c r="M3756" s="122"/>
      <c r="N3756" s="121"/>
      <c r="O3756" s="121"/>
      <c r="P3756" s="121"/>
      <c r="Q3756" s="121"/>
      <c r="R3756" s="122"/>
      <c r="S3756" s="121"/>
      <c r="T3756" s="121"/>
      <c r="U3756" s="121"/>
      <c r="V3756" s="121"/>
      <c r="W3756" s="122"/>
      <c r="X3756" s="121"/>
      <c r="Y3756" s="114"/>
      <c r="Z3756" s="114"/>
      <c r="AA3756" s="114"/>
      <c r="AB3756" s="115"/>
    </row>
    <row r="3757" spans="1:28" x14ac:dyDescent="0.2">
      <c r="A3757" s="101">
        <v>3755</v>
      </c>
      <c r="B3757" s="37"/>
      <c r="C3757" s="37"/>
      <c r="D3757" s="37"/>
      <c r="G3757" s="37"/>
      <c r="J3757" s="25"/>
      <c r="K3757" s="25"/>
      <c r="P3757" s="25"/>
      <c r="T3757" s="37"/>
      <c r="U3757" s="37"/>
      <c r="Y3757" s="37"/>
      <c r="Z3757" s="37"/>
    </row>
    <row r="3758" spans="1:28" x14ac:dyDescent="0.2">
      <c r="A3758" s="101">
        <v>3756</v>
      </c>
      <c r="B3758" s="37"/>
      <c r="C3758" s="37"/>
      <c r="D3758" s="37"/>
      <c r="G3758" s="37"/>
      <c r="J3758" s="25"/>
      <c r="K3758" s="25"/>
      <c r="P3758" s="25"/>
      <c r="T3758" s="37"/>
      <c r="U3758" s="37"/>
      <c r="Y3758" s="37"/>
      <c r="Z3758" s="37"/>
    </row>
    <row r="3759" spans="1:28" x14ac:dyDescent="0.2">
      <c r="A3759" s="101">
        <v>3757</v>
      </c>
      <c r="B3759" s="37"/>
      <c r="C3759" s="37"/>
      <c r="D3759" s="37"/>
      <c r="G3759" s="37"/>
      <c r="J3759" s="25"/>
      <c r="K3759" s="25"/>
      <c r="P3759" s="25"/>
      <c r="T3759" s="37"/>
      <c r="U3759" s="37"/>
      <c r="Y3759" s="37"/>
      <c r="Z3759" s="37"/>
    </row>
    <row r="3760" spans="1:28" x14ac:dyDescent="0.2">
      <c r="A3760" s="101">
        <v>3758</v>
      </c>
      <c r="B3760" s="37"/>
      <c r="C3760" s="37"/>
      <c r="D3760" s="37"/>
      <c r="G3760" s="37"/>
      <c r="J3760" s="25"/>
      <c r="K3760" s="25"/>
      <c r="P3760" s="25"/>
      <c r="T3760" s="37"/>
      <c r="U3760" s="37"/>
      <c r="Y3760" s="37"/>
      <c r="Z3760" s="37"/>
    </row>
    <row r="3761" spans="1:28" ht="13.5" thickBot="1" x14ac:dyDescent="0.25">
      <c r="A3761" s="113">
        <v>3759</v>
      </c>
      <c r="B3761" s="121"/>
      <c r="C3761" s="121"/>
      <c r="D3761" s="121"/>
      <c r="E3761" s="121"/>
      <c r="F3761" s="122"/>
      <c r="G3761" s="121"/>
      <c r="H3761" s="122"/>
      <c r="I3761" s="121"/>
      <c r="J3761" s="121"/>
      <c r="K3761" s="121"/>
      <c r="L3761" s="121"/>
      <c r="M3761" s="122"/>
      <c r="N3761" s="121"/>
      <c r="O3761" s="121"/>
      <c r="P3761" s="121"/>
      <c r="Q3761" s="121"/>
      <c r="R3761" s="122"/>
      <c r="S3761" s="121"/>
      <c r="T3761" s="121"/>
      <c r="U3761" s="121"/>
      <c r="V3761" s="121"/>
      <c r="W3761" s="122"/>
      <c r="X3761" s="121"/>
      <c r="Y3761" s="114"/>
      <c r="Z3761" s="114"/>
      <c r="AA3761" s="114"/>
      <c r="AB3761" s="115"/>
    </row>
    <row r="3762" spans="1:28" x14ac:dyDescent="0.2">
      <c r="A3762" s="101">
        <v>3760</v>
      </c>
      <c r="B3762" s="37"/>
      <c r="C3762" s="37"/>
      <c r="D3762" s="37"/>
      <c r="G3762" s="37"/>
      <c r="J3762" s="25"/>
      <c r="K3762" s="25"/>
      <c r="P3762" s="25"/>
      <c r="T3762" s="37"/>
      <c r="U3762" s="37"/>
      <c r="Y3762" s="37"/>
      <c r="Z3762" s="37"/>
    </row>
    <row r="3763" spans="1:28" x14ac:dyDescent="0.2">
      <c r="A3763" s="101">
        <v>3761</v>
      </c>
      <c r="B3763" s="37"/>
      <c r="C3763" s="37"/>
      <c r="D3763" s="37"/>
      <c r="G3763" s="37"/>
      <c r="J3763" s="25"/>
      <c r="K3763" s="25"/>
      <c r="P3763" s="25"/>
      <c r="T3763" s="37"/>
      <c r="U3763" s="37"/>
      <c r="Y3763" s="37"/>
      <c r="Z3763" s="37"/>
    </row>
    <row r="3764" spans="1:28" x14ac:dyDescent="0.2">
      <c r="A3764" s="101">
        <v>3762</v>
      </c>
      <c r="B3764" s="37"/>
      <c r="C3764" s="37"/>
      <c r="D3764" s="37"/>
      <c r="G3764" s="37"/>
      <c r="J3764" s="25"/>
      <c r="K3764" s="25"/>
      <c r="P3764" s="25"/>
      <c r="T3764" s="37"/>
      <c r="U3764" s="37"/>
      <c r="Y3764" s="37"/>
      <c r="Z3764" s="37"/>
    </row>
    <row r="3765" spans="1:28" x14ac:dyDescent="0.2">
      <c r="A3765" s="101">
        <v>3763</v>
      </c>
      <c r="B3765" s="37"/>
      <c r="C3765" s="37"/>
      <c r="D3765" s="37"/>
      <c r="G3765" s="37"/>
      <c r="J3765" s="25"/>
      <c r="K3765" s="25"/>
      <c r="P3765" s="25"/>
      <c r="T3765" s="37"/>
      <c r="U3765" s="37"/>
      <c r="Y3765" s="37"/>
      <c r="Z3765" s="37"/>
    </row>
    <row r="3766" spans="1:28" ht="13.5" thickBot="1" x14ac:dyDescent="0.25">
      <c r="A3766" s="113">
        <v>3764</v>
      </c>
      <c r="B3766" s="121"/>
      <c r="C3766" s="121"/>
      <c r="D3766" s="121"/>
      <c r="E3766" s="121"/>
      <c r="F3766" s="122"/>
      <c r="G3766" s="121"/>
      <c r="H3766" s="122"/>
      <c r="I3766" s="121"/>
      <c r="J3766" s="121"/>
      <c r="K3766" s="121"/>
      <c r="L3766" s="121"/>
      <c r="M3766" s="122"/>
      <c r="N3766" s="121"/>
      <c r="O3766" s="121"/>
      <c r="P3766" s="121"/>
      <c r="Q3766" s="121"/>
      <c r="R3766" s="122"/>
      <c r="S3766" s="121"/>
      <c r="T3766" s="121"/>
      <c r="U3766" s="121"/>
      <c r="V3766" s="121"/>
      <c r="W3766" s="122"/>
      <c r="X3766" s="121"/>
      <c r="Y3766" s="114"/>
      <c r="Z3766" s="114"/>
      <c r="AA3766" s="114"/>
      <c r="AB3766" s="115"/>
    </row>
    <row r="3767" spans="1:28" x14ac:dyDescent="0.2">
      <c r="A3767" s="101">
        <v>3765</v>
      </c>
      <c r="B3767" s="37"/>
      <c r="C3767" s="37"/>
      <c r="D3767" s="37"/>
      <c r="G3767" s="37"/>
      <c r="J3767" s="25"/>
      <c r="K3767" s="25"/>
      <c r="P3767" s="25"/>
      <c r="T3767" s="37"/>
      <c r="U3767" s="37"/>
      <c r="Y3767" s="37"/>
      <c r="Z3767" s="37"/>
    </row>
    <row r="3768" spans="1:28" x14ac:dyDescent="0.2">
      <c r="A3768" s="101">
        <v>3766</v>
      </c>
      <c r="B3768" s="37"/>
      <c r="C3768" s="37"/>
      <c r="D3768" s="37"/>
      <c r="G3768" s="37"/>
      <c r="J3768" s="25"/>
      <c r="K3768" s="25"/>
      <c r="P3768" s="25"/>
      <c r="T3768" s="37"/>
      <c r="U3768" s="37"/>
      <c r="Y3768" s="37"/>
      <c r="Z3768" s="37"/>
    </row>
    <row r="3769" spans="1:28" x14ac:dyDescent="0.2">
      <c r="A3769" s="101">
        <v>3767</v>
      </c>
      <c r="B3769" s="37"/>
      <c r="C3769" s="37"/>
      <c r="D3769" s="37"/>
      <c r="G3769" s="37"/>
      <c r="J3769" s="25"/>
      <c r="K3769" s="25"/>
      <c r="P3769" s="25"/>
      <c r="T3769" s="37"/>
      <c r="U3769" s="37"/>
      <c r="Y3769" s="37"/>
      <c r="Z3769" s="37"/>
    </row>
    <row r="3770" spans="1:28" x14ac:dyDescent="0.2">
      <c r="A3770" s="101">
        <v>3768</v>
      </c>
      <c r="B3770" s="37"/>
      <c r="C3770" s="37"/>
      <c r="D3770" s="37"/>
      <c r="G3770" s="37"/>
      <c r="J3770" s="25"/>
      <c r="K3770" s="25"/>
      <c r="P3770" s="25"/>
      <c r="T3770" s="37"/>
      <c r="U3770" s="37"/>
      <c r="Y3770" s="37"/>
      <c r="Z3770" s="37"/>
    </row>
    <row r="3771" spans="1:28" ht="13.5" thickBot="1" x14ac:dyDescent="0.25">
      <c r="A3771" s="113">
        <v>3769</v>
      </c>
      <c r="B3771" s="121"/>
      <c r="C3771" s="121"/>
      <c r="D3771" s="121"/>
      <c r="E3771" s="121"/>
      <c r="F3771" s="122"/>
      <c r="G3771" s="121"/>
      <c r="H3771" s="122"/>
      <c r="I3771" s="121"/>
      <c r="J3771" s="121"/>
      <c r="K3771" s="121"/>
      <c r="L3771" s="121"/>
      <c r="M3771" s="122"/>
      <c r="N3771" s="121"/>
      <c r="O3771" s="121"/>
      <c r="P3771" s="121"/>
      <c r="Q3771" s="121"/>
      <c r="R3771" s="122"/>
      <c r="S3771" s="121"/>
      <c r="T3771" s="121"/>
      <c r="U3771" s="121"/>
      <c r="V3771" s="121"/>
      <c r="W3771" s="122"/>
      <c r="X3771" s="121"/>
      <c r="Y3771" s="114"/>
      <c r="Z3771" s="114"/>
      <c r="AA3771" s="114"/>
      <c r="AB3771" s="115"/>
    </row>
    <row r="3772" spans="1:28" x14ac:dyDescent="0.2">
      <c r="A3772" s="101">
        <v>3770</v>
      </c>
      <c r="B3772" s="37"/>
      <c r="C3772" s="37"/>
      <c r="D3772" s="37"/>
      <c r="G3772" s="37"/>
      <c r="J3772" s="25"/>
      <c r="K3772" s="25"/>
      <c r="P3772" s="25"/>
      <c r="T3772" s="37"/>
      <c r="U3772" s="37"/>
      <c r="Y3772" s="37"/>
      <c r="Z3772" s="37"/>
    </row>
    <row r="3773" spans="1:28" x14ac:dyDescent="0.2">
      <c r="A3773" s="101">
        <v>3771</v>
      </c>
      <c r="B3773" s="37"/>
      <c r="C3773" s="37"/>
      <c r="D3773" s="37"/>
      <c r="G3773" s="37"/>
      <c r="J3773" s="25"/>
      <c r="K3773" s="25"/>
      <c r="P3773" s="25"/>
      <c r="T3773" s="37"/>
      <c r="U3773" s="37"/>
      <c r="Y3773" s="37"/>
      <c r="Z3773" s="37"/>
    </row>
    <row r="3774" spans="1:28" x14ac:dyDescent="0.2">
      <c r="A3774" s="101">
        <v>3772</v>
      </c>
      <c r="B3774" s="37"/>
      <c r="C3774" s="37"/>
      <c r="D3774" s="37"/>
      <c r="G3774" s="37"/>
      <c r="J3774" s="25"/>
      <c r="K3774" s="25"/>
      <c r="P3774" s="25"/>
      <c r="T3774" s="37"/>
      <c r="U3774" s="37"/>
      <c r="Y3774" s="37"/>
      <c r="Z3774" s="37"/>
    </row>
    <row r="3775" spans="1:28" x14ac:dyDescent="0.2">
      <c r="A3775" s="101">
        <v>3773</v>
      </c>
      <c r="B3775" s="37"/>
      <c r="C3775" s="37"/>
      <c r="D3775" s="37"/>
      <c r="G3775" s="37"/>
      <c r="J3775" s="25"/>
      <c r="K3775" s="25"/>
      <c r="P3775" s="25"/>
      <c r="T3775" s="37"/>
      <c r="U3775" s="37"/>
      <c r="Y3775" s="37"/>
      <c r="Z3775" s="37"/>
    </row>
    <row r="3776" spans="1:28" ht="13.5" thickBot="1" x14ac:dyDescent="0.25">
      <c r="A3776" s="113">
        <v>3774</v>
      </c>
      <c r="B3776" s="121"/>
      <c r="C3776" s="121"/>
      <c r="D3776" s="121"/>
      <c r="E3776" s="121"/>
      <c r="F3776" s="122"/>
      <c r="G3776" s="121"/>
      <c r="H3776" s="122"/>
      <c r="I3776" s="121"/>
      <c r="J3776" s="121"/>
      <c r="K3776" s="121"/>
      <c r="L3776" s="121"/>
      <c r="M3776" s="122"/>
      <c r="N3776" s="121"/>
      <c r="O3776" s="121"/>
      <c r="P3776" s="121"/>
      <c r="Q3776" s="121"/>
      <c r="R3776" s="122"/>
      <c r="S3776" s="121"/>
      <c r="T3776" s="121"/>
      <c r="U3776" s="121"/>
      <c r="V3776" s="121"/>
      <c r="W3776" s="122"/>
      <c r="X3776" s="121"/>
      <c r="Y3776" s="114"/>
      <c r="Z3776" s="114"/>
      <c r="AA3776" s="114"/>
      <c r="AB3776" s="115"/>
    </row>
    <row r="3777" spans="1:28" x14ac:dyDescent="0.2">
      <c r="A3777" s="101">
        <v>3775</v>
      </c>
      <c r="B3777" s="37"/>
      <c r="C3777" s="37"/>
      <c r="D3777" s="37"/>
      <c r="G3777" s="37"/>
      <c r="J3777" s="25"/>
      <c r="K3777" s="25"/>
      <c r="P3777" s="25"/>
      <c r="T3777" s="37"/>
      <c r="U3777" s="37"/>
      <c r="Y3777" s="37"/>
      <c r="Z3777" s="37"/>
    </row>
    <row r="3778" spans="1:28" x14ac:dyDescent="0.2">
      <c r="A3778" s="101">
        <v>3776</v>
      </c>
      <c r="B3778" s="37"/>
      <c r="C3778" s="37"/>
      <c r="D3778" s="37"/>
      <c r="G3778" s="37"/>
      <c r="J3778" s="25"/>
      <c r="K3778" s="25"/>
      <c r="P3778" s="25"/>
      <c r="T3778" s="37"/>
      <c r="U3778" s="37"/>
      <c r="Y3778" s="37"/>
      <c r="Z3778" s="37"/>
    </row>
    <row r="3779" spans="1:28" x14ac:dyDescent="0.2">
      <c r="A3779" s="101">
        <v>3777</v>
      </c>
      <c r="B3779" s="37"/>
      <c r="C3779" s="37"/>
      <c r="D3779" s="37"/>
      <c r="G3779" s="37"/>
      <c r="J3779" s="25"/>
      <c r="K3779" s="25"/>
      <c r="P3779" s="25"/>
      <c r="T3779" s="37"/>
      <c r="U3779" s="37"/>
      <c r="Y3779" s="37"/>
      <c r="Z3779" s="37"/>
    </row>
    <row r="3780" spans="1:28" x14ac:dyDescent="0.2">
      <c r="A3780" s="101">
        <v>3778</v>
      </c>
      <c r="B3780" s="37"/>
      <c r="C3780" s="37"/>
      <c r="D3780" s="37"/>
      <c r="G3780" s="37"/>
      <c r="J3780" s="25"/>
      <c r="K3780" s="25"/>
      <c r="P3780" s="25"/>
      <c r="T3780" s="37"/>
      <c r="U3780" s="37"/>
      <c r="Y3780" s="37"/>
      <c r="Z3780" s="37"/>
    </row>
    <row r="3781" spans="1:28" ht="13.5" thickBot="1" x14ac:dyDescent="0.25">
      <c r="A3781" s="113">
        <v>3779</v>
      </c>
      <c r="B3781" s="121"/>
      <c r="C3781" s="121"/>
      <c r="D3781" s="121"/>
      <c r="E3781" s="121"/>
      <c r="F3781" s="122"/>
      <c r="G3781" s="121"/>
      <c r="H3781" s="122"/>
      <c r="I3781" s="121"/>
      <c r="J3781" s="121"/>
      <c r="K3781" s="121"/>
      <c r="L3781" s="121"/>
      <c r="M3781" s="122"/>
      <c r="N3781" s="121"/>
      <c r="O3781" s="121"/>
      <c r="P3781" s="121"/>
      <c r="Q3781" s="121"/>
      <c r="R3781" s="122"/>
      <c r="S3781" s="121"/>
      <c r="T3781" s="121"/>
      <c r="U3781" s="121"/>
      <c r="V3781" s="121"/>
      <c r="W3781" s="122"/>
      <c r="X3781" s="121"/>
      <c r="Y3781" s="114"/>
      <c r="Z3781" s="114"/>
      <c r="AA3781" s="114"/>
      <c r="AB3781" s="115"/>
    </row>
    <row r="3782" spans="1:28" x14ac:dyDescent="0.2">
      <c r="A3782" s="101">
        <v>3780</v>
      </c>
      <c r="B3782" s="37"/>
      <c r="C3782" s="37"/>
      <c r="D3782" s="37"/>
      <c r="G3782" s="37"/>
      <c r="J3782" s="25"/>
      <c r="K3782" s="25"/>
      <c r="P3782" s="25"/>
      <c r="T3782" s="37"/>
      <c r="U3782" s="37"/>
      <c r="Y3782" s="37"/>
      <c r="Z3782" s="37"/>
    </row>
    <row r="3783" spans="1:28" x14ac:dyDescent="0.2">
      <c r="A3783" s="101">
        <v>3781</v>
      </c>
      <c r="B3783" s="37"/>
      <c r="C3783" s="37"/>
      <c r="D3783" s="37"/>
      <c r="G3783" s="37"/>
      <c r="J3783" s="25"/>
      <c r="K3783" s="25"/>
      <c r="P3783" s="25"/>
      <c r="T3783" s="37"/>
      <c r="U3783" s="37"/>
      <c r="Y3783" s="37"/>
      <c r="Z3783" s="37"/>
    </row>
    <row r="3784" spans="1:28" x14ac:dyDescent="0.2">
      <c r="A3784" s="101">
        <v>3782</v>
      </c>
      <c r="B3784" s="37"/>
      <c r="C3784" s="37"/>
      <c r="D3784" s="37"/>
      <c r="G3784" s="37"/>
      <c r="J3784" s="25"/>
      <c r="K3784" s="25"/>
      <c r="P3784" s="25"/>
      <c r="T3784" s="37"/>
      <c r="U3784" s="37"/>
      <c r="Y3784" s="37"/>
      <c r="Z3784" s="37"/>
    </row>
    <row r="3785" spans="1:28" x14ac:dyDescent="0.2">
      <c r="A3785" s="101">
        <v>3783</v>
      </c>
      <c r="B3785" s="37"/>
      <c r="C3785" s="37"/>
      <c r="D3785" s="37"/>
      <c r="G3785" s="37"/>
      <c r="J3785" s="25"/>
      <c r="K3785" s="25"/>
      <c r="P3785" s="25"/>
      <c r="T3785" s="37"/>
      <c r="U3785" s="37"/>
      <c r="Y3785" s="37"/>
      <c r="Z3785" s="37"/>
    </row>
    <row r="3786" spans="1:28" ht="13.5" thickBot="1" x14ac:dyDescent="0.25">
      <c r="A3786" s="113">
        <v>3784</v>
      </c>
      <c r="B3786" s="121"/>
      <c r="C3786" s="121"/>
      <c r="D3786" s="121"/>
      <c r="E3786" s="121"/>
      <c r="F3786" s="122"/>
      <c r="G3786" s="121"/>
      <c r="H3786" s="122"/>
      <c r="I3786" s="121"/>
      <c r="J3786" s="121"/>
      <c r="K3786" s="121"/>
      <c r="L3786" s="121"/>
      <c r="M3786" s="122"/>
      <c r="N3786" s="121"/>
      <c r="O3786" s="121"/>
      <c r="P3786" s="121"/>
      <c r="Q3786" s="121"/>
      <c r="R3786" s="122"/>
      <c r="S3786" s="121"/>
      <c r="T3786" s="121"/>
      <c r="U3786" s="121"/>
      <c r="V3786" s="121"/>
      <c r="W3786" s="122"/>
      <c r="X3786" s="121"/>
      <c r="Y3786" s="114"/>
      <c r="Z3786" s="114"/>
      <c r="AA3786" s="114"/>
      <c r="AB3786" s="115"/>
    </row>
    <row r="3787" spans="1:28" x14ac:dyDescent="0.2">
      <c r="A3787" s="101">
        <v>3785</v>
      </c>
      <c r="B3787" s="37"/>
      <c r="C3787" s="37"/>
      <c r="D3787" s="37"/>
      <c r="G3787" s="37"/>
      <c r="J3787" s="25"/>
      <c r="K3787" s="25"/>
      <c r="P3787" s="25"/>
      <c r="T3787" s="37"/>
      <c r="U3787" s="37"/>
      <c r="Y3787" s="37"/>
      <c r="Z3787" s="37"/>
    </row>
    <row r="3788" spans="1:28" x14ac:dyDescent="0.2">
      <c r="A3788" s="101">
        <v>3786</v>
      </c>
      <c r="B3788" s="37"/>
      <c r="C3788" s="37"/>
      <c r="D3788" s="37"/>
      <c r="G3788" s="37"/>
      <c r="J3788" s="25"/>
      <c r="K3788" s="25"/>
      <c r="P3788" s="25"/>
      <c r="T3788" s="37"/>
      <c r="U3788" s="37"/>
      <c r="Y3788" s="37"/>
      <c r="Z3788" s="37"/>
    </row>
    <row r="3789" spans="1:28" x14ac:dyDescent="0.2">
      <c r="A3789" s="101">
        <v>3787</v>
      </c>
      <c r="B3789" s="37"/>
      <c r="C3789" s="37"/>
      <c r="D3789" s="37"/>
      <c r="G3789" s="37"/>
      <c r="J3789" s="25"/>
      <c r="K3789" s="25"/>
      <c r="P3789" s="25"/>
      <c r="T3789" s="37"/>
      <c r="U3789" s="37"/>
      <c r="Y3789" s="37"/>
      <c r="Z3789" s="37"/>
    </row>
    <row r="3790" spans="1:28" x14ac:dyDescent="0.2">
      <c r="A3790" s="101">
        <v>3788</v>
      </c>
      <c r="B3790" s="37"/>
      <c r="C3790" s="37"/>
      <c r="D3790" s="37"/>
      <c r="G3790" s="37"/>
      <c r="J3790" s="25"/>
      <c r="K3790" s="25"/>
      <c r="P3790" s="25"/>
      <c r="T3790" s="37"/>
      <c r="U3790" s="37"/>
      <c r="Y3790" s="37"/>
      <c r="Z3790" s="37"/>
    </row>
    <row r="3791" spans="1:28" ht="13.5" thickBot="1" x14ac:dyDescent="0.25">
      <c r="A3791" s="113">
        <v>3789</v>
      </c>
      <c r="B3791" s="121"/>
      <c r="C3791" s="121"/>
      <c r="D3791" s="121"/>
      <c r="E3791" s="121"/>
      <c r="F3791" s="122"/>
      <c r="G3791" s="121"/>
      <c r="H3791" s="122"/>
      <c r="I3791" s="121"/>
      <c r="J3791" s="121"/>
      <c r="K3791" s="121"/>
      <c r="L3791" s="121"/>
      <c r="M3791" s="122"/>
      <c r="N3791" s="121"/>
      <c r="O3791" s="121"/>
      <c r="P3791" s="121"/>
      <c r="Q3791" s="121"/>
      <c r="R3791" s="122"/>
      <c r="S3791" s="121"/>
      <c r="T3791" s="121"/>
      <c r="U3791" s="121"/>
      <c r="V3791" s="121"/>
      <c r="W3791" s="122"/>
      <c r="X3791" s="121"/>
      <c r="Y3791" s="114"/>
      <c r="Z3791" s="114"/>
      <c r="AA3791" s="114"/>
      <c r="AB3791" s="115"/>
    </row>
    <row r="3792" spans="1:28" x14ac:dyDescent="0.2">
      <c r="A3792" s="101">
        <v>3790</v>
      </c>
      <c r="B3792" s="37"/>
      <c r="C3792" s="37"/>
      <c r="D3792" s="37"/>
      <c r="G3792" s="37"/>
      <c r="J3792" s="25"/>
      <c r="K3792" s="25"/>
      <c r="P3792" s="25"/>
      <c r="T3792" s="37"/>
      <c r="U3792" s="37"/>
      <c r="Y3792" s="37"/>
      <c r="Z3792" s="37"/>
    </row>
    <row r="3793" spans="1:28" x14ac:dyDescent="0.2">
      <c r="A3793" s="101">
        <v>3791</v>
      </c>
      <c r="B3793" s="37"/>
      <c r="C3793" s="37"/>
      <c r="D3793" s="37"/>
      <c r="G3793" s="37"/>
      <c r="J3793" s="25"/>
      <c r="K3793" s="25"/>
      <c r="P3793" s="25"/>
      <c r="T3793" s="37"/>
      <c r="U3793" s="37"/>
      <c r="Y3793" s="37"/>
      <c r="Z3793" s="37"/>
    </row>
    <row r="3794" spans="1:28" x14ac:dyDescent="0.2">
      <c r="A3794" s="101">
        <v>3792</v>
      </c>
      <c r="B3794" s="37"/>
      <c r="C3794" s="37"/>
      <c r="D3794" s="37"/>
      <c r="G3794" s="37"/>
      <c r="J3794" s="25"/>
      <c r="K3794" s="25"/>
      <c r="P3794" s="25"/>
      <c r="T3794" s="37"/>
      <c r="U3794" s="37"/>
      <c r="Y3794" s="37"/>
      <c r="Z3794" s="37"/>
    </row>
    <row r="3795" spans="1:28" x14ac:dyDescent="0.2">
      <c r="A3795" s="101">
        <v>3793</v>
      </c>
      <c r="B3795" s="37"/>
      <c r="C3795" s="37"/>
      <c r="D3795" s="37"/>
      <c r="G3795" s="37"/>
      <c r="J3795" s="25"/>
      <c r="K3795" s="25"/>
      <c r="P3795" s="25"/>
      <c r="T3795" s="37"/>
      <c r="U3795" s="37"/>
      <c r="Y3795" s="37"/>
      <c r="Z3795" s="37"/>
    </row>
    <row r="3796" spans="1:28" ht="13.5" thickBot="1" x14ac:dyDescent="0.25">
      <c r="A3796" s="113">
        <v>3794</v>
      </c>
      <c r="B3796" s="121"/>
      <c r="C3796" s="121"/>
      <c r="D3796" s="121"/>
      <c r="E3796" s="121"/>
      <c r="F3796" s="122"/>
      <c r="G3796" s="121"/>
      <c r="H3796" s="122"/>
      <c r="I3796" s="121"/>
      <c r="J3796" s="121"/>
      <c r="K3796" s="121"/>
      <c r="L3796" s="121"/>
      <c r="M3796" s="122"/>
      <c r="N3796" s="121"/>
      <c r="O3796" s="121"/>
      <c r="P3796" s="121"/>
      <c r="Q3796" s="121"/>
      <c r="R3796" s="122"/>
      <c r="S3796" s="121"/>
      <c r="T3796" s="121"/>
      <c r="U3796" s="121"/>
      <c r="V3796" s="121"/>
      <c r="W3796" s="122"/>
      <c r="X3796" s="121"/>
      <c r="Y3796" s="114"/>
      <c r="Z3796" s="114"/>
      <c r="AA3796" s="114"/>
      <c r="AB3796" s="115"/>
    </row>
    <row r="3797" spans="1:28" x14ac:dyDescent="0.2">
      <c r="A3797" s="101">
        <v>3795</v>
      </c>
      <c r="B3797" s="37"/>
      <c r="C3797" s="37"/>
      <c r="D3797" s="37"/>
      <c r="G3797" s="37"/>
      <c r="J3797" s="25"/>
      <c r="K3797" s="25"/>
      <c r="P3797" s="25"/>
      <c r="T3797" s="37"/>
      <c r="U3797" s="37"/>
      <c r="Y3797" s="37"/>
      <c r="Z3797" s="37"/>
    </row>
    <row r="3798" spans="1:28" x14ac:dyDescent="0.2">
      <c r="A3798" s="101">
        <v>3796</v>
      </c>
      <c r="B3798" s="37"/>
      <c r="C3798" s="37"/>
      <c r="D3798" s="37"/>
      <c r="G3798" s="37"/>
      <c r="J3798" s="25"/>
      <c r="K3798" s="25"/>
      <c r="P3798" s="25"/>
      <c r="T3798" s="37"/>
      <c r="U3798" s="37"/>
      <c r="Y3798" s="37"/>
      <c r="Z3798" s="37"/>
    </row>
    <row r="3799" spans="1:28" x14ac:dyDescent="0.2">
      <c r="A3799" s="101">
        <v>3797</v>
      </c>
      <c r="B3799" s="37"/>
      <c r="C3799" s="37"/>
      <c r="D3799" s="37"/>
      <c r="G3799" s="37"/>
      <c r="J3799" s="25"/>
      <c r="K3799" s="25"/>
      <c r="P3799" s="25"/>
      <c r="T3799" s="37"/>
      <c r="U3799" s="37"/>
      <c r="Y3799" s="37"/>
      <c r="Z3799" s="37"/>
    </row>
    <row r="3800" spans="1:28" x14ac:dyDescent="0.2">
      <c r="A3800" s="101">
        <v>3798</v>
      </c>
      <c r="B3800" s="37"/>
      <c r="C3800" s="37"/>
      <c r="D3800" s="37"/>
      <c r="G3800" s="37"/>
      <c r="J3800" s="25"/>
      <c r="K3800" s="25"/>
      <c r="P3800" s="25"/>
      <c r="T3800" s="37"/>
      <c r="U3800" s="37"/>
      <c r="Y3800" s="37"/>
      <c r="Z3800" s="37"/>
    </row>
    <row r="3801" spans="1:28" ht="13.5" thickBot="1" x14ac:dyDescent="0.25">
      <c r="A3801" s="113">
        <v>3799</v>
      </c>
      <c r="B3801" s="121"/>
      <c r="C3801" s="121"/>
      <c r="D3801" s="121"/>
      <c r="E3801" s="121"/>
      <c r="F3801" s="122"/>
      <c r="G3801" s="121"/>
      <c r="H3801" s="122"/>
      <c r="I3801" s="121"/>
      <c r="J3801" s="121"/>
      <c r="K3801" s="121"/>
      <c r="L3801" s="121"/>
      <c r="M3801" s="122"/>
      <c r="N3801" s="121"/>
      <c r="O3801" s="121"/>
      <c r="P3801" s="121"/>
      <c r="Q3801" s="121"/>
      <c r="R3801" s="122"/>
      <c r="S3801" s="121"/>
      <c r="T3801" s="121"/>
      <c r="U3801" s="121"/>
      <c r="V3801" s="121"/>
      <c r="W3801" s="122"/>
      <c r="X3801" s="121"/>
      <c r="Y3801" s="114"/>
      <c r="Z3801" s="114"/>
      <c r="AA3801" s="114"/>
      <c r="AB3801" s="115"/>
    </row>
    <row r="3802" spans="1:28" x14ac:dyDescent="0.2">
      <c r="A3802" s="101">
        <v>3800</v>
      </c>
      <c r="B3802" s="37"/>
      <c r="C3802" s="37"/>
      <c r="D3802" s="37"/>
      <c r="G3802" s="37"/>
      <c r="J3802" s="25"/>
      <c r="K3802" s="25"/>
      <c r="P3802" s="25"/>
      <c r="T3802" s="37"/>
      <c r="U3802" s="37"/>
      <c r="Y3802" s="37"/>
      <c r="Z3802" s="37"/>
    </row>
    <row r="3803" spans="1:28" x14ac:dyDescent="0.2">
      <c r="A3803" s="101">
        <v>3801</v>
      </c>
      <c r="B3803" s="37"/>
      <c r="C3803" s="37"/>
      <c r="D3803" s="37"/>
      <c r="G3803" s="37"/>
      <c r="J3803" s="25"/>
      <c r="K3803" s="25"/>
      <c r="P3803" s="25"/>
      <c r="T3803" s="37"/>
      <c r="U3803" s="37"/>
      <c r="Y3803" s="37"/>
      <c r="Z3803" s="37"/>
    </row>
    <row r="3804" spans="1:28" x14ac:dyDescent="0.2">
      <c r="A3804" s="101">
        <v>3802</v>
      </c>
      <c r="B3804" s="37"/>
      <c r="C3804" s="37"/>
      <c r="D3804" s="37"/>
      <c r="G3804" s="37"/>
      <c r="J3804" s="25"/>
      <c r="K3804" s="25"/>
      <c r="P3804" s="25"/>
      <c r="T3804" s="37"/>
      <c r="U3804" s="37"/>
      <c r="Y3804" s="37"/>
      <c r="Z3804" s="37"/>
    </row>
    <row r="3805" spans="1:28" x14ac:dyDescent="0.2">
      <c r="A3805" s="101">
        <v>3803</v>
      </c>
      <c r="B3805" s="37"/>
      <c r="C3805" s="37"/>
      <c r="D3805" s="37"/>
      <c r="G3805" s="37"/>
      <c r="J3805" s="25"/>
      <c r="K3805" s="25"/>
      <c r="P3805" s="25"/>
      <c r="T3805" s="37"/>
      <c r="U3805" s="37"/>
      <c r="Y3805" s="37"/>
      <c r="Z3805" s="37"/>
    </row>
    <row r="3806" spans="1:28" ht="13.5" thickBot="1" x14ac:dyDescent="0.25">
      <c r="A3806" s="113">
        <v>3804</v>
      </c>
      <c r="B3806" s="121"/>
      <c r="C3806" s="121"/>
      <c r="D3806" s="121"/>
      <c r="E3806" s="121"/>
      <c r="F3806" s="122"/>
      <c r="G3806" s="121"/>
      <c r="H3806" s="122"/>
      <c r="I3806" s="121"/>
      <c r="J3806" s="121"/>
      <c r="K3806" s="121"/>
      <c r="L3806" s="121"/>
      <c r="M3806" s="122"/>
      <c r="N3806" s="121"/>
      <c r="O3806" s="121"/>
      <c r="P3806" s="121"/>
      <c r="Q3806" s="121"/>
      <c r="R3806" s="122"/>
      <c r="S3806" s="121"/>
      <c r="T3806" s="121"/>
      <c r="U3806" s="121"/>
      <c r="V3806" s="121"/>
      <c r="W3806" s="122"/>
      <c r="X3806" s="121"/>
      <c r="Y3806" s="114"/>
      <c r="Z3806" s="114"/>
      <c r="AA3806" s="114"/>
      <c r="AB3806" s="115"/>
    </row>
    <row r="3807" spans="1:28" x14ac:dyDescent="0.2">
      <c r="A3807" s="101">
        <v>3805</v>
      </c>
      <c r="B3807" s="37"/>
      <c r="C3807" s="37"/>
      <c r="D3807" s="37"/>
      <c r="G3807" s="37"/>
      <c r="J3807" s="25"/>
      <c r="K3807" s="25"/>
      <c r="P3807" s="25"/>
      <c r="T3807" s="37"/>
      <c r="U3807" s="37"/>
      <c r="Y3807" s="37"/>
      <c r="Z3807" s="37"/>
    </row>
    <row r="3808" spans="1:28" x14ac:dyDescent="0.2">
      <c r="A3808" s="101">
        <v>3806</v>
      </c>
      <c r="B3808" s="37"/>
      <c r="C3808" s="37"/>
      <c r="D3808" s="37"/>
      <c r="G3808" s="37"/>
      <c r="J3808" s="25"/>
      <c r="K3808" s="25"/>
      <c r="P3808" s="25"/>
      <c r="T3808" s="37"/>
      <c r="U3808" s="37"/>
      <c r="Y3808" s="37"/>
      <c r="Z3808" s="37"/>
    </row>
    <row r="3809" spans="1:28" x14ac:dyDescent="0.2">
      <c r="A3809" s="101">
        <v>3807</v>
      </c>
      <c r="B3809" s="37"/>
      <c r="C3809" s="37"/>
      <c r="D3809" s="37"/>
      <c r="G3809" s="37"/>
      <c r="J3809" s="25"/>
      <c r="K3809" s="25"/>
      <c r="P3809" s="25"/>
      <c r="T3809" s="37"/>
      <c r="U3809" s="37"/>
      <c r="Y3809" s="37"/>
      <c r="Z3809" s="37"/>
    </row>
    <row r="3810" spans="1:28" x14ac:dyDescent="0.2">
      <c r="A3810" s="101">
        <v>3808</v>
      </c>
      <c r="B3810" s="37"/>
      <c r="C3810" s="37"/>
      <c r="D3810" s="37"/>
      <c r="G3810" s="37"/>
      <c r="J3810" s="25"/>
      <c r="K3810" s="25"/>
      <c r="P3810" s="25"/>
      <c r="T3810" s="37"/>
      <c r="U3810" s="37"/>
      <c r="Y3810" s="37"/>
      <c r="Z3810" s="37"/>
    </row>
    <row r="3811" spans="1:28" ht="13.5" thickBot="1" x14ac:dyDescent="0.25">
      <c r="A3811" s="113">
        <v>3809</v>
      </c>
      <c r="B3811" s="121"/>
      <c r="C3811" s="121"/>
      <c r="D3811" s="121"/>
      <c r="E3811" s="121"/>
      <c r="F3811" s="122"/>
      <c r="G3811" s="121"/>
      <c r="H3811" s="122"/>
      <c r="I3811" s="121"/>
      <c r="J3811" s="121"/>
      <c r="K3811" s="121"/>
      <c r="L3811" s="121"/>
      <c r="M3811" s="122"/>
      <c r="N3811" s="121"/>
      <c r="O3811" s="121"/>
      <c r="P3811" s="121"/>
      <c r="Q3811" s="121"/>
      <c r="R3811" s="122"/>
      <c r="S3811" s="121"/>
      <c r="T3811" s="121"/>
      <c r="U3811" s="121"/>
      <c r="V3811" s="121"/>
      <c r="W3811" s="122"/>
      <c r="X3811" s="121"/>
      <c r="Y3811" s="114"/>
      <c r="Z3811" s="114"/>
      <c r="AA3811" s="114"/>
      <c r="AB3811" s="115"/>
    </row>
    <row r="3812" spans="1:28" x14ac:dyDescent="0.2">
      <c r="A3812" s="101">
        <v>3810</v>
      </c>
      <c r="B3812" s="37"/>
      <c r="C3812" s="37"/>
      <c r="D3812" s="37"/>
      <c r="G3812" s="37"/>
      <c r="J3812" s="25"/>
      <c r="K3812" s="25"/>
      <c r="P3812" s="25"/>
      <c r="T3812" s="37"/>
      <c r="U3812" s="37"/>
      <c r="Y3812" s="37"/>
      <c r="Z3812" s="37"/>
    </row>
    <row r="3813" spans="1:28" x14ac:dyDescent="0.2">
      <c r="A3813" s="101">
        <v>3811</v>
      </c>
      <c r="B3813" s="37"/>
      <c r="C3813" s="37"/>
      <c r="D3813" s="37"/>
      <c r="G3813" s="37"/>
      <c r="J3813" s="25"/>
      <c r="K3813" s="25"/>
      <c r="P3813" s="25"/>
      <c r="T3813" s="37"/>
      <c r="U3813" s="37"/>
      <c r="Y3813" s="37"/>
      <c r="Z3813" s="37"/>
    </row>
    <row r="3814" spans="1:28" x14ac:dyDescent="0.2">
      <c r="A3814" s="101">
        <v>3812</v>
      </c>
      <c r="B3814" s="37"/>
      <c r="C3814" s="37"/>
      <c r="D3814" s="37"/>
      <c r="G3814" s="37"/>
      <c r="J3814" s="25"/>
      <c r="K3814" s="25"/>
      <c r="P3814" s="25"/>
      <c r="T3814" s="37"/>
      <c r="U3814" s="37"/>
      <c r="Y3814" s="37"/>
      <c r="Z3814" s="37"/>
    </row>
    <row r="3815" spans="1:28" x14ac:dyDescent="0.2">
      <c r="A3815" s="101">
        <v>3813</v>
      </c>
      <c r="B3815" s="37"/>
      <c r="C3815" s="37"/>
      <c r="D3815" s="37"/>
      <c r="G3815" s="37"/>
      <c r="J3815" s="25"/>
      <c r="K3815" s="25"/>
      <c r="P3815" s="25"/>
      <c r="T3815" s="37"/>
      <c r="U3815" s="37"/>
      <c r="Y3815" s="37"/>
      <c r="Z3815" s="37"/>
    </row>
    <row r="3816" spans="1:28" ht="13.5" thickBot="1" x14ac:dyDescent="0.25">
      <c r="A3816" s="113">
        <v>3814</v>
      </c>
      <c r="B3816" s="121"/>
      <c r="C3816" s="121"/>
      <c r="D3816" s="121"/>
      <c r="E3816" s="121"/>
      <c r="F3816" s="122"/>
      <c r="G3816" s="121"/>
      <c r="H3816" s="122"/>
      <c r="I3816" s="121"/>
      <c r="J3816" s="121"/>
      <c r="K3816" s="121"/>
      <c r="L3816" s="121"/>
      <c r="M3816" s="122"/>
      <c r="N3816" s="121"/>
      <c r="O3816" s="121"/>
      <c r="P3816" s="121"/>
      <c r="Q3816" s="121"/>
      <c r="R3816" s="122"/>
      <c r="S3816" s="121"/>
      <c r="T3816" s="121"/>
      <c r="U3816" s="121"/>
      <c r="V3816" s="121"/>
      <c r="W3816" s="122"/>
      <c r="X3816" s="121"/>
      <c r="Y3816" s="114"/>
      <c r="Z3816" s="114"/>
      <c r="AA3816" s="114"/>
      <c r="AB3816" s="115"/>
    </row>
    <row r="3817" spans="1:28" x14ac:dyDescent="0.2">
      <c r="A3817" s="101">
        <v>3815</v>
      </c>
      <c r="B3817" s="37"/>
      <c r="C3817" s="37"/>
      <c r="D3817" s="37"/>
      <c r="G3817" s="37"/>
      <c r="J3817" s="25"/>
      <c r="K3817" s="25"/>
      <c r="P3817" s="25"/>
      <c r="T3817" s="37"/>
      <c r="U3817" s="37"/>
      <c r="Y3817" s="37"/>
      <c r="Z3817" s="37"/>
    </row>
    <row r="3818" spans="1:28" x14ac:dyDescent="0.2">
      <c r="A3818" s="101">
        <v>3816</v>
      </c>
      <c r="B3818" s="37"/>
      <c r="C3818" s="37"/>
      <c r="D3818" s="37"/>
      <c r="G3818" s="37"/>
      <c r="J3818" s="25"/>
      <c r="K3818" s="25"/>
      <c r="P3818" s="25"/>
      <c r="T3818" s="37"/>
      <c r="U3818" s="37"/>
      <c r="Y3818" s="37"/>
      <c r="Z3818" s="37"/>
    </row>
    <row r="3819" spans="1:28" x14ac:dyDescent="0.2">
      <c r="A3819" s="101">
        <v>3817</v>
      </c>
      <c r="B3819" s="37"/>
      <c r="C3819" s="37"/>
      <c r="D3819" s="37"/>
      <c r="G3819" s="37"/>
      <c r="J3819" s="25"/>
      <c r="K3819" s="25"/>
      <c r="P3819" s="25"/>
      <c r="T3819" s="37"/>
      <c r="U3819" s="37"/>
      <c r="Y3819" s="37"/>
      <c r="Z3819" s="37"/>
    </row>
    <row r="3820" spans="1:28" x14ac:dyDescent="0.2">
      <c r="A3820" s="101">
        <v>3818</v>
      </c>
      <c r="B3820" s="37"/>
      <c r="C3820" s="37"/>
      <c r="D3820" s="37"/>
      <c r="G3820" s="37"/>
      <c r="J3820" s="25"/>
      <c r="K3820" s="25"/>
      <c r="P3820" s="25"/>
      <c r="T3820" s="37"/>
      <c r="U3820" s="37"/>
      <c r="Y3820" s="37"/>
      <c r="Z3820" s="37"/>
    </row>
    <row r="3821" spans="1:28" ht="13.5" thickBot="1" x14ac:dyDescent="0.25">
      <c r="A3821" s="113">
        <v>3819</v>
      </c>
      <c r="B3821" s="121"/>
      <c r="C3821" s="121"/>
      <c r="D3821" s="121"/>
      <c r="E3821" s="121"/>
      <c r="F3821" s="122"/>
      <c r="G3821" s="121"/>
      <c r="H3821" s="122"/>
      <c r="I3821" s="121"/>
      <c r="J3821" s="121"/>
      <c r="K3821" s="121"/>
      <c r="L3821" s="121"/>
      <c r="M3821" s="122"/>
      <c r="N3821" s="121"/>
      <c r="O3821" s="121"/>
      <c r="P3821" s="121"/>
      <c r="Q3821" s="121"/>
      <c r="R3821" s="122"/>
      <c r="S3821" s="121"/>
      <c r="T3821" s="121"/>
      <c r="U3821" s="121"/>
      <c r="V3821" s="121"/>
      <c r="W3821" s="122"/>
      <c r="X3821" s="121"/>
      <c r="Y3821" s="114"/>
      <c r="Z3821" s="114"/>
      <c r="AA3821" s="114"/>
      <c r="AB3821" s="115"/>
    </row>
    <row r="3822" spans="1:28" x14ac:dyDescent="0.2">
      <c r="A3822" s="101">
        <v>3820</v>
      </c>
      <c r="B3822" s="37"/>
      <c r="C3822" s="37"/>
      <c r="D3822" s="37"/>
      <c r="G3822" s="37"/>
      <c r="J3822" s="25"/>
      <c r="K3822" s="25"/>
      <c r="P3822" s="25"/>
      <c r="T3822" s="37"/>
      <c r="U3822" s="37"/>
      <c r="Y3822" s="37"/>
      <c r="Z3822" s="37"/>
    </row>
    <row r="3823" spans="1:28" x14ac:dyDescent="0.2">
      <c r="A3823" s="101">
        <v>3821</v>
      </c>
      <c r="B3823" s="37"/>
      <c r="C3823" s="37"/>
      <c r="D3823" s="37"/>
      <c r="G3823" s="37"/>
      <c r="J3823" s="25"/>
      <c r="K3823" s="25"/>
      <c r="P3823" s="25"/>
      <c r="T3823" s="37"/>
      <c r="U3823" s="37"/>
      <c r="Y3823" s="37"/>
      <c r="Z3823" s="37"/>
    </row>
    <row r="3824" spans="1:28" x14ac:dyDescent="0.2">
      <c r="A3824" s="101">
        <v>3822</v>
      </c>
      <c r="B3824" s="37"/>
      <c r="C3824" s="37"/>
      <c r="D3824" s="37"/>
      <c r="G3824" s="37"/>
      <c r="J3824" s="25"/>
      <c r="K3824" s="25"/>
      <c r="P3824" s="25"/>
      <c r="T3824" s="37"/>
      <c r="U3824" s="37"/>
      <c r="Y3824" s="37"/>
      <c r="Z3824" s="37"/>
    </row>
    <row r="3825" spans="1:28" x14ac:dyDescent="0.2">
      <c r="A3825" s="101">
        <v>3823</v>
      </c>
      <c r="B3825" s="37"/>
      <c r="C3825" s="37"/>
      <c r="D3825" s="37"/>
      <c r="G3825" s="37"/>
      <c r="J3825" s="25"/>
      <c r="K3825" s="25"/>
      <c r="P3825" s="25"/>
      <c r="T3825" s="37"/>
      <c r="U3825" s="37"/>
      <c r="Y3825" s="37"/>
      <c r="Z3825" s="37"/>
    </row>
    <row r="3826" spans="1:28" ht="13.5" thickBot="1" x14ac:dyDescent="0.25">
      <c r="A3826" s="113">
        <v>3824</v>
      </c>
      <c r="B3826" s="121"/>
      <c r="C3826" s="121"/>
      <c r="D3826" s="121"/>
      <c r="E3826" s="121"/>
      <c r="F3826" s="122"/>
      <c r="G3826" s="121"/>
      <c r="H3826" s="122"/>
      <c r="I3826" s="121"/>
      <c r="J3826" s="121"/>
      <c r="K3826" s="121"/>
      <c r="L3826" s="121"/>
      <c r="M3826" s="122"/>
      <c r="N3826" s="121"/>
      <c r="O3826" s="121"/>
      <c r="P3826" s="121"/>
      <c r="Q3826" s="121"/>
      <c r="R3826" s="122"/>
      <c r="S3826" s="121"/>
      <c r="T3826" s="121"/>
      <c r="U3826" s="121"/>
      <c r="V3826" s="121"/>
      <c r="W3826" s="122"/>
      <c r="X3826" s="121"/>
      <c r="Y3826" s="114"/>
      <c r="Z3826" s="114"/>
      <c r="AA3826" s="114"/>
      <c r="AB3826" s="115"/>
    </row>
    <row r="3827" spans="1:28" x14ac:dyDescent="0.2">
      <c r="A3827" s="101">
        <v>3825</v>
      </c>
      <c r="B3827" s="37"/>
      <c r="C3827" s="37"/>
      <c r="D3827" s="37"/>
      <c r="G3827" s="37"/>
      <c r="J3827" s="25"/>
      <c r="K3827" s="25"/>
      <c r="P3827" s="25"/>
      <c r="T3827" s="37"/>
      <c r="U3827" s="37"/>
      <c r="Y3827" s="37"/>
      <c r="Z3827" s="37"/>
    </row>
    <row r="3828" spans="1:28" x14ac:dyDescent="0.2">
      <c r="A3828" s="101">
        <v>3826</v>
      </c>
      <c r="B3828" s="37"/>
      <c r="C3828" s="37"/>
      <c r="D3828" s="37"/>
      <c r="G3828" s="37"/>
      <c r="J3828" s="25"/>
      <c r="K3828" s="25"/>
      <c r="P3828" s="25"/>
      <c r="T3828" s="37"/>
      <c r="U3828" s="37"/>
      <c r="Y3828" s="37"/>
      <c r="Z3828" s="37"/>
    </row>
    <row r="3829" spans="1:28" x14ac:dyDescent="0.2">
      <c r="A3829" s="101">
        <v>3827</v>
      </c>
      <c r="B3829" s="37"/>
      <c r="C3829" s="37"/>
      <c r="D3829" s="37"/>
      <c r="G3829" s="37"/>
      <c r="J3829" s="25"/>
      <c r="K3829" s="25"/>
      <c r="P3829" s="25"/>
      <c r="T3829" s="37"/>
      <c r="U3829" s="37"/>
      <c r="Y3829" s="37"/>
      <c r="Z3829" s="37"/>
    </row>
    <row r="3830" spans="1:28" x14ac:dyDescent="0.2">
      <c r="A3830" s="101">
        <v>3828</v>
      </c>
      <c r="B3830" s="37"/>
      <c r="C3830" s="37"/>
      <c r="D3830" s="37"/>
      <c r="G3830" s="37"/>
      <c r="J3830" s="25"/>
      <c r="K3830" s="25"/>
      <c r="P3830" s="25"/>
      <c r="T3830" s="37"/>
      <c r="U3830" s="37"/>
      <c r="Y3830" s="37"/>
      <c r="Z3830" s="37"/>
    </row>
    <row r="3831" spans="1:28" ht="13.5" thickBot="1" x14ac:dyDescent="0.25">
      <c r="A3831" s="113">
        <v>3829</v>
      </c>
      <c r="B3831" s="121"/>
      <c r="C3831" s="121"/>
      <c r="D3831" s="121"/>
      <c r="E3831" s="121"/>
      <c r="F3831" s="122"/>
      <c r="G3831" s="121"/>
      <c r="H3831" s="122"/>
      <c r="I3831" s="121"/>
      <c r="J3831" s="121"/>
      <c r="K3831" s="121"/>
      <c r="L3831" s="121"/>
      <c r="M3831" s="122"/>
      <c r="N3831" s="121"/>
      <c r="O3831" s="121"/>
      <c r="P3831" s="121"/>
      <c r="Q3831" s="121"/>
      <c r="R3831" s="122"/>
      <c r="S3831" s="121"/>
      <c r="T3831" s="121"/>
      <c r="U3831" s="121"/>
      <c r="V3831" s="121"/>
      <c r="W3831" s="122"/>
      <c r="X3831" s="121"/>
      <c r="Y3831" s="114"/>
      <c r="Z3831" s="114"/>
      <c r="AA3831" s="114"/>
      <c r="AB3831" s="115"/>
    </row>
    <row r="3832" spans="1:28" x14ac:dyDescent="0.2">
      <c r="A3832" s="101">
        <v>3830</v>
      </c>
      <c r="B3832" s="37"/>
      <c r="C3832" s="37"/>
      <c r="D3832" s="37"/>
      <c r="G3832" s="37"/>
      <c r="J3832" s="25"/>
      <c r="K3832" s="25"/>
      <c r="P3832" s="25"/>
      <c r="T3832" s="37"/>
      <c r="U3832" s="37"/>
      <c r="Y3832" s="37"/>
      <c r="Z3832" s="37"/>
    </row>
    <row r="3833" spans="1:28" x14ac:dyDescent="0.2">
      <c r="A3833" s="101">
        <v>3831</v>
      </c>
      <c r="B3833" s="37"/>
      <c r="C3833" s="37"/>
      <c r="D3833" s="37"/>
      <c r="G3833" s="37"/>
      <c r="J3833" s="25"/>
      <c r="K3833" s="25"/>
      <c r="P3833" s="25"/>
      <c r="T3833" s="37"/>
      <c r="U3833" s="37"/>
      <c r="Y3833" s="37"/>
      <c r="Z3833" s="37"/>
    </row>
    <row r="3834" spans="1:28" x14ac:dyDescent="0.2">
      <c r="A3834" s="101">
        <v>3832</v>
      </c>
      <c r="B3834" s="37"/>
      <c r="C3834" s="37"/>
      <c r="D3834" s="37"/>
      <c r="G3834" s="37"/>
      <c r="J3834" s="25"/>
      <c r="K3834" s="25"/>
      <c r="P3834" s="25"/>
      <c r="T3834" s="37"/>
      <c r="U3834" s="37"/>
      <c r="Y3834" s="37"/>
      <c r="Z3834" s="37"/>
    </row>
    <row r="3835" spans="1:28" x14ac:dyDescent="0.2">
      <c r="A3835" s="101">
        <v>3833</v>
      </c>
      <c r="B3835" s="37"/>
      <c r="C3835" s="37"/>
      <c r="D3835" s="37"/>
      <c r="G3835" s="37"/>
      <c r="J3835" s="25"/>
      <c r="K3835" s="25"/>
      <c r="P3835" s="25"/>
      <c r="T3835" s="37"/>
      <c r="U3835" s="37"/>
      <c r="Y3835" s="37"/>
      <c r="Z3835" s="37"/>
    </row>
    <row r="3836" spans="1:28" ht="13.5" thickBot="1" x14ac:dyDescent="0.25">
      <c r="A3836" s="113">
        <v>3834</v>
      </c>
      <c r="B3836" s="121"/>
      <c r="C3836" s="121"/>
      <c r="D3836" s="121"/>
      <c r="E3836" s="121"/>
      <c r="F3836" s="122"/>
      <c r="G3836" s="121"/>
      <c r="H3836" s="122"/>
      <c r="I3836" s="121"/>
      <c r="J3836" s="121"/>
      <c r="K3836" s="121"/>
      <c r="L3836" s="121"/>
      <c r="M3836" s="122"/>
      <c r="N3836" s="121"/>
      <c r="O3836" s="121"/>
      <c r="P3836" s="121"/>
      <c r="Q3836" s="121"/>
      <c r="R3836" s="122"/>
      <c r="S3836" s="121"/>
      <c r="T3836" s="121"/>
      <c r="U3836" s="121"/>
      <c r="V3836" s="121"/>
      <c r="W3836" s="122"/>
      <c r="X3836" s="121"/>
      <c r="Y3836" s="114"/>
      <c r="Z3836" s="114"/>
      <c r="AA3836" s="114"/>
      <c r="AB3836" s="115"/>
    </row>
    <row r="3837" spans="1:28" x14ac:dyDescent="0.2">
      <c r="A3837" s="101">
        <v>3835</v>
      </c>
      <c r="B3837" s="37"/>
      <c r="C3837" s="37"/>
      <c r="D3837" s="37"/>
      <c r="G3837" s="37"/>
      <c r="J3837" s="25"/>
      <c r="K3837" s="25"/>
      <c r="P3837" s="25"/>
      <c r="T3837" s="37"/>
      <c r="U3837" s="37"/>
      <c r="Y3837" s="37"/>
      <c r="Z3837" s="37"/>
    </row>
    <row r="3838" spans="1:28" x14ac:dyDescent="0.2">
      <c r="A3838" s="101">
        <v>3836</v>
      </c>
      <c r="B3838" s="37"/>
      <c r="C3838" s="37"/>
      <c r="D3838" s="37"/>
      <c r="G3838" s="37"/>
      <c r="J3838" s="25"/>
      <c r="K3838" s="25"/>
      <c r="P3838" s="25"/>
      <c r="T3838" s="37"/>
      <c r="U3838" s="37"/>
      <c r="Y3838" s="37"/>
      <c r="Z3838" s="37"/>
    </row>
    <row r="3839" spans="1:28" x14ac:dyDescent="0.2">
      <c r="A3839" s="101">
        <v>3837</v>
      </c>
      <c r="B3839" s="37"/>
      <c r="C3839" s="37"/>
      <c r="D3839" s="37"/>
      <c r="G3839" s="37"/>
      <c r="J3839" s="25"/>
      <c r="K3839" s="25"/>
      <c r="P3839" s="25"/>
      <c r="T3839" s="37"/>
      <c r="U3839" s="37"/>
      <c r="Y3839" s="37"/>
      <c r="Z3839" s="37"/>
    </row>
    <row r="3840" spans="1:28" x14ac:dyDescent="0.2">
      <c r="A3840" s="101">
        <v>3838</v>
      </c>
      <c r="B3840" s="37"/>
      <c r="C3840" s="37"/>
      <c r="D3840" s="37"/>
      <c r="G3840" s="37"/>
      <c r="J3840" s="25"/>
      <c r="K3840" s="25"/>
      <c r="P3840" s="25"/>
      <c r="T3840" s="37"/>
      <c r="U3840" s="37"/>
      <c r="Y3840" s="37"/>
      <c r="Z3840" s="37"/>
    </row>
    <row r="3841" spans="1:28" ht="13.5" thickBot="1" x14ac:dyDescent="0.25">
      <c r="A3841" s="113">
        <v>3839</v>
      </c>
      <c r="B3841" s="121"/>
      <c r="C3841" s="121"/>
      <c r="D3841" s="121"/>
      <c r="E3841" s="121"/>
      <c r="F3841" s="122"/>
      <c r="G3841" s="121"/>
      <c r="H3841" s="122"/>
      <c r="I3841" s="121"/>
      <c r="J3841" s="121"/>
      <c r="K3841" s="121"/>
      <c r="L3841" s="121"/>
      <c r="M3841" s="122"/>
      <c r="N3841" s="121"/>
      <c r="O3841" s="121"/>
      <c r="P3841" s="121"/>
      <c r="Q3841" s="121"/>
      <c r="R3841" s="122"/>
      <c r="S3841" s="121"/>
      <c r="T3841" s="121"/>
      <c r="U3841" s="121"/>
      <c r="V3841" s="121"/>
      <c r="W3841" s="122"/>
      <c r="X3841" s="121"/>
      <c r="Y3841" s="114"/>
      <c r="Z3841" s="114"/>
      <c r="AA3841" s="114"/>
      <c r="AB3841" s="115"/>
    </row>
    <row r="3842" spans="1:28" x14ac:dyDescent="0.2">
      <c r="A3842" s="101">
        <v>3840</v>
      </c>
      <c r="B3842" s="37"/>
      <c r="C3842" s="37"/>
      <c r="D3842" s="37"/>
      <c r="G3842" s="37"/>
      <c r="J3842" s="25"/>
      <c r="K3842" s="25"/>
      <c r="P3842" s="25"/>
      <c r="T3842" s="37"/>
      <c r="U3842" s="37"/>
      <c r="Y3842" s="37"/>
      <c r="Z3842" s="37"/>
    </row>
    <row r="3843" spans="1:28" x14ac:dyDescent="0.2">
      <c r="A3843" s="101">
        <v>3841</v>
      </c>
      <c r="B3843" s="37"/>
      <c r="C3843" s="37"/>
      <c r="D3843" s="37"/>
      <c r="G3843" s="37"/>
      <c r="J3843" s="25"/>
      <c r="K3843" s="25"/>
      <c r="P3843" s="25"/>
      <c r="T3843" s="37"/>
      <c r="U3843" s="37"/>
      <c r="Y3843" s="37"/>
      <c r="Z3843" s="37"/>
    </row>
    <row r="3844" spans="1:28" x14ac:dyDescent="0.2">
      <c r="A3844" s="101">
        <v>3842</v>
      </c>
      <c r="B3844" s="37"/>
      <c r="C3844" s="37"/>
      <c r="D3844" s="37"/>
      <c r="G3844" s="37"/>
      <c r="J3844" s="25"/>
      <c r="K3844" s="25"/>
      <c r="P3844" s="25"/>
      <c r="T3844" s="37"/>
      <c r="U3844" s="37"/>
      <c r="Y3844" s="37"/>
      <c r="Z3844" s="37"/>
    </row>
    <row r="3845" spans="1:28" x14ac:dyDescent="0.2">
      <c r="A3845" s="101">
        <v>3843</v>
      </c>
      <c r="B3845" s="37"/>
      <c r="C3845" s="37"/>
      <c r="D3845" s="37"/>
      <c r="G3845" s="37"/>
      <c r="J3845" s="25"/>
      <c r="K3845" s="25"/>
      <c r="P3845" s="25"/>
      <c r="T3845" s="37"/>
      <c r="U3845" s="37"/>
      <c r="Y3845" s="37"/>
      <c r="Z3845" s="37"/>
    </row>
    <row r="3846" spans="1:28" ht="13.5" thickBot="1" x14ac:dyDescent="0.25">
      <c r="A3846" s="113">
        <v>3844</v>
      </c>
      <c r="B3846" s="121"/>
      <c r="C3846" s="121"/>
      <c r="D3846" s="121"/>
      <c r="E3846" s="121"/>
      <c r="F3846" s="122"/>
      <c r="G3846" s="121"/>
      <c r="H3846" s="122"/>
      <c r="I3846" s="121"/>
      <c r="J3846" s="121"/>
      <c r="K3846" s="121"/>
      <c r="L3846" s="121"/>
      <c r="M3846" s="122"/>
      <c r="N3846" s="121"/>
      <c r="O3846" s="121"/>
      <c r="P3846" s="121"/>
      <c r="Q3846" s="121"/>
      <c r="R3846" s="122"/>
      <c r="S3846" s="121"/>
      <c r="T3846" s="121"/>
      <c r="U3846" s="121"/>
      <c r="V3846" s="121"/>
      <c r="W3846" s="122"/>
      <c r="X3846" s="121"/>
      <c r="Y3846" s="114"/>
      <c r="Z3846" s="114"/>
      <c r="AA3846" s="114"/>
      <c r="AB3846" s="115"/>
    </row>
    <row r="3847" spans="1:28" x14ac:dyDescent="0.2">
      <c r="A3847" s="101">
        <v>3845</v>
      </c>
      <c r="B3847" s="37"/>
      <c r="C3847" s="37"/>
      <c r="D3847" s="37"/>
      <c r="G3847" s="37"/>
      <c r="J3847" s="25"/>
      <c r="K3847" s="25"/>
      <c r="P3847" s="25"/>
      <c r="T3847" s="37"/>
      <c r="U3847" s="37"/>
      <c r="Y3847" s="37"/>
      <c r="Z3847" s="37"/>
    </row>
    <row r="3848" spans="1:28" x14ac:dyDescent="0.2">
      <c r="A3848" s="101">
        <v>3846</v>
      </c>
      <c r="B3848" s="37"/>
      <c r="C3848" s="37"/>
      <c r="D3848" s="37"/>
      <c r="G3848" s="37"/>
      <c r="J3848" s="25"/>
      <c r="K3848" s="25"/>
      <c r="P3848" s="25"/>
      <c r="T3848" s="37"/>
      <c r="U3848" s="37"/>
      <c r="Y3848" s="37"/>
      <c r="Z3848" s="37"/>
    </row>
    <row r="3849" spans="1:28" x14ac:dyDescent="0.2">
      <c r="A3849" s="101">
        <v>3847</v>
      </c>
      <c r="B3849" s="37"/>
      <c r="C3849" s="37"/>
      <c r="D3849" s="37"/>
      <c r="G3849" s="37"/>
      <c r="J3849" s="25"/>
      <c r="K3849" s="25"/>
      <c r="P3849" s="25"/>
      <c r="T3849" s="37"/>
      <c r="U3849" s="37"/>
      <c r="Y3849" s="37"/>
      <c r="Z3849" s="37"/>
    </row>
    <row r="3850" spans="1:28" x14ac:dyDescent="0.2">
      <c r="A3850" s="101">
        <v>3848</v>
      </c>
      <c r="B3850" s="37"/>
      <c r="C3850" s="37"/>
      <c r="D3850" s="37"/>
      <c r="G3850" s="37"/>
      <c r="J3850" s="25"/>
      <c r="K3850" s="25"/>
      <c r="P3850" s="25"/>
      <c r="T3850" s="37"/>
      <c r="U3850" s="37"/>
      <c r="Y3850" s="37"/>
      <c r="Z3850" s="37"/>
    </row>
    <row r="3851" spans="1:28" ht="13.5" thickBot="1" x14ac:dyDescent="0.25">
      <c r="A3851" s="113">
        <v>3849</v>
      </c>
      <c r="B3851" s="121"/>
      <c r="C3851" s="121"/>
      <c r="D3851" s="121"/>
      <c r="E3851" s="121"/>
      <c r="F3851" s="122"/>
      <c r="G3851" s="121"/>
      <c r="H3851" s="122"/>
      <c r="I3851" s="121"/>
      <c r="J3851" s="121"/>
      <c r="K3851" s="121"/>
      <c r="L3851" s="121"/>
      <c r="M3851" s="122"/>
      <c r="N3851" s="121"/>
      <c r="O3851" s="121"/>
      <c r="P3851" s="121"/>
      <c r="Q3851" s="121"/>
      <c r="R3851" s="122"/>
      <c r="S3851" s="121"/>
      <c r="T3851" s="121"/>
      <c r="U3851" s="121"/>
      <c r="V3851" s="121"/>
      <c r="W3851" s="122"/>
      <c r="X3851" s="121"/>
      <c r="Y3851" s="114"/>
      <c r="Z3851" s="114"/>
      <c r="AA3851" s="114"/>
      <c r="AB3851" s="115"/>
    </row>
    <row r="3852" spans="1:28" x14ac:dyDescent="0.2">
      <c r="A3852" s="101">
        <v>3850</v>
      </c>
      <c r="B3852" s="37"/>
      <c r="C3852" s="37"/>
      <c r="D3852" s="37"/>
      <c r="G3852" s="37"/>
      <c r="J3852" s="25"/>
      <c r="K3852" s="25"/>
      <c r="P3852" s="25"/>
      <c r="T3852" s="37"/>
      <c r="U3852" s="37"/>
      <c r="Y3852" s="37"/>
      <c r="Z3852" s="37"/>
    </row>
    <row r="3853" spans="1:28" x14ac:dyDescent="0.2">
      <c r="A3853" s="101">
        <v>3851</v>
      </c>
      <c r="B3853" s="37"/>
      <c r="C3853" s="37"/>
      <c r="D3853" s="37"/>
      <c r="G3853" s="37"/>
      <c r="J3853" s="25"/>
      <c r="K3853" s="25"/>
      <c r="P3853" s="25"/>
      <c r="T3853" s="37"/>
      <c r="U3853" s="37"/>
      <c r="Y3853" s="37"/>
      <c r="Z3853" s="37"/>
    </row>
    <row r="3854" spans="1:28" x14ac:dyDescent="0.2">
      <c r="A3854" s="101">
        <v>3852</v>
      </c>
      <c r="B3854" s="37"/>
      <c r="C3854" s="37"/>
      <c r="D3854" s="37"/>
      <c r="G3854" s="37"/>
      <c r="J3854" s="25"/>
      <c r="K3854" s="25"/>
      <c r="P3854" s="25"/>
      <c r="T3854" s="37"/>
      <c r="U3854" s="37"/>
      <c r="Y3854" s="37"/>
      <c r="Z3854" s="37"/>
    </row>
    <row r="3855" spans="1:28" x14ac:dyDescent="0.2">
      <c r="A3855" s="101">
        <v>3853</v>
      </c>
      <c r="B3855" s="37"/>
      <c r="C3855" s="37"/>
      <c r="D3855" s="37"/>
      <c r="G3855" s="37"/>
      <c r="J3855" s="25"/>
      <c r="K3855" s="25"/>
      <c r="P3855" s="25"/>
      <c r="T3855" s="37"/>
      <c r="U3855" s="37"/>
      <c r="Y3855" s="37"/>
      <c r="Z3855" s="37"/>
    </row>
    <row r="3856" spans="1:28" ht="13.5" thickBot="1" x14ac:dyDescent="0.25">
      <c r="A3856" s="113">
        <v>3854</v>
      </c>
      <c r="B3856" s="121"/>
      <c r="C3856" s="121"/>
      <c r="D3856" s="121"/>
      <c r="E3856" s="121"/>
      <c r="F3856" s="122"/>
      <c r="G3856" s="121"/>
      <c r="H3856" s="122"/>
      <c r="I3856" s="121"/>
      <c r="J3856" s="121"/>
      <c r="K3856" s="121"/>
      <c r="L3856" s="121"/>
      <c r="M3856" s="122"/>
      <c r="N3856" s="121"/>
      <c r="O3856" s="121"/>
      <c r="P3856" s="121"/>
      <c r="Q3856" s="121"/>
      <c r="R3856" s="122"/>
      <c r="S3856" s="121"/>
      <c r="T3856" s="121"/>
      <c r="U3856" s="121"/>
      <c r="V3856" s="121"/>
      <c r="W3856" s="122"/>
      <c r="X3856" s="121"/>
      <c r="Y3856" s="114"/>
      <c r="Z3856" s="114"/>
      <c r="AA3856" s="114"/>
      <c r="AB3856" s="115"/>
    </row>
    <row r="3857" spans="1:28" x14ac:dyDescent="0.2">
      <c r="A3857" s="101">
        <v>3855</v>
      </c>
      <c r="B3857" s="37"/>
      <c r="C3857" s="37"/>
      <c r="D3857" s="37"/>
      <c r="G3857" s="37"/>
      <c r="J3857" s="25"/>
      <c r="K3857" s="25"/>
      <c r="P3857" s="25"/>
      <c r="T3857" s="37"/>
      <c r="U3857" s="37"/>
      <c r="Y3857" s="37"/>
      <c r="Z3857" s="37"/>
    </row>
    <row r="3858" spans="1:28" x14ac:dyDescent="0.2">
      <c r="A3858" s="101">
        <v>3856</v>
      </c>
      <c r="B3858" s="37"/>
      <c r="C3858" s="37"/>
      <c r="D3858" s="37"/>
      <c r="G3858" s="37"/>
      <c r="J3858" s="25"/>
      <c r="K3858" s="25"/>
      <c r="P3858" s="25"/>
      <c r="T3858" s="37"/>
      <c r="U3858" s="37"/>
      <c r="Y3858" s="37"/>
      <c r="Z3858" s="37"/>
    </row>
    <row r="3859" spans="1:28" x14ac:dyDescent="0.2">
      <c r="A3859" s="101">
        <v>3857</v>
      </c>
      <c r="B3859" s="37"/>
      <c r="C3859" s="37"/>
      <c r="D3859" s="37"/>
      <c r="G3859" s="37"/>
      <c r="J3859" s="25"/>
      <c r="K3859" s="25"/>
      <c r="P3859" s="25"/>
      <c r="T3859" s="37"/>
      <c r="U3859" s="37"/>
      <c r="Y3859" s="37"/>
      <c r="Z3859" s="37"/>
    </row>
    <row r="3860" spans="1:28" x14ac:dyDescent="0.2">
      <c r="A3860" s="101">
        <v>3858</v>
      </c>
      <c r="B3860" s="37"/>
      <c r="C3860" s="37"/>
      <c r="D3860" s="37"/>
      <c r="G3860" s="37"/>
      <c r="J3860" s="25"/>
      <c r="K3860" s="25"/>
      <c r="P3860" s="25"/>
      <c r="T3860" s="37"/>
      <c r="U3860" s="37"/>
      <c r="Y3860" s="37"/>
      <c r="Z3860" s="37"/>
    </row>
    <row r="3861" spans="1:28" ht="13.5" thickBot="1" x14ac:dyDescent="0.25">
      <c r="A3861" s="113">
        <v>3859</v>
      </c>
      <c r="B3861" s="121"/>
      <c r="C3861" s="121"/>
      <c r="D3861" s="121"/>
      <c r="E3861" s="121"/>
      <c r="F3861" s="122"/>
      <c r="G3861" s="121"/>
      <c r="H3861" s="122"/>
      <c r="I3861" s="121"/>
      <c r="J3861" s="121"/>
      <c r="K3861" s="121"/>
      <c r="L3861" s="121"/>
      <c r="M3861" s="122"/>
      <c r="N3861" s="121"/>
      <c r="O3861" s="121"/>
      <c r="P3861" s="121"/>
      <c r="Q3861" s="121"/>
      <c r="R3861" s="122"/>
      <c r="S3861" s="121"/>
      <c r="T3861" s="121"/>
      <c r="U3861" s="121"/>
      <c r="V3861" s="121"/>
      <c r="W3861" s="122"/>
      <c r="X3861" s="121"/>
      <c r="Y3861" s="114"/>
      <c r="Z3861" s="114"/>
      <c r="AA3861" s="114"/>
      <c r="AB3861" s="115"/>
    </row>
    <row r="3862" spans="1:28" x14ac:dyDescent="0.2">
      <c r="A3862" s="101">
        <v>3860</v>
      </c>
      <c r="B3862" s="37"/>
      <c r="C3862" s="37"/>
      <c r="D3862" s="37"/>
      <c r="G3862" s="37"/>
      <c r="J3862" s="25"/>
      <c r="K3862" s="25"/>
      <c r="P3862" s="25"/>
      <c r="T3862" s="37"/>
      <c r="U3862" s="37"/>
      <c r="Y3862" s="37"/>
      <c r="Z3862" s="37"/>
    </row>
    <row r="3863" spans="1:28" x14ac:dyDescent="0.2">
      <c r="A3863" s="101">
        <v>3861</v>
      </c>
      <c r="B3863" s="37"/>
      <c r="C3863" s="37"/>
      <c r="D3863" s="37"/>
      <c r="G3863" s="37"/>
      <c r="J3863" s="25"/>
      <c r="K3863" s="25"/>
      <c r="P3863" s="25"/>
      <c r="T3863" s="37"/>
      <c r="U3863" s="37"/>
      <c r="Y3863" s="37"/>
      <c r="Z3863" s="37"/>
    </row>
    <row r="3864" spans="1:28" x14ac:dyDescent="0.2">
      <c r="A3864" s="101">
        <v>3862</v>
      </c>
      <c r="B3864" s="37"/>
      <c r="C3864" s="37"/>
      <c r="D3864" s="37"/>
      <c r="G3864" s="37"/>
      <c r="J3864" s="25"/>
      <c r="K3864" s="25"/>
      <c r="P3864" s="25"/>
      <c r="T3864" s="37"/>
      <c r="U3864" s="37"/>
      <c r="Y3864" s="37"/>
      <c r="Z3864" s="37"/>
    </row>
    <row r="3865" spans="1:28" x14ac:dyDescent="0.2">
      <c r="A3865" s="101">
        <v>3863</v>
      </c>
      <c r="B3865" s="37"/>
      <c r="C3865" s="37"/>
      <c r="D3865" s="37"/>
      <c r="G3865" s="37"/>
      <c r="J3865" s="25"/>
      <c r="K3865" s="25"/>
      <c r="P3865" s="25"/>
      <c r="T3865" s="37"/>
      <c r="U3865" s="37"/>
      <c r="Y3865" s="37"/>
      <c r="Z3865" s="37"/>
    </row>
    <row r="3866" spans="1:28" ht="13.5" thickBot="1" x14ac:dyDescent="0.25">
      <c r="A3866" s="113">
        <v>3864</v>
      </c>
      <c r="B3866" s="121"/>
      <c r="C3866" s="121"/>
      <c r="D3866" s="121"/>
      <c r="E3866" s="121"/>
      <c r="F3866" s="122"/>
      <c r="G3866" s="121"/>
      <c r="H3866" s="122"/>
      <c r="I3866" s="121"/>
      <c r="J3866" s="121"/>
      <c r="K3866" s="121"/>
      <c r="L3866" s="121"/>
      <c r="M3866" s="122"/>
      <c r="N3866" s="121"/>
      <c r="O3866" s="121"/>
      <c r="P3866" s="121"/>
      <c r="Q3866" s="121"/>
      <c r="R3866" s="122"/>
      <c r="S3866" s="121"/>
      <c r="T3866" s="121"/>
      <c r="U3866" s="121"/>
      <c r="V3866" s="121"/>
      <c r="W3866" s="122"/>
      <c r="X3866" s="121"/>
      <c r="Y3866" s="114"/>
      <c r="Z3866" s="114"/>
      <c r="AA3866" s="114"/>
      <c r="AB3866" s="115"/>
    </row>
    <row r="3867" spans="1:28" x14ac:dyDescent="0.2">
      <c r="A3867" s="101">
        <v>3865</v>
      </c>
      <c r="B3867" s="37"/>
      <c r="C3867" s="37"/>
      <c r="D3867" s="37"/>
      <c r="G3867" s="37"/>
      <c r="J3867" s="25"/>
      <c r="K3867" s="25"/>
      <c r="P3867" s="25"/>
      <c r="T3867" s="37"/>
      <c r="U3867" s="37"/>
      <c r="Y3867" s="37"/>
      <c r="Z3867" s="37"/>
    </row>
    <row r="3868" spans="1:28" x14ac:dyDescent="0.2">
      <c r="A3868" s="101">
        <v>3866</v>
      </c>
      <c r="B3868" s="37"/>
      <c r="C3868" s="37"/>
      <c r="D3868" s="37"/>
      <c r="G3868" s="37"/>
      <c r="J3868" s="25"/>
      <c r="K3868" s="25"/>
      <c r="P3868" s="25"/>
      <c r="T3868" s="37"/>
      <c r="U3868" s="37"/>
      <c r="Y3868" s="37"/>
      <c r="Z3868" s="37"/>
    </row>
    <row r="3869" spans="1:28" x14ac:dyDescent="0.2">
      <c r="A3869" s="101">
        <v>3867</v>
      </c>
      <c r="B3869" s="37"/>
      <c r="C3869" s="37"/>
      <c r="D3869" s="37"/>
      <c r="G3869" s="37"/>
      <c r="J3869" s="25"/>
      <c r="K3869" s="25"/>
      <c r="P3869" s="25"/>
      <c r="T3869" s="37"/>
      <c r="U3869" s="37"/>
      <c r="Y3869" s="37"/>
      <c r="Z3869" s="37"/>
    </row>
    <row r="3870" spans="1:28" x14ac:dyDescent="0.2">
      <c r="A3870" s="101">
        <v>3868</v>
      </c>
      <c r="B3870" s="37"/>
      <c r="C3870" s="37"/>
      <c r="D3870" s="37"/>
      <c r="G3870" s="37"/>
      <c r="J3870" s="25"/>
      <c r="K3870" s="25"/>
      <c r="P3870" s="25"/>
      <c r="T3870" s="37"/>
      <c r="U3870" s="37"/>
      <c r="Y3870" s="37"/>
      <c r="Z3870" s="37"/>
    </row>
    <row r="3871" spans="1:28" ht="13.5" thickBot="1" x14ac:dyDescent="0.25">
      <c r="A3871" s="113">
        <v>3869</v>
      </c>
      <c r="B3871" s="121"/>
      <c r="C3871" s="121"/>
      <c r="D3871" s="121"/>
      <c r="E3871" s="121"/>
      <c r="F3871" s="122"/>
      <c r="G3871" s="121"/>
      <c r="H3871" s="122"/>
      <c r="I3871" s="121"/>
      <c r="J3871" s="121"/>
      <c r="K3871" s="121"/>
      <c r="L3871" s="121"/>
      <c r="M3871" s="122"/>
      <c r="N3871" s="121"/>
      <c r="O3871" s="121"/>
      <c r="P3871" s="121"/>
      <c r="Q3871" s="121"/>
      <c r="R3871" s="122"/>
      <c r="S3871" s="121"/>
      <c r="T3871" s="121"/>
      <c r="U3871" s="121"/>
      <c r="V3871" s="121"/>
      <c r="W3871" s="122"/>
      <c r="X3871" s="121"/>
      <c r="Y3871" s="114"/>
      <c r="Z3871" s="114"/>
      <c r="AA3871" s="114"/>
      <c r="AB3871" s="115"/>
    </row>
    <row r="3872" spans="1:28" x14ac:dyDescent="0.2">
      <c r="A3872" s="101">
        <v>3870</v>
      </c>
      <c r="B3872" s="37"/>
      <c r="C3872" s="37"/>
      <c r="D3872" s="37"/>
      <c r="G3872" s="37"/>
      <c r="J3872" s="25"/>
      <c r="K3872" s="25"/>
      <c r="P3872" s="25"/>
      <c r="T3872" s="37"/>
      <c r="U3872" s="37"/>
      <c r="Y3872" s="37"/>
      <c r="Z3872" s="37"/>
    </row>
    <row r="3873" spans="1:28" x14ac:dyDescent="0.2">
      <c r="A3873" s="101">
        <v>3871</v>
      </c>
      <c r="B3873" s="37"/>
      <c r="C3873" s="37"/>
      <c r="D3873" s="37"/>
      <c r="G3873" s="37"/>
      <c r="J3873" s="25"/>
      <c r="K3873" s="25"/>
      <c r="P3873" s="25"/>
      <c r="T3873" s="37"/>
      <c r="U3873" s="37"/>
      <c r="Y3873" s="37"/>
      <c r="Z3873" s="37"/>
    </row>
    <row r="3874" spans="1:28" x14ac:dyDescent="0.2">
      <c r="A3874" s="101">
        <v>3872</v>
      </c>
      <c r="B3874" s="37"/>
      <c r="C3874" s="37"/>
      <c r="D3874" s="37"/>
      <c r="G3874" s="37"/>
      <c r="J3874" s="25"/>
      <c r="K3874" s="25"/>
      <c r="P3874" s="25"/>
      <c r="T3874" s="37"/>
      <c r="U3874" s="37"/>
      <c r="Y3874" s="37"/>
      <c r="Z3874" s="37"/>
    </row>
    <row r="3875" spans="1:28" x14ac:dyDescent="0.2">
      <c r="A3875" s="101">
        <v>3873</v>
      </c>
      <c r="B3875" s="37"/>
      <c r="C3875" s="37"/>
      <c r="D3875" s="37"/>
      <c r="G3875" s="37"/>
      <c r="J3875" s="25"/>
      <c r="K3875" s="25"/>
      <c r="P3875" s="25"/>
      <c r="T3875" s="37"/>
      <c r="U3875" s="37"/>
      <c r="Y3875" s="37"/>
      <c r="Z3875" s="37"/>
    </row>
    <row r="3876" spans="1:28" ht="13.5" thickBot="1" x14ac:dyDescent="0.25">
      <c r="A3876" s="113">
        <v>3874</v>
      </c>
      <c r="B3876" s="121"/>
      <c r="C3876" s="121"/>
      <c r="D3876" s="121"/>
      <c r="E3876" s="121"/>
      <c r="F3876" s="122"/>
      <c r="G3876" s="121"/>
      <c r="H3876" s="122"/>
      <c r="I3876" s="121"/>
      <c r="J3876" s="121"/>
      <c r="K3876" s="121"/>
      <c r="L3876" s="121"/>
      <c r="M3876" s="122"/>
      <c r="N3876" s="121"/>
      <c r="O3876" s="121"/>
      <c r="P3876" s="121"/>
      <c r="Q3876" s="121"/>
      <c r="R3876" s="122"/>
      <c r="S3876" s="121"/>
      <c r="T3876" s="121"/>
      <c r="U3876" s="121"/>
      <c r="V3876" s="121"/>
      <c r="W3876" s="122"/>
      <c r="X3876" s="121"/>
      <c r="Y3876" s="114"/>
      <c r="Z3876" s="114"/>
      <c r="AA3876" s="114"/>
      <c r="AB3876" s="115"/>
    </row>
    <row r="3877" spans="1:28" x14ac:dyDescent="0.2">
      <c r="A3877" s="101">
        <v>3875</v>
      </c>
      <c r="B3877" s="37"/>
      <c r="C3877" s="37"/>
      <c r="D3877" s="37"/>
      <c r="G3877" s="37"/>
      <c r="J3877" s="25"/>
      <c r="K3877" s="25"/>
      <c r="P3877" s="25"/>
      <c r="T3877" s="37"/>
      <c r="U3877" s="37"/>
      <c r="Y3877" s="37"/>
      <c r="Z3877" s="37"/>
    </row>
    <row r="3878" spans="1:28" x14ac:dyDescent="0.2">
      <c r="A3878" s="101">
        <v>3876</v>
      </c>
      <c r="B3878" s="37"/>
      <c r="C3878" s="37"/>
      <c r="D3878" s="37"/>
      <c r="G3878" s="37"/>
      <c r="J3878" s="25"/>
      <c r="K3878" s="25"/>
      <c r="P3878" s="25"/>
      <c r="T3878" s="37"/>
      <c r="U3878" s="37"/>
      <c r="Y3878" s="37"/>
      <c r="Z3878" s="37"/>
    </row>
    <row r="3879" spans="1:28" x14ac:dyDescent="0.2">
      <c r="A3879" s="101">
        <v>3877</v>
      </c>
      <c r="B3879" s="37"/>
      <c r="C3879" s="37"/>
      <c r="D3879" s="37"/>
      <c r="G3879" s="37"/>
      <c r="J3879" s="25"/>
      <c r="K3879" s="25"/>
      <c r="P3879" s="25"/>
      <c r="T3879" s="37"/>
      <c r="U3879" s="37"/>
      <c r="Y3879" s="37"/>
      <c r="Z3879" s="37"/>
    </row>
    <row r="3880" spans="1:28" x14ac:dyDescent="0.2">
      <c r="A3880" s="101">
        <v>3878</v>
      </c>
      <c r="B3880" s="37"/>
      <c r="C3880" s="37"/>
      <c r="D3880" s="37"/>
      <c r="G3880" s="37"/>
      <c r="J3880" s="25"/>
      <c r="K3880" s="25"/>
      <c r="P3880" s="25"/>
      <c r="T3880" s="37"/>
      <c r="U3880" s="37"/>
      <c r="Y3880" s="37"/>
      <c r="Z3880" s="37"/>
    </row>
    <row r="3881" spans="1:28" ht="13.5" thickBot="1" x14ac:dyDescent="0.25">
      <c r="A3881" s="113">
        <v>3879</v>
      </c>
      <c r="B3881" s="121"/>
      <c r="C3881" s="121"/>
      <c r="D3881" s="121"/>
      <c r="E3881" s="121"/>
      <c r="F3881" s="122"/>
      <c r="G3881" s="121"/>
      <c r="H3881" s="122"/>
      <c r="I3881" s="121"/>
      <c r="J3881" s="121"/>
      <c r="K3881" s="121"/>
      <c r="L3881" s="121"/>
      <c r="M3881" s="122"/>
      <c r="N3881" s="121"/>
      <c r="O3881" s="121"/>
      <c r="P3881" s="121"/>
      <c r="Q3881" s="121"/>
      <c r="R3881" s="122"/>
      <c r="S3881" s="121"/>
      <c r="T3881" s="121"/>
      <c r="U3881" s="121"/>
      <c r="V3881" s="121"/>
      <c r="W3881" s="122"/>
      <c r="X3881" s="121"/>
      <c r="Y3881" s="114"/>
      <c r="Z3881" s="114"/>
      <c r="AA3881" s="114"/>
      <c r="AB3881" s="115"/>
    </row>
    <row r="3882" spans="1:28" x14ac:dyDescent="0.2">
      <c r="A3882" s="101">
        <v>3880</v>
      </c>
      <c r="B3882" s="37"/>
      <c r="C3882" s="37"/>
      <c r="D3882" s="37"/>
      <c r="G3882" s="37"/>
      <c r="J3882" s="25"/>
      <c r="K3882" s="25"/>
      <c r="P3882" s="25"/>
      <c r="T3882" s="37"/>
      <c r="U3882" s="37"/>
      <c r="Y3882" s="37"/>
      <c r="Z3882" s="37"/>
    </row>
    <row r="3883" spans="1:28" x14ac:dyDescent="0.2">
      <c r="A3883" s="101">
        <v>3881</v>
      </c>
      <c r="B3883" s="37"/>
      <c r="C3883" s="37"/>
      <c r="D3883" s="37"/>
      <c r="G3883" s="37"/>
      <c r="J3883" s="25"/>
      <c r="K3883" s="25"/>
      <c r="P3883" s="25"/>
      <c r="T3883" s="37"/>
      <c r="U3883" s="37"/>
      <c r="Y3883" s="37"/>
      <c r="Z3883" s="37"/>
    </row>
    <row r="3884" spans="1:28" x14ac:dyDescent="0.2">
      <c r="A3884" s="101">
        <v>3882</v>
      </c>
      <c r="B3884" s="37"/>
      <c r="C3884" s="37"/>
      <c r="D3884" s="37"/>
      <c r="G3884" s="37"/>
      <c r="J3884" s="25"/>
      <c r="K3884" s="25"/>
      <c r="P3884" s="25"/>
      <c r="T3884" s="37"/>
      <c r="U3884" s="37"/>
      <c r="Y3884" s="37"/>
      <c r="Z3884" s="37"/>
    </row>
    <row r="3885" spans="1:28" x14ac:dyDescent="0.2">
      <c r="A3885" s="101">
        <v>3883</v>
      </c>
      <c r="B3885" s="37"/>
      <c r="C3885" s="37"/>
      <c r="D3885" s="37"/>
      <c r="G3885" s="37"/>
      <c r="J3885" s="25"/>
      <c r="K3885" s="25"/>
      <c r="P3885" s="25"/>
      <c r="T3885" s="37"/>
      <c r="U3885" s="37"/>
      <c r="Y3885" s="37"/>
      <c r="Z3885" s="37"/>
    </row>
    <row r="3886" spans="1:28" ht="13.5" thickBot="1" x14ac:dyDescent="0.25">
      <c r="A3886" s="113">
        <v>3884</v>
      </c>
      <c r="B3886" s="121"/>
      <c r="C3886" s="121"/>
      <c r="D3886" s="121"/>
      <c r="E3886" s="121"/>
      <c r="F3886" s="122"/>
      <c r="G3886" s="121"/>
      <c r="H3886" s="122"/>
      <c r="I3886" s="121"/>
      <c r="J3886" s="121"/>
      <c r="K3886" s="121"/>
      <c r="L3886" s="121"/>
      <c r="M3886" s="122"/>
      <c r="N3886" s="121"/>
      <c r="O3886" s="121"/>
      <c r="P3886" s="121"/>
      <c r="Q3886" s="121"/>
      <c r="R3886" s="122"/>
      <c r="S3886" s="121"/>
      <c r="T3886" s="121"/>
      <c r="U3886" s="121"/>
      <c r="V3886" s="121"/>
      <c r="W3886" s="122"/>
      <c r="X3886" s="121"/>
      <c r="Y3886" s="114"/>
      <c r="Z3886" s="114"/>
      <c r="AA3886" s="114"/>
      <c r="AB3886" s="115"/>
    </row>
    <row r="3887" spans="1:28" x14ac:dyDescent="0.2">
      <c r="A3887" s="101">
        <v>3885</v>
      </c>
      <c r="B3887" s="37"/>
      <c r="C3887" s="37"/>
      <c r="D3887" s="37"/>
      <c r="G3887" s="37"/>
      <c r="J3887" s="25"/>
      <c r="K3887" s="25"/>
      <c r="P3887" s="25"/>
      <c r="T3887" s="37"/>
      <c r="U3887" s="37"/>
      <c r="Y3887" s="37"/>
      <c r="Z3887" s="37"/>
    </row>
    <row r="3888" spans="1:28" x14ac:dyDescent="0.2">
      <c r="A3888" s="101">
        <v>3886</v>
      </c>
      <c r="B3888" s="37"/>
      <c r="C3888" s="37"/>
      <c r="D3888" s="37"/>
      <c r="G3888" s="37"/>
      <c r="J3888" s="25"/>
      <c r="K3888" s="25"/>
      <c r="P3888" s="25"/>
      <c r="T3888" s="37"/>
      <c r="U3888" s="37"/>
      <c r="Y3888" s="37"/>
      <c r="Z3888" s="37"/>
    </row>
    <row r="3889" spans="1:28" x14ac:dyDescent="0.2">
      <c r="A3889" s="101">
        <v>3887</v>
      </c>
      <c r="B3889" s="37"/>
      <c r="C3889" s="37"/>
      <c r="D3889" s="37"/>
      <c r="G3889" s="37"/>
      <c r="J3889" s="25"/>
      <c r="K3889" s="25"/>
      <c r="P3889" s="25"/>
      <c r="T3889" s="37"/>
      <c r="U3889" s="37"/>
      <c r="Y3889" s="37"/>
      <c r="Z3889" s="37"/>
    </row>
    <row r="3890" spans="1:28" x14ac:dyDescent="0.2">
      <c r="A3890" s="101">
        <v>3888</v>
      </c>
      <c r="B3890" s="37"/>
      <c r="C3890" s="37"/>
      <c r="D3890" s="37"/>
      <c r="G3890" s="37"/>
      <c r="J3890" s="25"/>
      <c r="K3890" s="25"/>
      <c r="P3890" s="25"/>
      <c r="T3890" s="37"/>
      <c r="U3890" s="37"/>
      <c r="Y3890" s="37"/>
      <c r="Z3890" s="37"/>
    </row>
    <row r="3891" spans="1:28" ht="13.5" thickBot="1" x14ac:dyDescent="0.25">
      <c r="A3891" s="113">
        <v>3889</v>
      </c>
      <c r="B3891" s="121"/>
      <c r="C3891" s="121"/>
      <c r="D3891" s="121"/>
      <c r="E3891" s="121"/>
      <c r="F3891" s="122"/>
      <c r="G3891" s="121"/>
      <c r="H3891" s="122"/>
      <c r="I3891" s="121"/>
      <c r="J3891" s="121"/>
      <c r="K3891" s="121"/>
      <c r="L3891" s="121"/>
      <c r="M3891" s="122"/>
      <c r="N3891" s="121"/>
      <c r="O3891" s="121"/>
      <c r="P3891" s="121"/>
      <c r="Q3891" s="121"/>
      <c r="R3891" s="122"/>
      <c r="S3891" s="121"/>
      <c r="T3891" s="121"/>
      <c r="U3891" s="121"/>
      <c r="V3891" s="121"/>
      <c r="W3891" s="122"/>
      <c r="X3891" s="121"/>
      <c r="Y3891" s="114"/>
      <c r="Z3891" s="114"/>
      <c r="AA3891" s="114"/>
      <c r="AB3891" s="115"/>
    </row>
    <row r="3892" spans="1:28" x14ac:dyDescent="0.2">
      <c r="A3892" s="101">
        <v>3890</v>
      </c>
      <c r="B3892" s="37"/>
      <c r="C3892" s="37"/>
      <c r="D3892" s="37"/>
      <c r="G3892" s="37"/>
      <c r="J3892" s="25"/>
      <c r="K3892" s="25"/>
      <c r="P3892" s="25"/>
      <c r="T3892" s="37"/>
      <c r="U3892" s="37"/>
      <c r="Y3892" s="37"/>
      <c r="Z3892" s="37"/>
    </row>
    <row r="3893" spans="1:28" x14ac:dyDescent="0.2">
      <c r="A3893" s="101">
        <v>3891</v>
      </c>
      <c r="B3893" s="37"/>
      <c r="C3893" s="37"/>
      <c r="D3893" s="37"/>
      <c r="G3893" s="37"/>
      <c r="J3893" s="25"/>
      <c r="K3893" s="25"/>
      <c r="P3893" s="25"/>
      <c r="T3893" s="37"/>
      <c r="U3893" s="37"/>
      <c r="Y3893" s="37"/>
      <c r="Z3893" s="37"/>
    </row>
    <row r="3894" spans="1:28" x14ac:dyDescent="0.2">
      <c r="A3894" s="101">
        <v>3892</v>
      </c>
      <c r="B3894" s="37"/>
      <c r="C3894" s="37"/>
      <c r="D3894" s="37"/>
      <c r="G3894" s="37"/>
      <c r="J3894" s="25"/>
      <c r="K3894" s="25"/>
      <c r="P3894" s="25"/>
      <c r="T3894" s="37"/>
      <c r="U3894" s="37"/>
      <c r="Y3894" s="37"/>
      <c r="Z3894" s="37"/>
    </row>
    <row r="3895" spans="1:28" x14ac:dyDescent="0.2">
      <c r="A3895" s="101">
        <v>3893</v>
      </c>
      <c r="B3895" s="37"/>
      <c r="C3895" s="37"/>
      <c r="D3895" s="37"/>
      <c r="G3895" s="37"/>
      <c r="J3895" s="25"/>
      <c r="K3895" s="25"/>
      <c r="P3895" s="25"/>
      <c r="T3895" s="37"/>
      <c r="U3895" s="37"/>
      <c r="Y3895" s="37"/>
      <c r="Z3895" s="37"/>
    </row>
    <row r="3896" spans="1:28" ht="13.5" thickBot="1" x14ac:dyDescent="0.25">
      <c r="A3896" s="113">
        <v>3894</v>
      </c>
      <c r="B3896" s="121"/>
      <c r="C3896" s="121"/>
      <c r="D3896" s="121"/>
      <c r="E3896" s="121"/>
      <c r="F3896" s="122"/>
      <c r="G3896" s="121"/>
      <c r="H3896" s="122"/>
      <c r="I3896" s="121"/>
      <c r="J3896" s="121"/>
      <c r="K3896" s="121"/>
      <c r="L3896" s="121"/>
      <c r="M3896" s="122"/>
      <c r="N3896" s="121"/>
      <c r="O3896" s="121"/>
      <c r="P3896" s="121"/>
      <c r="Q3896" s="121"/>
      <c r="R3896" s="122"/>
      <c r="S3896" s="121"/>
      <c r="T3896" s="121"/>
      <c r="U3896" s="121"/>
      <c r="V3896" s="121"/>
      <c r="W3896" s="122"/>
      <c r="X3896" s="121"/>
      <c r="Y3896" s="114"/>
      <c r="Z3896" s="114"/>
      <c r="AA3896" s="114"/>
      <c r="AB3896" s="115"/>
    </row>
    <row r="3897" spans="1:28" x14ac:dyDescent="0.2">
      <c r="A3897" s="101">
        <v>3895</v>
      </c>
      <c r="B3897" s="37"/>
      <c r="C3897" s="37"/>
      <c r="D3897" s="37"/>
      <c r="G3897" s="37"/>
      <c r="J3897" s="25"/>
      <c r="K3897" s="25"/>
      <c r="P3897" s="25"/>
      <c r="T3897" s="37"/>
      <c r="U3897" s="37"/>
      <c r="Y3897" s="37"/>
      <c r="Z3897" s="37"/>
    </row>
    <row r="3898" spans="1:28" x14ac:dyDescent="0.2">
      <c r="A3898" s="101">
        <v>3896</v>
      </c>
      <c r="B3898" s="37"/>
      <c r="C3898" s="37"/>
      <c r="D3898" s="37"/>
      <c r="G3898" s="37"/>
      <c r="J3898" s="25"/>
      <c r="K3898" s="25"/>
      <c r="P3898" s="25"/>
      <c r="T3898" s="37"/>
      <c r="U3898" s="37"/>
      <c r="Y3898" s="37"/>
      <c r="Z3898" s="37"/>
    </row>
    <row r="3899" spans="1:28" x14ac:dyDescent="0.2">
      <c r="A3899" s="101">
        <v>3897</v>
      </c>
      <c r="B3899" s="37"/>
      <c r="C3899" s="37"/>
      <c r="D3899" s="37"/>
      <c r="G3899" s="37"/>
      <c r="J3899" s="25"/>
      <c r="K3899" s="25"/>
      <c r="P3899" s="25"/>
      <c r="T3899" s="37"/>
      <c r="U3899" s="37"/>
      <c r="Y3899" s="37"/>
      <c r="Z3899" s="37"/>
    </row>
    <row r="3900" spans="1:28" x14ac:dyDescent="0.2">
      <c r="A3900" s="101">
        <v>3898</v>
      </c>
      <c r="B3900" s="37"/>
      <c r="C3900" s="37"/>
      <c r="D3900" s="37"/>
      <c r="G3900" s="37"/>
      <c r="J3900" s="25"/>
      <c r="K3900" s="25"/>
      <c r="P3900" s="25"/>
      <c r="T3900" s="37"/>
      <c r="U3900" s="37"/>
      <c r="Y3900" s="37"/>
      <c r="Z3900" s="37"/>
    </row>
    <row r="3901" spans="1:28" ht="13.5" thickBot="1" x14ac:dyDescent="0.25">
      <c r="A3901" s="113">
        <v>3899</v>
      </c>
      <c r="B3901" s="121"/>
      <c r="C3901" s="121"/>
      <c r="D3901" s="121"/>
      <c r="E3901" s="121"/>
      <c r="F3901" s="122"/>
      <c r="G3901" s="121"/>
      <c r="H3901" s="122"/>
      <c r="I3901" s="121"/>
      <c r="J3901" s="121"/>
      <c r="K3901" s="121"/>
      <c r="L3901" s="121"/>
      <c r="M3901" s="122"/>
      <c r="N3901" s="121"/>
      <c r="O3901" s="121"/>
      <c r="P3901" s="121"/>
      <c r="Q3901" s="121"/>
      <c r="R3901" s="122"/>
      <c r="S3901" s="121"/>
      <c r="T3901" s="121"/>
      <c r="U3901" s="121"/>
      <c r="V3901" s="121"/>
      <c r="W3901" s="122"/>
      <c r="X3901" s="121"/>
      <c r="Y3901" s="114"/>
      <c r="Z3901" s="114"/>
      <c r="AA3901" s="114"/>
      <c r="AB3901" s="115"/>
    </row>
    <row r="3902" spans="1:28" x14ac:dyDescent="0.2">
      <c r="A3902" s="101">
        <v>3900</v>
      </c>
      <c r="B3902" s="37"/>
      <c r="C3902" s="37"/>
      <c r="D3902" s="37"/>
      <c r="G3902" s="37"/>
      <c r="J3902" s="25"/>
      <c r="K3902" s="25"/>
      <c r="P3902" s="25"/>
      <c r="T3902" s="37"/>
      <c r="U3902" s="37"/>
      <c r="Y3902" s="37"/>
      <c r="Z3902" s="37"/>
    </row>
    <row r="3903" spans="1:28" x14ac:dyDescent="0.2">
      <c r="A3903" s="101">
        <v>3901</v>
      </c>
      <c r="B3903" s="37"/>
      <c r="C3903" s="37"/>
      <c r="D3903" s="37"/>
      <c r="G3903" s="37"/>
      <c r="J3903" s="25"/>
      <c r="K3903" s="25"/>
      <c r="P3903" s="25"/>
      <c r="T3903" s="37"/>
      <c r="U3903" s="37"/>
      <c r="Y3903" s="37"/>
      <c r="Z3903" s="37"/>
    </row>
    <row r="3904" spans="1:28" x14ac:dyDescent="0.2">
      <c r="A3904" s="101">
        <v>3902</v>
      </c>
      <c r="B3904" s="37"/>
      <c r="C3904" s="37"/>
      <c r="D3904" s="37"/>
      <c r="G3904" s="37"/>
      <c r="J3904" s="25"/>
      <c r="K3904" s="25"/>
      <c r="P3904" s="25"/>
      <c r="T3904" s="37"/>
      <c r="U3904" s="37"/>
      <c r="Y3904" s="37"/>
      <c r="Z3904" s="37"/>
    </row>
    <row r="3905" spans="1:28" x14ac:dyDescent="0.2">
      <c r="A3905" s="101">
        <v>3903</v>
      </c>
      <c r="B3905" s="37"/>
      <c r="C3905" s="37"/>
      <c r="D3905" s="37"/>
      <c r="G3905" s="37"/>
      <c r="J3905" s="25"/>
      <c r="K3905" s="25"/>
      <c r="P3905" s="25"/>
      <c r="T3905" s="37"/>
      <c r="U3905" s="37"/>
      <c r="Y3905" s="37"/>
      <c r="Z3905" s="37"/>
    </row>
    <row r="3906" spans="1:28" ht="13.5" thickBot="1" x14ac:dyDescent="0.25">
      <c r="A3906" s="113">
        <v>3904</v>
      </c>
      <c r="B3906" s="121"/>
      <c r="C3906" s="121"/>
      <c r="D3906" s="121"/>
      <c r="E3906" s="121"/>
      <c r="F3906" s="122"/>
      <c r="G3906" s="121"/>
      <c r="H3906" s="122"/>
      <c r="I3906" s="121"/>
      <c r="J3906" s="121"/>
      <c r="K3906" s="121"/>
      <c r="L3906" s="121"/>
      <c r="M3906" s="122"/>
      <c r="N3906" s="121"/>
      <c r="O3906" s="121"/>
      <c r="P3906" s="121"/>
      <c r="Q3906" s="121"/>
      <c r="R3906" s="122"/>
      <c r="S3906" s="121"/>
      <c r="T3906" s="121"/>
      <c r="U3906" s="121"/>
      <c r="V3906" s="121"/>
      <c r="W3906" s="122"/>
      <c r="X3906" s="121"/>
      <c r="Y3906" s="114"/>
      <c r="Z3906" s="114"/>
      <c r="AA3906" s="114"/>
      <c r="AB3906" s="115"/>
    </row>
    <row r="3907" spans="1:28" x14ac:dyDescent="0.2">
      <c r="A3907" s="101">
        <v>3905</v>
      </c>
      <c r="B3907" s="37"/>
      <c r="C3907" s="37"/>
      <c r="D3907" s="37"/>
      <c r="G3907" s="37"/>
      <c r="J3907" s="25"/>
      <c r="K3907" s="25"/>
      <c r="P3907" s="25"/>
      <c r="T3907" s="37"/>
      <c r="U3907" s="37"/>
      <c r="Y3907" s="37"/>
      <c r="Z3907" s="37"/>
    </row>
    <row r="3908" spans="1:28" x14ac:dyDescent="0.2">
      <c r="A3908" s="101">
        <v>3906</v>
      </c>
      <c r="B3908" s="37"/>
      <c r="C3908" s="37"/>
      <c r="D3908" s="37"/>
      <c r="G3908" s="37"/>
      <c r="J3908" s="25"/>
      <c r="K3908" s="25"/>
      <c r="P3908" s="25"/>
      <c r="T3908" s="37"/>
      <c r="U3908" s="37"/>
      <c r="Y3908" s="37"/>
      <c r="Z3908" s="37"/>
    </row>
    <row r="3909" spans="1:28" x14ac:dyDescent="0.2">
      <c r="A3909" s="101">
        <v>3907</v>
      </c>
      <c r="B3909" s="37"/>
      <c r="C3909" s="37"/>
      <c r="D3909" s="37"/>
      <c r="G3909" s="37"/>
      <c r="J3909" s="25"/>
      <c r="K3909" s="25"/>
      <c r="P3909" s="25"/>
      <c r="T3909" s="37"/>
      <c r="U3909" s="37"/>
      <c r="Y3909" s="37"/>
      <c r="Z3909" s="37"/>
    </row>
    <row r="3910" spans="1:28" x14ac:dyDescent="0.2">
      <c r="A3910" s="101">
        <v>3908</v>
      </c>
      <c r="B3910" s="37"/>
      <c r="C3910" s="37"/>
      <c r="D3910" s="37"/>
      <c r="G3910" s="37"/>
      <c r="J3910" s="25"/>
      <c r="K3910" s="25"/>
      <c r="P3910" s="25"/>
      <c r="T3910" s="37"/>
      <c r="U3910" s="37"/>
      <c r="Y3910" s="37"/>
      <c r="Z3910" s="37"/>
    </row>
    <row r="3911" spans="1:28" ht="13.5" thickBot="1" x14ac:dyDescent="0.25">
      <c r="A3911" s="113">
        <v>3909</v>
      </c>
      <c r="B3911" s="121"/>
      <c r="C3911" s="121"/>
      <c r="D3911" s="121"/>
      <c r="E3911" s="121"/>
      <c r="F3911" s="122"/>
      <c r="G3911" s="121"/>
      <c r="H3911" s="122"/>
      <c r="I3911" s="121"/>
      <c r="J3911" s="121"/>
      <c r="K3911" s="121"/>
      <c r="L3911" s="121"/>
      <c r="M3911" s="122"/>
      <c r="N3911" s="121"/>
      <c r="O3911" s="121"/>
      <c r="P3911" s="121"/>
      <c r="Q3911" s="121"/>
      <c r="R3911" s="122"/>
      <c r="S3911" s="121"/>
      <c r="T3911" s="121"/>
      <c r="U3911" s="121"/>
      <c r="V3911" s="121"/>
      <c r="W3911" s="122"/>
      <c r="X3911" s="121"/>
      <c r="Y3911" s="114"/>
      <c r="Z3911" s="114"/>
      <c r="AA3911" s="114"/>
      <c r="AB3911" s="115"/>
    </row>
    <row r="3912" spans="1:28" x14ac:dyDescent="0.2">
      <c r="A3912" s="101">
        <v>3910</v>
      </c>
      <c r="B3912" s="37"/>
      <c r="C3912" s="37"/>
      <c r="D3912" s="37"/>
      <c r="G3912" s="37"/>
      <c r="J3912" s="25"/>
      <c r="K3912" s="25"/>
      <c r="P3912" s="25"/>
      <c r="T3912" s="37"/>
      <c r="U3912" s="37"/>
      <c r="Y3912" s="37"/>
      <c r="Z3912" s="37"/>
    </row>
    <row r="3913" spans="1:28" x14ac:dyDescent="0.2">
      <c r="A3913" s="101">
        <v>3911</v>
      </c>
      <c r="B3913" s="37"/>
      <c r="C3913" s="37"/>
      <c r="D3913" s="37"/>
      <c r="G3913" s="37"/>
      <c r="J3913" s="25"/>
      <c r="K3913" s="25"/>
      <c r="P3913" s="25"/>
      <c r="T3913" s="37"/>
      <c r="U3913" s="37"/>
      <c r="Y3913" s="37"/>
      <c r="Z3913" s="37"/>
    </row>
    <row r="3914" spans="1:28" x14ac:dyDescent="0.2">
      <c r="A3914" s="101">
        <v>3912</v>
      </c>
      <c r="B3914" s="37"/>
      <c r="C3914" s="37"/>
      <c r="D3914" s="37"/>
      <c r="G3914" s="37"/>
      <c r="J3914" s="25"/>
      <c r="K3914" s="25"/>
      <c r="P3914" s="25"/>
      <c r="T3914" s="37"/>
      <c r="U3914" s="37"/>
      <c r="Y3914" s="37"/>
      <c r="Z3914" s="37"/>
    </row>
    <row r="3915" spans="1:28" x14ac:dyDescent="0.2">
      <c r="A3915" s="101">
        <v>3913</v>
      </c>
      <c r="B3915" s="37"/>
      <c r="C3915" s="37"/>
      <c r="D3915" s="37"/>
      <c r="G3915" s="37"/>
      <c r="J3915" s="25"/>
      <c r="K3915" s="25"/>
      <c r="P3915" s="25"/>
      <c r="T3915" s="37"/>
      <c r="U3915" s="37"/>
      <c r="Y3915" s="37"/>
      <c r="Z3915" s="37"/>
    </row>
    <row r="3916" spans="1:28" ht="13.5" thickBot="1" x14ac:dyDescent="0.25">
      <c r="A3916" s="113">
        <v>3914</v>
      </c>
      <c r="B3916" s="121"/>
      <c r="C3916" s="121"/>
      <c r="D3916" s="121"/>
      <c r="E3916" s="121"/>
      <c r="F3916" s="122"/>
      <c r="G3916" s="121"/>
      <c r="H3916" s="122"/>
      <c r="I3916" s="121"/>
      <c r="J3916" s="121"/>
      <c r="K3916" s="121"/>
      <c r="L3916" s="121"/>
      <c r="M3916" s="122"/>
      <c r="N3916" s="121"/>
      <c r="O3916" s="121"/>
      <c r="P3916" s="121"/>
      <c r="Q3916" s="121"/>
      <c r="R3916" s="122"/>
      <c r="S3916" s="121"/>
      <c r="T3916" s="121"/>
      <c r="U3916" s="121"/>
      <c r="V3916" s="121"/>
      <c r="W3916" s="122"/>
      <c r="X3916" s="121"/>
      <c r="Y3916" s="114"/>
      <c r="Z3916" s="114"/>
      <c r="AA3916" s="114"/>
      <c r="AB3916" s="115"/>
    </row>
    <row r="3917" spans="1:28" x14ac:dyDescent="0.2">
      <c r="A3917" s="101">
        <v>3915</v>
      </c>
      <c r="B3917" s="37"/>
      <c r="C3917" s="37"/>
      <c r="D3917" s="37"/>
      <c r="G3917" s="37"/>
      <c r="J3917" s="25"/>
      <c r="K3917" s="25"/>
      <c r="P3917" s="25"/>
      <c r="T3917" s="37"/>
      <c r="U3917" s="37"/>
      <c r="Y3917" s="37"/>
      <c r="Z3917" s="37"/>
    </row>
    <row r="3918" spans="1:28" x14ac:dyDescent="0.2">
      <c r="A3918" s="101">
        <v>3916</v>
      </c>
      <c r="B3918" s="37"/>
      <c r="C3918" s="37"/>
      <c r="D3918" s="37"/>
      <c r="G3918" s="37"/>
      <c r="J3918" s="25"/>
      <c r="K3918" s="25"/>
      <c r="P3918" s="25"/>
      <c r="T3918" s="37"/>
      <c r="U3918" s="37"/>
      <c r="Y3918" s="37"/>
      <c r="Z3918" s="37"/>
    </row>
    <row r="3919" spans="1:28" x14ac:dyDescent="0.2">
      <c r="A3919" s="101">
        <v>3917</v>
      </c>
      <c r="B3919" s="37"/>
      <c r="C3919" s="37"/>
      <c r="D3919" s="37"/>
      <c r="G3919" s="37"/>
      <c r="J3919" s="25"/>
      <c r="K3919" s="25"/>
      <c r="P3919" s="25"/>
      <c r="T3919" s="37"/>
      <c r="U3919" s="37"/>
      <c r="Y3919" s="37"/>
      <c r="Z3919" s="37"/>
    </row>
    <row r="3920" spans="1:28" x14ac:dyDescent="0.2">
      <c r="A3920" s="101">
        <v>3918</v>
      </c>
      <c r="B3920" s="37"/>
      <c r="C3920" s="37"/>
      <c r="D3920" s="37"/>
      <c r="G3920" s="37"/>
      <c r="J3920" s="25"/>
      <c r="K3920" s="25"/>
      <c r="P3920" s="25"/>
      <c r="T3920" s="37"/>
      <c r="U3920" s="37"/>
      <c r="Y3920" s="37"/>
      <c r="Z3920" s="37"/>
    </row>
    <row r="3921" spans="1:28" ht="13.5" thickBot="1" x14ac:dyDescent="0.25">
      <c r="A3921" s="113">
        <v>3919</v>
      </c>
      <c r="B3921" s="121"/>
      <c r="C3921" s="121"/>
      <c r="D3921" s="121"/>
      <c r="E3921" s="121"/>
      <c r="F3921" s="122"/>
      <c r="G3921" s="121"/>
      <c r="H3921" s="122"/>
      <c r="I3921" s="121"/>
      <c r="J3921" s="121"/>
      <c r="K3921" s="121"/>
      <c r="L3921" s="121"/>
      <c r="M3921" s="122"/>
      <c r="N3921" s="121"/>
      <c r="O3921" s="121"/>
      <c r="P3921" s="121"/>
      <c r="Q3921" s="121"/>
      <c r="R3921" s="122"/>
      <c r="S3921" s="121"/>
      <c r="T3921" s="121"/>
      <c r="U3921" s="121"/>
      <c r="V3921" s="121"/>
      <c r="W3921" s="122"/>
      <c r="X3921" s="121"/>
      <c r="Y3921" s="114"/>
      <c r="Z3921" s="114"/>
      <c r="AA3921" s="114"/>
      <c r="AB3921" s="115"/>
    </row>
    <row r="3922" spans="1:28" x14ac:dyDescent="0.2">
      <c r="A3922" s="101">
        <v>3920</v>
      </c>
      <c r="B3922" s="37"/>
      <c r="C3922" s="37"/>
      <c r="D3922" s="37"/>
      <c r="G3922" s="37"/>
      <c r="J3922" s="25"/>
      <c r="K3922" s="25"/>
      <c r="P3922" s="25"/>
      <c r="T3922" s="37"/>
      <c r="U3922" s="37"/>
      <c r="Y3922" s="37"/>
      <c r="Z3922" s="37"/>
    </row>
    <row r="3923" spans="1:28" x14ac:dyDescent="0.2">
      <c r="A3923" s="101">
        <v>3921</v>
      </c>
      <c r="B3923" s="37"/>
      <c r="C3923" s="37"/>
      <c r="D3923" s="37"/>
      <c r="G3923" s="37"/>
      <c r="J3923" s="25"/>
      <c r="K3923" s="25"/>
      <c r="P3923" s="25"/>
      <c r="T3923" s="37"/>
      <c r="U3923" s="37"/>
      <c r="Y3923" s="37"/>
      <c r="Z3923" s="37"/>
    </row>
    <row r="3924" spans="1:28" x14ac:dyDescent="0.2">
      <c r="A3924" s="101">
        <v>3922</v>
      </c>
      <c r="B3924" s="37"/>
      <c r="C3924" s="37"/>
      <c r="D3924" s="37"/>
      <c r="G3924" s="37"/>
      <c r="J3924" s="25"/>
      <c r="K3924" s="25"/>
      <c r="P3924" s="25"/>
      <c r="T3924" s="37"/>
      <c r="U3924" s="37"/>
      <c r="Y3924" s="37"/>
      <c r="Z3924" s="37"/>
    </row>
    <row r="3925" spans="1:28" x14ac:dyDescent="0.2">
      <c r="A3925" s="101">
        <v>3923</v>
      </c>
      <c r="B3925" s="37"/>
      <c r="C3925" s="37"/>
      <c r="D3925" s="37"/>
      <c r="G3925" s="37"/>
      <c r="J3925" s="25"/>
      <c r="K3925" s="25"/>
      <c r="P3925" s="25"/>
      <c r="T3925" s="37"/>
      <c r="U3925" s="37"/>
      <c r="Y3925" s="37"/>
      <c r="Z3925" s="37"/>
    </row>
    <row r="3926" spans="1:28" ht="13.5" thickBot="1" x14ac:dyDescent="0.25">
      <c r="A3926" s="113">
        <v>3924</v>
      </c>
      <c r="B3926" s="121"/>
      <c r="C3926" s="121"/>
      <c r="D3926" s="121"/>
      <c r="E3926" s="121"/>
      <c r="F3926" s="122"/>
      <c r="G3926" s="121"/>
      <c r="H3926" s="122"/>
      <c r="I3926" s="121"/>
      <c r="J3926" s="121"/>
      <c r="K3926" s="121"/>
      <c r="L3926" s="121"/>
      <c r="M3926" s="122"/>
      <c r="N3926" s="121"/>
      <c r="O3926" s="121"/>
      <c r="P3926" s="121"/>
      <c r="Q3926" s="121"/>
      <c r="R3926" s="122"/>
      <c r="S3926" s="121"/>
      <c r="T3926" s="121"/>
      <c r="U3926" s="121"/>
      <c r="V3926" s="121"/>
      <c r="W3926" s="122"/>
      <c r="X3926" s="121"/>
      <c r="Y3926" s="114"/>
      <c r="Z3926" s="114"/>
      <c r="AA3926" s="114"/>
      <c r="AB3926" s="115"/>
    </row>
    <row r="3927" spans="1:28" x14ac:dyDescent="0.2">
      <c r="A3927" s="101">
        <v>3925</v>
      </c>
      <c r="B3927" s="37"/>
      <c r="C3927" s="37"/>
      <c r="D3927" s="37"/>
      <c r="G3927" s="37"/>
      <c r="J3927" s="25"/>
      <c r="K3927" s="25"/>
      <c r="P3927" s="25"/>
      <c r="T3927" s="37"/>
      <c r="U3927" s="37"/>
      <c r="Y3927" s="37"/>
      <c r="Z3927" s="37"/>
    </row>
    <row r="3928" spans="1:28" x14ac:dyDescent="0.2">
      <c r="A3928" s="101">
        <v>3926</v>
      </c>
      <c r="B3928" s="37"/>
      <c r="C3928" s="37"/>
      <c r="D3928" s="37"/>
      <c r="G3928" s="37"/>
      <c r="J3928" s="25"/>
      <c r="K3928" s="25"/>
      <c r="P3928" s="25"/>
      <c r="T3928" s="37"/>
      <c r="U3928" s="37"/>
      <c r="Y3928" s="37"/>
      <c r="Z3928" s="37"/>
    </row>
    <row r="3929" spans="1:28" x14ac:dyDescent="0.2">
      <c r="A3929" s="101">
        <v>3927</v>
      </c>
      <c r="B3929" s="37"/>
      <c r="C3929" s="37"/>
      <c r="D3929" s="37"/>
      <c r="G3929" s="37"/>
      <c r="J3929" s="25"/>
      <c r="K3929" s="25"/>
      <c r="P3929" s="25"/>
      <c r="T3929" s="37"/>
      <c r="U3929" s="37"/>
      <c r="Y3929" s="37"/>
      <c r="Z3929" s="37"/>
    </row>
    <row r="3930" spans="1:28" x14ac:dyDescent="0.2">
      <c r="A3930" s="101">
        <v>3928</v>
      </c>
      <c r="B3930" s="37"/>
      <c r="C3930" s="37"/>
      <c r="D3930" s="37"/>
      <c r="G3930" s="37"/>
      <c r="J3930" s="25"/>
      <c r="K3930" s="25"/>
      <c r="P3930" s="25"/>
      <c r="T3930" s="37"/>
      <c r="U3930" s="37"/>
      <c r="Y3930" s="37"/>
      <c r="Z3930" s="37"/>
    </row>
    <row r="3931" spans="1:28" ht="13.5" thickBot="1" x14ac:dyDescent="0.25">
      <c r="A3931" s="113">
        <v>3929</v>
      </c>
      <c r="B3931" s="121"/>
      <c r="C3931" s="121"/>
      <c r="D3931" s="121"/>
      <c r="E3931" s="121"/>
      <c r="F3931" s="122"/>
      <c r="G3931" s="121"/>
      <c r="H3931" s="122"/>
      <c r="I3931" s="121"/>
      <c r="J3931" s="121"/>
      <c r="K3931" s="121"/>
      <c r="L3931" s="121"/>
      <c r="M3931" s="122"/>
      <c r="N3931" s="121"/>
      <c r="O3931" s="121"/>
      <c r="P3931" s="121"/>
      <c r="Q3931" s="121"/>
      <c r="R3931" s="122"/>
      <c r="S3931" s="121"/>
      <c r="T3931" s="121"/>
      <c r="U3931" s="121"/>
      <c r="V3931" s="121"/>
      <c r="W3931" s="122"/>
      <c r="X3931" s="121"/>
      <c r="Y3931" s="114"/>
      <c r="Z3931" s="114"/>
      <c r="AA3931" s="114"/>
      <c r="AB3931" s="115"/>
    </row>
    <row r="3932" spans="1:28" x14ac:dyDescent="0.2">
      <c r="A3932" s="101">
        <v>3930</v>
      </c>
      <c r="B3932" s="37"/>
      <c r="C3932" s="37"/>
      <c r="D3932" s="37"/>
      <c r="G3932" s="37"/>
      <c r="J3932" s="25"/>
      <c r="K3932" s="25"/>
      <c r="P3932" s="25"/>
      <c r="T3932" s="37"/>
      <c r="U3932" s="37"/>
      <c r="Y3932" s="37"/>
      <c r="Z3932" s="37"/>
    </row>
    <row r="3933" spans="1:28" x14ac:dyDescent="0.2">
      <c r="A3933" s="101">
        <v>3931</v>
      </c>
      <c r="B3933" s="37"/>
      <c r="C3933" s="37"/>
      <c r="D3933" s="37"/>
      <c r="G3933" s="37"/>
      <c r="J3933" s="25"/>
      <c r="K3933" s="25"/>
      <c r="P3933" s="25"/>
      <c r="T3933" s="37"/>
      <c r="U3933" s="37"/>
      <c r="Y3933" s="37"/>
      <c r="Z3933" s="37"/>
    </row>
    <row r="3934" spans="1:28" x14ac:dyDescent="0.2">
      <c r="A3934" s="101">
        <v>3932</v>
      </c>
      <c r="B3934" s="37"/>
      <c r="C3934" s="37"/>
      <c r="D3934" s="37"/>
      <c r="G3934" s="37"/>
      <c r="J3934" s="25"/>
      <c r="K3934" s="25"/>
      <c r="P3934" s="25"/>
      <c r="T3934" s="37"/>
      <c r="U3934" s="37"/>
      <c r="Y3934" s="37"/>
      <c r="Z3934" s="37"/>
    </row>
    <row r="3935" spans="1:28" x14ac:dyDescent="0.2">
      <c r="A3935" s="101">
        <v>3933</v>
      </c>
      <c r="B3935" s="37"/>
      <c r="C3935" s="37"/>
      <c r="D3935" s="37"/>
      <c r="G3935" s="37"/>
      <c r="J3935" s="25"/>
      <c r="K3935" s="25"/>
      <c r="P3935" s="25"/>
      <c r="T3935" s="37"/>
      <c r="U3935" s="37"/>
      <c r="Y3935" s="37"/>
      <c r="Z3935" s="37"/>
    </row>
    <row r="3936" spans="1:28" ht="13.5" thickBot="1" x14ac:dyDescent="0.25">
      <c r="A3936" s="113">
        <v>3934</v>
      </c>
      <c r="B3936" s="121"/>
      <c r="C3936" s="121"/>
      <c r="D3936" s="121"/>
      <c r="E3936" s="121"/>
      <c r="F3936" s="122"/>
      <c r="G3936" s="121"/>
      <c r="H3936" s="122"/>
      <c r="I3936" s="121"/>
      <c r="J3936" s="121"/>
      <c r="K3936" s="121"/>
      <c r="L3936" s="121"/>
      <c r="M3936" s="122"/>
      <c r="N3936" s="121"/>
      <c r="O3936" s="121"/>
      <c r="P3936" s="121"/>
      <c r="Q3936" s="121"/>
      <c r="R3936" s="122"/>
      <c r="S3936" s="121"/>
      <c r="T3936" s="121"/>
      <c r="U3936" s="121"/>
      <c r="V3936" s="121"/>
      <c r="W3936" s="122"/>
      <c r="X3936" s="121"/>
      <c r="Y3936" s="114"/>
      <c r="Z3936" s="114"/>
      <c r="AA3936" s="114"/>
      <c r="AB3936" s="115"/>
    </row>
    <row r="3937" spans="1:28" x14ac:dyDescent="0.2">
      <c r="A3937" s="101">
        <v>3935</v>
      </c>
      <c r="B3937" s="37"/>
      <c r="C3937" s="37"/>
      <c r="D3937" s="37"/>
      <c r="G3937" s="37"/>
      <c r="J3937" s="25"/>
      <c r="K3937" s="25"/>
      <c r="P3937" s="25"/>
      <c r="T3937" s="37"/>
      <c r="U3937" s="37"/>
      <c r="Y3937" s="37"/>
      <c r="Z3937" s="37"/>
    </row>
    <row r="3938" spans="1:28" x14ac:dyDescent="0.2">
      <c r="A3938" s="101">
        <v>3936</v>
      </c>
      <c r="B3938" s="37"/>
      <c r="C3938" s="37"/>
      <c r="D3938" s="37"/>
      <c r="G3938" s="37"/>
      <c r="J3938" s="25"/>
      <c r="K3938" s="25"/>
      <c r="P3938" s="25"/>
      <c r="T3938" s="37"/>
      <c r="U3938" s="37"/>
      <c r="Y3938" s="37"/>
      <c r="Z3938" s="37"/>
    </row>
    <row r="3939" spans="1:28" x14ac:dyDescent="0.2">
      <c r="A3939" s="101">
        <v>3937</v>
      </c>
      <c r="B3939" s="37"/>
      <c r="C3939" s="37"/>
      <c r="D3939" s="37"/>
      <c r="G3939" s="37"/>
      <c r="J3939" s="25"/>
      <c r="K3939" s="25"/>
      <c r="P3939" s="25"/>
      <c r="T3939" s="37"/>
      <c r="U3939" s="37"/>
      <c r="Y3939" s="37"/>
      <c r="Z3939" s="37"/>
    </row>
    <row r="3940" spans="1:28" x14ac:dyDescent="0.2">
      <c r="A3940" s="101">
        <v>3938</v>
      </c>
      <c r="B3940" s="37"/>
      <c r="C3940" s="37"/>
      <c r="D3940" s="37"/>
      <c r="G3940" s="37"/>
      <c r="J3940" s="25"/>
      <c r="K3940" s="25"/>
      <c r="P3940" s="25"/>
      <c r="T3940" s="37"/>
      <c r="U3940" s="37"/>
      <c r="Y3940" s="37"/>
      <c r="Z3940" s="37"/>
    </row>
    <row r="3941" spans="1:28" ht="13.5" thickBot="1" x14ac:dyDescent="0.25">
      <c r="A3941" s="113">
        <v>3939</v>
      </c>
      <c r="B3941" s="121"/>
      <c r="C3941" s="121"/>
      <c r="D3941" s="121"/>
      <c r="E3941" s="121"/>
      <c r="F3941" s="122"/>
      <c r="G3941" s="121"/>
      <c r="H3941" s="122"/>
      <c r="I3941" s="121"/>
      <c r="J3941" s="121"/>
      <c r="K3941" s="121"/>
      <c r="L3941" s="121"/>
      <c r="M3941" s="122"/>
      <c r="N3941" s="121"/>
      <c r="O3941" s="121"/>
      <c r="P3941" s="121"/>
      <c r="Q3941" s="121"/>
      <c r="R3941" s="122"/>
      <c r="S3941" s="121"/>
      <c r="T3941" s="121"/>
      <c r="U3941" s="121"/>
      <c r="V3941" s="121"/>
      <c r="W3941" s="122"/>
      <c r="X3941" s="121"/>
      <c r="Y3941" s="114"/>
      <c r="Z3941" s="114"/>
      <c r="AA3941" s="114"/>
      <c r="AB3941" s="115"/>
    </row>
    <row r="3942" spans="1:28" x14ac:dyDescent="0.2">
      <c r="A3942" s="101">
        <v>3940</v>
      </c>
      <c r="B3942" s="37"/>
      <c r="C3942" s="37"/>
      <c r="D3942" s="37"/>
      <c r="G3942" s="37"/>
      <c r="J3942" s="25"/>
      <c r="K3942" s="25"/>
      <c r="P3942" s="25"/>
      <c r="T3942" s="37"/>
      <c r="U3942" s="37"/>
      <c r="Y3942" s="37"/>
      <c r="Z3942" s="37"/>
    </row>
    <row r="3943" spans="1:28" x14ac:dyDescent="0.2">
      <c r="A3943" s="101">
        <v>3941</v>
      </c>
      <c r="B3943" s="37"/>
      <c r="C3943" s="37"/>
      <c r="D3943" s="37"/>
      <c r="G3943" s="37"/>
      <c r="J3943" s="25"/>
      <c r="K3943" s="25"/>
      <c r="P3943" s="25"/>
      <c r="T3943" s="37"/>
      <c r="U3943" s="37"/>
      <c r="Y3943" s="37"/>
      <c r="Z3943" s="37"/>
    </row>
    <row r="3944" spans="1:28" x14ac:dyDescent="0.2">
      <c r="A3944" s="101">
        <v>3942</v>
      </c>
      <c r="B3944" s="37"/>
      <c r="C3944" s="37"/>
      <c r="D3944" s="37"/>
      <c r="G3944" s="37"/>
      <c r="J3944" s="25"/>
      <c r="K3944" s="25"/>
      <c r="P3944" s="25"/>
      <c r="T3944" s="37"/>
      <c r="U3944" s="37"/>
      <c r="Y3944" s="37"/>
      <c r="Z3944" s="37"/>
    </row>
    <row r="3945" spans="1:28" x14ac:dyDescent="0.2">
      <c r="A3945" s="101">
        <v>3943</v>
      </c>
      <c r="B3945" s="37"/>
      <c r="C3945" s="37"/>
      <c r="D3945" s="37"/>
      <c r="G3945" s="37"/>
      <c r="J3945" s="25"/>
      <c r="K3945" s="25"/>
      <c r="P3945" s="25"/>
      <c r="T3945" s="37"/>
      <c r="U3945" s="37"/>
      <c r="Y3945" s="37"/>
      <c r="Z3945" s="37"/>
    </row>
    <row r="3946" spans="1:28" ht="13.5" thickBot="1" x14ac:dyDescent="0.25">
      <c r="A3946" s="113">
        <v>3944</v>
      </c>
      <c r="B3946" s="121"/>
      <c r="C3946" s="121"/>
      <c r="D3946" s="121"/>
      <c r="E3946" s="121"/>
      <c r="F3946" s="122"/>
      <c r="G3946" s="121"/>
      <c r="H3946" s="122"/>
      <c r="I3946" s="121"/>
      <c r="J3946" s="121"/>
      <c r="K3946" s="121"/>
      <c r="L3946" s="121"/>
      <c r="M3946" s="122"/>
      <c r="N3946" s="121"/>
      <c r="O3946" s="121"/>
      <c r="P3946" s="121"/>
      <c r="Q3946" s="121"/>
      <c r="R3946" s="122"/>
      <c r="S3946" s="121"/>
      <c r="T3946" s="121"/>
      <c r="U3946" s="121"/>
      <c r="V3946" s="121"/>
      <c r="W3946" s="122"/>
      <c r="X3946" s="121"/>
      <c r="Y3946" s="114"/>
      <c r="Z3946" s="114"/>
      <c r="AA3946" s="114"/>
      <c r="AB3946" s="115"/>
    </row>
    <row r="3947" spans="1:28" x14ac:dyDescent="0.2">
      <c r="A3947" s="101">
        <v>3945</v>
      </c>
      <c r="B3947" s="37"/>
      <c r="C3947" s="37"/>
      <c r="D3947" s="37"/>
      <c r="G3947" s="37"/>
      <c r="J3947" s="25"/>
      <c r="K3947" s="25"/>
      <c r="P3947" s="25"/>
      <c r="T3947" s="37"/>
      <c r="U3947" s="37"/>
      <c r="Y3947" s="37"/>
      <c r="Z3947" s="37"/>
    </row>
    <row r="3948" spans="1:28" x14ac:dyDescent="0.2">
      <c r="A3948" s="101">
        <v>3946</v>
      </c>
      <c r="B3948" s="37"/>
      <c r="C3948" s="37"/>
      <c r="D3948" s="37"/>
      <c r="G3948" s="37"/>
      <c r="J3948" s="25"/>
      <c r="K3948" s="25"/>
      <c r="P3948" s="25"/>
      <c r="T3948" s="37"/>
      <c r="U3948" s="37"/>
      <c r="Y3948" s="37"/>
      <c r="Z3948" s="37"/>
    </row>
    <row r="3949" spans="1:28" x14ac:dyDescent="0.2">
      <c r="A3949" s="101">
        <v>3947</v>
      </c>
      <c r="B3949" s="37"/>
      <c r="C3949" s="37"/>
      <c r="D3949" s="37"/>
      <c r="G3949" s="37"/>
      <c r="J3949" s="25"/>
      <c r="K3949" s="25"/>
      <c r="P3949" s="25"/>
      <c r="T3949" s="37"/>
      <c r="U3949" s="37"/>
      <c r="Y3949" s="37"/>
      <c r="Z3949" s="37"/>
    </row>
    <row r="3950" spans="1:28" x14ac:dyDescent="0.2">
      <c r="A3950" s="101">
        <v>3948</v>
      </c>
      <c r="B3950" s="37"/>
      <c r="C3950" s="37"/>
      <c r="D3950" s="37"/>
      <c r="G3950" s="37"/>
      <c r="J3950" s="25"/>
      <c r="K3950" s="25"/>
      <c r="P3950" s="25"/>
      <c r="T3950" s="37"/>
      <c r="U3950" s="37"/>
      <c r="Y3950" s="37"/>
      <c r="Z3950" s="37"/>
    </row>
    <row r="3951" spans="1:28" ht="13.5" thickBot="1" x14ac:dyDescent="0.25">
      <c r="A3951" s="113">
        <v>3949</v>
      </c>
      <c r="B3951" s="121"/>
      <c r="C3951" s="121"/>
      <c r="D3951" s="121"/>
      <c r="E3951" s="121"/>
      <c r="F3951" s="122"/>
      <c r="G3951" s="121"/>
      <c r="H3951" s="122"/>
      <c r="I3951" s="121"/>
      <c r="J3951" s="121"/>
      <c r="K3951" s="121"/>
      <c r="L3951" s="121"/>
      <c r="M3951" s="122"/>
      <c r="N3951" s="121"/>
      <c r="O3951" s="121"/>
      <c r="P3951" s="121"/>
      <c r="Q3951" s="121"/>
      <c r="R3951" s="122"/>
      <c r="S3951" s="121"/>
      <c r="T3951" s="121"/>
      <c r="U3951" s="121"/>
      <c r="V3951" s="121"/>
      <c r="W3951" s="122"/>
      <c r="X3951" s="121"/>
      <c r="Y3951" s="114"/>
      <c r="Z3951" s="114"/>
      <c r="AA3951" s="114"/>
      <c r="AB3951" s="115"/>
    </row>
    <row r="3952" spans="1:28" x14ac:dyDescent="0.2">
      <c r="A3952" s="101">
        <v>3950</v>
      </c>
      <c r="B3952" s="37"/>
      <c r="C3952" s="37"/>
      <c r="D3952" s="37"/>
      <c r="G3952" s="37"/>
      <c r="J3952" s="25"/>
      <c r="K3952" s="25"/>
      <c r="P3952" s="25"/>
      <c r="T3952" s="37"/>
      <c r="U3952" s="37"/>
      <c r="Y3952" s="37"/>
      <c r="Z3952" s="37"/>
    </row>
    <row r="3953" spans="1:28" x14ac:dyDescent="0.2">
      <c r="A3953" s="101">
        <v>3951</v>
      </c>
      <c r="B3953" s="37"/>
      <c r="C3953" s="37"/>
      <c r="D3953" s="37"/>
      <c r="G3953" s="37"/>
      <c r="J3953" s="25"/>
      <c r="K3953" s="25"/>
      <c r="P3953" s="25"/>
      <c r="T3953" s="37"/>
      <c r="U3953" s="37"/>
      <c r="Y3953" s="37"/>
      <c r="Z3953" s="37"/>
    </row>
    <row r="3954" spans="1:28" x14ac:dyDescent="0.2">
      <c r="A3954" s="101">
        <v>3952</v>
      </c>
      <c r="B3954" s="37"/>
      <c r="C3954" s="37"/>
      <c r="D3954" s="37"/>
      <c r="G3954" s="37"/>
      <c r="J3954" s="25"/>
      <c r="K3954" s="25"/>
      <c r="P3954" s="25"/>
      <c r="T3954" s="37"/>
      <c r="U3954" s="37"/>
      <c r="Y3954" s="37"/>
      <c r="Z3954" s="37"/>
    </row>
    <row r="3955" spans="1:28" x14ac:dyDescent="0.2">
      <c r="A3955" s="101">
        <v>3953</v>
      </c>
      <c r="B3955" s="37"/>
      <c r="C3955" s="37"/>
      <c r="D3955" s="37"/>
      <c r="G3955" s="37"/>
      <c r="J3955" s="25"/>
      <c r="K3955" s="25"/>
      <c r="P3955" s="25"/>
      <c r="T3955" s="37"/>
      <c r="U3955" s="37"/>
      <c r="Y3955" s="37"/>
      <c r="Z3955" s="37"/>
    </row>
    <row r="3956" spans="1:28" ht="13.5" thickBot="1" x14ac:dyDescent="0.25">
      <c r="A3956" s="113">
        <v>3954</v>
      </c>
      <c r="B3956" s="121"/>
      <c r="C3956" s="121"/>
      <c r="D3956" s="121"/>
      <c r="E3956" s="121"/>
      <c r="F3956" s="122"/>
      <c r="G3956" s="121"/>
      <c r="H3956" s="122"/>
      <c r="I3956" s="121"/>
      <c r="J3956" s="121"/>
      <c r="K3956" s="121"/>
      <c r="L3956" s="121"/>
      <c r="M3956" s="122"/>
      <c r="N3956" s="121"/>
      <c r="O3956" s="121"/>
      <c r="P3956" s="121"/>
      <c r="Q3956" s="121"/>
      <c r="R3956" s="122"/>
      <c r="S3956" s="121"/>
      <c r="T3956" s="121"/>
      <c r="U3956" s="121"/>
      <c r="V3956" s="121"/>
      <c r="W3956" s="122"/>
      <c r="X3956" s="121"/>
      <c r="Y3956" s="114"/>
      <c r="Z3956" s="114"/>
      <c r="AA3956" s="114"/>
      <c r="AB3956" s="115"/>
    </row>
    <row r="3957" spans="1:28" x14ac:dyDescent="0.2">
      <c r="A3957" s="101">
        <v>3955</v>
      </c>
      <c r="B3957" s="37"/>
      <c r="C3957" s="37"/>
      <c r="D3957" s="37"/>
      <c r="G3957" s="37"/>
      <c r="J3957" s="25"/>
      <c r="K3957" s="25"/>
      <c r="P3957" s="25"/>
      <c r="T3957" s="37"/>
      <c r="U3957" s="37"/>
      <c r="Y3957" s="37"/>
      <c r="Z3957" s="37"/>
    </row>
    <row r="3958" spans="1:28" x14ac:dyDescent="0.2">
      <c r="A3958" s="101">
        <v>3956</v>
      </c>
      <c r="B3958" s="37"/>
      <c r="C3958" s="37"/>
      <c r="D3958" s="37"/>
      <c r="G3958" s="37"/>
      <c r="J3958" s="25"/>
      <c r="K3958" s="25"/>
      <c r="P3958" s="25"/>
      <c r="T3958" s="37"/>
      <c r="U3958" s="37"/>
      <c r="Y3958" s="37"/>
      <c r="Z3958" s="37"/>
    </row>
    <row r="3959" spans="1:28" x14ac:dyDescent="0.2">
      <c r="A3959" s="101">
        <v>3957</v>
      </c>
      <c r="B3959" s="37"/>
      <c r="C3959" s="37"/>
      <c r="D3959" s="37"/>
      <c r="G3959" s="37"/>
      <c r="J3959" s="25"/>
      <c r="K3959" s="25"/>
      <c r="P3959" s="25"/>
      <c r="T3959" s="37"/>
      <c r="U3959" s="37"/>
      <c r="Y3959" s="37"/>
      <c r="Z3959" s="37"/>
    </row>
    <row r="3960" spans="1:28" x14ac:dyDescent="0.2">
      <c r="A3960" s="101">
        <v>3958</v>
      </c>
      <c r="B3960" s="37"/>
      <c r="C3960" s="37"/>
      <c r="D3960" s="37"/>
      <c r="G3960" s="37"/>
      <c r="J3960" s="25"/>
      <c r="K3960" s="25"/>
      <c r="P3960" s="25"/>
      <c r="T3960" s="37"/>
      <c r="U3960" s="37"/>
      <c r="Y3960" s="37"/>
      <c r="Z3960" s="37"/>
    </row>
    <row r="3961" spans="1:28" ht="13.5" thickBot="1" x14ac:dyDescent="0.25">
      <c r="A3961" s="113">
        <v>3959</v>
      </c>
      <c r="B3961" s="121"/>
      <c r="C3961" s="121"/>
      <c r="D3961" s="121"/>
      <c r="E3961" s="121"/>
      <c r="F3961" s="122"/>
      <c r="G3961" s="121"/>
      <c r="H3961" s="122"/>
      <c r="I3961" s="121"/>
      <c r="J3961" s="121"/>
      <c r="K3961" s="121"/>
      <c r="L3961" s="121"/>
      <c r="M3961" s="122"/>
      <c r="N3961" s="121"/>
      <c r="O3961" s="121"/>
      <c r="P3961" s="121"/>
      <c r="Q3961" s="121"/>
      <c r="R3961" s="122"/>
      <c r="S3961" s="121"/>
      <c r="T3961" s="121"/>
      <c r="U3961" s="121"/>
      <c r="V3961" s="121"/>
      <c r="W3961" s="122"/>
      <c r="X3961" s="121"/>
      <c r="Y3961" s="114"/>
      <c r="Z3961" s="114"/>
      <c r="AA3961" s="114"/>
      <c r="AB3961" s="115"/>
    </row>
    <row r="3962" spans="1:28" x14ac:dyDescent="0.2">
      <c r="A3962" s="101">
        <v>3960</v>
      </c>
      <c r="B3962" s="37"/>
      <c r="C3962" s="37"/>
      <c r="D3962" s="37"/>
      <c r="G3962" s="37"/>
      <c r="J3962" s="25"/>
      <c r="K3962" s="25"/>
      <c r="P3962" s="25"/>
      <c r="T3962" s="37"/>
      <c r="U3962" s="37"/>
      <c r="Y3962" s="37"/>
      <c r="Z3962" s="37"/>
    </row>
    <row r="3963" spans="1:28" x14ac:dyDescent="0.2">
      <c r="A3963" s="101">
        <v>3961</v>
      </c>
      <c r="B3963" s="37"/>
      <c r="C3963" s="37"/>
      <c r="D3963" s="37"/>
      <c r="G3963" s="37"/>
      <c r="J3963" s="25"/>
      <c r="K3963" s="25"/>
      <c r="P3963" s="25"/>
      <c r="T3963" s="37"/>
      <c r="U3963" s="37"/>
      <c r="Y3963" s="37"/>
      <c r="Z3963" s="37"/>
    </row>
    <row r="3964" spans="1:28" x14ac:dyDescent="0.2">
      <c r="A3964" s="101">
        <v>3962</v>
      </c>
      <c r="B3964" s="37"/>
      <c r="C3964" s="37"/>
      <c r="D3964" s="37"/>
      <c r="G3964" s="37"/>
      <c r="J3964" s="25"/>
      <c r="K3964" s="25"/>
      <c r="P3964" s="25"/>
      <c r="T3964" s="37"/>
      <c r="U3964" s="37"/>
      <c r="Y3964" s="37"/>
      <c r="Z3964" s="37"/>
    </row>
    <row r="3965" spans="1:28" x14ac:dyDescent="0.2">
      <c r="A3965" s="101">
        <v>3963</v>
      </c>
      <c r="B3965" s="37"/>
      <c r="C3965" s="37"/>
      <c r="D3965" s="37"/>
      <c r="G3965" s="37"/>
      <c r="J3965" s="25"/>
      <c r="K3965" s="25"/>
      <c r="P3965" s="25"/>
      <c r="T3965" s="37"/>
      <c r="U3965" s="37"/>
      <c r="Y3965" s="37"/>
      <c r="Z3965" s="37"/>
    </row>
    <row r="3966" spans="1:28" ht="13.5" thickBot="1" x14ac:dyDescent="0.25">
      <c r="A3966" s="113">
        <v>3964</v>
      </c>
      <c r="B3966" s="121"/>
      <c r="C3966" s="121"/>
      <c r="D3966" s="121"/>
      <c r="E3966" s="121"/>
      <c r="F3966" s="122"/>
      <c r="G3966" s="121"/>
      <c r="H3966" s="122"/>
      <c r="I3966" s="121"/>
      <c r="J3966" s="121"/>
      <c r="K3966" s="121"/>
      <c r="L3966" s="121"/>
      <c r="M3966" s="122"/>
      <c r="N3966" s="121"/>
      <c r="O3966" s="121"/>
      <c r="P3966" s="121"/>
      <c r="Q3966" s="121"/>
      <c r="R3966" s="122"/>
      <c r="S3966" s="121"/>
      <c r="T3966" s="121"/>
      <c r="U3966" s="121"/>
      <c r="V3966" s="121"/>
      <c r="W3966" s="122"/>
      <c r="X3966" s="121"/>
      <c r="Y3966" s="114"/>
      <c r="Z3966" s="114"/>
      <c r="AA3966" s="114"/>
      <c r="AB3966" s="115"/>
    </row>
    <row r="3967" spans="1:28" x14ac:dyDescent="0.2">
      <c r="A3967" s="101">
        <v>3965</v>
      </c>
      <c r="B3967" s="37"/>
      <c r="C3967" s="37"/>
      <c r="D3967" s="37"/>
      <c r="G3967" s="37"/>
      <c r="J3967" s="25"/>
      <c r="K3967" s="25"/>
      <c r="P3967" s="25"/>
      <c r="T3967" s="37"/>
      <c r="U3967" s="37"/>
      <c r="Y3967" s="37"/>
      <c r="Z3967" s="37"/>
    </row>
    <row r="3968" spans="1:28" x14ac:dyDescent="0.2">
      <c r="A3968" s="101">
        <v>3966</v>
      </c>
      <c r="B3968" s="37"/>
      <c r="C3968" s="37"/>
      <c r="D3968" s="37"/>
      <c r="G3968" s="37"/>
      <c r="J3968" s="25"/>
      <c r="K3968" s="25"/>
      <c r="P3968" s="25"/>
      <c r="T3968" s="37"/>
      <c r="U3968" s="37"/>
      <c r="Y3968" s="37"/>
      <c r="Z3968" s="37"/>
    </row>
    <row r="3969" spans="1:28" x14ac:dyDescent="0.2">
      <c r="A3969" s="101">
        <v>3967</v>
      </c>
      <c r="B3969" s="37"/>
      <c r="C3969" s="37"/>
      <c r="D3969" s="37"/>
      <c r="G3969" s="37"/>
      <c r="J3969" s="25"/>
      <c r="K3969" s="25"/>
      <c r="P3969" s="25"/>
      <c r="T3969" s="37"/>
      <c r="U3969" s="37"/>
      <c r="Y3969" s="37"/>
      <c r="Z3969" s="37"/>
    </row>
    <row r="3970" spans="1:28" x14ac:dyDescent="0.2">
      <c r="A3970" s="101">
        <v>3968</v>
      </c>
      <c r="B3970" s="37"/>
      <c r="C3970" s="37"/>
      <c r="D3970" s="37"/>
      <c r="G3970" s="37"/>
      <c r="J3970" s="25"/>
      <c r="K3970" s="25"/>
      <c r="P3970" s="25"/>
      <c r="T3970" s="37"/>
      <c r="U3970" s="37"/>
      <c r="Y3970" s="37"/>
      <c r="Z3970" s="37"/>
    </row>
    <row r="3971" spans="1:28" ht="13.5" thickBot="1" x14ac:dyDescent="0.25">
      <c r="A3971" s="113">
        <v>3969</v>
      </c>
      <c r="B3971" s="121"/>
      <c r="C3971" s="121"/>
      <c r="D3971" s="121"/>
      <c r="E3971" s="121"/>
      <c r="F3971" s="122"/>
      <c r="G3971" s="121"/>
      <c r="H3971" s="122"/>
      <c r="I3971" s="121"/>
      <c r="J3971" s="121"/>
      <c r="K3971" s="121"/>
      <c r="L3971" s="121"/>
      <c r="M3971" s="122"/>
      <c r="N3971" s="121"/>
      <c r="O3971" s="121"/>
      <c r="P3971" s="121"/>
      <c r="Q3971" s="121"/>
      <c r="R3971" s="122"/>
      <c r="S3971" s="121"/>
      <c r="T3971" s="121"/>
      <c r="U3971" s="121"/>
      <c r="V3971" s="121"/>
      <c r="W3971" s="122"/>
      <c r="X3971" s="121"/>
      <c r="Y3971" s="114"/>
      <c r="Z3971" s="114"/>
      <c r="AA3971" s="114"/>
      <c r="AB3971" s="115"/>
    </row>
    <row r="3972" spans="1:28" x14ac:dyDescent="0.2">
      <c r="A3972" s="101">
        <v>3970</v>
      </c>
      <c r="B3972" s="37"/>
      <c r="C3972" s="37"/>
      <c r="D3972" s="37"/>
      <c r="G3972" s="37"/>
      <c r="J3972" s="25"/>
      <c r="K3972" s="25"/>
      <c r="P3972" s="25"/>
      <c r="T3972" s="37"/>
      <c r="U3972" s="37"/>
      <c r="Y3972" s="37"/>
      <c r="Z3972" s="37"/>
    </row>
    <row r="3973" spans="1:28" x14ac:dyDescent="0.2">
      <c r="A3973" s="101">
        <v>3971</v>
      </c>
      <c r="B3973" s="37"/>
      <c r="C3973" s="37"/>
      <c r="D3973" s="37"/>
      <c r="G3973" s="37"/>
      <c r="J3973" s="25"/>
      <c r="K3973" s="25"/>
      <c r="P3973" s="25"/>
      <c r="T3973" s="37"/>
      <c r="U3973" s="37"/>
      <c r="Y3973" s="37"/>
      <c r="Z3973" s="37"/>
    </row>
    <row r="3974" spans="1:28" x14ac:dyDescent="0.2">
      <c r="A3974" s="101">
        <v>3972</v>
      </c>
      <c r="B3974" s="37"/>
      <c r="C3974" s="37"/>
      <c r="D3974" s="37"/>
      <c r="G3974" s="37"/>
      <c r="J3974" s="25"/>
      <c r="K3974" s="25"/>
      <c r="P3974" s="25"/>
      <c r="T3974" s="37"/>
      <c r="U3974" s="37"/>
      <c r="Y3974" s="37"/>
      <c r="Z3974" s="37"/>
    </row>
    <row r="3975" spans="1:28" x14ac:dyDescent="0.2">
      <c r="A3975" s="101">
        <v>3973</v>
      </c>
      <c r="B3975" s="37"/>
      <c r="C3975" s="37"/>
      <c r="D3975" s="37"/>
      <c r="G3975" s="37"/>
      <c r="J3975" s="25"/>
      <c r="K3975" s="25"/>
      <c r="P3975" s="25"/>
      <c r="T3975" s="37"/>
      <c r="U3975" s="37"/>
      <c r="Y3975" s="37"/>
      <c r="Z3975" s="37"/>
    </row>
    <row r="3976" spans="1:28" ht="13.5" thickBot="1" x14ac:dyDescent="0.25">
      <c r="A3976" s="113">
        <v>3974</v>
      </c>
      <c r="B3976" s="121"/>
      <c r="C3976" s="121"/>
      <c r="D3976" s="121"/>
      <c r="E3976" s="121"/>
      <c r="F3976" s="122"/>
      <c r="G3976" s="121"/>
      <c r="H3976" s="122"/>
      <c r="I3976" s="121"/>
      <c r="J3976" s="121"/>
      <c r="K3976" s="121"/>
      <c r="L3976" s="121"/>
      <c r="M3976" s="122"/>
      <c r="N3976" s="121"/>
      <c r="O3976" s="121"/>
      <c r="P3976" s="121"/>
      <c r="Q3976" s="121"/>
      <c r="R3976" s="122"/>
      <c r="S3976" s="121"/>
      <c r="T3976" s="121"/>
      <c r="U3976" s="121"/>
      <c r="V3976" s="121"/>
      <c r="W3976" s="122"/>
      <c r="X3976" s="121"/>
      <c r="Y3976" s="114"/>
      <c r="Z3976" s="114"/>
      <c r="AA3976" s="114"/>
      <c r="AB3976" s="115"/>
    </row>
    <row r="3977" spans="1:28" x14ac:dyDescent="0.2">
      <c r="A3977" s="101">
        <v>3975</v>
      </c>
      <c r="B3977" s="37"/>
      <c r="C3977" s="37"/>
      <c r="D3977" s="37"/>
      <c r="G3977" s="37"/>
      <c r="J3977" s="25"/>
      <c r="K3977" s="25"/>
      <c r="P3977" s="25"/>
      <c r="T3977" s="37"/>
      <c r="U3977" s="37"/>
      <c r="Y3977" s="37"/>
      <c r="Z3977" s="37"/>
    </row>
    <row r="3978" spans="1:28" x14ac:dyDescent="0.2">
      <c r="A3978" s="101">
        <v>3976</v>
      </c>
      <c r="B3978" s="37"/>
      <c r="C3978" s="37"/>
      <c r="D3978" s="37"/>
      <c r="G3978" s="37"/>
      <c r="J3978" s="25"/>
      <c r="K3978" s="25"/>
      <c r="P3978" s="25"/>
      <c r="T3978" s="37"/>
      <c r="U3978" s="37"/>
      <c r="Y3978" s="37"/>
      <c r="Z3978" s="37"/>
    </row>
    <row r="3979" spans="1:28" x14ac:dyDescent="0.2">
      <c r="A3979" s="101">
        <v>3977</v>
      </c>
      <c r="B3979" s="37"/>
      <c r="C3979" s="37"/>
      <c r="D3979" s="37"/>
      <c r="G3979" s="37"/>
      <c r="J3979" s="25"/>
      <c r="K3979" s="25"/>
      <c r="P3979" s="25"/>
      <c r="T3979" s="37"/>
      <c r="U3979" s="37"/>
      <c r="Y3979" s="37"/>
      <c r="Z3979" s="37"/>
    </row>
    <row r="3980" spans="1:28" x14ac:dyDescent="0.2">
      <c r="A3980" s="101">
        <v>3978</v>
      </c>
      <c r="B3980" s="37"/>
      <c r="C3980" s="37"/>
      <c r="D3980" s="37"/>
      <c r="G3980" s="37"/>
      <c r="J3980" s="25"/>
      <c r="K3980" s="25"/>
      <c r="P3980" s="25"/>
      <c r="T3980" s="37"/>
      <c r="U3980" s="37"/>
      <c r="Y3980" s="37"/>
      <c r="Z3980" s="37"/>
    </row>
    <row r="3981" spans="1:28" ht="13.5" thickBot="1" x14ac:dyDescent="0.25">
      <c r="A3981" s="113">
        <v>3979</v>
      </c>
      <c r="B3981" s="121"/>
      <c r="C3981" s="121"/>
      <c r="D3981" s="121"/>
      <c r="E3981" s="121"/>
      <c r="F3981" s="122"/>
      <c r="G3981" s="121"/>
      <c r="H3981" s="122"/>
      <c r="I3981" s="121"/>
      <c r="J3981" s="121"/>
      <c r="K3981" s="121"/>
      <c r="L3981" s="121"/>
      <c r="M3981" s="122"/>
      <c r="N3981" s="121"/>
      <c r="O3981" s="121"/>
      <c r="P3981" s="121"/>
      <c r="Q3981" s="121"/>
      <c r="R3981" s="122"/>
      <c r="S3981" s="121"/>
      <c r="T3981" s="121"/>
      <c r="U3981" s="121"/>
      <c r="V3981" s="121"/>
      <c r="W3981" s="122"/>
      <c r="X3981" s="121"/>
      <c r="Y3981" s="114"/>
      <c r="Z3981" s="114"/>
      <c r="AA3981" s="114"/>
      <c r="AB3981" s="115"/>
    </row>
    <row r="3982" spans="1:28" x14ac:dyDescent="0.2">
      <c r="A3982" s="101">
        <v>3980</v>
      </c>
      <c r="B3982" s="37"/>
      <c r="C3982" s="37"/>
      <c r="D3982" s="37"/>
      <c r="G3982" s="37"/>
      <c r="J3982" s="25"/>
      <c r="K3982" s="25"/>
      <c r="P3982" s="25"/>
      <c r="T3982" s="37"/>
      <c r="U3982" s="37"/>
      <c r="Y3982" s="37"/>
      <c r="Z3982" s="37"/>
    </row>
    <row r="3983" spans="1:28" x14ac:dyDescent="0.2">
      <c r="A3983" s="101">
        <v>3981</v>
      </c>
      <c r="B3983" s="37"/>
      <c r="C3983" s="37"/>
      <c r="D3983" s="37"/>
      <c r="G3983" s="37"/>
      <c r="J3983" s="25"/>
      <c r="K3983" s="25"/>
      <c r="P3983" s="25"/>
      <c r="T3983" s="37"/>
      <c r="U3983" s="37"/>
      <c r="Y3983" s="37"/>
      <c r="Z3983" s="37"/>
    </row>
    <row r="3984" spans="1:28" x14ac:dyDescent="0.2">
      <c r="A3984" s="101">
        <v>3982</v>
      </c>
      <c r="B3984" s="37"/>
      <c r="C3984" s="37"/>
      <c r="D3984" s="37"/>
      <c r="G3984" s="37"/>
      <c r="J3984" s="25"/>
      <c r="K3984" s="25"/>
      <c r="P3984" s="25"/>
      <c r="T3984" s="37"/>
      <c r="U3984" s="37"/>
      <c r="Y3984" s="37"/>
      <c r="Z3984" s="37"/>
    </row>
    <row r="3985" spans="1:28" x14ac:dyDescent="0.2">
      <c r="A3985" s="101">
        <v>3983</v>
      </c>
      <c r="B3985" s="37"/>
      <c r="C3985" s="37"/>
      <c r="D3985" s="37"/>
      <c r="G3985" s="37"/>
      <c r="J3985" s="25"/>
      <c r="K3985" s="25"/>
      <c r="P3985" s="25"/>
      <c r="T3985" s="37"/>
      <c r="U3985" s="37"/>
      <c r="Y3985" s="37"/>
      <c r="Z3985" s="37"/>
    </row>
    <row r="3986" spans="1:28" ht="13.5" thickBot="1" x14ac:dyDescent="0.25">
      <c r="A3986" s="113">
        <v>3984</v>
      </c>
      <c r="B3986" s="121"/>
      <c r="C3986" s="121"/>
      <c r="D3986" s="121"/>
      <c r="E3986" s="121"/>
      <c r="F3986" s="122"/>
      <c r="G3986" s="121"/>
      <c r="H3986" s="122"/>
      <c r="I3986" s="121"/>
      <c r="J3986" s="121"/>
      <c r="K3986" s="121"/>
      <c r="L3986" s="121"/>
      <c r="M3986" s="122"/>
      <c r="N3986" s="121"/>
      <c r="O3986" s="121"/>
      <c r="P3986" s="121"/>
      <c r="Q3986" s="121"/>
      <c r="R3986" s="122"/>
      <c r="S3986" s="121"/>
      <c r="T3986" s="121"/>
      <c r="U3986" s="121"/>
      <c r="V3986" s="121"/>
      <c r="W3986" s="122"/>
      <c r="X3986" s="121"/>
      <c r="Y3986" s="114"/>
      <c r="Z3986" s="114"/>
      <c r="AA3986" s="114"/>
      <c r="AB3986" s="115"/>
    </row>
    <row r="3987" spans="1:28" x14ac:dyDescent="0.2">
      <c r="A3987" s="101">
        <v>3985</v>
      </c>
      <c r="B3987" s="37"/>
      <c r="C3987" s="37"/>
      <c r="D3987" s="37"/>
      <c r="G3987" s="37"/>
      <c r="J3987" s="25"/>
      <c r="K3987" s="25"/>
      <c r="P3987" s="25"/>
      <c r="T3987" s="37"/>
      <c r="U3987" s="37"/>
      <c r="Y3987" s="37"/>
      <c r="Z3987" s="37"/>
    </row>
    <row r="3988" spans="1:28" x14ac:dyDescent="0.2">
      <c r="A3988" s="101">
        <v>3986</v>
      </c>
      <c r="B3988" s="37"/>
      <c r="C3988" s="37"/>
      <c r="D3988" s="37"/>
      <c r="G3988" s="37"/>
      <c r="J3988" s="25"/>
      <c r="K3988" s="25"/>
      <c r="P3988" s="25"/>
      <c r="T3988" s="37"/>
      <c r="U3988" s="37"/>
      <c r="Y3988" s="37"/>
      <c r="Z3988" s="37"/>
    </row>
    <row r="3989" spans="1:28" x14ac:dyDescent="0.2">
      <c r="A3989" s="101">
        <v>3987</v>
      </c>
      <c r="B3989" s="37"/>
      <c r="C3989" s="37"/>
      <c r="D3989" s="37"/>
      <c r="G3989" s="37"/>
      <c r="J3989" s="25"/>
      <c r="K3989" s="25"/>
      <c r="P3989" s="25"/>
      <c r="T3989" s="37"/>
      <c r="U3989" s="37"/>
      <c r="Y3989" s="37"/>
      <c r="Z3989" s="37"/>
    </row>
    <row r="3990" spans="1:28" x14ac:dyDescent="0.2">
      <c r="A3990" s="101">
        <v>3988</v>
      </c>
      <c r="B3990" s="37"/>
      <c r="C3990" s="37"/>
      <c r="D3990" s="37"/>
      <c r="G3990" s="37"/>
      <c r="J3990" s="25"/>
      <c r="K3990" s="25"/>
      <c r="P3990" s="25"/>
      <c r="T3990" s="37"/>
      <c r="U3990" s="37"/>
      <c r="Y3990" s="37"/>
      <c r="Z3990" s="37"/>
    </row>
    <row r="3991" spans="1:28" ht="13.5" thickBot="1" x14ac:dyDescent="0.25">
      <c r="A3991" s="113">
        <v>3989</v>
      </c>
      <c r="B3991" s="121"/>
      <c r="C3991" s="121"/>
      <c r="D3991" s="121"/>
      <c r="E3991" s="121"/>
      <c r="F3991" s="122"/>
      <c r="G3991" s="121"/>
      <c r="H3991" s="122"/>
      <c r="I3991" s="121"/>
      <c r="J3991" s="121"/>
      <c r="K3991" s="121"/>
      <c r="L3991" s="121"/>
      <c r="M3991" s="122"/>
      <c r="N3991" s="121"/>
      <c r="O3991" s="121"/>
      <c r="P3991" s="121"/>
      <c r="Q3991" s="121"/>
      <c r="R3991" s="122"/>
      <c r="S3991" s="121"/>
      <c r="T3991" s="121"/>
      <c r="U3991" s="121"/>
      <c r="V3991" s="121"/>
      <c r="W3991" s="122"/>
      <c r="X3991" s="121"/>
      <c r="Y3991" s="114"/>
      <c r="Z3991" s="114"/>
      <c r="AA3991" s="114"/>
      <c r="AB3991" s="115"/>
    </row>
    <row r="3992" spans="1:28" x14ac:dyDescent="0.2">
      <c r="A3992" s="101">
        <v>3990</v>
      </c>
      <c r="B3992" s="37"/>
      <c r="C3992" s="37"/>
      <c r="D3992" s="37"/>
      <c r="G3992" s="37"/>
      <c r="J3992" s="25"/>
      <c r="K3992" s="25"/>
      <c r="P3992" s="25"/>
      <c r="T3992" s="37"/>
      <c r="U3992" s="37"/>
      <c r="Y3992" s="37"/>
      <c r="Z3992" s="37"/>
    </row>
    <row r="3993" spans="1:28" x14ac:dyDescent="0.2">
      <c r="A3993" s="101">
        <v>3991</v>
      </c>
      <c r="B3993" s="37"/>
      <c r="C3993" s="37"/>
      <c r="D3993" s="37"/>
      <c r="G3993" s="37"/>
      <c r="J3993" s="25"/>
      <c r="K3993" s="25"/>
      <c r="P3993" s="25"/>
      <c r="T3993" s="37"/>
      <c r="U3993" s="37"/>
      <c r="Y3993" s="37"/>
      <c r="Z3993" s="37"/>
    </row>
    <row r="3994" spans="1:28" x14ac:dyDescent="0.2">
      <c r="A3994" s="101">
        <v>3992</v>
      </c>
      <c r="B3994" s="37"/>
      <c r="C3994" s="37"/>
      <c r="D3994" s="37"/>
      <c r="G3994" s="37"/>
      <c r="J3994" s="25"/>
      <c r="K3994" s="25"/>
      <c r="P3994" s="25"/>
      <c r="T3994" s="37"/>
      <c r="U3994" s="37"/>
      <c r="Y3994" s="37"/>
      <c r="Z3994" s="37"/>
    </row>
    <row r="3995" spans="1:28" x14ac:dyDescent="0.2">
      <c r="A3995" s="101">
        <v>3993</v>
      </c>
      <c r="B3995" s="37"/>
      <c r="C3995" s="37"/>
      <c r="D3995" s="37"/>
      <c r="G3995" s="37"/>
      <c r="J3995" s="25"/>
      <c r="K3995" s="25"/>
      <c r="P3995" s="25"/>
      <c r="T3995" s="37"/>
      <c r="U3995" s="37"/>
      <c r="Y3995" s="37"/>
      <c r="Z3995" s="37"/>
    </row>
    <row r="3996" spans="1:28" ht="13.5" thickBot="1" x14ac:dyDescent="0.25">
      <c r="A3996" s="113">
        <v>3994</v>
      </c>
      <c r="B3996" s="121"/>
      <c r="C3996" s="121"/>
      <c r="D3996" s="121"/>
      <c r="E3996" s="121"/>
      <c r="F3996" s="122"/>
      <c r="G3996" s="121"/>
      <c r="H3996" s="122"/>
      <c r="I3996" s="121"/>
      <c r="J3996" s="121"/>
      <c r="K3996" s="121"/>
      <c r="L3996" s="121"/>
      <c r="M3996" s="122"/>
      <c r="N3996" s="121"/>
      <c r="O3996" s="121"/>
      <c r="P3996" s="121"/>
      <c r="Q3996" s="121"/>
      <c r="R3996" s="122"/>
      <c r="S3996" s="121"/>
      <c r="T3996" s="121"/>
      <c r="U3996" s="121"/>
      <c r="V3996" s="121"/>
      <c r="W3996" s="122"/>
      <c r="X3996" s="121"/>
      <c r="Y3996" s="114"/>
      <c r="Z3996" s="114"/>
      <c r="AA3996" s="114"/>
      <c r="AB3996" s="115"/>
    </row>
    <row r="3997" spans="1:28" x14ac:dyDescent="0.2">
      <c r="A3997" s="101">
        <v>3995</v>
      </c>
      <c r="B3997" s="37"/>
      <c r="C3997" s="37"/>
      <c r="D3997" s="37"/>
      <c r="G3997" s="37"/>
      <c r="J3997" s="25"/>
      <c r="K3997" s="25"/>
      <c r="P3997" s="25"/>
      <c r="T3997" s="37"/>
      <c r="U3997" s="37"/>
      <c r="Y3997" s="37"/>
      <c r="Z3997" s="37"/>
    </row>
    <row r="3998" spans="1:28" x14ac:dyDescent="0.2">
      <c r="A3998" s="101">
        <v>3996</v>
      </c>
      <c r="B3998" s="37"/>
      <c r="C3998" s="37"/>
      <c r="D3998" s="37"/>
      <c r="G3998" s="37"/>
      <c r="J3998" s="25"/>
      <c r="K3998" s="25"/>
      <c r="P3998" s="25"/>
      <c r="T3998" s="37"/>
      <c r="U3998" s="37"/>
      <c r="Y3998" s="37"/>
      <c r="Z3998" s="37"/>
    </row>
    <row r="3999" spans="1:28" x14ac:dyDescent="0.2">
      <c r="A3999" s="101">
        <v>3997</v>
      </c>
      <c r="B3999" s="37"/>
      <c r="C3999" s="37"/>
      <c r="D3999" s="37"/>
      <c r="G3999" s="37"/>
      <c r="J3999" s="25"/>
      <c r="K3999" s="25"/>
      <c r="P3999" s="25"/>
      <c r="T3999" s="37"/>
      <c r="U3999" s="37"/>
      <c r="Y3999" s="37"/>
      <c r="Z3999" s="37"/>
    </row>
    <row r="4000" spans="1:28" x14ac:dyDescent="0.2">
      <c r="A4000" s="101">
        <v>3998</v>
      </c>
      <c r="B4000" s="37"/>
      <c r="C4000" s="37"/>
      <c r="D4000" s="37"/>
      <c r="G4000" s="37"/>
      <c r="J4000" s="25"/>
      <c r="K4000" s="25"/>
      <c r="P4000" s="25"/>
      <c r="T4000" s="37"/>
      <c r="U4000" s="37"/>
      <c r="Y4000" s="37"/>
      <c r="Z4000" s="37"/>
    </row>
    <row r="4001" spans="1:28" ht="13.5" thickBot="1" x14ac:dyDescent="0.25">
      <c r="A4001" s="113">
        <v>3999</v>
      </c>
      <c r="B4001" s="121"/>
      <c r="C4001" s="121"/>
      <c r="D4001" s="121"/>
      <c r="E4001" s="121"/>
      <c r="F4001" s="122"/>
      <c r="G4001" s="121"/>
      <c r="H4001" s="122"/>
      <c r="I4001" s="121"/>
      <c r="J4001" s="121"/>
      <c r="K4001" s="121"/>
      <c r="L4001" s="121"/>
      <c r="M4001" s="122"/>
      <c r="N4001" s="121"/>
      <c r="O4001" s="121"/>
      <c r="P4001" s="121"/>
      <c r="Q4001" s="121"/>
      <c r="R4001" s="122"/>
      <c r="S4001" s="121"/>
      <c r="T4001" s="121"/>
      <c r="U4001" s="121"/>
      <c r="V4001" s="121"/>
      <c r="W4001" s="122"/>
      <c r="X4001" s="121"/>
      <c r="Y4001" s="114"/>
      <c r="Z4001" s="114"/>
      <c r="AA4001" s="114"/>
      <c r="AB4001" s="115"/>
    </row>
    <row r="4002" spans="1:28" x14ac:dyDescent="0.2">
      <c r="A4002" s="101">
        <v>4000</v>
      </c>
      <c r="B4002" s="37"/>
      <c r="C4002" s="37"/>
      <c r="D4002" s="37"/>
      <c r="G4002" s="37"/>
      <c r="J4002" s="25"/>
      <c r="K4002" s="25"/>
      <c r="P4002" s="25"/>
      <c r="T4002" s="37"/>
      <c r="U4002" s="37"/>
      <c r="Y4002" s="37"/>
      <c r="Z4002" s="37"/>
    </row>
    <row r="4003" spans="1:28" x14ac:dyDescent="0.2">
      <c r="A4003" s="124"/>
      <c r="B4003" s="37"/>
      <c r="C4003" s="37"/>
      <c r="D4003" s="37"/>
      <c r="F4003" s="37"/>
      <c r="G4003" s="37"/>
      <c r="H4003" s="37"/>
      <c r="J4003" s="25"/>
      <c r="K4003" s="25"/>
      <c r="M4003" s="25"/>
      <c r="P4003" s="25"/>
      <c r="R4003" s="25"/>
      <c r="T4003" s="37"/>
      <c r="U4003" s="37"/>
      <c r="W4003" s="37"/>
      <c r="Y4003" s="37"/>
      <c r="Z4003" s="37"/>
      <c r="AB4003" s="37"/>
    </row>
    <row r="4004" spans="1:28" x14ac:dyDescent="0.2">
      <c r="A4004" s="124"/>
      <c r="B4004" s="37"/>
      <c r="C4004" s="37"/>
      <c r="D4004" s="37"/>
      <c r="F4004" s="37"/>
      <c r="G4004" s="37"/>
      <c r="H4004" s="37"/>
      <c r="J4004" s="25"/>
      <c r="K4004" s="25"/>
      <c r="M4004" s="25"/>
      <c r="P4004" s="25"/>
      <c r="R4004" s="25"/>
      <c r="T4004" s="37"/>
      <c r="U4004" s="37"/>
      <c r="W4004" s="37"/>
      <c r="Y4004" s="37"/>
      <c r="Z4004" s="37"/>
      <c r="AB4004" s="37"/>
    </row>
    <row r="4005" spans="1:28" x14ac:dyDescent="0.2">
      <c r="A4005" s="124"/>
      <c r="B4005" s="37"/>
      <c r="C4005" s="37"/>
      <c r="D4005" s="37"/>
      <c r="F4005" s="37"/>
      <c r="G4005" s="37"/>
      <c r="H4005" s="37"/>
      <c r="J4005" s="25"/>
      <c r="K4005" s="25"/>
      <c r="M4005" s="25"/>
      <c r="P4005" s="25"/>
      <c r="R4005" s="25"/>
      <c r="T4005" s="37"/>
      <c r="U4005" s="37"/>
      <c r="W4005" s="37"/>
      <c r="Y4005" s="37"/>
      <c r="Z4005" s="37"/>
      <c r="AB4005" s="37"/>
    </row>
    <row r="4006" spans="1:28" x14ac:dyDescent="0.2">
      <c r="A4006" s="124"/>
      <c r="B4006" s="37"/>
      <c r="C4006" s="37"/>
      <c r="D4006" s="37"/>
      <c r="F4006" s="37"/>
      <c r="G4006" s="37"/>
      <c r="H4006" s="37"/>
      <c r="J4006" s="25"/>
      <c r="K4006" s="25"/>
      <c r="M4006" s="25"/>
      <c r="P4006" s="25"/>
      <c r="R4006" s="25"/>
      <c r="T4006" s="37"/>
      <c r="U4006" s="37"/>
      <c r="W4006" s="37"/>
      <c r="Y4006" s="37"/>
      <c r="Z4006" s="37"/>
      <c r="AB4006" s="37"/>
    </row>
    <row r="4007" spans="1:28" x14ac:dyDescent="0.2">
      <c r="A4007" s="124"/>
      <c r="B4007" s="37"/>
      <c r="C4007" s="37"/>
      <c r="D4007" s="37"/>
      <c r="F4007" s="37"/>
      <c r="G4007" s="37"/>
      <c r="H4007" s="37"/>
      <c r="J4007" s="25"/>
      <c r="K4007" s="25"/>
      <c r="M4007" s="25"/>
      <c r="P4007" s="25"/>
      <c r="R4007" s="25"/>
      <c r="T4007" s="37"/>
      <c r="U4007" s="37"/>
      <c r="W4007" s="37"/>
      <c r="Y4007" s="37"/>
      <c r="Z4007" s="37"/>
      <c r="AB4007" s="37"/>
    </row>
    <row r="4008" spans="1:28" x14ac:dyDescent="0.2">
      <c r="A4008" s="124"/>
      <c r="B4008" s="37"/>
      <c r="C4008" s="37"/>
      <c r="D4008" s="37"/>
      <c r="F4008" s="37"/>
      <c r="G4008" s="37"/>
      <c r="H4008" s="37"/>
      <c r="J4008" s="25"/>
      <c r="K4008" s="25"/>
      <c r="M4008" s="25"/>
      <c r="P4008" s="25"/>
      <c r="R4008" s="25"/>
      <c r="T4008" s="37"/>
      <c r="U4008" s="37"/>
      <c r="W4008" s="37"/>
      <c r="Y4008" s="37"/>
      <c r="Z4008" s="37"/>
      <c r="AB4008" s="37"/>
    </row>
    <row r="4009" spans="1:28" x14ac:dyDescent="0.2">
      <c r="A4009" s="124"/>
      <c r="B4009" s="37"/>
      <c r="C4009" s="37"/>
      <c r="D4009" s="37"/>
      <c r="F4009" s="37"/>
      <c r="G4009" s="37"/>
      <c r="H4009" s="37"/>
      <c r="J4009" s="25"/>
      <c r="K4009" s="25"/>
      <c r="M4009" s="25"/>
      <c r="P4009" s="25"/>
      <c r="R4009" s="25"/>
      <c r="T4009" s="37"/>
      <c r="U4009" s="37"/>
      <c r="W4009" s="37"/>
      <c r="Y4009" s="37"/>
      <c r="Z4009" s="37"/>
      <c r="AB4009" s="37"/>
    </row>
    <row r="4010" spans="1:28" x14ac:dyDescent="0.2">
      <c r="A4010" s="124"/>
      <c r="B4010" s="37"/>
      <c r="C4010" s="37"/>
      <c r="D4010" s="37"/>
      <c r="F4010" s="37"/>
      <c r="G4010" s="37"/>
      <c r="H4010" s="37"/>
      <c r="J4010" s="25"/>
      <c r="K4010" s="25"/>
      <c r="M4010" s="25"/>
      <c r="P4010" s="25"/>
      <c r="R4010" s="25"/>
      <c r="T4010" s="37"/>
      <c r="U4010" s="37"/>
      <c r="W4010" s="37"/>
      <c r="Y4010" s="37"/>
      <c r="Z4010" s="37"/>
      <c r="AB4010" s="37"/>
    </row>
    <row r="4011" spans="1:28" x14ac:dyDescent="0.2">
      <c r="A4011" s="124"/>
      <c r="B4011" s="37"/>
      <c r="C4011" s="37"/>
      <c r="D4011" s="37"/>
      <c r="F4011" s="37"/>
      <c r="G4011" s="37"/>
      <c r="H4011" s="37"/>
      <c r="J4011" s="25"/>
      <c r="K4011" s="25"/>
      <c r="M4011" s="25"/>
      <c r="P4011" s="25"/>
      <c r="R4011" s="25"/>
      <c r="T4011" s="37"/>
      <c r="U4011" s="37"/>
      <c r="W4011" s="37"/>
      <c r="Y4011" s="37"/>
      <c r="Z4011" s="37"/>
      <c r="AB4011" s="37"/>
    </row>
    <row r="4012" spans="1:28" x14ac:dyDescent="0.2">
      <c r="A4012" s="124"/>
      <c r="B4012" s="37"/>
      <c r="C4012" s="37"/>
      <c r="D4012" s="37"/>
      <c r="F4012" s="37"/>
      <c r="G4012" s="37"/>
      <c r="H4012" s="37"/>
      <c r="J4012" s="25"/>
      <c r="K4012" s="25"/>
      <c r="M4012" s="25"/>
      <c r="P4012" s="25"/>
      <c r="R4012" s="25"/>
      <c r="T4012" s="37"/>
      <c r="U4012" s="37"/>
      <c r="W4012" s="37"/>
      <c r="Y4012" s="37"/>
      <c r="Z4012" s="37"/>
      <c r="AB4012" s="37"/>
    </row>
    <row r="4013" spans="1:28" x14ac:dyDescent="0.2">
      <c r="A4013" s="124"/>
      <c r="B4013" s="37"/>
      <c r="C4013" s="37"/>
      <c r="D4013" s="37"/>
      <c r="F4013" s="37"/>
      <c r="G4013" s="37"/>
      <c r="H4013" s="37"/>
      <c r="J4013" s="25"/>
      <c r="K4013" s="25"/>
      <c r="M4013" s="25"/>
      <c r="P4013" s="25"/>
      <c r="R4013" s="25"/>
      <c r="T4013" s="37"/>
      <c r="U4013" s="37"/>
      <c r="W4013" s="37"/>
      <c r="Y4013" s="37"/>
      <c r="Z4013" s="37"/>
      <c r="AB4013" s="37"/>
    </row>
    <row r="4014" spans="1:28" x14ac:dyDescent="0.2">
      <c r="A4014" s="124"/>
      <c r="B4014" s="37"/>
      <c r="C4014" s="37"/>
      <c r="D4014" s="37"/>
      <c r="F4014" s="37"/>
      <c r="G4014" s="37"/>
      <c r="H4014" s="37"/>
      <c r="J4014" s="25"/>
      <c r="K4014" s="25"/>
      <c r="M4014" s="25"/>
      <c r="P4014" s="25"/>
      <c r="R4014" s="25"/>
      <c r="T4014" s="37"/>
      <c r="U4014" s="37"/>
      <c r="W4014" s="37"/>
      <c r="Y4014" s="37"/>
      <c r="Z4014" s="37"/>
      <c r="AB4014" s="37"/>
    </row>
    <row r="4015" spans="1:28" x14ac:dyDescent="0.2">
      <c r="A4015" s="124"/>
      <c r="B4015" s="37"/>
      <c r="C4015" s="37"/>
      <c r="D4015" s="37"/>
      <c r="F4015" s="37"/>
      <c r="G4015" s="37"/>
      <c r="H4015" s="37"/>
      <c r="J4015" s="25"/>
      <c r="K4015" s="25"/>
      <c r="M4015" s="25"/>
      <c r="P4015" s="25"/>
      <c r="R4015" s="25"/>
      <c r="T4015" s="37"/>
      <c r="U4015" s="37"/>
      <c r="W4015" s="37"/>
      <c r="Y4015" s="37"/>
      <c r="Z4015" s="37"/>
      <c r="AB4015" s="37"/>
    </row>
    <row r="4016" spans="1:28" x14ac:dyDescent="0.2">
      <c r="A4016" s="124"/>
      <c r="B4016" s="37"/>
      <c r="C4016" s="37"/>
      <c r="D4016" s="37"/>
      <c r="F4016" s="37"/>
      <c r="G4016" s="37"/>
      <c r="H4016" s="37"/>
      <c r="J4016" s="25"/>
      <c r="K4016" s="25"/>
      <c r="M4016" s="25"/>
      <c r="P4016" s="25"/>
      <c r="R4016" s="25"/>
      <c r="T4016" s="37"/>
      <c r="U4016" s="37"/>
      <c r="W4016" s="37"/>
      <c r="Y4016" s="37"/>
      <c r="Z4016" s="37"/>
      <c r="AB4016" s="37"/>
    </row>
    <row r="4017" spans="1:28" x14ac:dyDescent="0.2">
      <c r="A4017" s="124"/>
      <c r="B4017" s="37"/>
      <c r="C4017" s="37"/>
      <c r="D4017" s="37"/>
      <c r="F4017" s="37"/>
      <c r="G4017" s="37"/>
      <c r="H4017" s="37"/>
      <c r="J4017" s="25"/>
      <c r="K4017" s="25"/>
      <c r="M4017" s="25"/>
      <c r="P4017" s="25"/>
      <c r="R4017" s="25"/>
      <c r="T4017" s="37"/>
      <c r="U4017" s="37"/>
      <c r="W4017" s="37"/>
      <c r="Y4017" s="37"/>
      <c r="Z4017" s="37"/>
      <c r="AB4017" s="37"/>
    </row>
    <row r="4018" spans="1:28" x14ac:dyDescent="0.2">
      <c r="A4018" s="124"/>
      <c r="B4018" s="37"/>
      <c r="C4018" s="37"/>
      <c r="D4018" s="37"/>
      <c r="F4018" s="37"/>
      <c r="G4018" s="37"/>
      <c r="H4018" s="37"/>
      <c r="J4018" s="25"/>
      <c r="K4018" s="25"/>
      <c r="M4018" s="25"/>
      <c r="P4018" s="25"/>
      <c r="R4018" s="25"/>
      <c r="T4018" s="37"/>
      <c r="U4018" s="37"/>
      <c r="W4018" s="37"/>
      <c r="Y4018" s="37"/>
      <c r="Z4018" s="37"/>
      <c r="AB4018" s="37"/>
    </row>
    <row r="4019" spans="1:28" x14ac:dyDescent="0.2">
      <c r="A4019" s="124"/>
      <c r="B4019" s="37"/>
      <c r="C4019" s="37"/>
      <c r="D4019" s="37"/>
      <c r="F4019" s="37"/>
      <c r="G4019" s="37"/>
      <c r="H4019" s="37"/>
      <c r="J4019" s="25"/>
      <c r="K4019" s="25"/>
      <c r="M4019" s="25"/>
      <c r="P4019" s="25"/>
      <c r="R4019" s="25"/>
      <c r="T4019" s="37"/>
      <c r="U4019" s="37"/>
      <c r="W4019" s="37"/>
      <c r="Y4019" s="37"/>
      <c r="Z4019" s="37"/>
      <c r="AB4019" s="37"/>
    </row>
    <row r="4020" spans="1:28" x14ac:dyDescent="0.2">
      <c r="A4020" s="124"/>
      <c r="B4020" s="37"/>
      <c r="C4020" s="37"/>
      <c r="D4020" s="37"/>
      <c r="F4020" s="37"/>
      <c r="G4020" s="37"/>
      <c r="H4020" s="37"/>
      <c r="J4020" s="25"/>
      <c r="K4020" s="25"/>
      <c r="M4020" s="25"/>
      <c r="P4020" s="25"/>
      <c r="R4020" s="25"/>
      <c r="T4020" s="37"/>
      <c r="U4020" s="37"/>
      <c r="W4020" s="37"/>
      <c r="Y4020" s="37"/>
      <c r="Z4020" s="37"/>
      <c r="AB4020" s="37"/>
    </row>
    <row r="4021" spans="1:28" x14ac:dyDescent="0.2">
      <c r="A4021" s="124"/>
      <c r="B4021" s="37"/>
      <c r="C4021" s="37"/>
      <c r="D4021" s="37"/>
      <c r="F4021" s="37"/>
      <c r="G4021" s="37"/>
      <c r="H4021" s="37"/>
      <c r="J4021" s="25"/>
      <c r="K4021" s="25"/>
      <c r="M4021" s="25"/>
      <c r="P4021" s="25"/>
      <c r="R4021" s="25"/>
      <c r="T4021" s="37"/>
      <c r="U4021" s="37"/>
      <c r="W4021" s="37"/>
      <c r="Y4021" s="37"/>
      <c r="Z4021" s="37"/>
      <c r="AB4021" s="37"/>
    </row>
    <row r="4022" spans="1:28" x14ac:dyDescent="0.2">
      <c r="A4022" s="124"/>
      <c r="B4022" s="37"/>
      <c r="C4022" s="37"/>
      <c r="D4022" s="37"/>
      <c r="F4022" s="37"/>
      <c r="G4022" s="37"/>
      <c r="H4022" s="37"/>
      <c r="J4022" s="25"/>
      <c r="K4022" s="25"/>
      <c r="M4022" s="25"/>
      <c r="P4022" s="25"/>
      <c r="R4022" s="25"/>
      <c r="T4022" s="37"/>
      <c r="U4022" s="37"/>
      <c r="W4022" s="37"/>
      <c r="Y4022" s="37"/>
      <c r="Z4022" s="37"/>
      <c r="AB4022" s="37"/>
    </row>
    <row r="4023" spans="1:28" x14ac:dyDescent="0.2">
      <c r="A4023" s="124"/>
      <c r="B4023" s="37"/>
      <c r="C4023" s="37"/>
      <c r="D4023" s="37"/>
      <c r="F4023" s="37"/>
      <c r="G4023" s="37"/>
      <c r="H4023" s="37"/>
      <c r="J4023" s="25"/>
      <c r="K4023" s="25"/>
      <c r="M4023" s="25"/>
      <c r="P4023" s="25"/>
      <c r="R4023" s="25"/>
      <c r="T4023" s="37"/>
      <c r="U4023" s="37"/>
      <c r="W4023" s="37"/>
      <c r="Y4023" s="37"/>
      <c r="Z4023" s="37"/>
      <c r="AB4023" s="37"/>
    </row>
    <row r="4024" spans="1:28" x14ac:dyDescent="0.2">
      <c r="A4024" s="124"/>
      <c r="B4024" s="37"/>
      <c r="C4024" s="37"/>
      <c r="D4024" s="37"/>
      <c r="F4024" s="37"/>
      <c r="G4024" s="37"/>
      <c r="H4024" s="37"/>
      <c r="J4024" s="25"/>
      <c r="K4024" s="25"/>
      <c r="M4024" s="25"/>
      <c r="P4024" s="25"/>
      <c r="R4024" s="25"/>
      <c r="T4024" s="37"/>
      <c r="U4024" s="37"/>
      <c r="W4024" s="37"/>
      <c r="Y4024" s="37"/>
      <c r="Z4024" s="37"/>
      <c r="AB4024" s="37"/>
    </row>
    <row r="4025" spans="1:28" x14ac:dyDescent="0.2">
      <c r="A4025" s="124"/>
      <c r="B4025" s="37"/>
      <c r="C4025" s="37"/>
      <c r="D4025" s="37"/>
      <c r="F4025" s="37"/>
      <c r="G4025" s="37"/>
      <c r="H4025" s="37"/>
      <c r="J4025" s="25"/>
      <c r="K4025" s="25"/>
      <c r="M4025" s="25"/>
      <c r="P4025" s="25"/>
      <c r="R4025" s="25"/>
      <c r="T4025" s="37"/>
      <c r="U4025" s="37"/>
      <c r="W4025" s="37"/>
      <c r="Y4025" s="37"/>
      <c r="Z4025" s="37"/>
      <c r="AB4025" s="37"/>
    </row>
    <row r="4026" spans="1:28" x14ac:dyDescent="0.2">
      <c r="A4026" s="124"/>
      <c r="B4026" s="37"/>
      <c r="C4026" s="37"/>
      <c r="D4026" s="37"/>
      <c r="F4026" s="37"/>
      <c r="G4026" s="37"/>
      <c r="H4026" s="37"/>
      <c r="J4026" s="25"/>
      <c r="K4026" s="25"/>
      <c r="M4026" s="25"/>
      <c r="P4026" s="25"/>
      <c r="R4026" s="25"/>
      <c r="T4026" s="37"/>
      <c r="U4026" s="37"/>
      <c r="W4026" s="37"/>
      <c r="Y4026" s="37"/>
      <c r="Z4026" s="37"/>
      <c r="AB4026" s="37"/>
    </row>
    <row r="4027" spans="1:28" x14ac:dyDescent="0.2">
      <c r="A4027" s="124"/>
      <c r="B4027" s="37"/>
      <c r="C4027" s="37"/>
      <c r="D4027" s="37"/>
      <c r="F4027" s="37"/>
      <c r="G4027" s="37"/>
      <c r="H4027" s="37"/>
      <c r="J4027" s="25"/>
      <c r="K4027" s="25"/>
      <c r="M4027" s="25"/>
      <c r="P4027" s="25"/>
      <c r="R4027" s="25"/>
      <c r="T4027" s="37"/>
      <c r="U4027" s="37"/>
      <c r="W4027" s="37"/>
      <c r="Y4027" s="37"/>
      <c r="Z4027" s="37"/>
      <c r="AB4027" s="37"/>
    </row>
    <row r="4028" spans="1:28" x14ac:dyDescent="0.2">
      <c r="A4028" s="124"/>
      <c r="B4028" s="37"/>
      <c r="C4028" s="37"/>
      <c r="D4028" s="37"/>
      <c r="F4028" s="37"/>
      <c r="G4028" s="37"/>
      <c r="H4028" s="37"/>
      <c r="J4028" s="25"/>
      <c r="K4028" s="25"/>
      <c r="M4028" s="25"/>
      <c r="P4028" s="25"/>
      <c r="R4028" s="25"/>
      <c r="T4028" s="37"/>
      <c r="U4028" s="37"/>
      <c r="W4028" s="37"/>
      <c r="Y4028" s="37"/>
      <c r="Z4028" s="37"/>
      <c r="AB4028" s="37"/>
    </row>
    <row r="4029" spans="1:28" x14ac:dyDescent="0.2">
      <c r="A4029" s="124"/>
      <c r="B4029" s="37"/>
      <c r="C4029" s="37"/>
      <c r="D4029" s="37"/>
      <c r="F4029" s="37"/>
      <c r="G4029" s="37"/>
      <c r="H4029" s="37"/>
      <c r="J4029" s="25"/>
      <c r="K4029" s="25"/>
      <c r="M4029" s="25"/>
      <c r="P4029" s="25"/>
      <c r="R4029" s="25"/>
      <c r="T4029" s="37"/>
      <c r="U4029" s="37"/>
      <c r="W4029" s="37"/>
      <c r="Y4029" s="37"/>
      <c r="Z4029" s="37"/>
      <c r="AB4029" s="37"/>
    </row>
    <row r="4030" spans="1:28" x14ac:dyDescent="0.2">
      <c r="A4030" s="124"/>
      <c r="B4030" s="37"/>
      <c r="C4030" s="37"/>
      <c r="D4030" s="37"/>
      <c r="F4030" s="37"/>
      <c r="G4030" s="37"/>
      <c r="H4030" s="37"/>
      <c r="J4030" s="25"/>
      <c r="K4030" s="25"/>
      <c r="M4030" s="25"/>
      <c r="P4030" s="25"/>
      <c r="R4030" s="25"/>
      <c r="T4030" s="37"/>
      <c r="U4030" s="37"/>
      <c r="W4030" s="37"/>
      <c r="Y4030" s="37"/>
      <c r="Z4030" s="37"/>
      <c r="AB4030" s="37"/>
    </row>
    <row r="4031" spans="1:28" x14ac:dyDescent="0.2">
      <c r="A4031" s="124"/>
      <c r="B4031" s="37"/>
      <c r="C4031" s="37"/>
      <c r="D4031" s="37"/>
      <c r="F4031" s="37"/>
      <c r="G4031" s="37"/>
      <c r="H4031" s="37"/>
      <c r="J4031" s="25"/>
      <c r="K4031" s="25"/>
      <c r="M4031" s="25"/>
      <c r="P4031" s="25"/>
      <c r="R4031" s="25"/>
      <c r="T4031" s="37"/>
      <c r="U4031" s="37"/>
      <c r="W4031" s="37"/>
      <c r="Y4031" s="37"/>
      <c r="Z4031" s="37"/>
      <c r="AB4031" s="37"/>
    </row>
    <row r="4032" spans="1:28" x14ac:dyDescent="0.2">
      <c r="A4032" s="124"/>
      <c r="B4032" s="37"/>
      <c r="C4032" s="37"/>
      <c r="D4032" s="37"/>
      <c r="F4032" s="37"/>
      <c r="G4032" s="37"/>
      <c r="H4032" s="37"/>
      <c r="J4032" s="25"/>
      <c r="K4032" s="25"/>
      <c r="M4032" s="25"/>
      <c r="P4032" s="25"/>
      <c r="R4032" s="25"/>
      <c r="T4032" s="37"/>
      <c r="U4032" s="37"/>
      <c r="W4032" s="37"/>
      <c r="Y4032" s="37"/>
      <c r="Z4032" s="37"/>
      <c r="AB4032" s="37"/>
    </row>
    <row r="4033" spans="1:28" x14ac:dyDescent="0.2">
      <c r="A4033" s="124"/>
      <c r="B4033" s="37"/>
      <c r="C4033" s="37"/>
      <c r="D4033" s="37"/>
      <c r="F4033" s="37"/>
      <c r="G4033" s="37"/>
      <c r="H4033" s="37"/>
      <c r="J4033" s="25"/>
      <c r="K4033" s="25"/>
      <c r="M4033" s="25"/>
      <c r="P4033" s="25"/>
      <c r="R4033" s="25"/>
      <c r="T4033" s="37"/>
      <c r="U4033" s="37"/>
      <c r="W4033" s="37"/>
      <c r="Y4033" s="37"/>
      <c r="Z4033" s="37"/>
      <c r="AB4033" s="37"/>
    </row>
    <row r="4034" spans="1:28" x14ac:dyDescent="0.2">
      <c r="A4034" s="124"/>
      <c r="B4034" s="37"/>
      <c r="C4034" s="37"/>
      <c r="D4034" s="37"/>
      <c r="F4034" s="37"/>
      <c r="G4034" s="37"/>
      <c r="H4034" s="37"/>
      <c r="J4034" s="25"/>
      <c r="K4034" s="25"/>
      <c r="M4034" s="25"/>
      <c r="P4034" s="25"/>
      <c r="R4034" s="25"/>
      <c r="T4034" s="37"/>
      <c r="U4034" s="37"/>
      <c r="W4034" s="37"/>
      <c r="Y4034" s="37"/>
      <c r="Z4034" s="37"/>
      <c r="AB4034" s="37"/>
    </row>
    <row r="4035" spans="1:28" x14ac:dyDescent="0.2">
      <c r="A4035" s="124"/>
      <c r="B4035" s="37"/>
      <c r="C4035" s="37"/>
      <c r="D4035" s="37"/>
      <c r="F4035" s="37"/>
      <c r="G4035" s="37"/>
      <c r="H4035" s="37"/>
      <c r="J4035" s="25"/>
      <c r="K4035" s="25"/>
      <c r="M4035" s="25"/>
      <c r="P4035" s="25"/>
      <c r="R4035" s="25"/>
      <c r="T4035" s="37"/>
      <c r="U4035" s="37"/>
      <c r="W4035" s="37"/>
      <c r="Y4035" s="37"/>
      <c r="Z4035" s="37"/>
      <c r="AB4035" s="37"/>
    </row>
    <row r="4036" spans="1:28" x14ac:dyDescent="0.2">
      <c r="A4036" s="124"/>
      <c r="B4036" s="37"/>
      <c r="C4036" s="37"/>
      <c r="D4036" s="37"/>
      <c r="F4036" s="37"/>
      <c r="G4036" s="37"/>
      <c r="H4036" s="37"/>
      <c r="J4036" s="25"/>
      <c r="K4036" s="25"/>
      <c r="M4036" s="25"/>
      <c r="P4036" s="25"/>
      <c r="R4036" s="25"/>
      <c r="T4036" s="37"/>
      <c r="U4036" s="37"/>
      <c r="W4036" s="37"/>
      <c r="Y4036" s="37"/>
      <c r="Z4036" s="37"/>
      <c r="AB4036" s="37"/>
    </row>
    <row r="4037" spans="1:28" x14ac:dyDescent="0.2">
      <c r="A4037" s="124"/>
      <c r="B4037" s="37"/>
      <c r="C4037" s="37"/>
      <c r="D4037" s="37"/>
      <c r="F4037" s="37"/>
      <c r="G4037" s="37"/>
      <c r="H4037" s="37"/>
      <c r="J4037" s="25"/>
      <c r="K4037" s="25"/>
      <c r="M4037" s="25"/>
      <c r="P4037" s="25"/>
      <c r="R4037" s="25"/>
      <c r="T4037" s="37"/>
      <c r="U4037" s="37"/>
      <c r="W4037" s="37"/>
      <c r="Y4037" s="37"/>
      <c r="Z4037" s="37"/>
      <c r="AB4037" s="37"/>
    </row>
    <row r="4038" spans="1:28" x14ac:dyDescent="0.2">
      <c r="A4038" s="124"/>
      <c r="B4038" s="37"/>
      <c r="C4038" s="37"/>
      <c r="D4038" s="37"/>
      <c r="F4038" s="37"/>
      <c r="G4038" s="37"/>
      <c r="H4038" s="37"/>
      <c r="J4038" s="25"/>
      <c r="K4038" s="25"/>
      <c r="M4038" s="25"/>
      <c r="P4038" s="25"/>
      <c r="R4038" s="25"/>
      <c r="T4038" s="37"/>
      <c r="U4038" s="37"/>
      <c r="W4038" s="37"/>
      <c r="Y4038" s="37"/>
      <c r="Z4038" s="37"/>
      <c r="AB4038" s="37"/>
    </row>
    <row r="4039" spans="1:28" x14ac:dyDescent="0.2">
      <c r="A4039" s="124"/>
      <c r="B4039" s="37"/>
      <c r="C4039" s="37"/>
      <c r="D4039" s="37"/>
      <c r="F4039" s="37"/>
      <c r="G4039" s="37"/>
      <c r="H4039" s="37"/>
      <c r="J4039" s="25"/>
      <c r="K4039" s="25"/>
      <c r="M4039" s="25"/>
      <c r="P4039" s="25"/>
      <c r="R4039" s="25"/>
      <c r="T4039" s="37"/>
      <c r="U4039" s="37"/>
      <c r="W4039" s="37"/>
      <c r="Y4039" s="37"/>
      <c r="Z4039" s="37"/>
      <c r="AB4039" s="37"/>
    </row>
    <row r="4040" spans="1:28" x14ac:dyDescent="0.2">
      <c r="A4040" s="124"/>
      <c r="B4040" s="37"/>
      <c r="C4040" s="37"/>
      <c r="D4040" s="37"/>
      <c r="F4040" s="37"/>
      <c r="G4040" s="37"/>
      <c r="H4040" s="37"/>
      <c r="J4040" s="25"/>
      <c r="K4040" s="25"/>
      <c r="M4040" s="25"/>
      <c r="P4040" s="25"/>
      <c r="R4040" s="25"/>
      <c r="T4040" s="37"/>
      <c r="U4040" s="37"/>
      <c r="W4040" s="37"/>
      <c r="Y4040" s="37"/>
      <c r="Z4040" s="37"/>
      <c r="AB4040" s="37"/>
    </row>
    <row r="4041" spans="1:28" x14ac:dyDescent="0.2">
      <c r="A4041" s="124"/>
      <c r="B4041" s="37"/>
      <c r="C4041" s="37"/>
      <c r="D4041" s="37"/>
      <c r="F4041" s="37"/>
      <c r="G4041" s="37"/>
      <c r="H4041" s="37"/>
      <c r="J4041" s="25"/>
      <c r="K4041" s="25"/>
      <c r="M4041" s="25"/>
      <c r="P4041" s="25"/>
      <c r="R4041" s="25"/>
      <c r="T4041" s="37"/>
      <c r="U4041" s="37"/>
      <c r="W4041" s="37"/>
      <c r="Y4041" s="37"/>
      <c r="Z4041" s="37"/>
      <c r="AB4041" s="37"/>
    </row>
    <row r="4042" spans="1:28" x14ac:dyDescent="0.2">
      <c r="A4042" s="124"/>
      <c r="B4042" s="37"/>
      <c r="C4042" s="37"/>
      <c r="D4042" s="37"/>
      <c r="F4042" s="37"/>
      <c r="G4042" s="37"/>
      <c r="H4042" s="37"/>
      <c r="J4042" s="25"/>
      <c r="K4042" s="25"/>
      <c r="M4042" s="25"/>
      <c r="P4042" s="25"/>
      <c r="R4042" s="25"/>
      <c r="T4042" s="37"/>
      <c r="U4042" s="37"/>
      <c r="W4042" s="37"/>
      <c r="Y4042" s="37"/>
      <c r="Z4042" s="37"/>
      <c r="AB4042" s="37"/>
    </row>
    <row r="4043" spans="1:28" x14ac:dyDescent="0.2">
      <c r="A4043" s="124"/>
      <c r="B4043" s="37"/>
      <c r="C4043" s="37"/>
      <c r="D4043" s="37"/>
      <c r="F4043" s="37"/>
      <c r="G4043" s="37"/>
      <c r="H4043" s="37"/>
      <c r="J4043" s="25"/>
      <c r="K4043" s="25"/>
      <c r="M4043" s="25"/>
      <c r="P4043" s="25"/>
      <c r="R4043" s="25"/>
      <c r="T4043" s="37"/>
      <c r="U4043" s="37"/>
      <c r="W4043" s="37"/>
      <c r="Y4043" s="37"/>
      <c r="Z4043" s="37"/>
      <c r="AB4043" s="37"/>
    </row>
    <row r="4044" spans="1:28" x14ac:dyDescent="0.2">
      <c r="A4044" s="124"/>
      <c r="B4044" s="37"/>
      <c r="C4044" s="37"/>
      <c r="D4044" s="37"/>
      <c r="F4044" s="37"/>
      <c r="G4044" s="37"/>
      <c r="H4044" s="37"/>
      <c r="J4044" s="25"/>
      <c r="K4044" s="25"/>
      <c r="M4044" s="25"/>
      <c r="P4044" s="25"/>
      <c r="R4044" s="25"/>
      <c r="T4044" s="37"/>
      <c r="U4044" s="37"/>
      <c r="W4044" s="37"/>
      <c r="Y4044" s="37"/>
      <c r="Z4044" s="37"/>
      <c r="AB4044" s="37"/>
    </row>
    <row r="4045" spans="1:28" x14ac:dyDescent="0.2">
      <c r="A4045" s="124"/>
      <c r="B4045" s="37"/>
      <c r="C4045" s="37"/>
      <c r="D4045" s="37"/>
      <c r="F4045" s="37"/>
      <c r="G4045" s="37"/>
      <c r="H4045" s="37"/>
      <c r="J4045" s="25"/>
      <c r="K4045" s="25"/>
      <c r="M4045" s="25"/>
      <c r="P4045" s="25"/>
      <c r="R4045" s="25"/>
      <c r="T4045" s="37"/>
      <c r="U4045" s="37"/>
      <c r="W4045" s="37"/>
      <c r="Y4045" s="37"/>
      <c r="Z4045" s="37"/>
      <c r="AB4045" s="37"/>
    </row>
    <row r="4046" spans="1:28" x14ac:dyDescent="0.2">
      <c r="A4046" s="124"/>
      <c r="B4046" s="37"/>
      <c r="C4046" s="37"/>
      <c r="D4046" s="37"/>
      <c r="F4046" s="37"/>
      <c r="G4046" s="37"/>
      <c r="H4046" s="37"/>
      <c r="J4046" s="25"/>
      <c r="K4046" s="25"/>
      <c r="M4046" s="25"/>
      <c r="P4046" s="25"/>
      <c r="R4046" s="25"/>
      <c r="T4046" s="37"/>
      <c r="U4046" s="37"/>
      <c r="W4046" s="37"/>
      <c r="Y4046" s="37"/>
      <c r="Z4046" s="37"/>
      <c r="AB4046" s="37"/>
    </row>
    <row r="4047" spans="1:28" x14ac:dyDescent="0.2">
      <c r="A4047" s="124"/>
      <c r="B4047" s="37"/>
      <c r="C4047" s="37"/>
      <c r="D4047" s="37"/>
      <c r="F4047" s="37"/>
      <c r="G4047" s="37"/>
      <c r="H4047" s="37"/>
      <c r="J4047" s="25"/>
      <c r="K4047" s="25"/>
      <c r="M4047" s="25"/>
      <c r="P4047" s="25"/>
      <c r="R4047" s="25"/>
      <c r="T4047" s="37"/>
      <c r="U4047" s="37"/>
      <c r="W4047" s="37"/>
      <c r="Y4047" s="37"/>
      <c r="Z4047" s="37"/>
      <c r="AB4047" s="37"/>
    </row>
    <row r="4048" spans="1:28" x14ac:dyDescent="0.2">
      <c r="A4048" s="124"/>
      <c r="B4048" s="37"/>
      <c r="C4048" s="37"/>
      <c r="D4048" s="37"/>
      <c r="F4048" s="37"/>
      <c r="G4048" s="37"/>
      <c r="H4048" s="37"/>
      <c r="J4048" s="25"/>
      <c r="K4048" s="25"/>
      <c r="M4048" s="25"/>
      <c r="P4048" s="25"/>
      <c r="R4048" s="25"/>
      <c r="T4048" s="37"/>
      <c r="U4048" s="37"/>
      <c r="W4048" s="37"/>
      <c r="Y4048" s="37"/>
      <c r="Z4048" s="37"/>
      <c r="AB4048" s="37"/>
    </row>
    <row r="4049" spans="1:28" x14ac:dyDescent="0.2">
      <c r="A4049" s="124"/>
      <c r="B4049" s="37"/>
      <c r="C4049" s="37"/>
      <c r="D4049" s="37"/>
      <c r="F4049" s="37"/>
      <c r="G4049" s="37"/>
      <c r="H4049" s="37"/>
      <c r="J4049" s="25"/>
      <c r="K4049" s="25"/>
      <c r="M4049" s="25"/>
      <c r="P4049" s="25"/>
      <c r="R4049" s="25"/>
      <c r="T4049" s="37"/>
      <c r="U4049" s="37"/>
      <c r="W4049" s="37"/>
      <c r="Y4049" s="37"/>
      <c r="Z4049" s="37"/>
      <c r="AB4049" s="37"/>
    </row>
    <row r="4050" spans="1:28" x14ac:dyDescent="0.2">
      <c r="A4050" s="124"/>
      <c r="B4050" s="37"/>
      <c r="C4050" s="37"/>
      <c r="D4050" s="37"/>
      <c r="F4050" s="37"/>
      <c r="G4050" s="37"/>
      <c r="H4050" s="37"/>
      <c r="J4050" s="25"/>
      <c r="K4050" s="25"/>
      <c r="M4050" s="25"/>
      <c r="P4050" s="25"/>
      <c r="R4050" s="25"/>
      <c r="T4050" s="37"/>
      <c r="U4050" s="37"/>
      <c r="W4050" s="37"/>
      <c r="Y4050" s="37"/>
      <c r="Z4050" s="37"/>
      <c r="AB4050" s="37"/>
    </row>
    <row r="4051" spans="1:28" x14ac:dyDescent="0.2">
      <c r="A4051" s="124"/>
      <c r="B4051" s="37"/>
      <c r="C4051" s="37"/>
      <c r="D4051" s="37"/>
      <c r="F4051" s="37"/>
      <c r="G4051" s="37"/>
      <c r="H4051" s="37"/>
      <c r="J4051" s="25"/>
      <c r="K4051" s="25"/>
      <c r="M4051" s="25"/>
      <c r="P4051" s="25"/>
      <c r="R4051" s="25"/>
      <c r="T4051" s="37"/>
      <c r="U4051" s="37"/>
      <c r="W4051" s="37"/>
      <c r="Y4051" s="37"/>
      <c r="Z4051" s="37"/>
      <c r="AB4051" s="37"/>
    </row>
    <row r="4052" spans="1:28" x14ac:dyDescent="0.2">
      <c r="A4052" s="124"/>
      <c r="B4052" s="37"/>
      <c r="C4052" s="37"/>
      <c r="D4052" s="37"/>
      <c r="F4052" s="37"/>
      <c r="G4052" s="37"/>
      <c r="H4052" s="37"/>
      <c r="J4052" s="25"/>
      <c r="K4052" s="25"/>
      <c r="M4052" s="25"/>
      <c r="P4052" s="25"/>
      <c r="R4052" s="25"/>
      <c r="T4052" s="37"/>
      <c r="U4052" s="37"/>
      <c r="W4052" s="37"/>
      <c r="Y4052" s="37"/>
      <c r="Z4052" s="37"/>
      <c r="AB4052" s="37"/>
    </row>
    <row r="4053" spans="1:28" x14ac:dyDescent="0.2">
      <c r="A4053" s="124"/>
      <c r="B4053" s="37"/>
      <c r="C4053" s="37"/>
      <c r="D4053" s="37"/>
      <c r="F4053" s="37"/>
      <c r="G4053" s="37"/>
      <c r="H4053" s="37"/>
      <c r="J4053" s="25"/>
      <c r="K4053" s="25"/>
      <c r="M4053" s="25"/>
      <c r="P4053" s="25"/>
      <c r="R4053" s="25"/>
      <c r="T4053" s="37"/>
      <c r="U4053" s="37"/>
      <c r="W4053" s="37"/>
      <c r="Y4053" s="37"/>
      <c r="Z4053" s="37"/>
      <c r="AB4053" s="37"/>
    </row>
    <row r="4054" spans="1:28" x14ac:dyDescent="0.2">
      <c r="A4054" s="124"/>
      <c r="B4054" s="37"/>
      <c r="C4054" s="37"/>
      <c r="D4054" s="37"/>
      <c r="F4054" s="37"/>
      <c r="G4054" s="37"/>
      <c r="H4054" s="37"/>
      <c r="J4054" s="25"/>
      <c r="K4054" s="25"/>
      <c r="M4054" s="25"/>
      <c r="P4054" s="25"/>
      <c r="R4054" s="25"/>
      <c r="T4054" s="37"/>
      <c r="U4054" s="37"/>
      <c r="W4054" s="37"/>
      <c r="Y4054" s="37"/>
      <c r="Z4054" s="37"/>
      <c r="AB4054" s="37"/>
    </row>
    <row r="4055" spans="1:28" x14ac:dyDescent="0.2">
      <c r="A4055" s="124"/>
      <c r="B4055" s="37"/>
      <c r="C4055" s="37"/>
      <c r="D4055" s="37"/>
      <c r="F4055" s="37"/>
      <c r="G4055" s="37"/>
      <c r="H4055" s="37"/>
      <c r="J4055" s="25"/>
      <c r="K4055" s="25"/>
      <c r="M4055" s="25"/>
      <c r="P4055" s="25"/>
      <c r="R4055" s="25"/>
      <c r="T4055" s="37"/>
      <c r="U4055" s="37"/>
      <c r="W4055" s="37"/>
      <c r="Y4055" s="37"/>
      <c r="Z4055" s="37"/>
      <c r="AB4055" s="37"/>
    </row>
    <row r="4056" spans="1:28" x14ac:dyDescent="0.2">
      <c r="A4056" s="124"/>
      <c r="B4056" s="37"/>
      <c r="C4056" s="37"/>
      <c r="D4056" s="37"/>
      <c r="F4056" s="37"/>
      <c r="G4056" s="37"/>
      <c r="H4056" s="37"/>
      <c r="J4056" s="25"/>
      <c r="K4056" s="25"/>
      <c r="M4056" s="25"/>
      <c r="P4056" s="25"/>
      <c r="R4056" s="25"/>
      <c r="T4056" s="37"/>
      <c r="U4056" s="37"/>
      <c r="W4056" s="37"/>
      <c r="Y4056" s="37"/>
      <c r="Z4056" s="37"/>
      <c r="AB4056" s="37"/>
    </row>
    <row r="4057" spans="1:28" x14ac:dyDescent="0.2">
      <c r="A4057" s="124"/>
      <c r="B4057" s="37"/>
      <c r="C4057" s="37"/>
      <c r="D4057" s="37"/>
      <c r="F4057" s="37"/>
      <c r="G4057" s="37"/>
      <c r="H4057" s="37"/>
      <c r="J4057" s="25"/>
      <c r="K4057" s="25"/>
      <c r="M4057" s="25"/>
      <c r="P4057" s="25"/>
      <c r="R4057" s="25"/>
      <c r="T4057" s="37"/>
      <c r="U4057" s="37"/>
      <c r="W4057" s="37"/>
      <c r="Y4057" s="37"/>
      <c r="Z4057" s="37"/>
      <c r="AB4057" s="37"/>
    </row>
    <row r="4058" spans="1:28" x14ac:dyDescent="0.2">
      <c r="A4058" s="124"/>
      <c r="B4058" s="37"/>
      <c r="C4058" s="37"/>
      <c r="D4058" s="37"/>
      <c r="F4058" s="37"/>
      <c r="G4058" s="37"/>
      <c r="H4058" s="37"/>
      <c r="J4058" s="25"/>
      <c r="K4058" s="25"/>
      <c r="M4058" s="25"/>
      <c r="P4058" s="25"/>
      <c r="R4058" s="25"/>
      <c r="T4058" s="37"/>
      <c r="U4058" s="37"/>
      <c r="W4058" s="37"/>
      <c r="Y4058" s="37"/>
      <c r="Z4058" s="37"/>
      <c r="AB4058" s="37"/>
    </row>
    <row r="4059" spans="1:28" x14ac:dyDescent="0.2">
      <c r="A4059" s="124"/>
      <c r="B4059" s="37"/>
      <c r="C4059" s="37"/>
      <c r="D4059" s="37"/>
      <c r="F4059" s="37"/>
      <c r="G4059" s="37"/>
      <c r="H4059" s="37"/>
      <c r="J4059" s="25"/>
      <c r="K4059" s="25"/>
      <c r="M4059" s="25"/>
      <c r="P4059" s="25"/>
      <c r="R4059" s="25"/>
      <c r="T4059" s="37"/>
      <c r="U4059" s="37"/>
      <c r="W4059" s="37"/>
      <c r="Y4059" s="37"/>
      <c r="Z4059" s="37"/>
      <c r="AB4059" s="37"/>
    </row>
    <row r="4060" spans="1:28" x14ac:dyDescent="0.2">
      <c r="A4060" s="124"/>
      <c r="B4060" s="37"/>
      <c r="C4060" s="37"/>
      <c r="D4060" s="37"/>
      <c r="F4060" s="37"/>
      <c r="G4060" s="37"/>
      <c r="H4060" s="37"/>
      <c r="J4060" s="25"/>
      <c r="K4060" s="25"/>
      <c r="M4060" s="25"/>
      <c r="P4060" s="25"/>
      <c r="R4060" s="25"/>
      <c r="T4060" s="37"/>
      <c r="U4060" s="37"/>
      <c r="W4060" s="37"/>
      <c r="Y4060" s="37"/>
      <c r="Z4060" s="37"/>
      <c r="AB4060" s="37"/>
    </row>
    <row r="4061" spans="1:28" x14ac:dyDescent="0.2">
      <c r="A4061" s="124"/>
      <c r="B4061" s="37"/>
      <c r="C4061" s="37"/>
      <c r="D4061" s="37"/>
      <c r="F4061" s="37"/>
      <c r="G4061" s="37"/>
      <c r="H4061" s="37"/>
      <c r="J4061" s="25"/>
      <c r="K4061" s="25"/>
      <c r="M4061" s="25"/>
      <c r="P4061" s="25"/>
      <c r="R4061" s="25"/>
      <c r="T4061" s="37"/>
      <c r="U4061" s="37"/>
      <c r="W4061" s="37"/>
      <c r="Y4061" s="37"/>
      <c r="Z4061" s="37"/>
      <c r="AB4061" s="37"/>
    </row>
    <row r="4062" spans="1:28" x14ac:dyDescent="0.2">
      <c r="A4062" s="124"/>
      <c r="B4062" s="37"/>
      <c r="C4062" s="37"/>
      <c r="D4062" s="37"/>
      <c r="F4062" s="37"/>
      <c r="G4062" s="37"/>
      <c r="H4062" s="37"/>
      <c r="J4062" s="25"/>
      <c r="K4062" s="25"/>
      <c r="M4062" s="25"/>
      <c r="P4062" s="25"/>
      <c r="R4062" s="25"/>
      <c r="T4062" s="37"/>
      <c r="U4062" s="37"/>
      <c r="W4062" s="37"/>
      <c r="Y4062" s="37"/>
      <c r="Z4062" s="37"/>
      <c r="AB4062" s="37"/>
    </row>
    <row r="4063" spans="1:28" x14ac:dyDescent="0.2">
      <c r="A4063" s="124"/>
      <c r="B4063" s="37"/>
      <c r="C4063" s="37"/>
      <c r="D4063" s="37"/>
      <c r="F4063" s="37"/>
      <c r="G4063" s="37"/>
      <c r="H4063" s="37"/>
      <c r="J4063" s="25"/>
      <c r="K4063" s="25"/>
      <c r="M4063" s="25"/>
      <c r="P4063" s="25"/>
      <c r="R4063" s="25"/>
      <c r="T4063" s="37"/>
      <c r="U4063" s="37"/>
      <c r="W4063" s="37"/>
      <c r="Y4063" s="37"/>
      <c r="Z4063" s="37"/>
      <c r="AB4063" s="37"/>
    </row>
    <row r="4064" spans="1:28" x14ac:dyDescent="0.2">
      <c r="A4064" s="124"/>
      <c r="B4064" s="37"/>
      <c r="C4064" s="37"/>
      <c r="D4064" s="37"/>
      <c r="F4064" s="37"/>
      <c r="G4064" s="37"/>
      <c r="H4064" s="37"/>
      <c r="J4064" s="25"/>
      <c r="K4064" s="25"/>
      <c r="M4064" s="25"/>
      <c r="P4064" s="25"/>
      <c r="R4064" s="25"/>
      <c r="T4064" s="37"/>
      <c r="U4064" s="37"/>
      <c r="W4064" s="37"/>
      <c r="Y4064" s="37"/>
      <c r="Z4064" s="37"/>
      <c r="AB4064" s="37"/>
    </row>
    <row r="4065" spans="1:28" x14ac:dyDescent="0.2">
      <c r="A4065" s="124"/>
      <c r="B4065" s="37"/>
      <c r="C4065" s="37"/>
      <c r="D4065" s="37"/>
      <c r="F4065" s="37"/>
      <c r="G4065" s="37"/>
      <c r="H4065" s="37"/>
      <c r="J4065" s="25"/>
      <c r="K4065" s="25"/>
      <c r="M4065" s="25"/>
      <c r="P4065" s="25"/>
      <c r="R4065" s="25"/>
      <c r="T4065" s="37"/>
      <c r="U4065" s="37"/>
      <c r="W4065" s="37"/>
      <c r="Y4065" s="37"/>
      <c r="Z4065" s="37"/>
      <c r="AB4065" s="37"/>
    </row>
    <row r="4066" spans="1:28" x14ac:dyDescent="0.2">
      <c r="A4066" s="124"/>
      <c r="B4066" s="37"/>
      <c r="C4066" s="37"/>
      <c r="D4066" s="37"/>
      <c r="F4066" s="37"/>
      <c r="G4066" s="37"/>
      <c r="H4066" s="37"/>
      <c r="J4066" s="25"/>
      <c r="K4066" s="25"/>
      <c r="M4066" s="25"/>
      <c r="P4066" s="25"/>
      <c r="R4066" s="25"/>
      <c r="T4066" s="37"/>
      <c r="U4066" s="37"/>
      <c r="W4066" s="37"/>
      <c r="Y4066" s="37"/>
      <c r="Z4066" s="37"/>
      <c r="AB4066" s="37"/>
    </row>
    <row r="4067" spans="1:28" x14ac:dyDescent="0.2">
      <c r="A4067" s="124"/>
      <c r="B4067" s="37"/>
      <c r="C4067" s="37"/>
      <c r="D4067" s="37"/>
      <c r="F4067" s="37"/>
      <c r="G4067" s="37"/>
      <c r="H4067" s="37"/>
      <c r="J4067" s="25"/>
      <c r="K4067" s="25"/>
      <c r="M4067" s="25"/>
      <c r="P4067" s="25"/>
      <c r="R4067" s="25"/>
      <c r="T4067" s="37"/>
      <c r="U4067" s="37"/>
      <c r="W4067" s="37"/>
      <c r="Y4067" s="37"/>
      <c r="Z4067" s="37"/>
      <c r="AB4067" s="37"/>
    </row>
    <row r="4068" spans="1:28" x14ac:dyDescent="0.2">
      <c r="A4068" s="124"/>
      <c r="B4068" s="37"/>
      <c r="C4068" s="37"/>
      <c r="D4068" s="37"/>
      <c r="F4068" s="37"/>
      <c r="G4068" s="37"/>
      <c r="H4068" s="37"/>
      <c r="J4068" s="25"/>
      <c r="K4068" s="25"/>
      <c r="M4068" s="25"/>
      <c r="P4068" s="25"/>
      <c r="R4068" s="25"/>
      <c r="T4068" s="37"/>
      <c r="U4068" s="37"/>
      <c r="W4068" s="37"/>
      <c r="Y4068" s="37"/>
      <c r="Z4068" s="37"/>
      <c r="AB4068" s="37"/>
    </row>
    <row r="4069" spans="1:28" x14ac:dyDescent="0.2">
      <c r="A4069" s="124"/>
      <c r="B4069" s="37"/>
      <c r="C4069" s="37"/>
      <c r="D4069" s="37"/>
      <c r="F4069" s="37"/>
      <c r="G4069" s="37"/>
      <c r="H4069" s="37"/>
      <c r="J4069" s="25"/>
      <c r="K4069" s="25"/>
      <c r="M4069" s="25"/>
      <c r="P4069" s="25"/>
      <c r="R4069" s="25"/>
      <c r="T4069" s="37"/>
      <c r="U4069" s="37"/>
      <c r="W4069" s="37"/>
      <c r="Y4069" s="37"/>
      <c r="Z4069" s="37"/>
      <c r="AB4069" s="37"/>
    </row>
    <row r="4070" spans="1:28" x14ac:dyDescent="0.2">
      <c r="A4070" s="124"/>
      <c r="B4070" s="37"/>
      <c r="C4070" s="37"/>
      <c r="D4070" s="37"/>
      <c r="F4070" s="37"/>
      <c r="G4070" s="37"/>
      <c r="H4070" s="37"/>
      <c r="J4070" s="25"/>
      <c r="K4070" s="25"/>
      <c r="M4070" s="25"/>
      <c r="P4070" s="25"/>
      <c r="R4070" s="25"/>
      <c r="T4070" s="37"/>
      <c r="U4070" s="37"/>
      <c r="W4070" s="37"/>
      <c r="Y4070" s="37"/>
      <c r="Z4070" s="37"/>
      <c r="AB4070" s="37"/>
    </row>
    <row r="4071" spans="1:28" x14ac:dyDescent="0.2">
      <c r="A4071" s="124"/>
      <c r="B4071" s="37"/>
      <c r="C4071" s="37"/>
      <c r="D4071" s="37"/>
      <c r="F4071" s="37"/>
      <c r="G4071" s="37"/>
      <c r="H4071" s="37"/>
      <c r="J4071" s="25"/>
      <c r="K4071" s="25"/>
      <c r="M4071" s="25"/>
      <c r="P4071" s="25"/>
      <c r="R4071" s="25"/>
      <c r="T4071" s="37"/>
      <c r="U4071" s="37"/>
      <c r="W4071" s="37"/>
      <c r="Y4071" s="37"/>
      <c r="Z4071" s="37"/>
      <c r="AB4071" s="37"/>
    </row>
    <row r="4072" spans="1:28" x14ac:dyDescent="0.2">
      <c r="A4072" s="124"/>
      <c r="B4072" s="37"/>
      <c r="C4072" s="37"/>
      <c r="D4072" s="37"/>
      <c r="F4072" s="37"/>
      <c r="G4072" s="37"/>
      <c r="H4072" s="37"/>
      <c r="J4072" s="25"/>
      <c r="K4072" s="25"/>
      <c r="M4072" s="25"/>
      <c r="P4072" s="25"/>
      <c r="R4072" s="25"/>
      <c r="T4072" s="37"/>
      <c r="U4072" s="37"/>
      <c r="W4072" s="37"/>
      <c r="Y4072" s="37"/>
      <c r="Z4072" s="37"/>
      <c r="AB4072" s="37"/>
    </row>
    <row r="4073" spans="1:28" x14ac:dyDescent="0.2">
      <c r="A4073" s="124"/>
      <c r="B4073" s="37"/>
      <c r="C4073" s="37"/>
      <c r="D4073" s="37"/>
      <c r="F4073" s="37"/>
      <c r="G4073" s="37"/>
      <c r="H4073" s="37"/>
      <c r="J4073" s="25"/>
      <c r="K4073" s="25"/>
      <c r="M4073" s="25"/>
      <c r="P4073" s="25"/>
      <c r="R4073" s="25"/>
      <c r="T4073" s="37"/>
      <c r="U4073" s="37"/>
      <c r="W4073" s="37"/>
      <c r="Y4073" s="37"/>
      <c r="Z4073" s="37"/>
      <c r="AB4073" s="37"/>
    </row>
    <row r="4074" spans="1:28" x14ac:dyDescent="0.2">
      <c r="A4074" s="124"/>
      <c r="B4074" s="37"/>
      <c r="C4074" s="37"/>
      <c r="D4074" s="37"/>
      <c r="F4074" s="37"/>
      <c r="G4074" s="37"/>
      <c r="H4074" s="37"/>
      <c r="J4074" s="25"/>
      <c r="K4074" s="25"/>
      <c r="M4074" s="25"/>
      <c r="P4074" s="25"/>
      <c r="R4074" s="25"/>
      <c r="T4074" s="37"/>
      <c r="U4074" s="37"/>
      <c r="W4074" s="37"/>
      <c r="Y4074" s="37"/>
      <c r="Z4074" s="37"/>
      <c r="AB4074" s="37"/>
    </row>
    <row r="4075" spans="1:28" x14ac:dyDescent="0.2">
      <c r="A4075" s="124"/>
      <c r="B4075" s="37"/>
      <c r="C4075" s="37"/>
      <c r="D4075" s="37"/>
      <c r="F4075" s="37"/>
      <c r="G4075" s="37"/>
      <c r="H4075" s="37"/>
      <c r="J4075" s="25"/>
      <c r="K4075" s="25"/>
      <c r="M4075" s="25"/>
      <c r="P4075" s="25"/>
      <c r="R4075" s="25"/>
      <c r="T4075" s="37"/>
      <c r="U4075" s="37"/>
      <c r="W4075" s="37"/>
      <c r="Y4075" s="37"/>
      <c r="Z4075" s="37"/>
      <c r="AB4075" s="37"/>
    </row>
    <row r="4076" spans="1:28" x14ac:dyDescent="0.2">
      <c r="A4076" s="124"/>
      <c r="B4076" s="37"/>
      <c r="C4076" s="37"/>
      <c r="D4076" s="37"/>
      <c r="F4076" s="37"/>
      <c r="G4076" s="37"/>
      <c r="H4076" s="37"/>
      <c r="J4076" s="25"/>
      <c r="K4076" s="25"/>
      <c r="M4076" s="25"/>
      <c r="P4076" s="25"/>
      <c r="R4076" s="25"/>
      <c r="T4076" s="37"/>
      <c r="U4076" s="37"/>
      <c r="W4076" s="37"/>
      <c r="Y4076" s="37"/>
      <c r="Z4076" s="37"/>
      <c r="AB4076" s="37"/>
    </row>
    <row r="4077" spans="1:28" x14ac:dyDescent="0.2">
      <c r="A4077" s="124"/>
      <c r="B4077" s="37"/>
      <c r="C4077" s="37"/>
      <c r="D4077" s="37"/>
      <c r="F4077" s="37"/>
      <c r="G4077" s="37"/>
      <c r="H4077" s="37"/>
      <c r="J4077" s="25"/>
      <c r="K4077" s="25"/>
      <c r="M4077" s="25"/>
      <c r="P4077" s="25"/>
      <c r="R4077" s="25"/>
      <c r="T4077" s="37"/>
      <c r="U4077" s="37"/>
      <c r="W4077" s="37"/>
      <c r="Y4077" s="37"/>
      <c r="Z4077" s="37"/>
      <c r="AB4077" s="37"/>
    </row>
    <row r="4078" spans="1:28" x14ac:dyDescent="0.2">
      <c r="A4078" s="124"/>
      <c r="B4078" s="37"/>
      <c r="C4078" s="37"/>
      <c r="D4078" s="37"/>
      <c r="F4078" s="37"/>
      <c r="G4078" s="37"/>
      <c r="H4078" s="37"/>
      <c r="J4078" s="25"/>
      <c r="K4078" s="25"/>
      <c r="M4078" s="25"/>
      <c r="P4078" s="25"/>
      <c r="R4078" s="25"/>
      <c r="T4078" s="37"/>
      <c r="U4078" s="37"/>
      <c r="W4078" s="37"/>
      <c r="Y4078" s="37"/>
      <c r="Z4078" s="37"/>
      <c r="AB4078" s="37"/>
    </row>
    <row r="4079" spans="1:28" x14ac:dyDescent="0.2">
      <c r="A4079" s="124"/>
      <c r="B4079" s="37"/>
      <c r="C4079" s="37"/>
      <c r="D4079" s="37"/>
      <c r="F4079" s="37"/>
      <c r="G4079" s="37"/>
      <c r="H4079" s="37"/>
      <c r="J4079" s="25"/>
      <c r="K4079" s="25"/>
      <c r="M4079" s="25"/>
      <c r="P4079" s="25"/>
      <c r="R4079" s="25"/>
      <c r="T4079" s="37"/>
      <c r="U4079" s="37"/>
      <c r="W4079" s="37"/>
      <c r="Y4079" s="37"/>
      <c r="Z4079" s="37"/>
      <c r="AB4079" s="37"/>
    </row>
    <row r="4080" spans="1:28" x14ac:dyDescent="0.2">
      <c r="A4080" s="124"/>
      <c r="B4080" s="37"/>
      <c r="C4080" s="37"/>
      <c r="D4080" s="37"/>
      <c r="F4080" s="37"/>
      <c r="G4080" s="37"/>
      <c r="H4080" s="37"/>
      <c r="J4080" s="25"/>
      <c r="K4080" s="25"/>
      <c r="M4080" s="25"/>
      <c r="P4080" s="25"/>
      <c r="R4080" s="25"/>
      <c r="T4080" s="37"/>
      <c r="U4080" s="37"/>
      <c r="W4080" s="37"/>
      <c r="Y4080" s="37"/>
      <c r="Z4080" s="37"/>
      <c r="AB4080" s="37"/>
    </row>
    <row r="4081" spans="1:28" x14ac:dyDescent="0.2">
      <c r="A4081" s="124"/>
      <c r="B4081" s="37"/>
      <c r="C4081" s="37"/>
      <c r="D4081" s="37"/>
      <c r="F4081" s="37"/>
      <c r="G4081" s="37"/>
      <c r="H4081" s="37"/>
      <c r="J4081" s="25"/>
      <c r="K4081" s="25"/>
      <c r="M4081" s="25"/>
      <c r="P4081" s="25"/>
      <c r="R4081" s="25"/>
      <c r="T4081" s="37"/>
      <c r="U4081" s="37"/>
      <c r="W4081" s="37"/>
      <c r="Y4081" s="37"/>
      <c r="Z4081" s="37"/>
      <c r="AB4081" s="37"/>
    </row>
    <row r="4082" spans="1:28" x14ac:dyDescent="0.2">
      <c r="A4082" s="124"/>
      <c r="B4082" s="37"/>
      <c r="C4082" s="37"/>
      <c r="D4082" s="37"/>
      <c r="F4082" s="37"/>
      <c r="G4082" s="37"/>
      <c r="H4082" s="37"/>
      <c r="J4082" s="25"/>
      <c r="K4082" s="25"/>
      <c r="M4082" s="25"/>
      <c r="P4082" s="25"/>
      <c r="R4082" s="25"/>
      <c r="T4082" s="37"/>
      <c r="U4082" s="37"/>
      <c r="W4082" s="37"/>
      <c r="Y4082" s="37"/>
      <c r="Z4082" s="37"/>
      <c r="AB4082" s="37"/>
    </row>
    <row r="4083" spans="1:28" x14ac:dyDescent="0.2">
      <c r="A4083" s="124"/>
      <c r="B4083" s="37"/>
      <c r="C4083" s="37"/>
      <c r="D4083" s="37"/>
      <c r="F4083" s="37"/>
      <c r="G4083" s="37"/>
      <c r="H4083" s="37"/>
      <c r="J4083" s="25"/>
      <c r="K4083" s="25"/>
      <c r="M4083" s="25"/>
      <c r="P4083" s="25"/>
      <c r="R4083" s="25"/>
      <c r="T4083" s="37"/>
      <c r="U4083" s="37"/>
      <c r="W4083" s="37"/>
      <c r="Y4083" s="37"/>
      <c r="Z4083" s="37"/>
      <c r="AB4083" s="37"/>
    </row>
    <row r="4084" spans="1:28" x14ac:dyDescent="0.2">
      <c r="A4084" s="124"/>
      <c r="B4084" s="37"/>
      <c r="C4084" s="37"/>
      <c r="D4084" s="37"/>
      <c r="F4084" s="37"/>
      <c r="G4084" s="37"/>
      <c r="H4084" s="37"/>
      <c r="J4084" s="25"/>
      <c r="K4084" s="25"/>
      <c r="M4084" s="25"/>
      <c r="P4084" s="25"/>
      <c r="R4084" s="25"/>
      <c r="T4084" s="37"/>
      <c r="U4084" s="37"/>
      <c r="W4084" s="37"/>
      <c r="Y4084" s="37"/>
      <c r="Z4084" s="37"/>
      <c r="AB4084" s="37"/>
    </row>
    <row r="4085" spans="1:28" x14ac:dyDescent="0.2">
      <c r="A4085" s="124"/>
      <c r="B4085" s="37"/>
      <c r="C4085" s="37"/>
      <c r="D4085" s="37"/>
      <c r="F4085" s="37"/>
      <c r="G4085" s="37"/>
      <c r="H4085" s="37"/>
      <c r="J4085" s="25"/>
      <c r="K4085" s="25"/>
      <c r="M4085" s="25"/>
      <c r="P4085" s="25"/>
      <c r="R4085" s="25"/>
      <c r="T4085" s="37"/>
      <c r="U4085" s="37"/>
      <c r="W4085" s="37"/>
      <c r="Y4085" s="37"/>
      <c r="Z4085" s="37"/>
      <c r="AB4085" s="37"/>
    </row>
    <row r="4086" spans="1:28" x14ac:dyDescent="0.2">
      <c r="A4086" s="124"/>
      <c r="B4086" s="37"/>
      <c r="C4086" s="37"/>
      <c r="D4086" s="37"/>
      <c r="F4086" s="37"/>
      <c r="G4086" s="37"/>
      <c r="H4086" s="37"/>
      <c r="J4086" s="25"/>
      <c r="K4086" s="25"/>
      <c r="M4086" s="25"/>
      <c r="P4086" s="25"/>
      <c r="R4086" s="25"/>
      <c r="T4086" s="37"/>
      <c r="U4086" s="37"/>
      <c r="W4086" s="37"/>
      <c r="Y4086" s="37"/>
      <c r="Z4086" s="37"/>
      <c r="AB4086" s="37"/>
    </row>
    <row r="4087" spans="1:28" x14ac:dyDescent="0.2">
      <c r="A4087" s="124"/>
      <c r="B4087" s="37"/>
      <c r="C4087" s="37"/>
      <c r="D4087" s="37"/>
      <c r="F4087" s="37"/>
      <c r="G4087" s="37"/>
      <c r="H4087" s="37"/>
      <c r="J4087" s="25"/>
      <c r="K4087" s="25"/>
      <c r="M4087" s="25"/>
      <c r="P4087" s="25"/>
      <c r="R4087" s="25"/>
      <c r="T4087" s="37"/>
      <c r="U4087" s="37"/>
      <c r="W4087" s="37"/>
      <c r="Y4087" s="37"/>
      <c r="Z4087" s="37"/>
      <c r="AB4087" s="37"/>
    </row>
    <row r="4088" spans="1:28" x14ac:dyDescent="0.2">
      <c r="A4088" s="124"/>
      <c r="B4088" s="37"/>
      <c r="C4088" s="37"/>
      <c r="D4088" s="37"/>
      <c r="F4088" s="37"/>
      <c r="G4088" s="37"/>
      <c r="H4088" s="37"/>
      <c r="J4088" s="25"/>
      <c r="K4088" s="25"/>
      <c r="M4088" s="25"/>
      <c r="P4088" s="25"/>
      <c r="R4088" s="25"/>
      <c r="T4088" s="37"/>
      <c r="U4088" s="37"/>
      <c r="W4088" s="37"/>
      <c r="Y4088" s="37"/>
      <c r="Z4088" s="37"/>
      <c r="AB4088" s="37"/>
    </row>
    <row r="4089" spans="1:28" x14ac:dyDescent="0.2">
      <c r="A4089" s="124"/>
      <c r="B4089" s="37"/>
      <c r="C4089" s="37"/>
      <c r="D4089" s="37"/>
      <c r="F4089" s="37"/>
      <c r="G4089" s="37"/>
      <c r="H4089" s="37"/>
      <c r="J4089" s="25"/>
      <c r="K4089" s="25"/>
      <c r="M4089" s="25"/>
      <c r="P4089" s="25"/>
      <c r="R4089" s="25"/>
      <c r="T4089" s="37"/>
      <c r="U4089" s="37"/>
      <c r="W4089" s="37"/>
      <c r="Y4089" s="37"/>
      <c r="Z4089" s="37"/>
      <c r="AB4089" s="37"/>
    </row>
    <row r="4090" spans="1:28" x14ac:dyDescent="0.2">
      <c r="A4090" s="124"/>
      <c r="B4090" s="37"/>
      <c r="C4090" s="37"/>
      <c r="D4090" s="37"/>
      <c r="F4090" s="37"/>
      <c r="G4090" s="37"/>
      <c r="H4090" s="37"/>
      <c r="J4090" s="25"/>
      <c r="K4090" s="25"/>
      <c r="M4090" s="25"/>
      <c r="P4090" s="25"/>
      <c r="R4090" s="25"/>
      <c r="T4090" s="37"/>
      <c r="U4090" s="37"/>
      <c r="W4090" s="37"/>
      <c r="Y4090" s="37"/>
      <c r="Z4090" s="37"/>
      <c r="AB4090" s="37"/>
    </row>
    <row r="4091" spans="1:28" x14ac:dyDescent="0.2">
      <c r="A4091" s="124"/>
      <c r="B4091" s="37"/>
      <c r="C4091" s="37"/>
      <c r="D4091" s="37"/>
      <c r="F4091" s="37"/>
      <c r="G4091" s="37"/>
      <c r="H4091" s="37"/>
      <c r="J4091" s="25"/>
      <c r="K4091" s="25"/>
      <c r="M4091" s="25"/>
      <c r="P4091" s="25"/>
      <c r="R4091" s="25"/>
      <c r="T4091" s="37"/>
      <c r="U4091" s="37"/>
      <c r="W4091" s="37"/>
      <c r="Y4091" s="37"/>
      <c r="Z4091" s="37"/>
      <c r="AB4091" s="37"/>
    </row>
    <row r="4092" spans="1:28" x14ac:dyDescent="0.2">
      <c r="A4092" s="124"/>
      <c r="B4092" s="37"/>
      <c r="C4092" s="37"/>
      <c r="D4092" s="37"/>
      <c r="F4092" s="37"/>
      <c r="G4092" s="37"/>
      <c r="H4092" s="37"/>
      <c r="J4092" s="25"/>
      <c r="K4092" s="25"/>
      <c r="M4092" s="25"/>
      <c r="P4092" s="25"/>
      <c r="R4092" s="25"/>
      <c r="T4092" s="37"/>
      <c r="U4092" s="37"/>
      <c r="W4092" s="37"/>
      <c r="Y4092" s="37"/>
      <c r="Z4092" s="37"/>
      <c r="AB4092" s="37"/>
    </row>
    <row r="4093" spans="1:28" x14ac:dyDescent="0.2">
      <c r="A4093" s="124"/>
      <c r="B4093" s="37"/>
      <c r="C4093" s="37"/>
      <c r="D4093" s="37"/>
      <c r="F4093" s="37"/>
      <c r="G4093" s="37"/>
      <c r="H4093" s="37"/>
      <c r="J4093" s="25"/>
      <c r="K4093" s="25"/>
      <c r="M4093" s="25"/>
      <c r="P4093" s="25"/>
      <c r="R4093" s="25"/>
      <c r="T4093" s="37"/>
      <c r="U4093" s="37"/>
      <c r="W4093" s="37"/>
      <c r="Y4093" s="37"/>
      <c r="Z4093" s="37"/>
      <c r="AB4093" s="37"/>
    </row>
    <row r="4094" spans="1:28" x14ac:dyDescent="0.2">
      <c r="A4094" s="124"/>
      <c r="B4094" s="37"/>
      <c r="C4094" s="37"/>
      <c r="D4094" s="37"/>
      <c r="F4094" s="37"/>
      <c r="G4094" s="37"/>
      <c r="H4094" s="37"/>
      <c r="J4094" s="25"/>
      <c r="K4094" s="25"/>
      <c r="M4094" s="25"/>
      <c r="P4094" s="25"/>
      <c r="R4094" s="25"/>
      <c r="T4094" s="37"/>
      <c r="U4094" s="37"/>
      <c r="W4094" s="37"/>
      <c r="Y4094" s="37"/>
      <c r="Z4094" s="37"/>
      <c r="AB4094" s="37"/>
    </row>
    <row r="4095" spans="1:28" x14ac:dyDescent="0.2">
      <c r="A4095" s="124"/>
      <c r="B4095" s="37"/>
      <c r="C4095" s="37"/>
      <c r="D4095" s="37"/>
      <c r="F4095" s="37"/>
      <c r="G4095" s="37"/>
      <c r="H4095" s="37"/>
      <c r="J4095" s="25"/>
      <c r="K4095" s="25"/>
      <c r="M4095" s="25"/>
      <c r="P4095" s="25"/>
      <c r="R4095" s="25"/>
      <c r="T4095" s="37"/>
      <c r="U4095" s="37"/>
      <c r="W4095" s="37"/>
      <c r="Y4095" s="37"/>
      <c r="Z4095" s="37"/>
      <c r="AB4095" s="37"/>
    </row>
    <row r="4096" spans="1:28" x14ac:dyDescent="0.2">
      <c r="A4096" s="124"/>
      <c r="B4096" s="37"/>
      <c r="C4096" s="37"/>
      <c r="D4096" s="37"/>
      <c r="F4096" s="37"/>
      <c r="G4096" s="37"/>
      <c r="H4096" s="37"/>
      <c r="J4096" s="25"/>
      <c r="K4096" s="25"/>
      <c r="M4096" s="25"/>
      <c r="P4096" s="25"/>
      <c r="R4096" s="25"/>
      <c r="T4096" s="37"/>
      <c r="U4096" s="37"/>
      <c r="W4096" s="37"/>
      <c r="Y4096" s="37"/>
      <c r="Z4096" s="37"/>
      <c r="AB4096" s="37"/>
    </row>
    <row r="4097" spans="1:28" x14ac:dyDescent="0.2">
      <c r="A4097" s="124"/>
      <c r="B4097" s="37"/>
      <c r="C4097" s="37"/>
      <c r="D4097" s="37"/>
      <c r="F4097" s="37"/>
      <c r="G4097" s="37"/>
      <c r="H4097" s="37"/>
      <c r="J4097" s="25"/>
      <c r="K4097" s="25"/>
      <c r="M4097" s="25"/>
      <c r="P4097" s="25"/>
      <c r="R4097" s="25"/>
      <c r="T4097" s="37"/>
      <c r="U4097" s="37"/>
      <c r="W4097" s="37"/>
      <c r="Y4097" s="37"/>
      <c r="Z4097" s="37"/>
      <c r="AB4097" s="37"/>
    </row>
    <row r="4098" spans="1:28" x14ac:dyDescent="0.2">
      <c r="A4098" s="124"/>
      <c r="B4098" s="37"/>
      <c r="C4098" s="37"/>
      <c r="D4098" s="37"/>
      <c r="F4098" s="37"/>
      <c r="G4098" s="37"/>
      <c r="H4098" s="37"/>
      <c r="J4098" s="25"/>
      <c r="K4098" s="25"/>
      <c r="M4098" s="25"/>
      <c r="P4098" s="25"/>
      <c r="R4098" s="25"/>
      <c r="T4098" s="37"/>
      <c r="U4098" s="37"/>
      <c r="W4098" s="37"/>
      <c r="Y4098" s="37"/>
      <c r="Z4098" s="37"/>
      <c r="AB4098" s="37"/>
    </row>
    <row r="4099" spans="1:28" x14ac:dyDescent="0.2">
      <c r="A4099" s="124"/>
      <c r="B4099" s="37"/>
      <c r="C4099" s="37"/>
      <c r="D4099" s="37"/>
      <c r="F4099" s="37"/>
      <c r="G4099" s="37"/>
      <c r="H4099" s="37"/>
      <c r="J4099" s="25"/>
      <c r="K4099" s="25"/>
      <c r="M4099" s="25"/>
      <c r="P4099" s="25"/>
      <c r="R4099" s="25"/>
      <c r="T4099" s="37"/>
      <c r="U4099" s="37"/>
      <c r="W4099" s="37"/>
      <c r="Y4099" s="37"/>
      <c r="Z4099" s="37"/>
      <c r="AB4099" s="37"/>
    </row>
    <row r="4100" spans="1:28" x14ac:dyDescent="0.2">
      <c r="A4100" s="124"/>
      <c r="B4100" s="37"/>
      <c r="C4100" s="37"/>
      <c r="D4100" s="37"/>
      <c r="F4100" s="37"/>
      <c r="G4100" s="37"/>
      <c r="H4100" s="37"/>
      <c r="J4100" s="25"/>
      <c r="K4100" s="25"/>
      <c r="M4100" s="25"/>
      <c r="P4100" s="25"/>
      <c r="R4100" s="25"/>
      <c r="T4100" s="37"/>
      <c r="U4100" s="37"/>
      <c r="W4100" s="37"/>
      <c r="Y4100" s="37"/>
      <c r="Z4100" s="37"/>
      <c r="AB4100" s="37"/>
    </row>
    <row r="4101" spans="1:28" x14ac:dyDescent="0.2">
      <c r="A4101" s="124"/>
      <c r="B4101" s="37"/>
      <c r="C4101" s="37"/>
      <c r="D4101" s="37"/>
      <c r="F4101" s="37"/>
      <c r="G4101" s="37"/>
      <c r="H4101" s="37"/>
      <c r="J4101" s="25"/>
      <c r="K4101" s="25"/>
      <c r="M4101" s="25"/>
      <c r="P4101" s="25"/>
      <c r="R4101" s="25"/>
      <c r="T4101" s="37"/>
      <c r="U4101" s="37"/>
      <c r="W4101" s="37"/>
      <c r="Y4101" s="37"/>
      <c r="Z4101" s="37"/>
      <c r="AB4101" s="37"/>
    </row>
    <row r="4102" spans="1:28" x14ac:dyDescent="0.2">
      <c r="A4102" s="124"/>
      <c r="B4102" s="37"/>
      <c r="C4102" s="37"/>
      <c r="D4102" s="37"/>
      <c r="F4102" s="37"/>
      <c r="G4102" s="37"/>
      <c r="H4102" s="37"/>
      <c r="J4102" s="25"/>
      <c r="K4102" s="25"/>
      <c r="M4102" s="25"/>
      <c r="P4102" s="25"/>
      <c r="R4102" s="25"/>
      <c r="T4102" s="37"/>
      <c r="U4102" s="37"/>
      <c r="W4102" s="37"/>
      <c r="Y4102" s="37"/>
      <c r="Z4102" s="37"/>
      <c r="AB4102" s="37"/>
    </row>
    <row r="4103" spans="1:28" x14ac:dyDescent="0.2">
      <c r="A4103" s="124"/>
      <c r="B4103" s="37"/>
      <c r="C4103" s="37"/>
      <c r="D4103" s="37"/>
      <c r="F4103" s="37"/>
      <c r="G4103" s="37"/>
      <c r="H4103" s="37"/>
      <c r="J4103" s="25"/>
      <c r="K4103" s="25"/>
      <c r="M4103" s="25"/>
      <c r="P4103" s="25"/>
      <c r="R4103" s="25"/>
      <c r="T4103" s="37"/>
      <c r="U4103" s="37"/>
      <c r="W4103" s="37"/>
      <c r="Y4103" s="37"/>
      <c r="Z4103" s="37"/>
      <c r="AB4103" s="37"/>
    </row>
    <row r="4104" spans="1:28" x14ac:dyDescent="0.2">
      <c r="A4104" s="124"/>
      <c r="B4104" s="37"/>
      <c r="C4104" s="37"/>
      <c r="D4104" s="37"/>
      <c r="F4104" s="37"/>
      <c r="G4104" s="37"/>
      <c r="H4104" s="37"/>
      <c r="J4104" s="25"/>
      <c r="K4104" s="25"/>
      <c r="M4104" s="25"/>
      <c r="P4104" s="25"/>
      <c r="R4104" s="25"/>
      <c r="T4104" s="37"/>
      <c r="U4104" s="37"/>
      <c r="W4104" s="37"/>
      <c r="Y4104" s="37"/>
      <c r="Z4104" s="37"/>
      <c r="AB4104" s="37"/>
    </row>
    <row r="4105" spans="1:28" x14ac:dyDescent="0.2">
      <c r="A4105" s="124"/>
      <c r="B4105" s="37"/>
      <c r="C4105" s="37"/>
      <c r="D4105" s="37"/>
      <c r="F4105" s="37"/>
      <c r="G4105" s="37"/>
      <c r="H4105" s="37"/>
      <c r="J4105" s="25"/>
      <c r="K4105" s="25"/>
      <c r="M4105" s="25"/>
      <c r="P4105" s="25"/>
      <c r="R4105" s="25"/>
      <c r="T4105" s="37"/>
      <c r="U4105" s="37"/>
      <c r="W4105" s="37"/>
      <c r="Y4105" s="37"/>
      <c r="Z4105" s="37"/>
      <c r="AB4105" s="37"/>
    </row>
    <row r="4106" spans="1:28" x14ac:dyDescent="0.2">
      <c r="A4106" s="124"/>
      <c r="B4106" s="37"/>
      <c r="C4106" s="37"/>
      <c r="D4106" s="37"/>
      <c r="F4106" s="37"/>
      <c r="G4106" s="37"/>
      <c r="H4106" s="37"/>
      <c r="J4106" s="25"/>
      <c r="K4106" s="25"/>
      <c r="M4106" s="25"/>
      <c r="P4106" s="25"/>
      <c r="R4106" s="25"/>
      <c r="T4106" s="37"/>
      <c r="U4106" s="37"/>
      <c r="W4106" s="37"/>
      <c r="Y4106" s="37"/>
      <c r="Z4106" s="37"/>
      <c r="AB4106" s="37"/>
    </row>
    <row r="4107" spans="1:28" x14ac:dyDescent="0.2">
      <c r="A4107" s="124"/>
      <c r="B4107" s="37"/>
      <c r="C4107" s="37"/>
      <c r="D4107" s="37"/>
      <c r="F4107" s="37"/>
      <c r="G4107" s="37"/>
      <c r="H4107" s="37"/>
      <c r="J4107" s="25"/>
      <c r="K4107" s="25"/>
      <c r="M4107" s="25"/>
      <c r="P4107" s="25"/>
      <c r="R4107" s="25"/>
      <c r="T4107" s="37"/>
      <c r="U4107" s="37"/>
      <c r="W4107" s="37"/>
      <c r="Y4107" s="37"/>
      <c r="Z4107" s="37"/>
      <c r="AB4107" s="37"/>
    </row>
    <row r="4108" spans="1:28" x14ac:dyDescent="0.2">
      <c r="A4108" s="124"/>
      <c r="B4108" s="37"/>
      <c r="C4108" s="37"/>
      <c r="D4108" s="37"/>
      <c r="F4108" s="37"/>
      <c r="G4108" s="37"/>
      <c r="H4108" s="37"/>
      <c r="J4108" s="25"/>
      <c r="K4108" s="25"/>
      <c r="M4108" s="25"/>
      <c r="P4108" s="25"/>
      <c r="R4108" s="25"/>
      <c r="T4108" s="37"/>
      <c r="U4108" s="37"/>
      <c r="W4108" s="37"/>
      <c r="Y4108" s="37"/>
      <c r="Z4108" s="37"/>
      <c r="AB4108" s="37"/>
    </row>
    <row r="4109" spans="1:28" x14ac:dyDescent="0.2">
      <c r="A4109" s="124"/>
      <c r="B4109" s="37"/>
      <c r="C4109" s="37"/>
      <c r="D4109" s="37"/>
      <c r="F4109" s="37"/>
      <c r="G4109" s="37"/>
      <c r="H4109" s="37"/>
      <c r="J4109" s="25"/>
      <c r="K4109" s="25"/>
      <c r="M4109" s="25"/>
      <c r="P4109" s="25"/>
      <c r="R4109" s="25"/>
      <c r="T4109" s="37"/>
      <c r="U4109" s="37"/>
      <c r="W4109" s="37"/>
      <c r="Y4109" s="37"/>
      <c r="Z4109" s="37"/>
      <c r="AB4109" s="37"/>
    </row>
    <row r="4110" spans="1:28" x14ac:dyDescent="0.2">
      <c r="A4110" s="124"/>
      <c r="B4110" s="37"/>
      <c r="C4110" s="37"/>
      <c r="D4110" s="37"/>
      <c r="F4110" s="37"/>
      <c r="G4110" s="37"/>
      <c r="H4110" s="37"/>
      <c r="J4110" s="25"/>
      <c r="K4110" s="25"/>
      <c r="M4110" s="25"/>
      <c r="P4110" s="25"/>
      <c r="R4110" s="25"/>
      <c r="T4110" s="37"/>
      <c r="U4110" s="37"/>
      <c r="W4110" s="37"/>
      <c r="Y4110" s="37"/>
      <c r="Z4110" s="37"/>
      <c r="AB4110" s="37"/>
    </row>
    <row r="4111" spans="1:28" x14ac:dyDescent="0.2">
      <c r="A4111" s="124"/>
      <c r="B4111" s="37"/>
      <c r="C4111" s="37"/>
      <c r="D4111" s="37"/>
      <c r="F4111" s="37"/>
      <c r="G4111" s="37"/>
      <c r="H4111" s="37"/>
      <c r="J4111" s="25"/>
      <c r="K4111" s="25"/>
      <c r="M4111" s="25"/>
      <c r="P4111" s="25"/>
      <c r="R4111" s="25"/>
      <c r="T4111" s="37"/>
      <c r="U4111" s="37"/>
      <c r="W4111" s="37"/>
      <c r="Y4111" s="37"/>
      <c r="Z4111" s="37"/>
      <c r="AB4111" s="37"/>
    </row>
    <row r="4112" spans="1:28" x14ac:dyDescent="0.2">
      <c r="A4112" s="124"/>
      <c r="B4112" s="37"/>
      <c r="C4112" s="37"/>
      <c r="D4112" s="37"/>
      <c r="F4112" s="37"/>
      <c r="G4112" s="37"/>
      <c r="H4112" s="37"/>
      <c r="J4112" s="25"/>
      <c r="K4112" s="25"/>
      <c r="M4112" s="25"/>
      <c r="P4112" s="25"/>
      <c r="R4112" s="25"/>
      <c r="T4112" s="37"/>
      <c r="U4112" s="37"/>
      <c r="W4112" s="37"/>
      <c r="Y4112" s="37"/>
      <c r="Z4112" s="37"/>
      <c r="AB4112" s="37"/>
    </row>
    <row r="4113" spans="1:28" x14ac:dyDescent="0.2">
      <c r="A4113" s="124"/>
      <c r="B4113" s="37"/>
      <c r="C4113" s="37"/>
      <c r="D4113" s="37"/>
      <c r="F4113" s="37"/>
      <c r="G4113" s="37"/>
      <c r="H4113" s="37"/>
      <c r="J4113" s="25"/>
      <c r="K4113" s="25"/>
      <c r="M4113" s="25"/>
      <c r="P4113" s="25"/>
      <c r="R4113" s="25"/>
      <c r="T4113" s="37"/>
      <c r="U4113" s="37"/>
      <c r="W4113" s="37"/>
      <c r="Y4113" s="37"/>
      <c r="Z4113" s="37"/>
      <c r="AB4113" s="37"/>
    </row>
    <row r="4114" spans="1:28" x14ac:dyDescent="0.2">
      <c r="A4114" s="124"/>
      <c r="B4114" s="37"/>
      <c r="C4114" s="37"/>
      <c r="D4114" s="37"/>
      <c r="F4114" s="37"/>
      <c r="G4114" s="37"/>
      <c r="H4114" s="37"/>
      <c r="J4114" s="25"/>
      <c r="K4114" s="25"/>
      <c r="M4114" s="25"/>
      <c r="P4114" s="25"/>
      <c r="R4114" s="25"/>
      <c r="T4114" s="37"/>
      <c r="U4114" s="37"/>
      <c r="W4114" s="37"/>
      <c r="Y4114" s="37"/>
      <c r="Z4114" s="37"/>
      <c r="AB4114" s="37"/>
    </row>
    <row r="4115" spans="1:28" x14ac:dyDescent="0.2">
      <c r="A4115" s="124"/>
      <c r="B4115" s="37"/>
      <c r="C4115" s="37"/>
      <c r="D4115" s="37"/>
      <c r="F4115" s="37"/>
      <c r="G4115" s="37"/>
      <c r="H4115" s="37"/>
      <c r="J4115" s="25"/>
      <c r="K4115" s="25"/>
      <c r="M4115" s="25"/>
      <c r="P4115" s="25"/>
      <c r="R4115" s="25"/>
      <c r="T4115" s="37"/>
      <c r="U4115" s="37"/>
      <c r="W4115" s="37"/>
      <c r="Y4115" s="37"/>
      <c r="Z4115" s="37"/>
      <c r="AB4115" s="37"/>
    </row>
    <row r="4116" spans="1:28" x14ac:dyDescent="0.2">
      <c r="A4116" s="124"/>
      <c r="B4116" s="37"/>
      <c r="C4116" s="37"/>
      <c r="D4116" s="37"/>
      <c r="F4116" s="37"/>
      <c r="G4116" s="37"/>
      <c r="H4116" s="37"/>
      <c r="J4116" s="25"/>
      <c r="K4116" s="25"/>
      <c r="M4116" s="25"/>
      <c r="P4116" s="25"/>
      <c r="R4116" s="25"/>
      <c r="T4116" s="37"/>
      <c r="U4116" s="37"/>
      <c r="W4116" s="37"/>
      <c r="Y4116" s="37"/>
      <c r="Z4116" s="37"/>
      <c r="AB4116" s="37"/>
    </row>
    <row r="4117" spans="1:28" x14ac:dyDescent="0.2">
      <c r="A4117" s="124"/>
      <c r="B4117" s="37"/>
      <c r="C4117" s="37"/>
      <c r="D4117" s="37"/>
      <c r="F4117" s="37"/>
      <c r="G4117" s="37"/>
      <c r="H4117" s="37"/>
      <c r="J4117" s="25"/>
      <c r="K4117" s="25"/>
      <c r="M4117" s="25"/>
      <c r="P4117" s="25"/>
      <c r="R4117" s="25"/>
      <c r="T4117" s="37"/>
      <c r="U4117" s="37"/>
      <c r="W4117" s="37"/>
      <c r="Y4117" s="37"/>
      <c r="Z4117" s="37"/>
      <c r="AB4117" s="37"/>
    </row>
    <row r="4118" spans="1:28" x14ac:dyDescent="0.2">
      <c r="A4118" s="124"/>
      <c r="B4118" s="37"/>
      <c r="C4118" s="37"/>
      <c r="D4118" s="37"/>
      <c r="F4118" s="37"/>
      <c r="G4118" s="37"/>
      <c r="H4118" s="37"/>
      <c r="J4118" s="25"/>
      <c r="K4118" s="25"/>
      <c r="M4118" s="25"/>
      <c r="P4118" s="25"/>
      <c r="R4118" s="25"/>
      <c r="T4118" s="37"/>
      <c r="U4118" s="37"/>
      <c r="W4118" s="37"/>
      <c r="Y4118" s="37"/>
      <c r="Z4118" s="37"/>
      <c r="AB4118" s="37"/>
    </row>
    <row r="4119" spans="1:28" x14ac:dyDescent="0.2">
      <c r="A4119" s="124"/>
      <c r="B4119" s="37"/>
      <c r="C4119" s="37"/>
      <c r="D4119" s="37"/>
      <c r="F4119" s="37"/>
      <c r="G4119" s="37"/>
      <c r="H4119" s="37"/>
      <c r="J4119" s="25"/>
      <c r="K4119" s="25"/>
      <c r="M4119" s="25"/>
      <c r="P4119" s="25"/>
      <c r="R4119" s="25"/>
      <c r="T4119" s="37"/>
      <c r="U4119" s="37"/>
      <c r="W4119" s="37"/>
      <c r="Y4119" s="37"/>
      <c r="Z4119" s="37"/>
      <c r="AB4119" s="37"/>
    </row>
    <row r="4120" spans="1:28" x14ac:dyDescent="0.2">
      <c r="A4120" s="124"/>
      <c r="B4120" s="37"/>
      <c r="C4120" s="37"/>
      <c r="D4120" s="37"/>
      <c r="F4120" s="37"/>
      <c r="G4120" s="37"/>
      <c r="H4120" s="37"/>
      <c r="J4120" s="25"/>
      <c r="K4120" s="25"/>
      <c r="M4120" s="25"/>
      <c r="P4120" s="25"/>
      <c r="R4120" s="25"/>
      <c r="T4120" s="37"/>
      <c r="U4120" s="37"/>
      <c r="W4120" s="37"/>
      <c r="Y4120" s="37"/>
      <c r="Z4120" s="37"/>
      <c r="AB4120" s="37"/>
    </row>
    <row r="4121" spans="1:28" x14ac:dyDescent="0.2">
      <c r="A4121" s="124"/>
      <c r="B4121" s="37"/>
      <c r="C4121" s="37"/>
      <c r="D4121" s="37"/>
      <c r="F4121" s="37"/>
      <c r="G4121" s="37"/>
      <c r="H4121" s="37"/>
      <c r="J4121" s="25"/>
      <c r="K4121" s="25"/>
      <c r="M4121" s="25"/>
      <c r="P4121" s="25"/>
      <c r="R4121" s="25"/>
      <c r="T4121" s="37"/>
      <c r="U4121" s="37"/>
      <c r="W4121" s="37"/>
      <c r="Y4121" s="37"/>
      <c r="Z4121" s="37"/>
      <c r="AB4121" s="37"/>
    </row>
    <row r="4122" spans="1:28" x14ac:dyDescent="0.2">
      <c r="A4122" s="124"/>
      <c r="B4122" s="37"/>
      <c r="C4122" s="37"/>
      <c r="D4122" s="37"/>
      <c r="F4122" s="37"/>
      <c r="G4122" s="37"/>
      <c r="H4122" s="37"/>
      <c r="J4122" s="25"/>
      <c r="K4122" s="25"/>
      <c r="M4122" s="25"/>
      <c r="P4122" s="25"/>
      <c r="R4122" s="25"/>
      <c r="T4122" s="37"/>
      <c r="U4122" s="37"/>
      <c r="W4122" s="37"/>
      <c r="Y4122" s="37"/>
      <c r="Z4122" s="37"/>
      <c r="AB4122" s="37"/>
    </row>
    <row r="4123" spans="1:28" x14ac:dyDescent="0.2">
      <c r="A4123" s="124"/>
      <c r="B4123" s="37"/>
      <c r="C4123" s="37"/>
      <c r="D4123" s="37"/>
      <c r="F4123" s="37"/>
      <c r="G4123" s="37"/>
      <c r="H4123" s="37"/>
      <c r="J4123" s="25"/>
      <c r="K4123" s="25"/>
      <c r="M4123" s="25"/>
      <c r="P4123" s="25"/>
      <c r="R4123" s="25"/>
      <c r="T4123" s="37"/>
      <c r="U4123" s="37"/>
      <c r="W4123" s="37"/>
      <c r="Y4123" s="37"/>
      <c r="Z4123" s="37"/>
      <c r="AB4123" s="37"/>
    </row>
    <row r="4124" spans="1:28" x14ac:dyDescent="0.2">
      <c r="A4124" s="124"/>
      <c r="B4124" s="37"/>
      <c r="C4124" s="37"/>
      <c r="D4124" s="37"/>
      <c r="F4124" s="37"/>
      <c r="G4124" s="37"/>
      <c r="H4124" s="37"/>
      <c r="J4124" s="25"/>
      <c r="K4124" s="25"/>
      <c r="M4124" s="25"/>
      <c r="P4124" s="25"/>
      <c r="R4124" s="25"/>
      <c r="T4124" s="37"/>
      <c r="U4124" s="37"/>
      <c r="W4124" s="37"/>
      <c r="Y4124" s="37"/>
      <c r="Z4124" s="37"/>
      <c r="AB4124" s="37"/>
    </row>
    <row r="4125" spans="1:28" x14ac:dyDescent="0.2">
      <c r="A4125" s="124"/>
      <c r="B4125" s="37"/>
      <c r="C4125" s="37"/>
      <c r="D4125" s="37"/>
      <c r="F4125" s="37"/>
      <c r="G4125" s="37"/>
      <c r="H4125" s="37"/>
      <c r="J4125" s="25"/>
      <c r="K4125" s="25"/>
      <c r="M4125" s="25"/>
      <c r="P4125" s="25"/>
      <c r="R4125" s="25"/>
      <c r="T4125" s="37"/>
      <c r="U4125" s="37"/>
      <c r="W4125" s="37"/>
      <c r="Y4125" s="37"/>
      <c r="Z4125" s="37"/>
      <c r="AB4125" s="37"/>
    </row>
    <row r="4126" spans="1:28" x14ac:dyDescent="0.2">
      <c r="A4126" s="124"/>
      <c r="B4126" s="37"/>
      <c r="C4126" s="37"/>
      <c r="D4126" s="37"/>
      <c r="F4126" s="37"/>
      <c r="G4126" s="37"/>
      <c r="H4126" s="37"/>
      <c r="J4126" s="25"/>
      <c r="K4126" s="25"/>
      <c r="M4126" s="25"/>
      <c r="P4126" s="25"/>
      <c r="R4126" s="25"/>
      <c r="T4126" s="37"/>
      <c r="U4126" s="37"/>
      <c r="W4126" s="37"/>
      <c r="Y4126" s="37"/>
      <c r="Z4126" s="37"/>
      <c r="AB4126" s="37"/>
    </row>
    <row r="4127" spans="1:28" x14ac:dyDescent="0.2">
      <c r="A4127" s="124"/>
      <c r="B4127" s="37"/>
      <c r="C4127" s="37"/>
      <c r="D4127" s="37"/>
      <c r="F4127" s="37"/>
      <c r="G4127" s="37"/>
      <c r="H4127" s="37"/>
      <c r="J4127" s="25"/>
      <c r="K4127" s="25"/>
      <c r="M4127" s="25"/>
      <c r="P4127" s="25"/>
      <c r="R4127" s="25"/>
      <c r="T4127" s="37"/>
      <c r="U4127" s="37"/>
      <c r="W4127" s="37"/>
      <c r="Y4127" s="37"/>
      <c r="Z4127" s="37"/>
      <c r="AB4127" s="37"/>
    </row>
    <row r="4128" spans="1:28" x14ac:dyDescent="0.2">
      <c r="A4128" s="124"/>
      <c r="B4128" s="37"/>
      <c r="C4128" s="37"/>
      <c r="D4128" s="37"/>
      <c r="F4128" s="37"/>
      <c r="G4128" s="37"/>
      <c r="H4128" s="37"/>
      <c r="J4128" s="25"/>
      <c r="K4128" s="25"/>
      <c r="M4128" s="25"/>
      <c r="P4128" s="25"/>
      <c r="R4128" s="25"/>
      <c r="T4128" s="37"/>
      <c r="U4128" s="37"/>
      <c r="W4128" s="37"/>
      <c r="Y4128" s="37"/>
      <c r="Z4128" s="37"/>
      <c r="AB4128" s="37"/>
    </row>
    <row r="4129" spans="1:28" x14ac:dyDescent="0.2">
      <c r="A4129" s="124"/>
      <c r="B4129" s="37"/>
      <c r="C4129" s="37"/>
      <c r="D4129" s="37"/>
      <c r="F4129" s="37"/>
      <c r="G4129" s="37"/>
      <c r="H4129" s="37"/>
      <c r="J4129" s="25"/>
      <c r="K4129" s="25"/>
      <c r="M4129" s="25"/>
      <c r="P4129" s="25"/>
      <c r="R4129" s="25"/>
      <c r="T4129" s="37"/>
      <c r="U4129" s="37"/>
      <c r="W4129" s="37"/>
      <c r="Y4129" s="37"/>
      <c r="Z4129" s="37"/>
      <c r="AB4129" s="37"/>
    </row>
    <row r="4130" spans="1:28" x14ac:dyDescent="0.2">
      <c r="A4130" s="124"/>
      <c r="B4130" s="37"/>
      <c r="C4130" s="37"/>
      <c r="D4130" s="37"/>
      <c r="F4130" s="37"/>
      <c r="G4130" s="37"/>
      <c r="H4130" s="37"/>
      <c r="J4130" s="25"/>
      <c r="K4130" s="25"/>
      <c r="M4130" s="25"/>
      <c r="P4130" s="25"/>
      <c r="R4130" s="25"/>
      <c r="T4130" s="37"/>
      <c r="U4130" s="37"/>
      <c r="W4130" s="37"/>
      <c r="Y4130" s="37"/>
      <c r="Z4130" s="37"/>
      <c r="AB4130" s="37"/>
    </row>
    <row r="4131" spans="1:28" x14ac:dyDescent="0.2">
      <c r="A4131" s="124"/>
      <c r="B4131" s="37"/>
      <c r="C4131" s="37"/>
      <c r="D4131" s="37"/>
      <c r="F4131" s="37"/>
      <c r="G4131" s="37"/>
      <c r="H4131" s="37"/>
      <c r="J4131" s="25"/>
      <c r="K4131" s="25"/>
      <c r="M4131" s="25"/>
      <c r="P4131" s="25"/>
      <c r="R4131" s="25"/>
      <c r="T4131" s="37"/>
      <c r="U4131" s="37"/>
      <c r="W4131" s="37"/>
      <c r="Y4131" s="37"/>
      <c r="Z4131" s="37"/>
      <c r="AB4131" s="37"/>
    </row>
    <row r="4132" spans="1:28" x14ac:dyDescent="0.2">
      <c r="A4132" s="124"/>
      <c r="B4132" s="37"/>
      <c r="C4132" s="37"/>
      <c r="D4132" s="37"/>
      <c r="F4132" s="37"/>
      <c r="G4132" s="37"/>
      <c r="H4132" s="37"/>
      <c r="J4132" s="25"/>
      <c r="K4132" s="25"/>
      <c r="M4132" s="25"/>
      <c r="P4132" s="25"/>
      <c r="R4132" s="25"/>
      <c r="T4132" s="37"/>
      <c r="U4132" s="37"/>
      <c r="W4132" s="37"/>
      <c r="Y4132" s="37"/>
      <c r="Z4132" s="37"/>
      <c r="AB4132" s="37"/>
    </row>
    <row r="4133" spans="1:28" x14ac:dyDescent="0.2">
      <c r="A4133" s="124"/>
      <c r="B4133" s="37"/>
      <c r="C4133" s="37"/>
      <c r="D4133" s="37"/>
      <c r="F4133" s="37"/>
      <c r="G4133" s="37"/>
      <c r="H4133" s="37"/>
      <c r="J4133" s="25"/>
      <c r="K4133" s="25"/>
      <c r="M4133" s="25"/>
      <c r="P4133" s="25"/>
      <c r="R4133" s="25"/>
      <c r="T4133" s="37"/>
      <c r="U4133" s="37"/>
      <c r="W4133" s="37"/>
      <c r="Y4133" s="37"/>
      <c r="Z4133" s="37"/>
      <c r="AB4133" s="37"/>
    </row>
    <row r="4134" spans="1:28" x14ac:dyDescent="0.2">
      <c r="A4134" s="124"/>
      <c r="B4134" s="37"/>
      <c r="C4134" s="37"/>
      <c r="D4134" s="37"/>
      <c r="F4134" s="37"/>
      <c r="G4134" s="37"/>
      <c r="H4134" s="37"/>
      <c r="J4134" s="25"/>
      <c r="K4134" s="25"/>
      <c r="M4134" s="25"/>
      <c r="P4134" s="25"/>
      <c r="R4134" s="25"/>
      <c r="T4134" s="37"/>
      <c r="U4134" s="37"/>
      <c r="W4134" s="37"/>
      <c r="Y4134" s="37"/>
      <c r="Z4134" s="37"/>
      <c r="AB4134" s="37"/>
    </row>
    <row r="4135" spans="1:28" x14ac:dyDescent="0.2">
      <c r="A4135" s="124"/>
      <c r="B4135" s="37"/>
      <c r="C4135" s="37"/>
      <c r="D4135" s="37"/>
      <c r="F4135" s="37"/>
      <c r="G4135" s="37"/>
      <c r="H4135" s="37"/>
      <c r="J4135" s="25"/>
      <c r="K4135" s="25"/>
      <c r="M4135" s="25"/>
      <c r="P4135" s="25"/>
      <c r="R4135" s="25"/>
      <c r="T4135" s="37"/>
      <c r="U4135" s="37"/>
      <c r="W4135" s="37"/>
      <c r="Y4135" s="37"/>
      <c r="Z4135" s="37"/>
      <c r="AB4135" s="37"/>
    </row>
    <row r="4136" spans="1:28" x14ac:dyDescent="0.2">
      <c r="A4136" s="124"/>
      <c r="B4136" s="37"/>
      <c r="C4136" s="37"/>
      <c r="D4136" s="37"/>
      <c r="F4136" s="37"/>
      <c r="G4136" s="37"/>
      <c r="H4136" s="37"/>
      <c r="J4136" s="25"/>
      <c r="K4136" s="25"/>
      <c r="M4136" s="25"/>
      <c r="P4136" s="25"/>
      <c r="R4136" s="25"/>
      <c r="T4136" s="37"/>
      <c r="U4136" s="37"/>
      <c r="W4136" s="37"/>
      <c r="Y4136" s="37"/>
      <c r="Z4136" s="37"/>
      <c r="AB4136" s="37"/>
    </row>
    <row r="4137" spans="1:28" x14ac:dyDescent="0.2">
      <c r="A4137" s="124"/>
      <c r="B4137" s="37"/>
      <c r="C4137" s="37"/>
      <c r="D4137" s="37"/>
      <c r="F4137" s="37"/>
      <c r="G4137" s="37"/>
      <c r="H4137" s="37"/>
      <c r="J4137" s="25"/>
      <c r="K4137" s="25"/>
      <c r="M4137" s="25"/>
      <c r="P4137" s="25"/>
      <c r="R4137" s="25"/>
      <c r="T4137" s="37"/>
      <c r="U4137" s="37"/>
      <c r="W4137" s="37"/>
      <c r="Y4137" s="37"/>
      <c r="Z4137" s="37"/>
      <c r="AB4137" s="37"/>
    </row>
    <row r="4138" spans="1:28" x14ac:dyDescent="0.2">
      <c r="A4138" s="124"/>
      <c r="B4138" s="37"/>
      <c r="C4138" s="37"/>
      <c r="D4138" s="37"/>
      <c r="F4138" s="37"/>
      <c r="G4138" s="37"/>
      <c r="H4138" s="37"/>
      <c r="J4138" s="25"/>
      <c r="K4138" s="25"/>
      <c r="M4138" s="25"/>
      <c r="P4138" s="25"/>
      <c r="R4138" s="25"/>
      <c r="T4138" s="37"/>
      <c r="U4138" s="37"/>
      <c r="W4138" s="37"/>
      <c r="Y4138" s="37"/>
      <c r="Z4138" s="37"/>
      <c r="AB4138" s="37"/>
    </row>
    <row r="4139" spans="1:28" x14ac:dyDescent="0.2">
      <c r="A4139" s="124"/>
      <c r="B4139" s="37"/>
      <c r="C4139" s="37"/>
      <c r="D4139" s="37"/>
      <c r="F4139" s="37"/>
      <c r="G4139" s="37"/>
      <c r="H4139" s="37"/>
      <c r="J4139" s="25"/>
      <c r="K4139" s="25"/>
      <c r="M4139" s="25"/>
      <c r="P4139" s="25"/>
      <c r="R4139" s="25"/>
      <c r="T4139" s="37"/>
      <c r="U4139" s="37"/>
      <c r="W4139" s="37"/>
      <c r="Y4139" s="37"/>
      <c r="Z4139" s="37"/>
      <c r="AB4139" s="37"/>
    </row>
    <row r="4140" spans="1:28" x14ac:dyDescent="0.2">
      <c r="A4140" s="124"/>
      <c r="B4140" s="37"/>
      <c r="C4140" s="37"/>
      <c r="D4140" s="37"/>
      <c r="F4140" s="37"/>
      <c r="G4140" s="37"/>
      <c r="H4140" s="37"/>
      <c r="J4140" s="25"/>
      <c r="K4140" s="25"/>
      <c r="M4140" s="25"/>
      <c r="P4140" s="25"/>
      <c r="R4140" s="25"/>
      <c r="T4140" s="37"/>
      <c r="U4140" s="37"/>
      <c r="W4140" s="37"/>
      <c r="Y4140" s="37"/>
      <c r="Z4140" s="37"/>
      <c r="AB4140" s="37"/>
    </row>
    <row r="4141" spans="1:28" x14ac:dyDescent="0.2">
      <c r="A4141" s="124"/>
      <c r="B4141" s="37"/>
      <c r="C4141" s="37"/>
      <c r="D4141" s="37"/>
      <c r="F4141" s="37"/>
      <c r="G4141" s="37"/>
      <c r="H4141" s="37"/>
      <c r="J4141" s="25"/>
      <c r="K4141" s="25"/>
      <c r="M4141" s="25"/>
      <c r="P4141" s="25"/>
      <c r="R4141" s="25"/>
      <c r="T4141" s="37"/>
      <c r="U4141" s="37"/>
      <c r="W4141" s="37"/>
      <c r="Y4141" s="37"/>
      <c r="Z4141" s="37"/>
      <c r="AB4141" s="37"/>
    </row>
    <row r="4142" spans="1:28" x14ac:dyDescent="0.2">
      <c r="A4142" s="124"/>
      <c r="B4142" s="37"/>
      <c r="C4142" s="37"/>
      <c r="D4142" s="37"/>
      <c r="F4142" s="37"/>
      <c r="G4142" s="37"/>
      <c r="H4142" s="37"/>
      <c r="J4142" s="25"/>
      <c r="K4142" s="25"/>
      <c r="M4142" s="25"/>
      <c r="P4142" s="25"/>
      <c r="R4142" s="25"/>
      <c r="T4142" s="37"/>
      <c r="U4142" s="37"/>
      <c r="W4142" s="37"/>
      <c r="Y4142" s="37"/>
      <c r="Z4142" s="37"/>
      <c r="AB4142" s="37"/>
    </row>
    <row r="4143" spans="1:28" x14ac:dyDescent="0.2">
      <c r="A4143" s="124"/>
      <c r="B4143" s="37"/>
      <c r="C4143" s="37"/>
      <c r="D4143" s="37"/>
      <c r="F4143" s="37"/>
      <c r="G4143" s="37"/>
      <c r="H4143" s="37"/>
      <c r="J4143" s="25"/>
      <c r="K4143" s="25"/>
      <c r="M4143" s="25"/>
      <c r="P4143" s="25"/>
      <c r="R4143" s="25"/>
      <c r="T4143" s="37"/>
      <c r="U4143" s="37"/>
      <c r="W4143" s="37"/>
      <c r="Y4143" s="37"/>
      <c r="Z4143" s="37"/>
      <c r="AB4143" s="37"/>
    </row>
    <row r="4144" spans="1:28" x14ac:dyDescent="0.2">
      <c r="A4144" s="124"/>
      <c r="B4144" s="37"/>
      <c r="C4144" s="37"/>
      <c r="D4144" s="37"/>
      <c r="F4144" s="37"/>
      <c r="G4144" s="37"/>
      <c r="H4144" s="37"/>
      <c r="J4144" s="25"/>
      <c r="K4144" s="25"/>
      <c r="M4144" s="25"/>
      <c r="P4144" s="25"/>
      <c r="R4144" s="25"/>
      <c r="T4144" s="37"/>
      <c r="U4144" s="37"/>
      <c r="W4144" s="37"/>
      <c r="Y4144" s="37"/>
      <c r="Z4144" s="37"/>
      <c r="AB4144" s="37"/>
    </row>
    <row r="4145" spans="1:28" x14ac:dyDescent="0.2">
      <c r="A4145" s="124"/>
      <c r="B4145" s="37"/>
      <c r="C4145" s="37"/>
      <c r="D4145" s="37"/>
      <c r="F4145" s="37"/>
      <c r="G4145" s="37"/>
      <c r="H4145" s="37"/>
      <c r="J4145" s="25"/>
      <c r="K4145" s="25"/>
      <c r="M4145" s="25"/>
      <c r="P4145" s="25"/>
      <c r="R4145" s="25"/>
      <c r="T4145" s="37"/>
      <c r="U4145" s="37"/>
      <c r="W4145" s="37"/>
      <c r="Y4145" s="37"/>
      <c r="Z4145" s="37"/>
      <c r="AB4145" s="37"/>
    </row>
    <row r="4146" spans="1:28" x14ac:dyDescent="0.2">
      <c r="A4146" s="124"/>
      <c r="B4146" s="37"/>
      <c r="C4146" s="37"/>
      <c r="D4146" s="37"/>
      <c r="F4146" s="37"/>
      <c r="G4146" s="37"/>
      <c r="H4146" s="37"/>
      <c r="J4146" s="25"/>
      <c r="K4146" s="25"/>
      <c r="M4146" s="25"/>
      <c r="P4146" s="25"/>
      <c r="R4146" s="25"/>
      <c r="T4146" s="37"/>
      <c r="U4146" s="37"/>
      <c r="W4146" s="37"/>
      <c r="Y4146" s="37"/>
      <c r="Z4146" s="37"/>
      <c r="AB4146" s="37"/>
    </row>
    <row r="4147" spans="1:28" x14ac:dyDescent="0.2">
      <c r="A4147" s="124"/>
      <c r="B4147" s="37"/>
      <c r="C4147" s="37"/>
      <c r="D4147" s="37"/>
      <c r="F4147" s="37"/>
      <c r="G4147" s="37"/>
      <c r="H4147" s="37"/>
      <c r="J4147" s="25"/>
      <c r="K4147" s="25"/>
      <c r="M4147" s="25"/>
      <c r="P4147" s="25"/>
      <c r="R4147" s="25"/>
      <c r="T4147" s="37"/>
      <c r="U4147" s="37"/>
      <c r="W4147" s="37"/>
      <c r="Y4147" s="37"/>
      <c r="Z4147" s="37"/>
      <c r="AB4147" s="37"/>
    </row>
    <row r="4148" spans="1:28" x14ac:dyDescent="0.2">
      <c r="A4148" s="124"/>
      <c r="B4148" s="37"/>
      <c r="C4148" s="37"/>
      <c r="D4148" s="37"/>
      <c r="F4148" s="37"/>
      <c r="G4148" s="37"/>
      <c r="H4148" s="37"/>
      <c r="J4148" s="25"/>
      <c r="K4148" s="25"/>
      <c r="M4148" s="25"/>
      <c r="P4148" s="25"/>
      <c r="R4148" s="25"/>
      <c r="T4148" s="37"/>
      <c r="U4148" s="37"/>
      <c r="W4148" s="37"/>
      <c r="Y4148" s="37"/>
      <c r="Z4148" s="37"/>
      <c r="AB4148" s="37"/>
    </row>
    <row r="4149" spans="1:28" x14ac:dyDescent="0.2">
      <c r="A4149" s="124"/>
      <c r="B4149" s="37"/>
      <c r="C4149" s="37"/>
      <c r="D4149" s="37"/>
      <c r="F4149" s="37"/>
      <c r="G4149" s="37"/>
      <c r="H4149" s="37"/>
      <c r="J4149" s="25"/>
      <c r="K4149" s="25"/>
      <c r="M4149" s="25"/>
      <c r="P4149" s="25"/>
      <c r="R4149" s="25"/>
      <c r="T4149" s="37"/>
      <c r="U4149" s="37"/>
      <c r="W4149" s="37"/>
      <c r="Y4149" s="37"/>
      <c r="Z4149" s="37"/>
      <c r="AB4149" s="37"/>
    </row>
    <row r="4150" spans="1:28" x14ac:dyDescent="0.2">
      <c r="A4150" s="124"/>
      <c r="B4150" s="37"/>
      <c r="C4150" s="37"/>
      <c r="D4150" s="37"/>
      <c r="F4150" s="37"/>
      <c r="G4150" s="37"/>
      <c r="H4150" s="37"/>
      <c r="J4150" s="25"/>
      <c r="K4150" s="25"/>
      <c r="M4150" s="25"/>
      <c r="P4150" s="25"/>
      <c r="R4150" s="25"/>
      <c r="T4150" s="37"/>
      <c r="U4150" s="37"/>
      <c r="W4150" s="37"/>
      <c r="Y4150" s="37"/>
      <c r="Z4150" s="37"/>
      <c r="AB4150" s="37"/>
    </row>
    <row r="4151" spans="1:28" x14ac:dyDescent="0.2">
      <c r="A4151" s="124"/>
      <c r="B4151" s="37"/>
      <c r="C4151" s="37"/>
      <c r="D4151" s="37"/>
      <c r="F4151" s="37"/>
      <c r="G4151" s="37"/>
      <c r="H4151" s="37"/>
      <c r="J4151" s="25"/>
      <c r="K4151" s="25"/>
      <c r="M4151" s="25"/>
      <c r="P4151" s="25"/>
      <c r="R4151" s="25"/>
      <c r="T4151" s="37"/>
      <c r="U4151" s="37"/>
      <c r="W4151" s="37"/>
      <c r="Y4151" s="37"/>
      <c r="Z4151" s="37"/>
      <c r="AB4151" s="37"/>
    </row>
    <row r="4152" spans="1:28" x14ac:dyDescent="0.2">
      <c r="A4152" s="124"/>
      <c r="B4152" s="37"/>
      <c r="C4152" s="37"/>
      <c r="D4152" s="37"/>
      <c r="F4152" s="37"/>
      <c r="G4152" s="37"/>
      <c r="H4152" s="37"/>
      <c r="J4152" s="25"/>
      <c r="K4152" s="25"/>
      <c r="M4152" s="25"/>
      <c r="P4152" s="25"/>
      <c r="R4152" s="25"/>
      <c r="T4152" s="37"/>
      <c r="U4152" s="37"/>
      <c r="W4152" s="37"/>
      <c r="Y4152" s="37"/>
      <c r="Z4152" s="37"/>
      <c r="AB4152" s="37"/>
    </row>
    <row r="4153" spans="1:28" x14ac:dyDescent="0.2">
      <c r="A4153" s="124"/>
      <c r="B4153" s="37"/>
      <c r="C4153" s="37"/>
      <c r="D4153" s="37"/>
      <c r="F4153" s="37"/>
      <c r="G4153" s="37"/>
      <c r="H4153" s="37"/>
      <c r="J4153" s="25"/>
      <c r="K4153" s="25"/>
      <c r="M4153" s="25"/>
      <c r="P4153" s="25"/>
      <c r="R4153" s="25"/>
      <c r="T4153" s="37"/>
      <c r="U4153" s="37"/>
      <c r="W4153" s="37"/>
      <c r="Y4153" s="37"/>
      <c r="Z4153" s="37"/>
      <c r="AB4153" s="37"/>
    </row>
    <row r="4154" spans="1:28" x14ac:dyDescent="0.2">
      <c r="A4154" s="124"/>
      <c r="B4154" s="37"/>
      <c r="C4154" s="37"/>
      <c r="D4154" s="37"/>
      <c r="F4154" s="37"/>
      <c r="G4154" s="37"/>
      <c r="H4154" s="37"/>
      <c r="J4154" s="25"/>
      <c r="K4154" s="25"/>
      <c r="M4154" s="25"/>
      <c r="P4154" s="25"/>
      <c r="R4154" s="25"/>
      <c r="T4154" s="37"/>
      <c r="U4154" s="37"/>
      <c r="W4154" s="37"/>
      <c r="Y4154" s="37"/>
      <c r="Z4154" s="37"/>
      <c r="AB4154" s="37"/>
    </row>
    <row r="4155" spans="1:28" x14ac:dyDescent="0.2">
      <c r="A4155" s="124"/>
      <c r="B4155" s="37"/>
      <c r="C4155" s="37"/>
      <c r="D4155" s="37"/>
      <c r="F4155" s="37"/>
      <c r="G4155" s="37"/>
      <c r="H4155" s="37"/>
      <c r="J4155" s="25"/>
      <c r="K4155" s="25"/>
      <c r="M4155" s="25"/>
      <c r="P4155" s="25"/>
      <c r="R4155" s="25"/>
      <c r="T4155" s="37"/>
      <c r="U4155" s="37"/>
      <c r="W4155" s="37"/>
      <c r="Y4155" s="37"/>
      <c r="Z4155" s="37"/>
      <c r="AB4155" s="37"/>
    </row>
    <row r="4156" spans="1:28" x14ac:dyDescent="0.2">
      <c r="A4156" s="124"/>
      <c r="B4156" s="37"/>
      <c r="C4156" s="37"/>
      <c r="D4156" s="37"/>
      <c r="F4156" s="37"/>
      <c r="G4156" s="37"/>
      <c r="H4156" s="37"/>
      <c r="J4156" s="25"/>
      <c r="K4156" s="25"/>
      <c r="M4156" s="25"/>
      <c r="P4156" s="25"/>
      <c r="R4156" s="25"/>
      <c r="T4156" s="37"/>
      <c r="U4156" s="37"/>
      <c r="W4156" s="37"/>
      <c r="Y4156" s="37"/>
      <c r="Z4156" s="37"/>
      <c r="AB4156" s="37"/>
    </row>
    <row r="4157" spans="1:28" x14ac:dyDescent="0.2">
      <c r="A4157" s="124"/>
      <c r="B4157" s="37"/>
      <c r="C4157" s="37"/>
      <c r="D4157" s="37"/>
      <c r="F4157" s="37"/>
      <c r="G4157" s="37"/>
      <c r="H4157" s="37"/>
      <c r="J4157" s="25"/>
      <c r="K4157" s="25"/>
      <c r="M4157" s="25"/>
      <c r="P4157" s="25"/>
      <c r="R4157" s="25"/>
      <c r="T4157" s="37"/>
      <c r="U4157" s="37"/>
      <c r="W4157" s="37"/>
      <c r="Y4157" s="37"/>
      <c r="Z4157" s="37"/>
      <c r="AB4157" s="37"/>
    </row>
    <row r="4158" spans="1:28" x14ac:dyDescent="0.2">
      <c r="A4158" s="124"/>
      <c r="B4158" s="37"/>
      <c r="C4158" s="37"/>
      <c r="D4158" s="37"/>
      <c r="F4158" s="37"/>
      <c r="G4158" s="37"/>
      <c r="H4158" s="37"/>
      <c r="J4158" s="25"/>
      <c r="K4158" s="25"/>
      <c r="M4158" s="25"/>
      <c r="P4158" s="25"/>
      <c r="R4158" s="25"/>
      <c r="T4158" s="37"/>
      <c r="U4158" s="37"/>
      <c r="W4158" s="37"/>
      <c r="Y4158" s="37"/>
      <c r="Z4158" s="37"/>
      <c r="AB4158" s="37"/>
    </row>
    <row r="4159" spans="1:28" x14ac:dyDescent="0.2">
      <c r="A4159" s="124"/>
      <c r="B4159" s="37"/>
      <c r="C4159" s="37"/>
      <c r="D4159" s="37"/>
      <c r="F4159" s="37"/>
      <c r="G4159" s="37"/>
      <c r="H4159" s="37"/>
      <c r="J4159" s="25"/>
      <c r="K4159" s="25"/>
      <c r="M4159" s="25"/>
      <c r="P4159" s="25"/>
      <c r="R4159" s="25"/>
      <c r="T4159" s="37"/>
      <c r="U4159" s="37"/>
      <c r="W4159" s="37"/>
      <c r="Y4159" s="37"/>
      <c r="Z4159" s="37"/>
      <c r="AB4159" s="37"/>
    </row>
    <row r="4160" spans="1:28" x14ac:dyDescent="0.2">
      <c r="A4160" s="124"/>
      <c r="B4160" s="37"/>
      <c r="C4160" s="37"/>
      <c r="D4160" s="37"/>
      <c r="F4160" s="37"/>
      <c r="G4160" s="37"/>
      <c r="H4160" s="37"/>
      <c r="J4160" s="25"/>
      <c r="K4160" s="25"/>
      <c r="M4160" s="25"/>
      <c r="P4160" s="25"/>
      <c r="R4160" s="25"/>
      <c r="T4160" s="37"/>
      <c r="U4160" s="37"/>
      <c r="W4160" s="37"/>
      <c r="Y4160" s="37"/>
      <c r="Z4160" s="37"/>
      <c r="AB4160" s="37"/>
    </row>
    <row r="4161" spans="1:28" x14ac:dyDescent="0.2">
      <c r="A4161" s="124"/>
      <c r="B4161" s="37"/>
      <c r="C4161" s="37"/>
      <c r="D4161" s="37"/>
      <c r="F4161" s="37"/>
      <c r="G4161" s="37"/>
      <c r="H4161" s="37"/>
      <c r="J4161" s="25"/>
      <c r="K4161" s="25"/>
      <c r="M4161" s="25"/>
      <c r="P4161" s="25"/>
      <c r="R4161" s="25"/>
      <c r="T4161" s="37"/>
      <c r="U4161" s="37"/>
      <c r="W4161" s="37"/>
      <c r="Y4161" s="37"/>
      <c r="Z4161" s="37"/>
      <c r="AB4161" s="37"/>
    </row>
    <row r="4162" spans="1:28" x14ac:dyDescent="0.2">
      <c r="A4162" s="124"/>
      <c r="B4162" s="37"/>
      <c r="C4162" s="37"/>
      <c r="D4162" s="37"/>
      <c r="F4162" s="37"/>
      <c r="G4162" s="37"/>
      <c r="H4162" s="37"/>
      <c r="J4162" s="25"/>
      <c r="K4162" s="25"/>
      <c r="M4162" s="25"/>
      <c r="P4162" s="25"/>
      <c r="R4162" s="25"/>
      <c r="T4162" s="37"/>
      <c r="U4162" s="37"/>
      <c r="W4162" s="37"/>
      <c r="Y4162" s="37"/>
      <c r="Z4162" s="37"/>
      <c r="AB4162" s="37"/>
    </row>
    <row r="4163" spans="1:28" x14ac:dyDescent="0.2">
      <c r="A4163" s="124"/>
      <c r="B4163" s="37"/>
      <c r="C4163" s="37"/>
      <c r="D4163" s="37"/>
      <c r="F4163" s="37"/>
      <c r="G4163" s="37"/>
      <c r="H4163" s="37"/>
      <c r="J4163" s="25"/>
      <c r="K4163" s="25"/>
      <c r="M4163" s="25"/>
      <c r="P4163" s="25"/>
      <c r="R4163" s="25"/>
      <c r="T4163" s="37"/>
      <c r="U4163" s="37"/>
      <c r="W4163" s="37"/>
      <c r="Y4163" s="37"/>
      <c r="Z4163" s="37"/>
      <c r="AB4163" s="37"/>
    </row>
    <row r="4164" spans="1:28" x14ac:dyDescent="0.2">
      <c r="A4164" s="124"/>
      <c r="B4164" s="37"/>
      <c r="C4164" s="37"/>
      <c r="D4164" s="37"/>
      <c r="F4164" s="37"/>
      <c r="G4164" s="37"/>
      <c r="H4164" s="37"/>
      <c r="J4164" s="25"/>
      <c r="K4164" s="25"/>
      <c r="M4164" s="25"/>
      <c r="P4164" s="25"/>
      <c r="R4164" s="25"/>
      <c r="T4164" s="37"/>
      <c r="U4164" s="37"/>
      <c r="W4164" s="37"/>
      <c r="Y4164" s="37"/>
      <c r="Z4164" s="37"/>
      <c r="AB4164" s="37"/>
    </row>
    <row r="4165" spans="1:28" x14ac:dyDescent="0.2">
      <c r="A4165" s="124"/>
      <c r="B4165" s="37"/>
      <c r="C4165" s="37"/>
      <c r="D4165" s="37"/>
      <c r="F4165" s="37"/>
      <c r="G4165" s="37"/>
      <c r="H4165" s="37"/>
      <c r="J4165" s="25"/>
      <c r="K4165" s="25"/>
      <c r="M4165" s="25"/>
      <c r="P4165" s="25"/>
      <c r="R4165" s="25"/>
      <c r="T4165" s="37"/>
      <c r="U4165" s="37"/>
      <c r="W4165" s="37"/>
      <c r="Y4165" s="37"/>
      <c r="Z4165" s="37"/>
      <c r="AB4165" s="37"/>
    </row>
    <row r="4166" spans="1:28" x14ac:dyDescent="0.2">
      <c r="A4166" s="124"/>
      <c r="B4166" s="37"/>
      <c r="C4166" s="37"/>
      <c r="D4166" s="37"/>
      <c r="F4166" s="37"/>
      <c r="G4166" s="37"/>
      <c r="H4166" s="37"/>
      <c r="J4166" s="25"/>
      <c r="K4166" s="25"/>
      <c r="M4166" s="25"/>
      <c r="P4166" s="25"/>
      <c r="R4166" s="25"/>
      <c r="T4166" s="37"/>
      <c r="U4166" s="37"/>
      <c r="W4166" s="37"/>
      <c r="Y4166" s="37"/>
      <c r="Z4166" s="37"/>
      <c r="AB4166" s="37"/>
    </row>
    <row r="4167" spans="1:28" x14ac:dyDescent="0.2">
      <c r="A4167" s="124"/>
      <c r="B4167" s="37"/>
      <c r="C4167" s="37"/>
      <c r="D4167" s="37"/>
      <c r="F4167" s="37"/>
      <c r="G4167" s="37"/>
      <c r="H4167" s="37"/>
      <c r="J4167" s="25"/>
      <c r="K4167" s="25"/>
      <c r="M4167" s="25"/>
      <c r="P4167" s="25"/>
      <c r="R4167" s="25"/>
      <c r="T4167" s="37"/>
      <c r="U4167" s="37"/>
      <c r="W4167" s="37"/>
      <c r="Y4167" s="37"/>
      <c r="Z4167" s="37"/>
      <c r="AB4167" s="37"/>
    </row>
    <row r="4168" spans="1:28" x14ac:dyDescent="0.2">
      <c r="A4168" s="124"/>
      <c r="B4168" s="37"/>
      <c r="C4168" s="37"/>
      <c r="D4168" s="37"/>
      <c r="F4168" s="37"/>
      <c r="G4168" s="37"/>
      <c r="H4168" s="37"/>
      <c r="J4168" s="25"/>
      <c r="K4168" s="25"/>
      <c r="M4168" s="25"/>
      <c r="P4168" s="25"/>
      <c r="R4168" s="25"/>
      <c r="T4168" s="37"/>
      <c r="U4168" s="37"/>
      <c r="W4168" s="37"/>
      <c r="Y4168" s="37"/>
      <c r="Z4168" s="37"/>
      <c r="AB4168" s="37"/>
    </row>
    <row r="4169" spans="1:28" x14ac:dyDescent="0.2">
      <c r="A4169" s="124"/>
      <c r="B4169" s="37"/>
      <c r="C4169" s="37"/>
      <c r="D4169" s="37"/>
      <c r="F4169" s="37"/>
      <c r="G4169" s="37"/>
      <c r="H4169" s="37"/>
      <c r="J4169" s="25"/>
      <c r="K4169" s="25"/>
      <c r="M4169" s="25"/>
      <c r="P4169" s="25"/>
      <c r="R4169" s="25"/>
      <c r="T4169" s="37"/>
      <c r="U4169" s="37"/>
      <c r="W4169" s="37"/>
      <c r="Y4169" s="37"/>
      <c r="Z4169" s="37"/>
      <c r="AB4169" s="37"/>
    </row>
    <row r="4170" spans="1:28" x14ac:dyDescent="0.2">
      <c r="A4170" s="124"/>
      <c r="B4170" s="37"/>
      <c r="C4170" s="37"/>
      <c r="D4170" s="37"/>
      <c r="F4170" s="37"/>
      <c r="G4170" s="37"/>
      <c r="H4170" s="37"/>
      <c r="J4170" s="25"/>
      <c r="K4170" s="25"/>
      <c r="M4170" s="25"/>
      <c r="P4170" s="25"/>
      <c r="R4170" s="25"/>
      <c r="T4170" s="37"/>
      <c r="U4170" s="37"/>
      <c r="W4170" s="37"/>
      <c r="Y4170" s="37"/>
      <c r="Z4170" s="37"/>
      <c r="AB4170" s="37"/>
    </row>
    <row r="4171" spans="1:28" x14ac:dyDescent="0.2">
      <c r="A4171" s="124"/>
      <c r="B4171" s="37"/>
      <c r="C4171" s="37"/>
      <c r="D4171" s="37"/>
      <c r="F4171" s="37"/>
      <c r="G4171" s="37"/>
      <c r="H4171" s="37"/>
      <c r="J4171" s="25"/>
      <c r="K4171" s="25"/>
      <c r="M4171" s="25"/>
      <c r="P4171" s="25"/>
      <c r="R4171" s="25"/>
      <c r="T4171" s="37"/>
      <c r="U4171" s="37"/>
      <c r="W4171" s="37"/>
      <c r="Y4171" s="37"/>
      <c r="Z4171" s="37"/>
      <c r="AB4171" s="37"/>
    </row>
    <row r="4172" spans="1:28" x14ac:dyDescent="0.2">
      <c r="A4172" s="124"/>
      <c r="B4172" s="37"/>
      <c r="C4172" s="37"/>
      <c r="D4172" s="37"/>
      <c r="F4172" s="37"/>
      <c r="G4172" s="37"/>
      <c r="H4172" s="37"/>
      <c r="J4172" s="25"/>
      <c r="K4172" s="25"/>
      <c r="M4172" s="25"/>
      <c r="P4172" s="25"/>
      <c r="R4172" s="25"/>
      <c r="T4172" s="37"/>
      <c r="U4172" s="37"/>
      <c r="W4172" s="37"/>
      <c r="Y4172" s="37"/>
      <c r="Z4172" s="37"/>
      <c r="AB4172" s="37"/>
    </row>
    <row r="4173" spans="1:28" x14ac:dyDescent="0.2">
      <c r="A4173" s="124"/>
      <c r="B4173" s="37"/>
      <c r="C4173" s="37"/>
      <c r="D4173" s="37"/>
      <c r="F4173" s="37"/>
      <c r="G4173" s="37"/>
      <c r="H4173" s="37"/>
      <c r="J4173" s="25"/>
      <c r="K4173" s="25"/>
      <c r="M4173" s="25"/>
      <c r="P4173" s="25"/>
      <c r="R4173" s="25"/>
      <c r="T4173" s="37"/>
      <c r="U4173" s="37"/>
      <c r="W4173" s="37"/>
      <c r="Y4173" s="37"/>
      <c r="Z4173" s="37"/>
      <c r="AB4173" s="37"/>
    </row>
    <row r="4174" spans="1:28" x14ac:dyDescent="0.2">
      <c r="A4174" s="124"/>
      <c r="B4174" s="37"/>
      <c r="C4174" s="37"/>
      <c r="D4174" s="37"/>
      <c r="F4174" s="37"/>
      <c r="G4174" s="37"/>
      <c r="H4174" s="37"/>
      <c r="J4174" s="25"/>
      <c r="K4174" s="25"/>
      <c r="M4174" s="25"/>
      <c r="P4174" s="25"/>
      <c r="R4174" s="25"/>
      <c r="T4174" s="37"/>
      <c r="U4174" s="37"/>
      <c r="W4174" s="37"/>
      <c r="Y4174" s="37"/>
      <c r="Z4174" s="37"/>
      <c r="AB4174" s="37"/>
    </row>
    <row r="4175" spans="1:28" x14ac:dyDescent="0.2">
      <c r="A4175" s="124"/>
      <c r="B4175" s="37"/>
      <c r="C4175" s="37"/>
      <c r="D4175" s="37"/>
      <c r="F4175" s="37"/>
      <c r="G4175" s="37"/>
      <c r="H4175" s="37"/>
      <c r="J4175" s="25"/>
      <c r="K4175" s="25"/>
      <c r="M4175" s="25"/>
      <c r="P4175" s="25"/>
      <c r="R4175" s="25"/>
      <c r="T4175" s="37"/>
      <c r="U4175" s="37"/>
      <c r="W4175" s="37"/>
      <c r="Y4175" s="37"/>
      <c r="Z4175" s="37"/>
      <c r="AB4175" s="37"/>
    </row>
    <row r="4176" spans="1:28" x14ac:dyDescent="0.2">
      <c r="A4176" s="124"/>
      <c r="B4176" s="37"/>
      <c r="C4176" s="37"/>
      <c r="D4176" s="37"/>
      <c r="F4176" s="37"/>
      <c r="G4176" s="37"/>
      <c r="H4176" s="37"/>
      <c r="J4176" s="25"/>
      <c r="K4176" s="25"/>
      <c r="M4176" s="25"/>
      <c r="P4176" s="25"/>
      <c r="R4176" s="25"/>
      <c r="T4176" s="37"/>
      <c r="U4176" s="37"/>
      <c r="W4176" s="37"/>
      <c r="Y4176" s="37"/>
      <c r="Z4176" s="37"/>
      <c r="AB4176" s="37"/>
    </row>
    <row r="4177" spans="1:28" x14ac:dyDescent="0.2">
      <c r="A4177" s="124"/>
      <c r="B4177" s="37"/>
      <c r="C4177" s="37"/>
      <c r="D4177" s="37"/>
      <c r="F4177" s="37"/>
      <c r="G4177" s="37"/>
      <c r="H4177" s="37"/>
      <c r="J4177" s="25"/>
      <c r="K4177" s="25"/>
      <c r="M4177" s="25"/>
      <c r="P4177" s="25"/>
      <c r="R4177" s="25"/>
      <c r="T4177" s="37"/>
      <c r="U4177" s="37"/>
      <c r="W4177" s="37"/>
      <c r="Y4177" s="37"/>
      <c r="Z4177" s="37"/>
      <c r="AB4177" s="37"/>
    </row>
    <row r="4178" spans="1:28" x14ac:dyDescent="0.2">
      <c r="A4178" s="124"/>
      <c r="B4178" s="37"/>
      <c r="C4178" s="37"/>
      <c r="D4178" s="37"/>
      <c r="F4178" s="37"/>
      <c r="G4178" s="37"/>
      <c r="H4178" s="37"/>
      <c r="J4178" s="25"/>
      <c r="K4178" s="25"/>
      <c r="M4178" s="25"/>
      <c r="P4178" s="25"/>
      <c r="R4178" s="25"/>
      <c r="T4178" s="37"/>
      <c r="U4178" s="37"/>
      <c r="W4178" s="37"/>
      <c r="Y4178" s="37"/>
      <c r="Z4178" s="37"/>
      <c r="AB4178" s="37"/>
    </row>
    <row r="4179" spans="1:28" x14ac:dyDescent="0.2">
      <c r="A4179" s="124"/>
      <c r="B4179" s="37"/>
      <c r="C4179" s="37"/>
      <c r="D4179" s="37"/>
      <c r="F4179" s="37"/>
      <c r="G4179" s="37"/>
      <c r="H4179" s="37"/>
      <c r="J4179" s="25"/>
      <c r="K4179" s="25"/>
      <c r="M4179" s="25"/>
      <c r="P4179" s="25"/>
      <c r="R4179" s="25"/>
      <c r="T4179" s="37"/>
      <c r="U4179" s="37"/>
      <c r="W4179" s="37"/>
      <c r="Y4179" s="37"/>
      <c r="Z4179" s="37"/>
      <c r="AB4179" s="37"/>
    </row>
    <row r="4180" spans="1:28" x14ac:dyDescent="0.2">
      <c r="A4180" s="124"/>
      <c r="B4180" s="37"/>
      <c r="C4180" s="37"/>
      <c r="D4180" s="37"/>
      <c r="F4180" s="37"/>
      <c r="G4180" s="37"/>
      <c r="H4180" s="37"/>
      <c r="J4180" s="25"/>
      <c r="K4180" s="25"/>
      <c r="M4180" s="25"/>
      <c r="P4180" s="25"/>
      <c r="R4180" s="25"/>
      <c r="T4180" s="37"/>
      <c r="U4180" s="37"/>
      <c r="W4180" s="37"/>
      <c r="Y4180" s="37"/>
      <c r="Z4180" s="37"/>
      <c r="AB4180" s="37"/>
    </row>
    <row r="4181" spans="1:28" x14ac:dyDescent="0.2">
      <c r="A4181" s="124"/>
      <c r="B4181" s="37"/>
      <c r="C4181" s="37"/>
      <c r="D4181" s="37"/>
      <c r="F4181" s="37"/>
      <c r="G4181" s="37"/>
      <c r="H4181" s="37"/>
      <c r="J4181" s="25"/>
      <c r="K4181" s="25"/>
      <c r="M4181" s="25"/>
      <c r="P4181" s="25"/>
      <c r="R4181" s="25"/>
      <c r="T4181" s="37"/>
      <c r="U4181" s="37"/>
      <c r="W4181" s="37"/>
      <c r="Y4181" s="37"/>
      <c r="Z4181" s="37"/>
      <c r="AB4181" s="37"/>
    </row>
    <row r="4182" spans="1:28" x14ac:dyDescent="0.2">
      <c r="A4182" s="124"/>
      <c r="B4182" s="37"/>
      <c r="C4182" s="37"/>
      <c r="D4182" s="37"/>
      <c r="F4182" s="37"/>
      <c r="G4182" s="37"/>
      <c r="H4182" s="37"/>
      <c r="J4182" s="25"/>
      <c r="K4182" s="25"/>
      <c r="M4182" s="25"/>
      <c r="P4182" s="25"/>
      <c r="R4182" s="25"/>
      <c r="T4182" s="37"/>
      <c r="U4182" s="37"/>
      <c r="W4182" s="37"/>
      <c r="Y4182" s="37"/>
      <c r="Z4182" s="37"/>
      <c r="AB4182" s="37"/>
    </row>
    <row r="4183" spans="1:28" x14ac:dyDescent="0.2">
      <c r="A4183" s="124"/>
      <c r="B4183" s="37"/>
      <c r="C4183" s="37"/>
      <c r="D4183" s="37"/>
      <c r="F4183" s="37"/>
      <c r="G4183" s="37"/>
      <c r="H4183" s="37"/>
      <c r="J4183" s="25"/>
      <c r="K4183" s="25"/>
      <c r="M4183" s="25"/>
      <c r="P4183" s="25"/>
      <c r="R4183" s="25"/>
      <c r="T4183" s="37"/>
      <c r="U4183" s="37"/>
      <c r="W4183" s="37"/>
      <c r="Y4183" s="37"/>
      <c r="Z4183" s="37"/>
      <c r="AB4183" s="37"/>
    </row>
    <row r="4184" spans="1:28" x14ac:dyDescent="0.2">
      <c r="A4184" s="124"/>
      <c r="B4184" s="37"/>
      <c r="C4184" s="37"/>
      <c r="D4184" s="37"/>
      <c r="F4184" s="37"/>
      <c r="G4184" s="37"/>
      <c r="H4184" s="37"/>
      <c r="J4184" s="25"/>
      <c r="K4184" s="25"/>
      <c r="M4184" s="25"/>
      <c r="P4184" s="25"/>
      <c r="R4184" s="25"/>
      <c r="T4184" s="37"/>
      <c r="U4184" s="37"/>
      <c r="W4184" s="37"/>
      <c r="Y4184" s="37"/>
      <c r="Z4184" s="37"/>
      <c r="AB4184" s="37"/>
    </row>
    <row r="4185" spans="1:28" x14ac:dyDescent="0.2">
      <c r="A4185" s="124"/>
      <c r="B4185" s="37"/>
      <c r="C4185" s="37"/>
      <c r="D4185" s="37"/>
      <c r="F4185" s="37"/>
      <c r="G4185" s="37"/>
      <c r="H4185" s="37"/>
      <c r="J4185" s="25"/>
      <c r="K4185" s="25"/>
      <c r="M4185" s="25"/>
      <c r="P4185" s="25"/>
      <c r="R4185" s="25"/>
      <c r="T4185" s="37"/>
      <c r="U4185" s="37"/>
      <c r="W4185" s="37"/>
      <c r="Y4185" s="37"/>
      <c r="Z4185" s="37"/>
      <c r="AB4185" s="37"/>
    </row>
    <row r="4186" spans="1:28" x14ac:dyDescent="0.2">
      <c r="A4186" s="124"/>
      <c r="B4186" s="37"/>
      <c r="C4186" s="37"/>
      <c r="D4186" s="37"/>
      <c r="F4186" s="37"/>
      <c r="G4186" s="37"/>
      <c r="H4186" s="37"/>
      <c r="J4186" s="25"/>
      <c r="K4186" s="25"/>
      <c r="M4186" s="25"/>
      <c r="P4186" s="25"/>
      <c r="R4186" s="25"/>
      <c r="T4186" s="37"/>
      <c r="U4186" s="37"/>
      <c r="W4186" s="37"/>
      <c r="Y4186" s="37"/>
      <c r="Z4186" s="37"/>
      <c r="AB4186" s="37"/>
    </row>
    <row r="4187" spans="1:28" x14ac:dyDescent="0.2">
      <c r="A4187" s="124"/>
      <c r="B4187" s="37"/>
      <c r="C4187" s="37"/>
      <c r="D4187" s="37"/>
      <c r="F4187" s="37"/>
      <c r="G4187" s="37"/>
      <c r="H4187" s="37"/>
      <c r="J4187" s="25"/>
      <c r="K4187" s="25"/>
      <c r="M4187" s="25"/>
      <c r="P4187" s="25"/>
      <c r="R4187" s="25"/>
      <c r="T4187" s="37"/>
      <c r="U4187" s="37"/>
      <c r="W4187" s="37"/>
      <c r="Y4187" s="37"/>
      <c r="Z4187" s="37"/>
      <c r="AB4187" s="37"/>
    </row>
    <row r="4188" spans="1:28" x14ac:dyDescent="0.2">
      <c r="A4188" s="124"/>
      <c r="B4188" s="37"/>
      <c r="C4188" s="37"/>
      <c r="D4188" s="37"/>
      <c r="F4188" s="37"/>
      <c r="G4188" s="37"/>
      <c r="H4188" s="37"/>
      <c r="J4188" s="25"/>
      <c r="K4188" s="25"/>
      <c r="M4188" s="25"/>
      <c r="P4188" s="25"/>
      <c r="R4188" s="25"/>
      <c r="T4188" s="37"/>
      <c r="U4188" s="37"/>
      <c r="W4188" s="37"/>
      <c r="Y4188" s="37"/>
      <c r="Z4188" s="37"/>
      <c r="AB4188" s="37"/>
    </row>
    <row r="4189" spans="1:28" x14ac:dyDescent="0.2">
      <c r="A4189" s="124"/>
      <c r="B4189" s="37"/>
      <c r="C4189" s="37"/>
      <c r="D4189" s="37"/>
      <c r="F4189" s="37"/>
      <c r="G4189" s="37"/>
      <c r="H4189" s="37"/>
      <c r="J4189" s="25"/>
      <c r="K4189" s="25"/>
      <c r="M4189" s="25"/>
      <c r="P4189" s="25"/>
      <c r="R4189" s="25"/>
      <c r="T4189" s="37"/>
      <c r="U4189" s="37"/>
      <c r="W4189" s="37"/>
      <c r="Y4189" s="37"/>
      <c r="Z4189" s="37"/>
      <c r="AB4189" s="37"/>
    </row>
    <row r="4190" spans="1:28" x14ac:dyDescent="0.2">
      <c r="A4190" s="124"/>
      <c r="B4190" s="37"/>
      <c r="C4190" s="37"/>
      <c r="D4190" s="37"/>
      <c r="F4190" s="37"/>
      <c r="G4190" s="37"/>
      <c r="H4190" s="37"/>
      <c r="J4190" s="25"/>
      <c r="K4190" s="25"/>
      <c r="M4190" s="25"/>
      <c r="P4190" s="25"/>
      <c r="R4190" s="25"/>
      <c r="T4190" s="37"/>
      <c r="U4190" s="37"/>
      <c r="W4190" s="37"/>
      <c r="Y4190" s="37"/>
      <c r="Z4190" s="37"/>
      <c r="AB4190" s="37"/>
    </row>
    <row r="4191" spans="1:28" x14ac:dyDescent="0.2">
      <c r="A4191" s="124"/>
      <c r="B4191" s="37"/>
      <c r="C4191" s="37"/>
      <c r="D4191" s="37"/>
      <c r="F4191" s="37"/>
      <c r="G4191" s="37"/>
      <c r="H4191" s="37"/>
      <c r="J4191" s="25"/>
      <c r="K4191" s="25"/>
      <c r="M4191" s="25"/>
      <c r="P4191" s="25"/>
      <c r="R4191" s="25"/>
      <c r="T4191" s="37"/>
      <c r="U4191" s="37"/>
      <c r="W4191" s="37"/>
      <c r="Y4191" s="37"/>
      <c r="Z4191" s="37"/>
      <c r="AB4191" s="37"/>
    </row>
    <row r="4192" spans="1:28" x14ac:dyDescent="0.2">
      <c r="A4192" s="124"/>
      <c r="B4192" s="37"/>
      <c r="C4192" s="37"/>
      <c r="D4192" s="37"/>
      <c r="F4192" s="37"/>
      <c r="G4192" s="37"/>
      <c r="H4192" s="37"/>
      <c r="J4192" s="25"/>
      <c r="K4192" s="25"/>
      <c r="M4192" s="25"/>
      <c r="P4192" s="25"/>
      <c r="R4192" s="25"/>
      <c r="T4192" s="37"/>
      <c r="U4192" s="37"/>
      <c r="W4192" s="37"/>
      <c r="Y4192" s="37"/>
      <c r="Z4192" s="37"/>
      <c r="AB4192" s="37"/>
    </row>
    <row r="4193" spans="1:28" x14ac:dyDescent="0.2">
      <c r="A4193" s="124"/>
      <c r="B4193" s="37"/>
      <c r="C4193" s="37"/>
      <c r="D4193" s="37"/>
      <c r="F4193" s="37"/>
      <c r="G4193" s="37"/>
      <c r="H4193" s="37"/>
      <c r="J4193" s="25"/>
      <c r="K4193" s="25"/>
      <c r="M4193" s="25"/>
      <c r="P4193" s="25"/>
      <c r="R4193" s="25"/>
      <c r="T4193" s="37"/>
      <c r="U4193" s="37"/>
      <c r="W4193" s="37"/>
      <c r="Y4193" s="37"/>
      <c r="Z4193" s="37"/>
      <c r="AB4193" s="37"/>
    </row>
    <row r="4194" spans="1:28" x14ac:dyDescent="0.2">
      <c r="A4194" s="124"/>
      <c r="B4194" s="37"/>
      <c r="C4194" s="37"/>
      <c r="D4194" s="37"/>
      <c r="F4194" s="37"/>
      <c r="G4194" s="37"/>
      <c r="H4194" s="37"/>
      <c r="J4194" s="25"/>
      <c r="K4194" s="25"/>
      <c r="M4194" s="25"/>
      <c r="P4194" s="25"/>
      <c r="R4194" s="25"/>
      <c r="T4194" s="37"/>
      <c r="U4194" s="37"/>
      <c r="W4194" s="37"/>
      <c r="Y4194" s="37"/>
      <c r="Z4194" s="37"/>
      <c r="AB4194" s="37"/>
    </row>
    <row r="4195" spans="1:28" x14ac:dyDescent="0.2">
      <c r="A4195" s="124"/>
      <c r="B4195" s="37"/>
      <c r="C4195" s="37"/>
      <c r="D4195" s="37"/>
      <c r="F4195" s="37"/>
      <c r="G4195" s="37"/>
      <c r="H4195" s="37"/>
      <c r="J4195" s="25"/>
      <c r="K4195" s="25"/>
      <c r="M4195" s="25"/>
      <c r="P4195" s="25"/>
      <c r="R4195" s="25"/>
      <c r="T4195" s="37"/>
      <c r="U4195" s="37"/>
      <c r="W4195" s="37"/>
      <c r="Y4195" s="37"/>
      <c r="Z4195" s="37"/>
      <c r="AB4195" s="37"/>
    </row>
    <row r="4196" spans="1:28" x14ac:dyDescent="0.2">
      <c r="A4196" s="124"/>
      <c r="B4196" s="37"/>
      <c r="C4196" s="37"/>
      <c r="D4196" s="37"/>
      <c r="F4196" s="37"/>
      <c r="G4196" s="37"/>
      <c r="H4196" s="37"/>
      <c r="J4196" s="25"/>
      <c r="K4196" s="25"/>
      <c r="M4196" s="25"/>
      <c r="P4196" s="25"/>
      <c r="R4196" s="25"/>
      <c r="T4196" s="37"/>
      <c r="U4196" s="37"/>
      <c r="W4196" s="37"/>
      <c r="Y4196" s="37"/>
      <c r="Z4196" s="37"/>
      <c r="AB4196" s="37"/>
    </row>
    <row r="4197" spans="1:28" x14ac:dyDescent="0.2">
      <c r="A4197" s="124"/>
      <c r="B4197" s="37"/>
      <c r="C4197" s="37"/>
      <c r="D4197" s="37"/>
      <c r="F4197" s="37"/>
      <c r="G4197" s="37"/>
      <c r="H4197" s="37"/>
      <c r="J4197" s="25"/>
      <c r="K4197" s="25"/>
      <c r="M4197" s="25"/>
      <c r="P4197" s="25"/>
      <c r="R4197" s="25"/>
      <c r="T4197" s="37"/>
      <c r="U4197" s="37"/>
      <c r="W4197" s="37"/>
      <c r="Y4197" s="37"/>
      <c r="Z4197" s="37"/>
      <c r="AB4197" s="37"/>
    </row>
    <row r="4198" spans="1:28" x14ac:dyDescent="0.2">
      <c r="A4198" s="124"/>
      <c r="B4198" s="37"/>
      <c r="C4198" s="37"/>
      <c r="D4198" s="37"/>
      <c r="F4198" s="37"/>
      <c r="G4198" s="37"/>
      <c r="H4198" s="37"/>
      <c r="J4198" s="25"/>
      <c r="K4198" s="25"/>
      <c r="M4198" s="25"/>
      <c r="P4198" s="25"/>
      <c r="R4198" s="25"/>
      <c r="T4198" s="37"/>
      <c r="U4198" s="37"/>
      <c r="W4198" s="37"/>
      <c r="Y4198" s="37"/>
      <c r="Z4198" s="37"/>
      <c r="AB4198" s="37"/>
    </row>
    <row r="4199" spans="1:28" x14ac:dyDescent="0.2">
      <c r="A4199" s="124"/>
      <c r="B4199" s="37"/>
      <c r="C4199" s="37"/>
      <c r="D4199" s="37"/>
      <c r="F4199" s="37"/>
      <c r="G4199" s="37"/>
      <c r="H4199" s="37"/>
      <c r="J4199" s="25"/>
      <c r="K4199" s="25"/>
      <c r="M4199" s="25"/>
      <c r="P4199" s="25"/>
      <c r="R4199" s="25"/>
      <c r="T4199" s="37"/>
      <c r="U4199" s="37"/>
      <c r="W4199" s="37"/>
      <c r="Y4199" s="37"/>
      <c r="Z4199" s="37"/>
      <c r="AB4199" s="37"/>
    </row>
    <row r="4200" spans="1:28" x14ac:dyDescent="0.2">
      <c r="A4200" s="124"/>
      <c r="B4200" s="37"/>
      <c r="C4200" s="37"/>
      <c r="D4200" s="37"/>
      <c r="F4200" s="37"/>
      <c r="G4200" s="37"/>
      <c r="H4200" s="37"/>
      <c r="J4200" s="25"/>
      <c r="K4200" s="25"/>
      <c r="M4200" s="25"/>
      <c r="P4200" s="25"/>
      <c r="R4200" s="25"/>
      <c r="T4200" s="37"/>
      <c r="U4200" s="37"/>
      <c r="W4200" s="37"/>
      <c r="Y4200" s="37"/>
      <c r="Z4200" s="37"/>
      <c r="AB4200" s="37"/>
    </row>
    <row r="4201" spans="1:28" x14ac:dyDescent="0.2">
      <c r="A4201" s="124"/>
      <c r="B4201" s="37"/>
      <c r="C4201" s="37"/>
      <c r="D4201" s="37"/>
      <c r="F4201" s="37"/>
      <c r="G4201" s="37"/>
      <c r="H4201" s="37"/>
      <c r="J4201" s="25"/>
      <c r="K4201" s="25"/>
      <c r="M4201" s="25"/>
      <c r="P4201" s="25"/>
      <c r="R4201" s="25"/>
      <c r="T4201" s="37"/>
      <c r="U4201" s="37"/>
      <c r="W4201" s="37"/>
      <c r="Y4201" s="37"/>
      <c r="Z4201" s="37"/>
      <c r="AB4201" s="37"/>
    </row>
    <row r="4202" spans="1:28" x14ac:dyDescent="0.2">
      <c r="A4202" s="124"/>
      <c r="B4202" s="37"/>
      <c r="C4202" s="37"/>
      <c r="D4202" s="37"/>
      <c r="F4202" s="37"/>
      <c r="G4202" s="37"/>
      <c r="H4202" s="37"/>
      <c r="J4202" s="25"/>
      <c r="K4202" s="25"/>
      <c r="M4202" s="25"/>
      <c r="P4202" s="25"/>
      <c r="R4202" s="25"/>
      <c r="T4202" s="37"/>
      <c r="U4202" s="37"/>
      <c r="W4202" s="37"/>
      <c r="Y4202" s="37"/>
      <c r="Z4202" s="37"/>
      <c r="AB4202" s="37"/>
    </row>
    <row r="4203" spans="1:28" x14ac:dyDescent="0.2">
      <c r="A4203" s="124"/>
      <c r="B4203" s="37"/>
      <c r="C4203" s="37"/>
      <c r="D4203" s="37"/>
      <c r="F4203" s="37"/>
      <c r="G4203" s="37"/>
      <c r="H4203" s="37"/>
      <c r="J4203" s="25"/>
      <c r="K4203" s="25"/>
      <c r="M4203" s="25"/>
      <c r="P4203" s="25"/>
      <c r="R4203" s="25"/>
      <c r="T4203" s="37"/>
      <c r="U4203" s="37"/>
      <c r="W4203" s="37"/>
      <c r="Y4203" s="37"/>
      <c r="Z4203" s="37"/>
      <c r="AB4203" s="37"/>
    </row>
    <row r="4204" spans="1:28" x14ac:dyDescent="0.2">
      <c r="A4204" s="124"/>
      <c r="B4204" s="37"/>
      <c r="C4204" s="37"/>
      <c r="D4204" s="37"/>
      <c r="F4204" s="37"/>
      <c r="G4204" s="37"/>
      <c r="H4204" s="37"/>
      <c r="J4204" s="25"/>
      <c r="K4204" s="25"/>
      <c r="M4204" s="25"/>
      <c r="P4204" s="25"/>
      <c r="R4204" s="25"/>
      <c r="T4204" s="37"/>
      <c r="U4204" s="37"/>
      <c r="W4204" s="37"/>
      <c r="Y4204" s="37"/>
      <c r="Z4204" s="37"/>
      <c r="AB4204" s="37"/>
    </row>
    <row r="4205" spans="1:28" x14ac:dyDescent="0.2">
      <c r="A4205" s="124"/>
      <c r="B4205" s="37"/>
      <c r="C4205" s="37"/>
      <c r="D4205" s="37"/>
      <c r="F4205" s="37"/>
      <c r="G4205" s="37"/>
      <c r="H4205" s="37"/>
      <c r="J4205" s="25"/>
      <c r="K4205" s="25"/>
      <c r="M4205" s="25"/>
      <c r="P4205" s="25"/>
      <c r="R4205" s="25"/>
      <c r="T4205" s="37"/>
      <c r="U4205" s="37"/>
      <c r="W4205" s="37"/>
      <c r="Y4205" s="37"/>
      <c r="Z4205" s="37"/>
      <c r="AB4205" s="37"/>
    </row>
    <row r="4206" spans="1:28" x14ac:dyDescent="0.2">
      <c r="A4206" s="124"/>
      <c r="B4206" s="37"/>
      <c r="C4206" s="37"/>
      <c r="D4206" s="37"/>
      <c r="F4206" s="37"/>
      <c r="G4206" s="37"/>
      <c r="H4206" s="37"/>
      <c r="J4206" s="25"/>
      <c r="K4206" s="25"/>
      <c r="M4206" s="25"/>
      <c r="P4206" s="25"/>
      <c r="R4206" s="25"/>
      <c r="T4206" s="37"/>
      <c r="U4206" s="37"/>
      <c r="W4206" s="37"/>
      <c r="Y4206" s="37"/>
      <c r="Z4206" s="37"/>
      <c r="AB4206" s="37"/>
    </row>
    <row r="4207" spans="1:28" x14ac:dyDescent="0.2">
      <c r="A4207" s="124"/>
      <c r="B4207" s="37"/>
      <c r="C4207" s="37"/>
      <c r="D4207" s="37"/>
      <c r="F4207" s="37"/>
      <c r="G4207" s="37"/>
      <c r="H4207" s="37"/>
      <c r="J4207" s="25"/>
      <c r="K4207" s="25"/>
      <c r="M4207" s="25"/>
      <c r="P4207" s="25"/>
      <c r="R4207" s="25"/>
      <c r="T4207" s="37"/>
      <c r="U4207" s="37"/>
      <c r="W4207" s="37"/>
      <c r="Y4207" s="37"/>
      <c r="Z4207" s="37"/>
      <c r="AB4207" s="37"/>
    </row>
    <row r="4208" spans="1:28" x14ac:dyDescent="0.2">
      <c r="A4208" s="124"/>
      <c r="B4208" s="37"/>
      <c r="C4208" s="37"/>
      <c r="D4208" s="37"/>
      <c r="F4208" s="37"/>
      <c r="G4208" s="37"/>
      <c r="H4208" s="37"/>
      <c r="J4208" s="25"/>
      <c r="K4208" s="25"/>
      <c r="M4208" s="25"/>
      <c r="P4208" s="25"/>
      <c r="R4208" s="25"/>
      <c r="T4208" s="37"/>
      <c r="U4208" s="37"/>
      <c r="W4208" s="37"/>
      <c r="Y4208" s="37"/>
      <c r="Z4208" s="37"/>
      <c r="AB4208" s="37"/>
    </row>
    <row r="4209" spans="1:28" x14ac:dyDescent="0.2">
      <c r="A4209" s="124"/>
      <c r="B4209" s="37"/>
      <c r="C4209" s="37"/>
      <c r="D4209" s="37"/>
      <c r="F4209" s="37"/>
      <c r="G4209" s="37"/>
      <c r="H4209" s="37"/>
      <c r="J4209" s="25"/>
      <c r="K4209" s="25"/>
      <c r="M4209" s="25"/>
      <c r="P4209" s="25"/>
      <c r="R4209" s="25"/>
      <c r="T4209" s="37"/>
      <c r="U4209" s="37"/>
      <c r="W4209" s="37"/>
      <c r="Y4209" s="37"/>
      <c r="Z4209" s="37"/>
      <c r="AB4209" s="37"/>
    </row>
    <row r="4210" spans="1:28" x14ac:dyDescent="0.2">
      <c r="A4210" s="124"/>
      <c r="B4210" s="37"/>
      <c r="C4210" s="37"/>
      <c r="D4210" s="37"/>
      <c r="F4210" s="37"/>
      <c r="G4210" s="37"/>
      <c r="H4210" s="37"/>
      <c r="J4210" s="25"/>
      <c r="K4210" s="25"/>
      <c r="M4210" s="25"/>
      <c r="P4210" s="25"/>
      <c r="R4210" s="25"/>
      <c r="T4210" s="37"/>
      <c r="U4210" s="37"/>
      <c r="W4210" s="37"/>
      <c r="Y4210" s="37"/>
      <c r="Z4210" s="37"/>
      <c r="AB4210" s="37"/>
    </row>
    <row r="4211" spans="1:28" x14ac:dyDescent="0.2">
      <c r="A4211" s="124"/>
      <c r="B4211" s="37"/>
      <c r="C4211" s="37"/>
      <c r="D4211" s="37"/>
      <c r="F4211" s="37"/>
      <c r="G4211" s="37"/>
      <c r="H4211" s="37"/>
      <c r="J4211" s="25"/>
      <c r="K4211" s="25"/>
      <c r="M4211" s="25"/>
      <c r="P4211" s="25"/>
      <c r="R4211" s="25"/>
      <c r="T4211" s="37"/>
      <c r="U4211" s="37"/>
      <c r="W4211" s="37"/>
      <c r="Y4211" s="37"/>
      <c r="Z4211" s="37"/>
      <c r="AB4211" s="37"/>
    </row>
    <row r="4212" spans="1:28" x14ac:dyDescent="0.2">
      <c r="A4212" s="124"/>
      <c r="B4212" s="37"/>
      <c r="C4212" s="37"/>
      <c r="D4212" s="37"/>
      <c r="F4212" s="37"/>
      <c r="G4212" s="37"/>
      <c r="H4212" s="37"/>
      <c r="J4212" s="25"/>
      <c r="K4212" s="25"/>
      <c r="M4212" s="25"/>
      <c r="P4212" s="25"/>
      <c r="R4212" s="25"/>
      <c r="T4212" s="37"/>
      <c r="U4212" s="37"/>
      <c r="W4212" s="37"/>
      <c r="Y4212" s="37"/>
      <c r="Z4212" s="37"/>
      <c r="AB4212" s="37"/>
    </row>
    <row r="4213" spans="1:28" x14ac:dyDescent="0.2">
      <c r="A4213" s="124"/>
      <c r="B4213" s="37"/>
      <c r="C4213" s="37"/>
      <c r="D4213" s="37"/>
      <c r="F4213" s="37"/>
      <c r="G4213" s="37"/>
      <c r="H4213" s="37"/>
      <c r="J4213" s="25"/>
      <c r="K4213" s="25"/>
      <c r="M4213" s="25"/>
      <c r="P4213" s="25"/>
      <c r="R4213" s="25"/>
      <c r="T4213" s="37"/>
      <c r="U4213" s="37"/>
      <c r="W4213" s="37"/>
      <c r="Y4213" s="37"/>
      <c r="Z4213" s="37"/>
      <c r="AB4213" s="37"/>
    </row>
    <row r="4214" spans="1:28" x14ac:dyDescent="0.2">
      <c r="A4214" s="124"/>
      <c r="B4214" s="37"/>
      <c r="C4214" s="37"/>
      <c r="D4214" s="37"/>
      <c r="F4214" s="37"/>
      <c r="G4214" s="37"/>
      <c r="H4214" s="37"/>
      <c r="J4214" s="25"/>
      <c r="K4214" s="25"/>
      <c r="M4214" s="25"/>
      <c r="P4214" s="25"/>
      <c r="R4214" s="25"/>
      <c r="T4214" s="37"/>
      <c r="U4214" s="37"/>
      <c r="W4214" s="37"/>
      <c r="Y4214" s="37"/>
      <c r="Z4214" s="37"/>
      <c r="AB4214" s="37"/>
    </row>
    <row r="4215" spans="1:28" x14ac:dyDescent="0.2">
      <c r="A4215" s="124"/>
      <c r="B4215" s="37"/>
      <c r="C4215" s="37"/>
      <c r="D4215" s="37"/>
      <c r="F4215" s="37"/>
      <c r="G4215" s="37"/>
      <c r="H4215" s="37"/>
      <c r="J4215" s="25"/>
      <c r="K4215" s="25"/>
      <c r="M4215" s="25"/>
      <c r="P4215" s="25"/>
      <c r="R4215" s="25"/>
      <c r="T4215" s="37"/>
      <c r="U4215" s="37"/>
      <c r="W4215" s="37"/>
      <c r="Y4215" s="37"/>
      <c r="Z4215" s="37"/>
      <c r="AB4215" s="37"/>
    </row>
    <row r="4216" spans="1:28" x14ac:dyDescent="0.2">
      <c r="A4216" s="124"/>
      <c r="B4216" s="37"/>
      <c r="C4216" s="37"/>
      <c r="D4216" s="37"/>
      <c r="F4216" s="37"/>
      <c r="G4216" s="37"/>
      <c r="H4216" s="37"/>
      <c r="J4216" s="25"/>
      <c r="K4216" s="25"/>
      <c r="M4216" s="25"/>
      <c r="P4216" s="25"/>
      <c r="R4216" s="25"/>
      <c r="T4216" s="37"/>
      <c r="U4216" s="37"/>
      <c r="W4216" s="37"/>
      <c r="Y4216" s="37"/>
      <c r="Z4216" s="37"/>
      <c r="AB4216" s="37"/>
    </row>
    <row r="4217" spans="1:28" x14ac:dyDescent="0.2">
      <c r="A4217" s="124"/>
      <c r="B4217" s="37"/>
      <c r="C4217" s="37"/>
      <c r="D4217" s="37"/>
      <c r="F4217" s="37"/>
      <c r="G4217" s="37"/>
      <c r="H4217" s="37"/>
      <c r="J4217" s="25"/>
      <c r="K4217" s="25"/>
      <c r="M4217" s="25"/>
      <c r="P4217" s="25"/>
      <c r="R4217" s="25"/>
      <c r="T4217" s="37"/>
      <c r="U4217" s="37"/>
      <c r="W4217" s="37"/>
      <c r="Y4217" s="37"/>
      <c r="Z4217" s="37"/>
      <c r="AB4217" s="37"/>
    </row>
    <row r="4218" spans="1:28" x14ac:dyDescent="0.2">
      <c r="A4218" s="124"/>
      <c r="B4218" s="37"/>
      <c r="C4218" s="37"/>
      <c r="D4218" s="37"/>
      <c r="F4218" s="37"/>
      <c r="G4218" s="37"/>
      <c r="H4218" s="37"/>
      <c r="J4218" s="25"/>
      <c r="K4218" s="25"/>
      <c r="M4218" s="25"/>
      <c r="P4218" s="25"/>
      <c r="R4218" s="25"/>
      <c r="T4218" s="37"/>
      <c r="U4218" s="37"/>
      <c r="W4218" s="37"/>
      <c r="Y4218" s="37"/>
      <c r="Z4218" s="37"/>
      <c r="AB4218" s="37"/>
    </row>
    <row r="4219" spans="1:28" x14ac:dyDescent="0.2">
      <c r="A4219" s="124"/>
      <c r="B4219" s="37"/>
      <c r="C4219" s="37"/>
      <c r="D4219" s="37"/>
      <c r="F4219" s="37"/>
      <c r="G4219" s="37"/>
      <c r="H4219" s="37"/>
      <c r="J4219" s="25"/>
      <c r="K4219" s="25"/>
      <c r="M4219" s="25"/>
      <c r="P4219" s="25"/>
      <c r="R4219" s="25"/>
      <c r="T4219" s="37"/>
      <c r="U4219" s="37"/>
      <c r="W4219" s="37"/>
      <c r="Y4219" s="37"/>
      <c r="Z4219" s="37"/>
      <c r="AB4219" s="37"/>
    </row>
    <row r="4220" spans="1:28" x14ac:dyDescent="0.2">
      <c r="A4220" s="124"/>
      <c r="B4220" s="37"/>
      <c r="C4220" s="37"/>
      <c r="D4220" s="37"/>
      <c r="F4220" s="37"/>
      <c r="G4220" s="37"/>
      <c r="H4220" s="37"/>
      <c r="J4220" s="25"/>
      <c r="K4220" s="25"/>
      <c r="M4220" s="25"/>
      <c r="P4220" s="25"/>
      <c r="R4220" s="25"/>
      <c r="T4220" s="37"/>
      <c r="U4220" s="37"/>
      <c r="W4220" s="37"/>
      <c r="Y4220" s="37"/>
      <c r="Z4220" s="37"/>
      <c r="AB4220" s="37"/>
    </row>
    <row r="4221" spans="1:28" x14ac:dyDescent="0.2">
      <c r="A4221" s="124"/>
      <c r="B4221" s="37"/>
      <c r="C4221" s="37"/>
      <c r="D4221" s="37"/>
      <c r="F4221" s="37"/>
      <c r="G4221" s="37"/>
      <c r="H4221" s="37"/>
      <c r="J4221" s="25"/>
      <c r="K4221" s="25"/>
      <c r="M4221" s="25"/>
      <c r="P4221" s="25"/>
      <c r="R4221" s="25"/>
      <c r="T4221" s="37"/>
      <c r="U4221" s="37"/>
      <c r="W4221" s="37"/>
      <c r="Y4221" s="37"/>
      <c r="Z4221" s="37"/>
      <c r="AB4221" s="37"/>
    </row>
    <row r="4222" spans="1:28" x14ac:dyDescent="0.2">
      <c r="A4222" s="124"/>
      <c r="B4222" s="37"/>
      <c r="C4222" s="37"/>
      <c r="D4222" s="37"/>
      <c r="F4222" s="37"/>
      <c r="G4222" s="37"/>
      <c r="H4222" s="37"/>
      <c r="J4222" s="25"/>
      <c r="K4222" s="25"/>
      <c r="M4222" s="25"/>
      <c r="P4222" s="25"/>
      <c r="R4222" s="25"/>
      <c r="T4222" s="37"/>
      <c r="U4222" s="37"/>
      <c r="W4222" s="37"/>
      <c r="Y4222" s="37"/>
      <c r="Z4222" s="37"/>
      <c r="AB4222" s="37"/>
    </row>
    <row r="4223" spans="1:28" x14ac:dyDescent="0.2">
      <c r="A4223" s="124"/>
      <c r="B4223" s="37"/>
      <c r="C4223" s="37"/>
      <c r="D4223" s="37"/>
      <c r="F4223" s="37"/>
      <c r="G4223" s="37"/>
      <c r="H4223" s="37"/>
      <c r="J4223" s="25"/>
      <c r="K4223" s="25"/>
      <c r="M4223" s="25"/>
      <c r="P4223" s="25"/>
      <c r="R4223" s="25"/>
      <c r="T4223" s="37"/>
      <c r="U4223" s="37"/>
      <c r="W4223" s="37"/>
      <c r="Y4223" s="37"/>
      <c r="Z4223" s="37"/>
      <c r="AB4223" s="37"/>
    </row>
    <row r="4224" spans="1:28" x14ac:dyDescent="0.2">
      <c r="A4224" s="124"/>
      <c r="B4224" s="37"/>
      <c r="C4224" s="37"/>
      <c r="D4224" s="37"/>
      <c r="F4224" s="37"/>
      <c r="G4224" s="37"/>
      <c r="H4224" s="37"/>
      <c r="J4224" s="25"/>
      <c r="K4224" s="25"/>
      <c r="M4224" s="25"/>
      <c r="P4224" s="25"/>
      <c r="R4224" s="25"/>
      <c r="T4224" s="37"/>
      <c r="U4224" s="37"/>
      <c r="W4224" s="37"/>
      <c r="Y4224" s="37"/>
      <c r="Z4224" s="37"/>
      <c r="AB4224" s="37"/>
    </row>
    <row r="4225" spans="1:28" x14ac:dyDescent="0.2">
      <c r="A4225" s="124"/>
      <c r="B4225" s="37"/>
      <c r="C4225" s="37"/>
      <c r="D4225" s="37"/>
      <c r="F4225" s="37"/>
      <c r="G4225" s="37"/>
      <c r="H4225" s="37"/>
      <c r="J4225" s="25"/>
      <c r="K4225" s="25"/>
      <c r="M4225" s="25"/>
      <c r="P4225" s="25"/>
      <c r="R4225" s="25"/>
      <c r="T4225" s="37"/>
      <c r="U4225" s="37"/>
      <c r="W4225" s="37"/>
      <c r="Y4225" s="37"/>
      <c r="Z4225" s="37"/>
      <c r="AB4225" s="37"/>
    </row>
    <row r="4226" spans="1:28" x14ac:dyDescent="0.2">
      <c r="A4226" s="124"/>
      <c r="B4226" s="37"/>
      <c r="C4226" s="37"/>
      <c r="D4226" s="37"/>
      <c r="F4226" s="37"/>
      <c r="G4226" s="37"/>
      <c r="H4226" s="37"/>
      <c r="J4226" s="25"/>
      <c r="K4226" s="25"/>
      <c r="M4226" s="25"/>
      <c r="P4226" s="25"/>
      <c r="R4226" s="25"/>
      <c r="T4226" s="37"/>
      <c r="U4226" s="37"/>
      <c r="W4226" s="37"/>
      <c r="Y4226" s="37"/>
      <c r="Z4226" s="37"/>
      <c r="AB4226" s="37"/>
    </row>
    <row r="4227" spans="1:28" x14ac:dyDescent="0.2">
      <c r="A4227" s="124"/>
      <c r="B4227" s="37"/>
      <c r="C4227" s="37"/>
      <c r="D4227" s="37"/>
      <c r="F4227" s="37"/>
      <c r="G4227" s="37"/>
      <c r="H4227" s="37"/>
      <c r="J4227" s="25"/>
      <c r="K4227" s="25"/>
      <c r="M4227" s="25"/>
      <c r="P4227" s="25"/>
      <c r="R4227" s="25"/>
      <c r="T4227" s="37"/>
      <c r="U4227" s="37"/>
      <c r="W4227" s="37"/>
      <c r="Y4227" s="37"/>
      <c r="Z4227" s="37"/>
      <c r="AB4227" s="37"/>
    </row>
    <row r="4228" spans="1:28" x14ac:dyDescent="0.2">
      <c r="A4228" s="124"/>
      <c r="B4228" s="37"/>
      <c r="C4228" s="37"/>
      <c r="D4228" s="37"/>
      <c r="F4228" s="37"/>
      <c r="G4228" s="37"/>
      <c r="H4228" s="37"/>
      <c r="J4228" s="25"/>
      <c r="K4228" s="25"/>
      <c r="M4228" s="25"/>
      <c r="P4228" s="25"/>
      <c r="R4228" s="25"/>
      <c r="T4228" s="37"/>
      <c r="U4228" s="37"/>
      <c r="W4228" s="37"/>
      <c r="Y4228" s="37"/>
      <c r="Z4228" s="37"/>
      <c r="AB4228" s="37"/>
    </row>
    <row r="4229" spans="1:28" x14ac:dyDescent="0.2">
      <c r="A4229" s="124"/>
      <c r="B4229" s="37"/>
      <c r="C4229" s="37"/>
      <c r="D4229" s="37"/>
      <c r="F4229" s="37"/>
      <c r="G4229" s="37"/>
      <c r="H4229" s="37"/>
      <c r="J4229" s="25"/>
      <c r="K4229" s="25"/>
      <c r="M4229" s="25"/>
      <c r="P4229" s="25"/>
      <c r="R4229" s="25"/>
      <c r="T4229" s="37"/>
      <c r="U4229" s="37"/>
      <c r="W4229" s="37"/>
      <c r="Y4229" s="37"/>
      <c r="Z4229" s="37"/>
      <c r="AB4229" s="37"/>
    </row>
    <row r="4230" spans="1:28" x14ac:dyDescent="0.2">
      <c r="A4230" s="124"/>
      <c r="B4230" s="37"/>
      <c r="C4230" s="37"/>
      <c r="D4230" s="37"/>
      <c r="F4230" s="37"/>
      <c r="G4230" s="37"/>
      <c r="H4230" s="37"/>
      <c r="J4230" s="25"/>
      <c r="K4230" s="25"/>
      <c r="M4230" s="25"/>
      <c r="P4230" s="25"/>
      <c r="R4230" s="25"/>
      <c r="T4230" s="37"/>
      <c r="U4230" s="37"/>
      <c r="W4230" s="37"/>
      <c r="Y4230" s="37"/>
      <c r="Z4230" s="37"/>
      <c r="AB4230" s="37"/>
    </row>
    <row r="4231" spans="1:28" x14ac:dyDescent="0.2">
      <c r="A4231" s="124"/>
      <c r="B4231" s="37"/>
      <c r="C4231" s="37"/>
      <c r="D4231" s="37"/>
      <c r="F4231" s="37"/>
      <c r="G4231" s="37"/>
      <c r="H4231" s="37"/>
      <c r="J4231" s="25"/>
      <c r="K4231" s="25"/>
      <c r="M4231" s="25"/>
      <c r="P4231" s="25"/>
      <c r="R4231" s="25"/>
      <c r="T4231" s="37"/>
      <c r="U4231" s="37"/>
      <c r="W4231" s="37"/>
      <c r="Y4231" s="37"/>
      <c r="Z4231" s="37"/>
      <c r="AB4231" s="37"/>
    </row>
    <row r="4232" spans="1:28" x14ac:dyDescent="0.2">
      <c r="A4232" s="124"/>
      <c r="B4232" s="37"/>
      <c r="C4232" s="37"/>
      <c r="D4232" s="37"/>
      <c r="F4232" s="37"/>
      <c r="G4232" s="37"/>
      <c r="H4232" s="37"/>
      <c r="J4232" s="25"/>
      <c r="K4232" s="25"/>
      <c r="M4232" s="25"/>
      <c r="P4232" s="25"/>
      <c r="R4232" s="25"/>
      <c r="T4232" s="37"/>
      <c r="U4232" s="37"/>
      <c r="W4232" s="37"/>
      <c r="Y4232" s="37"/>
      <c r="Z4232" s="37"/>
      <c r="AB4232" s="37"/>
    </row>
    <row r="4233" spans="1:28" x14ac:dyDescent="0.2">
      <c r="A4233" s="124"/>
      <c r="B4233" s="37"/>
      <c r="C4233" s="37"/>
      <c r="D4233" s="37"/>
      <c r="F4233" s="37"/>
      <c r="G4233" s="37"/>
      <c r="H4233" s="37"/>
      <c r="J4233" s="25"/>
      <c r="K4233" s="25"/>
      <c r="M4233" s="25"/>
      <c r="P4233" s="25"/>
      <c r="R4233" s="25"/>
      <c r="T4233" s="37"/>
      <c r="U4233" s="37"/>
      <c r="W4233" s="37"/>
      <c r="Y4233" s="37"/>
      <c r="Z4233" s="37"/>
      <c r="AB4233" s="37"/>
    </row>
    <row r="4234" spans="1:28" x14ac:dyDescent="0.2">
      <c r="A4234" s="124"/>
      <c r="B4234" s="37"/>
      <c r="C4234" s="37"/>
      <c r="D4234" s="37"/>
      <c r="F4234" s="37"/>
      <c r="G4234" s="37"/>
      <c r="H4234" s="37"/>
      <c r="J4234" s="25"/>
      <c r="K4234" s="25"/>
      <c r="M4234" s="25"/>
      <c r="P4234" s="25"/>
      <c r="R4234" s="25"/>
      <c r="T4234" s="37"/>
      <c r="U4234" s="37"/>
      <c r="W4234" s="37"/>
      <c r="Y4234" s="37"/>
      <c r="Z4234" s="37"/>
      <c r="AB4234" s="37"/>
    </row>
    <row r="4235" spans="1:28" x14ac:dyDescent="0.2">
      <c r="A4235" s="124"/>
      <c r="B4235" s="37"/>
      <c r="C4235" s="37"/>
      <c r="D4235" s="37"/>
      <c r="F4235" s="37"/>
      <c r="G4235" s="37"/>
      <c r="H4235" s="37"/>
      <c r="J4235" s="25"/>
      <c r="K4235" s="25"/>
      <c r="M4235" s="25"/>
      <c r="P4235" s="25"/>
      <c r="R4235" s="25"/>
      <c r="T4235" s="37"/>
      <c r="U4235" s="37"/>
      <c r="W4235" s="37"/>
      <c r="Y4235" s="37"/>
      <c r="Z4235" s="37"/>
      <c r="AB4235" s="37"/>
    </row>
    <row r="4236" spans="1:28" x14ac:dyDescent="0.2">
      <c r="A4236" s="124"/>
      <c r="B4236" s="37"/>
      <c r="C4236" s="37"/>
      <c r="D4236" s="37"/>
      <c r="F4236" s="37"/>
      <c r="G4236" s="37"/>
      <c r="H4236" s="37"/>
      <c r="J4236" s="25"/>
      <c r="K4236" s="25"/>
      <c r="M4236" s="25"/>
      <c r="P4236" s="25"/>
      <c r="R4236" s="25"/>
      <c r="T4236" s="37"/>
      <c r="U4236" s="37"/>
      <c r="W4236" s="37"/>
      <c r="Y4236" s="37"/>
      <c r="Z4236" s="37"/>
      <c r="AB4236" s="37"/>
    </row>
    <row r="4237" spans="1:28" x14ac:dyDescent="0.2">
      <c r="A4237" s="124"/>
      <c r="B4237" s="37"/>
      <c r="C4237" s="37"/>
      <c r="D4237" s="37"/>
      <c r="F4237" s="37"/>
      <c r="G4237" s="37"/>
      <c r="H4237" s="37"/>
      <c r="J4237" s="25"/>
      <c r="K4237" s="25"/>
      <c r="M4237" s="25"/>
      <c r="P4237" s="25"/>
      <c r="R4237" s="25"/>
      <c r="T4237" s="37"/>
      <c r="U4237" s="37"/>
      <c r="W4237" s="37"/>
      <c r="Y4237" s="37"/>
      <c r="Z4237" s="37"/>
      <c r="AB4237" s="37"/>
    </row>
    <row r="4238" spans="1:28" x14ac:dyDescent="0.2">
      <c r="A4238" s="124"/>
      <c r="B4238" s="37"/>
      <c r="C4238" s="37"/>
      <c r="D4238" s="37"/>
      <c r="F4238" s="37"/>
      <c r="G4238" s="37"/>
      <c r="H4238" s="37"/>
      <c r="J4238" s="25"/>
      <c r="K4238" s="25"/>
      <c r="M4238" s="25"/>
      <c r="P4238" s="25"/>
      <c r="R4238" s="25"/>
      <c r="T4238" s="37"/>
      <c r="U4238" s="37"/>
      <c r="W4238" s="37"/>
      <c r="Y4238" s="37"/>
      <c r="Z4238" s="37"/>
      <c r="AB4238" s="37"/>
    </row>
    <row r="4239" spans="1:28" x14ac:dyDescent="0.2">
      <c r="A4239" s="124"/>
      <c r="B4239" s="37"/>
      <c r="C4239" s="37"/>
      <c r="D4239" s="37"/>
      <c r="F4239" s="37"/>
      <c r="G4239" s="37"/>
      <c r="H4239" s="37"/>
      <c r="J4239" s="25"/>
      <c r="K4239" s="25"/>
      <c r="M4239" s="25"/>
      <c r="P4239" s="25"/>
      <c r="R4239" s="25"/>
      <c r="T4239" s="37"/>
      <c r="U4239" s="37"/>
      <c r="W4239" s="37"/>
      <c r="Y4239" s="37"/>
      <c r="Z4239" s="37"/>
      <c r="AB4239" s="37"/>
    </row>
    <row r="4240" spans="1:28" x14ac:dyDescent="0.2">
      <c r="A4240" s="124"/>
      <c r="B4240" s="37"/>
      <c r="C4240" s="37"/>
      <c r="D4240" s="37"/>
      <c r="F4240" s="37"/>
      <c r="G4240" s="37"/>
      <c r="H4240" s="37"/>
      <c r="J4240" s="25"/>
      <c r="K4240" s="25"/>
      <c r="M4240" s="25"/>
      <c r="P4240" s="25"/>
      <c r="R4240" s="25"/>
      <c r="T4240" s="37"/>
      <c r="U4240" s="37"/>
      <c r="W4240" s="37"/>
      <c r="Y4240" s="37"/>
      <c r="Z4240" s="37"/>
      <c r="AB4240" s="37"/>
    </row>
    <row r="4241" spans="1:28" x14ac:dyDescent="0.2">
      <c r="A4241" s="124"/>
      <c r="B4241" s="37"/>
      <c r="C4241" s="37"/>
      <c r="D4241" s="37"/>
      <c r="F4241" s="37"/>
      <c r="G4241" s="37"/>
      <c r="H4241" s="37"/>
      <c r="J4241" s="25"/>
      <c r="K4241" s="25"/>
      <c r="M4241" s="25"/>
      <c r="P4241" s="25"/>
      <c r="R4241" s="25"/>
      <c r="T4241" s="37"/>
      <c r="U4241" s="37"/>
      <c r="W4241" s="37"/>
      <c r="Y4241" s="37"/>
      <c r="Z4241" s="37"/>
      <c r="AB4241" s="37"/>
    </row>
    <row r="4242" spans="1:28" x14ac:dyDescent="0.2">
      <c r="A4242" s="124"/>
      <c r="B4242" s="37"/>
      <c r="C4242" s="37"/>
      <c r="D4242" s="37"/>
      <c r="F4242" s="37"/>
      <c r="G4242" s="37"/>
      <c r="H4242" s="37"/>
      <c r="J4242" s="25"/>
      <c r="K4242" s="25"/>
      <c r="M4242" s="25"/>
      <c r="P4242" s="25"/>
      <c r="R4242" s="25"/>
      <c r="T4242" s="37"/>
      <c r="U4242" s="37"/>
      <c r="W4242" s="37"/>
      <c r="Y4242" s="37"/>
      <c r="Z4242" s="37"/>
      <c r="AB4242" s="37"/>
    </row>
    <row r="4243" spans="1:28" x14ac:dyDescent="0.2">
      <c r="A4243" s="124"/>
      <c r="B4243" s="37"/>
      <c r="C4243" s="37"/>
      <c r="D4243" s="37"/>
      <c r="F4243" s="37"/>
      <c r="G4243" s="37"/>
      <c r="H4243" s="37"/>
      <c r="J4243" s="25"/>
      <c r="K4243" s="25"/>
      <c r="M4243" s="25"/>
      <c r="P4243" s="25"/>
      <c r="R4243" s="25"/>
      <c r="T4243" s="37"/>
      <c r="U4243" s="37"/>
      <c r="W4243" s="37"/>
      <c r="Y4243" s="37"/>
      <c r="Z4243" s="37"/>
      <c r="AB4243" s="37"/>
    </row>
    <row r="4244" spans="1:28" x14ac:dyDescent="0.2">
      <c r="A4244" s="124"/>
      <c r="B4244" s="37"/>
      <c r="C4244" s="37"/>
      <c r="D4244" s="37"/>
      <c r="F4244" s="37"/>
      <c r="G4244" s="37"/>
      <c r="H4244" s="37"/>
      <c r="J4244" s="25"/>
      <c r="K4244" s="25"/>
      <c r="M4244" s="25"/>
      <c r="P4244" s="25"/>
      <c r="R4244" s="25"/>
      <c r="T4244" s="37"/>
      <c r="U4244" s="37"/>
      <c r="W4244" s="37"/>
      <c r="Y4244" s="37"/>
      <c r="Z4244" s="37"/>
      <c r="AB4244" s="37"/>
    </row>
    <row r="4245" spans="1:28" x14ac:dyDescent="0.2">
      <c r="A4245" s="124"/>
      <c r="B4245" s="37"/>
      <c r="C4245" s="37"/>
      <c r="D4245" s="37"/>
      <c r="F4245" s="37"/>
      <c r="G4245" s="37"/>
      <c r="H4245" s="37"/>
      <c r="J4245" s="25"/>
      <c r="K4245" s="25"/>
      <c r="M4245" s="25"/>
      <c r="P4245" s="25"/>
      <c r="R4245" s="25"/>
      <c r="T4245" s="37"/>
      <c r="U4245" s="37"/>
      <c r="W4245" s="37"/>
      <c r="Y4245" s="37"/>
      <c r="Z4245" s="37"/>
      <c r="AB4245" s="37"/>
    </row>
    <row r="4246" spans="1:28" x14ac:dyDescent="0.2">
      <c r="A4246" s="124"/>
      <c r="B4246" s="37"/>
      <c r="C4246" s="37"/>
      <c r="D4246" s="37"/>
      <c r="F4246" s="37"/>
      <c r="G4246" s="37"/>
      <c r="H4246" s="37"/>
      <c r="J4246" s="25"/>
      <c r="K4246" s="25"/>
      <c r="M4246" s="25"/>
      <c r="P4246" s="25"/>
      <c r="R4246" s="25"/>
      <c r="T4246" s="37"/>
      <c r="U4246" s="37"/>
      <c r="W4246" s="37"/>
      <c r="Y4246" s="37"/>
      <c r="Z4246" s="37"/>
      <c r="AB4246" s="37"/>
    </row>
    <row r="4247" spans="1:28" x14ac:dyDescent="0.2">
      <c r="A4247" s="124"/>
      <c r="B4247" s="37"/>
      <c r="C4247" s="37"/>
      <c r="D4247" s="37"/>
      <c r="F4247" s="37"/>
      <c r="G4247" s="37"/>
      <c r="H4247" s="37"/>
      <c r="J4247" s="25"/>
      <c r="K4247" s="25"/>
      <c r="M4247" s="25"/>
      <c r="P4247" s="25"/>
      <c r="R4247" s="25"/>
      <c r="T4247" s="37"/>
      <c r="U4247" s="37"/>
      <c r="W4247" s="37"/>
      <c r="Y4247" s="37"/>
      <c r="Z4247" s="37"/>
      <c r="AB4247" s="37"/>
    </row>
    <row r="4248" spans="1:28" x14ac:dyDescent="0.2">
      <c r="A4248" s="124"/>
      <c r="B4248" s="37"/>
      <c r="C4248" s="37"/>
      <c r="D4248" s="37"/>
      <c r="F4248" s="37"/>
      <c r="G4248" s="37"/>
      <c r="H4248" s="37"/>
      <c r="J4248" s="25"/>
      <c r="K4248" s="25"/>
      <c r="M4248" s="25"/>
      <c r="P4248" s="25"/>
      <c r="R4248" s="25"/>
      <c r="T4248" s="37"/>
      <c r="U4248" s="37"/>
      <c r="W4248" s="37"/>
      <c r="Y4248" s="37"/>
      <c r="Z4248" s="37"/>
      <c r="AB4248" s="37"/>
    </row>
    <row r="4249" spans="1:28" x14ac:dyDescent="0.2">
      <c r="A4249" s="124"/>
      <c r="B4249" s="37"/>
      <c r="C4249" s="37"/>
      <c r="D4249" s="37"/>
      <c r="F4249" s="37"/>
      <c r="G4249" s="37"/>
      <c r="H4249" s="37"/>
      <c r="J4249" s="25"/>
      <c r="K4249" s="25"/>
      <c r="M4249" s="25"/>
      <c r="P4249" s="25"/>
      <c r="R4249" s="25"/>
      <c r="T4249" s="37"/>
      <c r="U4249" s="37"/>
      <c r="W4249" s="37"/>
      <c r="Y4249" s="37"/>
      <c r="Z4249" s="37"/>
      <c r="AB4249" s="37"/>
    </row>
    <row r="4250" spans="1:28" x14ac:dyDescent="0.2">
      <c r="A4250" s="124"/>
      <c r="B4250" s="37"/>
      <c r="C4250" s="37"/>
      <c r="D4250" s="37"/>
      <c r="F4250" s="37"/>
      <c r="G4250" s="37"/>
      <c r="H4250" s="37"/>
      <c r="J4250" s="25"/>
      <c r="K4250" s="25"/>
      <c r="M4250" s="25"/>
      <c r="P4250" s="25"/>
      <c r="R4250" s="25"/>
      <c r="T4250" s="37"/>
      <c r="U4250" s="37"/>
      <c r="W4250" s="37"/>
      <c r="Y4250" s="37"/>
      <c r="Z4250" s="37"/>
      <c r="AB4250" s="37"/>
    </row>
    <row r="4251" spans="1:28" x14ac:dyDescent="0.2">
      <c r="A4251" s="124"/>
      <c r="B4251" s="37"/>
      <c r="C4251" s="37"/>
      <c r="D4251" s="37"/>
      <c r="F4251" s="37"/>
      <c r="G4251" s="37"/>
      <c r="H4251" s="37"/>
      <c r="J4251" s="25"/>
      <c r="K4251" s="25"/>
      <c r="M4251" s="25"/>
      <c r="P4251" s="25"/>
      <c r="R4251" s="25"/>
      <c r="T4251" s="37"/>
      <c r="U4251" s="37"/>
      <c r="W4251" s="37"/>
      <c r="Y4251" s="37"/>
      <c r="Z4251" s="37"/>
      <c r="AB4251" s="37"/>
    </row>
    <row r="4252" spans="1:28" x14ac:dyDescent="0.2">
      <c r="A4252" s="124"/>
      <c r="B4252" s="37"/>
      <c r="C4252" s="37"/>
      <c r="D4252" s="37"/>
      <c r="F4252" s="37"/>
      <c r="G4252" s="37"/>
      <c r="H4252" s="37"/>
      <c r="J4252" s="25"/>
      <c r="K4252" s="25"/>
      <c r="M4252" s="25"/>
      <c r="P4252" s="25"/>
      <c r="R4252" s="25"/>
      <c r="T4252" s="37"/>
      <c r="U4252" s="37"/>
      <c r="W4252" s="37"/>
      <c r="Y4252" s="37"/>
      <c r="Z4252" s="37"/>
      <c r="AB4252" s="37"/>
    </row>
    <row r="4253" spans="1:28" x14ac:dyDescent="0.2">
      <c r="A4253" s="124"/>
      <c r="B4253" s="37"/>
      <c r="C4253" s="37"/>
      <c r="D4253" s="37"/>
      <c r="F4253" s="37"/>
      <c r="G4253" s="37"/>
      <c r="H4253" s="37"/>
      <c r="J4253" s="25"/>
      <c r="K4253" s="25"/>
      <c r="M4253" s="25"/>
      <c r="P4253" s="25"/>
      <c r="R4253" s="25"/>
      <c r="T4253" s="37"/>
      <c r="U4253" s="37"/>
      <c r="W4253" s="37"/>
      <c r="Y4253" s="37"/>
      <c r="Z4253" s="37"/>
      <c r="AB4253" s="37"/>
    </row>
    <row r="4254" spans="1:28" x14ac:dyDescent="0.2">
      <c r="A4254" s="124"/>
      <c r="B4254" s="37"/>
      <c r="C4254" s="37"/>
      <c r="D4254" s="37"/>
      <c r="F4254" s="37"/>
      <c r="G4254" s="37"/>
      <c r="H4254" s="37"/>
      <c r="J4254" s="25"/>
      <c r="K4254" s="25"/>
      <c r="M4254" s="25"/>
      <c r="P4254" s="25"/>
      <c r="R4254" s="25"/>
      <c r="T4254" s="37"/>
      <c r="U4254" s="37"/>
      <c r="W4254" s="37"/>
      <c r="Y4254" s="37"/>
      <c r="Z4254" s="37"/>
      <c r="AB4254" s="37"/>
    </row>
    <row r="4255" spans="1:28" x14ac:dyDescent="0.2">
      <c r="A4255" s="124"/>
      <c r="B4255" s="37"/>
      <c r="C4255" s="37"/>
      <c r="D4255" s="37"/>
      <c r="F4255" s="37"/>
      <c r="G4255" s="37"/>
      <c r="H4255" s="37"/>
      <c r="J4255" s="25"/>
      <c r="K4255" s="25"/>
      <c r="M4255" s="25"/>
      <c r="P4255" s="25"/>
      <c r="R4255" s="25"/>
      <c r="T4255" s="37"/>
      <c r="U4255" s="37"/>
      <c r="W4255" s="37"/>
      <c r="Y4255" s="37"/>
      <c r="Z4255" s="37"/>
      <c r="AB4255" s="37"/>
    </row>
    <row r="4256" spans="1:28" x14ac:dyDescent="0.2">
      <c r="A4256" s="124"/>
      <c r="B4256" s="37"/>
      <c r="C4256" s="37"/>
      <c r="D4256" s="37"/>
      <c r="F4256" s="37"/>
      <c r="G4256" s="37"/>
      <c r="H4256" s="37"/>
      <c r="J4256" s="25"/>
      <c r="K4256" s="25"/>
      <c r="M4256" s="25"/>
      <c r="P4256" s="25"/>
      <c r="R4256" s="25"/>
      <c r="T4256" s="37"/>
      <c r="U4256" s="37"/>
      <c r="W4256" s="37"/>
      <c r="Y4256" s="37"/>
      <c r="Z4256" s="37"/>
      <c r="AB4256" s="37"/>
    </row>
    <row r="4257" spans="1:28" x14ac:dyDescent="0.2">
      <c r="A4257" s="124"/>
      <c r="B4257" s="37"/>
      <c r="C4257" s="37"/>
      <c r="D4257" s="37"/>
      <c r="F4257" s="37"/>
      <c r="G4257" s="37"/>
      <c r="H4257" s="37"/>
      <c r="J4257" s="25"/>
      <c r="K4257" s="25"/>
      <c r="M4257" s="25"/>
      <c r="P4257" s="25"/>
      <c r="R4257" s="25"/>
      <c r="T4257" s="37"/>
      <c r="U4257" s="37"/>
      <c r="W4257" s="37"/>
      <c r="Y4257" s="37"/>
      <c r="Z4257" s="37"/>
      <c r="AB4257" s="37"/>
    </row>
    <row r="4258" spans="1:28" x14ac:dyDescent="0.2">
      <c r="A4258" s="124"/>
      <c r="B4258" s="37"/>
      <c r="C4258" s="37"/>
      <c r="D4258" s="37"/>
      <c r="F4258" s="37"/>
      <c r="G4258" s="37"/>
      <c r="H4258" s="37"/>
      <c r="J4258" s="25"/>
      <c r="K4258" s="25"/>
      <c r="M4258" s="25"/>
      <c r="P4258" s="25"/>
      <c r="R4258" s="25"/>
      <c r="T4258" s="37"/>
      <c r="U4258" s="37"/>
      <c r="W4258" s="37"/>
      <c r="Y4258" s="37"/>
      <c r="Z4258" s="37"/>
      <c r="AB4258" s="37"/>
    </row>
    <row r="4259" spans="1:28" x14ac:dyDescent="0.2">
      <c r="A4259" s="124"/>
      <c r="B4259" s="37"/>
      <c r="C4259" s="37"/>
      <c r="D4259" s="37"/>
      <c r="F4259" s="37"/>
      <c r="G4259" s="37"/>
      <c r="H4259" s="37"/>
      <c r="J4259" s="25"/>
      <c r="K4259" s="25"/>
      <c r="M4259" s="25"/>
      <c r="P4259" s="25"/>
      <c r="R4259" s="25"/>
      <c r="T4259" s="37"/>
      <c r="U4259" s="37"/>
      <c r="W4259" s="37"/>
      <c r="Y4259" s="37"/>
      <c r="Z4259" s="37"/>
      <c r="AB4259" s="37"/>
    </row>
    <row r="4260" spans="1:28" x14ac:dyDescent="0.2">
      <c r="A4260" s="124"/>
      <c r="B4260" s="37"/>
      <c r="C4260" s="37"/>
      <c r="D4260" s="37"/>
      <c r="F4260" s="37"/>
      <c r="G4260" s="37"/>
      <c r="H4260" s="37"/>
      <c r="J4260" s="25"/>
      <c r="K4260" s="25"/>
      <c r="M4260" s="25"/>
      <c r="P4260" s="25"/>
      <c r="R4260" s="25"/>
      <c r="T4260" s="37"/>
      <c r="U4260" s="37"/>
      <c r="W4260" s="37"/>
      <c r="Y4260" s="37"/>
      <c r="Z4260" s="37"/>
      <c r="AB4260" s="37"/>
    </row>
    <row r="4261" spans="1:28" x14ac:dyDescent="0.2">
      <c r="A4261" s="124"/>
      <c r="B4261" s="37"/>
      <c r="C4261" s="37"/>
      <c r="D4261" s="37"/>
      <c r="F4261" s="37"/>
      <c r="G4261" s="37"/>
      <c r="H4261" s="37"/>
      <c r="J4261" s="25"/>
      <c r="K4261" s="25"/>
      <c r="M4261" s="25"/>
      <c r="P4261" s="25"/>
      <c r="R4261" s="25"/>
      <c r="T4261" s="37"/>
      <c r="U4261" s="37"/>
      <c r="W4261" s="37"/>
      <c r="Y4261" s="37"/>
      <c r="Z4261" s="37"/>
      <c r="AB4261" s="37"/>
    </row>
    <row r="4262" spans="1:28" x14ac:dyDescent="0.2">
      <c r="A4262" s="124"/>
      <c r="B4262" s="37"/>
      <c r="C4262" s="37"/>
      <c r="D4262" s="37"/>
      <c r="F4262" s="37"/>
      <c r="G4262" s="37"/>
      <c r="H4262" s="37"/>
      <c r="J4262" s="25"/>
      <c r="K4262" s="25"/>
      <c r="M4262" s="25"/>
      <c r="P4262" s="25"/>
      <c r="R4262" s="25"/>
      <c r="T4262" s="37"/>
      <c r="U4262" s="37"/>
      <c r="W4262" s="37"/>
      <c r="Y4262" s="37"/>
      <c r="Z4262" s="37"/>
      <c r="AB4262" s="37"/>
    </row>
    <row r="4263" spans="1:28" x14ac:dyDescent="0.2">
      <c r="A4263" s="124"/>
      <c r="B4263" s="37"/>
      <c r="C4263" s="37"/>
      <c r="D4263" s="37"/>
      <c r="F4263" s="37"/>
      <c r="G4263" s="37"/>
      <c r="H4263" s="37"/>
      <c r="J4263" s="25"/>
      <c r="K4263" s="25"/>
      <c r="M4263" s="25"/>
      <c r="P4263" s="25"/>
      <c r="R4263" s="25"/>
      <c r="T4263" s="37"/>
      <c r="U4263" s="37"/>
      <c r="W4263" s="37"/>
      <c r="Y4263" s="37"/>
      <c r="Z4263" s="37"/>
      <c r="AB4263" s="37"/>
    </row>
    <row r="4264" spans="1:28" x14ac:dyDescent="0.2">
      <c r="A4264" s="124"/>
      <c r="B4264" s="37"/>
      <c r="C4264" s="37"/>
      <c r="D4264" s="37"/>
      <c r="F4264" s="37"/>
      <c r="G4264" s="37"/>
      <c r="H4264" s="37"/>
      <c r="J4264" s="25"/>
      <c r="K4264" s="25"/>
      <c r="M4264" s="25"/>
      <c r="P4264" s="25"/>
      <c r="R4264" s="25"/>
      <c r="T4264" s="37"/>
      <c r="U4264" s="37"/>
      <c r="W4264" s="37"/>
      <c r="Y4264" s="37"/>
      <c r="Z4264" s="37"/>
      <c r="AB4264" s="37"/>
    </row>
    <row r="4265" spans="1:28" x14ac:dyDescent="0.2">
      <c r="A4265" s="124"/>
      <c r="B4265" s="37"/>
      <c r="C4265" s="37"/>
      <c r="D4265" s="37"/>
      <c r="F4265" s="37"/>
      <c r="G4265" s="37"/>
      <c r="H4265" s="37"/>
      <c r="J4265" s="25"/>
      <c r="K4265" s="25"/>
      <c r="M4265" s="25"/>
      <c r="P4265" s="25"/>
      <c r="R4265" s="25"/>
      <c r="T4265" s="37"/>
      <c r="U4265" s="37"/>
      <c r="W4265" s="37"/>
      <c r="Y4265" s="37"/>
      <c r="Z4265" s="37"/>
      <c r="AB4265" s="37"/>
    </row>
    <row r="4266" spans="1:28" x14ac:dyDescent="0.2">
      <c r="A4266" s="124"/>
      <c r="B4266" s="37"/>
      <c r="C4266" s="37"/>
      <c r="D4266" s="37"/>
      <c r="F4266" s="37"/>
      <c r="G4266" s="37"/>
      <c r="H4266" s="37"/>
      <c r="J4266" s="25"/>
      <c r="K4266" s="25"/>
      <c r="M4266" s="25"/>
      <c r="P4266" s="25"/>
      <c r="R4266" s="25"/>
      <c r="T4266" s="37"/>
      <c r="U4266" s="37"/>
      <c r="W4266" s="37"/>
      <c r="Y4266" s="37"/>
      <c r="Z4266" s="37"/>
      <c r="AB4266" s="37"/>
    </row>
    <row r="4267" spans="1:28" x14ac:dyDescent="0.2">
      <c r="A4267" s="124"/>
      <c r="B4267" s="37"/>
      <c r="C4267" s="37"/>
      <c r="D4267" s="37"/>
      <c r="F4267" s="37"/>
      <c r="G4267" s="37"/>
      <c r="H4267" s="37"/>
      <c r="J4267" s="25"/>
      <c r="K4267" s="25"/>
      <c r="M4267" s="25"/>
      <c r="P4267" s="25"/>
      <c r="R4267" s="25"/>
      <c r="T4267" s="37"/>
      <c r="U4267" s="37"/>
      <c r="W4267" s="37"/>
      <c r="Y4267" s="37"/>
      <c r="Z4267" s="37"/>
      <c r="AB4267" s="37"/>
    </row>
    <row r="4268" spans="1:28" x14ac:dyDescent="0.2">
      <c r="A4268" s="124"/>
      <c r="B4268" s="37"/>
      <c r="C4268" s="37"/>
      <c r="D4268" s="37"/>
      <c r="F4268" s="37"/>
      <c r="G4268" s="37"/>
      <c r="H4268" s="37"/>
      <c r="J4268" s="25"/>
      <c r="K4268" s="25"/>
      <c r="M4268" s="25"/>
      <c r="P4268" s="25"/>
      <c r="R4268" s="25"/>
      <c r="T4268" s="37"/>
      <c r="U4268" s="37"/>
      <c r="W4268" s="37"/>
      <c r="Y4268" s="37"/>
      <c r="Z4268" s="37"/>
      <c r="AB4268" s="37"/>
    </row>
    <row r="4269" spans="1:28" x14ac:dyDescent="0.2">
      <c r="A4269" s="124"/>
      <c r="B4269" s="37"/>
      <c r="C4269" s="37"/>
      <c r="D4269" s="37"/>
      <c r="F4269" s="37"/>
      <c r="G4269" s="37"/>
      <c r="H4269" s="37"/>
      <c r="J4269" s="25"/>
      <c r="K4269" s="25"/>
      <c r="M4269" s="25"/>
      <c r="P4269" s="25"/>
      <c r="R4269" s="25"/>
      <c r="T4269" s="37"/>
      <c r="U4269" s="37"/>
      <c r="W4269" s="37"/>
      <c r="Y4269" s="37"/>
      <c r="Z4269" s="37"/>
      <c r="AB4269" s="37"/>
    </row>
    <row r="4270" spans="1:28" x14ac:dyDescent="0.2">
      <c r="A4270" s="124"/>
      <c r="B4270" s="37"/>
      <c r="C4270" s="37"/>
      <c r="D4270" s="37"/>
      <c r="F4270" s="37"/>
      <c r="G4270" s="37"/>
      <c r="H4270" s="37"/>
      <c r="J4270" s="25"/>
      <c r="K4270" s="25"/>
      <c r="M4270" s="25"/>
      <c r="P4270" s="25"/>
      <c r="R4270" s="25"/>
      <c r="T4270" s="37"/>
      <c r="U4270" s="37"/>
      <c r="W4270" s="37"/>
      <c r="Y4270" s="37"/>
      <c r="Z4270" s="37"/>
      <c r="AB4270" s="37"/>
    </row>
    <row r="4271" spans="1:28" x14ac:dyDescent="0.2">
      <c r="A4271" s="124"/>
      <c r="B4271" s="37"/>
      <c r="C4271" s="37"/>
      <c r="D4271" s="37"/>
      <c r="F4271" s="37"/>
      <c r="G4271" s="37"/>
      <c r="H4271" s="37"/>
      <c r="J4271" s="25"/>
      <c r="K4271" s="25"/>
      <c r="M4271" s="25"/>
      <c r="P4271" s="25"/>
      <c r="R4271" s="25"/>
      <c r="T4271" s="37"/>
      <c r="U4271" s="37"/>
      <c r="W4271" s="37"/>
      <c r="Y4271" s="37"/>
      <c r="Z4271" s="37"/>
      <c r="AB4271" s="37"/>
    </row>
    <row r="4272" spans="1:28" x14ac:dyDescent="0.2">
      <c r="A4272" s="124"/>
      <c r="B4272" s="37"/>
      <c r="C4272" s="37"/>
      <c r="D4272" s="37"/>
      <c r="F4272" s="37"/>
      <c r="G4272" s="37"/>
      <c r="H4272" s="37"/>
      <c r="J4272" s="25"/>
      <c r="K4272" s="25"/>
      <c r="M4272" s="25"/>
      <c r="P4272" s="25"/>
      <c r="R4272" s="25"/>
      <c r="T4272" s="37"/>
      <c r="U4272" s="37"/>
      <c r="W4272" s="37"/>
      <c r="Y4272" s="37"/>
      <c r="Z4272" s="37"/>
      <c r="AB4272" s="37"/>
    </row>
    <row r="4273" spans="1:28" x14ac:dyDescent="0.2">
      <c r="A4273" s="124"/>
      <c r="B4273" s="37"/>
      <c r="C4273" s="37"/>
      <c r="D4273" s="37"/>
      <c r="F4273" s="37"/>
      <c r="G4273" s="37"/>
      <c r="H4273" s="37"/>
      <c r="J4273" s="25"/>
      <c r="K4273" s="25"/>
      <c r="M4273" s="25"/>
      <c r="P4273" s="25"/>
      <c r="R4273" s="25"/>
      <c r="T4273" s="37"/>
      <c r="U4273" s="37"/>
      <c r="W4273" s="37"/>
      <c r="Y4273" s="37"/>
      <c r="Z4273" s="37"/>
      <c r="AB4273" s="37"/>
    </row>
    <row r="4274" spans="1:28" x14ac:dyDescent="0.2">
      <c r="A4274" s="124"/>
      <c r="B4274" s="37"/>
      <c r="C4274" s="37"/>
      <c r="D4274" s="37"/>
      <c r="F4274" s="37"/>
      <c r="G4274" s="37"/>
      <c r="H4274" s="37"/>
      <c r="J4274" s="25"/>
      <c r="K4274" s="25"/>
      <c r="M4274" s="25"/>
      <c r="P4274" s="25"/>
      <c r="R4274" s="25"/>
      <c r="T4274" s="37"/>
      <c r="U4274" s="37"/>
      <c r="W4274" s="37"/>
      <c r="Y4274" s="37"/>
      <c r="Z4274" s="37"/>
      <c r="AB4274" s="37"/>
    </row>
    <row r="4275" spans="1:28" x14ac:dyDescent="0.2">
      <c r="A4275" s="124"/>
      <c r="B4275" s="37"/>
      <c r="C4275" s="37"/>
      <c r="D4275" s="37"/>
      <c r="F4275" s="37"/>
      <c r="G4275" s="37"/>
      <c r="H4275" s="37"/>
      <c r="J4275" s="25"/>
      <c r="K4275" s="25"/>
      <c r="M4275" s="25"/>
      <c r="P4275" s="25"/>
      <c r="R4275" s="25"/>
      <c r="T4275" s="37"/>
      <c r="U4275" s="37"/>
      <c r="W4275" s="37"/>
      <c r="Y4275" s="37"/>
      <c r="Z4275" s="37"/>
      <c r="AB4275" s="37"/>
    </row>
    <row r="4276" spans="1:28" x14ac:dyDescent="0.2">
      <c r="A4276" s="124"/>
      <c r="B4276" s="37"/>
      <c r="C4276" s="37"/>
      <c r="D4276" s="37"/>
      <c r="F4276" s="37"/>
      <c r="G4276" s="37"/>
      <c r="H4276" s="37"/>
      <c r="J4276" s="25"/>
      <c r="K4276" s="25"/>
      <c r="M4276" s="25"/>
      <c r="P4276" s="25"/>
      <c r="R4276" s="25"/>
      <c r="T4276" s="37"/>
      <c r="U4276" s="37"/>
      <c r="W4276" s="37"/>
      <c r="Y4276" s="37"/>
      <c r="Z4276" s="37"/>
      <c r="AB4276" s="37"/>
    </row>
    <row r="4277" spans="1:28" x14ac:dyDescent="0.2">
      <c r="A4277" s="124"/>
      <c r="B4277" s="37"/>
      <c r="C4277" s="37"/>
      <c r="D4277" s="37"/>
      <c r="F4277" s="37"/>
      <c r="G4277" s="37"/>
      <c r="H4277" s="37"/>
      <c r="J4277" s="25"/>
      <c r="K4277" s="25"/>
      <c r="M4277" s="25"/>
      <c r="P4277" s="25"/>
      <c r="R4277" s="25"/>
      <c r="T4277" s="37"/>
      <c r="U4277" s="37"/>
      <c r="W4277" s="37"/>
      <c r="Y4277" s="37"/>
      <c r="Z4277" s="37"/>
      <c r="AB4277" s="37"/>
    </row>
    <row r="4278" spans="1:28" x14ac:dyDescent="0.2">
      <c r="A4278" s="124"/>
      <c r="B4278" s="37"/>
      <c r="C4278" s="37"/>
      <c r="D4278" s="37"/>
      <c r="F4278" s="37"/>
      <c r="G4278" s="37"/>
      <c r="H4278" s="37"/>
      <c r="J4278" s="25"/>
      <c r="K4278" s="25"/>
      <c r="M4278" s="25"/>
      <c r="P4278" s="25"/>
      <c r="R4278" s="25"/>
      <c r="T4278" s="37"/>
      <c r="U4278" s="37"/>
      <c r="W4278" s="37"/>
      <c r="Y4278" s="37"/>
      <c r="Z4278" s="37"/>
      <c r="AB4278" s="37"/>
    </row>
    <row r="4279" spans="1:28" x14ac:dyDescent="0.2">
      <c r="A4279" s="124"/>
      <c r="B4279" s="37"/>
      <c r="C4279" s="37"/>
      <c r="D4279" s="37"/>
      <c r="F4279" s="37"/>
      <c r="G4279" s="37"/>
      <c r="H4279" s="37"/>
      <c r="J4279" s="25"/>
      <c r="K4279" s="25"/>
      <c r="M4279" s="25"/>
      <c r="P4279" s="25"/>
      <c r="R4279" s="25"/>
      <c r="T4279" s="37"/>
      <c r="U4279" s="37"/>
      <c r="W4279" s="37"/>
      <c r="Y4279" s="37"/>
      <c r="Z4279" s="37"/>
      <c r="AB4279" s="37"/>
    </row>
    <row r="4280" spans="1:28" x14ac:dyDescent="0.2">
      <c r="A4280" s="124"/>
      <c r="B4280" s="37"/>
      <c r="C4280" s="37"/>
      <c r="D4280" s="37"/>
      <c r="F4280" s="37"/>
      <c r="G4280" s="37"/>
      <c r="H4280" s="37"/>
      <c r="J4280" s="25"/>
      <c r="K4280" s="25"/>
      <c r="M4280" s="25"/>
      <c r="P4280" s="25"/>
      <c r="R4280" s="25"/>
      <c r="T4280" s="37"/>
      <c r="U4280" s="37"/>
      <c r="W4280" s="37"/>
      <c r="Y4280" s="37"/>
      <c r="Z4280" s="37"/>
      <c r="AB4280" s="37"/>
    </row>
    <row r="4281" spans="1:28" x14ac:dyDescent="0.2">
      <c r="A4281" s="124"/>
      <c r="B4281" s="37"/>
      <c r="C4281" s="37"/>
      <c r="D4281" s="37"/>
      <c r="F4281" s="37"/>
      <c r="G4281" s="37"/>
      <c r="H4281" s="37"/>
      <c r="J4281" s="25"/>
      <c r="K4281" s="25"/>
      <c r="M4281" s="25"/>
      <c r="P4281" s="25"/>
      <c r="R4281" s="25"/>
      <c r="T4281" s="37"/>
      <c r="U4281" s="37"/>
      <c r="W4281" s="37"/>
      <c r="Y4281" s="37"/>
      <c r="Z4281" s="37"/>
      <c r="AB4281" s="37"/>
    </row>
    <row r="4282" spans="1:28" x14ac:dyDescent="0.2">
      <c r="A4282" s="124"/>
      <c r="B4282" s="37"/>
      <c r="C4282" s="37"/>
      <c r="D4282" s="37"/>
      <c r="F4282" s="37"/>
      <c r="G4282" s="37"/>
      <c r="H4282" s="37"/>
      <c r="J4282" s="25"/>
      <c r="K4282" s="25"/>
      <c r="M4282" s="25"/>
      <c r="P4282" s="25"/>
      <c r="R4282" s="25"/>
      <c r="T4282" s="37"/>
      <c r="U4282" s="37"/>
      <c r="W4282" s="37"/>
      <c r="Y4282" s="37"/>
      <c r="Z4282" s="37"/>
      <c r="AB4282" s="37"/>
    </row>
    <row r="4283" spans="1:28" x14ac:dyDescent="0.2">
      <c r="A4283" s="124"/>
      <c r="B4283" s="37"/>
      <c r="C4283" s="37"/>
      <c r="D4283" s="37"/>
      <c r="F4283" s="37"/>
      <c r="G4283" s="37"/>
      <c r="H4283" s="37"/>
      <c r="J4283" s="25"/>
      <c r="K4283" s="25"/>
      <c r="M4283" s="25"/>
      <c r="P4283" s="25"/>
      <c r="R4283" s="25"/>
      <c r="T4283" s="37"/>
      <c r="U4283" s="37"/>
      <c r="W4283" s="37"/>
      <c r="Y4283" s="37"/>
      <c r="Z4283" s="37"/>
      <c r="AB4283" s="37"/>
    </row>
    <row r="4284" spans="1:28" x14ac:dyDescent="0.2">
      <c r="A4284" s="124"/>
      <c r="B4284" s="37"/>
      <c r="C4284" s="37"/>
      <c r="D4284" s="37"/>
      <c r="F4284" s="37"/>
      <c r="G4284" s="37"/>
      <c r="H4284" s="37"/>
      <c r="J4284" s="25"/>
      <c r="K4284" s="25"/>
      <c r="M4284" s="25"/>
      <c r="P4284" s="25"/>
      <c r="R4284" s="25"/>
      <c r="T4284" s="37"/>
      <c r="U4284" s="37"/>
      <c r="W4284" s="37"/>
      <c r="Y4284" s="37"/>
      <c r="Z4284" s="37"/>
      <c r="AB4284" s="37"/>
    </row>
    <row r="4285" spans="1:28" x14ac:dyDescent="0.2">
      <c r="A4285" s="124"/>
      <c r="B4285" s="37"/>
      <c r="C4285" s="37"/>
      <c r="D4285" s="37"/>
      <c r="F4285" s="37"/>
      <c r="G4285" s="37"/>
      <c r="H4285" s="37"/>
      <c r="J4285" s="25"/>
      <c r="K4285" s="25"/>
      <c r="M4285" s="25"/>
      <c r="P4285" s="25"/>
      <c r="R4285" s="25"/>
      <c r="T4285" s="37"/>
      <c r="U4285" s="37"/>
      <c r="W4285" s="37"/>
      <c r="Y4285" s="37"/>
      <c r="Z4285" s="37"/>
      <c r="AB4285" s="37"/>
    </row>
    <row r="4286" spans="1:28" x14ac:dyDescent="0.2">
      <c r="A4286" s="124"/>
      <c r="B4286" s="37"/>
      <c r="C4286" s="37"/>
      <c r="D4286" s="37"/>
      <c r="F4286" s="37"/>
      <c r="G4286" s="37"/>
      <c r="H4286" s="37"/>
      <c r="J4286" s="25"/>
      <c r="K4286" s="25"/>
      <c r="M4286" s="25"/>
      <c r="P4286" s="25"/>
      <c r="R4286" s="25"/>
      <c r="T4286" s="37"/>
      <c r="U4286" s="37"/>
      <c r="W4286" s="37"/>
      <c r="Y4286" s="37"/>
      <c r="Z4286" s="37"/>
      <c r="AB4286" s="37"/>
    </row>
    <row r="4287" spans="1:28" x14ac:dyDescent="0.2">
      <c r="A4287" s="124"/>
      <c r="B4287" s="37"/>
      <c r="C4287" s="37"/>
      <c r="D4287" s="37"/>
      <c r="F4287" s="37"/>
      <c r="G4287" s="37"/>
      <c r="H4287" s="37"/>
      <c r="J4287" s="25"/>
      <c r="K4287" s="25"/>
      <c r="M4287" s="25"/>
      <c r="P4287" s="25"/>
      <c r="R4287" s="25"/>
      <c r="T4287" s="37"/>
      <c r="U4287" s="37"/>
      <c r="W4287" s="37"/>
      <c r="Y4287" s="37"/>
      <c r="Z4287" s="37"/>
      <c r="AB4287" s="37"/>
    </row>
    <row r="4288" spans="1:28" x14ac:dyDescent="0.2">
      <c r="A4288" s="124"/>
      <c r="B4288" s="37"/>
      <c r="C4288" s="37"/>
      <c r="D4288" s="37"/>
      <c r="F4288" s="37"/>
      <c r="G4288" s="37"/>
      <c r="H4288" s="37"/>
      <c r="J4288" s="25"/>
      <c r="K4288" s="25"/>
      <c r="M4288" s="25"/>
      <c r="P4288" s="25"/>
      <c r="R4288" s="25"/>
      <c r="T4288" s="37"/>
      <c r="U4288" s="37"/>
      <c r="W4288" s="37"/>
      <c r="Y4288" s="37"/>
      <c r="Z4288" s="37"/>
      <c r="AB4288" s="37"/>
    </row>
    <row r="4289" spans="1:28" x14ac:dyDescent="0.2">
      <c r="A4289" s="124"/>
      <c r="B4289" s="37"/>
      <c r="C4289" s="37"/>
      <c r="D4289" s="37"/>
      <c r="F4289" s="37"/>
      <c r="G4289" s="37"/>
      <c r="H4289" s="37"/>
      <c r="J4289" s="25"/>
      <c r="K4289" s="25"/>
      <c r="M4289" s="25"/>
      <c r="P4289" s="25"/>
      <c r="R4289" s="25"/>
      <c r="T4289" s="37"/>
      <c r="U4289" s="37"/>
      <c r="W4289" s="37"/>
      <c r="Y4289" s="37"/>
      <c r="Z4289" s="37"/>
      <c r="AB4289" s="37"/>
    </row>
    <row r="4290" spans="1:28" x14ac:dyDescent="0.2">
      <c r="A4290" s="124"/>
      <c r="B4290" s="37"/>
      <c r="C4290" s="37"/>
      <c r="D4290" s="37"/>
      <c r="F4290" s="37"/>
      <c r="G4290" s="37"/>
      <c r="H4290" s="37"/>
      <c r="J4290" s="25"/>
      <c r="K4290" s="25"/>
      <c r="M4290" s="25"/>
      <c r="P4290" s="25"/>
      <c r="R4290" s="25"/>
      <c r="T4290" s="37"/>
      <c r="U4290" s="37"/>
      <c r="W4290" s="37"/>
      <c r="Y4290" s="37"/>
      <c r="Z4290" s="37"/>
      <c r="AB4290" s="37"/>
    </row>
    <row r="4291" spans="1:28" x14ac:dyDescent="0.2">
      <c r="A4291" s="124"/>
      <c r="B4291" s="37"/>
      <c r="C4291" s="37"/>
      <c r="D4291" s="37"/>
      <c r="F4291" s="37"/>
      <c r="G4291" s="37"/>
      <c r="H4291" s="37"/>
      <c r="J4291" s="25"/>
      <c r="K4291" s="25"/>
      <c r="M4291" s="25"/>
      <c r="P4291" s="25"/>
      <c r="R4291" s="25"/>
      <c r="T4291" s="37"/>
      <c r="U4291" s="37"/>
      <c r="W4291" s="37"/>
      <c r="Y4291" s="37"/>
      <c r="Z4291" s="37"/>
      <c r="AB4291" s="37"/>
    </row>
    <row r="4292" spans="1:28" x14ac:dyDescent="0.2">
      <c r="A4292" s="124"/>
      <c r="B4292" s="37"/>
      <c r="C4292" s="37"/>
      <c r="D4292" s="37"/>
      <c r="F4292" s="37"/>
      <c r="G4292" s="37"/>
      <c r="H4292" s="37"/>
      <c r="J4292" s="25"/>
      <c r="K4292" s="25"/>
      <c r="M4292" s="25"/>
      <c r="P4292" s="25"/>
      <c r="R4292" s="25"/>
      <c r="T4292" s="37"/>
      <c r="U4292" s="37"/>
      <c r="W4292" s="37"/>
      <c r="Y4292" s="37"/>
      <c r="Z4292" s="37"/>
      <c r="AB4292" s="37"/>
    </row>
    <row r="4293" spans="1:28" x14ac:dyDescent="0.2">
      <c r="A4293" s="124"/>
      <c r="B4293" s="37"/>
      <c r="C4293" s="37"/>
      <c r="D4293" s="37"/>
      <c r="F4293" s="37"/>
      <c r="G4293" s="37"/>
      <c r="H4293" s="37"/>
      <c r="J4293" s="25"/>
      <c r="K4293" s="25"/>
      <c r="M4293" s="25"/>
      <c r="P4293" s="25"/>
      <c r="R4293" s="25"/>
      <c r="T4293" s="37"/>
      <c r="U4293" s="37"/>
      <c r="W4293" s="37"/>
      <c r="Y4293" s="37"/>
      <c r="Z4293" s="37"/>
      <c r="AB4293" s="37"/>
    </row>
    <row r="4294" spans="1:28" x14ac:dyDescent="0.2">
      <c r="A4294" s="124"/>
      <c r="B4294" s="37"/>
      <c r="C4294" s="37"/>
      <c r="D4294" s="37"/>
      <c r="F4294" s="37"/>
      <c r="G4294" s="37"/>
      <c r="H4294" s="37"/>
      <c r="J4294" s="25"/>
      <c r="K4294" s="25"/>
      <c r="M4294" s="25"/>
      <c r="P4294" s="25"/>
      <c r="R4294" s="25"/>
      <c r="T4294" s="37"/>
      <c r="U4294" s="37"/>
      <c r="W4294" s="37"/>
      <c r="Y4294" s="37"/>
      <c r="Z4294" s="37"/>
      <c r="AB4294" s="37"/>
    </row>
    <row r="4295" spans="1:28" x14ac:dyDescent="0.2">
      <c r="A4295" s="124"/>
      <c r="B4295" s="37"/>
      <c r="C4295" s="37"/>
      <c r="D4295" s="37"/>
      <c r="F4295" s="37"/>
      <c r="G4295" s="37"/>
      <c r="H4295" s="37"/>
      <c r="J4295" s="25"/>
      <c r="K4295" s="25"/>
      <c r="M4295" s="25"/>
      <c r="P4295" s="25"/>
      <c r="R4295" s="25"/>
      <c r="T4295" s="37"/>
      <c r="U4295" s="37"/>
      <c r="W4295" s="37"/>
      <c r="Y4295" s="37"/>
      <c r="Z4295" s="37"/>
      <c r="AB4295" s="37"/>
    </row>
    <row r="4296" spans="1:28" x14ac:dyDescent="0.2">
      <c r="A4296" s="124"/>
      <c r="B4296" s="37"/>
      <c r="C4296" s="37"/>
      <c r="D4296" s="37"/>
      <c r="F4296" s="37"/>
      <c r="G4296" s="37"/>
      <c r="H4296" s="37"/>
      <c r="J4296" s="25"/>
      <c r="K4296" s="25"/>
      <c r="M4296" s="25"/>
      <c r="P4296" s="25"/>
      <c r="R4296" s="25"/>
      <c r="T4296" s="37"/>
      <c r="U4296" s="37"/>
      <c r="W4296" s="37"/>
      <c r="Y4296" s="37"/>
      <c r="Z4296" s="37"/>
      <c r="AB4296" s="37"/>
    </row>
    <row r="4297" spans="1:28" x14ac:dyDescent="0.2">
      <c r="A4297" s="124"/>
      <c r="B4297" s="37"/>
      <c r="C4297" s="37"/>
      <c r="D4297" s="37"/>
      <c r="F4297" s="37"/>
      <c r="G4297" s="37"/>
      <c r="H4297" s="37"/>
      <c r="J4297" s="25"/>
      <c r="K4297" s="25"/>
      <c r="M4297" s="25"/>
      <c r="P4297" s="25"/>
      <c r="R4297" s="25"/>
      <c r="T4297" s="37"/>
      <c r="U4297" s="37"/>
      <c r="W4297" s="37"/>
      <c r="Y4297" s="37"/>
      <c r="Z4297" s="37"/>
      <c r="AB4297" s="37"/>
    </row>
    <row r="4298" spans="1:28" x14ac:dyDescent="0.2">
      <c r="A4298" s="124"/>
      <c r="B4298" s="37"/>
      <c r="C4298" s="37"/>
      <c r="D4298" s="37"/>
      <c r="F4298" s="37"/>
      <c r="G4298" s="37"/>
      <c r="H4298" s="37"/>
      <c r="J4298" s="25"/>
      <c r="K4298" s="25"/>
      <c r="M4298" s="25"/>
      <c r="P4298" s="25"/>
      <c r="R4298" s="25"/>
      <c r="T4298" s="37"/>
      <c r="U4298" s="37"/>
      <c r="W4298" s="37"/>
      <c r="Y4298" s="37"/>
      <c r="Z4298" s="37"/>
      <c r="AB4298" s="37"/>
    </row>
    <row r="4299" spans="1:28" x14ac:dyDescent="0.2">
      <c r="A4299" s="124"/>
      <c r="B4299" s="37"/>
      <c r="C4299" s="37"/>
      <c r="D4299" s="37"/>
      <c r="F4299" s="37"/>
      <c r="G4299" s="37"/>
      <c r="H4299" s="37"/>
      <c r="J4299" s="25"/>
      <c r="K4299" s="25"/>
      <c r="M4299" s="25"/>
      <c r="P4299" s="25"/>
      <c r="R4299" s="25"/>
      <c r="T4299" s="37"/>
      <c r="U4299" s="37"/>
      <c r="W4299" s="37"/>
      <c r="Y4299" s="37"/>
      <c r="Z4299" s="37"/>
      <c r="AB4299" s="37"/>
    </row>
    <row r="4300" spans="1:28" x14ac:dyDescent="0.2">
      <c r="A4300" s="124"/>
      <c r="B4300" s="37"/>
      <c r="C4300" s="37"/>
      <c r="D4300" s="37"/>
      <c r="F4300" s="37"/>
      <c r="G4300" s="37"/>
      <c r="H4300" s="37"/>
      <c r="J4300" s="25"/>
      <c r="K4300" s="25"/>
      <c r="M4300" s="25"/>
      <c r="P4300" s="25"/>
      <c r="R4300" s="25"/>
      <c r="T4300" s="37"/>
      <c r="U4300" s="37"/>
      <c r="W4300" s="37"/>
      <c r="Y4300" s="37"/>
      <c r="Z4300" s="37"/>
      <c r="AB4300" s="37"/>
    </row>
    <row r="4301" spans="1:28" x14ac:dyDescent="0.2">
      <c r="A4301" s="124"/>
      <c r="B4301" s="37"/>
      <c r="C4301" s="37"/>
      <c r="D4301" s="37"/>
      <c r="F4301" s="37"/>
      <c r="G4301" s="37"/>
      <c r="H4301" s="37"/>
      <c r="J4301" s="25"/>
      <c r="K4301" s="25"/>
      <c r="M4301" s="25"/>
      <c r="P4301" s="25"/>
      <c r="R4301" s="25"/>
      <c r="T4301" s="37"/>
      <c r="U4301" s="37"/>
      <c r="W4301" s="37"/>
      <c r="Y4301" s="37"/>
      <c r="Z4301" s="37"/>
      <c r="AB4301" s="37"/>
    </row>
    <row r="4302" spans="1:28" x14ac:dyDescent="0.2">
      <c r="A4302" s="124"/>
      <c r="B4302" s="37"/>
      <c r="C4302" s="37"/>
      <c r="D4302" s="37"/>
      <c r="F4302" s="37"/>
      <c r="G4302" s="37"/>
      <c r="H4302" s="37"/>
      <c r="J4302" s="25"/>
      <c r="K4302" s="25"/>
      <c r="M4302" s="25"/>
      <c r="P4302" s="25"/>
      <c r="R4302" s="25"/>
      <c r="T4302" s="37"/>
      <c r="U4302" s="37"/>
      <c r="W4302" s="37"/>
      <c r="Y4302" s="37"/>
      <c r="Z4302" s="37"/>
      <c r="AB4302" s="37"/>
    </row>
    <row r="4303" spans="1:28" x14ac:dyDescent="0.2">
      <c r="A4303" s="124"/>
      <c r="B4303" s="37"/>
      <c r="C4303" s="37"/>
      <c r="D4303" s="37"/>
      <c r="F4303" s="37"/>
      <c r="G4303" s="37"/>
      <c r="H4303" s="37"/>
      <c r="J4303" s="25"/>
      <c r="K4303" s="25"/>
      <c r="M4303" s="25"/>
      <c r="P4303" s="25"/>
      <c r="R4303" s="25"/>
      <c r="T4303" s="37"/>
      <c r="U4303" s="37"/>
      <c r="W4303" s="37"/>
      <c r="Y4303" s="37"/>
      <c r="Z4303" s="37"/>
      <c r="AB4303" s="37"/>
    </row>
    <row r="4304" spans="1:28" x14ac:dyDescent="0.2">
      <c r="A4304" s="124"/>
      <c r="B4304" s="37"/>
      <c r="C4304" s="37"/>
      <c r="D4304" s="37"/>
      <c r="F4304" s="37"/>
      <c r="G4304" s="37"/>
      <c r="H4304" s="37"/>
      <c r="J4304" s="25"/>
      <c r="K4304" s="25"/>
      <c r="M4304" s="25"/>
      <c r="P4304" s="25"/>
      <c r="R4304" s="25"/>
      <c r="T4304" s="37"/>
      <c r="U4304" s="37"/>
      <c r="W4304" s="37"/>
      <c r="Y4304" s="37"/>
      <c r="Z4304" s="37"/>
      <c r="AB4304" s="37"/>
    </row>
    <row r="4305" spans="1:28" x14ac:dyDescent="0.2">
      <c r="A4305" s="124"/>
      <c r="B4305" s="37"/>
      <c r="C4305" s="37"/>
      <c r="D4305" s="37"/>
      <c r="F4305" s="37"/>
      <c r="G4305" s="37"/>
      <c r="H4305" s="37"/>
      <c r="J4305" s="25"/>
      <c r="K4305" s="25"/>
      <c r="M4305" s="25"/>
      <c r="P4305" s="25"/>
      <c r="R4305" s="25"/>
      <c r="T4305" s="37"/>
      <c r="U4305" s="37"/>
      <c r="W4305" s="37"/>
      <c r="Y4305" s="37"/>
      <c r="Z4305" s="37"/>
      <c r="AB4305" s="37"/>
    </row>
    <row r="4306" spans="1:28" x14ac:dyDescent="0.2">
      <c r="A4306" s="124"/>
      <c r="B4306" s="37"/>
      <c r="C4306" s="37"/>
      <c r="D4306" s="37"/>
      <c r="F4306" s="37"/>
      <c r="G4306" s="37"/>
      <c r="H4306" s="37"/>
      <c r="J4306" s="25"/>
      <c r="K4306" s="25"/>
      <c r="M4306" s="25"/>
      <c r="P4306" s="25"/>
      <c r="R4306" s="25"/>
      <c r="T4306" s="37"/>
      <c r="U4306" s="37"/>
      <c r="W4306" s="37"/>
      <c r="Y4306" s="37"/>
      <c r="Z4306" s="37"/>
      <c r="AB4306" s="37"/>
    </row>
    <row r="4307" spans="1:28" x14ac:dyDescent="0.2">
      <c r="A4307" s="124"/>
      <c r="B4307" s="37"/>
      <c r="C4307" s="37"/>
      <c r="D4307" s="37"/>
      <c r="F4307" s="37"/>
      <c r="G4307" s="37"/>
      <c r="H4307" s="37"/>
      <c r="J4307" s="25"/>
      <c r="K4307" s="25"/>
      <c r="M4307" s="25"/>
      <c r="P4307" s="25"/>
      <c r="R4307" s="25"/>
      <c r="T4307" s="37"/>
      <c r="U4307" s="37"/>
      <c r="W4307" s="37"/>
      <c r="Y4307" s="37"/>
      <c r="Z4307" s="37"/>
      <c r="AB4307" s="37"/>
    </row>
    <row r="4308" spans="1:28" x14ac:dyDescent="0.2">
      <c r="A4308" s="124"/>
      <c r="B4308" s="37"/>
      <c r="C4308" s="37"/>
      <c r="D4308" s="37"/>
      <c r="F4308" s="37"/>
      <c r="G4308" s="37"/>
      <c r="H4308" s="37"/>
      <c r="J4308" s="25"/>
      <c r="K4308" s="25"/>
      <c r="M4308" s="25"/>
      <c r="P4308" s="25"/>
      <c r="R4308" s="25"/>
      <c r="T4308" s="37"/>
      <c r="U4308" s="37"/>
      <c r="W4308" s="37"/>
      <c r="Y4308" s="37"/>
      <c r="Z4308" s="37"/>
      <c r="AB4308" s="37"/>
    </row>
    <row r="4309" spans="1:28" x14ac:dyDescent="0.2">
      <c r="A4309" s="124"/>
      <c r="B4309" s="37"/>
      <c r="C4309" s="37"/>
      <c r="D4309" s="37"/>
      <c r="F4309" s="37"/>
      <c r="G4309" s="37"/>
      <c r="H4309" s="37"/>
      <c r="J4309" s="25"/>
      <c r="K4309" s="25"/>
      <c r="M4309" s="25"/>
      <c r="P4309" s="25"/>
      <c r="R4309" s="25"/>
      <c r="T4309" s="37"/>
      <c r="U4309" s="37"/>
      <c r="W4309" s="37"/>
      <c r="Y4309" s="37"/>
      <c r="Z4309" s="37"/>
      <c r="AB4309" s="37"/>
    </row>
    <row r="4310" spans="1:28" x14ac:dyDescent="0.2">
      <c r="A4310" s="124"/>
      <c r="B4310" s="37"/>
      <c r="C4310" s="37"/>
      <c r="D4310" s="37"/>
      <c r="F4310" s="37"/>
      <c r="G4310" s="37"/>
      <c r="H4310" s="37"/>
      <c r="J4310" s="25"/>
      <c r="K4310" s="25"/>
      <c r="M4310" s="25"/>
      <c r="P4310" s="25"/>
      <c r="R4310" s="25"/>
      <c r="T4310" s="37"/>
      <c r="U4310" s="37"/>
      <c r="W4310" s="37"/>
      <c r="Y4310" s="37"/>
      <c r="Z4310" s="37"/>
      <c r="AB4310" s="37"/>
    </row>
    <row r="4311" spans="1:28" x14ac:dyDescent="0.2">
      <c r="A4311" s="124"/>
      <c r="B4311" s="37"/>
      <c r="C4311" s="37"/>
      <c r="D4311" s="37"/>
      <c r="F4311" s="37"/>
      <c r="G4311" s="37"/>
      <c r="H4311" s="37"/>
      <c r="J4311" s="25"/>
      <c r="K4311" s="25"/>
      <c r="M4311" s="25"/>
      <c r="P4311" s="25"/>
      <c r="R4311" s="25"/>
      <c r="T4311" s="37"/>
      <c r="U4311" s="37"/>
      <c r="W4311" s="37"/>
      <c r="Y4311" s="37"/>
      <c r="Z4311" s="37"/>
      <c r="AB4311" s="37"/>
    </row>
    <row r="4312" spans="1:28" x14ac:dyDescent="0.2">
      <c r="A4312" s="124"/>
      <c r="B4312" s="37"/>
      <c r="C4312" s="37"/>
      <c r="D4312" s="37"/>
      <c r="F4312" s="37"/>
      <c r="G4312" s="37"/>
      <c r="H4312" s="37"/>
      <c r="J4312" s="25"/>
      <c r="K4312" s="25"/>
      <c r="M4312" s="25"/>
      <c r="P4312" s="25"/>
      <c r="R4312" s="25"/>
      <c r="T4312" s="37"/>
      <c r="U4312" s="37"/>
      <c r="W4312" s="37"/>
      <c r="Y4312" s="37"/>
      <c r="Z4312" s="37"/>
      <c r="AB4312" s="37"/>
    </row>
    <row r="4313" spans="1:28" x14ac:dyDescent="0.2">
      <c r="A4313" s="124"/>
      <c r="B4313" s="37"/>
      <c r="C4313" s="37"/>
      <c r="D4313" s="37"/>
      <c r="F4313" s="37"/>
      <c r="G4313" s="37"/>
      <c r="H4313" s="37"/>
      <c r="J4313" s="25"/>
      <c r="K4313" s="25"/>
      <c r="M4313" s="25"/>
      <c r="P4313" s="25"/>
      <c r="R4313" s="25"/>
      <c r="T4313" s="37"/>
      <c r="U4313" s="37"/>
      <c r="W4313" s="37"/>
      <c r="Y4313" s="37"/>
      <c r="Z4313" s="37"/>
      <c r="AB4313" s="37"/>
    </row>
    <row r="4314" spans="1:28" x14ac:dyDescent="0.2">
      <c r="A4314" s="124"/>
      <c r="B4314" s="37"/>
      <c r="C4314" s="37"/>
      <c r="D4314" s="37"/>
      <c r="F4314" s="37"/>
      <c r="G4314" s="37"/>
      <c r="H4314" s="37"/>
      <c r="J4314" s="25"/>
      <c r="K4314" s="25"/>
      <c r="M4314" s="25"/>
      <c r="P4314" s="25"/>
      <c r="R4314" s="25"/>
      <c r="T4314" s="37"/>
      <c r="U4314" s="37"/>
      <c r="W4314" s="37"/>
      <c r="Y4314" s="37"/>
      <c r="Z4314" s="37"/>
      <c r="AB4314" s="37"/>
    </row>
    <row r="4315" spans="1:28" x14ac:dyDescent="0.2">
      <c r="A4315" s="124"/>
      <c r="B4315" s="37"/>
      <c r="C4315" s="37"/>
      <c r="D4315" s="37"/>
      <c r="F4315" s="37"/>
      <c r="G4315" s="37"/>
      <c r="H4315" s="37"/>
      <c r="J4315" s="25"/>
      <c r="K4315" s="25"/>
      <c r="M4315" s="25"/>
      <c r="P4315" s="25"/>
      <c r="R4315" s="25"/>
      <c r="T4315" s="37"/>
      <c r="U4315" s="37"/>
      <c r="W4315" s="37"/>
      <c r="Y4315" s="37"/>
      <c r="Z4315" s="37"/>
      <c r="AB4315" s="37"/>
    </row>
    <row r="4316" spans="1:28" x14ac:dyDescent="0.2">
      <c r="A4316" s="124"/>
      <c r="B4316" s="37"/>
      <c r="C4316" s="37"/>
      <c r="D4316" s="37"/>
      <c r="F4316" s="37"/>
      <c r="G4316" s="37"/>
      <c r="H4316" s="37"/>
      <c r="J4316" s="25"/>
      <c r="K4316" s="25"/>
      <c r="M4316" s="25"/>
      <c r="P4316" s="25"/>
      <c r="R4316" s="25"/>
      <c r="T4316" s="37"/>
      <c r="U4316" s="37"/>
      <c r="W4316" s="37"/>
      <c r="Y4316" s="37"/>
      <c r="Z4316" s="37"/>
      <c r="AB4316" s="37"/>
    </row>
    <row r="4317" spans="1:28" x14ac:dyDescent="0.2">
      <c r="A4317" s="124"/>
      <c r="B4317" s="37"/>
      <c r="C4317" s="37"/>
      <c r="D4317" s="37"/>
      <c r="F4317" s="37"/>
      <c r="G4317" s="37"/>
      <c r="H4317" s="37"/>
      <c r="J4317" s="25"/>
      <c r="K4317" s="25"/>
      <c r="M4317" s="25"/>
      <c r="P4317" s="25"/>
      <c r="R4317" s="25"/>
      <c r="T4317" s="37"/>
      <c r="U4317" s="37"/>
      <c r="W4317" s="37"/>
      <c r="Y4317" s="37"/>
      <c r="Z4317" s="37"/>
      <c r="AB4317" s="37"/>
    </row>
    <row r="4318" spans="1:28" x14ac:dyDescent="0.2">
      <c r="A4318" s="124"/>
      <c r="B4318" s="37"/>
      <c r="C4318" s="37"/>
      <c r="D4318" s="37"/>
      <c r="F4318" s="37"/>
      <c r="G4318" s="37"/>
      <c r="H4318" s="37"/>
      <c r="J4318" s="25"/>
      <c r="K4318" s="25"/>
      <c r="M4318" s="25"/>
      <c r="P4318" s="25"/>
      <c r="R4318" s="25"/>
      <c r="T4318" s="37"/>
      <c r="U4318" s="37"/>
      <c r="W4318" s="37"/>
      <c r="Y4318" s="37"/>
      <c r="Z4318" s="37"/>
      <c r="AB4318" s="37"/>
    </row>
    <row r="4319" spans="1:28" x14ac:dyDescent="0.2">
      <c r="A4319" s="124"/>
      <c r="B4319" s="37"/>
      <c r="C4319" s="37"/>
      <c r="D4319" s="37"/>
      <c r="F4319" s="37"/>
      <c r="G4319" s="37"/>
      <c r="H4319" s="37"/>
      <c r="J4319" s="25"/>
      <c r="K4319" s="25"/>
      <c r="M4319" s="25"/>
      <c r="P4319" s="25"/>
      <c r="R4319" s="25"/>
      <c r="T4319" s="37"/>
      <c r="U4319" s="37"/>
      <c r="W4319" s="37"/>
      <c r="Y4319" s="37"/>
      <c r="Z4319" s="37"/>
      <c r="AB4319" s="37"/>
    </row>
    <row r="4320" spans="1:28" x14ac:dyDescent="0.2">
      <c r="A4320" s="124"/>
      <c r="B4320" s="37"/>
      <c r="C4320" s="37"/>
      <c r="D4320" s="37"/>
      <c r="F4320" s="37"/>
      <c r="G4320" s="37"/>
      <c r="H4320" s="37"/>
      <c r="J4320" s="25"/>
      <c r="K4320" s="25"/>
      <c r="M4320" s="25"/>
      <c r="P4320" s="25"/>
      <c r="R4320" s="25"/>
      <c r="T4320" s="37"/>
      <c r="U4320" s="37"/>
      <c r="W4320" s="37"/>
      <c r="Y4320" s="37"/>
      <c r="Z4320" s="37"/>
      <c r="AB4320" s="37"/>
    </row>
    <row r="4321" spans="1:28" x14ac:dyDescent="0.2">
      <c r="A4321" s="124"/>
      <c r="B4321" s="37"/>
      <c r="C4321" s="37"/>
      <c r="D4321" s="37"/>
      <c r="F4321" s="37"/>
      <c r="G4321" s="37"/>
      <c r="H4321" s="37"/>
      <c r="J4321" s="25"/>
      <c r="K4321" s="25"/>
      <c r="M4321" s="25"/>
      <c r="P4321" s="25"/>
      <c r="R4321" s="25"/>
      <c r="T4321" s="37"/>
      <c r="U4321" s="37"/>
      <c r="W4321" s="37"/>
      <c r="Y4321" s="37"/>
      <c r="Z4321" s="37"/>
      <c r="AB4321" s="37"/>
    </row>
    <row r="4322" spans="1:28" x14ac:dyDescent="0.2">
      <c r="A4322" s="124"/>
      <c r="B4322" s="37"/>
      <c r="C4322" s="37"/>
      <c r="D4322" s="37"/>
      <c r="F4322" s="37"/>
      <c r="G4322" s="37"/>
      <c r="H4322" s="37"/>
      <c r="J4322" s="25"/>
      <c r="K4322" s="25"/>
      <c r="M4322" s="25"/>
      <c r="P4322" s="25"/>
      <c r="R4322" s="25"/>
      <c r="T4322" s="37"/>
      <c r="U4322" s="37"/>
      <c r="W4322" s="37"/>
      <c r="Y4322" s="37"/>
      <c r="Z4322" s="37"/>
      <c r="AB4322" s="37"/>
    </row>
    <row r="4323" spans="1:28" x14ac:dyDescent="0.2">
      <c r="A4323" s="124"/>
      <c r="B4323" s="37"/>
      <c r="C4323" s="37"/>
      <c r="D4323" s="37"/>
      <c r="F4323" s="37"/>
      <c r="G4323" s="37"/>
      <c r="H4323" s="37"/>
      <c r="J4323" s="25"/>
      <c r="K4323" s="25"/>
      <c r="M4323" s="25"/>
      <c r="P4323" s="25"/>
      <c r="R4323" s="25"/>
      <c r="T4323" s="37"/>
      <c r="U4323" s="37"/>
      <c r="W4323" s="37"/>
      <c r="Y4323" s="37"/>
      <c r="Z4323" s="37"/>
      <c r="AB4323" s="37"/>
    </row>
    <row r="4324" spans="1:28" x14ac:dyDescent="0.2">
      <c r="A4324" s="124"/>
      <c r="B4324" s="37"/>
      <c r="C4324" s="37"/>
      <c r="D4324" s="37"/>
      <c r="F4324" s="37"/>
      <c r="G4324" s="37"/>
      <c r="H4324" s="37"/>
      <c r="J4324" s="25"/>
      <c r="K4324" s="25"/>
      <c r="M4324" s="25"/>
      <c r="P4324" s="25"/>
      <c r="R4324" s="25"/>
      <c r="T4324" s="37"/>
      <c r="U4324" s="37"/>
      <c r="W4324" s="37"/>
      <c r="Y4324" s="37"/>
      <c r="Z4324" s="37"/>
      <c r="AB4324" s="37"/>
    </row>
    <row r="4325" spans="1:28" x14ac:dyDescent="0.2">
      <c r="A4325" s="124"/>
      <c r="B4325" s="37"/>
      <c r="C4325" s="37"/>
      <c r="D4325" s="37"/>
      <c r="F4325" s="37"/>
      <c r="G4325" s="37"/>
      <c r="H4325" s="37"/>
      <c r="J4325" s="25"/>
      <c r="K4325" s="25"/>
      <c r="M4325" s="25"/>
      <c r="P4325" s="25"/>
      <c r="R4325" s="25"/>
      <c r="T4325" s="37"/>
      <c r="U4325" s="37"/>
      <c r="W4325" s="37"/>
      <c r="Y4325" s="37"/>
      <c r="Z4325" s="37"/>
      <c r="AB4325" s="37"/>
    </row>
    <row r="4326" spans="1:28" x14ac:dyDescent="0.2">
      <c r="A4326" s="124"/>
      <c r="B4326" s="37"/>
      <c r="C4326" s="37"/>
      <c r="D4326" s="37"/>
      <c r="F4326" s="37"/>
      <c r="G4326" s="37"/>
      <c r="H4326" s="37"/>
      <c r="J4326" s="25"/>
      <c r="K4326" s="25"/>
      <c r="M4326" s="25"/>
      <c r="P4326" s="25"/>
      <c r="R4326" s="25"/>
      <c r="T4326" s="37"/>
      <c r="U4326" s="37"/>
      <c r="W4326" s="37"/>
      <c r="Y4326" s="37"/>
      <c r="Z4326" s="37"/>
      <c r="AB4326" s="37"/>
    </row>
    <row r="4327" spans="1:28" x14ac:dyDescent="0.2">
      <c r="A4327" s="124"/>
      <c r="B4327" s="37"/>
      <c r="C4327" s="37"/>
      <c r="D4327" s="37"/>
      <c r="F4327" s="37"/>
      <c r="G4327" s="37"/>
      <c r="H4327" s="37"/>
      <c r="J4327" s="25"/>
      <c r="K4327" s="25"/>
      <c r="M4327" s="25"/>
      <c r="P4327" s="25"/>
      <c r="R4327" s="25"/>
      <c r="T4327" s="37"/>
      <c r="U4327" s="37"/>
      <c r="W4327" s="37"/>
      <c r="Y4327" s="37"/>
      <c r="Z4327" s="37"/>
      <c r="AB4327" s="37"/>
    </row>
    <row r="4328" spans="1:28" x14ac:dyDescent="0.2">
      <c r="A4328" s="124"/>
      <c r="B4328" s="37"/>
      <c r="C4328" s="37"/>
      <c r="D4328" s="37"/>
      <c r="F4328" s="37"/>
      <c r="G4328" s="37"/>
      <c r="H4328" s="37"/>
      <c r="J4328" s="25"/>
      <c r="K4328" s="25"/>
      <c r="M4328" s="25"/>
      <c r="P4328" s="25"/>
      <c r="R4328" s="25"/>
      <c r="T4328" s="37"/>
      <c r="U4328" s="37"/>
      <c r="W4328" s="37"/>
      <c r="Y4328" s="37"/>
      <c r="Z4328" s="37"/>
      <c r="AB4328" s="37"/>
    </row>
    <row r="4329" spans="1:28" x14ac:dyDescent="0.2">
      <c r="A4329" s="124"/>
      <c r="B4329" s="37"/>
      <c r="C4329" s="37"/>
      <c r="D4329" s="37"/>
      <c r="F4329" s="37"/>
      <c r="G4329" s="37"/>
      <c r="H4329" s="37"/>
      <c r="J4329" s="25"/>
      <c r="K4329" s="25"/>
      <c r="M4329" s="25"/>
      <c r="P4329" s="25"/>
      <c r="R4329" s="25"/>
      <c r="T4329" s="37"/>
      <c r="U4329" s="37"/>
      <c r="W4329" s="37"/>
      <c r="Y4329" s="37"/>
      <c r="Z4329" s="37"/>
      <c r="AB4329" s="37"/>
    </row>
    <row r="4330" spans="1:28" x14ac:dyDescent="0.2">
      <c r="A4330" s="124"/>
      <c r="B4330" s="37"/>
      <c r="C4330" s="37"/>
      <c r="D4330" s="37"/>
      <c r="F4330" s="37"/>
      <c r="G4330" s="37"/>
      <c r="H4330" s="37"/>
      <c r="J4330" s="25"/>
      <c r="K4330" s="25"/>
      <c r="M4330" s="25"/>
      <c r="P4330" s="25"/>
      <c r="R4330" s="25"/>
      <c r="T4330" s="37"/>
      <c r="U4330" s="37"/>
      <c r="W4330" s="37"/>
      <c r="Y4330" s="37"/>
      <c r="Z4330" s="37"/>
      <c r="AB4330" s="37"/>
    </row>
    <row r="4331" spans="1:28" x14ac:dyDescent="0.2">
      <c r="A4331" s="124"/>
      <c r="B4331" s="37"/>
      <c r="C4331" s="37"/>
      <c r="D4331" s="37"/>
      <c r="F4331" s="37"/>
      <c r="G4331" s="37"/>
      <c r="H4331" s="37"/>
      <c r="J4331" s="25"/>
      <c r="K4331" s="25"/>
      <c r="M4331" s="25"/>
      <c r="P4331" s="25"/>
      <c r="R4331" s="25"/>
      <c r="T4331" s="37"/>
      <c r="U4331" s="37"/>
      <c r="W4331" s="37"/>
      <c r="Y4331" s="37"/>
      <c r="Z4331" s="37"/>
      <c r="AB4331" s="37"/>
    </row>
    <row r="4332" spans="1:28" x14ac:dyDescent="0.2">
      <c r="A4332" s="124"/>
      <c r="B4332" s="37"/>
      <c r="C4332" s="37"/>
      <c r="D4332" s="37"/>
      <c r="F4332" s="37"/>
      <c r="G4332" s="37"/>
      <c r="H4332" s="37"/>
      <c r="J4332" s="25"/>
      <c r="K4332" s="25"/>
      <c r="M4332" s="25"/>
      <c r="P4332" s="25"/>
      <c r="R4332" s="25"/>
      <c r="T4332" s="37"/>
      <c r="U4332" s="37"/>
      <c r="W4332" s="37"/>
      <c r="Y4332" s="37"/>
      <c r="Z4332" s="37"/>
      <c r="AB4332" s="37"/>
    </row>
    <row r="4333" spans="1:28" x14ac:dyDescent="0.2">
      <c r="A4333" s="124"/>
      <c r="B4333" s="37"/>
      <c r="C4333" s="37"/>
      <c r="D4333" s="37"/>
      <c r="F4333" s="37"/>
      <c r="G4333" s="37"/>
      <c r="H4333" s="37"/>
      <c r="J4333" s="25"/>
      <c r="K4333" s="25"/>
      <c r="M4333" s="25"/>
      <c r="P4333" s="25"/>
      <c r="R4333" s="25"/>
      <c r="T4333" s="37"/>
      <c r="U4333" s="37"/>
      <c r="W4333" s="37"/>
      <c r="Y4333" s="37"/>
      <c r="Z4333" s="37"/>
      <c r="AB4333" s="37"/>
    </row>
    <row r="4334" spans="1:28" x14ac:dyDescent="0.2">
      <c r="A4334" s="124"/>
      <c r="B4334" s="37"/>
      <c r="C4334" s="37"/>
      <c r="D4334" s="37"/>
      <c r="F4334" s="37"/>
      <c r="G4334" s="37"/>
      <c r="H4334" s="37"/>
      <c r="J4334" s="25"/>
      <c r="K4334" s="25"/>
      <c r="M4334" s="25"/>
      <c r="P4334" s="25"/>
      <c r="R4334" s="25"/>
      <c r="T4334" s="37"/>
      <c r="U4334" s="37"/>
      <c r="W4334" s="37"/>
      <c r="Y4334" s="37"/>
      <c r="Z4334" s="37"/>
      <c r="AB4334" s="37"/>
    </row>
    <row r="4335" spans="1:28" x14ac:dyDescent="0.2">
      <c r="A4335" s="124"/>
      <c r="B4335" s="37"/>
      <c r="C4335" s="37"/>
      <c r="D4335" s="37"/>
      <c r="F4335" s="37"/>
      <c r="G4335" s="37"/>
      <c r="H4335" s="37"/>
      <c r="J4335" s="25"/>
      <c r="K4335" s="25"/>
      <c r="M4335" s="25"/>
      <c r="P4335" s="25"/>
      <c r="R4335" s="25"/>
      <c r="T4335" s="37"/>
      <c r="U4335" s="37"/>
      <c r="W4335" s="37"/>
      <c r="Y4335" s="37"/>
      <c r="Z4335" s="37"/>
      <c r="AB4335" s="37"/>
    </row>
    <row r="4336" spans="1:28" x14ac:dyDescent="0.2">
      <c r="A4336" s="124"/>
      <c r="B4336" s="37"/>
      <c r="C4336" s="37"/>
      <c r="D4336" s="37"/>
      <c r="F4336" s="37"/>
      <c r="G4336" s="37"/>
      <c r="H4336" s="37"/>
      <c r="J4336" s="25"/>
      <c r="K4336" s="25"/>
      <c r="M4336" s="25"/>
      <c r="P4336" s="25"/>
      <c r="R4336" s="25"/>
      <c r="T4336" s="37"/>
      <c r="U4336" s="37"/>
      <c r="W4336" s="37"/>
      <c r="Y4336" s="37"/>
      <c r="Z4336" s="37"/>
      <c r="AB4336" s="37"/>
    </row>
    <row r="4337" spans="1:28" x14ac:dyDescent="0.2">
      <c r="A4337" s="124"/>
      <c r="B4337" s="37"/>
      <c r="C4337" s="37"/>
      <c r="D4337" s="37"/>
      <c r="F4337" s="37"/>
      <c r="G4337" s="37"/>
      <c r="H4337" s="37"/>
      <c r="J4337" s="25"/>
      <c r="K4337" s="25"/>
      <c r="M4337" s="25"/>
      <c r="P4337" s="25"/>
      <c r="R4337" s="25"/>
      <c r="T4337" s="37"/>
      <c r="U4337" s="37"/>
      <c r="W4337" s="37"/>
      <c r="Y4337" s="37"/>
      <c r="Z4337" s="37"/>
      <c r="AB4337" s="37"/>
    </row>
    <row r="4338" spans="1:28" x14ac:dyDescent="0.2">
      <c r="A4338" s="124"/>
      <c r="B4338" s="37"/>
      <c r="C4338" s="37"/>
      <c r="D4338" s="37"/>
      <c r="F4338" s="37"/>
      <c r="G4338" s="37"/>
      <c r="H4338" s="37"/>
      <c r="J4338" s="25"/>
      <c r="K4338" s="25"/>
      <c r="M4338" s="25"/>
      <c r="P4338" s="25"/>
      <c r="R4338" s="25"/>
      <c r="T4338" s="37"/>
      <c r="U4338" s="37"/>
      <c r="W4338" s="37"/>
      <c r="Y4338" s="37"/>
      <c r="Z4338" s="37"/>
      <c r="AB4338" s="37"/>
    </row>
    <row r="4339" spans="1:28" x14ac:dyDescent="0.2">
      <c r="A4339" s="124"/>
      <c r="B4339" s="37"/>
      <c r="C4339" s="37"/>
      <c r="D4339" s="37"/>
      <c r="F4339" s="37"/>
      <c r="G4339" s="37"/>
      <c r="H4339" s="37"/>
      <c r="J4339" s="25"/>
      <c r="K4339" s="25"/>
      <c r="M4339" s="25"/>
      <c r="P4339" s="25"/>
      <c r="R4339" s="25"/>
      <c r="T4339" s="37"/>
      <c r="U4339" s="37"/>
      <c r="W4339" s="37"/>
      <c r="Y4339" s="37"/>
      <c r="Z4339" s="37"/>
      <c r="AB4339" s="37"/>
    </row>
    <row r="4340" spans="1:28" x14ac:dyDescent="0.2">
      <c r="A4340" s="124"/>
      <c r="B4340" s="37"/>
      <c r="C4340" s="37"/>
      <c r="D4340" s="37"/>
      <c r="F4340" s="37"/>
      <c r="G4340" s="37"/>
      <c r="H4340" s="37"/>
      <c r="J4340" s="25"/>
      <c r="K4340" s="25"/>
      <c r="M4340" s="25"/>
      <c r="P4340" s="25"/>
      <c r="R4340" s="25"/>
      <c r="T4340" s="37"/>
      <c r="U4340" s="37"/>
      <c r="W4340" s="37"/>
      <c r="Y4340" s="37"/>
      <c r="Z4340" s="37"/>
      <c r="AB4340" s="37"/>
    </row>
    <row r="4341" spans="1:28" x14ac:dyDescent="0.2">
      <c r="A4341" s="124"/>
      <c r="B4341" s="37"/>
      <c r="C4341" s="37"/>
      <c r="D4341" s="37"/>
      <c r="F4341" s="37"/>
      <c r="G4341" s="37"/>
      <c r="H4341" s="37"/>
      <c r="J4341" s="25"/>
      <c r="K4341" s="25"/>
      <c r="M4341" s="25"/>
      <c r="P4341" s="25"/>
      <c r="R4341" s="25"/>
      <c r="T4341" s="37"/>
      <c r="U4341" s="37"/>
      <c r="W4341" s="37"/>
      <c r="Y4341" s="37"/>
      <c r="Z4341" s="37"/>
      <c r="AB4341" s="37"/>
    </row>
    <row r="4342" spans="1:28" x14ac:dyDescent="0.2">
      <c r="A4342" s="124"/>
      <c r="B4342" s="37"/>
      <c r="C4342" s="37"/>
      <c r="D4342" s="37"/>
      <c r="F4342" s="37"/>
      <c r="G4342" s="37"/>
      <c r="H4342" s="37"/>
      <c r="J4342" s="25"/>
      <c r="K4342" s="25"/>
      <c r="M4342" s="25"/>
      <c r="P4342" s="25"/>
      <c r="R4342" s="25"/>
      <c r="T4342" s="37"/>
      <c r="U4342" s="37"/>
      <c r="W4342" s="37"/>
      <c r="Y4342" s="37"/>
      <c r="Z4342" s="37"/>
      <c r="AB4342" s="37"/>
    </row>
    <row r="4343" spans="1:28" x14ac:dyDescent="0.2">
      <c r="A4343" s="124"/>
      <c r="B4343" s="37"/>
      <c r="C4343" s="37"/>
      <c r="D4343" s="37"/>
      <c r="F4343" s="37"/>
      <c r="G4343" s="37"/>
      <c r="H4343" s="37"/>
      <c r="J4343" s="25"/>
      <c r="K4343" s="25"/>
      <c r="M4343" s="25"/>
      <c r="P4343" s="25"/>
      <c r="R4343" s="25"/>
      <c r="T4343" s="37"/>
      <c r="U4343" s="37"/>
      <c r="W4343" s="37"/>
      <c r="Y4343" s="37"/>
      <c r="Z4343" s="37"/>
      <c r="AB4343" s="37"/>
    </row>
    <row r="4344" spans="1:28" x14ac:dyDescent="0.2">
      <c r="A4344" s="124"/>
      <c r="B4344" s="37"/>
      <c r="C4344" s="37"/>
      <c r="D4344" s="37"/>
      <c r="F4344" s="37"/>
      <c r="G4344" s="37"/>
      <c r="H4344" s="37"/>
      <c r="J4344" s="25"/>
      <c r="K4344" s="25"/>
      <c r="M4344" s="25"/>
      <c r="P4344" s="25"/>
      <c r="R4344" s="25"/>
      <c r="T4344" s="37"/>
      <c r="U4344" s="37"/>
      <c r="W4344" s="37"/>
      <c r="Y4344" s="37"/>
      <c r="Z4344" s="37"/>
      <c r="AB4344" s="37"/>
    </row>
    <row r="4345" spans="1:28" x14ac:dyDescent="0.2">
      <c r="A4345" s="124"/>
      <c r="B4345" s="37"/>
      <c r="C4345" s="37"/>
      <c r="D4345" s="37"/>
      <c r="F4345" s="37"/>
      <c r="G4345" s="37"/>
      <c r="H4345" s="37"/>
      <c r="J4345" s="25"/>
      <c r="K4345" s="25"/>
      <c r="M4345" s="25"/>
      <c r="P4345" s="25"/>
      <c r="R4345" s="25"/>
      <c r="T4345" s="37"/>
      <c r="U4345" s="37"/>
      <c r="W4345" s="37"/>
      <c r="Y4345" s="37"/>
      <c r="Z4345" s="37"/>
      <c r="AB4345" s="37"/>
    </row>
    <row r="4346" spans="1:28" x14ac:dyDescent="0.2">
      <c r="A4346" s="124"/>
      <c r="B4346" s="37"/>
      <c r="C4346" s="37"/>
      <c r="D4346" s="37"/>
      <c r="F4346" s="37"/>
      <c r="G4346" s="37"/>
      <c r="H4346" s="37"/>
      <c r="J4346" s="25"/>
      <c r="K4346" s="25"/>
      <c r="M4346" s="25"/>
      <c r="P4346" s="25"/>
      <c r="R4346" s="25"/>
      <c r="T4346" s="37"/>
      <c r="U4346" s="37"/>
      <c r="W4346" s="37"/>
      <c r="Y4346" s="37"/>
      <c r="Z4346" s="37"/>
      <c r="AB4346" s="37"/>
    </row>
    <row r="4347" spans="1:28" x14ac:dyDescent="0.2">
      <c r="A4347" s="124"/>
      <c r="B4347" s="37"/>
      <c r="C4347" s="37"/>
      <c r="D4347" s="37"/>
      <c r="F4347" s="37"/>
      <c r="G4347" s="37"/>
      <c r="H4347" s="37"/>
      <c r="J4347" s="25"/>
      <c r="K4347" s="25"/>
      <c r="M4347" s="25"/>
      <c r="P4347" s="25"/>
      <c r="R4347" s="25"/>
      <c r="T4347" s="37"/>
      <c r="U4347" s="37"/>
      <c r="W4347" s="37"/>
      <c r="Y4347" s="37"/>
      <c r="Z4347" s="37"/>
      <c r="AB4347" s="37"/>
    </row>
    <row r="4348" spans="1:28" x14ac:dyDescent="0.2">
      <c r="A4348" s="124"/>
      <c r="B4348" s="37"/>
      <c r="C4348" s="37"/>
      <c r="D4348" s="37"/>
      <c r="F4348" s="37"/>
      <c r="G4348" s="37"/>
      <c r="H4348" s="37"/>
      <c r="J4348" s="25"/>
      <c r="K4348" s="25"/>
      <c r="M4348" s="25"/>
      <c r="P4348" s="25"/>
      <c r="R4348" s="25"/>
      <c r="T4348" s="37"/>
      <c r="U4348" s="37"/>
      <c r="W4348" s="37"/>
      <c r="Y4348" s="37"/>
      <c r="Z4348" s="37"/>
      <c r="AB4348" s="37"/>
    </row>
    <row r="4349" spans="1:28" x14ac:dyDescent="0.2">
      <c r="A4349" s="124"/>
      <c r="B4349" s="37"/>
      <c r="C4349" s="37"/>
      <c r="D4349" s="37"/>
      <c r="F4349" s="37"/>
      <c r="G4349" s="37"/>
      <c r="H4349" s="37"/>
      <c r="J4349" s="25"/>
      <c r="K4349" s="25"/>
      <c r="M4349" s="25"/>
      <c r="P4349" s="25"/>
      <c r="R4349" s="25"/>
      <c r="T4349" s="37"/>
      <c r="U4349" s="37"/>
      <c r="W4349" s="37"/>
      <c r="Y4349" s="37"/>
      <c r="Z4349" s="37"/>
      <c r="AB4349" s="37"/>
    </row>
    <row r="4350" spans="1:28" x14ac:dyDescent="0.2">
      <c r="A4350" s="124"/>
      <c r="B4350" s="37"/>
      <c r="C4350" s="37"/>
      <c r="D4350" s="37"/>
      <c r="F4350" s="37"/>
      <c r="G4350" s="37"/>
      <c r="H4350" s="37"/>
      <c r="J4350" s="25"/>
      <c r="K4350" s="25"/>
      <c r="M4350" s="25"/>
      <c r="P4350" s="25"/>
      <c r="R4350" s="25"/>
      <c r="T4350" s="37"/>
      <c r="U4350" s="37"/>
      <c r="W4350" s="37"/>
      <c r="Y4350" s="37"/>
      <c r="Z4350" s="37"/>
      <c r="AB4350" s="37"/>
    </row>
    <row r="4351" spans="1:28" x14ac:dyDescent="0.2">
      <c r="A4351" s="124"/>
      <c r="B4351" s="37"/>
      <c r="C4351" s="37"/>
      <c r="D4351" s="37"/>
      <c r="F4351" s="37"/>
      <c r="G4351" s="37"/>
      <c r="H4351" s="37"/>
      <c r="J4351" s="25"/>
      <c r="K4351" s="25"/>
      <c r="M4351" s="25"/>
      <c r="P4351" s="25"/>
      <c r="R4351" s="25"/>
      <c r="T4351" s="37"/>
      <c r="U4351" s="37"/>
      <c r="W4351" s="37"/>
      <c r="Y4351" s="37"/>
      <c r="Z4351" s="37"/>
      <c r="AB4351" s="37"/>
    </row>
    <row r="4352" spans="1:28" x14ac:dyDescent="0.2">
      <c r="A4352" s="124"/>
      <c r="B4352" s="37"/>
      <c r="C4352" s="37"/>
      <c r="D4352" s="37"/>
      <c r="F4352" s="37"/>
      <c r="G4352" s="37"/>
      <c r="H4352" s="37"/>
      <c r="J4352" s="25"/>
      <c r="K4352" s="25"/>
      <c r="M4352" s="25"/>
      <c r="P4352" s="25"/>
      <c r="R4352" s="25"/>
      <c r="T4352" s="37"/>
      <c r="U4352" s="37"/>
      <c r="W4352" s="37"/>
      <c r="Y4352" s="37"/>
      <c r="Z4352" s="37"/>
      <c r="AB4352" s="37"/>
    </row>
    <row r="4353" spans="1:28" x14ac:dyDescent="0.2">
      <c r="A4353" s="124"/>
      <c r="B4353" s="37"/>
      <c r="C4353" s="37"/>
      <c r="D4353" s="37"/>
      <c r="F4353" s="37"/>
      <c r="G4353" s="37"/>
      <c r="H4353" s="37"/>
      <c r="J4353" s="25"/>
      <c r="K4353" s="25"/>
      <c r="M4353" s="25"/>
      <c r="P4353" s="25"/>
      <c r="R4353" s="25"/>
      <c r="T4353" s="37"/>
      <c r="U4353" s="37"/>
      <c r="W4353" s="37"/>
      <c r="Y4353" s="37"/>
      <c r="Z4353" s="37"/>
      <c r="AB4353" s="37"/>
    </row>
    <row r="4354" spans="1:28" x14ac:dyDescent="0.2">
      <c r="A4354" s="124"/>
      <c r="B4354" s="37"/>
      <c r="C4354" s="37"/>
      <c r="D4354" s="37"/>
      <c r="F4354" s="37"/>
      <c r="G4354" s="37"/>
      <c r="H4354" s="37"/>
      <c r="J4354" s="25"/>
      <c r="K4354" s="25"/>
      <c r="M4354" s="25"/>
      <c r="P4354" s="25"/>
      <c r="R4354" s="25"/>
      <c r="T4354" s="37"/>
      <c r="U4354" s="37"/>
      <c r="W4354" s="37"/>
      <c r="Y4354" s="37"/>
      <c r="Z4354" s="37"/>
      <c r="AB4354" s="37"/>
    </row>
    <row r="4355" spans="1:28" x14ac:dyDescent="0.2">
      <c r="A4355" s="124"/>
      <c r="B4355" s="37"/>
      <c r="C4355" s="37"/>
      <c r="D4355" s="37"/>
      <c r="F4355" s="37"/>
      <c r="G4355" s="37"/>
      <c r="H4355" s="37"/>
      <c r="J4355" s="25"/>
      <c r="K4355" s="25"/>
      <c r="M4355" s="25"/>
      <c r="P4355" s="25"/>
      <c r="R4355" s="25"/>
      <c r="T4355" s="37"/>
      <c r="U4355" s="37"/>
      <c r="W4355" s="37"/>
      <c r="Y4355" s="37"/>
      <c r="Z4355" s="37"/>
      <c r="AB4355" s="37"/>
    </row>
    <row r="4356" spans="1:28" x14ac:dyDescent="0.2">
      <c r="A4356" s="124"/>
      <c r="B4356" s="37"/>
      <c r="C4356" s="37"/>
      <c r="D4356" s="37"/>
      <c r="F4356" s="37"/>
      <c r="G4356" s="37"/>
      <c r="H4356" s="37"/>
      <c r="J4356" s="25"/>
      <c r="K4356" s="25"/>
      <c r="M4356" s="25"/>
      <c r="P4356" s="25"/>
      <c r="R4356" s="25"/>
      <c r="T4356" s="37"/>
      <c r="U4356" s="37"/>
      <c r="W4356" s="37"/>
      <c r="Y4356" s="37"/>
      <c r="Z4356" s="37"/>
      <c r="AB4356" s="37"/>
    </row>
    <row r="4357" spans="1:28" x14ac:dyDescent="0.2">
      <c r="A4357" s="124"/>
      <c r="B4357" s="37"/>
      <c r="C4357" s="37"/>
      <c r="D4357" s="37"/>
      <c r="F4357" s="37"/>
      <c r="G4357" s="37"/>
      <c r="H4357" s="37"/>
      <c r="J4357" s="25"/>
      <c r="K4357" s="25"/>
      <c r="M4357" s="25"/>
      <c r="P4357" s="25"/>
      <c r="R4357" s="25"/>
      <c r="T4357" s="37"/>
      <c r="U4357" s="37"/>
      <c r="W4357" s="37"/>
      <c r="Y4357" s="37"/>
      <c r="Z4357" s="37"/>
      <c r="AB4357" s="37"/>
    </row>
    <row r="4358" spans="1:28" x14ac:dyDescent="0.2">
      <c r="A4358" s="124"/>
      <c r="B4358" s="37"/>
      <c r="C4358" s="37"/>
      <c r="D4358" s="37"/>
      <c r="F4358" s="37"/>
      <c r="G4358" s="37"/>
      <c r="H4358" s="37"/>
      <c r="J4358" s="25"/>
      <c r="K4358" s="25"/>
      <c r="M4358" s="25"/>
      <c r="P4358" s="25"/>
      <c r="R4358" s="25"/>
      <c r="T4358" s="37"/>
      <c r="U4358" s="37"/>
      <c r="W4358" s="37"/>
      <c r="Y4358" s="37"/>
      <c r="Z4358" s="37"/>
      <c r="AB4358" s="37"/>
    </row>
    <row r="4359" spans="1:28" x14ac:dyDescent="0.2">
      <c r="A4359" s="124"/>
      <c r="B4359" s="37"/>
      <c r="C4359" s="37"/>
      <c r="D4359" s="37"/>
      <c r="F4359" s="37"/>
      <c r="G4359" s="37"/>
      <c r="H4359" s="37"/>
      <c r="J4359" s="25"/>
      <c r="K4359" s="25"/>
      <c r="M4359" s="25"/>
      <c r="P4359" s="25"/>
      <c r="R4359" s="25"/>
      <c r="T4359" s="37"/>
      <c r="U4359" s="37"/>
      <c r="W4359" s="37"/>
      <c r="Y4359" s="37"/>
      <c r="Z4359" s="37"/>
      <c r="AB4359" s="37"/>
    </row>
    <row r="4360" spans="1:28" x14ac:dyDescent="0.2">
      <c r="A4360" s="124"/>
      <c r="B4360" s="37"/>
      <c r="C4360" s="37"/>
      <c r="D4360" s="37"/>
      <c r="F4360" s="37"/>
      <c r="G4360" s="37"/>
      <c r="H4360" s="37"/>
      <c r="J4360" s="25"/>
      <c r="K4360" s="25"/>
      <c r="M4360" s="25"/>
      <c r="P4360" s="25"/>
      <c r="R4360" s="25"/>
      <c r="T4360" s="37"/>
      <c r="U4360" s="37"/>
      <c r="W4360" s="37"/>
      <c r="Y4360" s="37"/>
      <c r="Z4360" s="37"/>
      <c r="AB4360" s="37"/>
    </row>
    <row r="4361" spans="1:28" x14ac:dyDescent="0.2">
      <c r="A4361" s="124"/>
      <c r="B4361" s="37"/>
      <c r="C4361" s="37"/>
      <c r="D4361" s="37"/>
      <c r="F4361" s="37"/>
      <c r="G4361" s="37"/>
      <c r="H4361" s="37"/>
      <c r="J4361" s="25"/>
      <c r="K4361" s="25"/>
      <c r="M4361" s="25"/>
      <c r="P4361" s="25"/>
      <c r="R4361" s="25"/>
      <c r="T4361" s="37"/>
      <c r="U4361" s="37"/>
      <c r="W4361" s="37"/>
      <c r="Y4361" s="37"/>
      <c r="Z4361" s="37"/>
      <c r="AB4361" s="37"/>
    </row>
    <row r="4362" spans="1:28" x14ac:dyDescent="0.2">
      <c r="A4362" s="124"/>
      <c r="B4362" s="37"/>
      <c r="C4362" s="37"/>
      <c r="D4362" s="37"/>
      <c r="F4362" s="37"/>
      <c r="G4362" s="37"/>
      <c r="H4362" s="37"/>
      <c r="J4362" s="25"/>
      <c r="K4362" s="25"/>
      <c r="M4362" s="25"/>
      <c r="P4362" s="25"/>
      <c r="R4362" s="25"/>
      <c r="T4362" s="37"/>
      <c r="U4362" s="37"/>
      <c r="W4362" s="37"/>
      <c r="Y4362" s="37"/>
      <c r="Z4362" s="37"/>
      <c r="AB4362" s="37"/>
    </row>
    <row r="4363" spans="1:28" x14ac:dyDescent="0.2">
      <c r="A4363" s="124"/>
      <c r="B4363" s="37"/>
      <c r="C4363" s="37"/>
      <c r="D4363" s="37"/>
      <c r="F4363" s="37"/>
      <c r="G4363" s="37"/>
      <c r="H4363" s="37"/>
      <c r="J4363" s="25"/>
      <c r="K4363" s="25"/>
      <c r="M4363" s="25"/>
      <c r="P4363" s="25"/>
      <c r="R4363" s="25"/>
      <c r="T4363" s="37"/>
      <c r="U4363" s="37"/>
      <c r="W4363" s="37"/>
      <c r="Y4363" s="37"/>
      <c r="Z4363" s="37"/>
      <c r="AB4363" s="37"/>
    </row>
    <row r="4364" spans="1:28" x14ac:dyDescent="0.2">
      <c r="A4364" s="124"/>
      <c r="B4364" s="37"/>
      <c r="C4364" s="37"/>
      <c r="D4364" s="37"/>
      <c r="F4364" s="37"/>
      <c r="G4364" s="37"/>
      <c r="H4364" s="37"/>
      <c r="J4364" s="25"/>
      <c r="K4364" s="25"/>
      <c r="M4364" s="25"/>
      <c r="P4364" s="25"/>
      <c r="R4364" s="25"/>
      <c r="T4364" s="37"/>
      <c r="U4364" s="37"/>
      <c r="W4364" s="37"/>
      <c r="Y4364" s="37"/>
      <c r="Z4364" s="37"/>
      <c r="AB4364" s="37"/>
    </row>
    <row r="4365" spans="1:28" x14ac:dyDescent="0.2">
      <c r="A4365" s="124"/>
      <c r="B4365" s="37"/>
      <c r="C4365" s="37"/>
      <c r="D4365" s="37"/>
      <c r="F4365" s="37"/>
      <c r="G4365" s="37"/>
      <c r="H4365" s="37"/>
      <c r="J4365" s="25"/>
      <c r="K4365" s="25"/>
      <c r="M4365" s="25"/>
      <c r="P4365" s="25"/>
      <c r="R4365" s="25"/>
      <c r="T4365" s="37"/>
      <c r="U4365" s="37"/>
      <c r="W4365" s="37"/>
      <c r="Y4365" s="37"/>
      <c r="Z4365" s="37"/>
      <c r="AB4365" s="37"/>
    </row>
    <row r="4366" spans="1:28" x14ac:dyDescent="0.2">
      <c r="A4366" s="124"/>
      <c r="B4366" s="37"/>
      <c r="C4366" s="37"/>
      <c r="D4366" s="37"/>
      <c r="F4366" s="37"/>
      <c r="G4366" s="37"/>
      <c r="H4366" s="37"/>
      <c r="J4366" s="25"/>
      <c r="K4366" s="25"/>
      <c r="M4366" s="25"/>
      <c r="P4366" s="25"/>
      <c r="R4366" s="25"/>
      <c r="T4366" s="37"/>
      <c r="U4366" s="37"/>
      <c r="W4366" s="37"/>
      <c r="Y4366" s="37"/>
      <c r="Z4366" s="37"/>
      <c r="AB4366" s="37"/>
    </row>
    <row r="4367" spans="1:28" x14ac:dyDescent="0.2">
      <c r="A4367" s="124"/>
      <c r="B4367" s="37"/>
      <c r="C4367" s="37"/>
      <c r="D4367" s="37"/>
      <c r="F4367" s="37"/>
      <c r="G4367" s="37"/>
      <c r="H4367" s="37"/>
      <c r="J4367" s="25"/>
      <c r="K4367" s="25"/>
      <c r="M4367" s="25"/>
      <c r="P4367" s="25"/>
      <c r="R4367" s="25"/>
      <c r="T4367" s="37"/>
      <c r="U4367" s="37"/>
      <c r="W4367" s="37"/>
      <c r="Y4367" s="37"/>
      <c r="Z4367" s="37"/>
      <c r="AB4367" s="37"/>
    </row>
    <row r="4368" spans="1:28" x14ac:dyDescent="0.2">
      <c r="A4368" s="124"/>
      <c r="B4368" s="37"/>
      <c r="C4368" s="37"/>
      <c r="D4368" s="37"/>
      <c r="F4368" s="37"/>
      <c r="G4368" s="37"/>
      <c r="H4368" s="37"/>
      <c r="J4368" s="25"/>
      <c r="K4368" s="25"/>
      <c r="M4368" s="25"/>
      <c r="P4368" s="25"/>
      <c r="R4368" s="25"/>
      <c r="T4368" s="37"/>
      <c r="U4368" s="37"/>
      <c r="W4368" s="37"/>
      <c r="Y4368" s="37"/>
      <c r="Z4368" s="37"/>
      <c r="AB4368" s="37"/>
    </row>
    <row r="4369" spans="1:28" x14ac:dyDescent="0.2">
      <c r="A4369" s="124"/>
      <c r="B4369" s="37"/>
      <c r="C4369" s="37"/>
      <c r="D4369" s="37"/>
      <c r="F4369" s="37"/>
      <c r="G4369" s="37"/>
      <c r="H4369" s="37"/>
      <c r="J4369" s="25"/>
      <c r="K4369" s="25"/>
      <c r="M4369" s="25"/>
      <c r="P4369" s="25"/>
      <c r="R4369" s="25"/>
      <c r="T4369" s="37"/>
      <c r="U4369" s="37"/>
      <c r="W4369" s="37"/>
      <c r="Y4369" s="37"/>
      <c r="Z4369" s="37"/>
      <c r="AB4369" s="37"/>
    </row>
    <row r="4370" spans="1:28" x14ac:dyDescent="0.2">
      <c r="A4370" s="124"/>
      <c r="B4370" s="37"/>
      <c r="C4370" s="37"/>
      <c r="D4370" s="37"/>
      <c r="F4370" s="37"/>
      <c r="G4370" s="37"/>
      <c r="H4370" s="37"/>
      <c r="J4370" s="25"/>
      <c r="K4370" s="25"/>
      <c r="M4370" s="25"/>
      <c r="P4370" s="25"/>
      <c r="R4370" s="25"/>
      <c r="T4370" s="37"/>
      <c r="U4370" s="37"/>
      <c r="W4370" s="37"/>
      <c r="Y4370" s="37"/>
      <c r="Z4370" s="37"/>
      <c r="AB4370" s="37"/>
    </row>
    <row r="4371" spans="1:28" x14ac:dyDescent="0.2">
      <c r="A4371" s="124"/>
      <c r="B4371" s="37"/>
      <c r="C4371" s="37"/>
      <c r="D4371" s="37"/>
      <c r="F4371" s="37"/>
      <c r="G4371" s="37"/>
      <c r="H4371" s="37"/>
      <c r="J4371" s="25"/>
      <c r="K4371" s="25"/>
      <c r="M4371" s="25"/>
      <c r="P4371" s="25"/>
      <c r="R4371" s="25"/>
      <c r="T4371" s="37"/>
      <c r="U4371" s="37"/>
      <c r="W4371" s="37"/>
      <c r="Y4371" s="37"/>
      <c r="Z4371" s="37"/>
      <c r="AB4371" s="37"/>
    </row>
    <row r="4372" spans="1:28" x14ac:dyDescent="0.2">
      <c r="A4372" s="124"/>
      <c r="B4372" s="37"/>
      <c r="C4372" s="37"/>
      <c r="D4372" s="37"/>
      <c r="F4372" s="37"/>
      <c r="G4372" s="37"/>
      <c r="H4372" s="37"/>
      <c r="J4372" s="25"/>
      <c r="K4372" s="25"/>
      <c r="M4372" s="25"/>
      <c r="P4372" s="25"/>
      <c r="R4372" s="25"/>
      <c r="T4372" s="37"/>
      <c r="U4372" s="37"/>
      <c r="W4372" s="37"/>
      <c r="Y4372" s="37"/>
      <c r="Z4372" s="37"/>
      <c r="AB4372" s="37"/>
    </row>
    <row r="4373" spans="1:28" x14ac:dyDescent="0.2">
      <c r="A4373" s="124"/>
      <c r="B4373" s="37"/>
      <c r="C4373" s="37"/>
      <c r="D4373" s="37"/>
      <c r="F4373" s="37"/>
      <c r="G4373" s="37"/>
      <c r="H4373" s="37"/>
      <c r="J4373" s="25"/>
      <c r="K4373" s="25"/>
      <c r="M4373" s="25"/>
      <c r="P4373" s="25"/>
      <c r="R4373" s="25"/>
      <c r="T4373" s="37"/>
      <c r="U4373" s="37"/>
      <c r="W4373" s="37"/>
      <c r="Y4373" s="37"/>
      <c r="Z4373" s="37"/>
      <c r="AB4373" s="37"/>
    </row>
    <row r="4374" spans="1:28" x14ac:dyDescent="0.2">
      <c r="A4374" s="124"/>
      <c r="B4374" s="37"/>
      <c r="C4374" s="37"/>
      <c r="D4374" s="37"/>
      <c r="F4374" s="37"/>
      <c r="G4374" s="37"/>
      <c r="H4374" s="37"/>
      <c r="J4374" s="25"/>
      <c r="K4374" s="25"/>
      <c r="M4374" s="25"/>
      <c r="P4374" s="25"/>
      <c r="R4374" s="25"/>
      <c r="T4374" s="37"/>
      <c r="U4374" s="37"/>
      <c r="W4374" s="37"/>
      <c r="Y4374" s="37"/>
      <c r="Z4374" s="37"/>
      <c r="AB4374" s="37"/>
    </row>
    <row r="4375" spans="1:28" x14ac:dyDescent="0.2">
      <c r="A4375" s="124"/>
      <c r="B4375" s="37"/>
      <c r="C4375" s="37"/>
      <c r="D4375" s="37"/>
      <c r="F4375" s="37"/>
      <c r="G4375" s="37"/>
      <c r="H4375" s="37"/>
      <c r="J4375" s="25"/>
      <c r="K4375" s="25"/>
      <c r="M4375" s="25"/>
      <c r="P4375" s="25"/>
      <c r="R4375" s="25"/>
      <c r="T4375" s="37"/>
      <c r="U4375" s="37"/>
      <c r="W4375" s="37"/>
      <c r="Y4375" s="37"/>
      <c r="Z4375" s="37"/>
      <c r="AB4375" s="37"/>
    </row>
    <row r="4376" spans="1:28" x14ac:dyDescent="0.2">
      <c r="A4376" s="124"/>
      <c r="B4376" s="37"/>
      <c r="C4376" s="37"/>
      <c r="D4376" s="37"/>
      <c r="F4376" s="37"/>
      <c r="G4376" s="37"/>
      <c r="H4376" s="37"/>
      <c r="J4376" s="25"/>
      <c r="K4376" s="25"/>
      <c r="M4376" s="25"/>
      <c r="P4376" s="25"/>
      <c r="R4376" s="25"/>
      <c r="T4376" s="37"/>
      <c r="U4376" s="37"/>
      <c r="W4376" s="37"/>
      <c r="Y4376" s="37"/>
      <c r="Z4376" s="37"/>
      <c r="AB4376" s="37"/>
    </row>
    <row r="4377" spans="1:28" x14ac:dyDescent="0.2">
      <c r="A4377" s="124"/>
      <c r="B4377" s="37"/>
      <c r="C4377" s="37"/>
      <c r="D4377" s="37"/>
      <c r="F4377" s="37"/>
      <c r="G4377" s="37"/>
      <c r="H4377" s="37"/>
      <c r="J4377" s="25"/>
      <c r="K4377" s="25"/>
      <c r="M4377" s="25"/>
      <c r="P4377" s="25"/>
      <c r="R4377" s="25"/>
      <c r="T4377" s="37"/>
      <c r="U4377" s="37"/>
      <c r="W4377" s="37"/>
      <c r="Y4377" s="37"/>
      <c r="Z4377" s="37"/>
      <c r="AB4377" s="37"/>
    </row>
    <row r="4378" spans="1:28" x14ac:dyDescent="0.2">
      <c r="A4378" s="124"/>
      <c r="B4378" s="37"/>
      <c r="C4378" s="37"/>
      <c r="D4378" s="37"/>
      <c r="F4378" s="37"/>
      <c r="G4378" s="37"/>
      <c r="H4378" s="37"/>
      <c r="J4378" s="25"/>
      <c r="K4378" s="25"/>
      <c r="M4378" s="25"/>
      <c r="P4378" s="25"/>
      <c r="R4378" s="25"/>
      <c r="T4378" s="37"/>
      <c r="U4378" s="37"/>
      <c r="W4378" s="37"/>
      <c r="Y4378" s="37"/>
      <c r="Z4378" s="37"/>
      <c r="AB4378" s="37"/>
    </row>
    <row r="4379" spans="1:28" x14ac:dyDescent="0.2">
      <c r="A4379" s="124"/>
      <c r="B4379" s="37"/>
      <c r="C4379" s="37"/>
      <c r="D4379" s="37"/>
      <c r="F4379" s="37"/>
      <c r="G4379" s="37"/>
      <c r="H4379" s="37"/>
      <c r="J4379" s="25"/>
      <c r="K4379" s="25"/>
      <c r="M4379" s="25"/>
      <c r="P4379" s="25"/>
      <c r="R4379" s="25"/>
      <c r="T4379" s="37"/>
      <c r="U4379" s="37"/>
      <c r="W4379" s="37"/>
      <c r="Y4379" s="37"/>
      <c r="Z4379" s="37"/>
      <c r="AB4379" s="37"/>
    </row>
    <row r="4380" spans="1:28" x14ac:dyDescent="0.2">
      <c r="A4380" s="124"/>
      <c r="B4380" s="37"/>
      <c r="C4380" s="37"/>
      <c r="D4380" s="37"/>
      <c r="F4380" s="37"/>
      <c r="G4380" s="37"/>
      <c r="H4380" s="37"/>
      <c r="J4380" s="25"/>
      <c r="K4380" s="25"/>
      <c r="M4380" s="25"/>
      <c r="P4380" s="25"/>
      <c r="R4380" s="25"/>
      <c r="T4380" s="37"/>
      <c r="U4380" s="37"/>
      <c r="W4380" s="37"/>
      <c r="Y4380" s="37"/>
      <c r="Z4380" s="37"/>
      <c r="AB4380" s="37"/>
    </row>
    <row r="4381" spans="1:28" x14ac:dyDescent="0.2">
      <c r="A4381" s="124"/>
      <c r="B4381" s="37"/>
      <c r="C4381" s="37"/>
      <c r="D4381" s="37"/>
      <c r="F4381" s="37"/>
      <c r="G4381" s="37"/>
      <c r="H4381" s="37"/>
      <c r="J4381" s="25"/>
      <c r="K4381" s="25"/>
      <c r="M4381" s="25"/>
      <c r="P4381" s="25"/>
      <c r="R4381" s="25"/>
      <c r="T4381" s="37"/>
      <c r="U4381" s="37"/>
      <c r="W4381" s="37"/>
      <c r="Y4381" s="37"/>
      <c r="Z4381" s="37"/>
      <c r="AB4381" s="37"/>
    </row>
    <row r="4382" spans="1:28" x14ac:dyDescent="0.2">
      <c r="A4382" s="124"/>
      <c r="B4382" s="37"/>
      <c r="C4382" s="37"/>
      <c r="D4382" s="37"/>
      <c r="F4382" s="37"/>
      <c r="G4382" s="37"/>
      <c r="H4382" s="37"/>
      <c r="J4382" s="25"/>
      <c r="K4382" s="25"/>
      <c r="M4382" s="25"/>
      <c r="P4382" s="25"/>
      <c r="R4382" s="25"/>
      <c r="T4382" s="37"/>
      <c r="U4382" s="37"/>
      <c r="W4382" s="37"/>
      <c r="Y4382" s="37"/>
      <c r="Z4382" s="37"/>
      <c r="AB4382" s="37"/>
    </row>
    <row r="4383" spans="1:28" x14ac:dyDescent="0.2">
      <c r="A4383" s="124"/>
      <c r="B4383" s="37"/>
      <c r="C4383" s="37"/>
      <c r="D4383" s="37"/>
      <c r="F4383" s="37"/>
      <c r="G4383" s="37"/>
      <c r="H4383" s="37"/>
      <c r="J4383" s="25"/>
      <c r="K4383" s="25"/>
      <c r="M4383" s="25"/>
      <c r="P4383" s="25"/>
      <c r="R4383" s="25"/>
      <c r="T4383" s="37"/>
      <c r="U4383" s="37"/>
      <c r="W4383" s="37"/>
      <c r="Y4383" s="37"/>
      <c r="Z4383" s="37"/>
      <c r="AB4383" s="37"/>
    </row>
    <row r="4384" spans="1:28" x14ac:dyDescent="0.2">
      <c r="A4384" s="124"/>
      <c r="B4384" s="37"/>
      <c r="C4384" s="37"/>
      <c r="D4384" s="37"/>
      <c r="F4384" s="37"/>
      <c r="G4384" s="37"/>
      <c r="H4384" s="37"/>
      <c r="J4384" s="25"/>
      <c r="K4384" s="25"/>
      <c r="M4384" s="25"/>
      <c r="P4384" s="25"/>
      <c r="R4384" s="25"/>
      <c r="T4384" s="37"/>
      <c r="U4384" s="37"/>
      <c r="W4384" s="37"/>
      <c r="Y4384" s="37"/>
      <c r="Z4384" s="37"/>
      <c r="AB4384" s="37"/>
    </row>
    <row r="4385" spans="1:28" x14ac:dyDescent="0.2">
      <c r="A4385" s="124"/>
      <c r="B4385" s="37"/>
      <c r="C4385" s="37"/>
      <c r="D4385" s="37"/>
      <c r="F4385" s="37"/>
      <c r="G4385" s="37"/>
      <c r="H4385" s="37"/>
      <c r="J4385" s="25"/>
      <c r="K4385" s="25"/>
      <c r="M4385" s="25"/>
      <c r="P4385" s="25"/>
      <c r="R4385" s="25"/>
      <c r="T4385" s="37"/>
      <c r="U4385" s="37"/>
      <c r="W4385" s="37"/>
      <c r="Y4385" s="37"/>
      <c r="Z4385" s="37"/>
      <c r="AB4385" s="37"/>
    </row>
    <row r="4386" spans="1:28" x14ac:dyDescent="0.2">
      <c r="A4386" s="124"/>
      <c r="B4386" s="37"/>
      <c r="C4386" s="37"/>
      <c r="D4386" s="37"/>
      <c r="F4386" s="37"/>
      <c r="G4386" s="37"/>
      <c r="H4386" s="37"/>
      <c r="J4386" s="25"/>
      <c r="K4386" s="25"/>
      <c r="M4386" s="25"/>
      <c r="P4386" s="25"/>
      <c r="R4386" s="25"/>
      <c r="T4386" s="37"/>
      <c r="U4386" s="37"/>
      <c r="W4386" s="37"/>
      <c r="Y4386" s="37"/>
      <c r="Z4386" s="37"/>
      <c r="AB4386" s="37"/>
    </row>
    <row r="4387" spans="1:28" x14ac:dyDescent="0.2">
      <c r="A4387" s="124"/>
      <c r="B4387" s="37"/>
      <c r="C4387" s="37"/>
      <c r="D4387" s="37"/>
      <c r="F4387" s="37"/>
      <c r="G4387" s="37"/>
      <c r="H4387" s="37"/>
      <c r="J4387" s="25"/>
      <c r="K4387" s="25"/>
      <c r="M4387" s="25"/>
      <c r="P4387" s="25"/>
      <c r="R4387" s="25"/>
      <c r="T4387" s="37"/>
      <c r="U4387" s="37"/>
      <c r="W4387" s="37"/>
      <c r="Y4387" s="37"/>
      <c r="Z4387" s="37"/>
      <c r="AB4387" s="37"/>
    </row>
    <row r="4388" spans="1:28" x14ac:dyDescent="0.2">
      <c r="A4388" s="124"/>
      <c r="B4388" s="37"/>
      <c r="C4388" s="37"/>
      <c r="D4388" s="37"/>
      <c r="F4388" s="37"/>
      <c r="G4388" s="37"/>
      <c r="H4388" s="37"/>
      <c r="J4388" s="25"/>
      <c r="K4388" s="25"/>
      <c r="M4388" s="25"/>
      <c r="P4388" s="25"/>
      <c r="R4388" s="25"/>
      <c r="T4388" s="37"/>
      <c r="U4388" s="37"/>
      <c r="W4388" s="37"/>
      <c r="Y4388" s="37"/>
      <c r="Z4388" s="37"/>
      <c r="AB4388" s="37"/>
    </row>
    <row r="4389" spans="1:28" x14ac:dyDescent="0.2">
      <c r="A4389" s="124"/>
      <c r="B4389" s="37"/>
      <c r="C4389" s="37"/>
      <c r="D4389" s="37"/>
      <c r="F4389" s="37"/>
      <c r="G4389" s="37"/>
      <c r="H4389" s="37"/>
      <c r="J4389" s="25"/>
      <c r="K4389" s="25"/>
      <c r="M4389" s="25"/>
      <c r="P4389" s="25"/>
      <c r="R4389" s="25"/>
      <c r="T4389" s="37"/>
      <c r="U4389" s="37"/>
      <c r="W4389" s="37"/>
      <c r="Y4389" s="37"/>
      <c r="Z4389" s="37"/>
      <c r="AB4389" s="37"/>
    </row>
    <row r="4390" spans="1:28" x14ac:dyDescent="0.2">
      <c r="A4390" s="124"/>
      <c r="B4390" s="37"/>
      <c r="C4390" s="37"/>
      <c r="D4390" s="37"/>
      <c r="F4390" s="37"/>
      <c r="G4390" s="37"/>
      <c r="H4390" s="37"/>
      <c r="J4390" s="25"/>
      <c r="K4390" s="25"/>
      <c r="M4390" s="25"/>
      <c r="P4390" s="25"/>
      <c r="R4390" s="25"/>
      <c r="T4390" s="37"/>
      <c r="U4390" s="37"/>
      <c r="W4390" s="37"/>
      <c r="Y4390" s="37"/>
      <c r="Z4390" s="37"/>
      <c r="AB4390" s="37"/>
    </row>
    <row r="4391" spans="1:28" x14ac:dyDescent="0.2">
      <c r="A4391" s="124"/>
      <c r="B4391" s="37"/>
      <c r="C4391" s="37"/>
      <c r="D4391" s="37"/>
      <c r="F4391" s="37"/>
      <c r="G4391" s="37"/>
      <c r="H4391" s="37"/>
      <c r="J4391" s="25"/>
      <c r="K4391" s="25"/>
      <c r="M4391" s="25"/>
      <c r="P4391" s="25"/>
      <c r="R4391" s="25"/>
      <c r="T4391" s="37"/>
      <c r="U4391" s="37"/>
      <c r="W4391" s="37"/>
      <c r="Y4391" s="37"/>
      <c r="Z4391" s="37"/>
      <c r="AB4391" s="37"/>
    </row>
    <row r="4392" spans="1:28" x14ac:dyDescent="0.2">
      <c r="A4392" s="124"/>
      <c r="B4392" s="37"/>
      <c r="C4392" s="37"/>
      <c r="D4392" s="37"/>
      <c r="F4392" s="37"/>
      <c r="G4392" s="37"/>
      <c r="H4392" s="37"/>
      <c r="J4392" s="25"/>
      <c r="K4392" s="25"/>
      <c r="M4392" s="25"/>
      <c r="P4392" s="25"/>
      <c r="R4392" s="25"/>
      <c r="T4392" s="37"/>
      <c r="U4392" s="37"/>
      <c r="W4392" s="37"/>
      <c r="Y4392" s="37"/>
      <c r="Z4392" s="37"/>
      <c r="AB4392" s="37"/>
    </row>
    <row r="4393" spans="1:28" x14ac:dyDescent="0.2">
      <c r="A4393" s="124"/>
      <c r="B4393" s="37"/>
      <c r="C4393" s="37"/>
      <c r="D4393" s="37"/>
      <c r="F4393" s="37"/>
      <c r="G4393" s="37"/>
      <c r="H4393" s="37"/>
      <c r="J4393" s="25"/>
      <c r="K4393" s="25"/>
      <c r="M4393" s="25"/>
      <c r="P4393" s="25"/>
      <c r="R4393" s="25"/>
      <c r="T4393" s="37"/>
      <c r="U4393" s="37"/>
      <c r="W4393" s="37"/>
      <c r="Y4393" s="37"/>
      <c r="Z4393" s="37"/>
      <c r="AB4393" s="37"/>
    </row>
    <row r="4394" spans="1:28" x14ac:dyDescent="0.2">
      <c r="A4394" s="124"/>
      <c r="B4394" s="37"/>
      <c r="C4394" s="37"/>
      <c r="D4394" s="37"/>
      <c r="F4394" s="37"/>
      <c r="G4394" s="37"/>
      <c r="H4394" s="37"/>
      <c r="J4394" s="25"/>
      <c r="K4394" s="25"/>
      <c r="M4394" s="25"/>
      <c r="P4394" s="25"/>
      <c r="R4394" s="25"/>
      <c r="T4394" s="37"/>
      <c r="U4394" s="37"/>
      <c r="W4394" s="37"/>
      <c r="Y4394" s="37"/>
      <c r="Z4394" s="37"/>
      <c r="AB4394" s="37"/>
    </row>
    <row r="4395" spans="1:28" x14ac:dyDescent="0.2">
      <c r="A4395" s="124"/>
      <c r="B4395" s="37"/>
      <c r="C4395" s="37"/>
      <c r="D4395" s="37"/>
      <c r="F4395" s="37"/>
      <c r="G4395" s="37"/>
      <c r="H4395" s="37"/>
      <c r="J4395" s="25"/>
      <c r="K4395" s="25"/>
      <c r="M4395" s="25"/>
      <c r="P4395" s="25"/>
      <c r="R4395" s="25"/>
      <c r="T4395" s="37"/>
      <c r="U4395" s="37"/>
      <c r="W4395" s="37"/>
      <c r="Y4395" s="37"/>
      <c r="Z4395" s="37"/>
      <c r="AB4395" s="37"/>
    </row>
    <row r="4396" spans="1:28" x14ac:dyDescent="0.2">
      <c r="A4396" s="124"/>
      <c r="B4396" s="37"/>
      <c r="C4396" s="37"/>
      <c r="D4396" s="37"/>
      <c r="F4396" s="37"/>
      <c r="G4396" s="37"/>
      <c r="H4396" s="37"/>
      <c r="J4396" s="25"/>
      <c r="K4396" s="25"/>
      <c r="M4396" s="25"/>
      <c r="P4396" s="25"/>
      <c r="R4396" s="25"/>
      <c r="T4396" s="37"/>
      <c r="U4396" s="37"/>
      <c r="W4396" s="37"/>
      <c r="Y4396" s="37"/>
      <c r="Z4396" s="37"/>
      <c r="AB4396" s="37"/>
    </row>
    <row r="4397" spans="1:28" x14ac:dyDescent="0.2">
      <c r="A4397" s="124"/>
      <c r="B4397" s="37"/>
      <c r="C4397" s="37"/>
      <c r="D4397" s="37"/>
      <c r="F4397" s="37"/>
      <c r="G4397" s="37"/>
      <c r="H4397" s="37"/>
      <c r="J4397" s="25"/>
      <c r="K4397" s="25"/>
      <c r="M4397" s="25"/>
      <c r="P4397" s="25"/>
      <c r="R4397" s="25"/>
      <c r="T4397" s="37"/>
      <c r="U4397" s="37"/>
      <c r="W4397" s="37"/>
      <c r="Y4397" s="37"/>
      <c r="Z4397" s="37"/>
      <c r="AB4397" s="37"/>
    </row>
    <row r="4398" spans="1:28" x14ac:dyDescent="0.2">
      <c r="A4398" s="124"/>
      <c r="B4398" s="37"/>
      <c r="C4398" s="37"/>
      <c r="D4398" s="37"/>
      <c r="F4398" s="37"/>
      <c r="G4398" s="37"/>
      <c r="H4398" s="37"/>
      <c r="J4398" s="25"/>
      <c r="K4398" s="25"/>
      <c r="M4398" s="25"/>
      <c r="P4398" s="25"/>
      <c r="R4398" s="25"/>
      <c r="T4398" s="37"/>
      <c r="U4398" s="37"/>
      <c r="W4398" s="37"/>
      <c r="Y4398" s="37"/>
      <c r="Z4398" s="37"/>
      <c r="AB4398" s="37"/>
    </row>
    <row r="4399" spans="1:28" x14ac:dyDescent="0.2">
      <c r="A4399" s="124"/>
      <c r="B4399" s="37"/>
      <c r="C4399" s="37"/>
      <c r="D4399" s="37"/>
      <c r="F4399" s="37"/>
      <c r="G4399" s="37"/>
      <c r="H4399" s="37"/>
      <c r="J4399" s="25"/>
      <c r="K4399" s="25"/>
      <c r="M4399" s="25"/>
      <c r="P4399" s="25"/>
      <c r="R4399" s="25"/>
      <c r="T4399" s="37"/>
      <c r="U4399" s="37"/>
      <c r="W4399" s="37"/>
      <c r="Y4399" s="37"/>
      <c r="Z4399" s="37"/>
      <c r="AB4399" s="37"/>
    </row>
    <row r="4400" spans="1:28" x14ac:dyDescent="0.2">
      <c r="A4400" s="124"/>
      <c r="B4400" s="37"/>
      <c r="C4400" s="37"/>
      <c r="D4400" s="37"/>
      <c r="F4400" s="37"/>
      <c r="G4400" s="37"/>
      <c r="H4400" s="37"/>
      <c r="J4400" s="25"/>
      <c r="K4400" s="25"/>
      <c r="M4400" s="25"/>
      <c r="P4400" s="25"/>
      <c r="R4400" s="25"/>
      <c r="T4400" s="37"/>
      <c r="U4400" s="37"/>
      <c r="W4400" s="37"/>
      <c r="Y4400" s="37"/>
      <c r="Z4400" s="37"/>
      <c r="AB4400" s="37"/>
    </row>
    <row r="4401" spans="1:28" x14ac:dyDescent="0.2">
      <c r="A4401" s="124"/>
      <c r="B4401" s="37"/>
      <c r="C4401" s="37"/>
      <c r="D4401" s="37"/>
      <c r="F4401" s="37"/>
      <c r="G4401" s="37"/>
      <c r="H4401" s="37"/>
      <c r="J4401" s="25"/>
      <c r="K4401" s="25"/>
      <c r="M4401" s="25"/>
      <c r="P4401" s="25"/>
      <c r="R4401" s="25"/>
      <c r="T4401" s="37"/>
      <c r="U4401" s="37"/>
      <c r="W4401" s="37"/>
      <c r="Y4401" s="37"/>
      <c r="Z4401" s="37"/>
      <c r="AB4401" s="37"/>
    </row>
    <row r="4402" spans="1:28" x14ac:dyDescent="0.2">
      <c r="A4402" s="124"/>
      <c r="B4402" s="37"/>
      <c r="C4402" s="37"/>
      <c r="D4402" s="37"/>
      <c r="F4402" s="37"/>
      <c r="G4402" s="37"/>
      <c r="H4402" s="37"/>
      <c r="J4402" s="25"/>
      <c r="K4402" s="25"/>
      <c r="M4402" s="25"/>
      <c r="P4402" s="25"/>
      <c r="R4402" s="25"/>
      <c r="T4402" s="37"/>
      <c r="U4402" s="37"/>
      <c r="W4402" s="37"/>
      <c r="Y4402" s="37"/>
      <c r="Z4402" s="37"/>
      <c r="AB4402" s="37"/>
    </row>
    <row r="4403" spans="1:28" x14ac:dyDescent="0.2">
      <c r="A4403" s="124"/>
      <c r="B4403" s="37"/>
      <c r="C4403" s="37"/>
      <c r="D4403" s="37"/>
      <c r="F4403" s="37"/>
      <c r="G4403" s="37"/>
      <c r="H4403" s="37"/>
      <c r="J4403" s="25"/>
      <c r="K4403" s="25"/>
      <c r="M4403" s="25"/>
      <c r="P4403" s="25"/>
      <c r="R4403" s="25"/>
      <c r="T4403" s="37"/>
      <c r="U4403" s="37"/>
      <c r="W4403" s="37"/>
      <c r="Y4403" s="37"/>
      <c r="Z4403" s="37"/>
      <c r="AB4403" s="37"/>
    </row>
    <row r="4404" spans="1:28" x14ac:dyDescent="0.2">
      <c r="A4404" s="124"/>
      <c r="B4404" s="37"/>
      <c r="C4404" s="37"/>
      <c r="D4404" s="37"/>
      <c r="F4404" s="37"/>
      <c r="G4404" s="37"/>
      <c r="H4404" s="37"/>
      <c r="J4404" s="25"/>
      <c r="K4404" s="25"/>
      <c r="M4404" s="25"/>
      <c r="P4404" s="25"/>
      <c r="R4404" s="25"/>
      <c r="T4404" s="37"/>
      <c r="U4404" s="37"/>
      <c r="W4404" s="37"/>
      <c r="Y4404" s="37"/>
      <c r="Z4404" s="37"/>
      <c r="AB4404" s="37"/>
    </row>
    <row r="4405" spans="1:28" x14ac:dyDescent="0.2">
      <c r="A4405" s="124"/>
      <c r="B4405" s="37"/>
      <c r="C4405" s="37"/>
      <c r="D4405" s="37"/>
      <c r="F4405" s="37"/>
      <c r="G4405" s="37"/>
      <c r="H4405" s="37"/>
      <c r="J4405" s="25"/>
      <c r="K4405" s="25"/>
      <c r="M4405" s="25"/>
      <c r="P4405" s="25"/>
      <c r="R4405" s="25"/>
      <c r="T4405" s="37"/>
      <c r="U4405" s="37"/>
      <c r="W4405" s="37"/>
      <c r="Y4405" s="37"/>
      <c r="Z4405" s="37"/>
      <c r="AB4405" s="37"/>
    </row>
    <row r="4406" spans="1:28" x14ac:dyDescent="0.2">
      <c r="A4406" s="124"/>
      <c r="B4406" s="37"/>
      <c r="C4406" s="37"/>
      <c r="D4406" s="37"/>
      <c r="F4406" s="37"/>
      <c r="G4406" s="37"/>
      <c r="H4406" s="37"/>
      <c r="J4406" s="25"/>
      <c r="K4406" s="25"/>
      <c r="M4406" s="25"/>
      <c r="P4406" s="25"/>
      <c r="R4406" s="25"/>
      <c r="T4406" s="37"/>
      <c r="U4406" s="37"/>
      <c r="W4406" s="37"/>
      <c r="Y4406" s="37"/>
      <c r="Z4406" s="37"/>
      <c r="AB4406" s="37"/>
    </row>
    <row r="4407" spans="1:28" x14ac:dyDescent="0.2">
      <c r="A4407" s="124"/>
      <c r="B4407" s="37"/>
      <c r="C4407" s="37"/>
      <c r="D4407" s="37"/>
      <c r="F4407" s="37"/>
      <c r="G4407" s="37"/>
      <c r="H4407" s="37"/>
      <c r="J4407" s="25"/>
      <c r="K4407" s="25"/>
      <c r="M4407" s="25"/>
      <c r="P4407" s="25"/>
      <c r="R4407" s="25"/>
      <c r="T4407" s="37"/>
      <c r="U4407" s="37"/>
      <c r="W4407" s="37"/>
      <c r="Y4407" s="37"/>
      <c r="Z4407" s="37"/>
      <c r="AB4407" s="37"/>
    </row>
    <row r="4408" spans="1:28" x14ac:dyDescent="0.2">
      <c r="A4408" s="124"/>
      <c r="B4408" s="37"/>
      <c r="C4408" s="37"/>
      <c r="D4408" s="37"/>
      <c r="F4408" s="37"/>
      <c r="G4408" s="37"/>
      <c r="H4408" s="37"/>
      <c r="J4408" s="25"/>
      <c r="K4408" s="25"/>
      <c r="M4408" s="25"/>
      <c r="P4408" s="25"/>
      <c r="R4408" s="25"/>
      <c r="T4408" s="37"/>
      <c r="U4408" s="37"/>
      <c r="W4408" s="37"/>
      <c r="Y4408" s="37"/>
      <c r="Z4408" s="37"/>
      <c r="AB4408" s="37"/>
    </row>
    <row r="4409" spans="1:28" x14ac:dyDescent="0.2">
      <c r="A4409" s="124"/>
      <c r="B4409" s="37"/>
      <c r="C4409" s="37"/>
      <c r="D4409" s="37"/>
      <c r="F4409" s="37"/>
      <c r="G4409" s="37"/>
      <c r="H4409" s="37"/>
      <c r="J4409" s="25"/>
      <c r="K4409" s="25"/>
      <c r="M4409" s="25"/>
      <c r="P4409" s="25"/>
      <c r="R4409" s="25"/>
      <c r="T4409" s="37"/>
      <c r="U4409" s="37"/>
      <c r="W4409" s="37"/>
      <c r="Y4409" s="37"/>
      <c r="Z4409" s="37"/>
      <c r="AB4409" s="37"/>
    </row>
    <row r="4410" spans="1:28" x14ac:dyDescent="0.2">
      <c r="A4410" s="124"/>
      <c r="B4410" s="37"/>
      <c r="C4410" s="37"/>
      <c r="D4410" s="37"/>
      <c r="F4410" s="37"/>
      <c r="G4410" s="37"/>
      <c r="H4410" s="37"/>
      <c r="J4410" s="25"/>
      <c r="K4410" s="25"/>
      <c r="M4410" s="25"/>
      <c r="P4410" s="25"/>
      <c r="R4410" s="25"/>
      <c r="T4410" s="37"/>
      <c r="U4410" s="37"/>
      <c r="W4410" s="37"/>
      <c r="Y4410" s="37"/>
      <c r="Z4410" s="37"/>
      <c r="AB4410" s="37"/>
    </row>
    <row r="4411" spans="1:28" x14ac:dyDescent="0.2">
      <c r="A4411" s="124"/>
      <c r="B4411" s="37"/>
      <c r="C4411" s="37"/>
      <c r="D4411" s="37"/>
      <c r="F4411" s="37"/>
      <c r="G4411" s="37"/>
      <c r="H4411" s="37"/>
      <c r="J4411" s="25"/>
      <c r="K4411" s="25"/>
      <c r="M4411" s="25"/>
      <c r="P4411" s="25"/>
      <c r="R4411" s="25"/>
      <c r="T4411" s="37"/>
      <c r="U4411" s="37"/>
      <c r="W4411" s="37"/>
      <c r="Y4411" s="37"/>
      <c r="Z4411" s="37"/>
      <c r="AB4411" s="37"/>
    </row>
    <row r="4412" spans="1:28" x14ac:dyDescent="0.2">
      <c r="A4412" s="124"/>
      <c r="B4412" s="37"/>
      <c r="C4412" s="37"/>
      <c r="D4412" s="37"/>
      <c r="F4412" s="37"/>
      <c r="G4412" s="37"/>
      <c r="H4412" s="37"/>
      <c r="J4412" s="25"/>
      <c r="K4412" s="25"/>
      <c r="M4412" s="25"/>
      <c r="P4412" s="25"/>
      <c r="R4412" s="25"/>
      <c r="T4412" s="37"/>
      <c r="U4412" s="37"/>
      <c r="W4412" s="37"/>
      <c r="Y4412" s="37"/>
      <c r="Z4412" s="37"/>
      <c r="AB4412" s="37"/>
    </row>
    <row r="4413" spans="1:28" x14ac:dyDescent="0.2">
      <c r="A4413" s="124"/>
      <c r="B4413" s="37"/>
      <c r="C4413" s="37"/>
      <c r="D4413" s="37"/>
      <c r="F4413" s="37"/>
      <c r="G4413" s="37"/>
      <c r="H4413" s="37"/>
      <c r="J4413" s="25"/>
      <c r="K4413" s="25"/>
      <c r="M4413" s="25"/>
      <c r="P4413" s="25"/>
      <c r="R4413" s="25"/>
      <c r="T4413" s="37"/>
      <c r="U4413" s="37"/>
      <c r="W4413" s="37"/>
      <c r="Y4413" s="37"/>
      <c r="Z4413" s="37"/>
      <c r="AB4413" s="37"/>
    </row>
    <row r="4414" spans="1:28" x14ac:dyDescent="0.2">
      <c r="A4414" s="124"/>
      <c r="B4414" s="37"/>
      <c r="C4414" s="37"/>
      <c r="D4414" s="37"/>
      <c r="F4414" s="37"/>
      <c r="G4414" s="37"/>
      <c r="H4414" s="37"/>
      <c r="J4414" s="25"/>
      <c r="K4414" s="25"/>
      <c r="M4414" s="25"/>
      <c r="P4414" s="25"/>
      <c r="R4414" s="25"/>
      <c r="T4414" s="37"/>
      <c r="U4414" s="37"/>
      <c r="W4414" s="37"/>
      <c r="Y4414" s="37"/>
      <c r="Z4414" s="37"/>
      <c r="AB4414" s="37"/>
    </row>
    <row r="4415" spans="1:28" x14ac:dyDescent="0.2">
      <c r="A4415" s="124"/>
      <c r="B4415" s="37"/>
      <c r="C4415" s="37"/>
      <c r="D4415" s="37"/>
      <c r="F4415" s="37"/>
      <c r="G4415" s="37"/>
      <c r="H4415" s="37"/>
      <c r="J4415" s="25"/>
      <c r="K4415" s="25"/>
      <c r="M4415" s="25"/>
      <c r="P4415" s="25"/>
      <c r="R4415" s="25"/>
      <c r="T4415" s="37"/>
      <c r="U4415" s="37"/>
      <c r="W4415" s="37"/>
      <c r="Y4415" s="37"/>
      <c r="Z4415" s="37"/>
      <c r="AB4415" s="37"/>
    </row>
    <row r="4416" spans="1:28" x14ac:dyDescent="0.2">
      <c r="A4416" s="124"/>
      <c r="B4416" s="37"/>
      <c r="C4416" s="37"/>
      <c r="D4416" s="37"/>
      <c r="F4416" s="37"/>
      <c r="G4416" s="37"/>
      <c r="H4416" s="37"/>
      <c r="J4416" s="25"/>
      <c r="K4416" s="25"/>
      <c r="M4416" s="25"/>
      <c r="P4416" s="25"/>
      <c r="R4416" s="25"/>
      <c r="T4416" s="37"/>
      <c r="U4416" s="37"/>
      <c r="W4416" s="37"/>
      <c r="Y4416" s="37"/>
      <c r="Z4416" s="37"/>
      <c r="AB4416" s="37"/>
    </row>
    <row r="4417" spans="1:28" x14ac:dyDescent="0.2">
      <c r="A4417" s="124"/>
      <c r="B4417" s="37"/>
      <c r="C4417" s="37"/>
      <c r="D4417" s="37"/>
      <c r="F4417" s="37"/>
      <c r="G4417" s="37"/>
      <c r="H4417" s="37"/>
      <c r="J4417" s="25"/>
      <c r="K4417" s="25"/>
      <c r="M4417" s="25"/>
      <c r="P4417" s="25"/>
      <c r="R4417" s="25"/>
      <c r="T4417" s="37"/>
      <c r="U4417" s="37"/>
      <c r="W4417" s="37"/>
      <c r="Y4417" s="37"/>
      <c r="Z4417" s="37"/>
      <c r="AB4417" s="37"/>
    </row>
    <row r="4418" spans="1:28" x14ac:dyDescent="0.2">
      <c r="A4418" s="124"/>
      <c r="B4418" s="37"/>
      <c r="C4418" s="37"/>
      <c r="D4418" s="37"/>
      <c r="F4418" s="37"/>
      <c r="G4418" s="37"/>
      <c r="H4418" s="37"/>
      <c r="J4418" s="25"/>
      <c r="K4418" s="25"/>
      <c r="M4418" s="25"/>
      <c r="P4418" s="25"/>
      <c r="R4418" s="25"/>
      <c r="T4418" s="37"/>
      <c r="U4418" s="37"/>
      <c r="W4418" s="37"/>
      <c r="Y4418" s="37"/>
      <c r="Z4418" s="37"/>
      <c r="AB4418" s="37"/>
    </row>
    <row r="4419" spans="1:28" x14ac:dyDescent="0.2">
      <c r="A4419" s="124"/>
      <c r="B4419" s="37"/>
      <c r="C4419" s="37"/>
      <c r="D4419" s="37"/>
      <c r="F4419" s="37"/>
      <c r="G4419" s="37"/>
      <c r="H4419" s="37"/>
      <c r="J4419" s="25"/>
      <c r="K4419" s="25"/>
      <c r="M4419" s="25"/>
      <c r="P4419" s="25"/>
      <c r="R4419" s="25"/>
      <c r="T4419" s="37"/>
      <c r="U4419" s="37"/>
      <c r="W4419" s="37"/>
      <c r="Y4419" s="37"/>
      <c r="Z4419" s="37"/>
      <c r="AB4419" s="37"/>
    </row>
    <row r="4420" spans="1:28" x14ac:dyDescent="0.2">
      <c r="A4420" s="124"/>
      <c r="B4420" s="37"/>
      <c r="C4420" s="37"/>
      <c r="D4420" s="37"/>
      <c r="F4420" s="37"/>
      <c r="G4420" s="37"/>
      <c r="H4420" s="37"/>
      <c r="J4420" s="25"/>
      <c r="K4420" s="25"/>
      <c r="M4420" s="25"/>
      <c r="P4420" s="25"/>
      <c r="R4420" s="25"/>
      <c r="T4420" s="37"/>
      <c r="U4420" s="37"/>
      <c r="W4420" s="37"/>
      <c r="Y4420" s="37"/>
      <c r="Z4420" s="37"/>
      <c r="AB4420" s="37"/>
    </row>
    <row r="4421" spans="1:28" x14ac:dyDescent="0.2">
      <c r="A4421" s="124"/>
      <c r="B4421" s="37"/>
      <c r="C4421" s="37"/>
      <c r="D4421" s="37"/>
      <c r="F4421" s="37"/>
      <c r="G4421" s="37"/>
      <c r="H4421" s="37"/>
      <c r="J4421" s="25"/>
      <c r="K4421" s="25"/>
      <c r="M4421" s="25"/>
      <c r="P4421" s="25"/>
      <c r="R4421" s="25"/>
      <c r="T4421" s="37"/>
      <c r="U4421" s="37"/>
      <c r="W4421" s="37"/>
      <c r="Y4421" s="37"/>
      <c r="Z4421" s="37"/>
      <c r="AB4421" s="37"/>
    </row>
    <row r="4422" spans="1:28" x14ac:dyDescent="0.2">
      <c r="A4422" s="124"/>
      <c r="B4422" s="37"/>
      <c r="C4422" s="37"/>
      <c r="D4422" s="37"/>
      <c r="F4422" s="37"/>
      <c r="G4422" s="37"/>
      <c r="H4422" s="37"/>
      <c r="J4422" s="25"/>
      <c r="K4422" s="25"/>
      <c r="M4422" s="25"/>
      <c r="P4422" s="25"/>
      <c r="R4422" s="25"/>
      <c r="T4422" s="37"/>
      <c r="U4422" s="37"/>
      <c r="W4422" s="37"/>
      <c r="Y4422" s="37"/>
      <c r="Z4422" s="37"/>
      <c r="AB4422" s="37"/>
    </row>
    <row r="4423" spans="1:28" x14ac:dyDescent="0.2">
      <c r="A4423" s="124"/>
      <c r="B4423" s="37"/>
      <c r="C4423" s="37"/>
      <c r="D4423" s="37"/>
      <c r="F4423" s="37"/>
      <c r="G4423" s="37"/>
      <c r="H4423" s="37"/>
      <c r="J4423" s="25"/>
      <c r="K4423" s="25"/>
      <c r="M4423" s="25"/>
      <c r="P4423" s="25"/>
      <c r="R4423" s="25"/>
      <c r="T4423" s="37"/>
      <c r="U4423" s="37"/>
      <c r="W4423" s="37"/>
      <c r="Y4423" s="37"/>
      <c r="Z4423" s="37"/>
      <c r="AB4423" s="37"/>
    </row>
    <row r="4424" spans="1:28" x14ac:dyDescent="0.2">
      <c r="A4424" s="124"/>
      <c r="B4424" s="37"/>
      <c r="C4424" s="37"/>
      <c r="D4424" s="37"/>
      <c r="F4424" s="37"/>
      <c r="G4424" s="37"/>
      <c r="H4424" s="37"/>
      <c r="J4424" s="25"/>
      <c r="K4424" s="25"/>
      <c r="M4424" s="25"/>
      <c r="P4424" s="25"/>
      <c r="R4424" s="25"/>
      <c r="T4424" s="37"/>
      <c r="U4424" s="37"/>
      <c r="W4424" s="37"/>
      <c r="Y4424" s="37"/>
      <c r="Z4424" s="37"/>
      <c r="AB4424" s="37"/>
    </row>
    <row r="4425" spans="1:28" x14ac:dyDescent="0.2">
      <c r="A4425" s="124"/>
      <c r="B4425" s="37"/>
      <c r="C4425" s="37"/>
      <c r="D4425" s="37"/>
      <c r="F4425" s="37"/>
      <c r="G4425" s="37"/>
      <c r="H4425" s="37"/>
      <c r="J4425" s="25"/>
      <c r="K4425" s="25"/>
      <c r="M4425" s="25"/>
      <c r="P4425" s="25"/>
      <c r="R4425" s="25"/>
      <c r="T4425" s="37"/>
      <c r="U4425" s="37"/>
      <c r="W4425" s="37"/>
      <c r="Y4425" s="37"/>
      <c r="Z4425" s="37"/>
      <c r="AB4425" s="37"/>
    </row>
    <row r="4426" spans="1:28" x14ac:dyDescent="0.2">
      <c r="A4426" s="124"/>
      <c r="B4426" s="37"/>
      <c r="C4426" s="37"/>
      <c r="D4426" s="37"/>
      <c r="F4426" s="37"/>
      <c r="G4426" s="37"/>
      <c r="H4426" s="37"/>
      <c r="J4426" s="25"/>
      <c r="K4426" s="25"/>
      <c r="M4426" s="25"/>
      <c r="P4426" s="25"/>
      <c r="R4426" s="25"/>
      <c r="T4426" s="37"/>
      <c r="U4426" s="37"/>
      <c r="W4426" s="37"/>
      <c r="Y4426" s="37"/>
      <c r="Z4426" s="37"/>
      <c r="AB4426" s="37"/>
    </row>
    <row r="4427" spans="1:28" x14ac:dyDescent="0.2">
      <c r="A4427" s="124"/>
      <c r="B4427" s="37"/>
      <c r="C4427" s="37"/>
      <c r="D4427" s="37"/>
      <c r="F4427" s="37"/>
      <c r="G4427" s="37"/>
      <c r="H4427" s="37"/>
      <c r="J4427" s="25"/>
      <c r="K4427" s="25"/>
      <c r="M4427" s="25"/>
      <c r="P4427" s="25"/>
      <c r="R4427" s="25"/>
      <c r="T4427" s="37"/>
      <c r="U4427" s="37"/>
      <c r="W4427" s="37"/>
      <c r="Y4427" s="37"/>
      <c r="Z4427" s="37"/>
      <c r="AB4427" s="37"/>
    </row>
    <row r="4428" spans="1:28" x14ac:dyDescent="0.2">
      <c r="A4428" s="124"/>
      <c r="B4428" s="37"/>
      <c r="C4428" s="37"/>
      <c r="D4428" s="37"/>
      <c r="F4428" s="37"/>
      <c r="G4428" s="37"/>
      <c r="H4428" s="37"/>
      <c r="J4428" s="25"/>
      <c r="K4428" s="25"/>
      <c r="M4428" s="25"/>
      <c r="P4428" s="25"/>
      <c r="R4428" s="25"/>
      <c r="T4428" s="37"/>
      <c r="U4428" s="37"/>
      <c r="W4428" s="37"/>
      <c r="Y4428" s="37"/>
      <c r="Z4428" s="37"/>
      <c r="AB4428" s="37"/>
    </row>
    <row r="4429" spans="1:28" x14ac:dyDescent="0.2">
      <c r="A4429" s="124"/>
      <c r="B4429" s="37"/>
      <c r="C4429" s="37"/>
      <c r="D4429" s="37"/>
      <c r="F4429" s="37"/>
      <c r="G4429" s="37"/>
      <c r="H4429" s="37"/>
      <c r="J4429" s="25"/>
      <c r="K4429" s="25"/>
      <c r="M4429" s="25"/>
      <c r="P4429" s="25"/>
      <c r="R4429" s="25"/>
      <c r="T4429" s="37"/>
      <c r="U4429" s="37"/>
      <c r="W4429" s="37"/>
      <c r="Y4429" s="37"/>
      <c r="Z4429" s="37"/>
      <c r="AB4429" s="37"/>
    </row>
    <row r="4430" spans="1:28" x14ac:dyDescent="0.2">
      <c r="A4430" s="124"/>
      <c r="B4430" s="37"/>
      <c r="C4430" s="37"/>
      <c r="D4430" s="37"/>
      <c r="F4430" s="37"/>
      <c r="G4430" s="37"/>
      <c r="H4430" s="37"/>
      <c r="J4430" s="25"/>
      <c r="K4430" s="25"/>
      <c r="M4430" s="25"/>
      <c r="P4430" s="25"/>
      <c r="R4430" s="25"/>
      <c r="T4430" s="37"/>
      <c r="U4430" s="37"/>
      <c r="W4430" s="37"/>
      <c r="Y4430" s="37"/>
      <c r="Z4430" s="37"/>
      <c r="AB4430" s="37"/>
    </row>
    <row r="4431" spans="1:28" x14ac:dyDescent="0.2">
      <c r="A4431" s="124"/>
      <c r="B4431" s="37"/>
      <c r="C4431" s="37"/>
      <c r="D4431" s="37"/>
      <c r="F4431" s="37"/>
      <c r="G4431" s="37"/>
      <c r="H4431" s="37"/>
      <c r="J4431" s="25"/>
      <c r="K4431" s="25"/>
      <c r="M4431" s="25"/>
      <c r="P4431" s="25"/>
      <c r="R4431" s="25"/>
      <c r="T4431" s="37"/>
      <c r="U4431" s="37"/>
      <c r="W4431" s="37"/>
      <c r="Y4431" s="37"/>
      <c r="Z4431" s="37"/>
      <c r="AB4431" s="37"/>
    </row>
    <row r="4432" spans="1:28" x14ac:dyDescent="0.2">
      <c r="A4432" s="124"/>
      <c r="B4432" s="37"/>
      <c r="C4432" s="37"/>
      <c r="D4432" s="37"/>
      <c r="F4432" s="37"/>
      <c r="G4432" s="37"/>
      <c r="H4432" s="37"/>
      <c r="J4432" s="25"/>
      <c r="K4432" s="25"/>
      <c r="M4432" s="25"/>
      <c r="P4432" s="25"/>
      <c r="R4432" s="25"/>
      <c r="T4432" s="37"/>
      <c r="U4432" s="37"/>
      <c r="W4432" s="37"/>
      <c r="Y4432" s="37"/>
      <c r="Z4432" s="37"/>
      <c r="AB4432" s="37"/>
    </row>
    <row r="4433" spans="1:28" x14ac:dyDescent="0.2">
      <c r="A4433" s="124"/>
      <c r="B4433" s="37"/>
      <c r="C4433" s="37"/>
      <c r="D4433" s="37"/>
      <c r="F4433" s="37"/>
      <c r="G4433" s="37"/>
      <c r="H4433" s="37"/>
      <c r="J4433" s="25"/>
      <c r="K4433" s="25"/>
      <c r="M4433" s="25"/>
      <c r="P4433" s="25"/>
      <c r="R4433" s="25"/>
      <c r="T4433" s="37"/>
      <c r="U4433" s="37"/>
      <c r="W4433" s="37"/>
      <c r="Y4433" s="37"/>
      <c r="Z4433" s="37"/>
      <c r="AB4433" s="37"/>
    </row>
    <row r="4434" spans="1:28" x14ac:dyDescent="0.2">
      <c r="A4434" s="124"/>
      <c r="B4434" s="37"/>
      <c r="C4434" s="37"/>
      <c r="D4434" s="37"/>
      <c r="F4434" s="37"/>
      <c r="G4434" s="37"/>
      <c r="H4434" s="37"/>
      <c r="J4434" s="25"/>
      <c r="K4434" s="25"/>
      <c r="M4434" s="25"/>
      <c r="P4434" s="25"/>
      <c r="R4434" s="25"/>
      <c r="T4434" s="37"/>
      <c r="U4434" s="37"/>
      <c r="W4434" s="37"/>
      <c r="Y4434" s="37"/>
      <c r="Z4434" s="37"/>
      <c r="AB4434" s="37"/>
    </row>
    <row r="4435" spans="1:28" x14ac:dyDescent="0.2">
      <c r="A4435" s="124"/>
      <c r="B4435" s="37"/>
      <c r="C4435" s="37"/>
      <c r="D4435" s="37"/>
      <c r="F4435" s="37"/>
      <c r="G4435" s="37"/>
      <c r="H4435" s="37"/>
      <c r="J4435" s="25"/>
      <c r="K4435" s="25"/>
      <c r="M4435" s="25"/>
      <c r="P4435" s="25"/>
      <c r="R4435" s="25"/>
      <c r="T4435" s="37"/>
      <c r="U4435" s="37"/>
      <c r="W4435" s="37"/>
      <c r="Y4435" s="37"/>
      <c r="Z4435" s="37"/>
      <c r="AB4435" s="37"/>
    </row>
    <row r="4436" spans="1:28" x14ac:dyDescent="0.2">
      <c r="A4436" s="124"/>
      <c r="B4436" s="37"/>
      <c r="C4436" s="37"/>
      <c r="D4436" s="37"/>
      <c r="F4436" s="37"/>
      <c r="G4436" s="37"/>
      <c r="H4436" s="37"/>
      <c r="J4436" s="25"/>
      <c r="K4436" s="25"/>
      <c r="M4436" s="25"/>
      <c r="P4436" s="25"/>
      <c r="R4436" s="25"/>
      <c r="T4436" s="37"/>
      <c r="U4436" s="37"/>
      <c r="W4436" s="37"/>
      <c r="Y4436" s="37"/>
      <c r="Z4436" s="37"/>
      <c r="AB4436" s="37"/>
    </row>
    <row r="4437" spans="1:28" x14ac:dyDescent="0.2">
      <c r="A4437" s="124"/>
      <c r="B4437" s="37"/>
      <c r="C4437" s="37"/>
      <c r="D4437" s="37"/>
      <c r="F4437" s="37"/>
      <c r="G4437" s="37"/>
      <c r="H4437" s="37"/>
      <c r="J4437" s="25"/>
      <c r="K4437" s="25"/>
      <c r="M4437" s="25"/>
      <c r="P4437" s="25"/>
      <c r="R4437" s="25"/>
      <c r="T4437" s="37"/>
      <c r="U4437" s="37"/>
      <c r="W4437" s="37"/>
      <c r="Y4437" s="37"/>
      <c r="Z4437" s="37"/>
      <c r="AB4437" s="37"/>
    </row>
    <row r="4438" spans="1:28" x14ac:dyDescent="0.2">
      <c r="A4438" s="124"/>
      <c r="B4438" s="37"/>
      <c r="C4438" s="37"/>
      <c r="D4438" s="37"/>
      <c r="F4438" s="37"/>
      <c r="G4438" s="37"/>
      <c r="H4438" s="37"/>
      <c r="J4438" s="25"/>
      <c r="K4438" s="25"/>
      <c r="M4438" s="25"/>
      <c r="P4438" s="25"/>
      <c r="R4438" s="25"/>
      <c r="T4438" s="37"/>
      <c r="U4438" s="37"/>
      <c r="W4438" s="37"/>
      <c r="Y4438" s="37"/>
      <c r="Z4438" s="37"/>
      <c r="AB4438" s="37"/>
    </row>
    <row r="4439" spans="1:28" x14ac:dyDescent="0.2">
      <c r="A4439" s="124"/>
      <c r="B4439" s="37"/>
      <c r="C4439" s="37"/>
      <c r="D4439" s="37"/>
      <c r="F4439" s="37"/>
      <c r="G4439" s="37"/>
      <c r="H4439" s="37"/>
      <c r="J4439" s="25"/>
      <c r="K4439" s="25"/>
      <c r="M4439" s="25"/>
      <c r="P4439" s="25"/>
      <c r="R4439" s="25"/>
      <c r="T4439" s="37"/>
      <c r="U4439" s="37"/>
      <c r="W4439" s="37"/>
      <c r="Y4439" s="37"/>
      <c r="Z4439" s="37"/>
      <c r="AB4439" s="37"/>
    </row>
    <row r="4440" spans="1:28" x14ac:dyDescent="0.2">
      <c r="A4440" s="124"/>
      <c r="B4440" s="37"/>
      <c r="C4440" s="37"/>
      <c r="D4440" s="37"/>
      <c r="F4440" s="37"/>
      <c r="G4440" s="37"/>
      <c r="H4440" s="37"/>
      <c r="J4440" s="25"/>
      <c r="K4440" s="25"/>
      <c r="M4440" s="25"/>
      <c r="P4440" s="25"/>
      <c r="R4440" s="25"/>
      <c r="T4440" s="37"/>
      <c r="U4440" s="37"/>
      <c r="W4440" s="37"/>
      <c r="Y4440" s="37"/>
      <c r="Z4440" s="37"/>
      <c r="AB4440" s="37"/>
    </row>
    <row r="4441" spans="1:28" x14ac:dyDescent="0.2">
      <c r="A4441" s="124"/>
      <c r="B4441" s="37"/>
      <c r="C4441" s="37"/>
      <c r="D4441" s="37"/>
      <c r="F4441" s="37"/>
      <c r="G4441" s="37"/>
      <c r="H4441" s="37"/>
      <c r="J4441" s="25"/>
      <c r="K4441" s="25"/>
      <c r="M4441" s="25"/>
      <c r="P4441" s="25"/>
      <c r="R4441" s="25"/>
      <c r="T4441" s="37"/>
      <c r="U4441" s="37"/>
      <c r="W4441" s="37"/>
      <c r="Y4441" s="37"/>
      <c r="Z4441" s="37"/>
      <c r="AB4441" s="37"/>
    </row>
    <row r="4442" spans="1:28" x14ac:dyDescent="0.2">
      <c r="A4442" s="124"/>
      <c r="B4442" s="37"/>
      <c r="C4442" s="37"/>
      <c r="D4442" s="37"/>
      <c r="F4442" s="37"/>
      <c r="G4442" s="37"/>
      <c r="H4442" s="37"/>
      <c r="J4442" s="25"/>
      <c r="K4442" s="25"/>
      <c r="M4442" s="25"/>
      <c r="P4442" s="25"/>
      <c r="R4442" s="25"/>
      <c r="T4442" s="37"/>
      <c r="U4442" s="37"/>
      <c r="W4442" s="37"/>
      <c r="Y4442" s="37"/>
      <c r="Z4442" s="37"/>
      <c r="AB4442" s="37"/>
    </row>
    <row r="4443" spans="1:28" x14ac:dyDescent="0.2">
      <c r="A4443" s="124"/>
      <c r="B4443" s="37"/>
      <c r="C4443" s="37"/>
      <c r="D4443" s="37"/>
      <c r="F4443" s="37"/>
      <c r="G4443" s="37"/>
      <c r="H4443" s="37"/>
      <c r="J4443" s="25"/>
      <c r="K4443" s="25"/>
      <c r="M4443" s="25"/>
      <c r="P4443" s="25"/>
      <c r="R4443" s="25"/>
      <c r="T4443" s="37"/>
      <c r="U4443" s="37"/>
      <c r="W4443" s="37"/>
      <c r="Y4443" s="37"/>
      <c r="Z4443" s="37"/>
      <c r="AB4443" s="37"/>
    </row>
    <row r="4444" spans="1:28" x14ac:dyDescent="0.2">
      <c r="A4444" s="124"/>
      <c r="B4444" s="37"/>
      <c r="C4444" s="37"/>
      <c r="D4444" s="37"/>
      <c r="F4444" s="37"/>
      <c r="G4444" s="37"/>
      <c r="H4444" s="37"/>
      <c r="J4444" s="25"/>
      <c r="K4444" s="25"/>
      <c r="M4444" s="25"/>
      <c r="P4444" s="25"/>
      <c r="R4444" s="25"/>
      <c r="T4444" s="37"/>
      <c r="U4444" s="37"/>
      <c r="W4444" s="37"/>
      <c r="Y4444" s="37"/>
      <c r="Z4444" s="37"/>
      <c r="AB4444" s="37"/>
    </row>
    <row r="4445" spans="1:28" x14ac:dyDescent="0.2">
      <c r="A4445" s="124"/>
      <c r="B4445" s="37"/>
      <c r="C4445" s="37"/>
      <c r="D4445" s="37"/>
      <c r="F4445" s="37"/>
      <c r="G4445" s="37"/>
      <c r="H4445" s="37"/>
      <c r="J4445" s="25"/>
      <c r="K4445" s="25"/>
      <c r="M4445" s="25"/>
      <c r="P4445" s="25"/>
      <c r="R4445" s="25"/>
      <c r="T4445" s="37"/>
      <c r="U4445" s="37"/>
      <c r="W4445" s="37"/>
      <c r="Y4445" s="37"/>
      <c r="Z4445" s="37"/>
      <c r="AB4445" s="37"/>
    </row>
    <row r="4446" spans="1:28" x14ac:dyDescent="0.2">
      <c r="A4446" s="124"/>
      <c r="B4446" s="37"/>
      <c r="C4446" s="37"/>
      <c r="D4446" s="37"/>
      <c r="F4446" s="37"/>
      <c r="G4446" s="37"/>
      <c r="H4446" s="37"/>
      <c r="J4446" s="25"/>
      <c r="K4446" s="25"/>
      <c r="M4446" s="25"/>
      <c r="P4446" s="25"/>
      <c r="R4446" s="25"/>
      <c r="T4446" s="37"/>
      <c r="U4446" s="37"/>
      <c r="W4446" s="37"/>
      <c r="Y4446" s="37"/>
      <c r="Z4446" s="37"/>
      <c r="AB4446" s="37"/>
    </row>
    <row r="4447" spans="1:28" x14ac:dyDescent="0.2">
      <c r="A4447" s="124"/>
      <c r="B4447" s="37"/>
      <c r="C4447" s="37"/>
      <c r="D4447" s="37"/>
      <c r="F4447" s="37"/>
      <c r="G4447" s="37"/>
      <c r="H4447" s="37"/>
      <c r="J4447" s="25"/>
      <c r="K4447" s="25"/>
      <c r="M4447" s="25"/>
      <c r="P4447" s="25"/>
      <c r="R4447" s="25"/>
      <c r="T4447" s="37"/>
      <c r="U4447" s="37"/>
      <c r="W4447" s="37"/>
      <c r="Y4447" s="37"/>
      <c r="Z4447" s="37"/>
      <c r="AB4447" s="37"/>
    </row>
    <row r="4448" spans="1:28" x14ac:dyDescent="0.2">
      <c r="A4448" s="124"/>
      <c r="B4448" s="37"/>
      <c r="C4448" s="37"/>
      <c r="D4448" s="37"/>
      <c r="F4448" s="37"/>
      <c r="G4448" s="37"/>
      <c r="H4448" s="37"/>
      <c r="J4448" s="25"/>
      <c r="K4448" s="25"/>
      <c r="M4448" s="25"/>
      <c r="P4448" s="25"/>
      <c r="R4448" s="25"/>
      <c r="T4448" s="37"/>
      <c r="U4448" s="37"/>
      <c r="W4448" s="37"/>
      <c r="Y4448" s="37"/>
      <c r="Z4448" s="37"/>
      <c r="AB4448" s="37"/>
    </row>
    <row r="4449" spans="1:28" x14ac:dyDescent="0.2">
      <c r="A4449" s="124"/>
      <c r="B4449" s="37"/>
      <c r="C4449" s="37"/>
      <c r="D4449" s="37"/>
      <c r="F4449" s="37"/>
      <c r="G4449" s="37"/>
      <c r="H4449" s="37"/>
      <c r="J4449" s="25"/>
      <c r="K4449" s="25"/>
      <c r="M4449" s="25"/>
      <c r="P4449" s="25"/>
      <c r="R4449" s="25"/>
      <c r="T4449" s="37"/>
      <c r="U4449" s="37"/>
      <c r="W4449" s="37"/>
      <c r="Y4449" s="37"/>
      <c r="Z4449" s="37"/>
      <c r="AB4449" s="37"/>
    </row>
    <row r="4450" spans="1:28" x14ac:dyDescent="0.2">
      <c r="A4450" s="124"/>
      <c r="B4450" s="37"/>
      <c r="C4450" s="37"/>
      <c r="D4450" s="37"/>
      <c r="F4450" s="37"/>
      <c r="G4450" s="37"/>
      <c r="H4450" s="37"/>
      <c r="J4450" s="25"/>
      <c r="K4450" s="25"/>
      <c r="M4450" s="25"/>
      <c r="P4450" s="25"/>
      <c r="R4450" s="25"/>
      <c r="T4450" s="37"/>
      <c r="U4450" s="37"/>
      <c r="W4450" s="37"/>
      <c r="Y4450" s="37"/>
      <c r="Z4450" s="37"/>
      <c r="AB4450" s="37"/>
    </row>
    <row r="4451" spans="1:28" x14ac:dyDescent="0.2">
      <c r="A4451" s="124"/>
      <c r="B4451" s="37"/>
      <c r="C4451" s="37"/>
      <c r="D4451" s="37"/>
      <c r="F4451" s="37"/>
      <c r="G4451" s="37"/>
      <c r="H4451" s="37"/>
      <c r="J4451" s="25"/>
      <c r="K4451" s="25"/>
      <c r="M4451" s="25"/>
      <c r="P4451" s="25"/>
      <c r="R4451" s="25"/>
      <c r="T4451" s="37"/>
      <c r="U4451" s="37"/>
      <c r="W4451" s="37"/>
      <c r="Y4451" s="37"/>
      <c r="Z4451" s="37"/>
      <c r="AB4451" s="37"/>
    </row>
    <row r="4452" spans="1:28" x14ac:dyDescent="0.2">
      <c r="A4452" s="124"/>
      <c r="B4452" s="37"/>
      <c r="C4452" s="37"/>
      <c r="D4452" s="37"/>
      <c r="F4452" s="37"/>
      <c r="G4452" s="37"/>
      <c r="H4452" s="37"/>
      <c r="J4452" s="25"/>
      <c r="K4452" s="25"/>
      <c r="M4452" s="25"/>
      <c r="P4452" s="25"/>
      <c r="R4452" s="25"/>
      <c r="T4452" s="37"/>
      <c r="U4452" s="37"/>
      <c r="W4452" s="37"/>
      <c r="Y4452" s="37"/>
      <c r="Z4452" s="37"/>
      <c r="AB4452" s="37"/>
    </row>
    <row r="4453" spans="1:28" x14ac:dyDescent="0.2">
      <c r="A4453" s="124"/>
      <c r="B4453" s="37"/>
      <c r="C4453" s="37"/>
      <c r="D4453" s="37"/>
      <c r="F4453" s="37"/>
      <c r="G4453" s="37"/>
      <c r="H4453" s="37"/>
      <c r="J4453" s="25"/>
      <c r="K4453" s="25"/>
      <c r="M4453" s="25"/>
      <c r="P4453" s="25"/>
      <c r="R4453" s="25"/>
      <c r="T4453" s="37"/>
      <c r="U4453" s="37"/>
      <c r="W4453" s="37"/>
      <c r="Y4453" s="37"/>
      <c r="Z4453" s="37"/>
      <c r="AB4453" s="37"/>
    </row>
    <row r="4454" spans="1:28" x14ac:dyDescent="0.2">
      <c r="A4454" s="124"/>
      <c r="B4454" s="37"/>
      <c r="C4454" s="37"/>
      <c r="D4454" s="37"/>
      <c r="F4454" s="37"/>
      <c r="G4454" s="37"/>
      <c r="H4454" s="37"/>
      <c r="J4454" s="25"/>
      <c r="K4454" s="25"/>
      <c r="M4454" s="25"/>
      <c r="P4454" s="25"/>
      <c r="R4454" s="25"/>
      <c r="T4454" s="37"/>
      <c r="U4454" s="37"/>
      <c r="W4454" s="37"/>
      <c r="Y4454" s="37"/>
      <c r="Z4454" s="37"/>
      <c r="AB4454" s="37"/>
    </row>
    <row r="4455" spans="1:28" x14ac:dyDescent="0.2">
      <c r="A4455" s="124"/>
      <c r="B4455" s="37"/>
      <c r="C4455" s="37"/>
      <c r="D4455" s="37"/>
      <c r="F4455" s="37"/>
      <c r="G4455" s="37"/>
      <c r="H4455" s="37"/>
      <c r="J4455" s="25"/>
      <c r="K4455" s="25"/>
      <c r="M4455" s="25"/>
      <c r="P4455" s="25"/>
      <c r="R4455" s="25"/>
      <c r="T4455" s="37"/>
      <c r="U4455" s="37"/>
      <c r="W4455" s="37"/>
      <c r="Y4455" s="37"/>
      <c r="Z4455" s="37"/>
      <c r="AB4455" s="37"/>
    </row>
    <row r="4456" spans="1:28" x14ac:dyDescent="0.2">
      <c r="A4456" s="124"/>
      <c r="B4456" s="37"/>
      <c r="C4456" s="37"/>
      <c r="D4456" s="37"/>
      <c r="F4456" s="37"/>
      <c r="G4456" s="37"/>
      <c r="H4456" s="37"/>
      <c r="J4456" s="25"/>
      <c r="K4456" s="25"/>
      <c r="M4456" s="25"/>
      <c r="P4456" s="25"/>
      <c r="R4456" s="25"/>
      <c r="T4456" s="37"/>
      <c r="U4456" s="37"/>
      <c r="W4456" s="37"/>
      <c r="Y4456" s="37"/>
      <c r="Z4456" s="37"/>
      <c r="AB4456" s="37"/>
    </row>
    <row r="4457" spans="1:28" x14ac:dyDescent="0.2">
      <c r="A4457" s="124"/>
      <c r="B4457" s="37"/>
      <c r="C4457" s="37"/>
      <c r="D4457" s="37"/>
      <c r="F4457" s="37"/>
      <c r="G4457" s="37"/>
      <c r="H4457" s="37"/>
      <c r="J4457" s="25"/>
      <c r="K4457" s="25"/>
      <c r="M4457" s="25"/>
      <c r="P4457" s="25"/>
      <c r="R4457" s="25"/>
      <c r="T4457" s="37"/>
      <c r="U4457" s="37"/>
      <c r="W4457" s="37"/>
      <c r="Y4457" s="37"/>
      <c r="Z4457" s="37"/>
      <c r="AB4457" s="37"/>
    </row>
    <row r="4458" spans="1:28" x14ac:dyDescent="0.2">
      <c r="A4458" s="124"/>
      <c r="B4458" s="37"/>
      <c r="C4458" s="37"/>
      <c r="D4458" s="37"/>
      <c r="F4458" s="37"/>
      <c r="G4458" s="37"/>
      <c r="H4458" s="37"/>
      <c r="J4458" s="25"/>
      <c r="K4458" s="25"/>
      <c r="M4458" s="25"/>
      <c r="P4458" s="25"/>
      <c r="R4458" s="25"/>
      <c r="T4458" s="37"/>
      <c r="U4458" s="37"/>
      <c r="W4458" s="37"/>
      <c r="Y4458" s="37"/>
      <c r="Z4458" s="37"/>
      <c r="AB4458" s="37"/>
    </row>
    <row r="4459" spans="1:28" x14ac:dyDescent="0.2">
      <c r="A4459" s="124"/>
      <c r="B4459" s="37"/>
      <c r="C4459" s="37"/>
      <c r="D4459" s="37"/>
      <c r="F4459" s="37"/>
      <c r="G4459" s="37"/>
      <c r="H4459" s="37"/>
      <c r="J4459" s="25"/>
      <c r="K4459" s="25"/>
      <c r="M4459" s="25"/>
      <c r="P4459" s="25"/>
      <c r="R4459" s="25"/>
      <c r="T4459" s="37"/>
      <c r="U4459" s="37"/>
      <c r="W4459" s="37"/>
      <c r="Y4459" s="37"/>
      <c r="Z4459" s="37"/>
      <c r="AB4459" s="37"/>
    </row>
    <row r="4460" spans="1:28" x14ac:dyDescent="0.2">
      <c r="A4460" s="124"/>
      <c r="B4460" s="37"/>
      <c r="C4460" s="37"/>
      <c r="D4460" s="37"/>
      <c r="F4460" s="37"/>
      <c r="G4460" s="37"/>
      <c r="H4460" s="37"/>
      <c r="J4460" s="25"/>
      <c r="K4460" s="25"/>
      <c r="M4460" s="25"/>
      <c r="P4460" s="25"/>
      <c r="R4460" s="25"/>
      <c r="T4460" s="37"/>
      <c r="U4460" s="37"/>
      <c r="W4460" s="37"/>
      <c r="Y4460" s="37"/>
      <c r="Z4460" s="37"/>
      <c r="AB4460" s="37"/>
    </row>
    <row r="4461" spans="1:28" x14ac:dyDescent="0.2">
      <c r="A4461" s="124"/>
      <c r="B4461" s="37"/>
      <c r="C4461" s="37"/>
      <c r="D4461" s="37"/>
      <c r="F4461" s="37"/>
      <c r="G4461" s="37"/>
      <c r="H4461" s="37"/>
      <c r="J4461" s="25"/>
      <c r="K4461" s="25"/>
      <c r="M4461" s="25"/>
      <c r="P4461" s="25"/>
      <c r="R4461" s="25"/>
      <c r="T4461" s="37"/>
      <c r="U4461" s="37"/>
      <c r="W4461" s="37"/>
      <c r="Y4461" s="37"/>
      <c r="Z4461" s="37"/>
      <c r="AB4461" s="37"/>
    </row>
    <row r="4462" spans="1:28" x14ac:dyDescent="0.2">
      <c r="A4462" s="124"/>
      <c r="B4462" s="37"/>
      <c r="C4462" s="37"/>
      <c r="D4462" s="37"/>
      <c r="F4462" s="37"/>
      <c r="G4462" s="37"/>
      <c r="H4462" s="37"/>
      <c r="J4462" s="25"/>
      <c r="K4462" s="25"/>
      <c r="M4462" s="25"/>
      <c r="P4462" s="25"/>
      <c r="R4462" s="25"/>
      <c r="T4462" s="37"/>
      <c r="U4462" s="37"/>
      <c r="W4462" s="37"/>
      <c r="Y4462" s="37"/>
      <c r="Z4462" s="37"/>
      <c r="AB4462" s="37"/>
    </row>
    <row r="4463" spans="1:28" x14ac:dyDescent="0.2">
      <c r="A4463" s="124"/>
      <c r="B4463" s="37"/>
      <c r="C4463" s="37"/>
      <c r="D4463" s="37"/>
      <c r="F4463" s="37"/>
      <c r="G4463" s="37"/>
      <c r="H4463" s="37"/>
      <c r="J4463" s="25"/>
      <c r="K4463" s="25"/>
      <c r="M4463" s="25"/>
      <c r="P4463" s="25"/>
      <c r="R4463" s="25"/>
      <c r="T4463" s="37"/>
      <c r="U4463" s="37"/>
      <c r="W4463" s="37"/>
      <c r="Y4463" s="37"/>
      <c r="Z4463" s="37"/>
      <c r="AB4463" s="37"/>
    </row>
    <row r="4464" spans="1:28" x14ac:dyDescent="0.2">
      <c r="A4464" s="124"/>
      <c r="B4464" s="37"/>
      <c r="C4464" s="37"/>
      <c r="D4464" s="37"/>
      <c r="F4464" s="37"/>
      <c r="G4464" s="37"/>
      <c r="H4464" s="37"/>
      <c r="J4464" s="25"/>
      <c r="K4464" s="25"/>
      <c r="M4464" s="25"/>
      <c r="P4464" s="25"/>
      <c r="R4464" s="25"/>
      <c r="T4464" s="37"/>
      <c r="U4464" s="37"/>
      <c r="W4464" s="37"/>
      <c r="Y4464" s="37"/>
      <c r="Z4464" s="37"/>
      <c r="AB4464" s="37"/>
    </row>
    <row r="4465" spans="1:28" x14ac:dyDescent="0.2">
      <c r="A4465" s="124"/>
      <c r="B4465" s="37"/>
      <c r="C4465" s="37"/>
      <c r="D4465" s="37"/>
      <c r="F4465" s="37"/>
      <c r="G4465" s="37"/>
      <c r="H4465" s="37"/>
      <c r="J4465" s="25"/>
      <c r="K4465" s="25"/>
      <c r="M4465" s="25"/>
      <c r="P4465" s="25"/>
      <c r="R4465" s="25"/>
      <c r="T4465" s="37"/>
      <c r="U4465" s="37"/>
      <c r="W4465" s="37"/>
      <c r="Y4465" s="37"/>
      <c r="Z4465" s="37"/>
      <c r="AB4465" s="37"/>
    </row>
    <row r="4466" spans="1:28" x14ac:dyDescent="0.2">
      <c r="A4466" s="124"/>
      <c r="B4466" s="37"/>
      <c r="C4466" s="37"/>
      <c r="D4466" s="37"/>
      <c r="F4466" s="37"/>
      <c r="G4466" s="37"/>
      <c r="H4466" s="37"/>
      <c r="J4466" s="25"/>
      <c r="K4466" s="25"/>
      <c r="M4466" s="25"/>
      <c r="P4466" s="25"/>
      <c r="R4466" s="25"/>
      <c r="T4466" s="37"/>
      <c r="U4466" s="37"/>
      <c r="W4466" s="37"/>
      <c r="Y4466" s="37"/>
      <c r="Z4466" s="37"/>
      <c r="AB4466" s="37"/>
    </row>
    <row r="4467" spans="1:28" x14ac:dyDescent="0.2">
      <c r="A4467" s="124"/>
      <c r="B4467" s="37"/>
      <c r="C4467" s="37"/>
      <c r="D4467" s="37"/>
      <c r="F4467" s="37"/>
      <c r="G4467" s="37"/>
      <c r="H4467" s="37"/>
      <c r="J4467" s="25"/>
      <c r="K4467" s="25"/>
      <c r="M4467" s="25"/>
      <c r="P4467" s="25"/>
      <c r="R4467" s="25"/>
      <c r="T4467" s="37"/>
      <c r="U4467" s="37"/>
      <c r="W4467" s="37"/>
      <c r="Y4467" s="37"/>
      <c r="Z4467" s="37"/>
      <c r="AB4467" s="37"/>
    </row>
    <row r="4468" spans="1:28" x14ac:dyDescent="0.2">
      <c r="A4468" s="124"/>
      <c r="B4468" s="37"/>
      <c r="C4468" s="37"/>
      <c r="D4468" s="37"/>
      <c r="F4468" s="37"/>
      <c r="G4468" s="37"/>
      <c r="H4468" s="37"/>
      <c r="J4468" s="25"/>
      <c r="K4468" s="25"/>
      <c r="M4468" s="25"/>
      <c r="P4468" s="25"/>
      <c r="R4468" s="25"/>
      <c r="T4468" s="37"/>
      <c r="U4468" s="37"/>
      <c r="W4468" s="37"/>
      <c r="Y4468" s="37"/>
      <c r="Z4468" s="37"/>
      <c r="AB4468" s="37"/>
    </row>
    <row r="4469" spans="1:28" x14ac:dyDescent="0.2">
      <c r="A4469" s="124"/>
      <c r="B4469" s="37"/>
      <c r="C4469" s="37"/>
      <c r="D4469" s="37"/>
      <c r="F4469" s="37"/>
      <c r="G4469" s="37"/>
      <c r="H4469" s="37"/>
      <c r="J4469" s="25"/>
      <c r="K4469" s="25"/>
      <c r="M4469" s="25"/>
      <c r="P4469" s="25"/>
      <c r="R4469" s="25"/>
      <c r="T4469" s="37"/>
      <c r="U4469" s="37"/>
      <c r="W4469" s="37"/>
      <c r="Y4469" s="37"/>
      <c r="Z4469" s="37"/>
      <c r="AB4469" s="37"/>
    </row>
    <row r="4470" spans="1:28" x14ac:dyDescent="0.2">
      <c r="A4470" s="124"/>
      <c r="B4470" s="37"/>
      <c r="C4470" s="37"/>
      <c r="D4470" s="37"/>
      <c r="F4470" s="37"/>
      <c r="G4470" s="37"/>
      <c r="H4470" s="37"/>
      <c r="J4470" s="25"/>
      <c r="K4470" s="25"/>
      <c r="M4470" s="25"/>
      <c r="P4470" s="25"/>
      <c r="R4470" s="25"/>
      <c r="T4470" s="37"/>
      <c r="U4470" s="37"/>
      <c r="W4470" s="37"/>
      <c r="Y4470" s="37"/>
      <c r="Z4470" s="37"/>
      <c r="AB4470" s="37"/>
    </row>
    <row r="4471" spans="1:28" x14ac:dyDescent="0.2">
      <c r="A4471" s="124"/>
      <c r="B4471" s="37"/>
      <c r="C4471" s="37"/>
      <c r="D4471" s="37"/>
      <c r="F4471" s="37"/>
      <c r="G4471" s="37"/>
      <c r="H4471" s="37"/>
      <c r="J4471" s="25"/>
      <c r="K4471" s="25"/>
      <c r="M4471" s="25"/>
      <c r="P4471" s="25"/>
      <c r="R4471" s="25"/>
      <c r="T4471" s="37"/>
      <c r="U4471" s="37"/>
      <c r="W4471" s="37"/>
      <c r="Y4471" s="37"/>
      <c r="Z4471" s="37"/>
      <c r="AB4471" s="37"/>
    </row>
    <row r="4472" spans="1:28" x14ac:dyDescent="0.2">
      <c r="A4472" s="124"/>
      <c r="B4472" s="37"/>
      <c r="C4472" s="37"/>
      <c r="D4472" s="37"/>
      <c r="F4472" s="37"/>
      <c r="G4472" s="37"/>
      <c r="H4472" s="37"/>
      <c r="J4472" s="25"/>
      <c r="K4472" s="25"/>
      <c r="M4472" s="25"/>
      <c r="P4472" s="25"/>
      <c r="R4472" s="25"/>
      <c r="T4472" s="37"/>
      <c r="U4472" s="37"/>
      <c r="W4472" s="37"/>
      <c r="Y4472" s="37"/>
      <c r="Z4472" s="37"/>
      <c r="AB4472" s="37"/>
    </row>
    <row r="4473" spans="1:28" x14ac:dyDescent="0.2">
      <c r="A4473" s="124"/>
      <c r="B4473" s="37"/>
      <c r="C4473" s="37"/>
      <c r="D4473" s="37"/>
      <c r="F4473" s="37"/>
      <c r="G4473" s="37"/>
      <c r="H4473" s="37"/>
      <c r="J4473" s="25"/>
      <c r="K4473" s="25"/>
      <c r="M4473" s="25"/>
      <c r="P4473" s="25"/>
      <c r="R4473" s="25"/>
      <c r="T4473" s="37"/>
      <c r="U4473" s="37"/>
      <c r="W4473" s="37"/>
      <c r="Y4473" s="37"/>
      <c r="Z4473" s="37"/>
      <c r="AB4473" s="37"/>
    </row>
    <row r="4474" spans="1:28" x14ac:dyDescent="0.2">
      <c r="A4474" s="124"/>
      <c r="B4474" s="37"/>
      <c r="C4474" s="37"/>
      <c r="D4474" s="37"/>
      <c r="F4474" s="37"/>
      <c r="G4474" s="37"/>
      <c r="H4474" s="37"/>
      <c r="J4474" s="25"/>
      <c r="K4474" s="25"/>
      <c r="M4474" s="25"/>
      <c r="P4474" s="25"/>
      <c r="R4474" s="25"/>
      <c r="T4474" s="37"/>
      <c r="U4474" s="37"/>
      <c r="W4474" s="37"/>
      <c r="Y4474" s="37"/>
      <c r="Z4474" s="37"/>
      <c r="AB4474" s="37"/>
    </row>
    <row r="4475" spans="1:28" x14ac:dyDescent="0.2">
      <c r="A4475" s="124"/>
      <c r="B4475" s="37"/>
      <c r="C4475" s="37"/>
      <c r="D4475" s="37"/>
      <c r="F4475" s="37"/>
      <c r="G4475" s="37"/>
      <c r="H4475" s="37"/>
      <c r="J4475" s="25"/>
      <c r="K4475" s="25"/>
      <c r="M4475" s="25"/>
      <c r="P4475" s="25"/>
      <c r="R4475" s="25"/>
      <c r="T4475" s="37"/>
      <c r="U4475" s="37"/>
      <c r="W4475" s="37"/>
      <c r="Y4475" s="37"/>
      <c r="Z4475" s="37"/>
      <c r="AB4475" s="37"/>
    </row>
    <row r="4476" spans="1:28" x14ac:dyDescent="0.2">
      <c r="A4476" s="124"/>
      <c r="B4476" s="37"/>
      <c r="C4476" s="37"/>
      <c r="D4476" s="37"/>
      <c r="F4476" s="37"/>
      <c r="G4476" s="37"/>
      <c r="H4476" s="37"/>
      <c r="J4476" s="25"/>
      <c r="K4476" s="25"/>
      <c r="M4476" s="25"/>
      <c r="P4476" s="25"/>
      <c r="R4476" s="25"/>
      <c r="T4476" s="37"/>
      <c r="U4476" s="37"/>
      <c r="W4476" s="37"/>
      <c r="Y4476" s="37"/>
      <c r="Z4476" s="37"/>
      <c r="AB4476" s="37"/>
    </row>
    <row r="4477" spans="1:28" x14ac:dyDescent="0.2">
      <c r="A4477" s="124"/>
      <c r="B4477" s="37"/>
      <c r="C4477" s="37"/>
      <c r="D4477" s="37"/>
      <c r="F4477" s="37"/>
      <c r="G4477" s="37"/>
      <c r="H4477" s="37"/>
      <c r="J4477" s="25"/>
      <c r="K4477" s="25"/>
      <c r="M4477" s="25"/>
      <c r="P4477" s="25"/>
      <c r="R4477" s="25"/>
      <c r="T4477" s="37"/>
      <c r="U4477" s="37"/>
      <c r="W4477" s="37"/>
      <c r="Y4477" s="37"/>
      <c r="Z4477" s="37"/>
      <c r="AB4477" s="37"/>
    </row>
    <row r="4478" spans="1:28" x14ac:dyDescent="0.2">
      <c r="A4478" s="124"/>
      <c r="B4478" s="37"/>
      <c r="C4478" s="37"/>
      <c r="D4478" s="37"/>
      <c r="F4478" s="37"/>
      <c r="G4478" s="37"/>
      <c r="H4478" s="37"/>
      <c r="J4478" s="25"/>
      <c r="K4478" s="25"/>
      <c r="M4478" s="25"/>
      <c r="P4478" s="25"/>
      <c r="R4478" s="25"/>
      <c r="T4478" s="37"/>
      <c r="U4478" s="37"/>
      <c r="W4478" s="37"/>
      <c r="Y4478" s="37"/>
      <c r="Z4478" s="37"/>
      <c r="AB4478" s="37"/>
    </row>
    <row r="4479" spans="1:28" x14ac:dyDescent="0.2">
      <c r="A4479" s="124"/>
      <c r="B4479" s="37"/>
      <c r="C4479" s="37"/>
      <c r="D4479" s="37"/>
      <c r="F4479" s="37"/>
      <c r="G4479" s="37"/>
      <c r="H4479" s="37"/>
      <c r="J4479" s="25"/>
      <c r="K4479" s="25"/>
      <c r="M4479" s="25"/>
      <c r="P4479" s="25"/>
      <c r="R4479" s="25"/>
      <c r="T4479" s="37"/>
      <c r="U4479" s="37"/>
      <c r="W4479" s="37"/>
      <c r="Y4479" s="37"/>
      <c r="Z4479" s="37"/>
      <c r="AB4479" s="37"/>
    </row>
    <row r="4480" spans="1:28" x14ac:dyDescent="0.2">
      <c r="A4480" s="124"/>
      <c r="B4480" s="37"/>
      <c r="C4480" s="37"/>
      <c r="D4480" s="37"/>
      <c r="F4480" s="37"/>
      <c r="G4480" s="37"/>
      <c r="H4480" s="37"/>
      <c r="J4480" s="25"/>
      <c r="K4480" s="25"/>
      <c r="M4480" s="25"/>
      <c r="P4480" s="25"/>
      <c r="R4480" s="25"/>
      <c r="T4480" s="37"/>
      <c r="U4480" s="37"/>
      <c r="W4480" s="37"/>
      <c r="Y4480" s="37"/>
      <c r="Z4480" s="37"/>
      <c r="AB4480" s="37"/>
    </row>
    <row r="4481" spans="1:28" x14ac:dyDescent="0.2">
      <c r="A4481" s="124"/>
      <c r="B4481" s="37"/>
      <c r="C4481" s="37"/>
      <c r="D4481" s="37"/>
      <c r="F4481" s="37"/>
      <c r="G4481" s="37"/>
      <c r="H4481" s="37"/>
      <c r="J4481" s="25"/>
      <c r="K4481" s="25"/>
      <c r="M4481" s="25"/>
      <c r="P4481" s="25"/>
      <c r="R4481" s="25"/>
      <c r="T4481" s="37"/>
      <c r="U4481" s="37"/>
      <c r="W4481" s="37"/>
      <c r="Y4481" s="37"/>
      <c r="Z4481" s="37"/>
      <c r="AB4481" s="37"/>
    </row>
    <row r="4482" spans="1:28" x14ac:dyDescent="0.2">
      <c r="A4482" s="124"/>
      <c r="B4482" s="37"/>
      <c r="C4482" s="37"/>
      <c r="D4482" s="37"/>
      <c r="F4482" s="37"/>
      <c r="G4482" s="37"/>
      <c r="H4482" s="37"/>
      <c r="J4482" s="25"/>
      <c r="K4482" s="25"/>
      <c r="M4482" s="25"/>
      <c r="P4482" s="25"/>
      <c r="R4482" s="25"/>
      <c r="T4482" s="37"/>
      <c r="U4482" s="37"/>
      <c r="W4482" s="37"/>
      <c r="Y4482" s="37"/>
      <c r="Z4482" s="37"/>
      <c r="AB4482" s="37"/>
    </row>
    <row r="4483" spans="1:28" x14ac:dyDescent="0.2">
      <c r="A4483" s="124"/>
      <c r="B4483" s="37"/>
      <c r="C4483" s="37"/>
      <c r="D4483" s="37"/>
      <c r="F4483" s="37"/>
      <c r="G4483" s="37"/>
      <c r="H4483" s="37"/>
      <c r="J4483" s="25"/>
      <c r="K4483" s="25"/>
      <c r="M4483" s="25"/>
      <c r="P4483" s="25"/>
      <c r="R4483" s="25"/>
      <c r="T4483" s="37"/>
      <c r="U4483" s="37"/>
      <c r="W4483" s="37"/>
      <c r="Y4483" s="37"/>
      <c r="Z4483" s="37"/>
      <c r="AB4483" s="37"/>
    </row>
    <row r="4484" spans="1:28" x14ac:dyDescent="0.2">
      <c r="A4484" s="124"/>
      <c r="B4484" s="37"/>
      <c r="C4484" s="37"/>
      <c r="D4484" s="37"/>
      <c r="F4484" s="37"/>
      <c r="G4484" s="37"/>
      <c r="H4484" s="37"/>
      <c r="J4484" s="25"/>
      <c r="K4484" s="25"/>
      <c r="M4484" s="25"/>
      <c r="P4484" s="25"/>
      <c r="R4484" s="25"/>
      <c r="T4484" s="37"/>
      <c r="U4484" s="37"/>
      <c r="W4484" s="37"/>
      <c r="Y4484" s="37"/>
      <c r="Z4484" s="37"/>
      <c r="AB4484" s="37"/>
    </row>
    <row r="4485" spans="1:28" x14ac:dyDescent="0.2">
      <c r="A4485" s="124"/>
      <c r="B4485" s="37"/>
      <c r="C4485" s="37"/>
      <c r="D4485" s="37"/>
      <c r="F4485" s="37"/>
      <c r="G4485" s="37"/>
      <c r="H4485" s="37"/>
      <c r="J4485" s="25"/>
      <c r="K4485" s="25"/>
      <c r="M4485" s="25"/>
      <c r="P4485" s="25"/>
      <c r="R4485" s="25"/>
      <c r="T4485" s="37"/>
      <c r="U4485" s="37"/>
      <c r="W4485" s="37"/>
      <c r="Y4485" s="37"/>
      <c r="Z4485" s="37"/>
      <c r="AB4485" s="37"/>
    </row>
    <row r="4486" spans="1:28" x14ac:dyDescent="0.2">
      <c r="A4486" s="124"/>
      <c r="B4486" s="37"/>
      <c r="C4486" s="37"/>
      <c r="D4486" s="37"/>
      <c r="F4486" s="37"/>
      <c r="G4486" s="37"/>
      <c r="H4486" s="37"/>
      <c r="J4486" s="25"/>
      <c r="K4486" s="25"/>
      <c r="M4486" s="25"/>
      <c r="P4486" s="25"/>
      <c r="R4486" s="25"/>
      <c r="T4486" s="37"/>
      <c r="U4486" s="37"/>
      <c r="W4486" s="37"/>
      <c r="Y4486" s="37"/>
      <c r="Z4486" s="37"/>
      <c r="AB4486" s="37"/>
    </row>
    <row r="4487" spans="1:28" x14ac:dyDescent="0.2">
      <c r="A4487" s="124"/>
      <c r="B4487" s="37"/>
      <c r="C4487" s="37"/>
      <c r="D4487" s="37"/>
      <c r="F4487" s="37"/>
      <c r="G4487" s="37"/>
      <c r="H4487" s="37"/>
      <c r="J4487" s="25"/>
      <c r="K4487" s="25"/>
      <c r="M4487" s="25"/>
      <c r="P4487" s="25"/>
      <c r="R4487" s="25"/>
      <c r="T4487" s="37"/>
      <c r="U4487" s="37"/>
      <c r="W4487" s="37"/>
      <c r="Y4487" s="37"/>
      <c r="Z4487" s="37"/>
      <c r="AB4487" s="37"/>
    </row>
    <row r="4488" spans="1:28" x14ac:dyDescent="0.2">
      <c r="A4488" s="124"/>
      <c r="B4488" s="37"/>
      <c r="C4488" s="37"/>
      <c r="D4488" s="37"/>
      <c r="F4488" s="37"/>
      <c r="G4488" s="37"/>
      <c r="H4488" s="37"/>
      <c r="J4488" s="25"/>
      <c r="K4488" s="25"/>
      <c r="M4488" s="25"/>
      <c r="P4488" s="25"/>
      <c r="R4488" s="25"/>
      <c r="T4488" s="37"/>
      <c r="U4488" s="37"/>
      <c r="W4488" s="37"/>
      <c r="Y4488" s="37"/>
      <c r="Z4488" s="37"/>
      <c r="AB4488" s="37"/>
    </row>
    <row r="4489" spans="1:28" x14ac:dyDescent="0.2">
      <c r="A4489" s="124"/>
      <c r="B4489" s="37"/>
      <c r="C4489" s="37"/>
      <c r="D4489" s="37"/>
      <c r="F4489" s="37"/>
      <c r="G4489" s="37"/>
      <c r="H4489" s="37"/>
      <c r="J4489" s="25"/>
      <c r="K4489" s="25"/>
      <c r="M4489" s="25"/>
      <c r="P4489" s="25"/>
      <c r="R4489" s="25"/>
      <c r="T4489" s="37"/>
      <c r="U4489" s="37"/>
      <c r="W4489" s="37"/>
      <c r="Y4489" s="37"/>
      <c r="Z4489" s="37"/>
      <c r="AB4489" s="37"/>
    </row>
    <row r="4490" spans="1:28" x14ac:dyDescent="0.2">
      <c r="A4490" s="124"/>
      <c r="B4490" s="37"/>
      <c r="C4490" s="37"/>
      <c r="D4490" s="37"/>
      <c r="F4490" s="37"/>
      <c r="G4490" s="37"/>
      <c r="H4490" s="37"/>
      <c r="J4490" s="25"/>
      <c r="K4490" s="25"/>
      <c r="M4490" s="25"/>
      <c r="P4490" s="25"/>
      <c r="R4490" s="25"/>
      <c r="T4490" s="37"/>
      <c r="U4490" s="37"/>
      <c r="W4490" s="37"/>
      <c r="Y4490" s="37"/>
      <c r="Z4490" s="37"/>
      <c r="AB4490" s="37"/>
    </row>
    <row r="4491" spans="1:28" x14ac:dyDescent="0.2">
      <c r="A4491" s="124"/>
      <c r="B4491" s="37"/>
      <c r="C4491" s="37"/>
      <c r="D4491" s="37"/>
      <c r="F4491" s="37"/>
      <c r="G4491" s="37"/>
      <c r="H4491" s="37"/>
      <c r="J4491" s="25"/>
      <c r="K4491" s="25"/>
      <c r="M4491" s="25"/>
      <c r="P4491" s="25"/>
      <c r="R4491" s="25"/>
      <c r="T4491" s="37"/>
      <c r="U4491" s="37"/>
      <c r="W4491" s="37"/>
      <c r="Y4491" s="37"/>
      <c r="Z4491" s="37"/>
      <c r="AB4491" s="37"/>
    </row>
    <row r="4492" spans="1:28" x14ac:dyDescent="0.2">
      <c r="A4492" s="124"/>
      <c r="B4492" s="37"/>
      <c r="C4492" s="37"/>
      <c r="D4492" s="37"/>
      <c r="F4492" s="37"/>
      <c r="G4492" s="37"/>
      <c r="H4492" s="37"/>
      <c r="J4492" s="25"/>
      <c r="K4492" s="25"/>
      <c r="M4492" s="25"/>
      <c r="P4492" s="25"/>
      <c r="R4492" s="25"/>
      <c r="T4492" s="37"/>
      <c r="U4492" s="37"/>
      <c r="W4492" s="37"/>
      <c r="Y4492" s="37"/>
      <c r="Z4492" s="37"/>
      <c r="AB4492" s="37"/>
    </row>
    <row r="4493" spans="1:28" x14ac:dyDescent="0.2">
      <c r="A4493" s="124"/>
      <c r="B4493" s="37"/>
      <c r="C4493" s="37"/>
      <c r="D4493" s="37"/>
      <c r="F4493" s="37"/>
      <c r="G4493" s="37"/>
      <c r="H4493" s="37"/>
      <c r="J4493" s="25"/>
      <c r="K4493" s="25"/>
      <c r="M4493" s="25"/>
      <c r="P4493" s="25"/>
      <c r="R4493" s="25"/>
      <c r="T4493" s="37"/>
      <c r="U4493" s="37"/>
      <c r="W4493" s="37"/>
      <c r="Y4493" s="37"/>
      <c r="Z4493" s="37"/>
      <c r="AB4493" s="37"/>
    </row>
    <row r="4494" spans="1:28" x14ac:dyDescent="0.2">
      <c r="A4494" s="124"/>
      <c r="B4494" s="37"/>
      <c r="C4494" s="37"/>
      <c r="D4494" s="37"/>
      <c r="F4494" s="37"/>
      <c r="G4494" s="37"/>
      <c r="H4494" s="37"/>
      <c r="J4494" s="25"/>
      <c r="K4494" s="25"/>
      <c r="M4494" s="25"/>
      <c r="P4494" s="25"/>
      <c r="R4494" s="25"/>
      <c r="T4494" s="37"/>
      <c r="U4494" s="37"/>
      <c r="W4494" s="37"/>
      <c r="Y4494" s="37"/>
      <c r="Z4494" s="37"/>
      <c r="AB4494" s="37"/>
    </row>
    <row r="4495" spans="1:28" x14ac:dyDescent="0.2">
      <c r="A4495" s="124"/>
      <c r="B4495" s="37"/>
      <c r="C4495" s="37"/>
      <c r="D4495" s="37"/>
      <c r="F4495" s="37"/>
      <c r="G4495" s="37"/>
      <c r="H4495" s="37"/>
      <c r="J4495" s="25"/>
      <c r="K4495" s="25"/>
      <c r="M4495" s="25"/>
      <c r="P4495" s="25"/>
      <c r="R4495" s="25"/>
      <c r="T4495" s="37"/>
      <c r="U4495" s="37"/>
      <c r="W4495" s="37"/>
      <c r="Y4495" s="37"/>
      <c r="Z4495" s="37"/>
      <c r="AB4495" s="37"/>
    </row>
    <row r="4496" spans="1:28" x14ac:dyDescent="0.2">
      <c r="A4496" s="124"/>
      <c r="B4496" s="37"/>
      <c r="C4496" s="37"/>
      <c r="D4496" s="37"/>
      <c r="F4496" s="37"/>
      <c r="G4496" s="37"/>
      <c r="H4496" s="37"/>
      <c r="J4496" s="25"/>
      <c r="K4496" s="25"/>
      <c r="M4496" s="25"/>
      <c r="P4496" s="25"/>
      <c r="R4496" s="25"/>
      <c r="T4496" s="37"/>
      <c r="U4496" s="37"/>
      <c r="W4496" s="37"/>
      <c r="Y4496" s="37"/>
      <c r="Z4496" s="37"/>
      <c r="AB4496" s="37"/>
    </row>
    <row r="4497" spans="1:28" x14ac:dyDescent="0.2">
      <c r="A4497" s="124"/>
      <c r="B4497" s="37"/>
      <c r="C4497" s="37"/>
      <c r="D4497" s="37"/>
      <c r="F4497" s="37"/>
      <c r="G4497" s="37"/>
      <c r="H4497" s="37"/>
      <c r="J4497" s="25"/>
      <c r="K4497" s="25"/>
      <c r="M4497" s="25"/>
      <c r="P4497" s="25"/>
      <c r="R4497" s="25"/>
      <c r="T4497" s="37"/>
      <c r="U4497" s="37"/>
      <c r="W4497" s="37"/>
      <c r="Y4497" s="37"/>
      <c r="Z4497" s="37"/>
      <c r="AB4497" s="37"/>
    </row>
    <row r="4498" spans="1:28" x14ac:dyDescent="0.2">
      <c r="A4498" s="124"/>
      <c r="B4498" s="37"/>
      <c r="C4498" s="37"/>
      <c r="D4498" s="37"/>
      <c r="F4498" s="37"/>
      <c r="G4498" s="37"/>
      <c r="H4498" s="37"/>
      <c r="J4498" s="25"/>
      <c r="K4498" s="25"/>
      <c r="M4498" s="25"/>
      <c r="P4498" s="25"/>
      <c r="R4498" s="25"/>
      <c r="T4498" s="37"/>
      <c r="U4498" s="37"/>
      <c r="W4498" s="37"/>
      <c r="Y4498" s="37"/>
      <c r="Z4498" s="37"/>
      <c r="AB4498" s="37"/>
    </row>
    <row r="4499" spans="1:28" x14ac:dyDescent="0.2">
      <c r="A4499" s="124"/>
      <c r="B4499" s="37"/>
      <c r="C4499" s="37"/>
      <c r="D4499" s="37"/>
      <c r="F4499" s="37"/>
      <c r="G4499" s="37"/>
      <c r="H4499" s="37"/>
      <c r="J4499" s="25"/>
      <c r="K4499" s="25"/>
      <c r="M4499" s="25"/>
      <c r="P4499" s="25"/>
      <c r="R4499" s="25"/>
      <c r="T4499" s="37"/>
      <c r="U4499" s="37"/>
      <c r="W4499" s="37"/>
      <c r="Y4499" s="37"/>
      <c r="Z4499" s="37"/>
      <c r="AB4499" s="37"/>
    </row>
    <row r="4500" spans="1:28" x14ac:dyDescent="0.2">
      <c r="A4500" s="124"/>
      <c r="B4500" s="37"/>
      <c r="C4500" s="37"/>
      <c r="D4500" s="37"/>
      <c r="F4500" s="37"/>
      <c r="G4500" s="37"/>
      <c r="H4500" s="37"/>
      <c r="J4500" s="25"/>
      <c r="K4500" s="25"/>
      <c r="M4500" s="25"/>
      <c r="P4500" s="25"/>
      <c r="R4500" s="25"/>
      <c r="T4500" s="37"/>
      <c r="U4500" s="37"/>
      <c r="W4500" s="37"/>
      <c r="Y4500" s="37"/>
      <c r="Z4500" s="37"/>
      <c r="AB4500" s="37"/>
    </row>
    <row r="4501" spans="1:28" x14ac:dyDescent="0.2">
      <c r="A4501" s="124"/>
      <c r="B4501" s="37"/>
      <c r="C4501" s="37"/>
      <c r="D4501" s="37"/>
      <c r="F4501" s="37"/>
      <c r="G4501" s="37"/>
      <c r="H4501" s="37"/>
      <c r="J4501" s="25"/>
      <c r="K4501" s="25"/>
      <c r="M4501" s="25"/>
      <c r="P4501" s="25"/>
      <c r="R4501" s="25"/>
      <c r="T4501" s="37"/>
      <c r="U4501" s="37"/>
      <c r="W4501" s="37"/>
      <c r="Y4501" s="37"/>
      <c r="Z4501" s="37"/>
      <c r="AB4501" s="37"/>
    </row>
    <row r="4502" spans="1:28" x14ac:dyDescent="0.2">
      <c r="A4502" s="124"/>
      <c r="B4502" s="37"/>
      <c r="C4502" s="37"/>
      <c r="D4502" s="37"/>
      <c r="F4502" s="37"/>
      <c r="G4502" s="37"/>
      <c r="H4502" s="37"/>
      <c r="J4502" s="25"/>
      <c r="K4502" s="25"/>
      <c r="M4502" s="25"/>
      <c r="P4502" s="25"/>
      <c r="R4502" s="25"/>
      <c r="T4502" s="37"/>
      <c r="U4502" s="37"/>
      <c r="W4502" s="37"/>
      <c r="Y4502" s="37"/>
      <c r="Z4502" s="37"/>
      <c r="AB4502" s="37"/>
    </row>
    <row r="4503" spans="1:28" x14ac:dyDescent="0.2">
      <c r="A4503" s="124"/>
      <c r="B4503" s="37"/>
      <c r="C4503" s="37"/>
      <c r="D4503" s="37"/>
      <c r="F4503" s="37"/>
      <c r="G4503" s="37"/>
      <c r="H4503" s="37"/>
      <c r="J4503" s="25"/>
      <c r="K4503" s="25"/>
      <c r="M4503" s="25"/>
      <c r="P4503" s="25"/>
      <c r="R4503" s="25"/>
      <c r="T4503" s="37"/>
      <c r="U4503" s="37"/>
      <c r="W4503" s="37"/>
      <c r="Y4503" s="37"/>
      <c r="Z4503" s="37"/>
      <c r="AB4503" s="37"/>
    </row>
    <row r="4504" spans="1:28" x14ac:dyDescent="0.2">
      <c r="A4504" s="124"/>
      <c r="B4504" s="37"/>
      <c r="C4504" s="37"/>
      <c r="D4504" s="37"/>
      <c r="F4504" s="37"/>
      <c r="G4504" s="37"/>
      <c r="H4504" s="37"/>
      <c r="J4504" s="25"/>
      <c r="K4504" s="25"/>
      <c r="M4504" s="25"/>
      <c r="P4504" s="25"/>
      <c r="R4504" s="25"/>
      <c r="T4504" s="37"/>
      <c r="U4504" s="37"/>
      <c r="W4504" s="37"/>
      <c r="Y4504" s="37"/>
      <c r="Z4504" s="37"/>
      <c r="AB4504" s="37"/>
    </row>
    <row r="4505" spans="1:28" x14ac:dyDescent="0.2">
      <c r="A4505" s="124"/>
      <c r="B4505" s="37"/>
      <c r="C4505" s="37"/>
      <c r="D4505" s="37"/>
      <c r="F4505" s="37"/>
      <c r="G4505" s="37"/>
      <c r="H4505" s="37"/>
      <c r="J4505" s="25"/>
      <c r="K4505" s="25"/>
      <c r="M4505" s="25"/>
      <c r="P4505" s="25"/>
      <c r="R4505" s="25"/>
      <c r="T4505" s="37"/>
      <c r="U4505" s="37"/>
      <c r="W4505" s="37"/>
      <c r="Y4505" s="37"/>
      <c r="Z4505" s="37"/>
      <c r="AB4505" s="37"/>
    </row>
    <row r="4506" spans="1:28" x14ac:dyDescent="0.2">
      <c r="A4506" s="124"/>
      <c r="B4506" s="37"/>
      <c r="C4506" s="37"/>
      <c r="D4506" s="37"/>
      <c r="F4506" s="37"/>
      <c r="G4506" s="37"/>
      <c r="H4506" s="37"/>
      <c r="J4506" s="25"/>
      <c r="K4506" s="25"/>
      <c r="M4506" s="25"/>
      <c r="P4506" s="25"/>
      <c r="R4506" s="25"/>
      <c r="T4506" s="37"/>
      <c r="U4506" s="37"/>
      <c r="W4506" s="37"/>
      <c r="Y4506" s="37"/>
      <c r="Z4506" s="37"/>
      <c r="AB4506" s="37"/>
    </row>
    <row r="4507" spans="1:28" x14ac:dyDescent="0.2">
      <c r="A4507" s="124"/>
      <c r="B4507" s="37"/>
      <c r="C4507" s="37"/>
      <c r="D4507" s="37"/>
      <c r="F4507" s="37"/>
      <c r="G4507" s="37"/>
      <c r="H4507" s="37"/>
      <c r="J4507" s="25"/>
      <c r="K4507" s="25"/>
      <c r="M4507" s="25"/>
      <c r="P4507" s="25"/>
      <c r="R4507" s="25"/>
      <c r="T4507" s="37"/>
      <c r="U4507" s="37"/>
      <c r="W4507" s="37"/>
      <c r="Y4507" s="37"/>
      <c r="Z4507" s="37"/>
      <c r="AB4507" s="37"/>
    </row>
    <row r="4508" spans="1:28" x14ac:dyDescent="0.2">
      <c r="A4508" s="124"/>
      <c r="B4508" s="37"/>
      <c r="C4508" s="37"/>
      <c r="D4508" s="37"/>
      <c r="F4508" s="37"/>
      <c r="G4508" s="37"/>
      <c r="H4508" s="37"/>
      <c r="J4508" s="25"/>
      <c r="K4508" s="25"/>
      <c r="M4508" s="25"/>
      <c r="P4508" s="25"/>
      <c r="R4508" s="25"/>
      <c r="T4508" s="37"/>
      <c r="U4508" s="37"/>
      <c r="W4508" s="37"/>
      <c r="Y4508" s="37"/>
      <c r="Z4508" s="37"/>
      <c r="AB4508" s="37"/>
    </row>
    <row r="4509" spans="1:28" x14ac:dyDescent="0.2">
      <c r="A4509" s="124"/>
      <c r="B4509" s="37"/>
      <c r="C4509" s="37"/>
      <c r="D4509" s="37"/>
      <c r="F4509" s="37"/>
      <c r="G4509" s="37"/>
      <c r="H4509" s="37"/>
      <c r="J4509" s="25"/>
      <c r="K4509" s="25"/>
      <c r="M4509" s="25"/>
      <c r="P4509" s="25"/>
      <c r="R4509" s="25"/>
      <c r="T4509" s="37"/>
      <c r="U4509" s="37"/>
      <c r="W4509" s="37"/>
      <c r="Y4509" s="37"/>
      <c r="Z4509" s="37"/>
      <c r="AB4509" s="37"/>
    </row>
    <row r="4510" spans="1:28" x14ac:dyDescent="0.2">
      <c r="A4510" s="124"/>
      <c r="B4510" s="37"/>
      <c r="C4510" s="37"/>
      <c r="D4510" s="37"/>
      <c r="F4510" s="37"/>
      <c r="G4510" s="37"/>
      <c r="H4510" s="37"/>
      <c r="J4510" s="25"/>
      <c r="K4510" s="25"/>
      <c r="M4510" s="25"/>
      <c r="P4510" s="25"/>
      <c r="R4510" s="25"/>
      <c r="T4510" s="37"/>
      <c r="U4510" s="37"/>
      <c r="W4510" s="37"/>
      <c r="Y4510" s="37"/>
      <c r="Z4510" s="37"/>
      <c r="AB4510" s="37"/>
    </row>
    <row r="4511" spans="1:28" x14ac:dyDescent="0.2">
      <c r="A4511" s="124"/>
      <c r="B4511" s="37"/>
      <c r="C4511" s="37"/>
      <c r="D4511" s="37"/>
      <c r="F4511" s="37"/>
      <c r="G4511" s="37"/>
      <c r="H4511" s="37"/>
      <c r="J4511" s="25"/>
      <c r="K4511" s="25"/>
      <c r="M4511" s="25"/>
      <c r="P4511" s="25"/>
      <c r="R4511" s="25"/>
      <c r="T4511" s="37"/>
      <c r="U4511" s="37"/>
      <c r="W4511" s="37"/>
      <c r="Y4511" s="37"/>
      <c r="Z4511" s="37"/>
      <c r="AB4511" s="37"/>
    </row>
    <row r="4512" spans="1:28" x14ac:dyDescent="0.2">
      <c r="A4512" s="124"/>
      <c r="B4512" s="37"/>
      <c r="C4512" s="37"/>
      <c r="D4512" s="37"/>
      <c r="F4512" s="37"/>
      <c r="G4512" s="37"/>
      <c r="H4512" s="37"/>
      <c r="J4512" s="25"/>
      <c r="K4512" s="25"/>
      <c r="M4512" s="25"/>
      <c r="P4512" s="25"/>
      <c r="R4512" s="25"/>
      <c r="T4512" s="37"/>
      <c r="U4512" s="37"/>
      <c r="W4512" s="37"/>
      <c r="Y4512" s="37"/>
      <c r="Z4512" s="37"/>
      <c r="AB4512" s="37"/>
    </row>
    <row r="4513" spans="1:28" x14ac:dyDescent="0.2">
      <c r="A4513" s="124"/>
      <c r="B4513" s="37"/>
      <c r="C4513" s="37"/>
      <c r="D4513" s="37"/>
      <c r="F4513" s="37"/>
      <c r="G4513" s="37"/>
      <c r="H4513" s="37"/>
      <c r="J4513" s="25"/>
      <c r="K4513" s="25"/>
      <c r="M4513" s="25"/>
      <c r="P4513" s="25"/>
      <c r="R4513" s="25"/>
      <c r="T4513" s="37"/>
      <c r="U4513" s="37"/>
      <c r="W4513" s="37"/>
      <c r="Y4513" s="37"/>
      <c r="Z4513" s="37"/>
      <c r="AB4513" s="37"/>
    </row>
    <row r="4514" spans="1:28" x14ac:dyDescent="0.2">
      <c r="A4514" s="124"/>
      <c r="B4514" s="37"/>
      <c r="C4514" s="37"/>
      <c r="D4514" s="37"/>
      <c r="F4514" s="37"/>
      <c r="G4514" s="37"/>
      <c r="H4514" s="37"/>
      <c r="J4514" s="25"/>
      <c r="K4514" s="25"/>
      <c r="M4514" s="25"/>
      <c r="P4514" s="25"/>
      <c r="R4514" s="25"/>
      <c r="T4514" s="37"/>
      <c r="U4514" s="37"/>
      <c r="W4514" s="37"/>
      <c r="Y4514" s="37"/>
      <c r="Z4514" s="37"/>
      <c r="AB4514" s="37"/>
    </row>
    <row r="4515" spans="1:28" x14ac:dyDescent="0.2">
      <c r="A4515" s="124"/>
      <c r="B4515" s="37"/>
      <c r="C4515" s="37"/>
      <c r="D4515" s="37"/>
      <c r="F4515" s="37"/>
      <c r="G4515" s="37"/>
      <c r="H4515" s="37"/>
      <c r="J4515" s="25"/>
      <c r="K4515" s="25"/>
      <c r="M4515" s="25"/>
      <c r="P4515" s="25"/>
      <c r="R4515" s="25"/>
      <c r="T4515" s="37"/>
      <c r="U4515" s="37"/>
      <c r="W4515" s="37"/>
      <c r="Y4515" s="37"/>
      <c r="Z4515" s="37"/>
      <c r="AB4515" s="37"/>
    </row>
    <row r="4516" spans="1:28" x14ac:dyDescent="0.2">
      <c r="A4516" s="124"/>
      <c r="B4516" s="37"/>
      <c r="C4516" s="37"/>
      <c r="D4516" s="37"/>
      <c r="F4516" s="37"/>
      <c r="G4516" s="37"/>
      <c r="H4516" s="37"/>
      <c r="J4516" s="25"/>
      <c r="K4516" s="25"/>
      <c r="M4516" s="25"/>
      <c r="P4516" s="25"/>
      <c r="R4516" s="25"/>
      <c r="T4516" s="37"/>
      <c r="U4516" s="37"/>
      <c r="W4516" s="37"/>
      <c r="Y4516" s="37"/>
      <c r="Z4516" s="37"/>
      <c r="AB4516" s="37"/>
    </row>
    <row r="4517" spans="1:28" x14ac:dyDescent="0.2">
      <c r="A4517" s="124"/>
      <c r="B4517" s="37"/>
      <c r="C4517" s="37"/>
      <c r="D4517" s="37"/>
      <c r="F4517" s="37"/>
      <c r="G4517" s="37"/>
      <c r="H4517" s="37"/>
      <c r="J4517" s="25"/>
      <c r="K4517" s="25"/>
      <c r="M4517" s="25"/>
      <c r="P4517" s="25"/>
      <c r="R4517" s="25"/>
      <c r="T4517" s="37"/>
      <c r="U4517" s="37"/>
      <c r="W4517" s="37"/>
      <c r="Y4517" s="37"/>
      <c r="Z4517" s="37"/>
      <c r="AB4517" s="37"/>
    </row>
    <row r="4518" spans="1:28" x14ac:dyDescent="0.2">
      <c r="A4518" s="124"/>
      <c r="B4518" s="37"/>
      <c r="C4518" s="37"/>
      <c r="D4518" s="37"/>
      <c r="F4518" s="37"/>
      <c r="G4518" s="37"/>
      <c r="H4518" s="37"/>
      <c r="J4518" s="25"/>
      <c r="K4518" s="25"/>
      <c r="M4518" s="25"/>
      <c r="P4518" s="25"/>
      <c r="R4518" s="25"/>
      <c r="T4518" s="37"/>
      <c r="U4518" s="37"/>
      <c r="W4518" s="37"/>
      <c r="Y4518" s="37"/>
      <c r="Z4518" s="37"/>
      <c r="AB4518" s="37"/>
    </row>
    <row r="4519" spans="1:28" x14ac:dyDescent="0.2">
      <c r="A4519" s="124"/>
      <c r="B4519" s="37"/>
      <c r="C4519" s="37"/>
      <c r="D4519" s="37"/>
      <c r="F4519" s="37"/>
      <c r="G4519" s="37"/>
      <c r="H4519" s="37"/>
      <c r="J4519" s="25"/>
      <c r="K4519" s="25"/>
      <c r="M4519" s="25"/>
      <c r="P4519" s="25"/>
      <c r="R4519" s="25"/>
      <c r="T4519" s="37"/>
      <c r="U4519" s="37"/>
      <c r="W4519" s="37"/>
      <c r="Y4519" s="37"/>
      <c r="Z4519" s="37"/>
      <c r="AB4519" s="37"/>
    </row>
    <row r="4520" spans="1:28" x14ac:dyDescent="0.2">
      <c r="A4520" s="124"/>
      <c r="B4520" s="37"/>
      <c r="C4520" s="37"/>
      <c r="D4520" s="37"/>
      <c r="F4520" s="37"/>
      <c r="G4520" s="37"/>
      <c r="H4520" s="37"/>
      <c r="J4520" s="25"/>
      <c r="K4520" s="25"/>
      <c r="M4520" s="25"/>
      <c r="P4520" s="25"/>
      <c r="R4520" s="25"/>
      <c r="T4520" s="37"/>
      <c r="U4520" s="37"/>
      <c r="W4520" s="37"/>
      <c r="Y4520" s="37"/>
      <c r="Z4520" s="37"/>
      <c r="AB4520" s="37"/>
    </row>
    <row r="4521" spans="1:28" x14ac:dyDescent="0.2">
      <c r="A4521" s="124"/>
      <c r="B4521" s="37"/>
      <c r="C4521" s="37"/>
      <c r="D4521" s="37"/>
      <c r="F4521" s="37"/>
      <c r="G4521" s="37"/>
      <c r="H4521" s="37"/>
      <c r="J4521" s="25"/>
      <c r="K4521" s="25"/>
      <c r="M4521" s="25"/>
      <c r="P4521" s="25"/>
      <c r="R4521" s="25"/>
      <c r="T4521" s="37"/>
      <c r="U4521" s="37"/>
      <c r="W4521" s="37"/>
      <c r="Y4521" s="37"/>
      <c r="Z4521" s="37"/>
      <c r="AB4521" s="37"/>
    </row>
    <row r="4522" spans="1:28" x14ac:dyDescent="0.2">
      <c r="A4522" s="124"/>
      <c r="B4522" s="37"/>
      <c r="C4522" s="37"/>
      <c r="D4522" s="37"/>
      <c r="F4522" s="37"/>
      <c r="G4522" s="37"/>
      <c r="H4522" s="37"/>
      <c r="J4522" s="25"/>
      <c r="K4522" s="25"/>
      <c r="M4522" s="25"/>
      <c r="P4522" s="25"/>
      <c r="R4522" s="25"/>
      <c r="T4522" s="37"/>
      <c r="U4522" s="37"/>
      <c r="W4522" s="37"/>
      <c r="Y4522" s="37"/>
      <c r="Z4522" s="37"/>
      <c r="AB4522" s="37"/>
    </row>
    <row r="4523" spans="1:28" x14ac:dyDescent="0.2">
      <c r="A4523" s="124"/>
      <c r="B4523" s="37"/>
      <c r="C4523" s="37"/>
      <c r="D4523" s="37"/>
      <c r="F4523" s="37"/>
      <c r="G4523" s="37"/>
      <c r="H4523" s="37"/>
      <c r="J4523" s="25"/>
      <c r="K4523" s="25"/>
      <c r="M4523" s="25"/>
      <c r="P4523" s="25"/>
      <c r="R4523" s="25"/>
      <c r="T4523" s="37"/>
      <c r="U4523" s="37"/>
      <c r="W4523" s="37"/>
      <c r="Y4523" s="37"/>
      <c r="Z4523" s="37"/>
      <c r="AB4523" s="37"/>
    </row>
    <row r="4524" spans="1:28" x14ac:dyDescent="0.2">
      <c r="A4524" s="124"/>
      <c r="B4524" s="37"/>
      <c r="C4524" s="37"/>
      <c r="D4524" s="37"/>
      <c r="F4524" s="37"/>
      <c r="G4524" s="37"/>
      <c r="H4524" s="37"/>
      <c r="J4524" s="25"/>
      <c r="K4524" s="25"/>
      <c r="M4524" s="25"/>
      <c r="P4524" s="25"/>
      <c r="R4524" s="25"/>
      <c r="T4524" s="37"/>
      <c r="U4524" s="37"/>
      <c r="W4524" s="37"/>
      <c r="Y4524" s="37"/>
      <c r="Z4524" s="37"/>
      <c r="AB4524" s="37"/>
    </row>
    <row r="4525" spans="1:28" x14ac:dyDescent="0.2">
      <c r="A4525" s="124"/>
      <c r="B4525" s="37"/>
      <c r="C4525" s="37"/>
      <c r="D4525" s="37"/>
      <c r="F4525" s="37"/>
      <c r="G4525" s="37"/>
      <c r="H4525" s="37"/>
      <c r="J4525" s="25"/>
      <c r="K4525" s="25"/>
      <c r="M4525" s="25"/>
      <c r="P4525" s="25"/>
      <c r="R4525" s="25"/>
      <c r="T4525" s="37"/>
      <c r="U4525" s="37"/>
      <c r="W4525" s="37"/>
      <c r="Y4525" s="37"/>
      <c r="Z4525" s="37"/>
      <c r="AB4525" s="37"/>
    </row>
    <row r="4526" spans="1:28" x14ac:dyDescent="0.2">
      <c r="A4526" s="124"/>
      <c r="B4526" s="37"/>
      <c r="C4526" s="37"/>
      <c r="D4526" s="37"/>
      <c r="F4526" s="37"/>
      <c r="G4526" s="37"/>
      <c r="H4526" s="37"/>
      <c r="J4526" s="25"/>
      <c r="K4526" s="25"/>
      <c r="M4526" s="25"/>
      <c r="P4526" s="25"/>
      <c r="R4526" s="25"/>
      <c r="T4526" s="37"/>
      <c r="U4526" s="37"/>
      <c r="W4526" s="37"/>
      <c r="Y4526" s="37"/>
      <c r="Z4526" s="37"/>
      <c r="AB4526" s="37"/>
    </row>
    <row r="4527" spans="1:28" x14ac:dyDescent="0.2">
      <c r="A4527" s="124"/>
      <c r="B4527" s="37"/>
      <c r="C4527" s="37"/>
      <c r="D4527" s="37"/>
      <c r="F4527" s="37"/>
      <c r="G4527" s="37"/>
      <c r="H4527" s="37"/>
      <c r="J4527" s="25"/>
      <c r="K4527" s="25"/>
      <c r="M4527" s="25"/>
      <c r="P4527" s="25"/>
      <c r="R4527" s="25"/>
      <c r="T4527" s="37"/>
      <c r="U4527" s="37"/>
      <c r="W4527" s="37"/>
      <c r="Y4527" s="37"/>
      <c r="Z4527" s="37"/>
      <c r="AB4527" s="37"/>
    </row>
    <row r="4528" spans="1:28" x14ac:dyDescent="0.2">
      <c r="A4528" s="124"/>
      <c r="B4528" s="37"/>
      <c r="C4528" s="37"/>
      <c r="D4528" s="37"/>
      <c r="F4528" s="37"/>
      <c r="G4528" s="37"/>
      <c r="H4528" s="37"/>
      <c r="J4528" s="25"/>
      <c r="K4528" s="25"/>
      <c r="M4528" s="25"/>
      <c r="P4528" s="25"/>
      <c r="R4528" s="25"/>
      <c r="T4528" s="37"/>
      <c r="U4528" s="37"/>
      <c r="W4528" s="37"/>
      <c r="Y4528" s="37"/>
      <c r="Z4528" s="37"/>
      <c r="AB4528" s="37"/>
    </row>
    <row r="4529" spans="1:28" x14ac:dyDescent="0.2">
      <c r="A4529" s="124"/>
      <c r="B4529" s="37"/>
      <c r="C4529" s="37"/>
      <c r="D4529" s="37"/>
      <c r="F4529" s="37"/>
      <c r="G4529" s="37"/>
      <c r="H4529" s="37"/>
      <c r="J4529" s="25"/>
      <c r="K4529" s="25"/>
      <c r="M4529" s="25"/>
      <c r="P4529" s="25"/>
      <c r="R4529" s="25"/>
      <c r="T4529" s="37"/>
      <c r="U4529" s="37"/>
      <c r="W4529" s="37"/>
      <c r="Y4529" s="37"/>
      <c r="Z4529" s="37"/>
      <c r="AB4529" s="37"/>
    </row>
    <row r="4530" spans="1:28" x14ac:dyDescent="0.2">
      <c r="A4530" s="124"/>
      <c r="B4530" s="37"/>
      <c r="C4530" s="37"/>
      <c r="D4530" s="37"/>
      <c r="F4530" s="37"/>
      <c r="G4530" s="37"/>
      <c r="H4530" s="37"/>
      <c r="J4530" s="25"/>
      <c r="K4530" s="25"/>
      <c r="M4530" s="25"/>
      <c r="P4530" s="25"/>
      <c r="R4530" s="25"/>
      <c r="T4530" s="37"/>
      <c r="U4530" s="37"/>
      <c r="W4530" s="37"/>
      <c r="Y4530" s="37"/>
      <c r="Z4530" s="37"/>
      <c r="AB4530" s="37"/>
    </row>
    <row r="4531" spans="1:28" x14ac:dyDescent="0.2">
      <c r="A4531" s="124"/>
      <c r="B4531" s="37"/>
      <c r="C4531" s="37"/>
      <c r="D4531" s="37"/>
      <c r="F4531" s="37"/>
      <c r="G4531" s="37"/>
      <c r="H4531" s="37"/>
      <c r="J4531" s="25"/>
      <c r="K4531" s="25"/>
      <c r="M4531" s="25"/>
      <c r="P4531" s="25"/>
      <c r="R4531" s="25"/>
      <c r="T4531" s="37"/>
      <c r="U4531" s="37"/>
      <c r="W4531" s="37"/>
      <c r="Y4531" s="37"/>
      <c r="Z4531" s="37"/>
      <c r="AB4531" s="37"/>
    </row>
    <row r="4532" spans="1:28" x14ac:dyDescent="0.2">
      <c r="A4532" s="124"/>
      <c r="B4532" s="37"/>
      <c r="C4532" s="37"/>
      <c r="D4532" s="37"/>
      <c r="F4532" s="37"/>
      <c r="G4532" s="37"/>
      <c r="H4532" s="37"/>
      <c r="J4532" s="25"/>
      <c r="K4532" s="25"/>
      <c r="M4532" s="25"/>
      <c r="P4532" s="25"/>
      <c r="R4532" s="25"/>
      <c r="T4532" s="37"/>
      <c r="U4532" s="37"/>
      <c r="W4532" s="37"/>
      <c r="Y4532" s="37"/>
      <c r="Z4532" s="37"/>
      <c r="AB4532" s="37"/>
    </row>
    <row r="4533" spans="1:28" x14ac:dyDescent="0.2">
      <c r="A4533" s="124"/>
      <c r="B4533" s="37"/>
      <c r="C4533" s="37"/>
      <c r="D4533" s="37"/>
      <c r="F4533" s="37"/>
      <c r="G4533" s="37"/>
      <c r="H4533" s="37"/>
      <c r="J4533" s="25"/>
      <c r="K4533" s="25"/>
      <c r="M4533" s="25"/>
      <c r="P4533" s="25"/>
      <c r="R4533" s="25"/>
      <c r="T4533" s="37"/>
      <c r="U4533" s="37"/>
      <c r="W4533" s="37"/>
      <c r="Y4533" s="37"/>
      <c r="Z4533" s="37"/>
      <c r="AB4533" s="37"/>
    </row>
    <row r="4534" spans="1:28" x14ac:dyDescent="0.2">
      <c r="A4534" s="124"/>
      <c r="B4534" s="37"/>
      <c r="C4534" s="37"/>
      <c r="D4534" s="37"/>
      <c r="F4534" s="37"/>
      <c r="G4534" s="37"/>
      <c r="H4534" s="37"/>
      <c r="J4534" s="25"/>
      <c r="K4534" s="25"/>
      <c r="M4534" s="25"/>
      <c r="P4534" s="25"/>
      <c r="R4534" s="25"/>
      <c r="T4534" s="37"/>
      <c r="U4534" s="37"/>
      <c r="W4534" s="37"/>
      <c r="Y4534" s="37"/>
      <c r="Z4534" s="37"/>
      <c r="AB4534" s="37"/>
    </row>
    <row r="4535" spans="1:28" x14ac:dyDescent="0.2">
      <c r="A4535" s="124"/>
      <c r="B4535" s="37"/>
      <c r="C4535" s="37"/>
      <c r="D4535" s="37"/>
      <c r="F4535" s="37"/>
      <c r="G4535" s="37"/>
      <c r="H4535" s="37"/>
      <c r="J4535" s="25"/>
      <c r="K4535" s="25"/>
      <c r="M4535" s="25"/>
      <c r="P4535" s="25"/>
      <c r="R4535" s="25"/>
      <c r="T4535" s="37"/>
      <c r="U4535" s="37"/>
      <c r="W4535" s="37"/>
      <c r="Y4535" s="37"/>
      <c r="Z4535" s="37"/>
      <c r="AB4535" s="37"/>
    </row>
    <row r="4536" spans="1:28" x14ac:dyDescent="0.2">
      <c r="A4536" s="124"/>
      <c r="B4536" s="37"/>
      <c r="C4536" s="37"/>
      <c r="D4536" s="37"/>
      <c r="F4536" s="37"/>
      <c r="G4536" s="37"/>
      <c r="H4536" s="37"/>
      <c r="J4536" s="25"/>
      <c r="K4536" s="25"/>
      <c r="M4536" s="25"/>
      <c r="P4536" s="25"/>
      <c r="R4536" s="25"/>
      <c r="T4536" s="37"/>
      <c r="U4536" s="37"/>
      <c r="W4536" s="37"/>
      <c r="Y4536" s="37"/>
      <c r="Z4536" s="37"/>
      <c r="AB4536" s="37"/>
    </row>
    <row r="4537" spans="1:28" x14ac:dyDescent="0.2">
      <c r="A4537" s="124"/>
      <c r="B4537" s="37"/>
      <c r="C4537" s="37"/>
      <c r="D4537" s="37"/>
      <c r="F4537" s="37"/>
      <c r="G4537" s="37"/>
      <c r="H4537" s="37"/>
      <c r="J4537" s="25"/>
      <c r="K4537" s="25"/>
      <c r="M4537" s="25"/>
      <c r="P4537" s="25"/>
      <c r="R4537" s="25"/>
      <c r="T4537" s="37"/>
      <c r="U4537" s="37"/>
      <c r="W4537" s="37"/>
      <c r="Y4537" s="37"/>
      <c r="Z4537" s="37"/>
      <c r="AB4537" s="37"/>
    </row>
    <row r="4538" spans="1:28" x14ac:dyDescent="0.2">
      <c r="A4538" s="124"/>
      <c r="B4538" s="37"/>
      <c r="C4538" s="37"/>
      <c r="D4538" s="37"/>
      <c r="F4538" s="37"/>
      <c r="G4538" s="37"/>
      <c r="H4538" s="37"/>
      <c r="J4538" s="25"/>
      <c r="K4538" s="25"/>
      <c r="M4538" s="25"/>
      <c r="P4538" s="25"/>
      <c r="R4538" s="25"/>
      <c r="T4538" s="37"/>
      <c r="U4538" s="37"/>
      <c r="W4538" s="37"/>
      <c r="Y4538" s="37"/>
      <c r="Z4538" s="37"/>
      <c r="AB4538" s="37"/>
    </row>
    <row r="4539" spans="1:28" x14ac:dyDescent="0.2">
      <c r="A4539" s="124"/>
      <c r="B4539" s="37"/>
      <c r="C4539" s="37"/>
      <c r="D4539" s="37"/>
      <c r="F4539" s="37"/>
      <c r="G4539" s="37"/>
      <c r="H4539" s="37"/>
      <c r="J4539" s="25"/>
      <c r="K4539" s="25"/>
      <c r="M4539" s="25"/>
      <c r="P4539" s="25"/>
      <c r="R4539" s="25"/>
      <c r="T4539" s="37"/>
      <c r="U4539" s="37"/>
      <c r="W4539" s="37"/>
      <c r="Y4539" s="37"/>
      <c r="Z4539" s="37"/>
      <c r="AB4539" s="37"/>
    </row>
    <row r="4540" spans="1:28" x14ac:dyDescent="0.2">
      <c r="A4540" s="124"/>
      <c r="B4540" s="37"/>
      <c r="C4540" s="37"/>
      <c r="D4540" s="37"/>
      <c r="F4540" s="37"/>
      <c r="G4540" s="37"/>
      <c r="H4540" s="37"/>
      <c r="J4540" s="25"/>
      <c r="K4540" s="25"/>
      <c r="M4540" s="25"/>
      <c r="P4540" s="25"/>
      <c r="R4540" s="25"/>
      <c r="T4540" s="37"/>
      <c r="U4540" s="37"/>
      <c r="W4540" s="37"/>
      <c r="Y4540" s="37"/>
      <c r="Z4540" s="37"/>
      <c r="AB4540" s="37"/>
    </row>
    <row r="4541" spans="1:28" x14ac:dyDescent="0.2">
      <c r="A4541" s="124"/>
      <c r="B4541" s="37"/>
      <c r="C4541" s="37"/>
      <c r="D4541" s="37"/>
      <c r="F4541" s="37"/>
      <c r="G4541" s="37"/>
      <c r="H4541" s="37"/>
      <c r="J4541" s="25"/>
      <c r="K4541" s="25"/>
      <c r="M4541" s="25"/>
      <c r="P4541" s="25"/>
      <c r="R4541" s="25"/>
      <c r="T4541" s="37"/>
      <c r="U4541" s="37"/>
      <c r="W4541" s="37"/>
      <c r="Y4541" s="37"/>
      <c r="Z4541" s="37"/>
      <c r="AB4541" s="37"/>
    </row>
    <row r="4542" spans="1:28" x14ac:dyDescent="0.2">
      <c r="A4542" s="124"/>
      <c r="B4542" s="37"/>
      <c r="C4542" s="37"/>
      <c r="D4542" s="37"/>
      <c r="F4542" s="37"/>
      <c r="G4542" s="37"/>
      <c r="H4542" s="37"/>
      <c r="J4542" s="25"/>
      <c r="K4542" s="25"/>
      <c r="M4542" s="25"/>
      <c r="P4542" s="25"/>
      <c r="R4542" s="25"/>
      <c r="T4542" s="37"/>
      <c r="U4542" s="37"/>
      <c r="W4542" s="37"/>
      <c r="Y4542" s="37"/>
      <c r="Z4542" s="37"/>
      <c r="AB4542" s="37"/>
    </row>
    <row r="4543" spans="1:28" x14ac:dyDescent="0.2">
      <c r="A4543" s="124"/>
      <c r="B4543" s="37"/>
      <c r="C4543" s="37"/>
      <c r="D4543" s="37"/>
      <c r="F4543" s="37"/>
      <c r="G4543" s="37"/>
      <c r="H4543" s="37"/>
      <c r="J4543" s="25"/>
      <c r="K4543" s="25"/>
      <c r="M4543" s="25"/>
      <c r="P4543" s="25"/>
      <c r="R4543" s="25"/>
      <c r="T4543" s="37"/>
      <c r="U4543" s="37"/>
      <c r="W4543" s="37"/>
      <c r="Y4543" s="37"/>
      <c r="Z4543" s="37"/>
      <c r="AB4543" s="37"/>
    </row>
    <row r="4544" spans="1:28" x14ac:dyDescent="0.2">
      <c r="A4544" s="124"/>
      <c r="B4544" s="37"/>
      <c r="C4544" s="37"/>
      <c r="D4544" s="37"/>
      <c r="F4544" s="37"/>
      <c r="G4544" s="37"/>
      <c r="H4544" s="37"/>
      <c r="J4544" s="25"/>
      <c r="K4544" s="25"/>
      <c r="M4544" s="25"/>
      <c r="P4544" s="25"/>
      <c r="R4544" s="25"/>
      <c r="T4544" s="37"/>
      <c r="U4544" s="37"/>
      <c r="W4544" s="37"/>
      <c r="Y4544" s="37"/>
      <c r="Z4544" s="37"/>
      <c r="AB4544" s="37"/>
    </row>
    <row r="4545" spans="1:28" x14ac:dyDescent="0.2">
      <c r="A4545" s="124"/>
      <c r="B4545" s="37"/>
      <c r="C4545" s="37"/>
      <c r="D4545" s="37"/>
      <c r="F4545" s="37"/>
      <c r="G4545" s="37"/>
      <c r="H4545" s="37"/>
      <c r="J4545" s="25"/>
      <c r="K4545" s="25"/>
      <c r="M4545" s="25"/>
      <c r="P4545" s="25"/>
      <c r="R4545" s="25"/>
      <c r="T4545" s="37"/>
      <c r="U4545" s="37"/>
      <c r="W4545" s="37"/>
      <c r="Y4545" s="37"/>
      <c r="Z4545" s="37"/>
      <c r="AB4545" s="37"/>
    </row>
    <row r="4546" spans="1:28" x14ac:dyDescent="0.2">
      <c r="A4546" s="124"/>
      <c r="B4546" s="37"/>
      <c r="C4546" s="37"/>
      <c r="D4546" s="37"/>
      <c r="F4546" s="37"/>
      <c r="G4546" s="37"/>
      <c r="H4546" s="37"/>
      <c r="J4546" s="25"/>
      <c r="K4546" s="25"/>
      <c r="M4546" s="25"/>
      <c r="P4546" s="25"/>
      <c r="R4546" s="25"/>
      <c r="T4546" s="37"/>
      <c r="U4546" s="37"/>
      <c r="W4546" s="37"/>
      <c r="Y4546" s="37"/>
      <c r="Z4546" s="37"/>
      <c r="AB4546" s="37"/>
    </row>
    <row r="4547" spans="1:28" x14ac:dyDescent="0.2">
      <c r="A4547" s="124"/>
      <c r="B4547" s="37"/>
      <c r="C4547" s="37"/>
      <c r="D4547" s="37"/>
      <c r="F4547" s="37"/>
      <c r="G4547" s="37"/>
      <c r="H4547" s="37"/>
      <c r="J4547" s="25"/>
      <c r="K4547" s="25"/>
      <c r="M4547" s="25"/>
      <c r="P4547" s="25"/>
      <c r="R4547" s="25"/>
      <c r="T4547" s="37"/>
      <c r="U4547" s="37"/>
      <c r="W4547" s="37"/>
      <c r="Y4547" s="37"/>
      <c r="Z4547" s="37"/>
      <c r="AB4547" s="37"/>
    </row>
    <row r="4548" spans="1:28" x14ac:dyDescent="0.2">
      <c r="A4548" s="124"/>
      <c r="B4548" s="37"/>
      <c r="C4548" s="37"/>
      <c r="D4548" s="37"/>
      <c r="F4548" s="37"/>
      <c r="G4548" s="37"/>
      <c r="H4548" s="37"/>
      <c r="J4548" s="25"/>
      <c r="K4548" s="25"/>
      <c r="M4548" s="25"/>
      <c r="P4548" s="25"/>
      <c r="R4548" s="25"/>
      <c r="T4548" s="37"/>
      <c r="U4548" s="37"/>
      <c r="W4548" s="37"/>
      <c r="Y4548" s="37"/>
      <c r="Z4548" s="37"/>
      <c r="AB4548" s="37"/>
    </row>
    <row r="4549" spans="1:28" x14ac:dyDescent="0.2">
      <c r="A4549" s="124"/>
      <c r="B4549" s="37"/>
      <c r="C4549" s="37"/>
      <c r="D4549" s="37"/>
      <c r="F4549" s="37"/>
      <c r="G4549" s="37"/>
      <c r="H4549" s="37"/>
      <c r="J4549" s="25"/>
      <c r="K4549" s="25"/>
      <c r="M4549" s="25"/>
      <c r="P4549" s="25"/>
      <c r="R4549" s="25"/>
      <c r="T4549" s="37"/>
      <c r="U4549" s="37"/>
      <c r="W4549" s="37"/>
      <c r="Y4549" s="37"/>
      <c r="Z4549" s="37"/>
      <c r="AB4549" s="37"/>
    </row>
    <row r="4550" spans="1:28" x14ac:dyDescent="0.2">
      <c r="A4550" s="124"/>
      <c r="B4550" s="37"/>
      <c r="C4550" s="37"/>
      <c r="D4550" s="37"/>
      <c r="F4550" s="37"/>
      <c r="G4550" s="37"/>
      <c r="H4550" s="37"/>
      <c r="J4550" s="25"/>
      <c r="K4550" s="25"/>
      <c r="M4550" s="25"/>
      <c r="P4550" s="25"/>
      <c r="R4550" s="25"/>
      <c r="T4550" s="37"/>
      <c r="U4550" s="37"/>
      <c r="W4550" s="37"/>
      <c r="Y4550" s="37"/>
      <c r="Z4550" s="37"/>
      <c r="AB4550" s="37"/>
    </row>
    <row r="4551" spans="1:28" x14ac:dyDescent="0.2">
      <c r="A4551" s="124"/>
      <c r="B4551" s="37"/>
      <c r="C4551" s="37"/>
      <c r="D4551" s="37"/>
      <c r="F4551" s="37"/>
      <c r="G4551" s="37"/>
      <c r="H4551" s="37"/>
      <c r="J4551" s="25"/>
      <c r="K4551" s="25"/>
      <c r="M4551" s="25"/>
      <c r="P4551" s="25"/>
      <c r="R4551" s="25"/>
      <c r="T4551" s="37"/>
      <c r="U4551" s="37"/>
      <c r="W4551" s="37"/>
      <c r="Y4551" s="37"/>
      <c r="Z4551" s="37"/>
      <c r="AB4551" s="37"/>
    </row>
    <row r="4552" spans="1:28" x14ac:dyDescent="0.2">
      <c r="A4552" s="124"/>
      <c r="B4552" s="37"/>
      <c r="C4552" s="37"/>
      <c r="D4552" s="37"/>
      <c r="F4552" s="37"/>
      <c r="G4552" s="37"/>
      <c r="H4552" s="37"/>
      <c r="J4552" s="25"/>
      <c r="K4552" s="25"/>
      <c r="M4552" s="25"/>
      <c r="P4552" s="25"/>
      <c r="R4552" s="25"/>
      <c r="T4552" s="37"/>
      <c r="U4552" s="37"/>
      <c r="W4552" s="37"/>
      <c r="Y4552" s="37"/>
      <c r="Z4552" s="37"/>
      <c r="AB4552" s="37"/>
    </row>
    <row r="4553" spans="1:28" x14ac:dyDescent="0.2">
      <c r="A4553" s="124"/>
      <c r="B4553" s="37"/>
      <c r="C4553" s="37"/>
      <c r="D4553" s="37"/>
      <c r="F4553" s="37"/>
      <c r="G4553" s="37"/>
      <c r="H4553" s="37"/>
      <c r="J4553" s="25"/>
      <c r="K4553" s="25"/>
      <c r="M4553" s="25"/>
      <c r="P4553" s="25"/>
      <c r="R4553" s="25"/>
      <c r="T4553" s="37"/>
      <c r="U4553" s="37"/>
      <c r="W4553" s="37"/>
      <c r="Y4553" s="37"/>
      <c r="Z4553" s="37"/>
      <c r="AB4553" s="37"/>
    </row>
    <row r="4554" spans="1:28" x14ac:dyDescent="0.2">
      <c r="A4554" s="124"/>
      <c r="B4554" s="37"/>
      <c r="C4554" s="37"/>
      <c r="D4554" s="37"/>
      <c r="F4554" s="37"/>
      <c r="G4554" s="37"/>
      <c r="H4554" s="37"/>
      <c r="J4554" s="25"/>
      <c r="K4554" s="25"/>
      <c r="M4554" s="25"/>
      <c r="P4554" s="25"/>
      <c r="R4554" s="25"/>
      <c r="T4554" s="37"/>
      <c r="U4554" s="37"/>
      <c r="W4554" s="37"/>
      <c r="Y4554" s="37"/>
      <c r="Z4554" s="37"/>
      <c r="AB4554" s="37"/>
    </row>
    <row r="4555" spans="1:28" x14ac:dyDescent="0.2">
      <c r="A4555" s="124"/>
      <c r="B4555" s="37"/>
      <c r="C4555" s="37"/>
      <c r="D4555" s="37"/>
      <c r="F4555" s="37"/>
      <c r="G4555" s="37"/>
      <c r="H4555" s="37"/>
      <c r="J4555" s="25"/>
      <c r="K4555" s="25"/>
      <c r="M4555" s="25"/>
      <c r="P4555" s="25"/>
      <c r="R4555" s="25"/>
      <c r="T4555" s="37"/>
      <c r="U4555" s="37"/>
      <c r="W4555" s="37"/>
      <c r="Y4555" s="37"/>
      <c r="Z4555" s="37"/>
      <c r="AB4555" s="37"/>
    </row>
    <row r="4556" spans="1:28" x14ac:dyDescent="0.2">
      <c r="A4556" s="124"/>
      <c r="B4556" s="37"/>
      <c r="C4556" s="37"/>
      <c r="D4556" s="37"/>
      <c r="F4556" s="37"/>
      <c r="G4556" s="37"/>
      <c r="H4556" s="37"/>
      <c r="J4556" s="25"/>
      <c r="K4556" s="25"/>
      <c r="M4556" s="25"/>
      <c r="P4556" s="25"/>
      <c r="R4556" s="25"/>
      <c r="T4556" s="37"/>
      <c r="U4556" s="37"/>
      <c r="W4556" s="37"/>
      <c r="Y4556" s="37"/>
      <c r="Z4556" s="37"/>
      <c r="AB4556" s="37"/>
    </row>
    <row r="4557" spans="1:28" x14ac:dyDescent="0.2">
      <c r="A4557" s="124"/>
      <c r="B4557" s="37"/>
      <c r="C4557" s="37"/>
      <c r="D4557" s="37"/>
      <c r="F4557" s="37"/>
      <c r="G4557" s="37"/>
      <c r="H4557" s="37"/>
      <c r="J4557" s="25"/>
      <c r="K4557" s="25"/>
      <c r="M4557" s="25"/>
      <c r="P4557" s="25"/>
      <c r="R4557" s="25"/>
      <c r="T4557" s="37"/>
      <c r="U4557" s="37"/>
      <c r="W4557" s="37"/>
      <c r="Y4557" s="37"/>
      <c r="Z4557" s="37"/>
      <c r="AB4557" s="37"/>
    </row>
    <row r="4558" spans="1:28" x14ac:dyDescent="0.2">
      <c r="A4558" s="124"/>
      <c r="B4558" s="37"/>
      <c r="C4558" s="37"/>
      <c r="D4558" s="37"/>
      <c r="F4558" s="37"/>
      <c r="G4558" s="37"/>
      <c r="H4558" s="37"/>
      <c r="J4558" s="25"/>
      <c r="K4558" s="25"/>
      <c r="M4558" s="25"/>
      <c r="P4558" s="25"/>
      <c r="R4558" s="25"/>
      <c r="T4558" s="37"/>
      <c r="U4558" s="37"/>
      <c r="W4558" s="37"/>
      <c r="Y4558" s="37"/>
      <c r="Z4558" s="37"/>
      <c r="AB4558" s="37"/>
    </row>
    <row r="4559" spans="1:28" x14ac:dyDescent="0.2">
      <c r="A4559" s="124"/>
      <c r="B4559" s="37"/>
      <c r="C4559" s="37"/>
      <c r="D4559" s="37"/>
      <c r="F4559" s="37"/>
      <c r="G4559" s="37"/>
      <c r="H4559" s="37"/>
      <c r="J4559" s="25"/>
      <c r="K4559" s="25"/>
      <c r="M4559" s="25"/>
      <c r="P4559" s="25"/>
      <c r="R4559" s="25"/>
      <c r="T4559" s="37"/>
      <c r="U4559" s="37"/>
      <c r="W4559" s="37"/>
      <c r="Y4559" s="37"/>
      <c r="Z4559" s="37"/>
      <c r="AB4559" s="37"/>
    </row>
    <row r="4560" spans="1:28" x14ac:dyDescent="0.2">
      <c r="A4560" s="124"/>
      <c r="B4560" s="37"/>
      <c r="C4560" s="37"/>
      <c r="D4560" s="37"/>
      <c r="F4560" s="37"/>
      <c r="G4560" s="37"/>
      <c r="H4560" s="37"/>
      <c r="J4560" s="25"/>
      <c r="K4560" s="25"/>
      <c r="M4560" s="25"/>
      <c r="P4560" s="25"/>
      <c r="R4560" s="25"/>
      <c r="T4560" s="37"/>
      <c r="U4560" s="37"/>
      <c r="W4560" s="37"/>
      <c r="Y4560" s="37"/>
      <c r="Z4560" s="37"/>
      <c r="AB4560" s="37"/>
    </row>
    <row r="4561" spans="1:28" x14ac:dyDescent="0.2">
      <c r="A4561" s="124"/>
      <c r="B4561" s="37"/>
      <c r="C4561" s="37"/>
      <c r="D4561" s="37"/>
      <c r="F4561" s="37"/>
      <c r="G4561" s="37"/>
      <c r="H4561" s="37"/>
      <c r="J4561" s="25"/>
      <c r="K4561" s="25"/>
      <c r="M4561" s="25"/>
      <c r="P4561" s="25"/>
      <c r="R4561" s="25"/>
      <c r="T4561" s="37"/>
      <c r="U4561" s="37"/>
      <c r="W4561" s="37"/>
      <c r="Y4561" s="37"/>
      <c r="Z4561" s="37"/>
      <c r="AB4561" s="37"/>
    </row>
    <row r="4562" spans="1:28" x14ac:dyDescent="0.2">
      <c r="A4562" s="124"/>
      <c r="B4562" s="37"/>
      <c r="C4562" s="37"/>
      <c r="D4562" s="37"/>
      <c r="F4562" s="37"/>
      <c r="G4562" s="37"/>
      <c r="H4562" s="37"/>
      <c r="J4562" s="25"/>
      <c r="K4562" s="25"/>
      <c r="M4562" s="25"/>
      <c r="P4562" s="25"/>
      <c r="R4562" s="25"/>
      <c r="T4562" s="37"/>
      <c r="U4562" s="37"/>
      <c r="W4562" s="37"/>
      <c r="Y4562" s="37"/>
      <c r="Z4562" s="37"/>
      <c r="AB4562" s="37"/>
    </row>
    <row r="4563" spans="1:28" x14ac:dyDescent="0.2">
      <c r="A4563" s="124"/>
      <c r="B4563" s="37"/>
      <c r="C4563" s="37"/>
      <c r="D4563" s="37"/>
      <c r="F4563" s="37"/>
      <c r="G4563" s="37"/>
      <c r="H4563" s="37"/>
      <c r="J4563" s="25"/>
      <c r="K4563" s="25"/>
      <c r="M4563" s="25"/>
      <c r="P4563" s="25"/>
      <c r="R4563" s="25"/>
      <c r="T4563" s="37"/>
      <c r="U4563" s="37"/>
      <c r="W4563" s="37"/>
      <c r="Y4563" s="37"/>
      <c r="Z4563" s="37"/>
      <c r="AB4563" s="37"/>
    </row>
    <row r="4564" spans="1:28" x14ac:dyDescent="0.2">
      <c r="A4564" s="124"/>
      <c r="B4564" s="37"/>
      <c r="C4564" s="37"/>
      <c r="D4564" s="37"/>
      <c r="F4564" s="37"/>
      <c r="G4564" s="37"/>
      <c r="H4564" s="37"/>
      <c r="J4564" s="25"/>
      <c r="K4564" s="25"/>
      <c r="M4564" s="25"/>
      <c r="P4564" s="25"/>
      <c r="R4564" s="25"/>
      <c r="T4564" s="37"/>
      <c r="U4564" s="37"/>
      <c r="W4564" s="37"/>
      <c r="Y4564" s="37"/>
      <c r="Z4564" s="37"/>
      <c r="AB4564" s="37"/>
    </row>
    <row r="4565" spans="1:28" x14ac:dyDescent="0.2">
      <c r="A4565" s="124"/>
      <c r="B4565" s="37"/>
      <c r="C4565" s="37"/>
      <c r="D4565" s="37"/>
      <c r="F4565" s="37"/>
      <c r="G4565" s="37"/>
      <c r="H4565" s="37"/>
      <c r="J4565" s="25"/>
      <c r="K4565" s="25"/>
      <c r="M4565" s="25"/>
      <c r="P4565" s="25"/>
      <c r="R4565" s="25"/>
      <c r="T4565" s="37"/>
      <c r="U4565" s="37"/>
      <c r="W4565" s="37"/>
      <c r="Y4565" s="37"/>
      <c r="Z4565" s="37"/>
      <c r="AB4565" s="37"/>
    </row>
    <row r="4566" spans="1:28" x14ac:dyDescent="0.2">
      <c r="A4566" s="124"/>
      <c r="B4566" s="37"/>
      <c r="C4566" s="37"/>
      <c r="D4566" s="37"/>
      <c r="F4566" s="37"/>
      <c r="G4566" s="37"/>
      <c r="H4566" s="37"/>
      <c r="J4566" s="25"/>
      <c r="K4566" s="25"/>
      <c r="M4566" s="25"/>
      <c r="P4566" s="25"/>
      <c r="R4566" s="25"/>
      <c r="T4566" s="37"/>
      <c r="U4566" s="37"/>
      <c r="W4566" s="37"/>
      <c r="Y4566" s="37"/>
      <c r="Z4566" s="37"/>
      <c r="AB4566" s="37"/>
    </row>
    <row r="4567" spans="1:28" x14ac:dyDescent="0.2">
      <c r="A4567" s="124"/>
      <c r="B4567" s="37"/>
      <c r="C4567" s="37"/>
      <c r="D4567" s="37"/>
      <c r="F4567" s="37"/>
      <c r="G4567" s="37"/>
      <c r="H4567" s="37"/>
      <c r="J4567" s="25"/>
      <c r="K4567" s="25"/>
      <c r="M4567" s="25"/>
      <c r="P4567" s="25"/>
      <c r="R4567" s="25"/>
      <c r="T4567" s="37"/>
      <c r="U4567" s="37"/>
      <c r="W4567" s="37"/>
      <c r="Y4567" s="37"/>
      <c r="Z4567" s="37"/>
      <c r="AB4567" s="37"/>
    </row>
    <row r="4568" spans="1:28" x14ac:dyDescent="0.2">
      <c r="A4568" s="124"/>
      <c r="B4568" s="37"/>
      <c r="C4568" s="37"/>
      <c r="D4568" s="37"/>
      <c r="F4568" s="37"/>
      <c r="G4568" s="37"/>
      <c r="H4568" s="37"/>
      <c r="J4568" s="25"/>
      <c r="K4568" s="25"/>
      <c r="M4568" s="25"/>
      <c r="P4568" s="25"/>
      <c r="R4568" s="25"/>
      <c r="T4568" s="37"/>
      <c r="U4568" s="37"/>
      <c r="W4568" s="37"/>
      <c r="Y4568" s="37"/>
      <c r="Z4568" s="37"/>
      <c r="AB4568" s="37"/>
    </row>
    <row r="4569" spans="1:28" x14ac:dyDescent="0.2">
      <c r="A4569" s="124"/>
      <c r="B4569" s="37"/>
      <c r="C4569" s="37"/>
      <c r="D4569" s="37"/>
      <c r="F4569" s="37"/>
      <c r="G4569" s="37"/>
      <c r="H4569" s="37"/>
      <c r="J4569" s="25"/>
      <c r="K4569" s="25"/>
      <c r="M4569" s="25"/>
      <c r="P4569" s="25"/>
      <c r="R4569" s="25"/>
      <c r="T4569" s="37"/>
      <c r="U4569" s="37"/>
      <c r="W4569" s="37"/>
      <c r="Y4569" s="37"/>
      <c r="Z4569" s="37"/>
      <c r="AB4569" s="37"/>
    </row>
    <row r="4570" spans="1:28" x14ac:dyDescent="0.2">
      <c r="A4570" s="124"/>
      <c r="B4570" s="37"/>
      <c r="C4570" s="37"/>
      <c r="D4570" s="37"/>
      <c r="F4570" s="37"/>
      <c r="G4570" s="37"/>
      <c r="H4570" s="37"/>
      <c r="J4570" s="25"/>
      <c r="K4570" s="25"/>
      <c r="M4570" s="25"/>
      <c r="P4570" s="25"/>
      <c r="R4570" s="25"/>
      <c r="T4570" s="37"/>
      <c r="U4570" s="37"/>
      <c r="W4570" s="37"/>
      <c r="Y4570" s="37"/>
      <c r="Z4570" s="37"/>
      <c r="AB4570" s="37"/>
    </row>
    <row r="4571" spans="1:28" x14ac:dyDescent="0.2">
      <c r="A4571" s="124"/>
      <c r="B4571" s="37"/>
      <c r="C4571" s="37"/>
      <c r="D4571" s="37"/>
      <c r="F4571" s="37"/>
      <c r="G4571" s="37"/>
      <c r="H4571" s="37"/>
      <c r="J4571" s="25"/>
      <c r="K4571" s="25"/>
      <c r="M4571" s="25"/>
      <c r="P4571" s="25"/>
      <c r="R4571" s="25"/>
      <c r="T4571" s="37"/>
      <c r="U4571" s="37"/>
      <c r="W4571" s="37"/>
      <c r="Y4571" s="37"/>
      <c r="Z4571" s="37"/>
      <c r="AB4571" s="37"/>
    </row>
    <row r="4572" spans="1:28" x14ac:dyDescent="0.2">
      <c r="A4572" s="124"/>
      <c r="B4572" s="37"/>
      <c r="C4572" s="37"/>
      <c r="D4572" s="37"/>
      <c r="F4572" s="37"/>
      <c r="G4572" s="37"/>
      <c r="H4572" s="37"/>
      <c r="J4572" s="25"/>
      <c r="K4572" s="25"/>
      <c r="M4572" s="25"/>
      <c r="P4572" s="25"/>
      <c r="R4572" s="25"/>
      <c r="T4572" s="37"/>
      <c r="U4572" s="37"/>
      <c r="W4572" s="37"/>
      <c r="Y4572" s="37"/>
      <c r="Z4572" s="37"/>
      <c r="AB4572" s="37"/>
    </row>
    <row r="4573" spans="1:28" x14ac:dyDescent="0.2">
      <c r="A4573" s="124"/>
      <c r="B4573" s="37"/>
      <c r="C4573" s="37"/>
      <c r="D4573" s="37"/>
      <c r="F4573" s="37"/>
      <c r="G4573" s="37"/>
      <c r="H4573" s="37"/>
      <c r="J4573" s="25"/>
      <c r="K4573" s="25"/>
      <c r="M4573" s="25"/>
      <c r="P4573" s="25"/>
      <c r="R4573" s="25"/>
      <c r="T4573" s="37"/>
      <c r="U4573" s="37"/>
      <c r="W4573" s="37"/>
      <c r="Y4573" s="37"/>
      <c r="Z4573" s="37"/>
      <c r="AB4573" s="37"/>
    </row>
    <row r="4574" spans="1:28" x14ac:dyDescent="0.2">
      <c r="A4574" s="124"/>
      <c r="B4574" s="37"/>
      <c r="C4574" s="37"/>
      <c r="D4574" s="37"/>
      <c r="F4574" s="37"/>
      <c r="G4574" s="37"/>
      <c r="H4574" s="37"/>
      <c r="J4574" s="25"/>
      <c r="K4574" s="25"/>
      <c r="M4574" s="25"/>
      <c r="P4574" s="25"/>
      <c r="R4574" s="25"/>
      <c r="T4574" s="37"/>
      <c r="U4574" s="37"/>
      <c r="W4574" s="37"/>
      <c r="Y4574" s="37"/>
      <c r="Z4574" s="37"/>
      <c r="AB4574" s="37"/>
    </row>
    <row r="4575" spans="1:28" x14ac:dyDescent="0.2">
      <c r="A4575" s="124"/>
      <c r="B4575" s="37"/>
      <c r="C4575" s="37"/>
      <c r="D4575" s="37"/>
      <c r="F4575" s="37"/>
      <c r="G4575" s="37"/>
      <c r="H4575" s="37"/>
      <c r="J4575" s="25"/>
      <c r="K4575" s="25"/>
      <c r="M4575" s="25"/>
      <c r="P4575" s="25"/>
      <c r="R4575" s="25"/>
      <c r="T4575" s="37"/>
      <c r="U4575" s="37"/>
      <c r="W4575" s="37"/>
      <c r="Y4575" s="37"/>
      <c r="Z4575" s="37"/>
      <c r="AB4575" s="37"/>
    </row>
    <row r="4576" spans="1:28" x14ac:dyDescent="0.2">
      <c r="A4576" s="124"/>
      <c r="B4576" s="37"/>
      <c r="C4576" s="37"/>
      <c r="D4576" s="37"/>
      <c r="F4576" s="37"/>
      <c r="G4576" s="37"/>
      <c r="H4576" s="37"/>
      <c r="J4576" s="25"/>
      <c r="K4576" s="25"/>
      <c r="M4576" s="25"/>
      <c r="P4576" s="25"/>
      <c r="R4576" s="25"/>
      <c r="T4576" s="37"/>
      <c r="U4576" s="37"/>
      <c r="W4576" s="37"/>
      <c r="Y4576" s="37"/>
      <c r="Z4576" s="37"/>
      <c r="AB4576" s="37"/>
    </row>
    <row r="4577" spans="1:28" x14ac:dyDescent="0.2">
      <c r="A4577" s="124"/>
      <c r="B4577" s="37"/>
      <c r="C4577" s="37"/>
      <c r="D4577" s="37"/>
      <c r="F4577" s="37"/>
      <c r="G4577" s="37"/>
      <c r="H4577" s="37"/>
      <c r="J4577" s="25"/>
      <c r="K4577" s="25"/>
      <c r="M4577" s="25"/>
      <c r="P4577" s="25"/>
      <c r="R4577" s="25"/>
      <c r="T4577" s="37"/>
      <c r="U4577" s="37"/>
      <c r="W4577" s="37"/>
      <c r="Y4577" s="37"/>
      <c r="Z4577" s="37"/>
      <c r="AB4577" s="37"/>
    </row>
    <row r="4578" spans="1:28" x14ac:dyDescent="0.2">
      <c r="A4578" s="124"/>
      <c r="B4578" s="37"/>
      <c r="C4578" s="37"/>
      <c r="D4578" s="37"/>
      <c r="F4578" s="37"/>
      <c r="G4578" s="37"/>
      <c r="H4578" s="37"/>
      <c r="J4578" s="25"/>
      <c r="K4578" s="25"/>
      <c r="M4578" s="25"/>
      <c r="P4578" s="25"/>
      <c r="R4578" s="25"/>
      <c r="T4578" s="37"/>
      <c r="U4578" s="37"/>
      <c r="W4578" s="37"/>
      <c r="Y4578" s="37"/>
      <c r="Z4578" s="37"/>
      <c r="AB4578" s="37"/>
    </row>
    <row r="4579" spans="1:28" x14ac:dyDescent="0.2">
      <c r="A4579" s="124"/>
      <c r="B4579" s="37"/>
      <c r="C4579" s="37"/>
      <c r="D4579" s="37"/>
      <c r="F4579" s="37"/>
      <c r="G4579" s="37"/>
      <c r="H4579" s="37"/>
      <c r="J4579" s="25"/>
      <c r="K4579" s="25"/>
      <c r="M4579" s="25"/>
      <c r="P4579" s="25"/>
      <c r="R4579" s="25"/>
      <c r="T4579" s="37"/>
      <c r="U4579" s="37"/>
      <c r="W4579" s="37"/>
      <c r="Y4579" s="37"/>
      <c r="Z4579" s="37"/>
      <c r="AB4579" s="37"/>
    </row>
    <row r="4580" spans="1:28" x14ac:dyDescent="0.2">
      <c r="A4580" s="124"/>
      <c r="B4580" s="37"/>
      <c r="C4580" s="37"/>
      <c r="D4580" s="37"/>
      <c r="F4580" s="37"/>
      <c r="G4580" s="37"/>
      <c r="H4580" s="37"/>
      <c r="J4580" s="25"/>
      <c r="K4580" s="25"/>
      <c r="M4580" s="25"/>
      <c r="P4580" s="25"/>
      <c r="R4580" s="25"/>
      <c r="T4580" s="37"/>
      <c r="U4580" s="37"/>
      <c r="W4580" s="37"/>
      <c r="Y4580" s="37"/>
      <c r="Z4580" s="37"/>
      <c r="AB4580" s="37"/>
    </row>
    <row r="4581" spans="1:28" x14ac:dyDescent="0.2">
      <c r="A4581" s="124"/>
      <c r="B4581" s="37"/>
      <c r="C4581" s="37"/>
      <c r="D4581" s="37"/>
      <c r="F4581" s="37"/>
      <c r="G4581" s="37"/>
      <c r="H4581" s="37"/>
      <c r="J4581" s="25"/>
      <c r="K4581" s="25"/>
      <c r="M4581" s="25"/>
      <c r="P4581" s="25"/>
      <c r="R4581" s="25"/>
      <c r="T4581" s="37"/>
      <c r="U4581" s="37"/>
      <c r="W4581" s="37"/>
      <c r="Y4581" s="37"/>
      <c r="Z4581" s="37"/>
      <c r="AB4581" s="37"/>
    </row>
    <row r="4582" spans="1:28" x14ac:dyDescent="0.2">
      <c r="A4582" s="124"/>
      <c r="B4582" s="37"/>
      <c r="C4582" s="37"/>
      <c r="D4582" s="37"/>
      <c r="F4582" s="37"/>
      <c r="G4582" s="37"/>
      <c r="H4582" s="37"/>
      <c r="J4582" s="25"/>
      <c r="K4582" s="25"/>
      <c r="M4582" s="25"/>
      <c r="P4582" s="25"/>
      <c r="R4582" s="25"/>
      <c r="T4582" s="37"/>
      <c r="U4582" s="37"/>
      <c r="W4582" s="37"/>
      <c r="Y4582" s="37"/>
      <c r="Z4582" s="37"/>
      <c r="AB4582" s="37"/>
    </row>
    <row r="4583" spans="1:28" x14ac:dyDescent="0.2">
      <c r="A4583" s="124"/>
      <c r="B4583" s="37"/>
      <c r="C4583" s="37"/>
      <c r="D4583" s="37"/>
      <c r="F4583" s="37"/>
      <c r="G4583" s="37"/>
      <c r="H4583" s="37"/>
      <c r="J4583" s="25"/>
      <c r="K4583" s="25"/>
      <c r="M4583" s="25"/>
      <c r="P4583" s="25"/>
      <c r="R4583" s="25"/>
      <c r="T4583" s="37"/>
      <c r="U4583" s="37"/>
      <c r="W4583" s="37"/>
      <c r="Y4583" s="37"/>
      <c r="Z4583" s="37"/>
      <c r="AB4583" s="37"/>
    </row>
    <row r="4584" spans="1:28" x14ac:dyDescent="0.2">
      <c r="A4584" s="124"/>
      <c r="B4584" s="37"/>
      <c r="C4584" s="37"/>
      <c r="D4584" s="37"/>
      <c r="F4584" s="37"/>
      <c r="G4584" s="37"/>
      <c r="H4584" s="37"/>
      <c r="J4584" s="25"/>
      <c r="K4584" s="25"/>
      <c r="M4584" s="25"/>
      <c r="P4584" s="25"/>
      <c r="R4584" s="25"/>
      <c r="T4584" s="37"/>
      <c r="U4584" s="37"/>
      <c r="W4584" s="37"/>
      <c r="Y4584" s="37"/>
      <c r="Z4584" s="37"/>
      <c r="AB4584" s="37"/>
    </row>
    <row r="4585" spans="1:28" x14ac:dyDescent="0.2">
      <c r="A4585" s="124"/>
      <c r="B4585" s="37"/>
      <c r="C4585" s="37"/>
      <c r="D4585" s="37"/>
      <c r="F4585" s="37"/>
      <c r="G4585" s="37"/>
      <c r="H4585" s="37"/>
      <c r="J4585" s="25"/>
      <c r="K4585" s="25"/>
      <c r="M4585" s="25"/>
      <c r="P4585" s="25"/>
      <c r="R4585" s="25"/>
      <c r="T4585" s="37"/>
      <c r="U4585" s="37"/>
      <c r="W4585" s="37"/>
      <c r="Y4585" s="37"/>
      <c r="Z4585" s="37"/>
      <c r="AB4585" s="37"/>
    </row>
    <row r="4586" spans="1:28" x14ac:dyDescent="0.2">
      <c r="A4586" s="124"/>
      <c r="B4586" s="37"/>
      <c r="C4586" s="37"/>
      <c r="D4586" s="37"/>
      <c r="F4586" s="37"/>
      <c r="G4586" s="37"/>
      <c r="H4586" s="37"/>
      <c r="J4586" s="25"/>
      <c r="K4586" s="25"/>
      <c r="M4586" s="25"/>
      <c r="P4586" s="25"/>
      <c r="R4586" s="25"/>
      <c r="T4586" s="37"/>
      <c r="U4586" s="37"/>
      <c r="W4586" s="37"/>
      <c r="Y4586" s="37"/>
      <c r="Z4586" s="37"/>
      <c r="AB4586" s="37"/>
    </row>
    <row r="4587" spans="1:28" x14ac:dyDescent="0.2">
      <c r="A4587" s="124"/>
      <c r="B4587" s="37"/>
      <c r="C4587" s="37"/>
      <c r="D4587" s="37"/>
      <c r="F4587" s="37"/>
      <c r="G4587" s="37"/>
      <c r="H4587" s="37"/>
      <c r="J4587" s="25"/>
      <c r="K4587" s="25"/>
      <c r="M4587" s="25"/>
      <c r="P4587" s="25"/>
      <c r="R4587" s="25"/>
      <c r="T4587" s="37"/>
      <c r="U4587" s="37"/>
      <c r="W4587" s="37"/>
      <c r="Y4587" s="37"/>
      <c r="Z4587" s="37"/>
      <c r="AB4587" s="37"/>
    </row>
    <row r="4588" spans="1:28" x14ac:dyDescent="0.2">
      <c r="A4588" s="124"/>
      <c r="B4588" s="37"/>
      <c r="C4588" s="37"/>
      <c r="D4588" s="37"/>
      <c r="F4588" s="37"/>
      <c r="G4588" s="37"/>
      <c r="H4588" s="37"/>
      <c r="J4588" s="25"/>
      <c r="K4588" s="25"/>
      <c r="M4588" s="25"/>
      <c r="P4588" s="25"/>
      <c r="R4588" s="25"/>
      <c r="T4588" s="37"/>
      <c r="U4588" s="37"/>
      <c r="W4588" s="37"/>
      <c r="Y4588" s="37"/>
      <c r="Z4588" s="37"/>
      <c r="AB4588" s="37"/>
    </row>
    <row r="4589" spans="1:28" x14ac:dyDescent="0.2">
      <c r="A4589" s="124"/>
      <c r="B4589" s="37"/>
      <c r="C4589" s="37"/>
      <c r="D4589" s="37"/>
      <c r="F4589" s="37"/>
      <c r="G4589" s="37"/>
      <c r="H4589" s="37"/>
      <c r="J4589" s="25"/>
      <c r="K4589" s="25"/>
      <c r="M4589" s="25"/>
      <c r="P4589" s="25"/>
      <c r="R4589" s="25"/>
      <c r="T4589" s="37"/>
      <c r="U4589" s="37"/>
      <c r="W4589" s="37"/>
      <c r="Y4589" s="37"/>
      <c r="Z4589" s="37"/>
      <c r="AB4589" s="37"/>
    </row>
    <row r="4590" spans="1:28" x14ac:dyDescent="0.2">
      <c r="A4590" s="124"/>
      <c r="B4590" s="37"/>
      <c r="C4590" s="37"/>
      <c r="D4590" s="37"/>
      <c r="F4590" s="37"/>
      <c r="G4590" s="37"/>
      <c r="H4590" s="37"/>
      <c r="J4590" s="25"/>
      <c r="K4590" s="25"/>
      <c r="M4590" s="25"/>
      <c r="P4590" s="25"/>
      <c r="R4590" s="25"/>
      <c r="T4590" s="37"/>
      <c r="U4590" s="37"/>
      <c r="W4590" s="37"/>
      <c r="Y4590" s="37"/>
      <c r="Z4590" s="37"/>
      <c r="AB4590" s="37"/>
    </row>
    <row r="4591" spans="1:28" x14ac:dyDescent="0.2">
      <c r="A4591" s="124"/>
      <c r="B4591" s="37"/>
      <c r="C4591" s="37"/>
      <c r="D4591" s="37"/>
      <c r="F4591" s="37"/>
      <c r="G4591" s="37"/>
      <c r="H4591" s="37"/>
      <c r="J4591" s="25"/>
      <c r="K4591" s="25"/>
      <c r="M4591" s="25"/>
      <c r="P4591" s="25"/>
      <c r="R4591" s="25"/>
      <c r="T4591" s="37"/>
      <c r="U4591" s="37"/>
      <c r="W4591" s="37"/>
      <c r="Y4591" s="37"/>
      <c r="Z4591" s="37"/>
      <c r="AB4591" s="37"/>
    </row>
    <row r="4592" spans="1:28" x14ac:dyDescent="0.2">
      <c r="A4592" s="124"/>
      <c r="B4592" s="37"/>
      <c r="C4592" s="37"/>
      <c r="D4592" s="37"/>
      <c r="F4592" s="37"/>
      <c r="G4592" s="37"/>
      <c r="H4592" s="37"/>
      <c r="J4592" s="25"/>
      <c r="K4592" s="25"/>
      <c r="M4592" s="25"/>
      <c r="P4592" s="25"/>
      <c r="R4592" s="25"/>
      <c r="T4592" s="37"/>
      <c r="U4592" s="37"/>
      <c r="W4592" s="37"/>
      <c r="Y4592" s="37"/>
      <c r="Z4592" s="37"/>
      <c r="AB4592" s="37"/>
    </row>
    <row r="4593" spans="1:28" x14ac:dyDescent="0.2">
      <c r="A4593" s="124"/>
      <c r="B4593" s="37"/>
      <c r="C4593" s="37"/>
      <c r="D4593" s="37"/>
      <c r="F4593" s="37"/>
      <c r="G4593" s="37"/>
      <c r="H4593" s="37"/>
      <c r="J4593" s="25"/>
      <c r="K4593" s="25"/>
      <c r="M4593" s="25"/>
      <c r="P4593" s="25"/>
      <c r="R4593" s="25"/>
      <c r="T4593" s="37"/>
      <c r="U4593" s="37"/>
      <c r="W4593" s="37"/>
      <c r="Y4593" s="37"/>
      <c r="Z4593" s="37"/>
      <c r="AB4593" s="37"/>
    </row>
    <row r="4594" spans="1:28" x14ac:dyDescent="0.2">
      <c r="A4594" s="124"/>
      <c r="B4594" s="37"/>
      <c r="C4594" s="37"/>
      <c r="D4594" s="37"/>
      <c r="F4594" s="37"/>
      <c r="G4594" s="37"/>
      <c r="H4594" s="37"/>
      <c r="J4594" s="25"/>
      <c r="K4594" s="25"/>
      <c r="M4594" s="25"/>
      <c r="P4594" s="25"/>
      <c r="R4594" s="25"/>
      <c r="T4594" s="37"/>
      <c r="U4594" s="37"/>
      <c r="W4594" s="37"/>
      <c r="Y4594" s="37"/>
      <c r="Z4594" s="37"/>
      <c r="AB4594" s="37"/>
    </row>
    <row r="4595" spans="1:28" x14ac:dyDescent="0.2">
      <c r="A4595" s="124"/>
      <c r="B4595" s="37"/>
      <c r="C4595" s="37"/>
      <c r="D4595" s="37"/>
      <c r="F4595" s="37"/>
      <c r="G4595" s="37"/>
      <c r="H4595" s="37"/>
      <c r="J4595" s="25"/>
      <c r="K4595" s="25"/>
      <c r="M4595" s="25"/>
      <c r="P4595" s="25"/>
      <c r="R4595" s="25"/>
      <c r="T4595" s="37"/>
      <c r="U4595" s="37"/>
      <c r="W4595" s="37"/>
      <c r="Y4595" s="37"/>
      <c r="Z4595" s="37"/>
      <c r="AB4595" s="37"/>
    </row>
    <row r="4596" spans="1:28" x14ac:dyDescent="0.2">
      <c r="A4596" s="124"/>
      <c r="B4596" s="37"/>
      <c r="C4596" s="37"/>
      <c r="D4596" s="37"/>
      <c r="F4596" s="37"/>
      <c r="G4596" s="37"/>
      <c r="H4596" s="37"/>
      <c r="J4596" s="25"/>
      <c r="K4596" s="25"/>
      <c r="M4596" s="25"/>
      <c r="P4596" s="25"/>
      <c r="R4596" s="25"/>
      <c r="T4596" s="37"/>
      <c r="U4596" s="37"/>
      <c r="W4596" s="37"/>
      <c r="Y4596" s="37"/>
      <c r="Z4596" s="37"/>
      <c r="AB4596" s="37"/>
    </row>
    <row r="4597" spans="1:28" x14ac:dyDescent="0.2">
      <c r="A4597" s="124"/>
      <c r="B4597" s="37"/>
      <c r="C4597" s="37"/>
      <c r="D4597" s="37"/>
      <c r="F4597" s="37"/>
      <c r="G4597" s="37"/>
      <c r="H4597" s="37"/>
      <c r="J4597" s="25"/>
      <c r="K4597" s="25"/>
      <c r="M4597" s="25"/>
      <c r="P4597" s="25"/>
      <c r="R4597" s="25"/>
      <c r="T4597" s="37"/>
      <c r="U4597" s="37"/>
      <c r="W4597" s="37"/>
      <c r="Y4597" s="37"/>
      <c r="Z4597" s="37"/>
      <c r="AB4597" s="37"/>
    </row>
    <row r="4598" spans="1:28" x14ac:dyDescent="0.2">
      <c r="A4598" s="124"/>
      <c r="B4598" s="37"/>
      <c r="C4598" s="37"/>
      <c r="D4598" s="37"/>
      <c r="F4598" s="37"/>
      <c r="G4598" s="37"/>
      <c r="H4598" s="37"/>
      <c r="J4598" s="25"/>
      <c r="K4598" s="25"/>
      <c r="M4598" s="25"/>
      <c r="P4598" s="25"/>
      <c r="R4598" s="25"/>
      <c r="T4598" s="37"/>
      <c r="U4598" s="37"/>
      <c r="W4598" s="37"/>
      <c r="Y4598" s="37"/>
      <c r="Z4598" s="37"/>
      <c r="AB4598" s="37"/>
    </row>
    <row r="4599" spans="1:28" x14ac:dyDescent="0.2">
      <c r="A4599" s="124"/>
      <c r="B4599" s="37"/>
      <c r="C4599" s="37"/>
      <c r="D4599" s="37"/>
      <c r="F4599" s="37"/>
      <c r="G4599" s="37"/>
      <c r="H4599" s="37"/>
      <c r="J4599" s="25"/>
      <c r="K4599" s="25"/>
      <c r="M4599" s="25"/>
      <c r="P4599" s="25"/>
      <c r="R4599" s="25"/>
      <c r="T4599" s="37"/>
      <c r="U4599" s="37"/>
      <c r="W4599" s="37"/>
      <c r="Y4599" s="37"/>
      <c r="Z4599" s="37"/>
      <c r="AB4599" s="37"/>
    </row>
    <row r="4600" spans="1:28" x14ac:dyDescent="0.2">
      <c r="A4600" s="124"/>
      <c r="B4600" s="37"/>
      <c r="C4600" s="37"/>
      <c r="D4600" s="37"/>
      <c r="F4600" s="37"/>
      <c r="G4600" s="37"/>
      <c r="H4600" s="37"/>
      <c r="J4600" s="25"/>
      <c r="K4600" s="25"/>
      <c r="M4600" s="25"/>
      <c r="P4600" s="25"/>
      <c r="R4600" s="25"/>
      <c r="T4600" s="37"/>
      <c r="U4600" s="37"/>
      <c r="W4600" s="37"/>
      <c r="Y4600" s="37"/>
      <c r="Z4600" s="37"/>
      <c r="AB4600" s="37"/>
    </row>
    <row r="4601" spans="1:28" x14ac:dyDescent="0.2">
      <c r="A4601" s="124"/>
      <c r="B4601" s="37"/>
      <c r="C4601" s="37"/>
      <c r="D4601" s="37"/>
      <c r="F4601" s="37"/>
      <c r="G4601" s="37"/>
      <c r="H4601" s="37"/>
      <c r="J4601" s="25"/>
      <c r="K4601" s="25"/>
      <c r="M4601" s="25"/>
      <c r="P4601" s="25"/>
      <c r="R4601" s="25"/>
      <c r="T4601" s="37"/>
      <c r="U4601" s="37"/>
      <c r="W4601" s="37"/>
      <c r="Y4601" s="37"/>
      <c r="Z4601" s="37"/>
      <c r="AB4601" s="37"/>
    </row>
    <row r="4602" spans="1:28" x14ac:dyDescent="0.2">
      <c r="A4602" s="124"/>
      <c r="B4602" s="37"/>
      <c r="C4602" s="37"/>
      <c r="D4602" s="37"/>
      <c r="F4602" s="37"/>
      <c r="G4602" s="37"/>
      <c r="H4602" s="37"/>
      <c r="J4602" s="25"/>
      <c r="K4602" s="25"/>
      <c r="M4602" s="25"/>
      <c r="P4602" s="25"/>
      <c r="R4602" s="25"/>
      <c r="T4602" s="37"/>
      <c r="U4602" s="37"/>
      <c r="W4602" s="37"/>
      <c r="Y4602" s="37"/>
      <c r="Z4602" s="37"/>
      <c r="AB4602" s="37"/>
    </row>
    <row r="4603" spans="1:28" x14ac:dyDescent="0.2">
      <c r="A4603" s="124"/>
      <c r="B4603" s="37"/>
      <c r="C4603" s="37"/>
      <c r="D4603" s="37"/>
      <c r="F4603" s="37"/>
      <c r="G4603" s="37"/>
      <c r="H4603" s="37"/>
      <c r="J4603" s="25"/>
      <c r="K4603" s="25"/>
      <c r="M4603" s="25"/>
      <c r="P4603" s="25"/>
      <c r="R4603" s="25"/>
      <c r="T4603" s="37"/>
      <c r="U4603" s="37"/>
      <c r="W4603" s="37"/>
      <c r="Y4603" s="37"/>
      <c r="Z4603" s="37"/>
      <c r="AB4603" s="37"/>
    </row>
    <row r="4604" spans="1:28" x14ac:dyDescent="0.2">
      <c r="A4604" s="124"/>
      <c r="B4604" s="37"/>
      <c r="C4604" s="37"/>
      <c r="D4604" s="37"/>
      <c r="F4604" s="37"/>
      <c r="G4604" s="37"/>
      <c r="H4604" s="37"/>
      <c r="J4604" s="25"/>
      <c r="K4604" s="25"/>
      <c r="M4604" s="25"/>
      <c r="P4604" s="25"/>
      <c r="R4604" s="25"/>
      <c r="T4604" s="37"/>
      <c r="U4604" s="37"/>
      <c r="W4604" s="37"/>
      <c r="Y4604" s="37"/>
      <c r="Z4604" s="37"/>
      <c r="AB4604" s="37"/>
    </row>
    <row r="4605" spans="1:28" x14ac:dyDescent="0.2">
      <c r="A4605" s="124"/>
      <c r="B4605" s="37"/>
      <c r="C4605" s="37"/>
      <c r="D4605" s="37"/>
      <c r="F4605" s="37"/>
      <c r="G4605" s="37"/>
      <c r="H4605" s="37"/>
      <c r="J4605" s="25"/>
      <c r="K4605" s="25"/>
      <c r="M4605" s="25"/>
      <c r="P4605" s="25"/>
      <c r="R4605" s="25"/>
      <c r="T4605" s="37"/>
      <c r="U4605" s="37"/>
      <c r="W4605" s="37"/>
      <c r="Y4605" s="37"/>
      <c r="Z4605" s="37"/>
      <c r="AB4605" s="37"/>
    </row>
    <row r="4606" spans="1:28" x14ac:dyDescent="0.2">
      <c r="A4606" s="124"/>
      <c r="B4606" s="37"/>
      <c r="C4606" s="37"/>
      <c r="D4606" s="37"/>
      <c r="F4606" s="37"/>
      <c r="G4606" s="37"/>
      <c r="H4606" s="37"/>
      <c r="J4606" s="25"/>
      <c r="K4606" s="25"/>
      <c r="M4606" s="25"/>
      <c r="P4606" s="25"/>
      <c r="R4606" s="25"/>
      <c r="T4606" s="37"/>
      <c r="U4606" s="37"/>
      <c r="W4606" s="37"/>
      <c r="Y4606" s="37"/>
      <c r="Z4606" s="37"/>
      <c r="AB4606" s="37"/>
    </row>
    <row r="4607" spans="1:28" x14ac:dyDescent="0.2">
      <c r="A4607" s="124"/>
      <c r="B4607" s="37"/>
      <c r="C4607" s="37"/>
      <c r="D4607" s="37"/>
      <c r="F4607" s="37"/>
      <c r="G4607" s="37"/>
      <c r="H4607" s="37"/>
      <c r="J4607" s="25"/>
      <c r="K4607" s="25"/>
      <c r="M4607" s="25"/>
      <c r="P4607" s="25"/>
      <c r="R4607" s="25"/>
      <c r="T4607" s="37"/>
      <c r="U4607" s="37"/>
      <c r="W4607" s="37"/>
      <c r="Y4607" s="37"/>
      <c r="Z4607" s="37"/>
      <c r="AB4607" s="37"/>
    </row>
    <row r="4608" spans="1:28" x14ac:dyDescent="0.2">
      <c r="A4608" s="124"/>
      <c r="B4608" s="37"/>
      <c r="C4608" s="37"/>
      <c r="D4608" s="37"/>
      <c r="F4608" s="37"/>
      <c r="G4608" s="37"/>
      <c r="H4608" s="37"/>
      <c r="J4608" s="25"/>
      <c r="K4608" s="25"/>
      <c r="M4608" s="25"/>
      <c r="P4608" s="25"/>
      <c r="R4608" s="25"/>
      <c r="T4608" s="37"/>
      <c r="U4608" s="37"/>
      <c r="W4608" s="37"/>
      <c r="Y4608" s="37"/>
      <c r="Z4608" s="37"/>
      <c r="AB4608" s="37"/>
    </row>
    <row r="4609" spans="1:28" x14ac:dyDescent="0.2">
      <c r="A4609" s="124"/>
      <c r="B4609" s="37"/>
      <c r="C4609" s="37"/>
      <c r="D4609" s="37"/>
      <c r="F4609" s="37"/>
      <c r="G4609" s="37"/>
      <c r="H4609" s="37"/>
      <c r="J4609" s="25"/>
      <c r="K4609" s="25"/>
      <c r="M4609" s="25"/>
      <c r="P4609" s="25"/>
      <c r="R4609" s="25"/>
      <c r="T4609" s="37"/>
      <c r="U4609" s="37"/>
      <c r="W4609" s="37"/>
      <c r="Y4609" s="37"/>
      <c r="Z4609" s="37"/>
      <c r="AB4609" s="37"/>
    </row>
    <row r="4610" spans="1:28" x14ac:dyDescent="0.2">
      <c r="A4610" s="124"/>
      <c r="B4610" s="37"/>
      <c r="C4610" s="37"/>
      <c r="D4610" s="37"/>
      <c r="F4610" s="37"/>
      <c r="G4610" s="37"/>
      <c r="H4610" s="37"/>
      <c r="J4610" s="25"/>
      <c r="K4610" s="25"/>
      <c r="M4610" s="25"/>
      <c r="P4610" s="25"/>
      <c r="R4610" s="25"/>
      <c r="T4610" s="37"/>
      <c r="U4610" s="37"/>
      <c r="W4610" s="37"/>
      <c r="Y4610" s="37"/>
      <c r="Z4610" s="37"/>
      <c r="AB4610" s="37"/>
    </row>
    <row r="4611" spans="1:28" x14ac:dyDescent="0.2">
      <c r="A4611" s="124"/>
      <c r="B4611" s="37"/>
      <c r="C4611" s="37"/>
      <c r="D4611" s="37"/>
      <c r="F4611" s="37"/>
      <c r="G4611" s="37"/>
      <c r="H4611" s="37"/>
      <c r="J4611" s="25"/>
      <c r="K4611" s="25"/>
      <c r="M4611" s="25"/>
      <c r="P4611" s="25"/>
      <c r="R4611" s="25"/>
      <c r="T4611" s="37"/>
      <c r="U4611" s="37"/>
      <c r="W4611" s="37"/>
      <c r="Y4611" s="37"/>
      <c r="Z4611" s="37"/>
      <c r="AB4611" s="37"/>
    </row>
    <row r="4612" spans="1:28" x14ac:dyDescent="0.2">
      <c r="A4612" s="124"/>
      <c r="B4612" s="37"/>
      <c r="C4612" s="37"/>
      <c r="D4612" s="37"/>
      <c r="F4612" s="37"/>
      <c r="G4612" s="37"/>
      <c r="H4612" s="37"/>
      <c r="J4612" s="25"/>
      <c r="K4612" s="25"/>
      <c r="M4612" s="25"/>
      <c r="P4612" s="25"/>
      <c r="R4612" s="25"/>
      <c r="T4612" s="37"/>
      <c r="U4612" s="37"/>
      <c r="W4612" s="37"/>
      <c r="Y4612" s="37"/>
      <c r="Z4612" s="37"/>
      <c r="AB4612" s="37"/>
    </row>
    <row r="4613" spans="1:28" x14ac:dyDescent="0.2">
      <c r="A4613" s="124"/>
      <c r="B4613" s="37"/>
      <c r="C4613" s="37"/>
      <c r="D4613" s="37"/>
      <c r="F4613" s="37"/>
      <c r="G4613" s="37"/>
      <c r="H4613" s="37"/>
      <c r="J4613" s="25"/>
      <c r="K4613" s="25"/>
      <c r="M4613" s="25"/>
      <c r="P4613" s="25"/>
      <c r="R4613" s="25"/>
      <c r="T4613" s="37"/>
      <c r="U4613" s="37"/>
      <c r="W4613" s="37"/>
      <c r="Y4613" s="37"/>
      <c r="Z4613" s="37"/>
      <c r="AB4613" s="37"/>
    </row>
    <row r="4614" spans="1:28" x14ac:dyDescent="0.2">
      <c r="A4614" s="124"/>
      <c r="B4614" s="37"/>
      <c r="C4614" s="37"/>
      <c r="D4614" s="37"/>
      <c r="F4614" s="37"/>
      <c r="G4614" s="37"/>
      <c r="H4614" s="37"/>
      <c r="J4614" s="25"/>
      <c r="K4614" s="25"/>
      <c r="M4614" s="25"/>
      <c r="P4614" s="25"/>
      <c r="R4614" s="25"/>
      <c r="T4614" s="37"/>
      <c r="U4614" s="37"/>
      <c r="W4614" s="37"/>
      <c r="Y4614" s="37"/>
      <c r="Z4614" s="37"/>
      <c r="AB4614" s="37"/>
    </row>
    <row r="4615" spans="1:28" x14ac:dyDescent="0.2">
      <c r="A4615" s="124"/>
      <c r="B4615" s="37"/>
      <c r="C4615" s="37"/>
      <c r="D4615" s="37"/>
      <c r="F4615" s="37"/>
      <c r="G4615" s="37"/>
      <c r="H4615" s="37"/>
      <c r="J4615" s="25"/>
      <c r="K4615" s="25"/>
      <c r="M4615" s="25"/>
      <c r="P4615" s="25"/>
      <c r="R4615" s="25"/>
      <c r="T4615" s="37"/>
      <c r="U4615" s="37"/>
      <c r="W4615" s="37"/>
      <c r="Y4615" s="37"/>
      <c r="Z4615" s="37"/>
      <c r="AB4615" s="37"/>
    </row>
    <row r="4616" spans="1:28" x14ac:dyDescent="0.2">
      <c r="A4616" s="124"/>
      <c r="B4616" s="37"/>
      <c r="C4616" s="37"/>
      <c r="D4616" s="37"/>
      <c r="F4616" s="37"/>
      <c r="G4616" s="37"/>
      <c r="H4616" s="37"/>
      <c r="J4616" s="25"/>
      <c r="K4616" s="25"/>
      <c r="M4616" s="25"/>
      <c r="P4616" s="25"/>
      <c r="R4616" s="25"/>
      <c r="T4616" s="37"/>
      <c r="U4616" s="37"/>
      <c r="W4616" s="37"/>
      <c r="Y4616" s="37"/>
      <c r="Z4616" s="37"/>
      <c r="AB4616" s="37"/>
    </row>
    <row r="4617" spans="1:28" x14ac:dyDescent="0.2">
      <c r="A4617" s="124"/>
      <c r="B4617" s="37"/>
      <c r="C4617" s="37"/>
      <c r="D4617" s="37"/>
      <c r="F4617" s="37"/>
      <c r="G4617" s="37"/>
      <c r="H4617" s="37"/>
      <c r="J4617" s="25"/>
      <c r="K4617" s="25"/>
      <c r="M4617" s="25"/>
      <c r="P4617" s="25"/>
      <c r="R4617" s="25"/>
      <c r="T4617" s="37"/>
      <c r="U4617" s="37"/>
      <c r="W4617" s="37"/>
      <c r="Y4617" s="37"/>
      <c r="Z4617" s="37"/>
      <c r="AB4617" s="37"/>
    </row>
    <row r="4618" spans="1:28" x14ac:dyDescent="0.2">
      <c r="A4618" s="124"/>
      <c r="B4618" s="37"/>
      <c r="C4618" s="37"/>
      <c r="D4618" s="37"/>
      <c r="F4618" s="37"/>
      <c r="G4618" s="37"/>
      <c r="H4618" s="37"/>
      <c r="J4618" s="25"/>
      <c r="K4618" s="25"/>
      <c r="M4618" s="25"/>
      <c r="P4618" s="25"/>
      <c r="R4618" s="25"/>
      <c r="T4618" s="37"/>
      <c r="U4618" s="37"/>
      <c r="W4618" s="37"/>
      <c r="Y4618" s="37"/>
      <c r="Z4618" s="37"/>
      <c r="AB4618" s="37"/>
    </row>
    <row r="4619" spans="1:28" x14ac:dyDescent="0.2">
      <c r="A4619" s="124"/>
      <c r="B4619" s="37"/>
      <c r="C4619" s="37"/>
      <c r="D4619" s="37"/>
      <c r="F4619" s="37"/>
      <c r="G4619" s="37"/>
      <c r="H4619" s="37"/>
      <c r="J4619" s="25"/>
      <c r="K4619" s="25"/>
      <c r="M4619" s="25"/>
      <c r="P4619" s="25"/>
      <c r="R4619" s="25"/>
      <c r="T4619" s="37"/>
      <c r="U4619" s="37"/>
      <c r="W4619" s="37"/>
      <c r="Y4619" s="37"/>
      <c r="Z4619" s="37"/>
      <c r="AB4619" s="37"/>
    </row>
    <row r="4620" spans="1:28" x14ac:dyDescent="0.2">
      <c r="A4620" s="124"/>
      <c r="B4620" s="37"/>
      <c r="C4620" s="37"/>
      <c r="D4620" s="37"/>
      <c r="F4620" s="37"/>
      <c r="G4620" s="37"/>
      <c r="H4620" s="37"/>
      <c r="J4620" s="25"/>
      <c r="K4620" s="25"/>
      <c r="M4620" s="25"/>
      <c r="P4620" s="25"/>
      <c r="R4620" s="25"/>
      <c r="T4620" s="37"/>
      <c r="U4620" s="37"/>
      <c r="W4620" s="37"/>
      <c r="Y4620" s="37"/>
      <c r="Z4620" s="37"/>
      <c r="AB4620" s="37"/>
    </row>
    <row r="4621" spans="1:28" x14ac:dyDescent="0.2">
      <c r="A4621" s="124"/>
      <c r="B4621" s="37"/>
      <c r="C4621" s="37"/>
      <c r="D4621" s="37"/>
      <c r="F4621" s="37"/>
      <c r="G4621" s="37"/>
      <c r="H4621" s="37"/>
      <c r="J4621" s="25"/>
      <c r="K4621" s="25"/>
      <c r="M4621" s="25"/>
      <c r="P4621" s="25"/>
      <c r="R4621" s="25"/>
      <c r="T4621" s="37"/>
      <c r="U4621" s="37"/>
      <c r="W4621" s="37"/>
      <c r="Y4621" s="37"/>
      <c r="Z4621" s="37"/>
      <c r="AB4621" s="37"/>
    </row>
    <row r="4622" spans="1:28" x14ac:dyDescent="0.2">
      <c r="A4622" s="124"/>
      <c r="B4622" s="37"/>
      <c r="C4622" s="37"/>
      <c r="D4622" s="37"/>
      <c r="F4622" s="37"/>
      <c r="G4622" s="37"/>
      <c r="H4622" s="37"/>
      <c r="J4622" s="25"/>
      <c r="K4622" s="25"/>
      <c r="M4622" s="25"/>
      <c r="P4622" s="25"/>
      <c r="R4622" s="25"/>
      <c r="T4622" s="37"/>
      <c r="U4622" s="37"/>
      <c r="W4622" s="37"/>
      <c r="Y4622" s="37"/>
      <c r="Z4622" s="37"/>
      <c r="AB4622" s="37"/>
    </row>
    <row r="4623" spans="1:28" x14ac:dyDescent="0.2">
      <c r="A4623" s="124"/>
      <c r="B4623" s="37"/>
      <c r="C4623" s="37"/>
      <c r="D4623" s="37"/>
      <c r="F4623" s="37"/>
      <c r="G4623" s="37"/>
      <c r="H4623" s="37"/>
      <c r="J4623" s="25"/>
      <c r="K4623" s="25"/>
      <c r="M4623" s="25"/>
      <c r="P4623" s="25"/>
      <c r="R4623" s="25"/>
      <c r="T4623" s="37"/>
      <c r="U4623" s="37"/>
      <c r="W4623" s="37"/>
      <c r="Y4623" s="37"/>
      <c r="Z4623" s="37"/>
      <c r="AB4623" s="37"/>
    </row>
    <row r="4624" spans="1:28" x14ac:dyDescent="0.2">
      <c r="A4624" s="124"/>
      <c r="B4624" s="37"/>
      <c r="C4624" s="37"/>
      <c r="D4624" s="37"/>
      <c r="F4624" s="37"/>
      <c r="G4624" s="37"/>
      <c r="H4624" s="37"/>
      <c r="J4624" s="25"/>
      <c r="K4624" s="25"/>
      <c r="M4624" s="25"/>
      <c r="P4624" s="25"/>
      <c r="R4624" s="25"/>
      <c r="T4624" s="37"/>
      <c r="U4624" s="37"/>
      <c r="W4624" s="37"/>
      <c r="Y4624" s="37"/>
      <c r="Z4624" s="37"/>
      <c r="AB4624" s="37"/>
    </row>
    <row r="4625" spans="1:28" x14ac:dyDescent="0.2">
      <c r="A4625" s="124"/>
      <c r="B4625" s="37"/>
      <c r="C4625" s="37"/>
      <c r="D4625" s="37"/>
      <c r="F4625" s="37"/>
      <c r="G4625" s="37"/>
      <c r="H4625" s="37"/>
      <c r="J4625" s="25"/>
      <c r="K4625" s="25"/>
      <c r="M4625" s="25"/>
      <c r="P4625" s="25"/>
      <c r="R4625" s="25"/>
      <c r="T4625" s="37"/>
      <c r="U4625" s="37"/>
      <c r="W4625" s="37"/>
      <c r="Y4625" s="37"/>
      <c r="Z4625" s="37"/>
      <c r="AB4625" s="37"/>
    </row>
    <row r="4626" spans="1:28" x14ac:dyDescent="0.2">
      <c r="A4626" s="124"/>
      <c r="B4626" s="37"/>
      <c r="C4626" s="37"/>
      <c r="D4626" s="37"/>
      <c r="F4626" s="37"/>
      <c r="G4626" s="37"/>
      <c r="H4626" s="37"/>
      <c r="J4626" s="25"/>
      <c r="K4626" s="25"/>
      <c r="M4626" s="25"/>
      <c r="P4626" s="25"/>
      <c r="R4626" s="25"/>
      <c r="T4626" s="37"/>
      <c r="U4626" s="37"/>
      <c r="W4626" s="37"/>
      <c r="Y4626" s="37"/>
      <c r="Z4626" s="37"/>
      <c r="AB4626" s="37"/>
    </row>
    <row r="4627" spans="1:28" x14ac:dyDescent="0.2">
      <c r="A4627" s="124"/>
      <c r="B4627" s="37"/>
      <c r="C4627" s="37"/>
      <c r="D4627" s="37"/>
      <c r="F4627" s="37"/>
      <c r="G4627" s="37"/>
      <c r="H4627" s="37"/>
      <c r="J4627" s="25"/>
      <c r="K4627" s="25"/>
      <c r="M4627" s="25"/>
      <c r="P4627" s="25"/>
      <c r="R4627" s="25"/>
      <c r="T4627" s="37"/>
      <c r="U4627" s="37"/>
      <c r="W4627" s="37"/>
      <c r="Y4627" s="37"/>
      <c r="Z4627" s="37"/>
      <c r="AB4627" s="37"/>
    </row>
    <row r="4628" spans="1:28" x14ac:dyDescent="0.2">
      <c r="A4628" s="124"/>
      <c r="B4628" s="37"/>
      <c r="C4628" s="37"/>
      <c r="D4628" s="37"/>
      <c r="F4628" s="37"/>
      <c r="G4628" s="37"/>
      <c r="H4628" s="37"/>
      <c r="J4628" s="25"/>
      <c r="K4628" s="25"/>
      <c r="M4628" s="25"/>
      <c r="P4628" s="25"/>
      <c r="R4628" s="25"/>
      <c r="T4628" s="37"/>
      <c r="U4628" s="37"/>
      <c r="W4628" s="37"/>
      <c r="Y4628" s="37"/>
      <c r="Z4628" s="37"/>
      <c r="AB4628" s="37"/>
    </row>
    <row r="4629" spans="1:28" x14ac:dyDescent="0.2">
      <c r="A4629" s="124"/>
      <c r="B4629" s="37"/>
      <c r="C4629" s="37"/>
      <c r="D4629" s="37"/>
      <c r="F4629" s="37"/>
      <c r="G4629" s="37"/>
      <c r="H4629" s="37"/>
      <c r="J4629" s="25"/>
      <c r="K4629" s="25"/>
      <c r="M4629" s="25"/>
      <c r="P4629" s="25"/>
      <c r="R4629" s="25"/>
      <c r="T4629" s="37"/>
      <c r="U4629" s="37"/>
      <c r="W4629" s="37"/>
      <c r="Y4629" s="37"/>
      <c r="Z4629" s="37"/>
      <c r="AB4629" s="37"/>
    </row>
    <row r="4630" spans="1:28" x14ac:dyDescent="0.2">
      <c r="A4630" s="124"/>
      <c r="B4630" s="37"/>
      <c r="C4630" s="37"/>
      <c r="D4630" s="37"/>
      <c r="F4630" s="37"/>
      <c r="G4630" s="37"/>
      <c r="H4630" s="37"/>
      <c r="J4630" s="25"/>
      <c r="K4630" s="25"/>
      <c r="M4630" s="25"/>
      <c r="P4630" s="25"/>
      <c r="R4630" s="25"/>
      <c r="T4630" s="37"/>
      <c r="U4630" s="37"/>
      <c r="W4630" s="37"/>
      <c r="Y4630" s="37"/>
      <c r="Z4630" s="37"/>
      <c r="AB4630" s="37"/>
    </row>
    <row r="4631" spans="1:28" x14ac:dyDescent="0.2">
      <c r="A4631" s="124"/>
      <c r="B4631" s="37"/>
      <c r="C4631" s="37"/>
      <c r="D4631" s="37"/>
      <c r="F4631" s="37"/>
      <c r="G4631" s="37"/>
      <c r="H4631" s="37"/>
      <c r="J4631" s="25"/>
      <c r="K4631" s="25"/>
      <c r="M4631" s="25"/>
      <c r="P4631" s="25"/>
      <c r="R4631" s="25"/>
      <c r="T4631" s="37"/>
      <c r="U4631" s="37"/>
      <c r="W4631" s="37"/>
      <c r="Y4631" s="37"/>
      <c r="Z4631" s="37"/>
      <c r="AB4631" s="37"/>
    </row>
    <row r="4632" spans="1:28" x14ac:dyDescent="0.2">
      <c r="A4632" s="124"/>
      <c r="B4632" s="37"/>
      <c r="C4632" s="37"/>
      <c r="D4632" s="37"/>
      <c r="F4632" s="37"/>
      <c r="G4632" s="37"/>
      <c r="H4632" s="37"/>
      <c r="J4632" s="25"/>
      <c r="K4632" s="25"/>
      <c r="M4632" s="25"/>
      <c r="P4632" s="25"/>
      <c r="R4632" s="25"/>
      <c r="T4632" s="37"/>
      <c r="U4632" s="37"/>
      <c r="W4632" s="37"/>
      <c r="Y4632" s="37"/>
      <c r="Z4632" s="37"/>
      <c r="AB4632" s="37"/>
    </row>
    <row r="4633" spans="1:28" x14ac:dyDescent="0.2">
      <c r="A4633" s="124"/>
      <c r="B4633" s="37"/>
      <c r="C4633" s="37"/>
      <c r="D4633" s="37"/>
      <c r="F4633" s="37"/>
      <c r="G4633" s="37"/>
      <c r="H4633" s="37"/>
      <c r="J4633" s="25"/>
      <c r="K4633" s="25"/>
      <c r="M4633" s="25"/>
      <c r="P4633" s="25"/>
      <c r="R4633" s="25"/>
      <c r="T4633" s="37"/>
      <c r="U4633" s="37"/>
      <c r="W4633" s="37"/>
      <c r="Y4633" s="37"/>
      <c r="Z4633" s="37"/>
      <c r="AB4633" s="37"/>
    </row>
    <row r="4634" spans="1:28" x14ac:dyDescent="0.2">
      <c r="A4634" s="124"/>
      <c r="B4634" s="37"/>
      <c r="C4634" s="37"/>
      <c r="D4634" s="37"/>
      <c r="F4634" s="37"/>
      <c r="G4634" s="37"/>
      <c r="H4634" s="37"/>
      <c r="J4634" s="25"/>
      <c r="K4634" s="25"/>
      <c r="M4634" s="25"/>
      <c r="P4634" s="25"/>
      <c r="R4634" s="25"/>
      <c r="T4634" s="37"/>
      <c r="U4634" s="37"/>
      <c r="W4634" s="37"/>
      <c r="Y4634" s="37"/>
      <c r="Z4634" s="37"/>
      <c r="AB4634" s="37"/>
    </row>
    <row r="4635" spans="1:28" x14ac:dyDescent="0.2">
      <c r="A4635" s="124"/>
      <c r="B4635" s="37"/>
      <c r="C4635" s="37"/>
      <c r="D4635" s="37"/>
      <c r="F4635" s="37"/>
      <c r="G4635" s="37"/>
      <c r="H4635" s="37"/>
      <c r="J4635" s="25"/>
      <c r="K4635" s="25"/>
      <c r="M4635" s="25"/>
      <c r="P4635" s="25"/>
      <c r="R4635" s="25"/>
      <c r="T4635" s="37"/>
      <c r="U4635" s="37"/>
      <c r="W4635" s="37"/>
      <c r="Y4635" s="37"/>
      <c r="Z4635" s="37"/>
      <c r="AB4635" s="37"/>
    </row>
    <row r="4636" spans="1:28" x14ac:dyDescent="0.2">
      <c r="A4636" s="124"/>
      <c r="B4636" s="37"/>
      <c r="C4636" s="37"/>
      <c r="D4636" s="37"/>
      <c r="F4636" s="37"/>
      <c r="G4636" s="37"/>
      <c r="H4636" s="37"/>
      <c r="J4636" s="25"/>
      <c r="K4636" s="25"/>
      <c r="M4636" s="25"/>
      <c r="P4636" s="25"/>
      <c r="R4636" s="25"/>
      <c r="T4636" s="37"/>
      <c r="U4636" s="37"/>
      <c r="W4636" s="37"/>
      <c r="Y4636" s="37"/>
      <c r="Z4636" s="37"/>
      <c r="AB4636" s="37"/>
    </row>
    <row r="4637" spans="1:28" x14ac:dyDescent="0.2">
      <c r="A4637" s="124"/>
      <c r="B4637" s="37"/>
      <c r="C4637" s="37"/>
      <c r="D4637" s="37"/>
      <c r="F4637" s="37"/>
      <c r="G4637" s="37"/>
      <c r="H4637" s="37"/>
      <c r="J4637" s="25"/>
      <c r="K4637" s="25"/>
      <c r="M4637" s="25"/>
      <c r="P4637" s="25"/>
      <c r="R4637" s="25"/>
      <c r="T4637" s="37"/>
      <c r="U4637" s="37"/>
      <c r="W4637" s="37"/>
      <c r="Y4637" s="37"/>
      <c r="Z4637" s="37"/>
      <c r="AB4637" s="37"/>
    </row>
    <row r="4638" spans="1:28" x14ac:dyDescent="0.2">
      <c r="A4638" s="124"/>
      <c r="B4638" s="37"/>
      <c r="C4638" s="37"/>
      <c r="D4638" s="37"/>
      <c r="F4638" s="37"/>
      <c r="G4638" s="37"/>
      <c r="H4638" s="37"/>
      <c r="J4638" s="25"/>
      <c r="K4638" s="25"/>
      <c r="M4638" s="25"/>
      <c r="P4638" s="25"/>
      <c r="R4638" s="25"/>
      <c r="T4638" s="37"/>
      <c r="U4638" s="37"/>
      <c r="W4638" s="37"/>
      <c r="Y4638" s="37"/>
      <c r="Z4638" s="37"/>
      <c r="AB4638" s="37"/>
    </row>
    <row r="4639" spans="1:28" x14ac:dyDescent="0.2">
      <c r="A4639" s="124"/>
      <c r="B4639" s="37"/>
      <c r="C4639" s="37"/>
      <c r="D4639" s="37"/>
      <c r="F4639" s="37"/>
      <c r="G4639" s="37"/>
      <c r="H4639" s="37"/>
      <c r="J4639" s="25"/>
      <c r="K4639" s="25"/>
      <c r="M4639" s="25"/>
      <c r="P4639" s="25"/>
      <c r="R4639" s="25"/>
      <c r="T4639" s="37"/>
      <c r="U4639" s="37"/>
      <c r="W4639" s="37"/>
      <c r="Y4639" s="37"/>
      <c r="Z4639" s="37"/>
      <c r="AB4639" s="37"/>
    </row>
    <row r="4640" spans="1:28" x14ac:dyDescent="0.2">
      <c r="A4640" s="124"/>
      <c r="B4640" s="37"/>
      <c r="C4640" s="37"/>
      <c r="D4640" s="37"/>
      <c r="F4640" s="37"/>
      <c r="G4640" s="37"/>
      <c r="H4640" s="37"/>
      <c r="J4640" s="25"/>
      <c r="K4640" s="25"/>
      <c r="M4640" s="25"/>
      <c r="P4640" s="25"/>
      <c r="R4640" s="25"/>
      <c r="T4640" s="37"/>
      <c r="U4640" s="37"/>
      <c r="W4640" s="37"/>
      <c r="Y4640" s="37"/>
      <c r="Z4640" s="37"/>
      <c r="AB4640" s="37"/>
    </row>
    <row r="4641" spans="1:28" x14ac:dyDescent="0.2">
      <c r="A4641" s="124"/>
      <c r="B4641" s="37"/>
      <c r="C4641" s="37"/>
      <c r="D4641" s="37"/>
      <c r="F4641" s="37"/>
      <c r="G4641" s="37"/>
      <c r="H4641" s="37"/>
      <c r="J4641" s="25"/>
      <c r="K4641" s="25"/>
      <c r="M4641" s="25"/>
      <c r="P4641" s="25"/>
      <c r="R4641" s="25"/>
      <c r="T4641" s="37"/>
      <c r="U4641" s="37"/>
      <c r="W4641" s="37"/>
      <c r="Y4641" s="37"/>
      <c r="Z4641" s="37"/>
      <c r="AB4641" s="37"/>
    </row>
    <row r="4642" spans="1:28" x14ac:dyDescent="0.2">
      <c r="A4642" s="124"/>
      <c r="B4642" s="37"/>
      <c r="C4642" s="37"/>
      <c r="D4642" s="37"/>
      <c r="F4642" s="37"/>
      <c r="G4642" s="37"/>
      <c r="H4642" s="37"/>
      <c r="J4642" s="25"/>
      <c r="K4642" s="25"/>
      <c r="M4642" s="25"/>
      <c r="P4642" s="25"/>
      <c r="R4642" s="25"/>
      <c r="T4642" s="37"/>
      <c r="U4642" s="37"/>
      <c r="W4642" s="37"/>
      <c r="Y4642" s="37"/>
      <c r="Z4642" s="37"/>
      <c r="AB4642" s="37"/>
    </row>
    <row r="4643" spans="1:28" x14ac:dyDescent="0.2">
      <c r="A4643" s="124"/>
      <c r="B4643" s="37"/>
      <c r="C4643" s="37"/>
      <c r="D4643" s="37"/>
      <c r="F4643" s="37"/>
      <c r="G4643" s="37"/>
      <c r="H4643" s="37"/>
      <c r="J4643" s="25"/>
      <c r="K4643" s="25"/>
      <c r="M4643" s="25"/>
      <c r="P4643" s="25"/>
      <c r="R4643" s="25"/>
      <c r="T4643" s="37"/>
      <c r="U4643" s="37"/>
      <c r="W4643" s="37"/>
      <c r="Y4643" s="37"/>
      <c r="Z4643" s="37"/>
      <c r="AB4643" s="37"/>
    </row>
    <row r="4644" spans="1:28" x14ac:dyDescent="0.2">
      <c r="A4644" s="124"/>
      <c r="B4644" s="37"/>
      <c r="C4644" s="37"/>
      <c r="D4644" s="37"/>
      <c r="F4644" s="37"/>
      <c r="G4644" s="37"/>
      <c r="H4644" s="37"/>
      <c r="J4644" s="25"/>
      <c r="K4644" s="25"/>
      <c r="M4644" s="25"/>
      <c r="P4644" s="25"/>
      <c r="R4644" s="25"/>
      <c r="T4644" s="37"/>
      <c r="U4644" s="37"/>
      <c r="W4644" s="37"/>
      <c r="Y4644" s="37"/>
      <c r="Z4644" s="37"/>
      <c r="AB4644" s="37"/>
    </row>
    <row r="4645" spans="1:28" x14ac:dyDescent="0.2">
      <c r="A4645" s="124"/>
      <c r="B4645" s="37"/>
      <c r="C4645" s="37"/>
      <c r="D4645" s="37"/>
      <c r="F4645" s="37"/>
      <c r="G4645" s="37"/>
      <c r="H4645" s="37"/>
      <c r="J4645" s="25"/>
      <c r="K4645" s="25"/>
      <c r="M4645" s="25"/>
      <c r="P4645" s="25"/>
      <c r="R4645" s="25"/>
      <c r="T4645" s="37"/>
      <c r="U4645" s="37"/>
      <c r="W4645" s="37"/>
      <c r="Y4645" s="37"/>
      <c r="Z4645" s="37"/>
      <c r="AB4645" s="37"/>
    </row>
    <row r="4646" spans="1:28" x14ac:dyDescent="0.2">
      <c r="A4646" s="124"/>
      <c r="B4646" s="37"/>
      <c r="C4646" s="37"/>
      <c r="D4646" s="37"/>
      <c r="F4646" s="37"/>
      <c r="G4646" s="37"/>
      <c r="H4646" s="37"/>
      <c r="J4646" s="25"/>
      <c r="K4646" s="25"/>
      <c r="M4646" s="25"/>
      <c r="P4646" s="25"/>
      <c r="R4646" s="25"/>
      <c r="T4646" s="37"/>
      <c r="U4646" s="37"/>
      <c r="W4646" s="37"/>
      <c r="Y4646" s="37"/>
      <c r="Z4646" s="37"/>
      <c r="AB4646" s="37"/>
    </row>
    <row r="4647" spans="1:28" x14ac:dyDescent="0.2">
      <c r="A4647" s="124"/>
      <c r="B4647" s="37"/>
      <c r="C4647" s="37"/>
      <c r="D4647" s="37"/>
      <c r="F4647" s="37"/>
      <c r="G4647" s="37"/>
      <c r="H4647" s="37"/>
      <c r="J4647" s="25"/>
      <c r="K4647" s="25"/>
      <c r="M4647" s="25"/>
      <c r="P4647" s="25"/>
      <c r="R4647" s="25"/>
      <c r="T4647" s="37"/>
      <c r="U4647" s="37"/>
      <c r="W4647" s="37"/>
      <c r="Y4647" s="37"/>
      <c r="Z4647" s="37"/>
      <c r="AB4647" s="37"/>
    </row>
    <row r="4648" spans="1:28" x14ac:dyDescent="0.2">
      <c r="A4648" s="124"/>
      <c r="B4648" s="37"/>
      <c r="C4648" s="37"/>
      <c r="D4648" s="37"/>
      <c r="F4648" s="37"/>
      <c r="G4648" s="37"/>
      <c r="H4648" s="37"/>
      <c r="J4648" s="25"/>
      <c r="K4648" s="25"/>
      <c r="M4648" s="25"/>
      <c r="P4648" s="25"/>
      <c r="R4648" s="25"/>
      <c r="T4648" s="37"/>
      <c r="U4648" s="37"/>
      <c r="W4648" s="37"/>
      <c r="Y4648" s="37"/>
      <c r="Z4648" s="37"/>
      <c r="AB4648" s="37"/>
    </row>
    <row r="4649" spans="1:28" x14ac:dyDescent="0.2">
      <c r="A4649" s="124"/>
      <c r="B4649" s="37"/>
      <c r="C4649" s="37"/>
      <c r="D4649" s="37"/>
      <c r="F4649" s="37"/>
      <c r="G4649" s="37"/>
      <c r="H4649" s="37"/>
      <c r="J4649" s="25"/>
      <c r="K4649" s="25"/>
      <c r="M4649" s="25"/>
      <c r="P4649" s="25"/>
      <c r="R4649" s="25"/>
      <c r="T4649" s="37"/>
      <c r="U4649" s="37"/>
      <c r="W4649" s="37"/>
      <c r="Y4649" s="37"/>
      <c r="Z4649" s="37"/>
      <c r="AB4649" s="37"/>
    </row>
    <row r="4650" spans="1:28" x14ac:dyDescent="0.2">
      <c r="A4650" s="124"/>
      <c r="B4650" s="37"/>
      <c r="C4650" s="37"/>
      <c r="D4650" s="37"/>
      <c r="F4650" s="37"/>
      <c r="G4650" s="37"/>
      <c r="H4650" s="37"/>
      <c r="J4650" s="25"/>
      <c r="K4650" s="25"/>
      <c r="M4650" s="25"/>
      <c r="P4650" s="25"/>
      <c r="R4650" s="25"/>
      <c r="T4650" s="37"/>
      <c r="U4650" s="37"/>
      <c r="W4650" s="37"/>
      <c r="Y4650" s="37"/>
      <c r="Z4650" s="37"/>
      <c r="AB4650" s="37"/>
    </row>
    <row r="4651" spans="1:28" x14ac:dyDescent="0.2">
      <c r="A4651" s="124"/>
      <c r="B4651" s="37"/>
      <c r="C4651" s="37"/>
      <c r="D4651" s="37"/>
      <c r="F4651" s="37"/>
      <c r="G4651" s="37"/>
      <c r="H4651" s="37"/>
      <c r="J4651" s="25"/>
      <c r="K4651" s="25"/>
      <c r="M4651" s="25"/>
      <c r="P4651" s="25"/>
      <c r="R4651" s="25"/>
      <c r="T4651" s="37"/>
      <c r="U4651" s="37"/>
      <c r="W4651" s="37"/>
      <c r="Y4651" s="37"/>
      <c r="Z4651" s="37"/>
      <c r="AB4651" s="37"/>
    </row>
    <row r="4652" spans="1:28" x14ac:dyDescent="0.2">
      <c r="A4652" s="124"/>
      <c r="B4652" s="37"/>
      <c r="C4652" s="37"/>
      <c r="D4652" s="37"/>
      <c r="F4652" s="37"/>
      <c r="G4652" s="37"/>
      <c r="H4652" s="37"/>
      <c r="J4652" s="25"/>
      <c r="K4652" s="25"/>
      <c r="M4652" s="25"/>
      <c r="P4652" s="25"/>
      <c r="R4652" s="25"/>
      <c r="T4652" s="37"/>
      <c r="U4652" s="37"/>
      <c r="W4652" s="37"/>
      <c r="Y4652" s="37"/>
      <c r="Z4652" s="37"/>
      <c r="AB4652" s="37"/>
    </row>
    <row r="4653" spans="1:28" x14ac:dyDescent="0.2">
      <c r="A4653" s="124"/>
      <c r="B4653" s="37"/>
      <c r="C4653" s="37"/>
      <c r="D4653" s="37"/>
      <c r="F4653" s="37"/>
      <c r="G4653" s="37"/>
      <c r="H4653" s="37"/>
      <c r="J4653" s="25"/>
      <c r="K4653" s="25"/>
      <c r="M4653" s="25"/>
      <c r="P4653" s="25"/>
      <c r="R4653" s="25"/>
      <c r="T4653" s="37"/>
      <c r="U4653" s="37"/>
      <c r="W4653" s="37"/>
      <c r="Y4653" s="37"/>
      <c r="Z4653" s="37"/>
      <c r="AB4653" s="37"/>
    </row>
    <row r="4654" spans="1:28" x14ac:dyDescent="0.2">
      <c r="A4654" s="124"/>
      <c r="B4654" s="37"/>
      <c r="C4654" s="37"/>
      <c r="D4654" s="37"/>
      <c r="F4654" s="37"/>
      <c r="G4654" s="37"/>
      <c r="H4654" s="37"/>
      <c r="J4654" s="25"/>
      <c r="K4654" s="25"/>
      <c r="M4654" s="25"/>
      <c r="P4654" s="25"/>
      <c r="R4654" s="25"/>
      <c r="T4654" s="37"/>
      <c r="U4654" s="37"/>
      <c r="W4654" s="37"/>
      <c r="Y4654" s="37"/>
      <c r="Z4654" s="37"/>
      <c r="AB4654" s="37"/>
    </row>
    <row r="4655" spans="1:28" x14ac:dyDescent="0.2">
      <c r="A4655" s="124"/>
      <c r="B4655" s="37"/>
      <c r="C4655" s="37"/>
      <c r="D4655" s="37"/>
      <c r="F4655" s="37"/>
      <c r="G4655" s="37"/>
      <c r="H4655" s="37"/>
      <c r="J4655" s="25"/>
      <c r="K4655" s="25"/>
      <c r="M4655" s="25"/>
      <c r="P4655" s="25"/>
      <c r="R4655" s="25"/>
      <c r="T4655" s="37"/>
      <c r="U4655" s="37"/>
      <c r="W4655" s="37"/>
      <c r="Y4655" s="37"/>
      <c r="Z4655" s="37"/>
      <c r="AB4655" s="37"/>
    </row>
    <row r="4656" spans="1:28" x14ac:dyDescent="0.2">
      <c r="A4656" s="124"/>
      <c r="B4656" s="37"/>
      <c r="C4656" s="37"/>
      <c r="D4656" s="37"/>
      <c r="F4656" s="37"/>
      <c r="G4656" s="37"/>
      <c r="H4656" s="37"/>
      <c r="J4656" s="25"/>
      <c r="K4656" s="25"/>
      <c r="M4656" s="25"/>
      <c r="P4656" s="25"/>
      <c r="R4656" s="25"/>
      <c r="T4656" s="37"/>
      <c r="U4656" s="37"/>
      <c r="W4656" s="37"/>
      <c r="Y4656" s="37"/>
      <c r="Z4656" s="37"/>
      <c r="AB4656" s="37"/>
    </row>
    <row r="4657" spans="1:28" x14ac:dyDescent="0.2">
      <c r="A4657" s="124"/>
      <c r="B4657" s="37"/>
      <c r="C4657" s="37"/>
      <c r="D4657" s="37"/>
      <c r="F4657" s="37"/>
      <c r="G4657" s="37"/>
      <c r="H4657" s="37"/>
      <c r="J4657" s="25"/>
      <c r="K4657" s="25"/>
      <c r="M4657" s="25"/>
      <c r="P4657" s="25"/>
      <c r="R4657" s="25"/>
      <c r="T4657" s="37"/>
      <c r="U4657" s="37"/>
      <c r="W4657" s="37"/>
      <c r="Y4657" s="37"/>
      <c r="Z4657" s="37"/>
      <c r="AB4657" s="37"/>
    </row>
    <row r="4658" spans="1:28" x14ac:dyDescent="0.2">
      <c r="A4658" s="124"/>
      <c r="B4658" s="37"/>
      <c r="C4658" s="37"/>
      <c r="D4658" s="37"/>
      <c r="F4658" s="37"/>
      <c r="G4658" s="37"/>
      <c r="H4658" s="37"/>
      <c r="J4658" s="25"/>
      <c r="K4658" s="25"/>
      <c r="M4658" s="25"/>
      <c r="P4658" s="25"/>
      <c r="R4658" s="25"/>
      <c r="T4658" s="37"/>
      <c r="U4658" s="37"/>
      <c r="W4658" s="37"/>
      <c r="Y4658" s="37"/>
      <c r="Z4658" s="37"/>
      <c r="AB4658" s="37"/>
    </row>
    <row r="4659" spans="1:28" x14ac:dyDescent="0.2">
      <c r="A4659" s="124"/>
      <c r="B4659" s="37"/>
      <c r="C4659" s="37"/>
      <c r="D4659" s="37"/>
      <c r="F4659" s="37"/>
      <c r="G4659" s="37"/>
      <c r="H4659" s="37"/>
      <c r="J4659" s="25"/>
      <c r="K4659" s="25"/>
      <c r="M4659" s="25"/>
      <c r="P4659" s="25"/>
      <c r="R4659" s="25"/>
      <c r="T4659" s="37"/>
      <c r="U4659" s="37"/>
      <c r="W4659" s="37"/>
      <c r="Y4659" s="37"/>
      <c r="Z4659" s="37"/>
      <c r="AB4659" s="37"/>
    </row>
    <row r="4660" spans="1:28" x14ac:dyDescent="0.2">
      <c r="A4660" s="124"/>
      <c r="B4660" s="37"/>
      <c r="C4660" s="37"/>
      <c r="D4660" s="37"/>
      <c r="F4660" s="37"/>
      <c r="G4660" s="37"/>
      <c r="H4660" s="37"/>
      <c r="J4660" s="25"/>
      <c r="K4660" s="25"/>
      <c r="M4660" s="25"/>
      <c r="P4660" s="25"/>
      <c r="R4660" s="25"/>
      <c r="T4660" s="37"/>
      <c r="U4660" s="37"/>
      <c r="W4660" s="37"/>
      <c r="Y4660" s="37"/>
      <c r="Z4660" s="37"/>
      <c r="AB4660" s="37"/>
    </row>
    <row r="4661" spans="1:28" x14ac:dyDescent="0.2">
      <c r="A4661" s="124"/>
      <c r="B4661" s="37"/>
      <c r="C4661" s="37"/>
      <c r="D4661" s="37"/>
      <c r="F4661" s="37"/>
      <c r="G4661" s="37"/>
      <c r="H4661" s="37"/>
      <c r="J4661" s="25"/>
      <c r="K4661" s="25"/>
      <c r="M4661" s="25"/>
      <c r="P4661" s="25"/>
      <c r="R4661" s="25"/>
      <c r="T4661" s="37"/>
      <c r="U4661" s="37"/>
      <c r="W4661" s="37"/>
      <c r="Y4661" s="37"/>
      <c r="Z4661" s="37"/>
      <c r="AB4661" s="37"/>
    </row>
    <row r="4662" spans="1:28" x14ac:dyDescent="0.2">
      <c r="A4662" s="124"/>
      <c r="B4662" s="37"/>
      <c r="C4662" s="37"/>
      <c r="D4662" s="37"/>
      <c r="F4662" s="37"/>
      <c r="G4662" s="37"/>
      <c r="H4662" s="37"/>
      <c r="J4662" s="25"/>
      <c r="K4662" s="25"/>
      <c r="M4662" s="25"/>
      <c r="P4662" s="25"/>
      <c r="R4662" s="25"/>
      <c r="T4662" s="37"/>
      <c r="U4662" s="37"/>
      <c r="W4662" s="37"/>
      <c r="Y4662" s="37"/>
      <c r="Z4662" s="37"/>
      <c r="AB4662" s="37"/>
    </row>
    <row r="4663" spans="1:28" x14ac:dyDescent="0.2">
      <c r="A4663" s="124"/>
      <c r="B4663" s="37"/>
      <c r="C4663" s="37"/>
      <c r="D4663" s="37"/>
      <c r="F4663" s="37"/>
      <c r="G4663" s="37"/>
      <c r="H4663" s="37"/>
      <c r="J4663" s="25"/>
      <c r="K4663" s="25"/>
      <c r="M4663" s="25"/>
      <c r="P4663" s="25"/>
      <c r="R4663" s="25"/>
      <c r="T4663" s="37"/>
      <c r="U4663" s="37"/>
      <c r="W4663" s="37"/>
      <c r="Y4663" s="37"/>
      <c r="Z4663" s="37"/>
      <c r="AB4663" s="37"/>
    </row>
    <row r="4664" spans="1:28" x14ac:dyDescent="0.2">
      <c r="A4664" s="124"/>
      <c r="B4664" s="37"/>
      <c r="C4664" s="37"/>
      <c r="D4664" s="37"/>
      <c r="F4664" s="37"/>
      <c r="G4664" s="37"/>
      <c r="H4664" s="37"/>
      <c r="J4664" s="25"/>
      <c r="K4664" s="25"/>
      <c r="M4664" s="25"/>
      <c r="P4664" s="25"/>
      <c r="R4664" s="25"/>
      <c r="T4664" s="37"/>
      <c r="U4664" s="37"/>
      <c r="W4664" s="37"/>
      <c r="Y4664" s="37"/>
      <c r="Z4664" s="37"/>
      <c r="AB4664" s="37"/>
    </row>
    <row r="4665" spans="1:28" x14ac:dyDescent="0.2">
      <c r="A4665" s="124"/>
      <c r="B4665" s="37"/>
      <c r="C4665" s="37"/>
      <c r="D4665" s="37"/>
      <c r="F4665" s="37"/>
      <c r="G4665" s="37"/>
      <c r="H4665" s="37"/>
      <c r="J4665" s="25"/>
      <c r="K4665" s="25"/>
      <c r="M4665" s="25"/>
      <c r="P4665" s="25"/>
      <c r="R4665" s="25"/>
      <c r="T4665" s="37"/>
      <c r="U4665" s="37"/>
      <c r="W4665" s="37"/>
      <c r="Y4665" s="37"/>
      <c r="Z4665" s="37"/>
      <c r="AB4665" s="37"/>
    </row>
    <row r="4666" spans="1:28" x14ac:dyDescent="0.2">
      <c r="A4666" s="124"/>
      <c r="B4666" s="37"/>
      <c r="C4666" s="37"/>
      <c r="D4666" s="37"/>
      <c r="F4666" s="37"/>
      <c r="G4666" s="37"/>
      <c r="H4666" s="37"/>
      <c r="J4666" s="25"/>
      <c r="K4666" s="25"/>
      <c r="M4666" s="25"/>
      <c r="P4666" s="25"/>
      <c r="R4666" s="25"/>
      <c r="T4666" s="37"/>
      <c r="U4666" s="37"/>
      <c r="W4666" s="37"/>
      <c r="Y4666" s="37"/>
      <c r="Z4666" s="37"/>
      <c r="AB4666" s="37"/>
    </row>
    <row r="4667" spans="1:28" x14ac:dyDescent="0.2">
      <c r="A4667" s="124"/>
      <c r="B4667" s="37"/>
      <c r="C4667" s="37"/>
      <c r="D4667" s="37"/>
      <c r="F4667" s="37"/>
      <c r="G4667" s="37"/>
      <c r="H4667" s="37"/>
      <c r="J4667" s="25"/>
      <c r="K4667" s="25"/>
      <c r="M4667" s="25"/>
      <c r="P4667" s="25"/>
      <c r="R4667" s="25"/>
      <c r="T4667" s="37"/>
      <c r="U4667" s="37"/>
      <c r="W4667" s="37"/>
      <c r="Y4667" s="37"/>
      <c r="Z4667" s="37"/>
      <c r="AB4667" s="37"/>
    </row>
    <row r="4668" spans="1:28" x14ac:dyDescent="0.2">
      <c r="A4668" s="124"/>
      <c r="B4668" s="37"/>
      <c r="C4668" s="37"/>
      <c r="D4668" s="37"/>
      <c r="F4668" s="37"/>
      <c r="G4668" s="37"/>
      <c r="H4668" s="37"/>
      <c r="J4668" s="25"/>
      <c r="K4668" s="25"/>
      <c r="M4668" s="25"/>
      <c r="P4668" s="25"/>
      <c r="R4668" s="25"/>
      <c r="T4668" s="37"/>
      <c r="U4668" s="37"/>
      <c r="W4668" s="37"/>
      <c r="Y4668" s="37"/>
      <c r="Z4668" s="37"/>
      <c r="AB4668" s="37"/>
    </row>
    <row r="4669" spans="1:28" x14ac:dyDescent="0.2">
      <c r="A4669" s="124"/>
      <c r="B4669" s="37"/>
      <c r="C4669" s="37"/>
      <c r="D4669" s="37"/>
      <c r="F4669" s="37"/>
      <c r="G4669" s="37"/>
      <c r="H4669" s="37"/>
      <c r="J4669" s="25"/>
      <c r="K4669" s="25"/>
      <c r="M4669" s="25"/>
      <c r="P4669" s="25"/>
      <c r="R4669" s="25"/>
      <c r="T4669" s="37"/>
      <c r="U4669" s="37"/>
      <c r="W4669" s="37"/>
      <c r="Y4669" s="37"/>
      <c r="Z4669" s="37"/>
      <c r="AB4669" s="37"/>
    </row>
    <row r="4670" spans="1:28" x14ac:dyDescent="0.2">
      <c r="A4670" s="124"/>
      <c r="B4670" s="37"/>
      <c r="C4670" s="37"/>
      <c r="D4670" s="37"/>
      <c r="F4670" s="37"/>
      <c r="G4670" s="37"/>
      <c r="H4670" s="37"/>
      <c r="J4670" s="25"/>
      <c r="K4670" s="25"/>
      <c r="M4670" s="25"/>
      <c r="P4670" s="25"/>
      <c r="R4670" s="25"/>
      <c r="T4670" s="37"/>
      <c r="U4670" s="37"/>
      <c r="W4670" s="37"/>
      <c r="Y4670" s="37"/>
      <c r="Z4670" s="37"/>
      <c r="AB4670" s="37"/>
    </row>
    <row r="4671" spans="1:28" x14ac:dyDescent="0.2">
      <c r="A4671" s="124"/>
      <c r="B4671" s="37"/>
      <c r="C4671" s="37"/>
      <c r="D4671" s="37"/>
      <c r="F4671" s="37"/>
      <c r="G4671" s="37"/>
      <c r="H4671" s="37"/>
      <c r="J4671" s="25"/>
      <c r="K4671" s="25"/>
      <c r="M4671" s="25"/>
      <c r="P4671" s="25"/>
      <c r="R4671" s="25"/>
      <c r="T4671" s="37"/>
      <c r="U4671" s="37"/>
      <c r="W4671" s="37"/>
      <c r="Y4671" s="37"/>
      <c r="Z4671" s="37"/>
      <c r="AB4671" s="37"/>
    </row>
    <row r="4672" spans="1:28" x14ac:dyDescent="0.2">
      <c r="A4672" s="124"/>
      <c r="B4672" s="37"/>
      <c r="C4672" s="37"/>
      <c r="D4672" s="37"/>
      <c r="F4672" s="37"/>
      <c r="G4672" s="37"/>
      <c r="H4672" s="37"/>
      <c r="J4672" s="25"/>
      <c r="K4672" s="25"/>
      <c r="M4672" s="25"/>
      <c r="P4672" s="25"/>
      <c r="R4672" s="25"/>
      <c r="T4672" s="37"/>
      <c r="U4672" s="37"/>
      <c r="W4672" s="37"/>
      <c r="Y4672" s="37"/>
      <c r="Z4672" s="37"/>
      <c r="AB4672" s="37"/>
    </row>
    <row r="4673" spans="1:28" x14ac:dyDescent="0.2">
      <c r="A4673" s="124"/>
      <c r="B4673" s="37"/>
      <c r="C4673" s="37"/>
      <c r="D4673" s="37"/>
      <c r="F4673" s="37"/>
      <c r="G4673" s="37"/>
      <c r="H4673" s="37"/>
      <c r="J4673" s="25"/>
      <c r="K4673" s="25"/>
      <c r="M4673" s="25"/>
      <c r="P4673" s="25"/>
      <c r="R4673" s="25"/>
      <c r="T4673" s="37"/>
      <c r="U4673" s="37"/>
      <c r="W4673" s="37"/>
      <c r="Y4673" s="37"/>
      <c r="Z4673" s="37"/>
      <c r="AB4673" s="37"/>
    </row>
    <row r="4674" spans="1:28" x14ac:dyDescent="0.2">
      <c r="A4674" s="124"/>
      <c r="B4674" s="37"/>
      <c r="C4674" s="37"/>
      <c r="D4674" s="37"/>
      <c r="F4674" s="37"/>
      <c r="G4674" s="37"/>
      <c r="H4674" s="37"/>
      <c r="J4674" s="25"/>
      <c r="K4674" s="25"/>
      <c r="M4674" s="25"/>
      <c r="P4674" s="25"/>
      <c r="R4674" s="25"/>
      <c r="T4674" s="37"/>
      <c r="U4674" s="37"/>
      <c r="W4674" s="37"/>
      <c r="Y4674" s="37"/>
      <c r="Z4674" s="37"/>
      <c r="AB4674" s="37"/>
    </row>
    <row r="4675" spans="1:28" x14ac:dyDescent="0.2">
      <c r="A4675" s="124"/>
      <c r="B4675" s="37"/>
      <c r="C4675" s="37"/>
      <c r="D4675" s="37"/>
      <c r="F4675" s="37"/>
      <c r="G4675" s="37"/>
      <c r="H4675" s="37"/>
      <c r="J4675" s="25"/>
      <c r="K4675" s="25"/>
      <c r="M4675" s="25"/>
      <c r="P4675" s="25"/>
      <c r="R4675" s="25"/>
      <c r="T4675" s="37"/>
      <c r="U4675" s="37"/>
      <c r="W4675" s="37"/>
      <c r="Y4675" s="37"/>
      <c r="Z4675" s="37"/>
      <c r="AB4675" s="37"/>
    </row>
    <row r="4676" spans="1:28" x14ac:dyDescent="0.2">
      <c r="A4676" s="124"/>
      <c r="B4676" s="37"/>
      <c r="C4676" s="37"/>
      <c r="D4676" s="37"/>
      <c r="F4676" s="37"/>
      <c r="G4676" s="37"/>
      <c r="H4676" s="37"/>
      <c r="J4676" s="25"/>
      <c r="K4676" s="25"/>
      <c r="M4676" s="25"/>
      <c r="P4676" s="25"/>
      <c r="R4676" s="25"/>
      <c r="T4676" s="37"/>
      <c r="U4676" s="37"/>
      <c r="W4676" s="37"/>
      <c r="Y4676" s="37"/>
      <c r="Z4676" s="37"/>
      <c r="AB4676" s="37"/>
    </row>
    <row r="4677" spans="1:28" x14ac:dyDescent="0.2">
      <c r="A4677" s="124"/>
      <c r="B4677" s="37"/>
      <c r="C4677" s="37"/>
      <c r="D4677" s="37"/>
      <c r="F4677" s="37"/>
      <c r="G4677" s="37"/>
      <c r="H4677" s="37"/>
      <c r="J4677" s="25"/>
      <c r="K4677" s="25"/>
      <c r="M4677" s="25"/>
      <c r="P4677" s="25"/>
      <c r="R4677" s="25"/>
      <c r="T4677" s="37"/>
      <c r="U4677" s="37"/>
      <c r="W4677" s="37"/>
      <c r="Y4677" s="37"/>
      <c r="Z4677" s="37"/>
      <c r="AB4677" s="37"/>
    </row>
    <row r="4678" spans="1:28" x14ac:dyDescent="0.2">
      <c r="A4678" s="124"/>
      <c r="B4678" s="37"/>
      <c r="C4678" s="37"/>
      <c r="D4678" s="37"/>
      <c r="F4678" s="37"/>
      <c r="G4678" s="37"/>
      <c r="H4678" s="37"/>
      <c r="J4678" s="25"/>
      <c r="K4678" s="25"/>
      <c r="M4678" s="25"/>
      <c r="P4678" s="25"/>
      <c r="R4678" s="25"/>
      <c r="T4678" s="37"/>
      <c r="U4678" s="37"/>
      <c r="W4678" s="37"/>
      <c r="Y4678" s="37"/>
      <c r="Z4678" s="37"/>
      <c r="AB4678" s="37"/>
    </row>
    <row r="4679" spans="1:28" x14ac:dyDescent="0.2">
      <c r="A4679" s="124"/>
      <c r="B4679" s="37"/>
      <c r="C4679" s="37"/>
      <c r="D4679" s="37"/>
      <c r="F4679" s="37"/>
      <c r="G4679" s="37"/>
      <c r="H4679" s="37"/>
      <c r="J4679" s="25"/>
      <c r="K4679" s="25"/>
      <c r="M4679" s="25"/>
      <c r="P4679" s="25"/>
      <c r="R4679" s="25"/>
      <c r="T4679" s="37"/>
      <c r="U4679" s="37"/>
      <c r="W4679" s="37"/>
      <c r="Y4679" s="37"/>
      <c r="Z4679" s="37"/>
      <c r="AB4679" s="37"/>
    </row>
    <row r="4680" spans="1:28" x14ac:dyDescent="0.2">
      <c r="A4680" s="124"/>
      <c r="B4680" s="37"/>
      <c r="C4680" s="37"/>
      <c r="D4680" s="37"/>
      <c r="F4680" s="37"/>
      <c r="G4680" s="37"/>
      <c r="H4680" s="37"/>
      <c r="J4680" s="25"/>
      <c r="K4680" s="25"/>
      <c r="M4680" s="25"/>
      <c r="P4680" s="25"/>
      <c r="R4680" s="25"/>
      <c r="T4680" s="37"/>
      <c r="U4680" s="37"/>
      <c r="W4680" s="37"/>
      <c r="Y4680" s="37"/>
      <c r="Z4680" s="37"/>
      <c r="AB4680" s="37"/>
    </row>
    <row r="4681" spans="1:28" x14ac:dyDescent="0.2">
      <c r="A4681" s="124"/>
      <c r="B4681" s="37"/>
      <c r="C4681" s="37"/>
      <c r="D4681" s="37"/>
      <c r="F4681" s="37"/>
      <c r="G4681" s="37"/>
      <c r="H4681" s="37"/>
      <c r="J4681" s="25"/>
      <c r="K4681" s="25"/>
      <c r="M4681" s="25"/>
      <c r="P4681" s="25"/>
      <c r="R4681" s="25"/>
      <c r="T4681" s="37"/>
      <c r="U4681" s="37"/>
      <c r="W4681" s="37"/>
      <c r="Y4681" s="37"/>
      <c r="Z4681" s="37"/>
      <c r="AB4681" s="37"/>
    </row>
    <row r="4682" spans="1:28" x14ac:dyDescent="0.2">
      <c r="A4682" s="124"/>
      <c r="B4682" s="37"/>
      <c r="C4682" s="37"/>
      <c r="D4682" s="37"/>
      <c r="F4682" s="37"/>
      <c r="G4682" s="37"/>
      <c r="H4682" s="37"/>
      <c r="J4682" s="25"/>
      <c r="K4682" s="25"/>
      <c r="M4682" s="25"/>
      <c r="P4682" s="25"/>
      <c r="R4682" s="25"/>
      <c r="T4682" s="37"/>
      <c r="U4682" s="37"/>
      <c r="W4682" s="37"/>
      <c r="Y4682" s="37"/>
      <c r="Z4682" s="37"/>
      <c r="AB4682" s="37"/>
    </row>
    <row r="4683" spans="1:28" x14ac:dyDescent="0.2">
      <c r="A4683" s="124"/>
      <c r="B4683" s="37"/>
      <c r="C4683" s="37"/>
      <c r="D4683" s="37"/>
      <c r="F4683" s="37"/>
      <c r="G4683" s="37"/>
      <c r="H4683" s="37"/>
      <c r="J4683" s="25"/>
      <c r="K4683" s="25"/>
      <c r="M4683" s="25"/>
      <c r="P4683" s="25"/>
      <c r="R4683" s="25"/>
      <c r="T4683" s="37"/>
      <c r="U4683" s="37"/>
      <c r="W4683" s="37"/>
      <c r="Y4683" s="37"/>
      <c r="Z4683" s="37"/>
      <c r="AB4683" s="37"/>
    </row>
    <row r="4684" spans="1:28" x14ac:dyDescent="0.2">
      <c r="A4684" s="124"/>
      <c r="B4684" s="37"/>
      <c r="C4684" s="37"/>
      <c r="D4684" s="37"/>
      <c r="F4684" s="37"/>
      <c r="G4684" s="37"/>
      <c r="H4684" s="37"/>
      <c r="J4684" s="25"/>
      <c r="K4684" s="25"/>
      <c r="M4684" s="25"/>
      <c r="P4684" s="25"/>
      <c r="R4684" s="25"/>
      <c r="T4684" s="37"/>
      <c r="U4684" s="37"/>
      <c r="W4684" s="37"/>
      <c r="Y4684" s="37"/>
      <c r="Z4684" s="37"/>
      <c r="AB4684" s="37"/>
    </row>
    <row r="4685" spans="1:28" x14ac:dyDescent="0.2">
      <c r="A4685" s="124"/>
      <c r="B4685" s="37"/>
      <c r="C4685" s="37"/>
      <c r="D4685" s="37"/>
      <c r="F4685" s="37"/>
      <c r="G4685" s="37"/>
      <c r="H4685" s="37"/>
      <c r="J4685" s="25"/>
      <c r="K4685" s="25"/>
      <c r="M4685" s="25"/>
      <c r="P4685" s="25"/>
      <c r="R4685" s="25"/>
      <c r="T4685" s="37"/>
      <c r="U4685" s="37"/>
      <c r="W4685" s="37"/>
      <c r="Y4685" s="37"/>
      <c r="Z4685" s="37"/>
      <c r="AB4685" s="37"/>
    </row>
    <row r="4686" spans="1:28" x14ac:dyDescent="0.2">
      <c r="A4686" s="124"/>
      <c r="B4686" s="37"/>
      <c r="C4686" s="37"/>
      <c r="D4686" s="37"/>
      <c r="F4686" s="37"/>
      <c r="G4686" s="37"/>
      <c r="H4686" s="37"/>
      <c r="J4686" s="25"/>
      <c r="K4686" s="25"/>
      <c r="M4686" s="25"/>
      <c r="P4686" s="25"/>
      <c r="R4686" s="25"/>
      <c r="T4686" s="37"/>
      <c r="U4686" s="37"/>
      <c r="W4686" s="37"/>
      <c r="Y4686" s="37"/>
      <c r="Z4686" s="37"/>
      <c r="AB4686" s="37"/>
    </row>
    <row r="4687" spans="1:28" x14ac:dyDescent="0.2">
      <c r="A4687" s="124"/>
      <c r="B4687" s="37"/>
      <c r="C4687" s="37"/>
      <c r="D4687" s="37"/>
      <c r="F4687" s="37"/>
      <c r="G4687" s="37"/>
      <c r="H4687" s="37"/>
      <c r="J4687" s="25"/>
      <c r="K4687" s="25"/>
      <c r="M4687" s="25"/>
      <c r="P4687" s="25"/>
      <c r="R4687" s="25"/>
      <c r="T4687" s="37"/>
      <c r="U4687" s="37"/>
      <c r="W4687" s="37"/>
      <c r="Y4687" s="37"/>
      <c r="Z4687" s="37"/>
      <c r="AB4687" s="37"/>
    </row>
    <row r="4688" spans="1:28" x14ac:dyDescent="0.2">
      <c r="A4688" s="124"/>
      <c r="B4688" s="37"/>
      <c r="C4688" s="37"/>
      <c r="D4688" s="37"/>
      <c r="F4688" s="37"/>
      <c r="G4688" s="37"/>
      <c r="H4688" s="37"/>
      <c r="J4688" s="25"/>
      <c r="K4688" s="25"/>
      <c r="M4688" s="25"/>
      <c r="P4688" s="25"/>
      <c r="R4688" s="25"/>
      <c r="T4688" s="37"/>
      <c r="U4688" s="37"/>
      <c r="W4688" s="37"/>
      <c r="Y4688" s="37"/>
      <c r="Z4688" s="37"/>
      <c r="AB4688" s="37"/>
    </row>
    <row r="4689" spans="1:28" x14ac:dyDescent="0.2">
      <c r="A4689" s="124"/>
      <c r="B4689" s="37"/>
      <c r="C4689" s="37"/>
      <c r="D4689" s="37"/>
      <c r="F4689" s="37"/>
      <c r="G4689" s="37"/>
      <c r="H4689" s="37"/>
      <c r="J4689" s="25"/>
      <c r="K4689" s="25"/>
      <c r="M4689" s="25"/>
      <c r="P4689" s="25"/>
      <c r="R4689" s="25"/>
      <c r="T4689" s="37"/>
      <c r="U4689" s="37"/>
      <c r="W4689" s="37"/>
      <c r="Y4689" s="37"/>
      <c r="Z4689" s="37"/>
      <c r="AB4689" s="37"/>
    </row>
    <row r="4690" spans="1:28" x14ac:dyDescent="0.2">
      <c r="A4690" s="124"/>
      <c r="B4690" s="37"/>
      <c r="C4690" s="37"/>
      <c r="D4690" s="37"/>
      <c r="F4690" s="37"/>
      <c r="G4690" s="37"/>
      <c r="H4690" s="37"/>
      <c r="J4690" s="25"/>
      <c r="K4690" s="25"/>
      <c r="M4690" s="25"/>
      <c r="P4690" s="25"/>
      <c r="R4690" s="25"/>
      <c r="T4690" s="37"/>
      <c r="U4690" s="37"/>
      <c r="W4690" s="37"/>
      <c r="Y4690" s="37"/>
      <c r="Z4690" s="37"/>
      <c r="AB4690" s="37"/>
    </row>
    <row r="4691" spans="1:28" x14ac:dyDescent="0.2">
      <c r="A4691" s="124"/>
      <c r="B4691" s="37"/>
      <c r="C4691" s="37"/>
      <c r="D4691" s="37"/>
      <c r="F4691" s="37"/>
      <c r="G4691" s="37"/>
      <c r="H4691" s="37"/>
      <c r="J4691" s="25"/>
      <c r="K4691" s="25"/>
      <c r="M4691" s="25"/>
      <c r="P4691" s="25"/>
      <c r="R4691" s="25"/>
      <c r="T4691" s="37"/>
      <c r="U4691" s="37"/>
      <c r="W4691" s="37"/>
      <c r="Y4691" s="37"/>
      <c r="Z4691" s="37"/>
      <c r="AB4691" s="37"/>
    </row>
    <row r="4692" spans="1:28" x14ac:dyDescent="0.2">
      <c r="A4692" s="124"/>
      <c r="B4692" s="37"/>
      <c r="C4692" s="37"/>
      <c r="D4692" s="37"/>
      <c r="F4692" s="37"/>
      <c r="G4692" s="37"/>
      <c r="H4692" s="37"/>
      <c r="J4692" s="25"/>
      <c r="K4692" s="25"/>
      <c r="M4692" s="25"/>
      <c r="P4692" s="25"/>
      <c r="R4692" s="25"/>
      <c r="T4692" s="37"/>
      <c r="U4692" s="37"/>
      <c r="W4692" s="37"/>
      <c r="Y4692" s="37"/>
      <c r="Z4692" s="37"/>
      <c r="AB4692" s="37"/>
    </row>
    <row r="4693" spans="1:28" x14ac:dyDescent="0.2">
      <c r="A4693" s="124"/>
      <c r="B4693" s="37"/>
      <c r="C4693" s="37"/>
      <c r="D4693" s="37"/>
      <c r="F4693" s="37"/>
      <c r="G4693" s="37"/>
      <c r="H4693" s="37"/>
      <c r="J4693" s="25"/>
      <c r="K4693" s="25"/>
      <c r="M4693" s="25"/>
      <c r="P4693" s="25"/>
      <c r="R4693" s="25"/>
      <c r="T4693" s="37"/>
      <c r="U4693" s="37"/>
      <c r="W4693" s="37"/>
      <c r="Y4693" s="37"/>
      <c r="Z4693" s="37"/>
      <c r="AB4693" s="37"/>
    </row>
    <row r="4694" spans="1:28" x14ac:dyDescent="0.2">
      <c r="A4694" s="124"/>
      <c r="B4694" s="37"/>
      <c r="C4694" s="37"/>
      <c r="D4694" s="37"/>
      <c r="F4694" s="37"/>
      <c r="G4694" s="37"/>
      <c r="H4694" s="37"/>
      <c r="J4694" s="25"/>
      <c r="K4694" s="25"/>
      <c r="M4694" s="25"/>
      <c r="P4694" s="25"/>
      <c r="R4694" s="25"/>
      <c r="T4694" s="37"/>
      <c r="U4694" s="37"/>
      <c r="W4694" s="37"/>
      <c r="Y4694" s="37"/>
      <c r="Z4694" s="37"/>
      <c r="AB4694" s="37"/>
    </row>
    <row r="4695" spans="1:28" x14ac:dyDescent="0.2">
      <c r="A4695" s="124"/>
      <c r="B4695" s="37"/>
      <c r="C4695" s="37"/>
      <c r="D4695" s="37"/>
      <c r="F4695" s="37"/>
      <c r="G4695" s="37"/>
      <c r="H4695" s="37"/>
      <c r="J4695" s="25"/>
      <c r="K4695" s="25"/>
      <c r="M4695" s="25"/>
      <c r="P4695" s="25"/>
      <c r="R4695" s="25"/>
      <c r="T4695" s="37"/>
      <c r="U4695" s="37"/>
      <c r="W4695" s="37"/>
      <c r="Y4695" s="37"/>
      <c r="Z4695" s="37"/>
      <c r="AB4695" s="37"/>
    </row>
    <row r="4696" spans="1:28" x14ac:dyDescent="0.2">
      <c r="A4696" s="124"/>
      <c r="B4696" s="37"/>
      <c r="C4696" s="37"/>
      <c r="D4696" s="37"/>
      <c r="F4696" s="37"/>
      <c r="G4696" s="37"/>
      <c r="H4696" s="37"/>
      <c r="J4696" s="25"/>
      <c r="K4696" s="25"/>
      <c r="M4696" s="25"/>
      <c r="P4696" s="25"/>
      <c r="R4696" s="25"/>
      <c r="T4696" s="37"/>
      <c r="U4696" s="37"/>
      <c r="W4696" s="37"/>
      <c r="Y4696" s="37"/>
      <c r="Z4696" s="37"/>
      <c r="AB4696" s="37"/>
    </row>
    <row r="4697" spans="1:28" x14ac:dyDescent="0.2">
      <c r="A4697" s="124"/>
      <c r="B4697" s="37"/>
      <c r="C4697" s="37"/>
      <c r="D4697" s="37"/>
      <c r="F4697" s="37"/>
      <c r="G4697" s="37"/>
      <c r="H4697" s="37"/>
      <c r="J4697" s="25"/>
      <c r="K4697" s="25"/>
      <c r="M4697" s="25"/>
      <c r="P4697" s="25"/>
      <c r="R4697" s="25"/>
      <c r="T4697" s="37"/>
      <c r="U4697" s="37"/>
      <c r="W4697" s="37"/>
      <c r="Y4697" s="37"/>
      <c r="Z4697" s="37"/>
      <c r="AB4697" s="37"/>
    </row>
    <row r="4698" spans="1:28" x14ac:dyDescent="0.2">
      <c r="A4698" s="124"/>
      <c r="B4698" s="37"/>
      <c r="C4698" s="37"/>
      <c r="D4698" s="37"/>
      <c r="F4698" s="37"/>
      <c r="G4698" s="37"/>
      <c r="H4698" s="37"/>
      <c r="J4698" s="25"/>
      <c r="K4698" s="25"/>
      <c r="M4698" s="25"/>
      <c r="P4698" s="25"/>
      <c r="R4698" s="25"/>
      <c r="T4698" s="37"/>
      <c r="U4698" s="37"/>
      <c r="W4698" s="37"/>
      <c r="Y4698" s="37"/>
      <c r="Z4698" s="37"/>
      <c r="AB4698" s="37"/>
    </row>
    <row r="4699" spans="1:28" x14ac:dyDescent="0.2">
      <c r="A4699" s="124"/>
      <c r="B4699" s="37"/>
      <c r="C4699" s="37"/>
      <c r="D4699" s="37"/>
      <c r="F4699" s="37"/>
      <c r="G4699" s="37"/>
      <c r="H4699" s="37"/>
      <c r="J4699" s="25"/>
      <c r="K4699" s="25"/>
      <c r="M4699" s="25"/>
      <c r="P4699" s="25"/>
      <c r="R4699" s="25"/>
      <c r="T4699" s="37"/>
      <c r="U4699" s="37"/>
      <c r="W4699" s="37"/>
      <c r="Y4699" s="37"/>
      <c r="Z4699" s="37"/>
      <c r="AB4699" s="37"/>
    </row>
    <row r="4700" spans="1:28" x14ac:dyDescent="0.2">
      <c r="A4700" s="124"/>
      <c r="B4700" s="37"/>
      <c r="C4700" s="37"/>
      <c r="D4700" s="37"/>
      <c r="F4700" s="37"/>
      <c r="G4700" s="37"/>
      <c r="H4700" s="37"/>
      <c r="J4700" s="25"/>
      <c r="K4700" s="25"/>
      <c r="M4700" s="25"/>
      <c r="P4700" s="25"/>
      <c r="R4700" s="25"/>
      <c r="T4700" s="37"/>
      <c r="U4700" s="37"/>
      <c r="W4700" s="37"/>
      <c r="Y4700" s="37"/>
      <c r="Z4700" s="37"/>
      <c r="AB4700" s="37"/>
    </row>
    <row r="4701" spans="1:28" x14ac:dyDescent="0.2">
      <c r="A4701" s="124"/>
      <c r="B4701" s="37"/>
      <c r="C4701" s="37"/>
      <c r="D4701" s="37"/>
      <c r="F4701" s="37"/>
      <c r="G4701" s="37"/>
      <c r="H4701" s="37"/>
      <c r="J4701" s="25"/>
      <c r="K4701" s="25"/>
      <c r="M4701" s="25"/>
      <c r="P4701" s="25"/>
      <c r="R4701" s="25"/>
      <c r="T4701" s="37"/>
      <c r="U4701" s="37"/>
      <c r="W4701" s="37"/>
      <c r="Y4701" s="37"/>
      <c r="Z4701" s="37"/>
      <c r="AB4701" s="37"/>
    </row>
    <row r="4702" spans="1:28" x14ac:dyDescent="0.2">
      <c r="A4702" s="124"/>
      <c r="B4702" s="37"/>
      <c r="C4702" s="37"/>
      <c r="D4702" s="37"/>
      <c r="F4702" s="37"/>
      <c r="G4702" s="37"/>
      <c r="H4702" s="37"/>
      <c r="J4702" s="25"/>
      <c r="K4702" s="25"/>
      <c r="M4702" s="25"/>
      <c r="P4702" s="25"/>
      <c r="R4702" s="25"/>
      <c r="T4702" s="37"/>
      <c r="U4702" s="37"/>
      <c r="W4702" s="37"/>
      <c r="Y4702" s="37"/>
      <c r="Z4702" s="37"/>
      <c r="AB4702" s="37"/>
    </row>
    <row r="4703" spans="1:28" x14ac:dyDescent="0.2">
      <c r="A4703" s="124"/>
      <c r="B4703" s="37"/>
      <c r="C4703" s="37"/>
      <c r="D4703" s="37"/>
      <c r="F4703" s="37"/>
      <c r="G4703" s="37"/>
      <c r="H4703" s="37"/>
      <c r="J4703" s="25"/>
      <c r="K4703" s="25"/>
      <c r="M4703" s="25"/>
      <c r="P4703" s="25"/>
      <c r="R4703" s="25"/>
      <c r="T4703" s="37"/>
      <c r="U4703" s="37"/>
      <c r="W4703" s="37"/>
      <c r="Y4703" s="37"/>
      <c r="Z4703" s="37"/>
      <c r="AB4703" s="37"/>
    </row>
    <row r="4704" spans="1:28" x14ac:dyDescent="0.2">
      <c r="A4704" s="124"/>
      <c r="B4704" s="37"/>
      <c r="C4704" s="37"/>
      <c r="D4704" s="37"/>
      <c r="F4704" s="37"/>
      <c r="G4704" s="37"/>
      <c r="H4704" s="37"/>
      <c r="J4704" s="25"/>
      <c r="K4704" s="25"/>
      <c r="M4704" s="25"/>
      <c r="P4704" s="25"/>
      <c r="R4704" s="25"/>
      <c r="T4704" s="37"/>
      <c r="U4704" s="37"/>
      <c r="W4704" s="37"/>
      <c r="Y4704" s="37"/>
      <c r="Z4704" s="37"/>
      <c r="AB4704" s="37"/>
    </row>
    <row r="4705" spans="1:28" x14ac:dyDescent="0.2">
      <c r="A4705" s="124"/>
      <c r="B4705" s="37"/>
      <c r="C4705" s="37"/>
      <c r="D4705" s="37"/>
      <c r="F4705" s="37"/>
      <c r="G4705" s="37"/>
      <c r="H4705" s="37"/>
      <c r="J4705" s="25"/>
      <c r="K4705" s="25"/>
      <c r="M4705" s="25"/>
      <c r="P4705" s="25"/>
      <c r="R4705" s="25"/>
      <c r="T4705" s="37"/>
      <c r="U4705" s="37"/>
      <c r="W4705" s="37"/>
      <c r="Y4705" s="37"/>
      <c r="Z4705" s="37"/>
      <c r="AB4705" s="37"/>
    </row>
    <row r="4706" spans="1:28" x14ac:dyDescent="0.2">
      <c r="A4706" s="124"/>
      <c r="B4706" s="37"/>
      <c r="C4706" s="37"/>
      <c r="D4706" s="37"/>
      <c r="F4706" s="37"/>
      <c r="G4706" s="37"/>
      <c r="H4706" s="37"/>
      <c r="J4706" s="25"/>
      <c r="K4706" s="25"/>
      <c r="M4706" s="25"/>
      <c r="P4706" s="25"/>
      <c r="R4706" s="25"/>
      <c r="T4706" s="37"/>
      <c r="U4706" s="37"/>
      <c r="W4706" s="37"/>
      <c r="Y4706" s="37"/>
      <c r="Z4706" s="37"/>
      <c r="AB4706" s="37"/>
    </row>
    <row r="4707" spans="1:28" x14ac:dyDescent="0.2">
      <c r="A4707" s="124"/>
      <c r="B4707" s="37"/>
      <c r="C4707" s="37"/>
      <c r="D4707" s="37"/>
      <c r="F4707" s="37"/>
      <c r="G4707" s="37"/>
      <c r="H4707" s="37"/>
      <c r="J4707" s="25"/>
      <c r="K4707" s="25"/>
      <c r="M4707" s="25"/>
      <c r="P4707" s="25"/>
      <c r="R4707" s="25"/>
      <c r="T4707" s="37"/>
      <c r="U4707" s="37"/>
      <c r="W4707" s="37"/>
      <c r="Y4707" s="37"/>
      <c r="Z4707" s="37"/>
      <c r="AB4707" s="37"/>
    </row>
    <row r="4708" spans="1:28" x14ac:dyDescent="0.2">
      <c r="A4708" s="124"/>
      <c r="B4708" s="37"/>
      <c r="C4708" s="37"/>
      <c r="D4708" s="37"/>
      <c r="F4708" s="37"/>
      <c r="G4708" s="37"/>
      <c r="H4708" s="37"/>
      <c r="J4708" s="25"/>
      <c r="K4708" s="25"/>
      <c r="M4708" s="25"/>
      <c r="P4708" s="25"/>
      <c r="R4708" s="25"/>
      <c r="T4708" s="37"/>
      <c r="U4708" s="37"/>
      <c r="W4708" s="37"/>
      <c r="Y4708" s="37"/>
      <c r="Z4708" s="37"/>
      <c r="AB4708" s="37"/>
    </row>
    <row r="4709" spans="1:28" x14ac:dyDescent="0.2">
      <c r="A4709" s="124"/>
      <c r="B4709" s="37"/>
      <c r="C4709" s="37"/>
      <c r="D4709" s="37"/>
      <c r="F4709" s="37"/>
      <c r="G4709" s="37"/>
      <c r="H4709" s="37"/>
      <c r="J4709" s="25"/>
      <c r="K4709" s="25"/>
      <c r="M4709" s="25"/>
      <c r="P4709" s="25"/>
      <c r="R4709" s="25"/>
      <c r="T4709" s="37"/>
      <c r="U4709" s="37"/>
      <c r="W4709" s="37"/>
      <c r="Y4709" s="37"/>
      <c r="Z4709" s="37"/>
      <c r="AB4709" s="37"/>
    </row>
    <row r="4710" spans="1:28" x14ac:dyDescent="0.2">
      <c r="A4710" s="124"/>
      <c r="B4710" s="37"/>
      <c r="C4710" s="37"/>
      <c r="D4710" s="37"/>
      <c r="F4710" s="37"/>
      <c r="G4710" s="37"/>
      <c r="H4710" s="37"/>
      <c r="J4710" s="25"/>
      <c r="K4710" s="25"/>
      <c r="M4710" s="25"/>
      <c r="P4710" s="25"/>
      <c r="R4710" s="25"/>
      <c r="T4710" s="37"/>
      <c r="U4710" s="37"/>
      <c r="W4710" s="37"/>
      <c r="Y4710" s="37"/>
      <c r="Z4710" s="37"/>
      <c r="AB4710" s="37"/>
    </row>
    <row r="4711" spans="1:28" x14ac:dyDescent="0.2">
      <c r="A4711" s="124"/>
      <c r="B4711" s="37"/>
      <c r="C4711" s="37"/>
      <c r="D4711" s="37"/>
      <c r="F4711" s="37"/>
      <c r="G4711" s="37"/>
      <c r="H4711" s="37"/>
      <c r="J4711" s="25"/>
      <c r="K4711" s="25"/>
      <c r="M4711" s="25"/>
      <c r="P4711" s="25"/>
      <c r="R4711" s="25"/>
      <c r="T4711" s="37"/>
      <c r="U4711" s="37"/>
      <c r="W4711" s="37"/>
      <c r="Y4711" s="37"/>
      <c r="Z4711" s="37"/>
      <c r="AB4711" s="37"/>
    </row>
    <row r="4712" spans="1:28" x14ac:dyDescent="0.2">
      <c r="A4712" s="124"/>
      <c r="B4712" s="37"/>
      <c r="C4712" s="37"/>
      <c r="D4712" s="37"/>
      <c r="F4712" s="37"/>
      <c r="G4712" s="37"/>
      <c r="H4712" s="37"/>
      <c r="J4712" s="25"/>
      <c r="K4712" s="25"/>
      <c r="M4712" s="25"/>
      <c r="P4712" s="25"/>
      <c r="R4712" s="25"/>
      <c r="T4712" s="37"/>
      <c r="U4712" s="37"/>
      <c r="W4712" s="37"/>
      <c r="Y4712" s="37"/>
      <c r="Z4712" s="37"/>
      <c r="AB4712" s="37"/>
    </row>
    <row r="4713" spans="1:28" x14ac:dyDescent="0.2">
      <c r="A4713" s="124"/>
      <c r="B4713" s="37"/>
      <c r="C4713" s="37"/>
      <c r="D4713" s="37"/>
      <c r="F4713" s="37"/>
      <c r="G4713" s="37"/>
      <c r="H4713" s="37"/>
      <c r="J4713" s="25"/>
      <c r="K4713" s="25"/>
      <c r="M4713" s="25"/>
      <c r="P4713" s="25"/>
      <c r="R4713" s="25"/>
      <c r="T4713" s="37"/>
      <c r="U4713" s="37"/>
      <c r="W4713" s="37"/>
      <c r="Y4713" s="37"/>
      <c r="Z4713" s="37"/>
      <c r="AB4713" s="37"/>
    </row>
    <row r="4714" spans="1:28" x14ac:dyDescent="0.2">
      <c r="A4714" s="124"/>
      <c r="B4714" s="37"/>
      <c r="C4714" s="37"/>
      <c r="D4714" s="37"/>
      <c r="F4714" s="37"/>
      <c r="G4714" s="37"/>
      <c r="H4714" s="37"/>
      <c r="J4714" s="25"/>
      <c r="K4714" s="25"/>
      <c r="M4714" s="25"/>
      <c r="P4714" s="25"/>
      <c r="R4714" s="25"/>
      <c r="T4714" s="37"/>
      <c r="U4714" s="37"/>
      <c r="W4714" s="37"/>
      <c r="Y4714" s="37"/>
      <c r="Z4714" s="37"/>
      <c r="AB4714" s="37"/>
    </row>
    <row r="4715" spans="1:28" x14ac:dyDescent="0.2">
      <c r="A4715" s="124"/>
      <c r="B4715" s="37"/>
      <c r="C4715" s="37"/>
      <c r="D4715" s="37"/>
      <c r="F4715" s="37"/>
      <c r="G4715" s="37"/>
      <c r="H4715" s="37"/>
      <c r="J4715" s="25"/>
      <c r="K4715" s="25"/>
      <c r="M4715" s="25"/>
      <c r="P4715" s="25"/>
      <c r="R4715" s="25"/>
      <c r="T4715" s="37"/>
      <c r="U4715" s="37"/>
      <c r="W4715" s="37"/>
      <c r="Y4715" s="37"/>
      <c r="Z4715" s="37"/>
      <c r="AB4715" s="37"/>
    </row>
    <row r="4716" spans="1:28" x14ac:dyDescent="0.2">
      <c r="A4716" s="124"/>
      <c r="B4716" s="37"/>
      <c r="C4716" s="37"/>
      <c r="D4716" s="37"/>
      <c r="F4716" s="37"/>
      <c r="G4716" s="37"/>
      <c r="H4716" s="37"/>
      <c r="J4716" s="25"/>
      <c r="K4716" s="25"/>
      <c r="M4716" s="25"/>
      <c r="P4716" s="25"/>
      <c r="R4716" s="25"/>
      <c r="T4716" s="37"/>
      <c r="U4716" s="37"/>
      <c r="W4716" s="37"/>
      <c r="Y4716" s="37"/>
      <c r="Z4716" s="37"/>
      <c r="AB4716" s="37"/>
    </row>
    <row r="4717" spans="1:28" x14ac:dyDescent="0.2">
      <c r="A4717" s="124"/>
      <c r="B4717" s="37"/>
      <c r="C4717" s="37"/>
      <c r="D4717" s="37"/>
      <c r="F4717" s="37"/>
      <c r="G4717" s="37"/>
      <c r="H4717" s="37"/>
      <c r="J4717" s="25"/>
      <c r="K4717" s="25"/>
      <c r="M4717" s="25"/>
      <c r="P4717" s="25"/>
      <c r="R4717" s="25"/>
      <c r="T4717" s="37"/>
      <c r="U4717" s="37"/>
      <c r="W4717" s="37"/>
      <c r="Y4717" s="37"/>
      <c r="Z4717" s="37"/>
      <c r="AB4717" s="37"/>
    </row>
    <row r="4718" spans="1:28" x14ac:dyDescent="0.2">
      <c r="A4718" s="124"/>
      <c r="B4718" s="37"/>
      <c r="C4718" s="37"/>
      <c r="D4718" s="37"/>
      <c r="F4718" s="37"/>
      <c r="G4718" s="37"/>
      <c r="H4718" s="37"/>
      <c r="J4718" s="25"/>
      <c r="K4718" s="25"/>
      <c r="M4718" s="25"/>
      <c r="P4718" s="25"/>
      <c r="R4718" s="25"/>
      <c r="T4718" s="37"/>
      <c r="U4718" s="37"/>
      <c r="W4718" s="37"/>
      <c r="Y4718" s="37"/>
      <c r="Z4718" s="37"/>
      <c r="AB4718" s="37"/>
    </row>
    <row r="4719" spans="1:28" x14ac:dyDescent="0.2">
      <c r="A4719" s="124"/>
      <c r="B4719" s="37"/>
      <c r="C4719" s="37"/>
      <c r="D4719" s="37"/>
      <c r="F4719" s="37"/>
      <c r="G4719" s="37"/>
      <c r="H4719" s="37"/>
      <c r="J4719" s="25"/>
      <c r="K4719" s="25"/>
      <c r="M4719" s="25"/>
      <c r="P4719" s="25"/>
      <c r="R4719" s="25"/>
      <c r="T4719" s="37"/>
      <c r="U4719" s="37"/>
      <c r="W4719" s="37"/>
      <c r="Y4719" s="37"/>
      <c r="Z4719" s="37"/>
      <c r="AB4719" s="37"/>
    </row>
    <row r="4720" spans="1:28" x14ac:dyDescent="0.2">
      <c r="A4720" s="124"/>
      <c r="B4720" s="37"/>
      <c r="C4720" s="37"/>
      <c r="D4720" s="37"/>
      <c r="F4720" s="37"/>
      <c r="G4720" s="37"/>
      <c r="H4720" s="37"/>
      <c r="J4720" s="25"/>
      <c r="K4720" s="25"/>
      <c r="M4720" s="25"/>
      <c r="P4720" s="25"/>
      <c r="R4720" s="25"/>
      <c r="T4720" s="37"/>
      <c r="U4720" s="37"/>
      <c r="W4720" s="37"/>
      <c r="Y4720" s="37"/>
      <c r="Z4720" s="37"/>
      <c r="AB4720" s="37"/>
    </row>
    <row r="4721" spans="1:28" x14ac:dyDescent="0.2">
      <c r="A4721" s="124"/>
      <c r="B4721" s="37"/>
      <c r="C4721" s="37"/>
      <c r="D4721" s="37"/>
      <c r="F4721" s="37"/>
      <c r="G4721" s="37"/>
      <c r="H4721" s="37"/>
      <c r="J4721" s="25"/>
      <c r="K4721" s="25"/>
      <c r="M4721" s="25"/>
      <c r="P4721" s="25"/>
      <c r="R4721" s="25"/>
      <c r="T4721" s="37"/>
      <c r="U4721" s="37"/>
      <c r="W4721" s="37"/>
      <c r="Y4721" s="37"/>
      <c r="Z4721" s="37"/>
      <c r="AB4721" s="37"/>
    </row>
    <row r="4722" spans="1:28" x14ac:dyDescent="0.2">
      <c r="A4722" s="124"/>
      <c r="B4722" s="37"/>
      <c r="C4722" s="37"/>
      <c r="D4722" s="37"/>
      <c r="F4722" s="37"/>
      <c r="G4722" s="37"/>
      <c r="H4722" s="37"/>
      <c r="J4722" s="25"/>
      <c r="K4722" s="25"/>
      <c r="M4722" s="25"/>
      <c r="P4722" s="25"/>
      <c r="R4722" s="25"/>
      <c r="T4722" s="37"/>
      <c r="U4722" s="37"/>
      <c r="W4722" s="37"/>
      <c r="Y4722" s="37"/>
      <c r="Z4722" s="37"/>
      <c r="AB4722" s="37"/>
    </row>
    <row r="4723" spans="1:28" x14ac:dyDescent="0.2">
      <c r="A4723" s="124"/>
      <c r="B4723" s="37"/>
      <c r="C4723" s="37"/>
      <c r="D4723" s="37"/>
      <c r="F4723" s="37"/>
      <c r="G4723" s="37"/>
      <c r="H4723" s="37"/>
      <c r="J4723" s="25"/>
      <c r="K4723" s="25"/>
      <c r="M4723" s="25"/>
      <c r="P4723" s="25"/>
      <c r="R4723" s="25"/>
      <c r="T4723" s="37"/>
      <c r="U4723" s="37"/>
      <c r="W4723" s="37"/>
      <c r="Y4723" s="37"/>
      <c r="Z4723" s="37"/>
      <c r="AB4723" s="37"/>
    </row>
    <row r="4724" spans="1:28" x14ac:dyDescent="0.2">
      <c r="A4724" s="124"/>
      <c r="B4724" s="37"/>
      <c r="C4724" s="37"/>
      <c r="D4724" s="37"/>
      <c r="F4724" s="37"/>
      <c r="G4724" s="37"/>
      <c r="H4724" s="37"/>
      <c r="J4724" s="25"/>
      <c r="K4724" s="25"/>
      <c r="M4724" s="25"/>
      <c r="P4724" s="25"/>
      <c r="R4724" s="25"/>
      <c r="T4724" s="37"/>
      <c r="U4724" s="37"/>
      <c r="W4724" s="37"/>
      <c r="Y4724" s="37"/>
      <c r="Z4724" s="37"/>
      <c r="AB4724" s="37"/>
    </row>
    <row r="4725" spans="1:28" x14ac:dyDescent="0.2">
      <c r="A4725" s="124"/>
      <c r="B4725" s="37"/>
      <c r="C4725" s="37"/>
      <c r="D4725" s="37"/>
      <c r="F4725" s="37"/>
      <c r="G4725" s="37"/>
      <c r="H4725" s="37"/>
      <c r="J4725" s="25"/>
      <c r="K4725" s="25"/>
      <c r="M4725" s="25"/>
      <c r="P4725" s="25"/>
      <c r="R4725" s="25"/>
      <c r="T4725" s="37"/>
      <c r="U4725" s="37"/>
      <c r="W4725" s="37"/>
      <c r="Y4725" s="37"/>
      <c r="Z4725" s="37"/>
      <c r="AB4725" s="37"/>
    </row>
    <row r="4726" spans="1:28" x14ac:dyDescent="0.2">
      <c r="A4726" s="124"/>
      <c r="B4726" s="37"/>
      <c r="C4726" s="37"/>
      <c r="D4726" s="37"/>
      <c r="F4726" s="37"/>
      <c r="G4726" s="37"/>
      <c r="H4726" s="37"/>
      <c r="J4726" s="25"/>
      <c r="K4726" s="25"/>
      <c r="M4726" s="25"/>
      <c r="P4726" s="25"/>
      <c r="R4726" s="25"/>
      <c r="T4726" s="37"/>
      <c r="U4726" s="37"/>
      <c r="W4726" s="37"/>
      <c r="Y4726" s="37"/>
      <c r="Z4726" s="37"/>
      <c r="AB4726" s="37"/>
    </row>
    <row r="4727" spans="1:28" x14ac:dyDescent="0.2">
      <c r="A4727" s="124"/>
      <c r="B4727" s="37"/>
      <c r="C4727" s="37"/>
      <c r="D4727" s="37"/>
      <c r="F4727" s="37"/>
      <c r="G4727" s="37"/>
      <c r="H4727" s="37"/>
      <c r="J4727" s="25"/>
      <c r="K4727" s="25"/>
      <c r="M4727" s="25"/>
      <c r="P4727" s="25"/>
      <c r="R4727" s="25"/>
      <c r="T4727" s="37"/>
      <c r="U4727" s="37"/>
      <c r="W4727" s="37"/>
      <c r="Y4727" s="37"/>
      <c r="Z4727" s="37"/>
      <c r="AB4727" s="37"/>
    </row>
    <row r="4728" spans="1:28" x14ac:dyDescent="0.2">
      <c r="A4728" s="124"/>
      <c r="B4728" s="37"/>
      <c r="C4728" s="37"/>
      <c r="D4728" s="37"/>
      <c r="F4728" s="37"/>
      <c r="G4728" s="37"/>
      <c r="H4728" s="37"/>
      <c r="J4728" s="25"/>
      <c r="K4728" s="25"/>
      <c r="M4728" s="25"/>
      <c r="P4728" s="25"/>
      <c r="R4728" s="25"/>
      <c r="T4728" s="37"/>
      <c r="U4728" s="37"/>
      <c r="W4728" s="37"/>
      <c r="Y4728" s="37"/>
      <c r="Z4728" s="37"/>
      <c r="AB4728" s="37"/>
    </row>
    <row r="4729" spans="1:28" x14ac:dyDescent="0.2">
      <c r="A4729" s="124"/>
      <c r="B4729" s="37"/>
      <c r="C4729" s="37"/>
      <c r="D4729" s="37"/>
      <c r="F4729" s="37"/>
      <c r="G4729" s="37"/>
      <c r="H4729" s="37"/>
      <c r="J4729" s="25"/>
      <c r="K4729" s="25"/>
      <c r="M4729" s="25"/>
      <c r="P4729" s="25"/>
      <c r="R4729" s="25"/>
      <c r="T4729" s="37"/>
      <c r="U4729" s="37"/>
      <c r="W4729" s="37"/>
      <c r="Y4729" s="37"/>
      <c r="Z4729" s="37"/>
      <c r="AB4729" s="37"/>
    </row>
    <row r="4730" spans="1:28" x14ac:dyDescent="0.2">
      <c r="A4730" s="124"/>
      <c r="B4730" s="37"/>
      <c r="C4730" s="37"/>
      <c r="D4730" s="37"/>
      <c r="F4730" s="37"/>
      <c r="G4730" s="37"/>
      <c r="H4730" s="37"/>
      <c r="J4730" s="25"/>
      <c r="K4730" s="25"/>
      <c r="M4730" s="25"/>
      <c r="P4730" s="25"/>
      <c r="R4730" s="25"/>
      <c r="T4730" s="37"/>
      <c r="U4730" s="37"/>
      <c r="W4730" s="37"/>
      <c r="Y4730" s="37"/>
      <c r="Z4730" s="37"/>
      <c r="AB4730" s="37"/>
    </row>
    <row r="4731" spans="1:28" x14ac:dyDescent="0.2">
      <c r="A4731" s="124"/>
      <c r="B4731" s="37"/>
      <c r="C4731" s="37"/>
      <c r="D4731" s="37"/>
      <c r="F4731" s="37"/>
      <c r="G4731" s="37"/>
      <c r="H4731" s="37"/>
      <c r="J4731" s="25"/>
      <c r="K4731" s="25"/>
      <c r="M4731" s="25"/>
      <c r="P4731" s="25"/>
      <c r="R4731" s="25"/>
      <c r="T4731" s="37"/>
      <c r="U4731" s="37"/>
      <c r="W4731" s="37"/>
      <c r="Y4731" s="37"/>
      <c r="Z4731" s="37"/>
      <c r="AB4731" s="37"/>
    </row>
    <row r="4732" spans="1:28" x14ac:dyDescent="0.2">
      <c r="A4732" s="124"/>
      <c r="B4732" s="37"/>
      <c r="C4732" s="37"/>
      <c r="D4732" s="37"/>
      <c r="F4732" s="37"/>
      <c r="G4732" s="37"/>
      <c r="H4732" s="37"/>
      <c r="J4732" s="25"/>
      <c r="K4732" s="25"/>
      <c r="M4732" s="25"/>
      <c r="P4732" s="25"/>
      <c r="R4732" s="25"/>
      <c r="T4732" s="37"/>
      <c r="U4732" s="37"/>
      <c r="W4732" s="37"/>
      <c r="Y4732" s="37"/>
      <c r="Z4732" s="37"/>
      <c r="AB4732" s="37"/>
    </row>
    <row r="4733" spans="1:28" x14ac:dyDescent="0.2">
      <c r="A4733" s="124"/>
      <c r="B4733" s="37"/>
      <c r="C4733" s="37"/>
      <c r="D4733" s="37"/>
      <c r="F4733" s="37"/>
      <c r="G4733" s="37"/>
      <c r="H4733" s="37"/>
      <c r="J4733" s="25"/>
      <c r="K4733" s="25"/>
      <c r="M4733" s="25"/>
      <c r="P4733" s="25"/>
      <c r="R4733" s="25"/>
      <c r="T4733" s="37"/>
      <c r="U4733" s="37"/>
      <c r="W4733" s="37"/>
      <c r="Y4733" s="37"/>
      <c r="Z4733" s="37"/>
      <c r="AB4733" s="37"/>
    </row>
    <row r="4734" spans="1:28" x14ac:dyDescent="0.2">
      <c r="A4734" s="124"/>
      <c r="B4734" s="37"/>
      <c r="C4734" s="37"/>
      <c r="D4734" s="37"/>
      <c r="F4734" s="37"/>
      <c r="G4734" s="37"/>
      <c r="H4734" s="37"/>
      <c r="J4734" s="25"/>
      <c r="K4734" s="25"/>
      <c r="M4734" s="25"/>
      <c r="P4734" s="25"/>
      <c r="R4734" s="25"/>
      <c r="T4734" s="37"/>
      <c r="U4734" s="37"/>
      <c r="W4734" s="37"/>
      <c r="Y4734" s="37"/>
      <c r="Z4734" s="37"/>
      <c r="AB4734" s="37"/>
    </row>
    <row r="4735" spans="1:28" x14ac:dyDescent="0.2">
      <c r="A4735" s="124"/>
      <c r="B4735" s="37"/>
      <c r="C4735" s="37"/>
      <c r="D4735" s="37"/>
      <c r="F4735" s="37"/>
      <c r="G4735" s="37"/>
      <c r="H4735" s="37"/>
      <c r="J4735" s="25"/>
      <c r="K4735" s="25"/>
      <c r="M4735" s="25"/>
      <c r="P4735" s="25"/>
      <c r="R4735" s="25"/>
      <c r="T4735" s="37"/>
      <c r="U4735" s="37"/>
      <c r="W4735" s="37"/>
      <c r="Y4735" s="37"/>
      <c r="Z4735" s="37"/>
      <c r="AB4735" s="37"/>
    </row>
    <row r="4736" spans="1:28" x14ac:dyDescent="0.2">
      <c r="A4736" s="124"/>
      <c r="B4736" s="37"/>
      <c r="C4736" s="37"/>
      <c r="D4736" s="37"/>
      <c r="F4736" s="37"/>
      <c r="G4736" s="37"/>
      <c r="H4736" s="37"/>
      <c r="J4736" s="25"/>
      <c r="K4736" s="25"/>
      <c r="M4736" s="25"/>
      <c r="P4736" s="25"/>
      <c r="R4736" s="25"/>
      <c r="T4736" s="37"/>
      <c r="U4736" s="37"/>
      <c r="W4736" s="37"/>
      <c r="Y4736" s="37"/>
      <c r="Z4736" s="37"/>
      <c r="AB4736" s="37"/>
    </row>
    <row r="4737" spans="1:28" x14ac:dyDescent="0.2">
      <c r="A4737" s="124"/>
      <c r="B4737" s="37"/>
      <c r="C4737" s="37"/>
      <c r="D4737" s="37"/>
      <c r="F4737" s="37"/>
      <c r="G4737" s="37"/>
      <c r="H4737" s="37"/>
      <c r="J4737" s="25"/>
      <c r="K4737" s="25"/>
      <c r="M4737" s="25"/>
      <c r="P4737" s="25"/>
      <c r="R4737" s="25"/>
      <c r="T4737" s="37"/>
      <c r="U4737" s="37"/>
      <c r="W4737" s="37"/>
      <c r="Y4737" s="37"/>
      <c r="Z4737" s="37"/>
      <c r="AB4737" s="37"/>
    </row>
    <row r="4738" spans="1:28" x14ac:dyDescent="0.2">
      <c r="A4738" s="124"/>
      <c r="B4738" s="37"/>
      <c r="C4738" s="37"/>
      <c r="D4738" s="37"/>
      <c r="F4738" s="37"/>
      <c r="G4738" s="37"/>
      <c r="H4738" s="37"/>
      <c r="J4738" s="25"/>
      <c r="K4738" s="25"/>
      <c r="M4738" s="25"/>
      <c r="P4738" s="25"/>
      <c r="R4738" s="25"/>
      <c r="T4738" s="37"/>
      <c r="U4738" s="37"/>
      <c r="W4738" s="37"/>
      <c r="Y4738" s="37"/>
      <c r="Z4738" s="37"/>
      <c r="AB4738" s="37"/>
    </row>
    <row r="4739" spans="1:28" x14ac:dyDescent="0.2">
      <c r="A4739" s="124"/>
      <c r="B4739" s="37"/>
      <c r="C4739" s="37"/>
      <c r="D4739" s="37"/>
      <c r="F4739" s="37"/>
      <c r="G4739" s="37"/>
      <c r="H4739" s="37"/>
      <c r="J4739" s="25"/>
      <c r="K4739" s="25"/>
      <c r="M4739" s="25"/>
      <c r="P4739" s="25"/>
      <c r="R4739" s="25"/>
      <c r="T4739" s="37"/>
      <c r="U4739" s="37"/>
      <c r="W4739" s="37"/>
      <c r="Y4739" s="37"/>
      <c r="Z4739" s="37"/>
      <c r="AB4739" s="37"/>
    </row>
    <row r="4740" spans="1:28" x14ac:dyDescent="0.2">
      <c r="A4740" s="124"/>
      <c r="B4740" s="37"/>
      <c r="C4740" s="37"/>
      <c r="D4740" s="37"/>
      <c r="F4740" s="37"/>
      <c r="G4740" s="37"/>
      <c r="H4740" s="37"/>
      <c r="J4740" s="25"/>
      <c r="K4740" s="25"/>
      <c r="M4740" s="25"/>
      <c r="P4740" s="25"/>
      <c r="R4740" s="25"/>
      <c r="T4740" s="37"/>
      <c r="U4740" s="37"/>
      <c r="W4740" s="37"/>
      <c r="Y4740" s="37"/>
      <c r="Z4740" s="37"/>
      <c r="AB4740" s="37"/>
    </row>
    <row r="4741" spans="1:28" x14ac:dyDescent="0.2">
      <c r="A4741" s="124"/>
      <c r="B4741" s="37"/>
      <c r="C4741" s="37"/>
      <c r="D4741" s="37"/>
      <c r="F4741" s="37"/>
      <c r="G4741" s="37"/>
      <c r="H4741" s="37"/>
      <c r="J4741" s="25"/>
      <c r="K4741" s="25"/>
      <c r="M4741" s="25"/>
      <c r="P4741" s="25"/>
      <c r="R4741" s="25"/>
      <c r="T4741" s="37"/>
      <c r="U4741" s="37"/>
      <c r="W4741" s="37"/>
      <c r="Y4741" s="37"/>
      <c r="Z4741" s="37"/>
      <c r="AB4741" s="37"/>
    </row>
    <row r="4742" spans="1:28" x14ac:dyDescent="0.2">
      <c r="A4742" s="124"/>
      <c r="B4742" s="37"/>
      <c r="C4742" s="37"/>
      <c r="D4742" s="37"/>
      <c r="F4742" s="37"/>
      <c r="G4742" s="37"/>
      <c r="H4742" s="37"/>
      <c r="J4742" s="25"/>
      <c r="K4742" s="25"/>
      <c r="M4742" s="25"/>
      <c r="P4742" s="25"/>
      <c r="R4742" s="25"/>
      <c r="T4742" s="37"/>
      <c r="U4742" s="37"/>
      <c r="W4742" s="37"/>
      <c r="Y4742" s="37"/>
      <c r="Z4742" s="37"/>
      <c r="AB4742" s="37"/>
    </row>
    <row r="4743" spans="1:28" x14ac:dyDescent="0.2">
      <c r="A4743" s="124"/>
      <c r="B4743" s="37"/>
      <c r="C4743" s="37"/>
      <c r="D4743" s="37"/>
      <c r="F4743" s="37"/>
      <c r="G4743" s="37"/>
      <c r="H4743" s="37"/>
      <c r="J4743" s="25"/>
      <c r="K4743" s="25"/>
      <c r="M4743" s="25"/>
      <c r="P4743" s="25"/>
      <c r="R4743" s="25"/>
      <c r="T4743" s="37"/>
      <c r="U4743" s="37"/>
      <c r="W4743" s="37"/>
      <c r="Y4743" s="37"/>
      <c r="Z4743" s="37"/>
      <c r="AB4743" s="37"/>
    </row>
    <row r="4744" spans="1:28" x14ac:dyDescent="0.2">
      <c r="A4744" s="124"/>
      <c r="B4744" s="37"/>
      <c r="C4744" s="37"/>
      <c r="D4744" s="37"/>
      <c r="F4744" s="37"/>
      <c r="G4744" s="37"/>
      <c r="H4744" s="37"/>
      <c r="J4744" s="25"/>
      <c r="K4744" s="25"/>
      <c r="M4744" s="25"/>
      <c r="P4744" s="25"/>
      <c r="R4744" s="25"/>
      <c r="T4744" s="37"/>
      <c r="U4744" s="37"/>
      <c r="W4744" s="37"/>
      <c r="Y4744" s="37"/>
      <c r="Z4744" s="37"/>
      <c r="AB4744" s="37"/>
    </row>
    <row r="4745" spans="1:28" x14ac:dyDescent="0.2">
      <c r="A4745" s="124"/>
      <c r="B4745" s="37"/>
      <c r="C4745" s="37"/>
      <c r="D4745" s="37"/>
      <c r="F4745" s="37"/>
      <c r="G4745" s="37"/>
      <c r="H4745" s="37"/>
      <c r="J4745" s="25"/>
      <c r="K4745" s="25"/>
      <c r="M4745" s="25"/>
      <c r="P4745" s="25"/>
      <c r="R4745" s="25"/>
      <c r="T4745" s="37"/>
      <c r="U4745" s="37"/>
      <c r="W4745" s="37"/>
      <c r="Y4745" s="37"/>
      <c r="Z4745" s="37"/>
      <c r="AB4745" s="37"/>
    </row>
    <row r="4746" spans="1:28" x14ac:dyDescent="0.2">
      <c r="A4746" s="124"/>
      <c r="B4746" s="37"/>
      <c r="C4746" s="37"/>
      <c r="D4746" s="37"/>
      <c r="F4746" s="37"/>
      <c r="G4746" s="37"/>
      <c r="H4746" s="37"/>
      <c r="J4746" s="25"/>
      <c r="K4746" s="25"/>
      <c r="M4746" s="25"/>
      <c r="P4746" s="25"/>
      <c r="R4746" s="25"/>
      <c r="T4746" s="37"/>
      <c r="U4746" s="37"/>
      <c r="W4746" s="37"/>
      <c r="Y4746" s="37"/>
      <c r="Z4746" s="37"/>
      <c r="AB4746" s="37"/>
    </row>
    <row r="4747" spans="1:28" x14ac:dyDescent="0.2">
      <c r="A4747" s="124"/>
      <c r="B4747" s="37"/>
      <c r="C4747" s="37"/>
      <c r="D4747" s="37"/>
      <c r="F4747" s="37"/>
      <c r="G4747" s="37"/>
      <c r="H4747" s="37"/>
      <c r="J4747" s="25"/>
      <c r="K4747" s="25"/>
      <c r="M4747" s="25"/>
      <c r="P4747" s="25"/>
      <c r="R4747" s="25"/>
      <c r="T4747" s="37"/>
      <c r="U4747" s="37"/>
      <c r="W4747" s="37"/>
      <c r="Y4747" s="37"/>
      <c r="Z4747" s="37"/>
      <c r="AB4747" s="37"/>
    </row>
    <row r="4748" spans="1:28" x14ac:dyDescent="0.2">
      <c r="A4748" s="124"/>
      <c r="B4748" s="37"/>
      <c r="C4748" s="37"/>
      <c r="D4748" s="37"/>
      <c r="F4748" s="37"/>
      <c r="G4748" s="37"/>
      <c r="H4748" s="37"/>
      <c r="J4748" s="25"/>
      <c r="K4748" s="25"/>
      <c r="M4748" s="25"/>
      <c r="P4748" s="25"/>
      <c r="R4748" s="25"/>
      <c r="T4748" s="37"/>
      <c r="U4748" s="37"/>
      <c r="W4748" s="37"/>
      <c r="Y4748" s="37"/>
      <c r="Z4748" s="37"/>
      <c r="AB4748" s="37"/>
    </row>
    <row r="4749" spans="1:28" x14ac:dyDescent="0.2">
      <c r="A4749" s="124"/>
      <c r="B4749" s="37"/>
      <c r="C4749" s="37"/>
      <c r="D4749" s="37"/>
      <c r="F4749" s="37"/>
      <c r="G4749" s="37"/>
      <c r="H4749" s="37"/>
      <c r="J4749" s="25"/>
      <c r="K4749" s="25"/>
      <c r="M4749" s="25"/>
      <c r="P4749" s="25"/>
      <c r="R4749" s="25"/>
      <c r="T4749" s="37"/>
      <c r="U4749" s="37"/>
      <c r="W4749" s="37"/>
      <c r="Y4749" s="37"/>
      <c r="Z4749" s="37"/>
      <c r="AB4749" s="37"/>
    </row>
    <row r="4750" spans="1:28" x14ac:dyDescent="0.2">
      <c r="A4750" s="124"/>
      <c r="B4750" s="37"/>
      <c r="C4750" s="37"/>
      <c r="D4750" s="37"/>
      <c r="F4750" s="37"/>
      <c r="G4750" s="37"/>
      <c r="H4750" s="37"/>
      <c r="J4750" s="25"/>
      <c r="K4750" s="25"/>
      <c r="M4750" s="25"/>
      <c r="P4750" s="25"/>
      <c r="R4750" s="25"/>
      <c r="T4750" s="37"/>
      <c r="U4750" s="37"/>
      <c r="W4750" s="37"/>
      <c r="Y4750" s="37"/>
      <c r="Z4750" s="37"/>
      <c r="AB4750" s="37"/>
    </row>
    <row r="4751" spans="1:28" x14ac:dyDescent="0.2">
      <c r="A4751" s="124"/>
      <c r="B4751" s="37"/>
      <c r="C4751" s="37"/>
      <c r="D4751" s="37"/>
      <c r="F4751" s="37"/>
      <c r="G4751" s="37"/>
      <c r="H4751" s="37"/>
      <c r="J4751" s="25"/>
      <c r="K4751" s="25"/>
      <c r="M4751" s="25"/>
      <c r="P4751" s="25"/>
      <c r="R4751" s="25"/>
      <c r="T4751" s="37"/>
      <c r="U4751" s="37"/>
      <c r="W4751" s="37"/>
      <c r="Y4751" s="37"/>
      <c r="Z4751" s="37"/>
      <c r="AB4751" s="37"/>
    </row>
    <row r="4752" spans="1:28" x14ac:dyDescent="0.2">
      <c r="A4752" s="124"/>
      <c r="B4752" s="37"/>
      <c r="C4752" s="37"/>
      <c r="D4752" s="37"/>
      <c r="F4752" s="37"/>
      <c r="G4752" s="37"/>
      <c r="H4752" s="37"/>
      <c r="J4752" s="25"/>
      <c r="K4752" s="25"/>
      <c r="M4752" s="25"/>
      <c r="P4752" s="25"/>
      <c r="R4752" s="25"/>
      <c r="T4752" s="37"/>
      <c r="U4752" s="37"/>
      <c r="W4752" s="37"/>
      <c r="Y4752" s="37"/>
      <c r="Z4752" s="37"/>
      <c r="AB4752" s="37"/>
    </row>
    <row r="4753" spans="1:28" x14ac:dyDescent="0.2">
      <c r="A4753" s="124"/>
      <c r="B4753" s="37"/>
      <c r="C4753" s="37"/>
      <c r="D4753" s="37"/>
      <c r="F4753" s="37"/>
      <c r="G4753" s="37"/>
      <c r="H4753" s="37"/>
      <c r="J4753" s="25"/>
      <c r="K4753" s="25"/>
      <c r="M4753" s="25"/>
      <c r="P4753" s="25"/>
      <c r="R4753" s="25"/>
      <c r="T4753" s="37"/>
      <c r="U4753" s="37"/>
      <c r="W4753" s="37"/>
      <c r="Y4753" s="37"/>
      <c r="Z4753" s="37"/>
      <c r="AB4753" s="37"/>
    </row>
    <row r="4754" spans="1:28" x14ac:dyDescent="0.2">
      <c r="A4754" s="124"/>
      <c r="B4754" s="37"/>
      <c r="C4754" s="37"/>
      <c r="D4754" s="37"/>
      <c r="F4754" s="37"/>
      <c r="G4754" s="37"/>
      <c r="H4754" s="37"/>
      <c r="J4754" s="25"/>
      <c r="K4754" s="25"/>
      <c r="M4754" s="25"/>
      <c r="P4754" s="25"/>
      <c r="R4754" s="25"/>
      <c r="T4754" s="37"/>
      <c r="U4754" s="37"/>
      <c r="W4754" s="37"/>
      <c r="Y4754" s="37"/>
      <c r="Z4754" s="37"/>
      <c r="AB4754" s="37"/>
    </row>
    <row r="4755" spans="1:28" x14ac:dyDescent="0.2">
      <c r="A4755" s="124"/>
      <c r="B4755" s="37"/>
      <c r="C4755" s="37"/>
      <c r="D4755" s="37"/>
      <c r="F4755" s="37"/>
      <c r="G4755" s="37"/>
      <c r="H4755" s="37"/>
      <c r="J4755" s="25"/>
      <c r="K4755" s="25"/>
      <c r="M4755" s="25"/>
      <c r="P4755" s="25"/>
      <c r="R4755" s="25"/>
      <c r="T4755" s="37"/>
      <c r="U4755" s="37"/>
      <c r="W4755" s="37"/>
      <c r="Y4755" s="37"/>
      <c r="Z4755" s="37"/>
      <c r="AB4755" s="37"/>
    </row>
    <row r="4756" spans="1:28" x14ac:dyDescent="0.2">
      <c r="A4756" s="124"/>
      <c r="B4756" s="37"/>
      <c r="C4756" s="37"/>
      <c r="D4756" s="37"/>
      <c r="F4756" s="37"/>
      <c r="G4756" s="37"/>
      <c r="H4756" s="37"/>
      <c r="J4756" s="25"/>
      <c r="K4756" s="25"/>
      <c r="M4756" s="25"/>
      <c r="P4756" s="25"/>
      <c r="R4756" s="25"/>
      <c r="T4756" s="37"/>
      <c r="U4756" s="37"/>
      <c r="W4756" s="37"/>
      <c r="Y4756" s="37"/>
      <c r="Z4756" s="37"/>
      <c r="AB4756" s="37"/>
    </row>
    <row r="4757" spans="1:28" x14ac:dyDescent="0.2">
      <c r="A4757" s="124"/>
      <c r="B4757" s="37"/>
      <c r="C4757" s="37"/>
      <c r="D4757" s="37"/>
      <c r="F4757" s="37"/>
      <c r="G4757" s="37"/>
      <c r="H4757" s="37"/>
      <c r="J4757" s="25"/>
      <c r="K4757" s="25"/>
      <c r="M4757" s="25"/>
      <c r="P4757" s="25"/>
      <c r="R4757" s="25"/>
      <c r="T4757" s="37"/>
      <c r="U4757" s="37"/>
      <c r="W4757" s="37"/>
      <c r="Y4757" s="37"/>
      <c r="Z4757" s="37"/>
      <c r="AB4757" s="37"/>
    </row>
    <row r="4758" spans="1:28" x14ac:dyDescent="0.2">
      <c r="A4758" s="124"/>
      <c r="B4758" s="37"/>
      <c r="C4758" s="37"/>
      <c r="D4758" s="37"/>
      <c r="F4758" s="37"/>
      <c r="G4758" s="37"/>
      <c r="H4758" s="37"/>
      <c r="J4758" s="25"/>
      <c r="K4758" s="25"/>
      <c r="M4758" s="25"/>
      <c r="P4758" s="25"/>
      <c r="R4758" s="25"/>
      <c r="T4758" s="37"/>
      <c r="U4758" s="37"/>
      <c r="W4758" s="37"/>
      <c r="Y4758" s="37"/>
      <c r="Z4758" s="37"/>
      <c r="AB4758" s="37"/>
    </row>
    <row r="4759" spans="1:28" x14ac:dyDescent="0.2">
      <c r="A4759" s="124"/>
      <c r="B4759" s="37"/>
      <c r="C4759" s="37"/>
      <c r="D4759" s="37"/>
      <c r="F4759" s="37"/>
      <c r="G4759" s="37"/>
      <c r="H4759" s="37"/>
      <c r="J4759" s="25"/>
      <c r="K4759" s="25"/>
      <c r="M4759" s="25"/>
      <c r="P4759" s="25"/>
      <c r="R4759" s="25"/>
      <c r="T4759" s="37"/>
      <c r="U4759" s="37"/>
      <c r="W4759" s="37"/>
      <c r="Y4759" s="37"/>
      <c r="Z4759" s="37"/>
      <c r="AB4759" s="37"/>
    </row>
    <row r="4760" spans="1:28" x14ac:dyDescent="0.2">
      <c r="A4760" s="124"/>
      <c r="B4760" s="37"/>
      <c r="C4760" s="37"/>
      <c r="D4760" s="37"/>
      <c r="F4760" s="37"/>
      <c r="G4760" s="37"/>
      <c r="H4760" s="37"/>
      <c r="J4760" s="25"/>
      <c r="K4760" s="25"/>
      <c r="M4760" s="25"/>
      <c r="P4760" s="25"/>
      <c r="R4760" s="25"/>
      <c r="T4760" s="37"/>
      <c r="U4760" s="37"/>
      <c r="W4760" s="37"/>
      <c r="Y4760" s="37"/>
      <c r="Z4760" s="37"/>
      <c r="AB4760" s="37"/>
    </row>
    <row r="4761" spans="1:28" x14ac:dyDescent="0.2">
      <c r="A4761" s="124"/>
      <c r="B4761" s="37"/>
      <c r="C4761" s="37"/>
      <c r="D4761" s="37"/>
      <c r="F4761" s="37"/>
      <c r="G4761" s="37"/>
      <c r="H4761" s="37"/>
      <c r="J4761" s="25"/>
      <c r="K4761" s="25"/>
      <c r="M4761" s="25"/>
      <c r="P4761" s="25"/>
      <c r="R4761" s="25"/>
      <c r="T4761" s="37"/>
      <c r="U4761" s="37"/>
      <c r="W4761" s="37"/>
      <c r="Y4761" s="37"/>
      <c r="Z4761" s="37"/>
      <c r="AB4761" s="37"/>
    </row>
    <row r="4762" spans="1:28" x14ac:dyDescent="0.2">
      <c r="A4762" s="124"/>
      <c r="B4762" s="37"/>
      <c r="C4762" s="37"/>
      <c r="D4762" s="37"/>
      <c r="F4762" s="37"/>
      <c r="G4762" s="37"/>
      <c r="H4762" s="37"/>
      <c r="J4762" s="25"/>
      <c r="K4762" s="25"/>
      <c r="M4762" s="25"/>
      <c r="P4762" s="25"/>
      <c r="R4762" s="25"/>
      <c r="T4762" s="37"/>
      <c r="U4762" s="37"/>
      <c r="W4762" s="37"/>
      <c r="Y4762" s="37"/>
      <c r="Z4762" s="37"/>
      <c r="AB4762" s="37"/>
    </row>
    <row r="4763" spans="1:28" x14ac:dyDescent="0.2">
      <c r="A4763" s="124"/>
      <c r="B4763" s="37"/>
      <c r="C4763" s="37"/>
      <c r="D4763" s="37"/>
      <c r="F4763" s="37"/>
      <c r="G4763" s="37"/>
      <c r="H4763" s="37"/>
      <c r="J4763" s="25"/>
      <c r="K4763" s="25"/>
      <c r="M4763" s="25"/>
      <c r="P4763" s="25"/>
      <c r="R4763" s="25"/>
      <c r="T4763" s="37"/>
      <c r="U4763" s="37"/>
      <c r="W4763" s="37"/>
      <c r="Y4763" s="37"/>
      <c r="Z4763" s="37"/>
      <c r="AB4763" s="37"/>
    </row>
    <row r="4764" spans="1:28" x14ac:dyDescent="0.2">
      <c r="A4764" s="124"/>
      <c r="B4764" s="37"/>
      <c r="C4764" s="37"/>
      <c r="D4764" s="37"/>
      <c r="F4764" s="37"/>
      <c r="G4764" s="37"/>
      <c r="H4764" s="37"/>
      <c r="J4764" s="25"/>
      <c r="K4764" s="25"/>
      <c r="M4764" s="25"/>
      <c r="P4764" s="25"/>
      <c r="R4764" s="25"/>
      <c r="T4764" s="37"/>
      <c r="U4764" s="37"/>
      <c r="W4764" s="37"/>
      <c r="Y4764" s="37"/>
      <c r="Z4764" s="37"/>
      <c r="AB4764" s="37"/>
    </row>
    <row r="4765" spans="1:28" x14ac:dyDescent="0.2">
      <c r="A4765" s="124"/>
      <c r="B4765" s="37"/>
      <c r="C4765" s="37"/>
      <c r="D4765" s="37"/>
      <c r="F4765" s="37"/>
      <c r="G4765" s="37"/>
      <c r="H4765" s="37"/>
      <c r="J4765" s="25"/>
      <c r="K4765" s="25"/>
      <c r="M4765" s="25"/>
      <c r="P4765" s="25"/>
      <c r="R4765" s="25"/>
      <c r="T4765" s="37"/>
      <c r="U4765" s="37"/>
      <c r="W4765" s="37"/>
      <c r="Y4765" s="37"/>
      <c r="Z4765" s="37"/>
      <c r="AB4765" s="37"/>
    </row>
    <row r="4766" spans="1:28" x14ac:dyDescent="0.2">
      <c r="A4766" s="124"/>
      <c r="B4766" s="37"/>
      <c r="C4766" s="37"/>
      <c r="D4766" s="37"/>
      <c r="F4766" s="37"/>
      <c r="G4766" s="37"/>
      <c r="H4766" s="37"/>
      <c r="J4766" s="25"/>
      <c r="K4766" s="25"/>
      <c r="M4766" s="25"/>
      <c r="P4766" s="25"/>
      <c r="R4766" s="25"/>
      <c r="T4766" s="37"/>
      <c r="U4766" s="37"/>
      <c r="W4766" s="37"/>
      <c r="Y4766" s="37"/>
      <c r="Z4766" s="37"/>
      <c r="AB4766" s="37"/>
    </row>
    <row r="4767" spans="1:28" x14ac:dyDescent="0.2">
      <c r="A4767" s="124"/>
      <c r="B4767" s="37"/>
      <c r="C4767" s="37"/>
      <c r="D4767" s="37"/>
      <c r="F4767" s="37"/>
      <c r="G4767" s="37"/>
      <c r="H4767" s="37"/>
      <c r="J4767" s="25"/>
      <c r="K4767" s="25"/>
      <c r="M4767" s="25"/>
      <c r="P4767" s="25"/>
      <c r="R4767" s="25"/>
      <c r="T4767" s="37"/>
      <c r="U4767" s="37"/>
      <c r="W4767" s="37"/>
      <c r="Y4767" s="37"/>
      <c r="Z4767" s="37"/>
      <c r="AB4767" s="37"/>
    </row>
    <row r="4768" spans="1:28" x14ac:dyDescent="0.2">
      <c r="A4768" s="124"/>
      <c r="B4768" s="37"/>
      <c r="C4768" s="37"/>
      <c r="D4768" s="37"/>
      <c r="F4768" s="37"/>
      <c r="G4768" s="37"/>
      <c r="H4768" s="37"/>
      <c r="J4768" s="25"/>
      <c r="K4768" s="25"/>
      <c r="M4768" s="25"/>
      <c r="P4768" s="25"/>
      <c r="R4768" s="25"/>
      <c r="T4768" s="37"/>
      <c r="U4768" s="37"/>
      <c r="W4768" s="37"/>
      <c r="Y4768" s="37"/>
      <c r="Z4768" s="37"/>
      <c r="AB4768" s="37"/>
    </row>
    <row r="4769" spans="1:28" x14ac:dyDescent="0.2">
      <c r="A4769" s="124"/>
      <c r="B4769" s="37"/>
      <c r="C4769" s="37"/>
      <c r="D4769" s="37"/>
      <c r="F4769" s="37"/>
      <c r="G4769" s="37"/>
      <c r="H4769" s="37"/>
      <c r="J4769" s="25"/>
      <c r="K4769" s="25"/>
      <c r="M4769" s="25"/>
      <c r="P4769" s="25"/>
      <c r="R4769" s="25"/>
      <c r="T4769" s="37"/>
      <c r="U4769" s="37"/>
      <c r="W4769" s="37"/>
      <c r="Y4769" s="37"/>
      <c r="Z4769" s="37"/>
      <c r="AB4769" s="37"/>
    </row>
    <row r="4770" spans="1:28" x14ac:dyDescent="0.2">
      <c r="A4770" s="124"/>
      <c r="B4770" s="37"/>
      <c r="C4770" s="37"/>
      <c r="D4770" s="37"/>
      <c r="F4770" s="37"/>
      <c r="G4770" s="37"/>
      <c r="H4770" s="37"/>
      <c r="J4770" s="25"/>
      <c r="K4770" s="25"/>
      <c r="M4770" s="25"/>
      <c r="P4770" s="25"/>
      <c r="R4770" s="25"/>
      <c r="T4770" s="37"/>
      <c r="U4770" s="37"/>
      <c r="W4770" s="37"/>
      <c r="Y4770" s="37"/>
      <c r="Z4770" s="37"/>
      <c r="AB4770" s="37"/>
    </row>
    <row r="4771" spans="1:28" x14ac:dyDescent="0.2">
      <c r="A4771" s="124"/>
      <c r="B4771" s="37"/>
      <c r="C4771" s="37"/>
      <c r="D4771" s="37"/>
      <c r="F4771" s="37"/>
      <c r="G4771" s="37"/>
      <c r="H4771" s="37"/>
      <c r="J4771" s="25"/>
      <c r="K4771" s="25"/>
      <c r="M4771" s="25"/>
      <c r="P4771" s="25"/>
      <c r="R4771" s="25"/>
      <c r="T4771" s="37"/>
      <c r="U4771" s="37"/>
      <c r="W4771" s="37"/>
      <c r="Y4771" s="37"/>
      <c r="Z4771" s="37"/>
      <c r="AB4771" s="37"/>
    </row>
    <row r="4772" spans="1:28" x14ac:dyDescent="0.2">
      <c r="A4772" s="124"/>
      <c r="B4772" s="37"/>
      <c r="C4772" s="37"/>
      <c r="D4772" s="37"/>
      <c r="F4772" s="37"/>
      <c r="G4772" s="37"/>
      <c r="H4772" s="37"/>
      <c r="J4772" s="25"/>
      <c r="K4772" s="25"/>
      <c r="M4772" s="25"/>
      <c r="P4772" s="25"/>
      <c r="R4772" s="25"/>
      <c r="T4772" s="37"/>
      <c r="U4772" s="37"/>
      <c r="W4772" s="37"/>
      <c r="Y4772" s="37"/>
      <c r="Z4772" s="37"/>
      <c r="AB4772" s="37"/>
    </row>
    <row r="4773" spans="1:28" x14ac:dyDescent="0.2">
      <c r="A4773" s="124"/>
      <c r="B4773" s="37"/>
      <c r="C4773" s="37"/>
      <c r="D4773" s="37"/>
      <c r="F4773" s="37"/>
      <c r="G4773" s="37"/>
      <c r="H4773" s="37"/>
      <c r="J4773" s="25"/>
      <c r="K4773" s="25"/>
      <c r="M4773" s="25"/>
      <c r="P4773" s="25"/>
      <c r="R4773" s="25"/>
      <c r="T4773" s="37"/>
      <c r="U4773" s="37"/>
      <c r="W4773" s="37"/>
      <c r="Y4773" s="37"/>
      <c r="Z4773" s="37"/>
      <c r="AB4773" s="37"/>
    </row>
    <row r="4774" spans="1:28" x14ac:dyDescent="0.2">
      <c r="A4774" s="124"/>
      <c r="B4774" s="37"/>
      <c r="C4774" s="37"/>
      <c r="D4774" s="37"/>
      <c r="F4774" s="37"/>
      <c r="G4774" s="37"/>
      <c r="H4774" s="37"/>
      <c r="J4774" s="25"/>
      <c r="K4774" s="25"/>
      <c r="M4774" s="25"/>
      <c r="P4774" s="25"/>
      <c r="R4774" s="25"/>
      <c r="T4774" s="37"/>
      <c r="U4774" s="37"/>
      <c r="W4774" s="37"/>
      <c r="Y4774" s="37"/>
      <c r="Z4774" s="37"/>
      <c r="AB4774" s="37"/>
    </row>
    <row r="4775" spans="1:28" x14ac:dyDescent="0.2">
      <c r="A4775" s="124"/>
      <c r="B4775" s="37"/>
      <c r="C4775" s="37"/>
      <c r="D4775" s="37"/>
      <c r="F4775" s="37"/>
      <c r="G4775" s="37"/>
      <c r="H4775" s="37"/>
      <c r="J4775" s="25"/>
      <c r="K4775" s="25"/>
      <c r="M4775" s="25"/>
      <c r="P4775" s="25"/>
      <c r="R4775" s="25"/>
      <c r="T4775" s="37"/>
      <c r="U4775" s="37"/>
      <c r="W4775" s="37"/>
      <c r="Y4775" s="37"/>
      <c r="Z4775" s="37"/>
      <c r="AB4775" s="37"/>
    </row>
    <row r="4776" spans="1:28" x14ac:dyDescent="0.2">
      <c r="A4776" s="124"/>
      <c r="B4776" s="37"/>
      <c r="C4776" s="37"/>
      <c r="D4776" s="37"/>
      <c r="F4776" s="37"/>
      <c r="G4776" s="37"/>
      <c r="H4776" s="37"/>
      <c r="J4776" s="25"/>
      <c r="K4776" s="25"/>
      <c r="M4776" s="25"/>
      <c r="P4776" s="25"/>
      <c r="R4776" s="25"/>
      <c r="T4776" s="37"/>
      <c r="U4776" s="37"/>
      <c r="W4776" s="37"/>
      <c r="Y4776" s="37"/>
      <c r="Z4776" s="37"/>
      <c r="AB4776" s="37"/>
    </row>
    <row r="4777" spans="1:28" x14ac:dyDescent="0.2">
      <c r="A4777" s="124"/>
      <c r="B4777" s="37"/>
      <c r="C4777" s="37"/>
      <c r="D4777" s="37"/>
      <c r="F4777" s="37"/>
      <c r="G4777" s="37"/>
      <c r="H4777" s="37"/>
      <c r="J4777" s="25"/>
      <c r="K4777" s="25"/>
      <c r="M4777" s="25"/>
      <c r="P4777" s="25"/>
      <c r="R4777" s="25"/>
      <c r="T4777" s="37"/>
      <c r="U4777" s="37"/>
      <c r="W4777" s="37"/>
      <c r="Y4777" s="37"/>
      <c r="Z4777" s="37"/>
      <c r="AB4777" s="37"/>
    </row>
    <row r="4778" spans="1:28" x14ac:dyDescent="0.2">
      <c r="A4778" s="124"/>
      <c r="B4778" s="37"/>
      <c r="C4778" s="37"/>
      <c r="D4778" s="37"/>
      <c r="F4778" s="37"/>
      <c r="G4778" s="37"/>
      <c r="H4778" s="37"/>
      <c r="J4778" s="25"/>
      <c r="K4778" s="25"/>
      <c r="M4778" s="25"/>
      <c r="P4778" s="25"/>
      <c r="R4778" s="25"/>
      <c r="T4778" s="37"/>
      <c r="U4778" s="37"/>
      <c r="W4778" s="37"/>
      <c r="Y4778" s="37"/>
      <c r="Z4778" s="37"/>
      <c r="AB4778" s="37"/>
    </row>
    <row r="4779" spans="1:28" x14ac:dyDescent="0.2">
      <c r="A4779" s="124"/>
      <c r="B4779" s="37"/>
      <c r="C4779" s="37"/>
      <c r="D4779" s="37"/>
      <c r="F4779" s="37"/>
      <c r="G4779" s="37"/>
      <c r="H4779" s="37"/>
      <c r="J4779" s="25"/>
      <c r="K4779" s="25"/>
      <c r="M4779" s="25"/>
      <c r="P4779" s="25"/>
      <c r="R4779" s="25"/>
      <c r="T4779" s="37"/>
      <c r="U4779" s="37"/>
      <c r="W4779" s="37"/>
      <c r="Y4779" s="37"/>
      <c r="Z4779" s="37"/>
      <c r="AB4779" s="37"/>
    </row>
    <row r="4780" spans="1:28" x14ac:dyDescent="0.2">
      <c r="A4780" s="124"/>
      <c r="B4780" s="37"/>
      <c r="C4780" s="37"/>
      <c r="D4780" s="37"/>
      <c r="F4780" s="37"/>
      <c r="G4780" s="37"/>
      <c r="H4780" s="37"/>
      <c r="J4780" s="25"/>
      <c r="K4780" s="25"/>
      <c r="M4780" s="25"/>
      <c r="P4780" s="25"/>
      <c r="R4780" s="25"/>
      <c r="T4780" s="37"/>
      <c r="U4780" s="37"/>
      <c r="W4780" s="37"/>
      <c r="Y4780" s="37"/>
      <c r="Z4780" s="37"/>
      <c r="AB4780" s="37"/>
    </row>
    <row r="4781" spans="1:28" x14ac:dyDescent="0.2">
      <c r="A4781" s="124"/>
      <c r="B4781" s="37"/>
      <c r="C4781" s="37"/>
      <c r="D4781" s="37"/>
      <c r="F4781" s="37"/>
      <c r="G4781" s="37"/>
      <c r="H4781" s="37"/>
      <c r="J4781" s="25"/>
      <c r="K4781" s="25"/>
      <c r="M4781" s="25"/>
      <c r="P4781" s="25"/>
      <c r="R4781" s="25"/>
      <c r="T4781" s="37"/>
      <c r="U4781" s="37"/>
      <c r="W4781" s="37"/>
      <c r="Y4781" s="37"/>
      <c r="Z4781" s="37"/>
      <c r="AB4781" s="37"/>
    </row>
    <row r="4782" spans="1:28" x14ac:dyDescent="0.2">
      <c r="A4782" s="124"/>
      <c r="B4782" s="37"/>
      <c r="C4782" s="37"/>
      <c r="D4782" s="37"/>
      <c r="F4782" s="37"/>
      <c r="G4782" s="37"/>
      <c r="H4782" s="37"/>
      <c r="J4782" s="25"/>
      <c r="K4782" s="25"/>
      <c r="M4782" s="25"/>
      <c r="P4782" s="25"/>
      <c r="R4782" s="25"/>
      <c r="T4782" s="37"/>
      <c r="U4782" s="37"/>
      <c r="W4782" s="37"/>
      <c r="Y4782" s="37"/>
      <c r="Z4782" s="37"/>
      <c r="AB4782" s="37"/>
    </row>
    <row r="4783" spans="1:28" x14ac:dyDescent="0.2">
      <c r="A4783" s="124"/>
      <c r="B4783" s="37"/>
      <c r="C4783" s="37"/>
      <c r="D4783" s="37"/>
      <c r="F4783" s="37"/>
      <c r="G4783" s="37"/>
      <c r="H4783" s="37"/>
      <c r="J4783" s="25"/>
      <c r="K4783" s="25"/>
      <c r="M4783" s="25"/>
      <c r="P4783" s="25"/>
      <c r="R4783" s="25"/>
      <c r="T4783" s="37"/>
      <c r="U4783" s="37"/>
      <c r="W4783" s="37"/>
      <c r="Y4783" s="37"/>
      <c r="Z4783" s="37"/>
      <c r="AB4783" s="37"/>
    </row>
    <row r="4784" spans="1:28" x14ac:dyDescent="0.2">
      <c r="A4784" s="124"/>
      <c r="B4784" s="37"/>
      <c r="C4784" s="37"/>
      <c r="D4784" s="37"/>
      <c r="F4784" s="37"/>
      <c r="G4784" s="37"/>
      <c r="H4784" s="37"/>
      <c r="J4784" s="25"/>
      <c r="K4784" s="25"/>
      <c r="M4784" s="25"/>
      <c r="P4784" s="25"/>
      <c r="R4784" s="25"/>
      <c r="T4784" s="37"/>
      <c r="U4784" s="37"/>
      <c r="W4784" s="37"/>
      <c r="Y4784" s="37"/>
      <c r="Z4784" s="37"/>
      <c r="AB4784" s="37"/>
    </row>
    <row r="4785" spans="1:28" x14ac:dyDescent="0.2">
      <c r="A4785" s="124"/>
      <c r="B4785" s="37"/>
      <c r="C4785" s="37"/>
      <c r="D4785" s="37"/>
      <c r="F4785" s="37"/>
      <c r="G4785" s="37"/>
      <c r="H4785" s="37"/>
      <c r="J4785" s="25"/>
      <c r="K4785" s="25"/>
      <c r="M4785" s="25"/>
      <c r="P4785" s="25"/>
      <c r="R4785" s="25"/>
      <c r="T4785" s="37"/>
      <c r="U4785" s="37"/>
      <c r="W4785" s="37"/>
      <c r="Y4785" s="37"/>
      <c r="Z4785" s="37"/>
      <c r="AB4785" s="37"/>
    </row>
    <row r="4786" spans="1:28" x14ac:dyDescent="0.2">
      <c r="A4786" s="124"/>
      <c r="B4786" s="37"/>
      <c r="C4786" s="37"/>
      <c r="D4786" s="37"/>
      <c r="F4786" s="37"/>
      <c r="G4786" s="37"/>
      <c r="H4786" s="37"/>
      <c r="J4786" s="25"/>
      <c r="K4786" s="25"/>
      <c r="M4786" s="25"/>
      <c r="P4786" s="25"/>
      <c r="R4786" s="25"/>
      <c r="T4786" s="37"/>
      <c r="U4786" s="37"/>
      <c r="W4786" s="37"/>
      <c r="Y4786" s="37"/>
      <c r="Z4786" s="37"/>
      <c r="AB4786" s="37"/>
    </row>
    <row r="4787" spans="1:28" x14ac:dyDescent="0.2">
      <c r="A4787" s="124"/>
      <c r="B4787" s="37"/>
      <c r="C4787" s="37"/>
      <c r="D4787" s="37"/>
      <c r="F4787" s="37"/>
      <c r="G4787" s="37"/>
      <c r="H4787" s="37"/>
      <c r="J4787" s="25"/>
      <c r="K4787" s="25"/>
      <c r="M4787" s="25"/>
      <c r="P4787" s="25"/>
      <c r="R4787" s="25"/>
      <c r="T4787" s="37"/>
      <c r="U4787" s="37"/>
      <c r="W4787" s="37"/>
      <c r="Y4787" s="37"/>
      <c r="Z4787" s="37"/>
      <c r="AB4787" s="37"/>
    </row>
    <row r="4788" spans="1:28" x14ac:dyDescent="0.2">
      <c r="A4788" s="124"/>
      <c r="B4788" s="37"/>
      <c r="C4788" s="37"/>
      <c r="D4788" s="37"/>
      <c r="F4788" s="37"/>
      <c r="G4788" s="37"/>
      <c r="H4788" s="37"/>
      <c r="J4788" s="25"/>
      <c r="K4788" s="25"/>
      <c r="M4788" s="25"/>
      <c r="P4788" s="25"/>
      <c r="R4788" s="25"/>
      <c r="T4788" s="37"/>
      <c r="U4788" s="37"/>
      <c r="W4788" s="37"/>
      <c r="Y4788" s="37"/>
      <c r="Z4788" s="37"/>
      <c r="AB4788" s="37"/>
    </row>
    <row r="4789" spans="1:28" x14ac:dyDescent="0.2">
      <c r="A4789" s="124"/>
      <c r="B4789" s="37"/>
      <c r="C4789" s="37"/>
      <c r="D4789" s="37"/>
      <c r="F4789" s="37"/>
      <c r="G4789" s="37"/>
      <c r="H4789" s="37"/>
      <c r="J4789" s="25"/>
      <c r="K4789" s="25"/>
      <c r="M4789" s="25"/>
      <c r="P4789" s="25"/>
      <c r="R4789" s="25"/>
      <c r="T4789" s="37"/>
      <c r="U4789" s="37"/>
      <c r="W4789" s="37"/>
      <c r="Y4789" s="37"/>
      <c r="Z4789" s="37"/>
      <c r="AB4789" s="37"/>
    </row>
    <row r="4790" spans="1:28" x14ac:dyDescent="0.2">
      <c r="A4790" s="124"/>
      <c r="B4790" s="37"/>
      <c r="C4790" s="37"/>
      <c r="D4790" s="37"/>
      <c r="F4790" s="37"/>
      <c r="G4790" s="37"/>
      <c r="H4790" s="37"/>
      <c r="J4790" s="25"/>
      <c r="K4790" s="25"/>
      <c r="M4790" s="25"/>
      <c r="P4790" s="25"/>
      <c r="R4790" s="25"/>
      <c r="T4790" s="37"/>
      <c r="U4790" s="37"/>
      <c r="W4790" s="37"/>
      <c r="Y4790" s="37"/>
      <c r="Z4790" s="37"/>
      <c r="AB4790" s="37"/>
    </row>
    <row r="4791" spans="1:28" x14ac:dyDescent="0.2">
      <c r="A4791" s="124"/>
      <c r="B4791" s="37"/>
      <c r="C4791" s="37"/>
      <c r="D4791" s="37"/>
      <c r="F4791" s="37"/>
      <c r="G4791" s="37"/>
      <c r="H4791" s="37"/>
      <c r="J4791" s="25"/>
      <c r="K4791" s="25"/>
      <c r="M4791" s="25"/>
      <c r="P4791" s="25"/>
      <c r="R4791" s="25"/>
      <c r="T4791" s="37"/>
      <c r="U4791" s="37"/>
      <c r="W4791" s="37"/>
      <c r="Y4791" s="37"/>
      <c r="Z4791" s="37"/>
      <c r="AB4791" s="37"/>
    </row>
    <row r="4792" spans="1:28" x14ac:dyDescent="0.2">
      <c r="A4792" s="124"/>
      <c r="B4792" s="37"/>
      <c r="C4792" s="37"/>
      <c r="D4792" s="37"/>
      <c r="F4792" s="37"/>
      <c r="G4792" s="37"/>
      <c r="H4792" s="37"/>
      <c r="J4792" s="25"/>
      <c r="K4792" s="25"/>
      <c r="M4792" s="25"/>
      <c r="P4792" s="25"/>
      <c r="R4792" s="25"/>
      <c r="T4792" s="37"/>
      <c r="U4792" s="37"/>
      <c r="W4792" s="37"/>
      <c r="Y4792" s="37"/>
      <c r="Z4792" s="37"/>
      <c r="AB4792" s="37"/>
    </row>
    <row r="4793" spans="1:28" x14ac:dyDescent="0.2">
      <c r="A4793" s="124"/>
      <c r="B4793" s="37"/>
      <c r="C4793" s="37"/>
      <c r="D4793" s="37"/>
      <c r="F4793" s="37"/>
      <c r="G4793" s="37"/>
      <c r="H4793" s="37"/>
      <c r="J4793" s="25"/>
      <c r="K4793" s="25"/>
      <c r="M4793" s="25"/>
      <c r="P4793" s="25"/>
      <c r="R4793" s="25"/>
      <c r="T4793" s="37"/>
      <c r="U4793" s="37"/>
      <c r="W4793" s="37"/>
      <c r="Y4793" s="37"/>
      <c r="Z4793" s="37"/>
      <c r="AB4793" s="37"/>
    </row>
    <row r="4794" spans="1:28" x14ac:dyDescent="0.2">
      <c r="A4794" s="124"/>
      <c r="B4794" s="37"/>
      <c r="C4794" s="37"/>
      <c r="D4794" s="37"/>
      <c r="F4794" s="37"/>
      <c r="G4794" s="37"/>
      <c r="H4794" s="37"/>
      <c r="J4794" s="25"/>
      <c r="K4794" s="25"/>
      <c r="M4794" s="25"/>
      <c r="P4794" s="25"/>
      <c r="R4794" s="25"/>
      <c r="T4794" s="37"/>
      <c r="U4794" s="37"/>
      <c r="W4794" s="37"/>
      <c r="Y4794" s="37"/>
      <c r="Z4794" s="37"/>
      <c r="AB4794" s="37"/>
    </row>
    <row r="4795" spans="1:28" x14ac:dyDescent="0.2">
      <c r="A4795" s="124"/>
      <c r="B4795" s="37"/>
      <c r="C4795" s="37"/>
      <c r="D4795" s="37"/>
      <c r="F4795" s="37"/>
      <c r="G4795" s="37"/>
      <c r="H4795" s="37"/>
      <c r="J4795" s="25"/>
      <c r="K4795" s="25"/>
      <c r="M4795" s="25"/>
      <c r="P4795" s="25"/>
      <c r="R4795" s="25"/>
      <c r="T4795" s="37"/>
      <c r="U4795" s="37"/>
      <c r="W4795" s="37"/>
      <c r="Y4795" s="37"/>
      <c r="Z4795" s="37"/>
      <c r="AB4795" s="37"/>
    </row>
    <row r="4796" spans="1:28" x14ac:dyDescent="0.2">
      <c r="A4796" s="124"/>
      <c r="B4796" s="37"/>
      <c r="C4796" s="37"/>
      <c r="D4796" s="37"/>
      <c r="F4796" s="37"/>
      <c r="G4796" s="37"/>
      <c r="H4796" s="37"/>
      <c r="J4796" s="25"/>
      <c r="K4796" s="25"/>
      <c r="M4796" s="25"/>
      <c r="P4796" s="25"/>
      <c r="R4796" s="25"/>
      <c r="T4796" s="37"/>
      <c r="U4796" s="37"/>
      <c r="W4796" s="37"/>
      <c r="Y4796" s="37"/>
      <c r="Z4796" s="37"/>
      <c r="AB4796" s="37"/>
    </row>
    <row r="4797" spans="1:28" x14ac:dyDescent="0.2">
      <c r="A4797" s="124"/>
      <c r="B4797" s="37"/>
      <c r="C4797" s="37"/>
      <c r="D4797" s="37"/>
      <c r="F4797" s="37"/>
      <c r="G4797" s="37"/>
      <c r="H4797" s="37"/>
      <c r="J4797" s="25"/>
      <c r="K4797" s="25"/>
      <c r="M4797" s="25"/>
      <c r="P4797" s="25"/>
      <c r="R4797" s="25"/>
      <c r="T4797" s="37"/>
      <c r="U4797" s="37"/>
      <c r="W4797" s="37"/>
      <c r="Y4797" s="37"/>
      <c r="Z4797" s="37"/>
      <c r="AB4797" s="37"/>
    </row>
    <row r="4798" spans="1:28" x14ac:dyDescent="0.2">
      <c r="A4798" s="124"/>
      <c r="B4798" s="37"/>
      <c r="C4798" s="37"/>
      <c r="D4798" s="37"/>
      <c r="F4798" s="37"/>
      <c r="G4798" s="37"/>
      <c r="H4798" s="37"/>
      <c r="J4798" s="25"/>
      <c r="K4798" s="25"/>
      <c r="M4798" s="25"/>
      <c r="P4798" s="25"/>
      <c r="R4798" s="25"/>
      <c r="T4798" s="37"/>
      <c r="U4798" s="37"/>
      <c r="W4798" s="37"/>
      <c r="Y4798" s="37"/>
      <c r="Z4798" s="37"/>
      <c r="AB4798" s="37"/>
    </row>
    <row r="4799" spans="1:28" x14ac:dyDescent="0.2">
      <c r="A4799" s="124"/>
      <c r="B4799" s="37"/>
      <c r="C4799" s="37"/>
      <c r="D4799" s="37"/>
      <c r="F4799" s="37"/>
      <c r="G4799" s="37"/>
      <c r="H4799" s="37"/>
      <c r="J4799" s="25"/>
      <c r="K4799" s="25"/>
      <c r="M4799" s="25"/>
      <c r="P4799" s="25"/>
      <c r="R4799" s="25"/>
      <c r="T4799" s="37"/>
      <c r="U4799" s="37"/>
      <c r="W4799" s="37"/>
      <c r="Y4799" s="37"/>
      <c r="Z4799" s="37"/>
      <c r="AB4799" s="37"/>
    </row>
    <row r="4800" spans="1:28" x14ac:dyDescent="0.2">
      <c r="A4800" s="124"/>
      <c r="B4800" s="37"/>
      <c r="C4800" s="37"/>
      <c r="D4800" s="37"/>
      <c r="F4800" s="37"/>
      <c r="G4800" s="37"/>
      <c r="H4800" s="37"/>
      <c r="J4800" s="25"/>
      <c r="K4800" s="25"/>
      <c r="M4800" s="25"/>
      <c r="P4800" s="25"/>
      <c r="R4800" s="25"/>
      <c r="T4800" s="37"/>
      <c r="U4800" s="37"/>
      <c r="W4800" s="37"/>
      <c r="Y4800" s="37"/>
      <c r="Z4800" s="37"/>
      <c r="AB4800" s="37"/>
    </row>
    <row r="4801" spans="1:28" x14ac:dyDescent="0.2">
      <c r="A4801" s="124"/>
      <c r="B4801" s="37"/>
      <c r="C4801" s="37"/>
      <c r="D4801" s="37"/>
      <c r="F4801" s="37"/>
      <c r="G4801" s="37"/>
      <c r="H4801" s="37"/>
      <c r="J4801" s="25"/>
      <c r="K4801" s="25"/>
      <c r="M4801" s="25"/>
      <c r="P4801" s="25"/>
      <c r="R4801" s="25"/>
      <c r="T4801" s="37"/>
      <c r="U4801" s="37"/>
      <c r="W4801" s="37"/>
      <c r="Y4801" s="37"/>
      <c r="Z4801" s="37"/>
      <c r="AB4801" s="37"/>
    </row>
    <row r="4802" spans="1:28" x14ac:dyDescent="0.2">
      <c r="A4802" s="124"/>
      <c r="B4802" s="37"/>
      <c r="C4802" s="37"/>
      <c r="D4802" s="37"/>
      <c r="F4802" s="37"/>
      <c r="G4802" s="37"/>
      <c r="H4802" s="37"/>
      <c r="J4802" s="25"/>
      <c r="K4802" s="25"/>
      <c r="M4802" s="25"/>
      <c r="P4802" s="25"/>
      <c r="R4802" s="25"/>
      <c r="T4802" s="37"/>
      <c r="U4802" s="37"/>
      <c r="W4802" s="37"/>
      <c r="Y4802" s="37"/>
      <c r="Z4802" s="37"/>
      <c r="AB4802" s="37"/>
    </row>
    <row r="4803" spans="1:28" x14ac:dyDescent="0.2">
      <c r="A4803" s="124"/>
      <c r="B4803" s="37"/>
      <c r="C4803" s="37"/>
      <c r="D4803" s="37"/>
      <c r="F4803" s="37"/>
      <c r="G4803" s="37"/>
      <c r="H4803" s="37"/>
      <c r="J4803" s="25"/>
      <c r="K4803" s="25"/>
      <c r="M4803" s="25"/>
      <c r="P4803" s="25"/>
      <c r="R4803" s="25"/>
      <c r="T4803" s="37"/>
      <c r="U4803" s="37"/>
      <c r="W4803" s="37"/>
      <c r="Y4803" s="37"/>
      <c r="Z4803" s="37"/>
      <c r="AB4803" s="37"/>
    </row>
    <row r="4804" spans="1:28" x14ac:dyDescent="0.2">
      <c r="A4804" s="124"/>
      <c r="B4804" s="37"/>
      <c r="C4804" s="37"/>
      <c r="D4804" s="37"/>
      <c r="F4804" s="37"/>
      <c r="G4804" s="37"/>
      <c r="H4804" s="37"/>
      <c r="J4804" s="25"/>
      <c r="K4804" s="25"/>
      <c r="M4804" s="25"/>
      <c r="P4804" s="25"/>
      <c r="R4804" s="25"/>
      <c r="T4804" s="37"/>
      <c r="U4804" s="37"/>
      <c r="W4804" s="37"/>
      <c r="Y4804" s="37"/>
      <c r="Z4804" s="37"/>
      <c r="AB4804" s="37"/>
    </row>
    <row r="4805" spans="1:28" x14ac:dyDescent="0.2">
      <c r="A4805" s="124"/>
      <c r="B4805" s="37"/>
      <c r="C4805" s="37"/>
      <c r="D4805" s="37"/>
      <c r="F4805" s="37"/>
      <c r="G4805" s="37"/>
      <c r="H4805" s="37"/>
      <c r="J4805" s="25"/>
      <c r="K4805" s="25"/>
      <c r="M4805" s="25"/>
      <c r="P4805" s="25"/>
      <c r="R4805" s="25"/>
      <c r="T4805" s="37"/>
      <c r="U4805" s="37"/>
      <c r="W4805" s="37"/>
      <c r="Y4805" s="37"/>
      <c r="Z4805" s="37"/>
      <c r="AB4805" s="37"/>
    </row>
    <row r="4806" spans="1:28" x14ac:dyDescent="0.2">
      <c r="A4806" s="124"/>
      <c r="B4806" s="37"/>
      <c r="C4806" s="37"/>
      <c r="D4806" s="37"/>
      <c r="F4806" s="37"/>
      <c r="G4806" s="37"/>
      <c r="H4806" s="37"/>
      <c r="J4806" s="25"/>
      <c r="K4806" s="25"/>
      <c r="M4806" s="25"/>
      <c r="P4806" s="25"/>
      <c r="R4806" s="25"/>
      <c r="T4806" s="37"/>
      <c r="U4806" s="37"/>
      <c r="W4806" s="37"/>
      <c r="Y4806" s="37"/>
      <c r="Z4806" s="37"/>
      <c r="AB4806" s="37"/>
    </row>
    <row r="4807" spans="1:28" x14ac:dyDescent="0.2">
      <c r="A4807" s="124"/>
      <c r="B4807" s="37"/>
      <c r="C4807" s="37"/>
      <c r="D4807" s="37"/>
      <c r="F4807" s="37"/>
      <c r="G4807" s="37"/>
      <c r="H4807" s="37"/>
      <c r="J4807" s="25"/>
      <c r="K4807" s="25"/>
      <c r="M4807" s="25"/>
      <c r="P4807" s="25"/>
      <c r="R4807" s="25"/>
      <c r="T4807" s="37"/>
      <c r="U4807" s="37"/>
      <c r="W4807" s="37"/>
      <c r="Y4807" s="37"/>
      <c r="Z4807" s="37"/>
      <c r="AB4807" s="37"/>
    </row>
    <row r="4808" spans="1:28" x14ac:dyDescent="0.2">
      <c r="A4808" s="124"/>
      <c r="B4808" s="37"/>
      <c r="C4808" s="37"/>
      <c r="D4808" s="37"/>
      <c r="F4808" s="37"/>
      <c r="G4808" s="37"/>
      <c r="H4808" s="37"/>
      <c r="J4808" s="25"/>
      <c r="K4808" s="25"/>
      <c r="M4808" s="25"/>
      <c r="P4808" s="25"/>
      <c r="R4808" s="25"/>
      <c r="T4808" s="37"/>
      <c r="U4808" s="37"/>
      <c r="W4808" s="37"/>
      <c r="Y4808" s="37"/>
      <c r="Z4808" s="37"/>
      <c r="AB4808" s="37"/>
    </row>
    <row r="4809" spans="1:28" x14ac:dyDescent="0.2">
      <c r="A4809" s="124"/>
      <c r="B4809" s="37"/>
      <c r="C4809" s="37"/>
      <c r="D4809" s="37"/>
      <c r="F4809" s="37"/>
      <c r="G4809" s="37"/>
      <c r="H4809" s="37"/>
      <c r="J4809" s="25"/>
      <c r="K4809" s="25"/>
      <c r="M4809" s="25"/>
      <c r="P4809" s="25"/>
      <c r="R4809" s="25"/>
      <c r="T4809" s="37"/>
      <c r="U4809" s="37"/>
      <c r="W4809" s="37"/>
      <c r="Y4809" s="37"/>
      <c r="Z4809" s="37"/>
      <c r="AB4809" s="37"/>
    </row>
    <row r="4810" spans="1:28" x14ac:dyDescent="0.2">
      <c r="A4810" s="124"/>
      <c r="B4810" s="37"/>
      <c r="C4810" s="37"/>
      <c r="D4810" s="37"/>
      <c r="F4810" s="37"/>
      <c r="G4810" s="37"/>
      <c r="H4810" s="37"/>
      <c r="J4810" s="25"/>
      <c r="K4810" s="25"/>
      <c r="M4810" s="25"/>
      <c r="P4810" s="25"/>
      <c r="R4810" s="25"/>
      <c r="T4810" s="37"/>
      <c r="U4810" s="37"/>
      <c r="W4810" s="37"/>
      <c r="Y4810" s="37"/>
      <c r="Z4810" s="37"/>
      <c r="AB4810" s="37"/>
    </row>
    <row r="4811" spans="1:28" x14ac:dyDescent="0.2">
      <c r="A4811" s="124"/>
      <c r="B4811" s="37"/>
      <c r="C4811" s="37"/>
      <c r="D4811" s="37"/>
      <c r="F4811" s="37"/>
      <c r="G4811" s="37"/>
      <c r="H4811" s="37"/>
      <c r="J4811" s="25"/>
      <c r="K4811" s="25"/>
      <c r="M4811" s="25"/>
      <c r="P4811" s="25"/>
      <c r="R4811" s="25"/>
      <c r="T4811" s="37"/>
      <c r="U4811" s="37"/>
      <c r="W4811" s="37"/>
      <c r="Y4811" s="37"/>
      <c r="Z4811" s="37"/>
      <c r="AB4811" s="37"/>
    </row>
    <row r="4812" spans="1:28" x14ac:dyDescent="0.2">
      <c r="A4812" s="124"/>
      <c r="B4812" s="37"/>
      <c r="C4812" s="37"/>
      <c r="D4812" s="37"/>
      <c r="F4812" s="37"/>
      <c r="G4812" s="37"/>
      <c r="H4812" s="37"/>
      <c r="J4812" s="25"/>
      <c r="K4812" s="25"/>
      <c r="M4812" s="25"/>
      <c r="P4812" s="25"/>
      <c r="R4812" s="25"/>
      <c r="T4812" s="37"/>
      <c r="U4812" s="37"/>
      <c r="W4812" s="37"/>
      <c r="Y4812" s="37"/>
      <c r="Z4812" s="37"/>
      <c r="AB4812" s="37"/>
    </row>
    <row r="4813" spans="1:28" x14ac:dyDescent="0.2">
      <c r="A4813" s="124"/>
      <c r="B4813" s="37"/>
      <c r="C4813" s="37"/>
      <c r="D4813" s="37"/>
      <c r="F4813" s="37"/>
      <c r="G4813" s="37"/>
      <c r="H4813" s="37"/>
      <c r="J4813" s="25"/>
      <c r="K4813" s="25"/>
      <c r="M4813" s="25"/>
      <c r="P4813" s="25"/>
      <c r="R4813" s="25"/>
      <c r="T4813" s="37"/>
      <c r="U4813" s="37"/>
      <c r="W4813" s="37"/>
      <c r="Y4813" s="37"/>
      <c r="Z4813" s="37"/>
      <c r="AB4813" s="37"/>
    </row>
    <row r="4814" spans="1:28" x14ac:dyDescent="0.2">
      <c r="A4814" s="124"/>
      <c r="B4814" s="37"/>
      <c r="C4814" s="37"/>
      <c r="D4814" s="37"/>
      <c r="F4814" s="37"/>
      <c r="G4814" s="37"/>
      <c r="H4814" s="37"/>
      <c r="J4814" s="25"/>
      <c r="K4814" s="25"/>
      <c r="M4814" s="25"/>
      <c r="P4814" s="25"/>
      <c r="R4814" s="25"/>
      <c r="T4814" s="37"/>
      <c r="U4814" s="37"/>
      <c r="W4814" s="37"/>
      <c r="Y4814" s="37"/>
      <c r="Z4814" s="37"/>
      <c r="AB4814" s="37"/>
    </row>
    <row r="4815" spans="1:28" x14ac:dyDescent="0.2">
      <c r="A4815" s="124"/>
      <c r="B4815" s="37"/>
      <c r="C4815" s="37"/>
      <c r="D4815" s="37"/>
      <c r="F4815" s="37"/>
      <c r="G4815" s="37"/>
      <c r="H4815" s="37"/>
      <c r="J4815" s="25"/>
      <c r="K4815" s="25"/>
      <c r="M4815" s="25"/>
      <c r="P4815" s="25"/>
      <c r="R4815" s="25"/>
      <c r="T4815" s="37"/>
      <c r="U4815" s="37"/>
      <c r="W4815" s="37"/>
      <c r="Y4815" s="37"/>
      <c r="Z4815" s="37"/>
      <c r="AB4815" s="37"/>
    </row>
    <row r="4816" spans="1:28" x14ac:dyDescent="0.2">
      <c r="A4816" s="124"/>
      <c r="B4816" s="37"/>
      <c r="C4816" s="37"/>
      <c r="D4816" s="37"/>
      <c r="F4816" s="37"/>
      <c r="G4816" s="37"/>
      <c r="H4816" s="37"/>
      <c r="J4816" s="25"/>
      <c r="K4816" s="25"/>
      <c r="M4816" s="25"/>
      <c r="P4816" s="25"/>
      <c r="R4816" s="25"/>
      <c r="T4816" s="37"/>
      <c r="U4816" s="37"/>
      <c r="W4816" s="37"/>
      <c r="Y4816" s="37"/>
      <c r="Z4816" s="37"/>
      <c r="AB4816" s="37"/>
    </row>
    <row r="4817" spans="1:28" x14ac:dyDescent="0.2">
      <c r="A4817" s="124"/>
      <c r="B4817" s="37"/>
      <c r="C4817" s="37"/>
      <c r="D4817" s="37"/>
      <c r="F4817" s="37"/>
      <c r="G4817" s="37"/>
      <c r="H4817" s="37"/>
      <c r="J4817" s="25"/>
      <c r="K4817" s="25"/>
      <c r="M4817" s="25"/>
      <c r="P4817" s="25"/>
      <c r="R4817" s="25"/>
      <c r="T4817" s="37"/>
      <c r="U4817" s="37"/>
      <c r="W4817" s="37"/>
      <c r="Y4817" s="37"/>
      <c r="Z4817" s="37"/>
      <c r="AB4817" s="37"/>
    </row>
    <row r="4818" spans="1:28" x14ac:dyDescent="0.2">
      <c r="A4818" s="124"/>
      <c r="B4818" s="37"/>
      <c r="C4818" s="37"/>
      <c r="D4818" s="37"/>
      <c r="F4818" s="37"/>
      <c r="G4818" s="37"/>
      <c r="H4818" s="37"/>
      <c r="J4818" s="25"/>
      <c r="K4818" s="25"/>
      <c r="M4818" s="25"/>
      <c r="P4818" s="25"/>
      <c r="R4818" s="25"/>
      <c r="T4818" s="37"/>
      <c r="U4818" s="37"/>
      <c r="W4818" s="37"/>
      <c r="Y4818" s="37"/>
      <c r="Z4818" s="37"/>
      <c r="AB4818" s="37"/>
    </row>
    <row r="4819" spans="1:28" x14ac:dyDescent="0.2">
      <c r="A4819" s="124"/>
      <c r="B4819" s="37"/>
      <c r="C4819" s="37"/>
      <c r="D4819" s="37"/>
      <c r="F4819" s="37"/>
      <c r="G4819" s="37"/>
      <c r="H4819" s="37"/>
      <c r="J4819" s="25"/>
      <c r="K4819" s="25"/>
      <c r="M4819" s="25"/>
      <c r="P4819" s="25"/>
      <c r="R4819" s="25"/>
      <c r="T4819" s="37"/>
      <c r="U4819" s="37"/>
      <c r="W4819" s="37"/>
      <c r="Y4819" s="37"/>
      <c r="Z4819" s="37"/>
      <c r="AB4819" s="37"/>
    </row>
    <row r="4820" spans="1:28" x14ac:dyDescent="0.2">
      <c r="A4820" s="124"/>
      <c r="B4820" s="37"/>
      <c r="C4820" s="37"/>
      <c r="D4820" s="37"/>
      <c r="F4820" s="37"/>
      <c r="G4820" s="37"/>
      <c r="H4820" s="37"/>
      <c r="J4820" s="25"/>
      <c r="K4820" s="25"/>
      <c r="M4820" s="25"/>
      <c r="P4820" s="25"/>
      <c r="R4820" s="25"/>
      <c r="T4820" s="37"/>
      <c r="U4820" s="37"/>
      <c r="W4820" s="37"/>
      <c r="Y4820" s="37"/>
      <c r="Z4820" s="37"/>
      <c r="AB4820" s="37"/>
    </row>
    <row r="4821" spans="1:28" x14ac:dyDescent="0.2">
      <c r="A4821" s="124"/>
      <c r="B4821" s="37"/>
      <c r="C4821" s="37"/>
      <c r="D4821" s="37"/>
      <c r="F4821" s="37"/>
      <c r="G4821" s="37"/>
      <c r="H4821" s="37"/>
      <c r="J4821" s="25"/>
      <c r="K4821" s="25"/>
      <c r="M4821" s="25"/>
      <c r="P4821" s="25"/>
      <c r="R4821" s="25"/>
      <c r="T4821" s="37"/>
      <c r="U4821" s="37"/>
      <c r="W4821" s="37"/>
      <c r="Y4821" s="37"/>
      <c r="Z4821" s="37"/>
      <c r="AB4821" s="37"/>
    </row>
    <row r="4822" spans="1:28" x14ac:dyDescent="0.2">
      <c r="A4822" s="124"/>
      <c r="B4822" s="37"/>
      <c r="C4822" s="37"/>
      <c r="D4822" s="37"/>
      <c r="F4822" s="37"/>
      <c r="G4822" s="37"/>
      <c r="H4822" s="37"/>
      <c r="J4822" s="25"/>
      <c r="K4822" s="25"/>
      <c r="M4822" s="25"/>
      <c r="P4822" s="25"/>
      <c r="R4822" s="25"/>
      <c r="T4822" s="37"/>
      <c r="U4822" s="37"/>
      <c r="W4822" s="37"/>
      <c r="Y4822" s="37"/>
      <c r="Z4822" s="37"/>
      <c r="AB4822" s="37"/>
    </row>
    <row r="4823" spans="1:28" x14ac:dyDescent="0.2">
      <c r="A4823" s="124"/>
      <c r="B4823" s="37"/>
      <c r="C4823" s="37"/>
      <c r="D4823" s="37"/>
      <c r="F4823" s="37"/>
      <c r="G4823" s="37"/>
      <c r="H4823" s="37"/>
      <c r="J4823" s="25"/>
      <c r="K4823" s="25"/>
      <c r="M4823" s="25"/>
      <c r="P4823" s="25"/>
      <c r="R4823" s="25"/>
      <c r="T4823" s="37"/>
      <c r="U4823" s="37"/>
      <c r="W4823" s="37"/>
      <c r="Y4823" s="37"/>
      <c r="Z4823" s="37"/>
      <c r="AB4823" s="37"/>
    </row>
    <row r="4824" spans="1:28" x14ac:dyDescent="0.2">
      <c r="A4824" s="124"/>
      <c r="B4824" s="37"/>
      <c r="C4824" s="37"/>
      <c r="D4824" s="37"/>
      <c r="F4824" s="37"/>
      <c r="G4824" s="37"/>
      <c r="H4824" s="37"/>
      <c r="J4824" s="25"/>
      <c r="K4824" s="25"/>
      <c r="M4824" s="25"/>
      <c r="P4824" s="25"/>
      <c r="R4824" s="25"/>
      <c r="T4824" s="37"/>
      <c r="U4824" s="37"/>
      <c r="W4824" s="37"/>
      <c r="Y4824" s="37"/>
      <c r="Z4824" s="37"/>
      <c r="AB4824" s="37"/>
    </row>
    <row r="4825" spans="1:28" x14ac:dyDescent="0.2">
      <c r="A4825" s="124"/>
      <c r="B4825" s="37"/>
      <c r="C4825" s="37"/>
      <c r="D4825" s="37"/>
      <c r="F4825" s="37"/>
      <c r="G4825" s="37"/>
      <c r="H4825" s="37"/>
      <c r="J4825" s="25"/>
      <c r="K4825" s="25"/>
      <c r="M4825" s="25"/>
      <c r="P4825" s="25"/>
      <c r="R4825" s="25"/>
      <c r="T4825" s="37"/>
      <c r="U4825" s="37"/>
      <c r="W4825" s="37"/>
      <c r="Y4825" s="37"/>
      <c r="Z4825" s="37"/>
      <c r="AB4825" s="37"/>
    </row>
    <row r="4826" spans="1:28" x14ac:dyDescent="0.2">
      <c r="A4826" s="124"/>
      <c r="B4826" s="37"/>
      <c r="C4826" s="37"/>
      <c r="D4826" s="37"/>
      <c r="F4826" s="37"/>
      <c r="G4826" s="37"/>
      <c r="H4826" s="37"/>
      <c r="J4826" s="25"/>
      <c r="K4826" s="25"/>
      <c r="M4826" s="25"/>
      <c r="P4826" s="25"/>
      <c r="R4826" s="25"/>
      <c r="T4826" s="37"/>
      <c r="U4826" s="37"/>
      <c r="W4826" s="37"/>
      <c r="Y4826" s="37"/>
      <c r="Z4826" s="37"/>
      <c r="AB4826" s="37"/>
    </row>
    <row r="4827" spans="1:28" x14ac:dyDescent="0.2">
      <c r="A4827" s="124"/>
      <c r="B4827" s="37"/>
      <c r="C4827" s="37"/>
      <c r="D4827" s="37"/>
      <c r="F4827" s="37"/>
      <c r="G4827" s="37"/>
      <c r="H4827" s="37"/>
      <c r="J4827" s="25"/>
      <c r="K4827" s="25"/>
      <c r="M4827" s="25"/>
      <c r="P4827" s="25"/>
      <c r="R4827" s="25"/>
      <c r="T4827" s="37"/>
      <c r="U4827" s="37"/>
      <c r="W4827" s="37"/>
      <c r="Y4827" s="37"/>
      <c r="Z4827" s="37"/>
      <c r="AB4827" s="37"/>
    </row>
    <row r="4828" spans="1:28" x14ac:dyDescent="0.2">
      <c r="A4828" s="124"/>
      <c r="B4828" s="37"/>
      <c r="C4828" s="37"/>
      <c r="D4828" s="37"/>
      <c r="F4828" s="37"/>
      <c r="G4828" s="37"/>
      <c r="H4828" s="37"/>
      <c r="J4828" s="25"/>
      <c r="K4828" s="25"/>
      <c r="M4828" s="25"/>
      <c r="P4828" s="25"/>
      <c r="R4828" s="25"/>
      <c r="T4828" s="37"/>
      <c r="U4828" s="37"/>
      <c r="W4828" s="37"/>
      <c r="Y4828" s="37"/>
      <c r="Z4828" s="37"/>
      <c r="AB4828" s="37"/>
    </row>
    <row r="4829" spans="1:28" x14ac:dyDescent="0.2">
      <c r="A4829" s="124"/>
      <c r="B4829" s="37"/>
      <c r="C4829" s="37"/>
      <c r="D4829" s="37"/>
      <c r="F4829" s="37"/>
      <c r="G4829" s="37"/>
      <c r="H4829" s="37"/>
      <c r="J4829" s="25"/>
      <c r="K4829" s="25"/>
      <c r="M4829" s="25"/>
      <c r="P4829" s="25"/>
      <c r="R4829" s="25"/>
      <c r="T4829" s="37"/>
      <c r="U4829" s="37"/>
      <c r="W4829" s="37"/>
      <c r="Y4829" s="37"/>
      <c r="Z4829" s="37"/>
      <c r="AB4829" s="37"/>
    </row>
    <row r="4830" spans="1:28" x14ac:dyDescent="0.2">
      <c r="A4830" s="124"/>
      <c r="B4830" s="37"/>
      <c r="C4830" s="37"/>
      <c r="D4830" s="37"/>
      <c r="F4830" s="37"/>
      <c r="G4830" s="37"/>
      <c r="H4830" s="37"/>
      <c r="J4830" s="25"/>
      <c r="K4830" s="25"/>
      <c r="M4830" s="25"/>
      <c r="P4830" s="25"/>
      <c r="R4830" s="25"/>
      <c r="T4830" s="37"/>
      <c r="U4830" s="37"/>
      <c r="W4830" s="37"/>
      <c r="Y4830" s="37"/>
      <c r="Z4830" s="37"/>
      <c r="AB4830" s="37"/>
    </row>
    <row r="4831" spans="1:28" x14ac:dyDescent="0.2">
      <c r="A4831" s="124"/>
      <c r="B4831" s="37"/>
      <c r="C4831" s="37"/>
      <c r="D4831" s="37"/>
      <c r="F4831" s="37"/>
      <c r="G4831" s="37"/>
      <c r="H4831" s="37"/>
      <c r="J4831" s="25"/>
      <c r="K4831" s="25"/>
      <c r="M4831" s="25"/>
      <c r="P4831" s="25"/>
      <c r="R4831" s="25"/>
      <c r="T4831" s="37"/>
      <c r="U4831" s="37"/>
      <c r="W4831" s="37"/>
      <c r="Y4831" s="37"/>
      <c r="Z4831" s="37"/>
      <c r="AB4831" s="37"/>
    </row>
    <row r="4832" spans="1:28" x14ac:dyDescent="0.2">
      <c r="A4832" s="124"/>
      <c r="B4832" s="37"/>
      <c r="C4832" s="37"/>
      <c r="D4832" s="37"/>
      <c r="F4832" s="37"/>
      <c r="G4832" s="37"/>
      <c r="H4832" s="37"/>
      <c r="J4832" s="25"/>
      <c r="K4832" s="25"/>
      <c r="M4832" s="25"/>
      <c r="P4832" s="25"/>
      <c r="R4832" s="25"/>
      <c r="T4832" s="37"/>
      <c r="U4832" s="37"/>
      <c r="W4832" s="37"/>
      <c r="Y4832" s="37"/>
      <c r="Z4832" s="37"/>
      <c r="AB4832" s="37"/>
    </row>
    <row r="4833" spans="1:28" x14ac:dyDescent="0.2">
      <c r="A4833" s="124"/>
      <c r="B4833" s="37"/>
      <c r="C4833" s="37"/>
      <c r="D4833" s="37"/>
      <c r="F4833" s="37"/>
      <c r="G4833" s="37"/>
      <c r="H4833" s="37"/>
      <c r="J4833" s="25"/>
      <c r="K4833" s="25"/>
      <c r="M4833" s="25"/>
      <c r="P4833" s="25"/>
      <c r="R4833" s="25"/>
      <c r="T4833" s="37"/>
      <c r="U4833" s="37"/>
      <c r="W4833" s="37"/>
      <c r="Y4833" s="37"/>
      <c r="Z4833" s="37"/>
      <c r="AB4833" s="37"/>
    </row>
    <row r="4834" spans="1:28" x14ac:dyDescent="0.2">
      <c r="A4834" s="124"/>
      <c r="B4834" s="37"/>
      <c r="C4834" s="37"/>
      <c r="D4834" s="37"/>
      <c r="F4834" s="37"/>
      <c r="G4834" s="37"/>
      <c r="H4834" s="37"/>
      <c r="J4834" s="25"/>
      <c r="K4834" s="25"/>
      <c r="M4834" s="25"/>
      <c r="P4834" s="25"/>
      <c r="R4834" s="25"/>
      <c r="T4834" s="37"/>
      <c r="U4834" s="37"/>
      <c r="W4834" s="37"/>
      <c r="Y4834" s="37"/>
      <c r="Z4834" s="37"/>
      <c r="AB4834" s="37"/>
    </row>
    <row r="4835" spans="1:28" x14ac:dyDescent="0.2">
      <c r="A4835" s="124"/>
      <c r="B4835" s="37"/>
      <c r="C4835" s="37"/>
      <c r="D4835" s="37"/>
      <c r="F4835" s="37"/>
      <c r="G4835" s="37"/>
      <c r="H4835" s="37"/>
      <c r="J4835" s="25"/>
      <c r="K4835" s="25"/>
      <c r="M4835" s="25"/>
      <c r="P4835" s="25"/>
      <c r="R4835" s="25"/>
      <c r="T4835" s="37"/>
      <c r="U4835" s="37"/>
      <c r="W4835" s="37"/>
      <c r="Y4835" s="37"/>
      <c r="Z4835" s="37"/>
      <c r="AB4835" s="37"/>
    </row>
    <row r="4836" spans="1:28" x14ac:dyDescent="0.2">
      <c r="A4836" s="124"/>
      <c r="B4836" s="37"/>
      <c r="C4836" s="37"/>
      <c r="D4836" s="37"/>
      <c r="F4836" s="37"/>
      <c r="G4836" s="37"/>
      <c r="H4836" s="37"/>
      <c r="J4836" s="25"/>
      <c r="K4836" s="25"/>
      <c r="M4836" s="25"/>
      <c r="P4836" s="25"/>
      <c r="R4836" s="25"/>
      <c r="T4836" s="37"/>
      <c r="U4836" s="37"/>
      <c r="W4836" s="37"/>
      <c r="Y4836" s="37"/>
      <c r="Z4836" s="37"/>
      <c r="AB4836" s="37"/>
    </row>
    <row r="4837" spans="1:28" x14ac:dyDescent="0.2">
      <c r="A4837" s="124"/>
      <c r="B4837" s="37"/>
      <c r="C4837" s="37"/>
      <c r="D4837" s="37"/>
      <c r="F4837" s="37"/>
      <c r="G4837" s="37"/>
      <c r="H4837" s="37"/>
      <c r="J4837" s="25"/>
      <c r="K4837" s="25"/>
      <c r="M4837" s="25"/>
      <c r="P4837" s="25"/>
      <c r="R4837" s="25"/>
      <c r="T4837" s="37"/>
      <c r="U4837" s="37"/>
      <c r="W4837" s="37"/>
      <c r="Y4837" s="37"/>
      <c r="Z4837" s="37"/>
      <c r="AB4837" s="37"/>
    </row>
    <row r="4838" spans="1:28" x14ac:dyDescent="0.2">
      <c r="A4838" s="124"/>
      <c r="B4838" s="37"/>
      <c r="C4838" s="37"/>
      <c r="D4838" s="37"/>
      <c r="F4838" s="37"/>
      <c r="G4838" s="37"/>
      <c r="H4838" s="37"/>
      <c r="J4838" s="25"/>
      <c r="K4838" s="25"/>
      <c r="M4838" s="25"/>
      <c r="P4838" s="25"/>
      <c r="R4838" s="25"/>
      <c r="T4838" s="37"/>
      <c r="U4838" s="37"/>
      <c r="W4838" s="37"/>
      <c r="Y4838" s="37"/>
      <c r="Z4838" s="37"/>
      <c r="AB4838" s="37"/>
    </row>
    <row r="4839" spans="1:28" x14ac:dyDescent="0.2">
      <c r="A4839" s="124"/>
      <c r="B4839" s="37"/>
      <c r="C4839" s="37"/>
      <c r="D4839" s="37"/>
      <c r="F4839" s="37"/>
      <c r="G4839" s="37"/>
      <c r="H4839" s="37"/>
      <c r="J4839" s="25"/>
      <c r="K4839" s="25"/>
      <c r="M4839" s="25"/>
      <c r="P4839" s="25"/>
      <c r="R4839" s="25"/>
      <c r="T4839" s="37"/>
      <c r="U4839" s="37"/>
      <c r="W4839" s="37"/>
      <c r="Y4839" s="37"/>
      <c r="Z4839" s="37"/>
      <c r="AB4839" s="37"/>
    </row>
    <row r="4840" spans="1:28" x14ac:dyDescent="0.2">
      <c r="A4840" s="124"/>
      <c r="B4840" s="37"/>
      <c r="C4840" s="37"/>
      <c r="D4840" s="37"/>
      <c r="F4840" s="37"/>
      <c r="G4840" s="37"/>
      <c r="H4840" s="37"/>
      <c r="J4840" s="25"/>
      <c r="K4840" s="25"/>
      <c r="M4840" s="25"/>
      <c r="P4840" s="25"/>
      <c r="R4840" s="25"/>
      <c r="T4840" s="37"/>
      <c r="U4840" s="37"/>
      <c r="W4840" s="37"/>
      <c r="Y4840" s="37"/>
      <c r="Z4840" s="37"/>
      <c r="AB4840" s="37"/>
    </row>
    <row r="4841" spans="1:28" x14ac:dyDescent="0.2">
      <c r="A4841" s="124"/>
      <c r="B4841" s="37"/>
      <c r="C4841" s="37"/>
      <c r="D4841" s="37"/>
      <c r="F4841" s="37"/>
      <c r="G4841" s="37"/>
      <c r="H4841" s="37"/>
      <c r="J4841" s="25"/>
      <c r="K4841" s="25"/>
      <c r="M4841" s="25"/>
      <c r="P4841" s="25"/>
      <c r="R4841" s="25"/>
      <c r="T4841" s="37"/>
      <c r="U4841" s="37"/>
      <c r="W4841" s="37"/>
      <c r="Y4841" s="37"/>
      <c r="Z4841" s="37"/>
      <c r="AB4841" s="37"/>
    </row>
    <row r="4842" spans="1:28" x14ac:dyDescent="0.2">
      <c r="A4842" s="124"/>
      <c r="B4842" s="37"/>
      <c r="C4842" s="37"/>
      <c r="D4842" s="37"/>
      <c r="F4842" s="37"/>
      <c r="G4842" s="37"/>
      <c r="H4842" s="37"/>
      <c r="J4842" s="25"/>
      <c r="K4842" s="25"/>
      <c r="M4842" s="25"/>
      <c r="P4842" s="25"/>
      <c r="R4842" s="25"/>
      <c r="T4842" s="37"/>
      <c r="U4842" s="37"/>
      <c r="W4842" s="37"/>
      <c r="Y4842" s="37"/>
      <c r="Z4842" s="37"/>
      <c r="AB4842" s="37"/>
    </row>
    <row r="4843" spans="1:28" x14ac:dyDescent="0.2">
      <c r="A4843" s="124"/>
      <c r="B4843" s="37"/>
      <c r="C4843" s="37"/>
      <c r="D4843" s="37"/>
      <c r="F4843" s="37"/>
      <c r="G4843" s="37"/>
      <c r="H4843" s="37"/>
      <c r="J4843" s="25"/>
      <c r="K4843" s="25"/>
      <c r="M4843" s="25"/>
      <c r="P4843" s="25"/>
      <c r="R4843" s="25"/>
      <c r="T4843" s="37"/>
      <c r="U4843" s="37"/>
      <c r="W4843" s="37"/>
      <c r="Y4843" s="37"/>
      <c r="Z4843" s="37"/>
      <c r="AB4843" s="37"/>
    </row>
    <row r="4844" spans="1:28" x14ac:dyDescent="0.2">
      <c r="A4844" s="124"/>
      <c r="B4844" s="37"/>
      <c r="C4844" s="37"/>
      <c r="D4844" s="37"/>
      <c r="F4844" s="37"/>
      <c r="G4844" s="37"/>
      <c r="H4844" s="37"/>
      <c r="J4844" s="25"/>
      <c r="K4844" s="25"/>
      <c r="M4844" s="25"/>
      <c r="P4844" s="25"/>
      <c r="R4844" s="25"/>
      <c r="T4844" s="37"/>
      <c r="U4844" s="37"/>
      <c r="W4844" s="37"/>
      <c r="Y4844" s="37"/>
      <c r="Z4844" s="37"/>
      <c r="AB4844" s="37"/>
    </row>
    <row r="4845" spans="1:28" x14ac:dyDescent="0.2">
      <c r="A4845" s="124"/>
      <c r="B4845" s="37"/>
      <c r="C4845" s="37"/>
      <c r="D4845" s="37"/>
      <c r="F4845" s="37"/>
      <c r="G4845" s="37"/>
      <c r="H4845" s="37"/>
      <c r="J4845" s="25"/>
      <c r="K4845" s="25"/>
      <c r="M4845" s="25"/>
      <c r="P4845" s="25"/>
      <c r="R4845" s="25"/>
      <c r="T4845" s="37"/>
      <c r="U4845" s="37"/>
      <c r="W4845" s="37"/>
      <c r="Y4845" s="37"/>
      <c r="Z4845" s="37"/>
      <c r="AB4845" s="37"/>
    </row>
    <row r="4846" spans="1:28" x14ac:dyDescent="0.2">
      <c r="A4846" s="124"/>
      <c r="B4846" s="37"/>
      <c r="C4846" s="37"/>
      <c r="D4846" s="37"/>
      <c r="F4846" s="37"/>
      <c r="G4846" s="37"/>
      <c r="H4846" s="37"/>
      <c r="J4846" s="25"/>
      <c r="K4846" s="25"/>
      <c r="M4846" s="25"/>
      <c r="P4846" s="25"/>
      <c r="R4846" s="25"/>
      <c r="T4846" s="37"/>
      <c r="U4846" s="37"/>
      <c r="W4846" s="37"/>
      <c r="Y4846" s="37"/>
      <c r="Z4846" s="37"/>
      <c r="AB4846" s="37"/>
    </row>
    <row r="4847" spans="1:28" x14ac:dyDescent="0.2">
      <c r="A4847" s="124"/>
      <c r="B4847" s="37"/>
      <c r="C4847" s="37"/>
      <c r="D4847" s="37"/>
      <c r="F4847" s="37"/>
      <c r="G4847" s="37"/>
      <c r="H4847" s="37"/>
      <c r="J4847" s="25"/>
      <c r="K4847" s="25"/>
      <c r="M4847" s="25"/>
      <c r="P4847" s="25"/>
      <c r="R4847" s="25"/>
      <c r="T4847" s="37"/>
      <c r="U4847" s="37"/>
      <c r="W4847" s="37"/>
      <c r="Y4847" s="37"/>
      <c r="Z4847" s="37"/>
      <c r="AB4847" s="37"/>
    </row>
    <row r="4848" spans="1:28" x14ac:dyDescent="0.2">
      <c r="A4848" s="124"/>
      <c r="B4848" s="37"/>
      <c r="C4848" s="37"/>
      <c r="D4848" s="37"/>
      <c r="F4848" s="37"/>
      <c r="G4848" s="37"/>
      <c r="H4848" s="37"/>
      <c r="J4848" s="25"/>
      <c r="K4848" s="25"/>
      <c r="M4848" s="25"/>
      <c r="P4848" s="25"/>
      <c r="R4848" s="25"/>
      <c r="T4848" s="37"/>
      <c r="U4848" s="37"/>
      <c r="W4848" s="37"/>
      <c r="Y4848" s="37"/>
      <c r="Z4848" s="37"/>
      <c r="AB4848" s="37"/>
    </row>
    <row r="4849" spans="1:28" x14ac:dyDescent="0.2">
      <c r="A4849" s="124"/>
      <c r="B4849" s="37"/>
      <c r="C4849" s="37"/>
      <c r="D4849" s="37"/>
      <c r="F4849" s="37"/>
      <c r="G4849" s="37"/>
      <c r="H4849" s="37"/>
      <c r="J4849" s="25"/>
      <c r="K4849" s="25"/>
      <c r="M4849" s="25"/>
      <c r="P4849" s="25"/>
      <c r="R4849" s="25"/>
      <c r="T4849" s="37"/>
      <c r="U4849" s="37"/>
      <c r="W4849" s="37"/>
      <c r="Y4849" s="37"/>
      <c r="Z4849" s="37"/>
      <c r="AB4849" s="37"/>
    </row>
    <row r="4850" spans="1:28" x14ac:dyDescent="0.2">
      <c r="A4850" s="124"/>
      <c r="B4850" s="37"/>
      <c r="C4850" s="37"/>
      <c r="D4850" s="37"/>
      <c r="F4850" s="37"/>
      <c r="G4850" s="37"/>
      <c r="H4850" s="37"/>
      <c r="J4850" s="25"/>
      <c r="K4850" s="25"/>
      <c r="M4850" s="25"/>
      <c r="P4850" s="25"/>
      <c r="R4850" s="25"/>
      <c r="T4850" s="37"/>
      <c r="U4850" s="37"/>
      <c r="W4850" s="37"/>
      <c r="Y4850" s="37"/>
      <c r="Z4850" s="37"/>
      <c r="AB4850" s="37"/>
    </row>
    <row r="4851" spans="1:28" x14ac:dyDescent="0.2">
      <c r="A4851" s="124"/>
      <c r="B4851" s="37"/>
      <c r="C4851" s="37"/>
      <c r="D4851" s="37"/>
      <c r="F4851" s="37"/>
      <c r="G4851" s="37"/>
      <c r="H4851" s="37"/>
      <c r="J4851" s="25"/>
      <c r="K4851" s="25"/>
      <c r="M4851" s="25"/>
      <c r="P4851" s="25"/>
      <c r="R4851" s="25"/>
      <c r="T4851" s="37"/>
      <c r="U4851" s="37"/>
      <c r="W4851" s="37"/>
      <c r="Y4851" s="37"/>
      <c r="Z4851" s="37"/>
      <c r="AB4851" s="37"/>
    </row>
    <row r="4852" spans="1:28" x14ac:dyDescent="0.2">
      <c r="A4852" s="124"/>
      <c r="B4852" s="37"/>
      <c r="C4852" s="37"/>
      <c r="D4852" s="37"/>
      <c r="F4852" s="37"/>
      <c r="G4852" s="37"/>
      <c r="H4852" s="37"/>
      <c r="J4852" s="25"/>
      <c r="K4852" s="25"/>
      <c r="M4852" s="25"/>
      <c r="P4852" s="25"/>
      <c r="R4852" s="25"/>
      <c r="T4852" s="37"/>
      <c r="U4852" s="37"/>
      <c r="W4852" s="37"/>
      <c r="Y4852" s="37"/>
      <c r="Z4852" s="37"/>
      <c r="AB4852" s="37"/>
    </row>
    <row r="4853" spans="1:28" x14ac:dyDescent="0.2">
      <c r="A4853" s="124"/>
      <c r="B4853" s="37"/>
      <c r="C4853" s="37"/>
      <c r="D4853" s="37"/>
      <c r="F4853" s="37"/>
      <c r="G4853" s="37"/>
      <c r="H4853" s="37"/>
      <c r="J4853" s="25"/>
      <c r="K4853" s="25"/>
      <c r="M4853" s="25"/>
      <c r="P4853" s="25"/>
      <c r="R4853" s="25"/>
      <c r="T4853" s="37"/>
      <c r="U4853" s="37"/>
      <c r="W4853" s="37"/>
      <c r="Y4853" s="37"/>
      <c r="Z4853" s="37"/>
      <c r="AB4853" s="37"/>
    </row>
    <row r="4854" spans="1:28" x14ac:dyDescent="0.2">
      <c r="A4854" s="124"/>
      <c r="B4854" s="37"/>
      <c r="C4854" s="37"/>
      <c r="D4854" s="37"/>
      <c r="F4854" s="37"/>
      <c r="G4854" s="37"/>
      <c r="H4854" s="37"/>
      <c r="J4854" s="25"/>
      <c r="K4854" s="25"/>
      <c r="M4854" s="25"/>
      <c r="P4854" s="25"/>
      <c r="R4854" s="25"/>
      <c r="T4854" s="37"/>
      <c r="U4854" s="37"/>
      <c r="W4854" s="37"/>
      <c r="Y4854" s="37"/>
      <c r="Z4854" s="37"/>
      <c r="AB4854" s="37"/>
    </row>
    <row r="4855" spans="1:28" x14ac:dyDescent="0.2">
      <c r="A4855" s="124"/>
      <c r="B4855" s="37"/>
      <c r="C4855" s="37"/>
      <c r="D4855" s="37"/>
      <c r="F4855" s="37"/>
      <c r="G4855" s="37"/>
      <c r="H4855" s="37"/>
      <c r="J4855" s="25"/>
      <c r="K4855" s="25"/>
      <c r="M4855" s="25"/>
      <c r="P4855" s="25"/>
      <c r="R4855" s="25"/>
      <c r="T4855" s="37"/>
      <c r="U4855" s="37"/>
      <c r="W4855" s="37"/>
      <c r="Y4855" s="37"/>
      <c r="Z4855" s="37"/>
      <c r="AB4855" s="37"/>
    </row>
    <row r="4856" spans="1:28" x14ac:dyDescent="0.2">
      <c r="A4856" s="124"/>
      <c r="B4856" s="37"/>
      <c r="C4856" s="37"/>
      <c r="D4856" s="37"/>
      <c r="F4856" s="37"/>
      <c r="G4856" s="37"/>
      <c r="H4856" s="37"/>
      <c r="J4856" s="25"/>
      <c r="K4856" s="25"/>
      <c r="M4856" s="25"/>
      <c r="P4856" s="25"/>
      <c r="R4856" s="25"/>
      <c r="T4856" s="37"/>
      <c r="U4856" s="37"/>
      <c r="W4856" s="37"/>
      <c r="Y4856" s="37"/>
      <c r="Z4856" s="37"/>
      <c r="AB4856" s="37"/>
    </row>
    <row r="4857" spans="1:28" x14ac:dyDescent="0.2">
      <c r="A4857" s="124"/>
      <c r="B4857" s="37"/>
      <c r="C4857" s="37"/>
      <c r="D4857" s="37"/>
      <c r="F4857" s="37"/>
      <c r="G4857" s="37"/>
      <c r="H4857" s="37"/>
      <c r="J4857" s="25"/>
      <c r="K4857" s="25"/>
      <c r="M4857" s="25"/>
      <c r="P4857" s="25"/>
      <c r="R4857" s="25"/>
      <c r="T4857" s="37"/>
      <c r="U4857" s="37"/>
      <c r="W4857" s="37"/>
      <c r="Y4857" s="37"/>
      <c r="Z4857" s="37"/>
      <c r="AB4857" s="37"/>
    </row>
    <row r="4858" spans="1:28" x14ac:dyDescent="0.2">
      <c r="A4858" s="124"/>
      <c r="B4858" s="37"/>
      <c r="C4858" s="37"/>
      <c r="D4858" s="37"/>
      <c r="F4858" s="37"/>
      <c r="G4858" s="37"/>
      <c r="H4858" s="37"/>
      <c r="J4858" s="25"/>
      <c r="K4858" s="25"/>
      <c r="M4858" s="25"/>
      <c r="P4858" s="25"/>
      <c r="R4858" s="25"/>
      <c r="T4858" s="37"/>
      <c r="U4858" s="37"/>
      <c r="W4858" s="37"/>
      <c r="Y4858" s="37"/>
      <c r="Z4858" s="37"/>
      <c r="AB4858" s="37"/>
    </row>
    <row r="4859" spans="1:28" x14ac:dyDescent="0.2">
      <c r="A4859" s="124"/>
      <c r="B4859" s="37"/>
      <c r="C4859" s="37"/>
      <c r="D4859" s="37"/>
      <c r="F4859" s="37"/>
      <c r="G4859" s="37"/>
      <c r="H4859" s="37"/>
      <c r="J4859" s="25"/>
      <c r="K4859" s="25"/>
      <c r="M4859" s="25"/>
      <c r="P4859" s="25"/>
      <c r="R4859" s="25"/>
      <c r="T4859" s="37"/>
      <c r="U4859" s="37"/>
      <c r="W4859" s="37"/>
      <c r="Y4859" s="37"/>
      <c r="Z4859" s="37"/>
      <c r="AB4859" s="37"/>
    </row>
    <row r="4860" spans="1:28" x14ac:dyDescent="0.2">
      <c r="A4860" s="124"/>
      <c r="B4860" s="37"/>
      <c r="C4860" s="37"/>
      <c r="D4860" s="37"/>
      <c r="F4860" s="37"/>
      <c r="G4860" s="37"/>
      <c r="H4860" s="37"/>
      <c r="J4860" s="25"/>
      <c r="K4860" s="25"/>
      <c r="M4860" s="25"/>
      <c r="P4860" s="25"/>
      <c r="R4860" s="25"/>
      <c r="T4860" s="37"/>
      <c r="U4860" s="37"/>
      <c r="W4860" s="37"/>
      <c r="Y4860" s="37"/>
      <c r="Z4860" s="37"/>
      <c r="AB4860" s="37"/>
    </row>
    <row r="4861" spans="1:28" x14ac:dyDescent="0.2">
      <c r="A4861" s="124"/>
      <c r="B4861" s="37"/>
      <c r="C4861" s="37"/>
      <c r="D4861" s="37"/>
      <c r="F4861" s="37"/>
      <c r="G4861" s="37"/>
      <c r="H4861" s="37"/>
      <c r="J4861" s="25"/>
      <c r="K4861" s="25"/>
      <c r="M4861" s="25"/>
      <c r="P4861" s="25"/>
      <c r="R4861" s="25"/>
      <c r="T4861" s="37"/>
      <c r="U4861" s="37"/>
      <c r="W4861" s="37"/>
      <c r="Y4861" s="37"/>
      <c r="Z4861" s="37"/>
      <c r="AB4861" s="37"/>
    </row>
    <row r="4862" spans="1:28" x14ac:dyDescent="0.2">
      <c r="A4862" s="124"/>
      <c r="B4862" s="37"/>
      <c r="C4862" s="37"/>
      <c r="D4862" s="37"/>
      <c r="F4862" s="37"/>
      <c r="G4862" s="37"/>
      <c r="H4862" s="37"/>
      <c r="J4862" s="25"/>
      <c r="K4862" s="25"/>
      <c r="M4862" s="25"/>
      <c r="P4862" s="25"/>
      <c r="R4862" s="25"/>
      <c r="T4862" s="37"/>
      <c r="U4862" s="37"/>
      <c r="W4862" s="37"/>
      <c r="Y4862" s="37"/>
      <c r="Z4862" s="37"/>
      <c r="AB4862" s="37"/>
    </row>
    <row r="4863" spans="1:28" x14ac:dyDescent="0.2">
      <c r="A4863" s="124"/>
      <c r="B4863" s="37"/>
      <c r="C4863" s="37"/>
      <c r="D4863" s="37"/>
      <c r="F4863" s="37"/>
      <c r="G4863" s="37"/>
      <c r="H4863" s="37"/>
      <c r="J4863" s="25"/>
      <c r="K4863" s="25"/>
      <c r="M4863" s="25"/>
      <c r="P4863" s="25"/>
      <c r="R4863" s="25"/>
      <c r="T4863" s="37"/>
      <c r="U4863" s="37"/>
      <c r="W4863" s="37"/>
      <c r="Y4863" s="37"/>
      <c r="Z4863" s="37"/>
      <c r="AB4863" s="37"/>
    </row>
    <row r="4864" spans="1:28" x14ac:dyDescent="0.2">
      <c r="A4864" s="124"/>
      <c r="B4864" s="37"/>
      <c r="C4864" s="37"/>
      <c r="D4864" s="37"/>
      <c r="F4864" s="37"/>
      <c r="G4864" s="37"/>
      <c r="H4864" s="37"/>
      <c r="J4864" s="25"/>
      <c r="K4864" s="25"/>
      <c r="M4864" s="25"/>
      <c r="P4864" s="25"/>
      <c r="R4864" s="25"/>
      <c r="T4864" s="37"/>
      <c r="U4864" s="37"/>
      <c r="W4864" s="37"/>
      <c r="Y4864" s="37"/>
      <c r="Z4864" s="37"/>
      <c r="AB4864" s="37"/>
    </row>
    <row r="4865" spans="1:28" x14ac:dyDescent="0.2">
      <c r="A4865" s="124"/>
      <c r="B4865" s="37"/>
      <c r="C4865" s="37"/>
      <c r="D4865" s="37"/>
      <c r="F4865" s="37"/>
      <c r="G4865" s="37"/>
      <c r="H4865" s="37"/>
      <c r="J4865" s="25"/>
      <c r="K4865" s="25"/>
      <c r="M4865" s="25"/>
      <c r="P4865" s="25"/>
      <c r="R4865" s="25"/>
      <c r="T4865" s="37"/>
      <c r="U4865" s="37"/>
      <c r="W4865" s="37"/>
      <c r="Y4865" s="37"/>
      <c r="Z4865" s="37"/>
      <c r="AB4865" s="37"/>
    </row>
    <row r="4866" spans="1:28" x14ac:dyDescent="0.2">
      <c r="A4866" s="124"/>
      <c r="B4866" s="37"/>
      <c r="C4866" s="37"/>
      <c r="D4866" s="37"/>
      <c r="F4866" s="37"/>
      <c r="G4866" s="37"/>
      <c r="H4866" s="37"/>
      <c r="J4866" s="25"/>
      <c r="K4866" s="25"/>
      <c r="M4866" s="25"/>
      <c r="P4866" s="25"/>
      <c r="R4866" s="25"/>
      <c r="T4866" s="37"/>
      <c r="U4866" s="37"/>
      <c r="W4866" s="37"/>
      <c r="Y4866" s="37"/>
      <c r="Z4866" s="37"/>
      <c r="AB4866" s="37"/>
    </row>
    <row r="4867" spans="1:28" x14ac:dyDescent="0.2">
      <c r="A4867" s="124"/>
      <c r="B4867" s="37"/>
      <c r="C4867" s="37"/>
      <c r="D4867" s="37"/>
      <c r="F4867" s="37"/>
      <c r="G4867" s="37"/>
      <c r="H4867" s="37"/>
      <c r="J4867" s="25"/>
      <c r="K4867" s="25"/>
      <c r="M4867" s="25"/>
      <c r="P4867" s="25"/>
      <c r="R4867" s="25"/>
      <c r="T4867" s="37"/>
      <c r="U4867" s="37"/>
      <c r="W4867" s="37"/>
      <c r="Y4867" s="37"/>
      <c r="Z4867" s="37"/>
      <c r="AB4867" s="37"/>
    </row>
    <row r="4868" spans="1:28" x14ac:dyDescent="0.2">
      <c r="A4868" s="124"/>
      <c r="B4868" s="37"/>
      <c r="C4868" s="37"/>
      <c r="D4868" s="37"/>
      <c r="F4868" s="37"/>
      <c r="G4868" s="37"/>
      <c r="H4868" s="37"/>
      <c r="J4868" s="25"/>
      <c r="K4868" s="25"/>
      <c r="M4868" s="25"/>
      <c r="P4868" s="25"/>
      <c r="R4868" s="25"/>
      <c r="T4868" s="37"/>
      <c r="U4868" s="37"/>
      <c r="W4868" s="37"/>
      <c r="Y4868" s="37"/>
      <c r="Z4868" s="37"/>
      <c r="AB4868" s="37"/>
    </row>
    <row r="4869" spans="1:28" x14ac:dyDescent="0.2">
      <c r="A4869" s="124"/>
      <c r="B4869" s="37"/>
      <c r="C4869" s="37"/>
      <c r="D4869" s="37"/>
      <c r="F4869" s="37"/>
      <c r="G4869" s="37"/>
      <c r="H4869" s="37"/>
      <c r="J4869" s="25"/>
      <c r="K4869" s="25"/>
      <c r="M4869" s="25"/>
      <c r="P4869" s="25"/>
      <c r="R4869" s="25"/>
      <c r="T4869" s="37"/>
      <c r="U4869" s="37"/>
      <c r="W4869" s="37"/>
      <c r="Y4869" s="37"/>
      <c r="Z4869" s="37"/>
      <c r="AB4869" s="37"/>
    </row>
    <row r="4870" spans="1:28" x14ac:dyDescent="0.2">
      <c r="A4870" s="124"/>
      <c r="B4870" s="37"/>
      <c r="C4870" s="37"/>
      <c r="D4870" s="37"/>
      <c r="F4870" s="37"/>
      <c r="G4870" s="37"/>
      <c r="H4870" s="37"/>
      <c r="J4870" s="25"/>
      <c r="K4870" s="25"/>
      <c r="M4870" s="25"/>
      <c r="P4870" s="25"/>
      <c r="R4870" s="25"/>
      <c r="T4870" s="37"/>
      <c r="U4870" s="37"/>
      <c r="W4870" s="37"/>
      <c r="Y4870" s="37"/>
      <c r="Z4870" s="37"/>
      <c r="AB4870" s="37"/>
    </row>
    <row r="4871" spans="1:28" x14ac:dyDescent="0.2">
      <c r="A4871" s="124"/>
      <c r="B4871" s="37"/>
      <c r="C4871" s="37"/>
      <c r="D4871" s="37"/>
      <c r="F4871" s="37"/>
      <c r="G4871" s="37"/>
      <c r="H4871" s="37"/>
      <c r="J4871" s="25"/>
      <c r="K4871" s="25"/>
      <c r="M4871" s="25"/>
      <c r="P4871" s="25"/>
      <c r="R4871" s="25"/>
      <c r="T4871" s="37"/>
      <c r="U4871" s="37"/>
      <c r="W4871" s="37"/>
      <c r="Y4871" s="37"/>
      <c r="Z4871" s="37"/>
      <c r="AB4871" s="37"/>
    </row>
    <row r="4872" spans="1:28" x14ac:dyDescent="0.2">
      <c r="A4872" s="124"/>
      <c r="B4872" s="37"/>
      <c r="C4872" s="37"/>
      <c r="D4872" s="37"/>
      <c r="F4872" s="37"/>
      <c r="G4872" s="37"/>
      <c r="H4872" s="37"/>
      <c r="J4872" s="25"/>
      <c r="K4872" s="25"/>
      <c r="M4872" s="25"/>
      <c r="P4872" s="25"/>
      <c r="R4872" s="25"/>
      <c r="T4872" s="37"/>
      <c r="U4872" s="37"/>
      <c r="W4872" s="37"/>
      <c r="Y4872" s="37"/>
      <c r="Z4872" s="37"/>
      <c r="AB4872" s="37"/>
    </row>
    <row r="4873" spans="1:28" x14ac:dyDescent="0.2">
      <c r="A4873" s="124"/>
      <c r="B4873" s="37"/>
      <c r="C4873" s="37"/>
      <c r="D4873" s="37"/>
      <c r="F4873" s="37"/>
      <c r="G4873" s="37"/>
      <c r="H4873" s="37"/>
      <c r="J4873" s="25"/>
      <c r="K4873" s="25"/>
      <c r="M4873" s="25"/>
      <c r="P4873" s="25"/>
      <c r="R4873" s="25"/>
      <c r="T4873" s="37"/>
      <c r="U4873" s="37"/>
      <c r="W4873" s="37"/>
      <c r="Y4873" s="37"/>
      <c r="Z4873" s="37"/>
      <c r="AB4873" s="37"/>
    </row>
    <row r="4874" spans="1:28" x14ac:dyDescent="0.2">
      <c r="A4874" s="124"/>
      <c r="B4874" s="37"/>
      <c r="C4874" s="37"/>
      <c r="D4874" s="37"/>
      <c r="F4874" s="37"/>
      <c r="G4874" s="37"/>
      <c r="H4874" s="37"/>
      <c r="J4874" s="25"/>
      <c r="K4874" s="25"/>
      <c r="M4874" s="25"/>
      <c r="P4874" s="25"/>
      <c r="R4874" s="25"/>
      <c r="T4874" s="37"/>
      <c r="U4874" s="37"/>
      <c r="W4874" s="37"/>
      <c r="Y4874" s="37"/>
      <c r="Z4874" s="37"/>
      <c r="AB4874" s="37"/>
    </row>
    <row r="4875" spans="1:28" x14ac:dyDescent="0.2">
      <c r="A4875" s="124"/>
      <c r="B4875" s="37"/>
      <c r="C4875" s="37"/>
      <c r="D4875" s="37"/>
      <c r="F4875" s="37"/>
      <c r="G4875" s="37"/>
      <c r="H4875" s="37"/>
      <c r="J4875" s="25"/>
      <c r="K4875" s="25"/>
      <c r="M4875" s="25"/>
      <c r="P4875" s="25"/>
      <c r="R4875" s="25"/>
      <c r="T4875" s="37"/>
      <c r="U4875" s="37"/>
      <c r="W4875" s="37"/>
      <c r="Y4875" s="37"/>
      <c r="Z4875" s="37"/>
      <c r="AB4875" s="37"/>
    </row>
    <row r="4876" spans="1:28" x14ac:dyDescent="0.2">
      <c r="A4876" s="124"/>
      <c r="B4876" s="37"/>
      <c r="C4876" s="37"/>
      <c r="D4876" s="37"/>
      <c r="F4876" s="37"/>
      <c r="G4876" s="37"/>
      <c r="H4876" s="37"/>
      <c r="J4876" s="25"/>
      <c r="K4876" s="25"/>
      <c r="M4876" s="25"/>
      <c r="P4876" s="25"/>
      <c r="R4876" s="25"/>
      <c r="T4876" s="37"/>
      <c r="U4876" s="37"/>
      <c r="W4876" s="37"/>
      <c r="Y4876" s="37"/>
      <c r="Z4876" s="37"/>
      <c r="AB4876" s="37"/>
    </row>
    <row r="4877" spans="1:28" x14ac:dyDescent="0.2">
      <c r="A4877" s="124"/>
      <c r="B4877" s="37"/>
      <c r="C4877" s="37"/>
      <c r="D4877" s="37"/>
      <c r="F4877" s="37"/>
      <c r="G4877" s="37"/>
      <c r="H4877" s="37"/>
      <c r="J4877" s="25"/>
      <c r="K4877" s="25"/>
      <c r="M4877" s="25"/>
      <c r="P4877" s="25"/>
      <c r="R4877" s="25"/>
      <c r="T4877" s="37"/>
      <c r="U4877" s="37"/>
      <c r="W4877" s="37"/>
      <c r="Y4877" s="37"/>
      <c r="Z4877" s="37"/>
      <c r="AB4877" s="37"/>
    </row>
    <row r="4878" spans="1:28" x14ac:dyDescent="0.2">
      <c r="A4878" s="124"/>
      <c r="B4878" s="37"/>
      <c r="C4878" s="37"/>
      <c r="D4878" s="37"/>
      <c r="F4878" s="37"/>
      <c r="G4878" s="37"/>
      <c r="H4878" s="37"/>
      <c r="J4878" s="25"/>
      <c r="K4878" s="25"/>
      <c r="M4878" s="25"/>
      <c r="P4878" s="25"/>
      <c r="R4878" s="25"/>
      <c r="T4878" s="37"/>
      <c r="U4878" s="37"/>
      <c r="W4878" s="37"/>
      <c r="Y4878" s="37"/>
      <c r="Z4878" s="37"/>
      <c r="AB4878" s="37"/>
    </row>
    <row r="4879" spans="1:28" x14ac:dyDescent="0.2">
      <c r="A4879" s="124"/>
      <c r="B4879" s="37"/>
      <c r="C4879" s="37"/>
      <c r="D4879" s="37"/>
      <c r="F4879" s="37"/>
      <c r="G4879" s="37"/>
      <c r="H4879" s="37"/>
      <c r="J4879" s="25"/>
      <c r="K4879" s="25"/>
      <c r="M4879" s="25"/>
      <c r="P4879" s="25"/>
      <c r="R4879" s="25"/>
      <c r="T4879" s="37"/>
      <c r="U4879" s="37"/>
      <c r="W4879" s="37"/>
      <c r="Y4879" s="37"/>
      <c r="Z4879" s="37"/>
      <c r="AB4879" s="37"/>
    </row>
    <row r="4880" spans="1:28" x14ac:dyDescent="0.2">
      <c r="A4880" s="124"/>
      <c r="B4880" s="37"/>
      <c r="C4880" s="37"/>
      <c r="D4880" s="37"/>
      <c r="F4880" s="37"/>
      <c r="G4880" s="37"/>
      <c r="H4880" s="37"/>
      <c r="J4880" s="25"/>
      <c r="K4880" s="25"/>
      <c r="M4880" s="25"/>
      <c r="P4880" s="25"/>
      <c r="R4880" s="25"/>
      <c r="T4880" s="37"/>
      <c r="U4880" s="37"/>
      <c r="W4880" s="37"/>
      <c r="Y4880" s="37"/>
      <c r="Z4880" s="37"/>
      <c r="AB4880" s="37"/>
    </row>
    <row r="4881" spans="1:28" x14ac:dyDescent="0.2">
      <c r="A4881" s="124"/>
      <c r="B4881" s="37"/>
      <c r="C4881" s="37"/>
      <c r="D4881" s="37"/>
      <c r="F4881" s="37"/>
      <c r="G4881" s="37"/>
      <c r="H4881" s="37"/>
      <c r="J4881" s="25"/>
      <c r="K4881" s="25"/>
      <c r="M4881" s="25"/>
      <c r="P4881" s="25"/>
      <c r="R4881" s="25"/>
      <c r="T4881" s="37"/>
      <c r="U4881" s="37"/>
      <c r="W4881" s="37"/>
      <c r="Y4881" s="37"/>
      <c r="Z4881" s="37"/>
      <c r="AB4881" s="37"/>
    </row>
    <row r="4882" spans="1:28" x14ac:dyDescent="0.2">
      <c r="A4882" s="124"/>
      <c r="B4882" s="37"/>
      <c r="C4882" s="37"/>
      <c r="D4882" s="37"/>
      <c r="F4882" s="37"/>
      <c r="G4882" s="37"/>
      <c r="H4882" s="37"/>
      <c r="J4882" s="25"/>
      <c r="K4882" s="25"/>
      <c r="M4882" s="25"/>
      <c r="P4882" s="25"/>
      <c r="R4882" s="25"/>
      <c r="T4882" s="37"/>
      <c r="U4882" s="37"/>
      <c r="W4882" s="37"/>
      <c r="Y4882" s="37"/>
      <c r="Z4882" s="37"/>
      <c r="AB4882" s="37"/>
    </row>
    <row r="4883" spans="1:28" x14ac:dyDescent="0.2">
      <c r="A4883" s="124"/>
      <c r="B4883" s="37"/>
      <c r="C4883" s="37"/>
      <c r="D4883" s="37"/>
      <c r="F4883" s="37"/>
      <c r="G4883" s="37"/>
      <c r="H4883" s="37"/>
      <c r="J4883" s="25"/>
      <c r="K4883" s="25"/>
      <c r="M4883" s="25"/>
      <c r="P4883" s="25"/>
      <c r="R4883" s="25"/>
      <c r="T4883" s="37"/>
      <c r="U4883" s="37"/>
      <c r="W4883" s="37"/>
      <c r="Y4883" s="37"/>
      <c r="Z4883" s="37"/>
      <c r="AB4883" s="37"/>
    </row>
    <row r="4884" spans="1:28" x14ac:dyDescent="0.2">
      <c r="A4884" s="124"/>
      <c r="B4884" s="37"/>
      <c r="C4884" s="37"/>
      <c r="D4884" s="37"/>
      <c r="F4884" s="37"/>
      <c r="G4884" s="37"/>
      <c r="H4884" s="37"/>
      <c r="J4884" s="25"/>
      <c r="K4884" s="25"/>
      <c r="M4884" s="25"/>
      <c r="P4884" s="25"/>
      <c r="R4884" s="25"/>
      <c r="T4884" s="37"/>
      <c r="U4884" s="37"/>
      <c r="W4884" s="37"/>
      <c r="Y4884" s="37"/>
      <c r="Z4884" s="37"/>
      <c r="AB4884" s="37"/>
    </row>
    <row r="4885" spans="1:28" x14ac:dyDescent="0.2">
      <c r="A4885" s="124"/>
      <c r="B4885" s="37"/>
      <c r="C4885" s="37"/>
      <c r="D4885" s="37"/>
      <c r="F4885" s="37"/>
      <c r="G4885" s="37"/>
      <c r="H4885" s="37"/>
      <c r="J4885" s="25"/>
      <c r="K4885" s="25"/>
      <c r="M4885" s="25"/>
      <c r="P4885" s="25"/>
      <c r="R4885" s="25"/>
      <c r="T4885" s="37"/>
      <c r="U4885" s="37"/>
      <c r="W4885" s="37"/>
      <c r="Y4885" s="37"/>
      <c r="Z4885" s="37"/>
      <c r="AB4885" s="37"/>
    </row>
    <row r="4886" spans="1:28" x14ac:dyDescent="0.2">
      <c r="A4886" s="124"/>
      <c r="B4886" s="37"/>
      <c r="C4886" s="37"/>
      <c r="D4886" s="37"/>
      <c r="F4886" s="37"/>
      <c r="G4886" s="37"/>
      <c r="H4886" s="37"/>
      <c r="J4886" s="25"/>
      <c r="K4886" s="25"/>
      <c r="M4886" s="25"/>
      <c r="P4886" s="25"/>
      <c r="R4886" s="25"/>
      <c r="T4886" s="37"/>
      <c r="U4886" s="37"/>
      <c r="W4886" s="37"/>
      <c r="Y4886" s="37"/>
      <c r="Z4886" s="37"/>
      <c r="AB4886" s="37"/>
    </row>
    <row r="4887" spans="1:28" x14ac:dyDescent="0.2">
      <c r="A4887" s="124"/>
      <c r="B4887" s="37"/>
      <c r="C4887" s="37"/>
      <c r="D4887" s="37"/>
      <c r="F4887" s="37"/>
      <c r="G4887" s="37"/>
      <c r="H4887" s="37"/>
      <c r="J4887" s="25"/>
      <c r="K4887" s="25"/>
      <c r="M4887" s="25"/>
      <c r="P4887" s="25"/>
      <c r="R4887" s="25"/>
      <c r="T4887" s="37"/>
      <c r="U4887" s="37"/>
      <c r="W4887" s="37"/>
      <c r="Y4887" s="37"/>
      <c r="Z4887" s="37"/>
      <c r="AB4887" s="37"/>
    </row>
    <row r="4888" spans="1:28" x14ac:dyDescent="0.2">
      <c r="A4888" s="124"/>
      <c r="B4888" s="37"/>
      <c r="C4888" s="37"/>
      <c r="D4888" s="37"/>
      <c r="F4888" s="37"/>
      <c r="G4888" s="37"/>
      <c r="H4888" s="37"/>
      <c r="J4888" s="25"/>
      <c r="K4888" s="25"/>
      <c r="M4888" s="25"/>
      <c r="P4888" s="25"/>
      <c r="R4888" s="25"/>
      <c r="T4888" s="37"/>
      <c r="U4888" s="37"/>
      <c r="W4888" s="37"/>
      <c r="Y4888" s="37"/>
      <c r="Z4888" s="37"/>
      <c r="AB4888" s="37"/>
    </row>
    <row r="4889" spans="1:28" x14ac:dyDescent="0.2">
      <c r="A4889" s="124"/>
      <c r="B4889" s="37"/>
      <c r="C4889" s="37"/>
      <c r="D4889" s="37"/>
      <c r="F4889" s="37"/>
      <c r="G4889" s="37"/>
      <c r="H4889" s="37"/>
      <c r="J4889" s="25"/>
      <c r="K4889" s="25"/>
      <c r="M4889" s="25"/>
      <c r="P4889" s="25"/>
      <c r="R4889" s="25"/>
      <c r="T4889" s="37"/>
      <c r="U4889" s="37"/>
      <c r="W4889" s="37"/>
      <c r="Y4889" s="37"/>
      <c r="Z4889" s="37"/>
      <c r="AB4889" s="37"/>
    </row>
    <row r="4890" spans="1:28" x14ac:dyDescent="0.2">
      <c r="A4890" s="124"/>
      <c r="B4890" s="37"/>
      <c r="C4890" s="37"/>
      <c r="D4890" s="37"/>
      <c r="F4890" s="37"/>
      <c r="G4890" s="37"/>
      <c r="H4890" s="37"/>
      <c r="J4890" s="25"/>
      <c r="K4890" s="25"/>
      <c r="M4890" s="25"/>
      <c r="P4890" s="25"/>
      <c r="R4890" s="25"/>
      <c r="T4890" s="37"/>
      <c r="U4890" s="37"/>
      <c r="W4890" s="37"/>
      <c r="Y4890" s="37"/>
      <c r="Z4890" s="37"/>
      <c r="AB4890" s="37"/>
    </row>
    <row r="4891" spans="1:28" x14ac:dyDescent="0.2">
      <c r="A4891" s="124"/>
      <c r="B4891" s="37"/>
      <c r="C4891" s="37"/>
      <c r="D4891" s="37"/>
      <c r="F4891" s="37"/>
      <c r="G4891" s="37"/>
      <c r="H4891" s="37"/>
      <c r="J4891" s="25"/>
      <c r="K4891" s="25"/>
      <c r="M4891" s="25"/>
      <c r="P4891" s="25"/>
      <c r="R4891" s="25"/>
      <c r="T4891" s="37"/>
      <c r="U4891" s="37"/>
      <c r="W4891" s="37"/>
      <c r="Y4891" s="37"/>
      <c r="Z4891" s="37"/>
      <c r="AB4891" s="37"/>
    </row>
    <row r="4892" spans="1:28" x14ac:dyDescent="0.2">
      <c r="A4892" s="124"/>
      <c r="B4892" s="37"/>
      <c r="C4892" s="37"/>
      <c r="D4892" s="37"/>
      <c r="F4892" s="37"/>
      <c r="G4892" s="37"/>
      <c r="H4892" s="37"/>
      <c r="J4892" s="25"/>
      <c r="K4892" s="25"/>
      <c r="M4892" s="25"/>
      <c r="P4892" s="25"/>
      <c r="R4892" s="25"/>
      <c r="T4892" s="37"/>
      <c r="U4892" s="37"/>
      <c r="W4892" s="37"/>
      <c r="Y4892" s="37"/>
      <c r="Z4892" s="37"/>
      <c r="AB4892" s="37"/>
    </row>
    <row r="4893" spans="1:28" x14ac:dyDescent="0.2">
      <c r="A4893" s="124"/>
      <c r="B4893" s="37"/>
      <c r="C4893" s="37"/>
      <c r="D4893" s="37"/>
      <c r="F4893" s="37"/>
      <c r="G4893" s="37"/>
      <c r="H4893" s="37"/>
      <c r="J4893" s="25"/>
      <c r="K4893" s="25"/>
      <c r="M4893" s="25"/>
      <c r="P4893" s="25"/>
      <c r="R4893" s="25"/>
      <c r="T4893" s="37"/>
      <c r="U4893" s="37"/>
      <c r="W4893" s="37"/>
      <c r="Y4893" s="37"/>
      <c r="Z4893" s="37"/>
      <c r="AB4893" s="37"/>
    </row>
    <row r="4894" spans="1:28" x14ac:dyDescent="0.2">
      <c r="A4894" s="124"/>
      <c r="B4894" s="37"/>
      <c r="C4894" s="37"/>
      <c r="D4894" s="37"/>
      <c r="F4894" s="37"/>
      <c r="G4894" s="37"/>
      <c r="H4894" s="37"/>
      <c r="J4894" s="25"/>
      <c r="K4894" s="25"/>
      <c r="M4894" s="25"/>
      <c r="P4894" s="25"/>
      <c r="R4894" s="25"/>
      <c r="T4894" s="37"/>
      <c r="U4894" s="37"/>
      <c r="W4894" s="37"/>
      <c r="Y4894" s="37"/>
      <c r="Z4894" s="37"/>
      <c r="AB4894" s="37"/>
    </row>
    <row r="4895" spans="1:28" x14ac:dyDescent="0.2">
      <c r="A4895" s="124"/>
      <c r="B4895" s="37"/>
      <c r="C4895" s="37"/>
      <c r="D4895" s="37"/>
      <c r="F4895" s="37"/>
      <c r="G4895" s="37"/>
      <c r="H4895" s="37"/>
      <c r="J4895" s="25"/>
      <c r="K4895" s="25"/>
      <c r="M4895" s="25"/>
      <c r="P4895" s="25"/>
      <c r="R4895" s="25"/>
      <c r="T4895" s="37"/>
      <c r="U4895" s="37"/>
      <c r="W4895" s="37"/>
      <c r="Y4895" s="37"/>
      <c r="Z4895" s="37"/>
      <c r="AB4895" s="37"/>
    </row>
    <row r="4896" spans="1:28" x14ac:dyDescent="0.2">
      <c r="A4896" s="124"/>
      <c r="B4896" s="37"/>
      <c r="C4896" s="37"/>
      <c r="D4896" s="37"/>
      <c r="F4896" s="37"/>
      <c r="G4896" s="37"/>
      <c r="H4896" s="37"/>
      <c r="J4896" s="25"/>
      <c r="K4896" s="25"/>
      <c r="M4896" s="25"/>
      <c r="P4896" s="25"/>
      <c r="R4896" s="25"/>
      <c r="T4896" s="37"/>
      <c r="U4896" s="37"/>
      <c r="W4896" s="37"/>
      <c r="Y4896" s="37"/>
      <c r="Z4896" s="37"/>
      <c r="AB4896" s="37"/>
    </row>
    <row r="4897" spans="1:28" x14ac:dyDescent="0.2">
      <c r="A4897" s="124"/>
      <c r="B4897" s="37"/>
      <c r="C4897" s="37"/>
      <c r="D4897" s="37"/>
      <c r="F4897" s="37"/>
      <c r="G4897" s="37"/>
      <c r="H4897" s="37"/>
      <c r="J4897" s="25"/>
      <c r="K4897" s="25"/>
      <c r="M4897" s="25"/>
      <c r="P4897" s="25"/>
      <c r="R4897" s="25"/>
      <c r="T4897" s="37"/>
      <c r="U4897" s="37"/>
      <c r="W4897" s="37"/>
      <c r="Y4897" s="37"/>
      <c r="Z4897" s="37"/>
      <c r="AB4897" s="37"/>
    </row>
    <row r="4898" spans="1:28" x14ac:dyDescent="0.2">
      <c r="A4898" s="124"/>
      <c r="B4898" s="37"/>
      <c r="C4898" s="37"/>
      <c r="D4898" s="37"/>
      <c r="F4898" s="37"/>
      <c r="G4898" s="37"/>
      <c r="H4898" s="37"/>
      <c r="J4898" s="25"/>
      <c r="K4898" s="25"/>
      <c r="M4898" s="25"/>
      <c r="P4898" s="25"/>
      <c r="R4898" s="25"/>
      <c r="T4898" s="37"/>
      <c r="U4898" s="37"/>
      <c r="W4898" s="37"/>
      <c r="Y4898" s="37"/>
      <c r="Z4898" s="37"/>
      <c r="AB4898" s="37"/>
    </row>
    <row r="4899" spans="1:28" x14ac:dyDescent="0.2">
      <c r="A4899" s="124"/>
      <c r="B4899" s="37"/>
      <c r="C4899" s="37"/>
      <c r="D4899" s="37"/>
      <c r="F4899" s="37"/>
      <c r="G4899" s="37"/>
      <c r="H4899" s="37"/>
      <c r="J4899" s="25"/>
      <c r="K4899" s="25"/>
      <c r="M4899" s="25"/>
      <c r="P4899" s="25"/>
      <c r="R4899" s="25"/>
      <c r="T4899" s="37"/>
      <c r="U4899" s="37"/>
      <c r="W4899" s="37"/>
      <c r="Y4899" s="37"/>
      <c r="Z4899" s="37"/>
      <c r="AB4899" s="37"/>
    </row>
    <row r="4900" spans="1:28" x14ac:dyDescent="0.2">
      <c r="A4900" s="124"/>
      <c r="B4900" s="37"/>
      <c r="C4900" s="37"/>
      <c r="D4900" s="37"/>
      <c r="F4900" s="37"/>
      <c r="G4900" s="37"/>
      <c r="H4900" s="37"/>
      <c r="J4900" s="25"/>
      <c r="K4900" s="25"/>
      <c r="M4900" s="25"/>
      <c r="P4900" s="25"/>
      <c r="R4900" s="25"/>
      <c r="T4900" s="37"/>
      <c r="U4900" s="37"/>
      <c r="W4900" s="37"/>
      <c r="Y4900" s="37"/>
      <c r="Z4900" s="37"/>
      <c r="AB4900" s="37"/>
    </row>
    <row r="4901" spans="1:28" x14ac:dyDescent="0.2">
      <c r="A4901" s="124"/>
      <c r="B4901" s="37"/>
      <c r="C4901" s="37"/>
      <c r="D4901" s="37"/>
      <c r="F4901" s="37"/>
      <c r="G4901" s="37"/>
      <c r="H4901" s="37"/>
      <c r="J4901" s="25"/>
      <c r="K4901" s="25"/>
      <c r="M4901" s="25"/>
      <c r="P4901" s="25"/>
      <c r="R4901" s="25"/>
      <c r="T4901" s="37"/>
      <c r="U4901" s="37"/>
      <c r="W4901" s="37"/>
      <c r="Y4901" s="37"/>
      <c r="Z4901" s="37"/>
      <c r="AB4901" s="37"/>
    </row>
    <row r="4902" spans="1:28" x14ac:dyDescent="0.2">
      <c r="A4902" s="124"/>
      <c r="B4902" s="37"/>
      <c r="C4902" s="37"/>
      <c r="D4902" s="37"/>
      <c r="F4902" s="37"/>
      <c r="G4902" s="37"/>
      <c r="H4902" s="37"/>
      <c r="J4902" s="25"/>
      <c r="K4902" s="25"/>
      <c r="M4902" s="25"/>
      <c r="P4902" s="25"/>
      <c r="R4902" s="25"/>
      <c r="T4902" s="37"/>
      <c r="U4902" s="37"/>
      <c r="W4902" s="37"/>
      <c r="Y4902" s="37"/>
      <c r="Z4902" s="37"/>
      <c r="AB4902" s="37"/>
    </row>
    <row r="4903" spans="1:28" x14ac:dyDescent="0.2">
      <c r="A4903" s="124"/>
      <c r="B4903" s="37"/>
      <c r="C4903" s="37"/>
      <c r="D4903" s="37"/>
      <c r="F4903" s="37"/>
      <c r="G4903" s="37"/>
      <c r="H4903" s="37"/>
      <c r="J4903" s="25"/>
      <c r="K4903" s="25"/>
      <c r="M4903" s="25"/>
      <c r="P4903" s="25"/>
      <c r="R4903" s="25"/>
      <c r="T4903" s="37"/>
      <c r="U4903" s="37"/>
      <c r="W4903" s="37"/>
      <c r="Y4903" s="37"/>
      <c r="Z4903" s="37"/>
      <c r="AB4903" s="37"/>
    </row>
    <row r="4904" spans="1:28" x14ac:dyDescent="0.2">
      <c r="A4904" s="124"/>
      <c r="B4904" s="37"/>
      <c r="C4904" s="37"/>
      <c r="D4904" s="37"/>
      <c r="F4904" s="37"/>
      <c r="G4904" s="37"/>
      <c r="H4904" s="37"/>
      <c r="J4904" s="25"/>
      <c r="K4904" s="25"/>
      <c r="M4904" s="25"/>
      <c r="P4904" s="25"/>
      <c r="R4904" s="25"/>
      <c r="T4904" s="37"/>
      <c r="U4904" s="37"/>
      <c r="W4904" s="37"/>
      <c r="Y4904" s="37"/>
      <c r="Z4904" s="37"/>
      <c r="AB4904" s="37"/>
    </row>
    <row r="4905" spans="1:28" x14ac:dyDescent="0.2">
      <c r="A4905" s="124"/>
      <c r="B4905" s="37"/>
      <c r="C4905" s="37"/>
      <c r="D4905" s="37"/>
      <c r="F4905" s="37"/>
      <c r="G4905" s="37"/>
      <c r="H4905" s="37"/>
      <c r="J4905" s="25"/>
      <c r="K4905" s="25"/>
      <c r="M4905" s="25"/>
      <c r="P4905" s="25"/>
      <c r="R4905" s="25"/>
      <c r="T4905" s="37"/>
      <c r="U4905" s="37"/>
      <c r="W4905" s="37"/>
      <c r="Y4905" s="37"/>
      <c r="Z4905" s="37"/>
      <c r="AB4905" s="37"/>
    </row>
    <row r="4906" spans="1:28" x14ac:dyDescent="0.2">
      <c r="A4906" s="124"/>
      <c r="B4906" s="37"/>
      <c r="C4906" s="37"/>
      <c r="D4906" s="37"/>
      <c r="F4906" s="37"/>
      <c r="G4906" s="37"/>
      <c r="H4906" s="37"/>
      <c r="J4906" s="25"/>
      <c r="K4906" s="25"/>
      <c r="M4906" s="25"/>
      <c r="P4906" s="25"/>
      <c r="R4906" s="25"/>
      <c r="T4906" s="37"/>
      <c r="U4906" s="37"/>
      <c r="W4906" s="37"/>
      <c r="Y4906" s="37"/>
      <c r="Z4906" s="37"/>
      <c r="AB4906" s="37"/>
    </row>
    <row r="4907" spans="1:28" x14ac:dyDescent="0.2">
      <c r="A4907" s="124"/>
      <c r="B4907" s="37"/>
      <c r="C4907" s="37"/>
      <c r="D4907" s="37"/>
      <c r="F4907" s="37"/>
      <c r="G4907" s="37"/>
      <c r="H4907" s="37"/>
      <c r="J4907" s="25"/>
      <c r="K4907" s="25"/>
      <c r="M4907" s="25"/>
      <c r="P4907" s="25"/>
      <c r="R4907" s="25"/>
      <c r="T4907" s="37"/>
      <c r="U4907" s="37"/>
      <c r="W4907" s="37"/>
      <c r="Y4907" s="37"/>
      <c r="Z4907" s="37"/>
      <c r="AB4907" s="37"/>
    </row>
    <row r="4908" spans="1:28" x14ac:dyDescent="0.2">
      <c r="A4908" s="124"/>
      <c r="B4908" s="37"/>
      <c r="C4908" s="37"/>
      <c r="D4908" s="37"/>
      <c r="F4908" s="37"/>
      <c r="G4908" s="37"/>
      <c r="H4908" s="37"/>
      <c r="J4908" s="25"/>
      <c r="K4908" s="25"/>
      <c r="M4908" s="25"/>
      <c r="P4908" s="25"/>
      <c r="R4908" s="25"/>
      <c r="T4908" s="37"/>
      <c r="U4908" s="37"/>
      <c r="W4908" s="37"/>
      <c r="Y4908" s="37"/>
      <c r="Z4908" s="37"/>
      <c r="AB4908" s="37"/>
    </row>
    <row r="4909" spans="1:28" x14ac:dyDescent="0.2">
      <c r="A4909" s="124"/>
      <c r="B4909" s="37"/>
      <c r="C4909" s="37"/>
      <c r="D4909" s="37"/>
      <c r="F4909" s="37"/>
      <c r="G4909" s="37"/>
      <c r="H4909" s="37"/>
      <c r="J4909" s="25"/>
      <c r="K4909" s="25"/>
      <c r="M4909" s="25"/>
      <c r="P4909" s="25"/>
      <c r="R4909" s="25"/>
      <c r="T4909" s="37"/>
      <c r="U4909" s="37"/>
      <c r="W4909" s="37"/>
      <c r="Y4909" s="37"/>
      <c r="Z4909" s="37"/>
      <c r="AB4909" s="37"/>
    </row>
    <row r="4910" spans="1:28" x14ac:dyDescent="0.2">
      <c r="A4910" s="124"/>
      <c r="B4910" s="37"/>
      <c r="C4910" s="37"/>
      <c r="D4910" s="37"/>
      <c r="F4910" s="37"/>
      <c r="G4910" s="37"/>
      <c r="H4910" s="37"/>
      <c r="J4910" s="25"/>
      <c r="K4910" s="25"/>
      <c r="M4910" s="25"/>
      <c r="P4910" s="25"/>
      <c r="R4910" s="25"/>
      <c r="T4910" s="37"/>
      <c r="U4910" s="37"/>
      <c r="W4910" s="37"/>
      <c r="Y4910" s="37"/>
      <c r="Z4910" s="37"/>
      <c r="AB4910" s="37"/>
    </row>
    <row r="4911" spans="1:28" x14ac:dyDescent="0.2">
      <c r="A4911" s="124"/>
      <c r="B4911" s="37"/>
      <c r="C4911" s="37"/>
      <c r="D4911" s="37"/>
      <c r="F4911" s="37"/>
      <c r="G4911" s="37"/>
      <c r="H4911" s="37"/>
      <c r="J4911" s="25"/>
      <c r="K4911" s="25"/>
      <c r="M4911" s="25"/>
      <c r="P4911" s="25"/>
      <c r="R4911" s="25"/>
      <c r="T4911" s="37"/>
      <c r="U4911" s="37"/>
      <c r="W4911" s="37"/>
      <c r="Y4911" s="37"/>
      <c r="Z4911" s="37"/>
      <c r="AB4911" s="37"/>
    </row>
    <row r="4912" spans="1:28" x14ac:dyDescent="0.2">
      <c r="A4912" s="124"/>
      <c r="B4912" s="37"/>
      <c r="C4912" s="37"/>
      <c r="D4912" s="37"/>
      <c r="F4912" s="37"/>
      <c r="G4912" s="37"/>
      <c r="H4912" s="37"/>
      <c r="J4912" s="25"/>
      <c r="K4912" s="25"/>
      <c r="M4912" s="25"/>
      <c r="P4912" s="25"/>
      <c r="R4912" s="25"/>
      <c r="T4912" s="37"/>
      <c r="U4912" s="37"/>
      <c r="W4912" s="37"/>
      <c r="Y4912" s="37"/>
      <c r="Z4912" s="37"/>
      <c r="AB4912" s="37"/>
    </row>
    <row r="4913" spans="1:28" x14ac:dyDescent="0.2">
      <c r="A4913" s="124"/>
      <c r="B4913" s="37"/>
      <c r="C4913" s="37"/>
      <c r="D4913" s="37"/>
      <c r="F4913" s="37"/>
      <c r="G4913" s="37"/>
      <c r="H4913" s="37"/>
      <c r="J4913" s="25"/>
      <c r="K4913" s="25"/>
      <c r="M4913" s="25"/>
      <c r="P4913" s="25"/>
      <c r="R4913" s="25"/>
      <c r="T4913" s="37"/>
      <c r="U4913" s="37"/>
      <c r="W4913" s="37"/>
      <c r="Y4913" s="37"/>
      <c r="Z4913" s="37"/>
      <c r="AB4913" s="37"/>
    </row>
    <row r="4914" spans="1:28" x14ac:dyDescent="0.2">
      <c r="A4914" s="124"/>
      <c r="B4914" s="37"/>
      <c r="C4914" s="37"/>
      <c r="D4914" s="37"/>
      <c r="F4914" s="37"/>
      <c r="G4914" s="37"/>
      <c r="H4914" s="37"/>
      <c r="J4914" s="25"/>
      <c r="K4914" s="25"/>
      <c r="M4914" s="25"/>
      <c r="P4914" s="25"/>
      <c r="R4914" s="25"/>
      <c r="T4914" s="37"/>
      <c r="U4914" s="37"/>
      <c r="W4914" s="37"/>
      <c r="Y4914" s="37"/>
      <c r="Z4914" s="37"/>
      <c r="AB4914" s="37"/>
    </row>
    <row r="4915" spans="1:28" x14ac:dyDescent="0.2">
      <c r="A4915" s="124"/>
      <c r="B4915" s="37"/>
      <c r="C4915" s="37"/>
      <c r="D4915" s="37"/>
      <c r="F4915" s="37"/>
      <c r="G4915" s="37"/>
      <c r="H4915" s="37"/>
      <c r="J4915" s="25"/>
      <c r="K4915" s="25"/>
      <c r="M4915" s="25"/>
      <c r="P4915" s="25"/>
      <c r="R4915" s="25"/>
      <c r="T4915" s="37"/>
      <c r="U4915" s="37"/>
      <c r="W4915" s="37"/>
      <c r="Y4915" s="37"/>
      <c r="Z4915" s="37"/>
      <c r="AB4915" s="37"/>
    </row>
    <row r="4916" spans="1:28" x14ac:dyDescent="0.2">
      <c r="A4916" s="124"/>
      <c r="B4916" s="37"/>
      <c r="C4916" s="37"/>
      <c r="D4916" s="37"/>
      <c r="F4916" s="37"/>
      <c r="G4916" s="37"/>
      <c r="H4916" s="37"/>
      <c r="J4916" s="25"/>
      <c r="K4916" s="25"/>
      <c r="M4916" s="25"/>
      <c r="P4916" s="25"/>
      <c r="R4916" s="25"/>
      <c r="T4916" s="37"/>
      <c r="U4916" s="37"/>
      <c r="W4916" s="37"/>
      <c r="Y4916" s="37"/>
      <c r="Z4916" s="37"/>
      <c r="AB4916" s="37"/>
    </row>
    <row r="4917" spans="1:28" x14ac:dyDescent="0.2">
      <c r="A4917" s="124"/>
      <c r="B4917" s="37"/>
      <c r="C4917" s="37"/>
      <c r="D4917" s="37"/>
      <c r="F4917" s="37"/>
      <c r="G4917" s="37"/>
      <c r="H4917" s="37"/>
      <c r="J4917" s="25"/>
      <c r="K4917" s="25"/>
      <c r="M4917" s="25"/>
      <c r="P4917" s="25"/>
      <c r="R4917" s="25"/>
      <c r="T4917" s="37"/>
      <c r="U4917" s="37"/>
      <c r="W4917" s="37"/>
      <c r="Y4917" s="37"/>
      <c r="Z4917" s="37"/>
      <c r="AB4917" s="37"/>
    </row>
    <row r="4918" spans="1:28" x14ac:dyDescent="0.2">
      <c r="A4918" s="124"/>
      <c r="B4918" s="37"/>
      <c r="C4918" s="37"/>
      <c r="D4918" s="37"/>
      <c r="F4918" s="37"/>
      <c r="G4918" s="37"/>
      <c r="H4918" s="37"/>
      <c r="J4918" s="25"/>
      <c r="K4918" s="25"/>
      <c r="M4918" s="25"/>
      <c r="P4918" s="25"/>
      <c r="R4918" s="25"/>
      <c r="T4918" s="37"/>
      <c r="U4918" s="37"/>
      <c r="W4918" s="37"/>
      <c r="Y4918" s="37"/>
      <c r="Z4918" s="37"/>
      <c r="AB4918" s="37"/>
    </row>
    <row r="4919" spans="1:28" x14ac:dyDescent="0.2">
      <c r="A4919" s="124"/>
      <c r="B4919" s="37"/>
      <c r="C4919" s="37"/>
      <c r="D4919" s="37"/>
      <c r="F4919" s="37"/>
      <c r="G4919" s="37"/>
      <c r="H4919" s="37"/>
      <c r="J4919" s="25"/>
      <c r="K4919" s="25"/>
      <c r="M4919" s="25"/>
      <c r="P4919" s="25"/>
      <c r="R4919" s="25"/>
      <c r="T4919" s="37"/>
      <c r="U4919" s="37"/>
      <c r="W4919" s="37"/>
      <c r="Y4919" s="37"/>
      <c r="Z4919" s="37"/>
      <c r="AB4919" s="37"/>
    </row>
    <row r="4920" spans="1:28" x14ac:dyDescent="0.2">
      <c r="A4920" s="124"/>
      <c r="B4920" s="37"/>
      <c r="C4920" s="37"/>
      <c r="D4920" s="37"/>
      <c r="F4920" s="37"/>
      <c r="G4920" s="37"/>
      <c r="H4920" s="37"/>
      <c r="J4920" s="25"/>
      <c r="K4920" s="25"/>
      <c r="M4920" s="25"/>
      <c r="P4920" s="25"/>
      <c r="R4920" s="25"/>
      <c r="T4920" s="37"/>
      <c r="U4920" s="37"/>
      <c r="W4920" s="37"/>
      <c r="Y4920" s="37"/>
      <c r="Z4920" s="37"/>
      <c r="AB4920" s="37"/>
    </row>
    <row r="4921" spans="1:28" x14ac:dyDescent="0.2">
      <c r="A4921" s="124"/>
      <c r="B4921" s="37"/>
      <c r="C4921" s="37"/>
      <c r="D4921" s="37"/>
      <c r="F4921" s="37"/>
      <c r="G4921" s="37"/>
      <c r="H4921" s="37"/>
      <c r="J4921" s="25"/>
      <c r="K4921" s="25"/>
      <c r="M4921" s="25"/>
      <c r="P4921" s="25"/>
      <c r="R4921" s="25"/>
      <c r="T4921" s="37"/>
      <c r="U4921" s="37"/>
      <c r="W4921" s="37"/>
      <c r="Y4921" s="37"/>
      <c r="Z4921" s="37"/>
      <c r="AB4921" s="37"/>
    </row>
    <row r="4922" spans="1:28" x14ac:dyDescent="0.2">
      <c r="A4922" s="124"/>
      <c r="B4922" s="37"/>
      <c r="C4922" s="37"/>
      <c r="D4922" s="37"/>
      <c r="F4922" s="37"/>
      <c r="G4922" s="37"/>
      <c r="H4922" s="37"/>
      <c r="J4922" s="25"/>
      <c r="K4922" s="25"/>
      <c r="M4922" s="25"/>
      <c r="P4922" s="25"/>
      <c r="R4922" s="25"/>
      <c r="T4922" s="37"/>
      <c r="U4922" s="37"/>
      <c r="W4922" s="37"/>
      <c r="Y4922" s="37"/>
      <c r="Z4922" s="37"/>
      <c r="AB4922" s="37"/>
    </row>
    <row r="4923" spans="1:28" x14ac:dyDescent="0.2">
      <c r="A4923" s="124"/>
      <c r="B4923" s="37"/>
      <c r="C4923" s="37"/>
      <c r="D4923" s="37"/>
      <c r="F4923" s="37"/>
      <c r="G4923" s="37"/>
      <c r="H4923" s="37"/>
      <c r="J4923" s="25"/>
      <c r="K4923" s="25"/>
      <c r="M4923" s="25"/>
      <c r="P4923" s="25"/>
      <c r="R4923" s="25"/>
      <c r="T4923" s="37"/>
      <c r="U4923" s="37"/>
      <c r="W4923" s="37"/>
      <c r="Y4923" s="37"/>
      <c r="Z4923" s="37"/>
      <c r="AB4923" s="37"/>
    </row>
    <row r="4924" spans="1:28" x14ac:dyDescent="0.2">
      <c r="A4924" s="124"/>
      <c r="B4924" s="37"/>
      <c r="C4924" s="37"/>
      <c r="D4924" s="37"/>
      <c r="F4924" s="37"/>
      <c r="G4924" s="37"/>
      <c r="H4924" s="37"/>
      <c r="J4924" s="25"/>
      <c r="K4924" s="25"/>
      <c r="M4924" s="25"/>
      <c r="P4924" s="25"/>
      <c r="R4924" s="25"/>
      <c r="T4924" s="37"/>
      <c r="U4924" s="37"/>
      <c r="W4924" s="37"/>
      <c r="Y4924" s="37"/>
      <c r="Z4924" s="37"/>
      <c r="AB4924" s="37"/>
    </row>
    <row r="4925" spans="1:28" x14ac:dyDescent="0.2">
      <c r="A4925" s="124"/>
      <c r="B4925" s="37"/>
      <c r="C4925" s="37"/>
      <c r="D4925" s="37"/>
      <c r="F4925" s="37"/>
      <c r="G4925" s="37"/>
      <c r="H4925" s="37"/>
      <c r="J4925" s="25"/>
      <c r="K4925" s="25"/>
      <c r="M4925" s="25"/>
      <c r="P4925" s="25"/>
      <c r="R4925" s="25"/>
      <c r="T4925" s="37"/>
      <c r="U4925" s="37"/>
      <c r="W4925" s="37"/>
      <c r="Y4925" s="37"/>
      <c r="Z4925" s="37"/>
      <c r="AB4925" s="37"/>
    </row>
    <row r="4926" spans="1:28" x14ac:dyDescent="0.2">
      <c r="A4926" s="124"/>
      <c r="B4926" s="37"/>
      <c r="C4926" s="37"/>
      <c r="D4926" s="37"/>
      <c r="F4926" s="37"/>
      <c r="G4926" s="37"/>
      <c r="H4926" s="37"/>
      <c r="J4926" s="25"/>
      <c r="K4926" s="25"/>
      <c r="M4926" s="25"/>
      <c r="P4926" s="25"/>
      <c r="R4926" s="25"/>
      <c r="T4926" s="37"/>
      <c r="U4926" s="37"/>
      <c r="W4926" s="37"/>
      <c r="Y4926" s="37"/>
      <c r="Z4926" s="37"/>
      <c r="AB4926" s="37"/>
    </row>
    <row r="4927" spans="1:28" x14ac:dyDescent="0.2">
      <c r="A4927" s="124"/>
      <c r="B4927" s="37"/>
      <c r="C4927" s="37"/>
      <c r="D4927" s="37"/>
      <c r="F4927" s="37"/>
      <c r="G4927" s="37"/>
      <c r="H4927" s="37"/>
      <c r="J4927" s="25"/>
      <c r="K4927" s="25"/>
      <c r="M4927" s="25"/>
      <c r="P4927" s="25"/>
      <c r="R4927" s="25"/>
      <c r="T4927" s="37"/>
      <c r="U4927" s="37"/>
      <c r="W4927" s="37"/>
      <c r="Y4927" s="37"/>
      <c r="Z4927" s="37"/>
      <c r="AB4927" s="37"/>
    </row>
    <row r="4928" spans="1:28" x14ac:dyDescent="0.2">
      <c r="A4928" s="124"/>
      <c r="B4928" s="37"/>
      <c r="C4928" s="37"/>
      <c r="D4928" s="37"/>
      <c r="F4928" s="37"/>
      <c r="G4928" s="37"/>
      <c r="H4928" s="37"/>
      <c r="J4928" s="25"/>
      <c r="K4928" s="25"/>
      <c r="M4928" s="25"/>
      <c r="P4928" s="25"/>
      <c r="R4928" s="25"/>
      <c r="T4928" s="37"/>
      <c r="U4928" s="37"/>
      <c r="W4928" s="37"/>
      <c r="Y4928" s="37"/>
      <c r="Z4928" s="37"/>
      <c r="AB4928" s="37"/>
    </row>
    <row r="4929" spans="1:28" x14ac:dyDescent="0.2">
      <c r="A4929" s="124"/>
      <c r="B4929" s="37"/>
      <c r="C4929" s="37"/>
      <c r="D4929" s="37"/>
      <c r="F4929" s="37"/>
      <c r="G4929" s="37"/>
      <c r="H4929" s="37"/>
      <c r="J4929" s="25"/>
      <c r="K4929" s="25"/>
      <c r="M4929" s="25"/>
      <c r="P4929" s="25"/>
      <c r="R4929" s="25"/>
      <c r="T4929" s="37"/>
      <c r="U4929" s="37"/>
      <c r="W4929" s="37"/>
      <c r="Y4929" s="37"/>
      <c r="Z4929" s="37"/>
      <c r="AB4929" s="37"/>
    </row>
    <row r="4930" spans="1:28" x14ac:dyDescent="0.2">
      <c r="A4930" s="124"/>
      <c r="B4930" s="37"/>
      <c r="C4930" s="37"/>
      <c r="D4930" s="37"/>
      <c r="F4930" s="37"/>
      <c r="G4930" s="37"/>
      <c r="H4930" s="37"/>
      <c r="J4930" s="25"/>
      <c r="K4930" s="25"/>
      <c r="M4930" s="25"/>
      <c r="P4930" s="25"/>
      <c r="R4930" s="25"/>
      <c r="T4930" s="37"/>
      <c r="U4930" s="37"/>
      <c r="W4930" s="37"/>
      <c r="Y4930" s="37"/>
      <c r="Z4930" s="37"/>
      <c r="AB4930" s="37"/>
    </row>
    <row r="4931" spans="1:28" x14ac:dyDescent="0.2">
      <c r="A4931" s="124"/>
      <c r="B4931" s="37"/>
      <c r="C4931" s="37"/>
      <c r="D4931" s="37"/>
      <c r="F4931" s="37"/>
      <c r="G4931" s="37"/>
      <c r="H4931" s="37"/>
      <c r="J4931" s="25"/>
      <c r="K4931" s="25"/>
      <c r="M4931" s="25"/>
      <c r="P4931" s="25"/>
      <c r="R4931" s="25"/>
      <c r="T4931" s="37"/>
      <c r="U4931" s="37"/>
      <c r="W4931" s="37"/>
      <c r="Y4931" s="37"/>
      <c r="Z4931" s="37"/>
      <c r="AB4931" s="37"/>
    </row>
    <row r="4932" spans="1:28" x14ac:dyDescent="0.2">
      <c r="A4932" s="124"/>
      <c r="B4932" s="37"/>
      <c r="C4932" s="37"/>
      <c r="D4932" s="37"/>
      <c r="F4932" s="37"/>
      <c r="G4932" s="37"/>
      <c r="H4932" s="37"/>
      <c r="J4932" s="25"/>
      <c r="K4932" s="25"/>
      <c r="M4932" s="25"/>
      <c r="P4932" s="25"/>
      <c r="R4932" s="25"/>
      <c r="T4932" s="37"/>
      <c r="U4932" s="37"/>
      <c r="W4932" s="37"/>
      <c r="Y4932" s="37"/>
      <c r="Z4932" s="37"/>
      <c r="AB4932" s="37"/>
    </row>
    <row r="4933" spans="1:28" x14ac:dyDescent="0.2">
      <c r="A4933" s="124"/>
      <c r="B4933" s="37"/>
      <c r="C4933" s="37"/>
      <c r="D4933" s="37"/>
      <c r="F4933" s="37"/>
      <c r="G4933" s="37"/>
      <c r="H4933" s="37"/>
      <c r="J4933" s="25"/>
      <c r="K4933" s="25"/>
      <c r="M4933" s="25"/>
      <c r="P4933" s="25"/>
      <c r="R4933" s="25"/>
      <c r="T4933" s="37"/>
      <c r="U4933" s="37"/>
      <c r="W4933" s="37"/>
      <c r="Y4933" s="37"/>
      <c r="Z4933" s="37"/>
      <c r="AB4933" s="37"/>
    </row>
    <row r="4934" spans="1:28" x14ac:dyDescent="0.2">
      <c r="A4934" s="124"/>
      <c r="B4934" s="37"/>
      <c r="C4934" s="37"/>
      <c r="D4934" s="37"/>
      <c r="F4934" s="37"/>
      <c r="G4934" s="37"/>
      <c r="H4934" s="37"/>
      <c r="J4934" s="25"/>
      <c r="K4934" s="25"/>
      <c r="M4934" s="25"/>
      <c r="P4934" s="25"/>
      <c r="R4934" s="25"/>
      <c r="T4934" s="37"/>
      <c r="U4934" s="37"/>
      <c r="W4934" s="37"/>
      <c r="Y4934" s="37"/>
      <c r="Z4934" s="37"/>
      <c r="AB4934" s="37"/>
    </row>
    <row r="4935" spans="1:28" x14ac:dyDescent="0.2">
      <c r="A4935" s="124"/>
      <c r="B4935" s="37"/>
      <c r="C4935" s="37"/>
      <c r="D4935" s="37"/>
      <c r="F4935" s="37"/>
      <c r="G4935" s="37"/>
      <c r="H4935" s="37"/>
      <c r="J4935" s="25"/>
      <c r="K4935" s="25"/>
      <c r="M4935" s="25"/>
      <c r="P4935" s="25"/>
      <c r="R4935" s="25"/>
      <c r="T4935" s="37"/>
      <c r="U4935" s="37"/>
      <c r="W4935" s="37"/>
      <c r="Y4935" s="37"/>
      <c r="Z4935" s="37"/>
      <c r="AB4935" s="37"/>
    </row>
    <row r="4936" spans="1:28" x14ac:dyDescent="0.2">
      <c r="A4936" s="124"/>
      <c r="B4936" s="37"/>
      <c r="C4936" s="37"/>
      <c r="D4936" s="37"/>
      <c r="F4936" s="37"/>
      <c r="G4936" s="37"/>
      <c r="H4936" s="37"/>
      <c r="J4936" s="25"/>
      <c r="K4936" s="25"/>
      <c r="M4936" s="25"/>
      <c r="P4936" s="25"/>
      <c r="R4936" s="25"/>
      <c r="T4936" s="37"/>
      <c r="U4936" s="37"/>
      <c r="W4936" s="37"/>
      <c r="Y4936" s="37"/>
      <c r="Z4936" s="37"/>
      <c r="AB4936" s="37"/>
    </row>
    <row r="4937" spans="1:28" x14ac:dyDescent="0.2">
      <c r="A4937" s="124"/>
      <c r="B4937" s="37"/>
      <c r="C4937" s="37"/>
      <c r="D4937" s="37"/>
      <c r="F4937" s="37"/>
      <c r="G4937" s="37"/>
      <c r="H4937" s="37"/>
      <c r="J4937" s="25"/>
      <c r="K4937" s="25"/>
      <c r="M4937" s="25"/>
      <c r="P4937" s="25"/>
      <c r="R4937" s="25"/>
      <c r="T4937" s="37"/>
      <c r="U4937" s="37"/>
      <c r="W4937" s="37"/>
      <c r="Y4937" s="37"/>
      <c r="Z4937" s="37"/>
      <c r="AB4937" s="37"/>
    </row>
    <row r="4938" spans="1:28" x14ac:dyDescent="0.2">
      <c r="A4938" s="124"/>
      <c r="B4938" s="37"/>
      <c r="C4938" s="37"/>
      <c r="D4938" s="37"/>
      <c r="F4938" s="37"/>
      <c r="G4938" s="37"/>
      <c r="H4938" s="37"/>
      <c r="J4938" s="25"/>
      <c r="K4938" s="25"/>
      <c r="M4938" s="25"/>
      <c r="P4938" s="25"/>
      <c r="R4938" s="25"/>
      <c r="T4938" s="37"/>
      <c r="U4938" s="37"/>
      <c r="W4938" s="37"/>
      <c r="Y4938" s="37"/>
      <c r="Z4938" s="37"/>
      <c r="AB4938" s="37"/>
    </row>
    <row r="4939" spans="1:28" x14ac:dyDescent="0.2">
      <c r="A4939" s="124"/>
      <c r="B4939" s="37"/>
      <c r="C4939" s="37"/>
      <c r="D4939" s="37"/>
      <c r="F4939" s="37"/>
      <c r="G4939" s="37"/>
      <c r="H4939" s="37"/>
      <c r="J4939" s="25"/>
      <c r="K4939" s="25"/>
      <c r="M4939" s="25"/>
      <c r="P4939" s="25"/>
      <c r="R4939" s="25"/>
      <c r="T4939" s="37"/>
      <c r="U4939" s="37"/>
      <c r="W4939" s="37"/>
      <c r="Y4939" s="37"/>
      <c r="Z4939" s="37"/>
      <c r="AB4939" s="37"/>
    </row>
    <row r="4940" spans="1:28" x14ac:dyDescent="0.2">
      <c r="A4940" s="124"/>
      <c r="B4940" s="37"/>
      <c r="C4940" s="37"/>
      <c r="D4940" s="37"/>
      <c r="F4940" s="37"/>
      <c r="G4940" s="37"/>
      <c r="H4940" s="37"/>
      <c r="J4940" s="25"/>
      <c r="K4940" s="25"/>
      <c r="M4940" s="25"/>
      <c r="P4940" s="25"/>
      <c r="R4940" s="25"/>
      <c r="T4940" s="37"/>
      <c r="U4940" s="37"/>
      <c r="W4940" s="37"/>
      <c r="Y4940" s="37"/>
      <c r="Z4940" s="37"/>
      <c r="AB4940" s="37"/>
    </row>
    <row r="4941" spans="1:28" x14ac:dyDescent="0.2">
      <c r="A4941" s="124"/>
      <c r="B4941" s="37"/>
      <c r="C4941" s="37"/>
      <c r="D4941" s="37"/>
      <c r="F4941" s="37"/>
      <c r="G4941" s="37"/>
      <c r="H4941" s="37"/>
      <c r="J4941" s="25"/>
      <c r="K4941" s="25"/>
      <c r="M4941" s="25"/>
      <c r="P4941" s="25"/>
      <c r="R4941" s="25"/>
      <c r="T4941" s="37"/>
      <c r="U4941" s="37"/>
      <c r="W4941" s="37"/>
      <c r="Y4941" s="37"/>
      <c r="Z4941" s="37"/>
      <c r="AB4941" s="37"/>
    </row>
    <row r="4942" spans="1:28" x14ac:dyDescent="0.2">
      <c r="A4942" s="124"/>
      <c r="B4942" s="37"/>
      <c r="C4942" s="37"/>
      <c r="D4942" s="37"/>
      <c r="F4942" s="37"/>
      <c r="G4942" s="37"/>
      <c r="H4942" s="37"/>
      <c r="J4942" s="25"/>
      <c r="K4942" s="25"/>
      <c r="M4942" s="25"/>
      <c r="P4942" s="25"/>
      <c r="R4942" s="25"/>
      <c r="T4942" s="37"/>
      <c r="U4942" s="37"/>
      <c r="W4942" s="37"/>
      <c r="Y4942" s="37"/>
      <c r="Z4942" s="37"/>
      <c r="AB4942" s="37"/>
    </row>
    <row r="4943" spans="1:28" x14ac:dyDescent="0.2">
      <c r="A4943" s="124"/>
      <c r="B4943" s="37"/>
      <c r="C4943" s="37"/>
      <c r="D4943" s="37"/>
      <c r="F4943" s="37"/>
      <c r="G4943" s="37"/>
      <c r="H4943" s="37"/>
      <c r="J4943" s="25"/>
      <c r="K4943" s="25"/>
      <c r="M4943" s="25"/>
      <c r="P4943" s="25"/>
      <c r="R4943" s="25"/>
      <c r="T4943" s="37"/>
      <c r="U4943" s="37"/>
      <c r="W4943" s="37"/>
      <c r="Y4943" s="37"/>
      <c r="Z4943" s="37"/>
      <c r="AB4943" s="37"/>
    </row>
    <row r="4944" spans="1:28" x14ac:dyDescent="0.2">
      <c r="A4944" s="124"/>
      <c r="B4944" s="37"/>
      <c r="C4944" s="37"/>
      <c r="D4944" s="37"/>
      <c r="F4944" s="37"/>
      <c r="G4944" s="37"/>
      <c r="H4944" s="37"/>
      <c r="J4944" s="25"/>
      <c r="K4944" s="25"/>
      <c r="M4944" s="25"/>
      <c r="P4944" s="25"/>
      <c r="R4944" s="25"/>
      <c r="T4944" s="37"/>
      <c r="U4944" s="37"/>
      <c r="W4944" s="37"/>
      <c r="Y4944" s="37"/>
      <c r="Z4944" s="37"/>
      <c r="AB4944" s="37"/>
    </row>
    <row r="4945" spans="1:28" x14ac:dyDescent="0.2">
      <c r="A4945" s="124"/>
      <c r="B4945" s="37"/>
      <c r="C4945" s="37"/>
      <c r="D4945" s="37"/>
      <c r="F4945" s="37"/>
      <c r="G4945" s="37"/>
      <c r="H4945" s="37"/>
      <c r="J4945" s="25"/>
      <c r="K4945" s="25"/>
      <c r="M4945" s="25"/>
      <c r="P4945" s="25"/>
      <c r="R4945" s="25"/>
      <c r="T4945" s="37"/>
      <c r="U4945" s="37"/>
      <c r="W4945" s="37"/>
      <c r="Y4945" s="37"/>
      <c r="Z4945" s="37"/>
      <c r="AB4945" s="37"/>
    </row>
    <row r="4946" spans="1:28" x14ac:dyDescent="0.2">
      <c r="A4946" s="124"/>
      <c r="B4946" s="37"/>
      <c r="C4946" s="37"/>
      <c r="D4946" s="37"/>
      <c r="F4946" s="37"/>
      <c r="G4946" s="37"/>
      <c r="H4946" s="37"/>
      <c r="J4946" s="25"/>
      <c r="K4946" s="25"/>
      <c r="M4946" s="25"/>
      <c r="P4946" s="25"/>
      <c r="R4946" s="25"/>
      <c r="T4946" s="37"/>
      <c r="U4946" s="37"/>
      <c r="W4946" s="37"/>
      <c r="Y4946" s="37"/>
      <c r="Z4946" s="37"/>
      <c r="AB4946" s="37"/>
    </row>
    <row r="4947" spans="1:28" x14ac:dyDescent="0.2">
      <c r="A4947" s="124"/>
      <c r="B4947" s="37"/>
      <c r="C4947" s="37"/>
      <c r="D4947" s="37"/>
      <c r="F4947" s="37"/>
      <c r="G4947" s="37"/>
      <c r="H4947" s="37"/>
      <c r="J4947" s="25"/>
      <c r="K4947" s="25"/>
      <c r="M4947" s="25"/>
      <c r="P4947" s="25"/>
      <c r="R4947" s="25"/>
      <c r="T4947" s="37"/>
      <c r="U4947" s="37"/>
      <c r="W4947" s="37"/>
      <c r="Y4947" s="37"/>
      <c r="Z4947" s="37"/>
      <c r="AB4947" s="37"/>
    </row>
    <row r="4948" spans="1:28" x14ac:dyDescent="0.2">
      <c r="A4948" s="124"/>
      <c r="B4948" s="37"/>
      <c r="C4948" s="37"/>
      <c r="D4948" s="37"/>
      <c r="F4948" s="37"/>
      <c r="G4948" s="37"/>
      <c r="H4948" s="37"/>
      <c r="J4948" s="25"/>
      <c r="K4948" s="25"/>
      <c r="M4948" s="25"/>
      <c r="P4948" s="25"/>
      <c r="R4948" s="25"/>
      <c r="T4948" s="37"/>
      <c r="U4948" s="37"/>
      <c r="W4948" s="37"/>
      <c r="Y4948" s="37"/>
      <c r="Z4948" s="37"/>
      <c r="AB4948" s="37"/>
    </row>
    <row r="4949" spans="1:28" x14ac:dyDescent="0.2">
      <c r="A4949" s="124"/>
      <c r="B4949" s="37"/>
      <c r="C4949" s="37"/>
      <c r="D4949" s="37"/>
      <c r="F4949" s="37"/>
      <c r="G4949" s="37"/>
      <c r="H4949" s="37"/>
      <c r="J4949" s="25"/>
      <c r="K4949" s="25"/>
      <c r="M4949" s="25"/>
      <c r="P4949" s="25"/>
      <c r="R4949" s="25"/>
      <c r="T4949" s="37"/>
      <c r="U4949" s="37"/>
      <c r="W4949" s="37"/>
      <c r="Y4949" s="37"/>
      <c r="Z4949" s="37"/>
      <c r="AB4949" s="37"/>
    </row>
    <row r="4950" spans="1:28" x14ac:dyDescent="0.2">
      <c r="A4950" s="124"/>
      <c r="B4950" s="37"/>
      <c r="C4950" s="37"/>
      <c r="D4950" s="37"/>
      <c r="F4950" s="37"/>
      <c r="G4950" s="37"/>
      <c r="H4950" s="37"/>
      <c r="J4950" s="25"/>
      <c r="K4950" s="25"/>
      <c r="M4950" s="25"/>
      <c r="P4950" s="25"/>
      <c r="R4950" s="25"/>
      <c r="T4950" s="37"/>
      <c r="U4950" s="37"/>
      <c r="W4950" s="37"/>
      <c r="Y4950" s="37"/>
      <c r="Z4950" s="37"/>
      <c r="AB4950" s="37"/>
    </row>
    <row r="4951" spans="1:28" x14ac:dyDescent="0.2">
      <c r="A4951" s="124"/>
      <c r="B4951" s="37"/>
      <c r="C4951" s="37"/>
      <c r="D4951" s="37"/>
      <c r="F4951" s="37"/>
      <c r="G4951" s="37"/>
      <c r="H4951" s="37"/>
      <c r="J4951" s="25"/>
      <c r="K4951" s="25"/>
      <c r="M4951" s="25"/>
      <c r="P4951" s="25"/>
      <c r="R4951" s="25"/>
      <c r="T4951" s="37"/>
      <c r="U4951" s="37"/>
      <c r="W4951" s="37"/>
      <c r="Y4951" s="37"/>
      <c r="Z4951" s="37"/>
      <c r="AB4951" s="37"/>
    </row>
    <row r="4952" spans="1:28" x14ac:dyDescent="0.2">
      <c r="A4952" s="124"/>
      <c r="B4952" s="37"/>
      <c r="C4952" s="37"/>
      <c r="D4952" s="37"/>
      <c r="F4952" s="37"/>
      <c r="G4952" s="37"/>
      <c r="H4952" s="37"/>
      <c r="J4952" s="25"/>
      <c r="K4952" s="25"/>
      <c r="M4952" s="25"/>
      <c r="P4952" s="25"/>
      <c r="R4952" s="25"/>
      <c r="T4952" s="37"/>
      <c r="U4952" s="37"/>
      <c r="W4952" s="37"/>
      <c r="Y4952" s="37"/>
      <c r="Z4952" s="37"/>
      <c r="AB4952" s="37"/>
    </row>
    <row r="4953" spans="1:28" x14ac:dyDescent="0.2">
      <c r="A4953" s="124"/>
      <c r="B4953" s="37"/>
      <c r="C4953" s="37"/>
      <c r="D4953" s="37"/>
      <c r="F4953" s="37"/>
      <c r="G4953" s="37"/>
      <c r="H4953" s="37"/>
      <c r="J4953" s="25"/>
      <c r="K4953" s="25"/>
      <c r="M4953" s="25"/>
      <c r="P4953" s="25"/>
      <c r="R4953" s="25"/>
      <c r="T4953" s="37"/>
      <c r="U4953" s="37"/>
      <c r="W4953" s="37"/>
      <c r="Y4953" s="37"/>
      <c r="Z4953" s="37"/>
      <c r="AB4953" s="37"/>
    </row>
    <row r="4954" spans="1:28" x14ac:dyDescent="0.2">
      <c r="A4954" s="124"/>
      <c r="B4954" s="37"/>
      <c r="C4954" s="37"/>
      <c r="D4954" s="37"/>
      <c r="F4954" s="37"/>
      <c r="G4954" s="37"/>
      <c r="H4954" s="37"/>
      <c r="J4954" s="25"/>
      <c r="K4954" s="25"/>
      <c r="M4954" s="25"/>
      <c r="P4954" s="25"/>
      <c r="R4954" s="25"/>
      <c r="T4954" s="37"/>
      <c r="U4954" s="37"/>
      <c r="W4954" s="37"/>
      <c r="Y4954" s="37"/>
      <c r="Z4954" s="37"/>
      <c r="AB4954" s="37"/>
    </row>
    <row r="4955" spans="1:28" x14ac:dyDescent="0.2">
      <c r="A4955" s="124"/>
      <c r="B4955" s="37"/>
      <c r="C4955" s="37"/>
      <c r="D4955" s="37"/>
      <c r="F4955" s="37"/>
      <c r="G4955" s="37"/>
      <c r="H4955" s="37"/>
      <c r="J4955" s="25"/>
      <c r="K4955" s="25"/>
      <c r="M4955" s="25"/>
      <c r="P4955" s="25"/>
      <c r="R4955" s="25"/>
      <c r="T4955" s="37"/>
      <c r="U4955" s="37"/>
      <c r="W4955" s="37"/>
      <c r="Y4955" s="37"/>
      <c r="Z4955" s="37"/>
      <c r="AB4955" s="37"/>
    </row>
    <row r="4956" spans="1:28" x14ac:dyDescent="0.2">
      <c r="A4956" s="124"/>
      <c r="B4956" s="37"/>
      <c r="C4956" s="37"/>
      <c r="D4956" s="37"/>
      <c r="F4956" s="37"/>
      <c r="G4956" s="37"/>
      <c r="H4956" s="37"/>
      <c r="J4956" s="25"/>
      <c r="K4956" s="25"/>
      <c r="M4956" s="25"/>
      <c r="P4956" s="25"/>
      <c r="R4956" s="25"/>
      <c r="T4956" s="37"/>
      <c r="U4956" s="37"/>
      <c r="W4956" s="37"/>
      <c r="Y4956" s="37"/>
      <c r="Z4956" s="37"/>
      <c r="AB4956" s="37"/>
    </row>
    <row r="4957" spans="1:28" x14ac:dyDescent="0.2">
      <c r="A4957" s="124"/>
      <c r="B4957" s="37"/>
      <c r="C4957" s="37"/>
      <c r="D4957" s="37"/>
      <c r="F4957" s="37"/>
      <c r="G4957" s="37"/>
      <c r="H4957" s="37"/>
      <c r="J4957" s="25"/>
      <c r="K4957" s="25"/>
      <c r="M4957" s="25"/>
      <c r="P4957" s="25"/>
      <c r="R4957" s="25"/>
      <c r="T4957" s="37"/>
      <c r="U4957" s="37"/>
      <c r="W4957" s="37"/>
      <c r="Y4957" s="37"/>
      <c r="Z4957" s="37"/>
      <c r="AB4957" s="37"/>
    </row>
    <row r="4958" spans="1:28" x14ac:dyDescent="0.2">
      <c r="A4958" s="124"/>
      <c r="B4958" s="37"/>
      <c r="C4958" s="37"/>
      <c r="D4958" s="37"/>
      <c r="F4958" s="37"/>
      <c r="G4958" s="37"/>
      <c r="H4958" s="37"/>
      <c r="J4958" s="25"/>
      <c r="K4958" s="25"/>
      <c r="M4958" s="25"/>
      <c r="P4958" s="25"/>
      <c r="R4958" s="25"/>
      <c r="T4958" s="37"/>
      <c r="U4958" s="37"/>
      <c r="W4958" s="37"/>
      <c r="Y4958" s="37"/>
      <c r="Z4958" s="37"/>
      <c r="AB4958" s="37"/>
    </row>
    <row r="4959" spans="1:28" x14ac:dyDescent="0.2">
      <c r="A4959" s="124"/>
      <c r="B4959" s="37"/>
      <c r="C4959" s="37"/>
      <c r="D4959" s="37"/>
      <c r="F4959" s="37"/>
      <c r="G4959" s="37"/>
      <c r="H4959" s="37"/>
      <c r="J4959" s="25"/>
      <c r="K4959" s="25"/>
      <c r="M4959" s="25"/>
      <c r="P4959" s="25"/>
      <c r="R4959" s="25"/>
      <c r="T4959" s="37"/>
      <c r="U4959" s="37"/>
      <c r="W4959" s="37"/>
      <c r="Y4959" s="37"/>
      <c r="Z4959" s="37"/>
      <c r="AB4959" s="37"/>
    </row>
    <row r="4960" spans="1:28" x14ac:dyDescent="0.2">
      <c r="A4960" s="124"/>
      <c r="B4960" s="37"/>
      <c r="C4960" s="37"/>
      <c r="D4960" s="37"/>
      <c r="F4960" s="37"/>
      <c r="G4960" s="37"/>
      <c r="H4960" s="37"/>
      <c r="J4960" s="25"/>
      <c r="K4960" s="25"/>
      <c r="M4960" s="25"/>
      <c r="P4960" s="25"/>
      <c r="R4960" s="25"/>
      <c r="T4960" s="37"/>
      <c r="U4960" s="37"/>
      <c r="W4960" s="37"/>
      <c r="Y4960" s="37"/>
      <c r="Z4960" s="37"/>
      <c r="AB4960" s="37"/>
    </row>
    <row r="4961" spans="1:28" x14ac:dyDescent="0.2">
      <c r="A4961" s="124"/>
      <c r="B4961" s="37"/>
      <c r="C4961" s="37"/>
      <c r="D4961" s="37"/>
      <c r="F4961" s="37"/>
      <c r="G4961" s="37"/>
      <c r="H4961" s="37"/>
      <c r="J4961" s="25"/>
      <c r="K4961" s="25"/>
      <c r="M4961" s="25"/>
      <c r="P4961" s="25"/>
      <c r="R4961" s="25"/>
      <c r="T4961" s="37"/>
      <c r="U4961" s="37"/>
      <c r="W4961" s="37"/>
      <c r="Y4961" s="37"/>
      <c r="Z4961" s="37"/>
      <c r="AB4961" s="37"/>
    </row>
    <row r="4962" spans="1:28" x14ac:dyDescent="0.2">
      <c r="A4962" s="124"/>
      <c r="B4962" s="37"/>
      <c r="C4962" s="37"/>
      <c r="D4962" s="37"/>
      <c r="F4962" s="37"/>
      <c r="G4962" s="37"/>
      <c r="H4962" s="37"/>
      <c r="J4962" s="25"/>
      <c r="K4962" s="25"/>
      <c r="M4962" s="25"/>
      <c r="P4962" s="25"/>
      <c r="R4962" s="25"/>
      <c r="T4962" s="37"/>
      <c r="U4962" s="37"/>
      <c r="W4962" s="37"/>
      <c r="Y4962" s="37"/>
      <c r="Z4962" s="37"/>
      <c r="AB4962" s="37"/>
    </row>
    <row r="4963" spans="1:28" x14ac:dyDescent="0.2">
      <c r="A4963" s="124"/>
      <c r="B4963" s="37"/>
      <c r="C4963" s="37"/>
      <c r="D4963" s="37"/>
      <c r="F4963" s="37"/>
      <c r="G4963" s="37"/>
      <c r="H4963" s="37"/>
      <c r="J4963" s="25"/>
      <c r="K4963" s="25"/>
      <c r="M4963" s="25"/>
      <c r="P4963" s="25"/>
      <c r="R4963" s="25"/>
      <c r="T4963" s="37"/>
      <c r="U4963" s="37"/>
      <c r="W4963" s="37"/>
      <c r="Y4963" s="37"/>
      <c r="Z4963" s="37"/>
      <c r="AB4963" s="37"/>
    </row>
    <row r="4964" spans="1:28" x14ac:dyDescent="0.2">
      <c r="A4964" s="124"/>
      <c r="B4964" s="37"/>
      <c r="C4964" s="37"/>
      <c r="D4964" s="37"/>
      <c r="F4964" s="37"/>
      <c r="G4964" s="37"/>
      <c r="H4964" s="37"/>
      <c r="J4964" s="25"/>
      <c r="K4964" s="25"/>
      <c r="M4964" s="25"/>
      <c r="P4964" s="25"/>
      <c r="R4964" s="25"/>
      <c r="T4964" s="37"/>
      <c r="U4964" s="37"/>
      <c r="W4964" s="37"/>
      <c r="Y4964" s="37"/>
      <c r="Z4964" s="37"/>
      <c r="AB4964" s="37"/>
    </row>
    <row r="4965" spans="1:28" x14ac:dyDescent="0.2">
      <c r="A4965" s="124"/>
      <c r="B4965" s="37"/>
      <c r="C4965" s="37"/>
      <c r="D4965" s="37"/>
      <c r="F4965" s="37"/>
      <c r="G4965" s="37"/>
      <c r="H4965" s="37"/>
      <c r="J4965" s="25"/>
      <c r="K4965" s="25"/>
      <c r="M4965" s="25"/>
      <c r="P4965" s="25"/>
      <c r="R4965" s="25"/>
      <c r="T4965" s="37"/>
      <c r="U4965" s="37"/>
      <c r="W4965" s="37"/>
      <c r="Y4965" s="37"/>
      <c r="Z4965" s="37"/>
      <c r="AB4965" s="37"/>
    </row>
    <row r="4966" spans="1:28" x14ac:dyDescent="0.2">
      <c r="A4966" s="124"/>
      <c r="B4966" s="37"/>
      <c r="C4966" s="37"/>
      <c r="D4966" s="37"/>
      <c r="F4966" s="37"/>
      <c r="G4966" s="37"/>
      <c r="H4966" s="37"/>
      <c r="J4966" s="25"/>
      <c r="K4966" s="25"/>
      <c r="M4966" s="25"/>
      <c r="P4966" s="25"/>
      <c r="R4966" s="25"/>
      <c r="T4966" s="37"/>
      <c r="U4966" s="37"/>
      <c r="W4966" s="37"/>
      <c r="Y4966" s="37"/>
      <c r="Z4966" s="37"/>
      <c r="AB4966" s="37"/>
    </row>
    <row r="4967" spans="1:28" x14ac:dyDescent="0.2">
      <c r="A4967" s="124"/>
      <c r="B4967" s="37"/>
      <c r="C4967" s="37"/>
      <c r="D4967" s="37"/>
      <c r="F4967" s="37"/>
      <c r="G4967" s="37"/>
      <c r="H4967" s="37"/>
      <c r="J4967" s="25"/>
      <c r="K4967" s="25"/>
      <c r="M4967" s="25"/>
      <c r="P4967" s="25"/>
      <c r="R4967" s="25"/>
      <c r="T4967" s="37"/>
      <c r="U4967" s="37"/>
      <c r="W4967" s="37"/>
      <c r="Y4967" s="37"/>
      <c r="Z4967" s="37"/>
      <c r="AB4967" s="37"/>
    </row>
    <row r="4968" spans="1:28" x14ac:dyDescent="0.2">
      <c r="A4968" s="124"/>
      <c r="B4968" s="37"/>
      <c r="C4968" s="37"/>
      <c r="D4968" s="37"/>
      <c r="F4968" s="37"/>
      <c r="G4968" s="37"/>
      <c r="H4968" s="37"/>
      <c r="J4968" s="25"/>
      <c r="K4968" s="25"/>
      <c r="M4968" s="25"/>
      <c r="P4968" s="25"/>
      <c r="R4968" s="25"/>
      <c r="T4968" s="37"/>
      <c r="U4968" s="37"/>
      <c r="W4968" s="37"/>
      <c r="Y4968" s="37"/>
      <c r="Z4968" s="37"/>
      <c r="AB4968" s="37"/>
    </row>
    <row r="4969" spans="1:28" x14ac:dyDescent="0.2">
      <c r="A4969" s="124"/>
      <c r="B4969" s="37"/>
      <c r="C4969" s="37"/>
      <c r="D4969" s="37"/>
      <c r="F4969" s="37"/>
      <c r="G4969" s="37"/>
      <c r="H4969" s="37"/>
      <c r="J4969" s="25"/>
      <c r="K4969" s="25"/>
      <c r="M4969" s="25"/>
      <c r="P4969" s="25"/>
      <c r="R4969" s="25"/>
      <c r="T4969" s="37"/>
      <c r="U4969" s="37"/>
      <c r="W4969" s="37"/>
      <c r="Y4969" s="37"/>
      <c r="Z4969" s="37"/>
      <c r="AB4969" s="37"/>
    </row>
    <row r="4970" spans="1:28" x14ac:dyDescent="0.2">
      <c r="A4970" s="124"/>
      <c r="B4970" s="37"/>
      <c r="C4970" s="37"/>
      <c r="D4970" s="37"/>
      <c r="F4970" s="37"/>
      <c r="G4970" s="37"/>
      <c r="H4970" s="37"/>
      <c r="J4970" s="25"/>
      <c r="K4970" s="25"/>
      <c r="M4970" s="25"/>
      <c r="P4970" s="25"/>
      <c r="R4970" s="25"/>
      <c r="T4970" s="37"/>
      <c r="U4970" s="37"/>
      <c r="W4970" s="37"/>
      <c r="Y4970" s="37"/>
      <c r="Z4970" s="37"/>
      <c r="AB4970" s="37"/>
    </row>
    <row r="4971" spans="1:28" x14ac:dyDescent="0.2">
      <c r="A4971" s="124"/>
      <c r="B4971" s="37"/>
      <c r="C4971" s="37"/>
      <c r="D4971" s="37"/>
      <c r="F4971" s="37"/>
      <c r="G4971" s="37"/>
      <c r="H4971" s="37"/>
      <c r="J4971" s="25"/>
      <c r="K4971" s="25"/>
      <c r="M4971" s="25"/>
      <c r="P4971" s="25"/>
      <c r="R4971" s="25"/>
      <c r="T4971" s="37"/>
      <c r="U4971" s="37"/>
      <c r="W4971" s="37"/>
      <c r="Y4971" s="37"/>
      <c r="Z4971" s="37"/>
      <c r="AB4971" s="37"/>
    </row>
    <row r="4972" spans="1:28" x14ac:dyDescent="0.2">
      <c r="A4972" s="124"/>
      <c r="B4972" s="37"/>
      <c r="C4972" s="37"/>
      <c r="D4972" s="37"/>
      <c r="F4972" s="37"/>
      <c r="G4972" s="37"/>
      <c r="H4972" s="37"/>
      <c r="J4972" s="25"/>
      <c r="K4972" s="25"/>
      <c r="M4972" s="25"/>
      <c r="P4972" s="25"/>
      <c r="R4972" s="25"/>
      <c r="T4972" s="37"/>
      <c r="U4972" s="37"/>
      <c r="W4972" s="37"/>
      <c r="Y4972" s="37"/>
      <c r="Z4972" s="37"/>
      <c r="AB4972" s="37"/>
    </row>
    <row r="4973" spans="1:28" x14ac:dyDescent="0.2">
      <c r="A4973" s="124"/>
      <c r="B4973" s="37"/>
      <c r="C4973" s="37"/>
      <c r="D4973" s="37"/>
      <c r="F4973" s="37"/>
      <c r="G4973" s="37"/>
      <c r="H4973" s="37"/>
      <c r="J4973" s="25"/>
      <c r="K4973" s="25"/>
      <c r="M4973" s="25"/>
      <c r="P4973" s="25"/>
      <c r="R4973" s="25"/>
      <c r="T4973" s="37"/>
      <c r="U4973" s="37"/>
      <c r="W4973" s="37"/>
      <c r="Y4973" s="37"/>
      <c r="Z4973" s="37"/>
      <c r="AB4973" s="37"/>
    </row>
    <row r="4974" spans="1:28" x14ac:dyDescent="0.2">
      <c r="A4974" s="124"/>
      <c r="B4974" s="37"/>
      <c r="C4974" s="37"/>
      <c r="D4974" s="37"/>
      <c r="F4974" s="37"/>
      <c r="G4974" s="37"/>
      <c r="H4974" s="37"/>
      <c r="J4974" s="25"/>
      <c r="K4974" s="25"/>
      <c r="M4974" s="25"/>
      <c r="P4974" s="25"/>
      <c r="R4974" s="25"/>
      <c r="T4974" s="37"/>
      <c r="U4974" s="37"/>
      <c r="W4974" s="37"/>
      <c r="Y4974" s="37"/>
      <c r="Z4974" s="37"/>
      <c r="AB4974" s="37"/>
    </row>
    <row r="4975" spans="1:28" x14ac:dyDescent="0.2">
      <c r="A4975" s="124"/>
      <c r="B4975" s="37"/>
      <c r="C4975" s="37"/>
      <c r="D4975" s="37"/>
      <c r="F4975" s="37"/>
      <c r="G4975" s="37"/>
      <c r="H4975" s="37"/>
      <c r="J4975" s="25"/>
      <c r="K4975" s="25"/>
      <c r="M4975" s="25"/>
      <c r="P4975" s="25"/>
      <c r="R4975" s="25"/>
      <c r="T4975" s="37"/>
      <c r="U4975" s="37"/>
      <c r="W4975" s="37"/>
      <c r="Y4975" s="37"/>
      <c r="Z4975" s="37"/>
      <c r="AB4975" s="37"/>
    </row>
    <row r="4976" spans="1:28" x14ac:dyDescent="0.2">
      <c r="A4976" s="124"/>
      <c r="B4976" s="37"/>
      <c r="C4976" s="37"/>
      <c r="D4976" s="37"/>
      <c r="F4976" s="37"/>
      <c r="G4976" s="37"/>
      <c r="H4976" s="37"/>
      <c r="J4976" s="25"/>
      <c r="K4976" s="25"/>
      <c r="M4976" s="25"/>
      <c r="P4976" s="25"/>
      <c r="R4976" s="25"/>
      <c r="T4976" s="37"/>
      <c r="U4976" s="37"/>
      <c r="W4976" s="37"/>
      <c r="Y4976" s="37"/>
      <c r="Z4976" s="37"/>
      <c r="AB4976" s="37"/>
    </row>
    <row r="4977" spans="1:28" x14ac:dyDescent="0.2">
      <c r="A4977" s="124"/>
      <c r="B4977" s="37"/>
      <c r="C4977" s="37"/>
      <c r="D4977" s="37"/>
      <c r="F4977" s="37"/>
      <c r="G4977" s="37"/>
      <c r="H4977" s="37"/>
      <c r="J4977" s="25"/>
      <c r="K4977" s="25"/>
      <c r="M4977" s="25"/>
      <c r="P4977" s="25"/>
      <c r="R4977" s="25"/>
      <c r="T4977" s="37"/>
      <c r="U4977" s="37"/>
      <c r="W4977" s="37"/>
      <c r="Y4977" s="37"/>
      <c r="Z4977" s="37"/>
      <c r="AB4977" s="37"/>
    </row>
    <row r="4978" spans="1:28" x14ac:dyDescent="0.2">
      <c r="A4978" s="124"/>
      <c r="B4978" s="37"/>
      <c r="C4978" s="37"/>
      <c r="D4978" s="37"/>
      <c r="F4978" s="37"/>
      <c r="G4978" s="37"/>
      <c r="H4978" s="37"/>
      <c r="J4978" s="25"/>
      <c r="K4978" s="25"/>
      <c r="M4978" s="25"/>
      <c r="P4978" s="25"/>
      <c r="R4978" s="25"/>
      <c r="T4978" s="37"/>
      <c r="U4978" s="37"/>
      <c r="W4978" s="37"/>
      <c r="Y4978" s="37"/>
      <c r="Z4978" s="37"/>
      <c r="AB4978" s="37"/>
    </row>
    <row r="4979" spans="1:28" x14ac:dyDescent="0.2">
      <c r="A4979" s="124"/>
      <c r="B4979" s="37"/>
      <c r="C4979" s="37"/>
      <c r="D4979" s="37"/>
      <c r="F4979" s="37"/>
      <c r="G4979" s="37"/>
      <c r="H4979" s="37"/>
      <c r="J4979" s="25"/>
      <c r="K4979" s="25"/>
      <c r="M4979" s="25"/>
      <c r="P4979" s="25"/>
      <c r="R4979" s="25"/>
      <c r="T4979" s="37"/>
      <c r="U4979" s="37"/>
      <c r="W4979" s="37"/>
      <c r="Y4979" s="37"/>
      <c r="Z4979" s="37"/>
      <c r="AB4979" s="37"/>
    </row>
    <row r="4980" spans="1:28" x14ac:dyDescent="0.2">
      <c r="A4980" s="124"/>
      <c r="B4980" s="37"/>
      <c r="C4980" s="37"/>
      <c r="D4980" s="37"/>
      <c r="F4980" s="37"/>
      <c r="G4980" s="37"/>
      <c r="H4980" s="37"/>
      <c r="J4980" s="25"/>
      <c r="K4980" s="25"/>
      <c r="M4980" s="25"/>
      <c r="P4980" s="25"/>
      <c r="R4980" s="25"/>
      <c r="T4980" s="37"/>
      <c r="U4980" s="37"/>
      <c r="W4980" s="37"/>
      <c r="Y4980" s="37"/>
      <c r="Z4980" s="37"/>
      <c r="AB4980" s="37"/>
    </row>
    <row r="4981" spans="1:28" x14ac:dyDescent="0.2">
      <c r="A4981" s="124"/>
      <c r="B4981" s="37"/>
      <c r="C4981" s="37"/>
      <c r="D4981" s="37"/>
      <c r="F4981" s="37"/>
      <c r="G4981" s="37"/>
      <c r="H4981" s="37"/>
      <c r="J4981" s="25"/>
      <c r="K4981" s="25"/>
      <c r="M4981" s="25"/>
      <c r="P4981" s="25"/>
      <c r="R4981" s="25"/>
      <c r="T4981" s="37"/>
      <c r="U4981" s="37"/>
      <c r="W4981" s="37"/>
      <c r="Y4981" s="37"/>
      <c r="Z4981" s="37"/>
      <c r="AB4981" s="37"/>
    </row>
    <row r="4982" spans="1:28" x14ac:dyDescent="0.2">
      <c r="A4982" s="124"/>
      <c r="B4982" s="37"/>
      <c r="C4982" s="37"/>
      <c r="D4982" s="37"/>
      <c r="F4982" s="37"/>
      <c r="G4982" s="37"/>
      <c r="H4982" s="37"/>
      <c r="J4982" s="25"/>
      <c r="K4982" s="25"/>
      <c r="M4982" s="25"/>
      <c r="P4982" s="25"/>
      <c r="R4982" s="25"/>
      <c r="T4982" s="37"/>
      <c r="U4982" s="37"/>
      <c r="W4982" s="37"/>
      <c r="Y4982" s="37"/>
      <c r="Z4982" s="37"/>
      <c r="AB4982" s="37"/>
    </row>
    <row r="4983" spans="1:28" x14ac:dyDescent="0.2">
      <c r="A4983" s="124"/>
      <c r="B4983" s="37"/>
      <c r="C4983" s="37"/>
      <c r="D4983" s="37"/>
      <c r="F4983" s="37"/>
      <c r="G4983" s="37"/>
      <c r="H4983" s="37"/>
      <c r="J4983" s="25"/>
      <c r="K4983" s="25"/>
      <c r="M4983" s="25"/>
      <c r="P4983" s="25"/>
      <c r="R4983" s="25"/>
      <c r="T4983" s="37"/>
      <c r="U4983" s="37"/>
      <c r="W4983" s="37"/>
      <c r="Y4983" s="37"/>
      <c r="Z4983" s="37"/>
      <c r="AB4983" s="37"/>
    </row>
    <row r="4984" spans="1:28" x14ac:dyDescent="0.2">
      <c r="A4984" s="124"/>
      <c r="B4984" s="37"/>
      <c r="C4984" s="37"/>
      <c r="D4984" s="37"/>
      <c r="F4984" s="37"/>
      <c r="G4984" s="37"/>
      <c r="H4984" s="37"/>
      <c r="J4984" s="25"/>
      <c r="K4984" s="25"/>
      <c r="M4984" s="25"/>
      <c r="P4984" s="25"/>
      <c r="R4984" s="25"/>
      <c r="T4984" s="37"/>
      <c r="U4984" s="37"/>
      <c r="W4984" s="37"/>
      <c r="Y4984" s="37"/>
      <c r="Z4984" s="37"/>
      <c r="AB4984" s="37"/>
    </row>
    <row r="4985" spans="1:28" x14ac:dyDescent="0.2">
      <c r="A4985" s="124"/>
      <c r="B4985" s="37"/>
      <c r="C4985" s="37"/>
      <c r="D4985" s="37"/>
      <c r="F4985" s="37"/>
      <c r="G4985" s="37"/>
      <c r="H4985" s="37"/>
      <c r="J4985" s="25"/>
      <c r="K4985" s="25"/>
      <c r="M4985" s="25"/>
      <c r="P4985" s="25"/>
      <c r="R4985" s="25"/>
      <c r="T4985" s="37"/>
      <c r="U4985" s="37"/>
      <c r="W4985" s="37"/>
      <c r="Y4985" s="37"/>
      <c r="Z4985" s="37"/>
      <c r="AB4985" s="37"/>
    </row>
    <row r="4986" spans="1:28" x14ac:dyDescent="0.2">
      <c r="A4986" s="124"/>
      <c r="B4986" s="37"/>
      <c r="C4986" s="37"/>
      <c r="D4986" s="37"/>
      <c r="F4986" s="37"/>
      <c r="G4986" s="37"/>
      <c r="H4986" s="37"/>
      <c r="J4986" s="25"/>
      <c r="K4986" s="25"/>
      <c r="M4986" s="25"/>
      <c r="P4986" s="25"/>
      <c r="R4986" s="25"/>
      <c r="T4986" s="37"/>
      <c r="U4986" s="37"/>
      <c r="W4986" s="37"/>
      <c r="Y4986" s="37"/>
      <c r="Z4986" s="37"/>
      <c r="AB4986" s="37"/>
    </row>
    <row r="4987" spans="1:28" x14ac:dyDescent="0.2">
      <c r="A4987" s="124"/>
      <c r="B4987" s="37"/>
      <c r="C4987" s="37"/>
      <c r="D4987" s="37"/>
      <c r="F4987" s="37"/>
      <c r="G4987" s="37"/>
      <c r="H4987" s="37"/>
      <c r="J4987" s="25"/>
      <c r="K4987" s="25"/>
      <c r="M4987" s="25"/>
      <c r="P4987" s="25"/>
      <c r="R4987" s="25"/>
      <c r="T4987" s="37"/>
      <c r="U4987" s="37"/>
      <c r="W4987" s="37"/>
      <c r="Y4987" s="37"/>
      <c r="Z4987" s="37"/>
      <c r="AB4987" s="37"/>
    </row>
    <row r="4988" spans="1:28" x14ac:dyDescent="0.2">
      <c r="A4988" s="124"/>
      <c r="B4988" s="37"/>
      <c r="C4988" s="37"/>
      <c r="D4988" s="37"/>
      <c r="F4988" s="37"/>
      <c r="G4988" s="37"/>
      <c r="H4988" s="37"/>
      <c r="J4988" s="25"/>
      <c r="K4988" s="25"/>
      <c r="M4988" s="25"/>
      <c r="P4988" s="25"/>
      <c r="R4988" s="25"/>
      <c r="T4988" s="37"/>
      <c r="U4988" s="37"/>
      <c r="W4988" s="37"/>
      <c r="Y4988" s="37"/>
      <c r="Z4988" s="37"/>
      <c r="AB4988" s="37"/>
    </row>
    <row r="4989" spans="1:28" x14ac:dyDescent="0.2">
      <c r="A4989" s="124"/>
      <c r="B4989" s="37"/>
      <c r="C4989" s="37"/>
      <c r="D4989" s="37"/>
      <c r="F4989" s="37"/>
      <c r="G4989" s="37"/>
      <c r="H4989" s="37"/>
      <c r="J4989" s="25"/>
      <c r="K4989" s="25"/>
      <c r="M4989" s="25"/>
      <c r="P4989" s="25"/>
      <c r="R4989" s="25"/>
      <c r="T4989" s="37"/>
      <c r="U4989" s="37"/>
      <c r="W4989" s="37"/>
      <c r="Y4989" s="37"/>
      <c r="Z4989" s="37"/>
      <c r="AB4989" s="37"/>
    </row>
    <row r="4990" spans="1:28" x14ac:dyDescent="0.2">
      <c r="A4990" s="124"/>
      <c r="B4990" s="37"/>
      <c r="C4990" s="37"/>
      <c r="D4990" s="37"/>
      <c r="F4990" s="37"/>
      <c r="G4990" s="37"/>
      <c r="H4990" s="37"/>
      <c r="J4990" s="25"/>
      <c r="K4990" s="25"/>
      <c r="M4990" s="25"/>
      <c r="P4990" s="25"/>
      <c r="R4990" s="25"/>
      <c r="T4990" s="37"/>
      <c r="U4990" s="37"/>
      <c r="W4990" s="37"/>
      <c r="Y4990" s="37"/>
      <c r="Z4990" s="37"/>
      <c r="AB4990" s="37"/>
    </row>
    <row r="4991" spans="1:28" x14ac:dyDescent="0.2">
      <c r="A4991" s="124"/>
      <c r="B4991" s="37"/>
      <c r="C4991" s="37"/>
      <c r="D4991" s="37"/>
      <c r="F4991" s="37"/>
      <c r="G4991" s="37"/>
      <c r="H4991" s="37"/>
      <c r="J4991" s="25"/>
      <c r="K4991" s="25"/>
      <c r="M4991" s="25"/>
      <c r="P4991" s="25"/>
      <c r="R4991" s="25"/>
      <c r="T4991" s="37"/>
      <c r="U4991" s="37"/>
      <c r="W4991" s="37"/>
      <c r="Y4991" s="37"/>
      <c r="Z4991" s="37"/>
      <c r="AB4991" s="37"/>
    </row>
    <row r="4992" spans="1:28" x14ac:dyDescent="0.2">
      <c r="A4992" s="124"/>
      <c r="B4992" s="37"/>
      <c r="C4992" s="37"/>
      <c r="D4992" s="37"/>
      <c r="F4992" s="37"/>
      <c r="G4992" s="37"/>
      <c r="H4992" s="37"/>
      <c r="J4992" s="25"/>
      <c r="K4992" s="25"/>
      <c r="M4992" s="25"/>
      <c r="P4992" s="25"/>
      <c r="R4992" s="25"/>
      <c r="T4992" s="37"/>
      <c r="U4992" s="37"/>
      <c r="W4992" s="37"/>
      <c r="Y4992" s="37"/>
      <c r="Z4992" s="37"/>
      <c r="AB4992" s="37"/>
    </row>
    <row r="4993" spans="1:28" x14ac:dyDescent="0.2">
      <c r="A4993" s="124"/>
      <c r="B4993" s="37"/>
      <c r="C4993" s="37"/>
      <c r="D4993" s="37"/>
      <c r="F4993" s="37"/>
      <c r="G4993" s="37"/>
      <c r="H4993" s="37"/>
      <c r="J4993" s="25"/>
      <c r="K4993" s="25"/>
      <c r="M4993" s="25"/>
      <c r="P4993" s="25"/>
      <c r="R4993" s="25"/>
      <c r="T4993" s="37"/>
      <c r="U4993" s="37"/>
      <c r="W4993" s="37"/>
      <c r="Y4993" s="37"/>
      <c r="Z4993" s="37"/>
      <c r="AB4993" s="37"/>
    </row>
    <row r="4994" spans="1:28" x14ac:dyDescent="0.2">
      <c r="A4994" s="124"/>
      <c r="B4994" s="37"/>
      <c r="C4994" s="37"/>
      <c r="D4994" s="37"/>
      <c r="F4994" s="37"/>
      <c r="G4994" s="37"/>
      <c r="H4994" s="37"/>
      <c r="J4994" s="25"/>
      <c r="K4994" s="25"/>
      <c r="M4994" s="25"/>
      <c r="P4994" s="25"/>
      <c r="R4994" s="25"/>
      <c r="T4994" s="37"/>
      <c r="U4994" s="37"/>
      <c r="W4994" s="37"/>
      <c r="Y4994" s="37"/>
      <c r="Z4994" s="37"/>
      <c r="AB4994" s="37"/>
    </row>
    <row r="4995" spans="1:28" x14ac:dyDescent="0.2">
      <c r="A4995" s="124"/>
      <c r="B4995" s="37"/>
      <c r="C4995" s="37"/>
      <c r="D4995" s="37"/>
      <c r="F4995" s="37"/>
      <c r="G4995" s="37"/>
      <c r="H4995" s="37"/>
      <c r="J4995" s="25"/>
      <c r="K4995" s="25"/>
      <c r="M4995" s="25"/>
      <c r="P4995" s="25"/>
      <c r="R4995" s="25"/>
      <c r="T4995" s="37"/>
      <c r="U4995" s="37"/>
      <c r="W4995" s="37"/>
      <c r="Y4995" s="37"/>
      <c r="Z4995" s="37"/>
      <c r="AB4995" s="37"/>
    </row>
    <row r="4996" spans="1:28" x14ac:dyDescent="0.2">
      <c r="A4996" s="124"/>
      <c r="B4996" s="37"/>
      <c r="C4996" s="37"/>
      <c r="D4996" s="37"/>
      <c r="F4996" s="37"/>
      <c r="G4996" s="37"/>
      <c r="H4996" s="37"/>
      <c r="J4996" s="25"/>
      <c r="K4996" s="25"/>
      <c r="M4996" s="25"/>
      <c r="P4996" s="25"/>
      <c r="R4996" s="25"/>
      <c r="T4996" s="37"/>
      <c r="U4996" s="37"/>
      <c r="W4996" s="37"/>
      <c r="Y4996" s="37"/>
      <c r="Z4996" s="37"/>
      <c r="AB4996" s="37"/>
    </row>
    <row r="4997" spans="1:28" x14ac:dyDescent="0.2">
      <c r="A4997" s="124"/>
      <c r="B4997" s="37"/>
      <c r="C4997" s="37"/>
      <c r="D4997" s="37"/>
      <c r="F4997" s="37"/>
      <c r="G4997" s="37"/>
      <c r="H4997" s="37"/>
      <c r="J4997" s="25"/>
      <c r="K4997" s="25"/>
      <c r="M4997" s="25"/>
      <c r="P4997" s="25"/>
      <c r="R4997" s="25"/>
      <c r="T4997" s="37"/>
      <c r="U4997" s="37"/>
      <c r="W4997" s="37"/>
      <c r="Y4997" s="37"/>
      <c r="Z4997" s="37"/>
      <c r="AB4997" s="37"/>
    </row>
    <row r="4998" spans="1:28" x14ac:dyDescent="0.2">
      <c r="A4998" s="124"/>
      <c r="B4998" s="37"/>
      <c r="C4998" s="37"/>
      <c r="D4998" s="37"/>
      <c r="F4998" s="37"/>
      <c r="G4998" s="37"/>
      <c r="H4998" s="37"/>
      <c r="J4998" s="25"/>
      <c r="K4998" s="25"/>
      <c r="M4998" s="25"/>
      <c r="P4998" s="25"/>
      <c r="R4998" s="25"/>
      <c r="T4998" s="37"/>
      <c r="U4998" s="37"/>
      <c r="W4998" s="37"/>
      <c r="Y4998" s="37"/>
      <c r="Z4998" s="37"/>
      <c r="AB4998" s="37"/>
    </row>
    <row r="4999" spans="1:28" x14ac:dyDescent="0.2">
      <c r="A4999" s="124"/>
      <c r="B4999" s="37"/>
      <c r="C4999" s="37"/>
      <c r="D4999" s="37"/>
      <c r="F4999" s="37"/>
      <c r="G4999" s="37"/>
      <c r="H4999" s="37"/>
      <c r="J4999" s="25"/>
      <c r="K4999" s="25"/>
      <c r="M4999" s="25"/>
      <c r="P4999" s="25"/>
      <c r="R4999" s="25"/>
      <c r="T4999" s="37"/>
      <c r="U4999" s="37"/>
      <c r="W4999" s="37"/>
      <c r="Y4999" s="37"/>
      <c r="Z4999" s="37"/>
      <c r="AB4999" s="37"/>
    </row>
    <row r="5000" spans="1:28" x14ac:dyDescent="0.2">
      <c r="A5000" s="124"/>
      <c r="B5000" s="37"/>
      <c r="C5000" s="37"/>
      <c r="D5000" s="37"/>
      <c r="F5000" s="37"/>
      <c r="G5000" s="37"/>
      <c r="H5000" s="37"/>
      <c r="J5000" s="25"/>
      <c r="K5000" s="25"/>
      <c r="M5000" s="25"/>
      <c r="P5000" s="25"/>
      <c r="R5000" s="25"/>
      <c r="T5000" s="37"/>
      <c r="U5000" s="37"/>
      <c r="W5000" s="37"/>
      <c r="Y5000" s="37"/>
      <c r="Z5000" s="37"/>
      <c r="AB5000" s="37"/>
    </row>
    <row r="5001" spans="1:28" x14ac:dyDescent="0.2">
      <c r="A5001" s="124"/>
      <c r="B5001" s="37"/>
      <c r="C5001" s="37"/>
      <c r="D5001" s="37"/>
      <c r="F5001" s="37"/>
      <c r="G5001" s="37"/>
      <c r="H5001" s="37"/>
      <c r="J5001" s="25"/>
      <c r="K5001" s="25"/>
      <c r="M5001" s="25"/>
      <c r="P5001" s="25"/>
      <c r="R5001" s="25"/>
      <c r="T5001" s="37"/>
      <c r="U5001" s="37"/>
      <c r="W5001" s="37"/>
      <c r="Y5001" s="37"/>
      <c r="Z5001" s="37"/>
      <c r="AB5001" s="37"/>
    </row>
    <row r="5002" spans="1:28" x14ac:dyDescent="0.2">
      <c r="A5002" s="124"/>
      <c r="B5002" s="37"/>
      <c r="C5002" s="37"/>
      <c r="D5002" s="37"/>
      <c r="F5002" s="37"/>
      <c r="G5002" s="37"/>
      <c r="H5002" s="37"/>
      <c r="J5002" s="25"/>
      <c r="K5002" s="25"/>
      <c r="M5002" s="25"/>
      <c r="P5002" s="25"/>
      <c r="R5002" s="25"/>
      <c r="T5002" s="37"/>
      <c r="U5002" s="37"/>
      <c r="W5002" s="37"/>
      <c r="Y5002" s="37"/>
      <c r="Z5002" s="37"/>
      <c r="AB5002" s="37"/>
    </row>
    <row r="5003" spans="1:28" x14ac:dyDescent="0.2">
      <c r="A5003" s="124"/>
      <c r="B5003" s="37"/>
      <c r="C5003" s="37"/>
      <c r="D5003" s="37"/>
      <c r="F5003" s="37"/>
      <c r="G5003" s="37"/>
      <c r="H5003" s="37"/>
      <c r="J5003" s="25"/>
      <c r="K5003" s="25"/>
      <c r="M5003" s="25"/>
      <c r="P5003" s="25"/>
      <c r="R5003" s="25"/>
      <c r="T5003" s="37"/>
      <c r="U5003" s="37"/>
      <c r="W5003" s="37"/>
      <c r="Y5003" s="37"/>
      <c r="Z5003" s="37"/>
      <c r="AB5003" s="37"/>
    </row>
    <row r="5004" spans="1:28" x14ac:dyDescent="0.2">
      <c r="A5004" s="124"/>
      <c r="B5004" s="37"/>
      <c r="C5004" s="37"/>
      <c r="D5004" s="37"/>
      <c r="F5004" s="37"/>
      <c r="G5004" s="37"/>
      <c r="H5004" s="37"/>
      <c r="J5004" s="25"/>
      <c r="K5004" s="25"/>
      <c r="M5004" s="25"/>
      <c r="P5004" s="25"/>
      <c r="R5004" s="25"/>
      <c r="T5004" s="37"/>
      <c r="U5004" s="37"/>
      <c r="W5004" s="37"/>
      <c r="Y5004" s="37"/>
      <c r="Z5004" s="37"/>
      <c r="AB5004" s="37"/>
    </row>
    <row r="5005" spans="1:28" x14ac:dyDescent="0.2">
      <c r="A5005" s="124"/>
      <c r="B5005" s="37"/>
      <c r="C5005" s="37"/>
      <c r="D5005" s="37"/>
      <c r="F5005" s="37"/>
      <c r="G5005" s="37"/>
      <c r="H5005" s="37"/>
      <c r="J5005" s="25"/>
      <c r="K5005" s="25"/>
      <c r="M5005" s="25"/>
      <c r="P5005" s="25"/>
      <c r="R5005" s="25"/>
      <c r="T5005" s="37"/>
      <c r="U5005" s="37"/>
      <c r="W5005" s="37"/>
      <c r="Y5005" s="37"/>
      <c r="Z5005" s="37"/>
      <c r="AB5005" s="37"/>
    </row>
    <row r="5006" spans="1:28" x14ac:dyDescent="0.2">
      <c r="A5006" s="124"/>
      <c r="B5006" s="37"/>
      <c r="C5006" s="37"/>
      <c r="D5006" s="37"/>
      <c r="F5006" s="37"/>
      <c r="G5006" s="37"/>
      <c r="H5006" s="37"/>
      <c r="J5006" s="25"/>
      <c r="K5006" s="25"/>
      <c r="M5006" s="25"/>
      <c r="P5006" s="25"/>
      <c r="R5006" s="25"/>
      <c r="T5006" s="37"/>
      <c r="U5006" s="37"/>
      <c r="W5006" s="37"/>
      <c r="Y5006" s="37"/>
      <c r="Z5006" s="37"/>
      <c r="AB5006" s="37"/>
    </row>
    <row r="5007" spans="1:28" x14ac:dyDescent="0.2">
      <c r="A5007" s="124"/>
      <c r="B5007" s="37"/>
      <c r="C5007" s="37"/>
      <c r="D5007" s="37"/>
      <c r="F5007" s="37"/>
      <c r="G5007" s="37"/>
      <c r="H5007" s="37"/>
      <c r="J5007" s="25"/>
      <c r="K5007" s="25"/>
      <c r="M5007" s="25"/>
      <c r="P5007" s="25"/>
      <c r="R5007" s="25"/>
      <c r="T5007" s="37"/>
      <c r="U5007" s="37"/>
      <c r="W5007" s="37"/>
      <c r="Y5007" s="37"/>
      <c r="Z5007" s="37"/>
      <c r="AB5007" s="37"/>
    </row>
    <row r="5008" spans="1:28" x14ac:dyDescent="0.2">
      <c r="A5008" s="124"/>
      <c r="B5008" s="37"/>
      <c r="C5008" s="37"/>
      <c r="D5008" s="37"/>
      <c r="F5008" s="37"/>
      <c r="G5008" s="37"/>
      <c r="H5008" s="37"/>
      <c r="J5008" s="25"/>
      <c r="K5008" s="25"/>
      <c r="M5008" s="25"/>
      <c r="P5008" s="25"/>
      <c r="R5008" s="25"/>
      <c r="T5008" s="37"/>
      <c r="U5008" s="37"/>
      <c r="W5008" s="37"/>
      <c r="Y5008" s="37"/>
      <c r="Z5008" s="37"/>
      <c r="AB5008" s="37"/>
    </row>
    <row r="5009" spans="1:28" x14ac:dyDescent="0.2">
      <c r="A5009" s="124"/>
      <c r="B5009" s="37"/>
      <c r="C5009" s="37"/>
      <c r="D5009" s="37"/>
      <c r="F5009" s="37"/>
      <c r="G5009" s="37"/>
      <c r="H5009" s="37"/>
      <c r="J5009" s="25"/>
      <c r="K5009" s="25"/>
      <c r="M5009" s="25"/>
      <c r="P5009" s="25"/>
      <c r="R5009" s="25"/>
      <c r="T5009" s="37"/>
      <c r="U5009" s="37"/>
      <c r="W5009" s="37"/>
      <c r="Y5009" s="37"/>
      <c r="Z5009" s="37"/>
      <c r="AB5009" s="37"/>
    </row>
    <row r="5010" spans="1:28" x14ac:dyDescent="0.2">
      <c r="A5010" s="124"/>
      <c r="B5010" s="37"/>
      <c r="C5010" s="37"/>
      <c r="D5010" s="37"/>
      <c r="F5010" s="37"/>
      <c r="G5010" s="37"/>
      <c r="H5010" s="37"/>
      <c r="J5010" s="25"/>
      <c r="K5010" s="25"/>
      <c r="M5010" s="25"/>
      <c r="P5010" s="25"/>
      <c r="R5010" s="25"/>
      <c r="T5010" s="37"/>
      <c r="U5010" s="37"/>
      <c r="W5010" s="37"/>
      <c r="Y5010" s="37"/>
      <c r="Z5010" s="37"/>
      <c r="AB5010" s="37"/>
    </row>
    <row r="5011" spans="1:28" x14ac:dyDescent="0.2">
      <c r="A5011" s="124"/>
      <c r="B5011" s="37"/>
      <c r="C5011" s="37"/>
      <c r="D5011" s="37"/>
      <c r="F5011" s="37"/>
      <c r="G5011" s="37"/>
      <c r="H5011" s="37"/>
      <c r="J5011" s="25"/>
      <c r="K5011" s="25"/>
      <c r="M5011" s="25"/>
      <c r="P5011" s="25"/>
      <c r="R5011" s="25"/>
      <c r="T5011" s="37"/>
      <c r="U5011" s="37"/>
      <c r="W5011" s="37"/>
      <c r="Y5011" s="37"/>
      <c r="Z5011" s="37"/>
      <c r="AB5011" s="37"/>
    </row>
    <row r="5012" spans="1:28" x14ac:dyDescent="0.2">
      <c r="A5012" s="124"/>
      <c r="B5012" s="37"/>
      <c r="C5012" s="37"/>
      <c r="D5012" s="37"/>
      <c r="F5012" s="37"/>
      <c r="G5012" s="37"/>
      <c r="H5012" s="37"/>
      <c r="J5012" s="25"/>
      <c r="K5012" s="25"/>
      <c r="M5012" s="25"/>
      <c r="P5012" s="25"/>
      <c r="R5012" s="25"/>
      <c r="T5012" s="37"/>
      <c r="U5012" s="37"/>
      <c r="W5012" s="37"/>
      <c r="Y5012" s="37"/>
      <c r="Z5012" s="37"/>
      <c r="AB5012" s="37"/>
    </row>
    <row r="5013" spans="1:28" x14ac:dyDescent="0.2">
      <c r="A5013" s="124"/>
      <c r="B5013" s="37"/>
      <c r="C5013" s="37"/>
      <c r="D5013" s="37"/>
      <c r="F5013" s="37"/>
      <c r="G5013" s="37"/>
      <c r="H5013" s="37"/>
      <c r="J5013" s="25"/>
      <c r="K5013" s="25"/>
      <c r="M5013" s="25"/>
      <c r="P5013" s="25"/>
      <c r="R5013" s="25"/>
      <c r="T5013" s="37"/>
      <c r="U5013" s="37"/>
      <c r="W5013" s="37"/>
      <c r="Y5013" s="37"/>
      <c r="Z5013" s="37"/>
      <c r="AB5013" s="37"/>
    </row>
    <row r="5014" spans="1:28" x14ac:dyDescent="0.2">
      <c r="A5014" s="124"/>
      <c r="B5014" s="37"/>
      <c r="C5014" s="37"/>
      <c r="D5014" s="37"/>
      <c r="F5014" s="37"/>
      <c r="G5014" s="37"/>
      <c r="H5014" s="37"/>
      <c r="J5014" s="25"/>
      <c r="K5014" s="25"/>
      <c r="M5014" s="25"/>
      <c r="P5014" s="25"/>
      <c r="R5014" s="25"/>
      <c r="T5014" s="37"/>
      <c r="U5014" s="37"/>
      <c r="W5014" s="37"/>
      <c r="Y5014" s="37"/>
      <c r="Z5014" s="37"/>
      <c r="AB5014" s="37"/>
    </row>
    <row r="5015" spans="1:28" x14ac:dyDescent="0.2">
      <c r="A5015" s="124"/>
      <c r="B5015" s="37"/>
      <c r="C5015" s="37"/>
      <c r="D5015" s="37"/>
      <c r="F5015" s="37"/>
      <c r="G5015" s="37"/>
      <c r="H5015" s="37"/>
      <c r="J5015" s="25"/>
      <c r="K5015" s="25"/>
      <c r="M5015" s="25"/>
      <c r="P5015" s="25"/>
      <c r="R5015" s="25"/>
      <c r="T5015" s="37"/>
      <c r="U5015" s="37"/>
      <c r="W5015" s="37"/>
      <c r="Y5015" s="37"/>
      <c r="Z5015" s="37"/>
      <c r="AB5015" s="37"/>
    </row>
    <row r="5016" spans="1:28" x14ac:dyDescent="0.2">
      <c r="A5016" s="124"/>
      <c r="B5016" s="37"/>
      <c r="C5016" s="37"/>
      <c r="D5016" s="37"/>
      <c r="F5016" s="37"/>
      <c r="G5016" s="37"/>
      <c r="H5016" s="37"/>
      <c r="J5016" s="25"/>
      <c r="K5016" s="25"/>
      <c r="M5016" s="25"/>
      <c r="P5016" s="25"/>
      <c r="R5016" s="25"/>
      <c r="T5016" s="37"/>
      <c r="U5016" s="37"/>
      <c r="W5016" s="37"/>
      <c r="Y5016" s="37"/>
      <c r="Z5016" s="37"/>
      <c r="AB5016" s="37"/>
    </row>
    <row r="5017" spans="1:28" x14ac:dyDescent="0.2">
      <c r="A5017" s="124"/>
      <c r="B5017" s="37"/>
      <c r="C5017" s="37"/>
      <c r="D5017" s="37"/>
      <c r="F5017" s="37"/>
      <c r="G5017" s="37"/>
      <c r="H5017" s="37"/>
      <c r="J5017" s="25"/>
      <c r="K5017" s="25"/>
      <c r="M5017" s="25"/>
      <c r="P5017" s="25"/>
      <c r="R5017" s="25"/>
      <c r="T5017" s="37"/>
      <c r="U5017" s="37"/>
      <c r="W5017" s="37"/>
      <c r="Y5017" s="37"/>
      <c r="Z5017" s="37"/>
      <c r="AB5017" s="37"/>
    </row>
    <row r="5018" spans="1:28" x14ac:dyDescent="0.2">
      <c r="A5018" s="124"/>
      <c r="B5018" s="37"/>
      <c r="C5018" s="37"/>
      <c r="D5018" s="37"/>
      <c r="F5018" s="37"/>
      <c r="G5018" s="37"/>
      <c r="H5018" s="37"/>
      <c r="J5018" s="25"/>
      <c r="K5018" s="25"/>
      <c r="M5018" s="25"/>
      <c r="P5018" s="25"/>
      <c r="R5018" s="25"/>
      <c r="T5018" s="37"/>
      <c r="U5018" s="37"/>
      <c r="W5018" s="37"/>
      <c r="Y5018" s="37"/>
      <c r="Z5018" s="37"/>
      <c r="AB5018" s="37"/>
    </row>
    <row r="5019" spans="1:28" x14ac:dyDescent="0.2">
      <c r="A5019" s="124"/>
      <c r="B5019" s="37"/>
      <c r="C5019" s="37"/>
      <c r="D5019" s="37"/>
      <c r="F5019" s="37"/>
      <c r="G5019" s="37"/>
      <c r="H5019" s="37"/>
      <c r="J5019" s="25"/>
      <c r="K5019" s="25"/>
      <c r="M5019" s="25"/>
      <c r="P5019" s="25"/>
      <c r="R5019" s="25"/>
      <c r="T5019" s="37"/>
      <c r="U5019" s="37"/>
      <c r="W5019" s="37"/>
      <c r="Y5019" s="37"/>
      <c r="Z5019" s="37"/>
      <c r="AB5019" s="37"/>
    </row>
    <row r="5020" spans="1:28" x14ac:dyDescent="0.2">
      <c r="A5020" s="124"/>
      <c r="B5020" s="37"/>
      <c r="C5020" s="37"/>
      <c r="D5020" s="37"/>
      <c r="F5020" s="37"/>
      <c r="G5020" s="37"/>
      <c r="H5020" s="37"/>
      <c r="J5020" s="25"/>
      <c r="K5020" s="25"/>
      <c r="M5020" s="25"/>
      <c r="P5020" s="25"/>
      <c r="R5020" s="25"/>
      <c r="T5020" s="37"/>
      <c r="U5020" s="37"/>
      <c r="W5020" s="37"/>
      <c r="Y5020" s="37"/>
      <c r="Z5020" s="37"/>
      <c r="AB5020" s="37"/>
    </row>
    <row r="5021" spans="1:28" x14ac:dyDescent="0.2">
      <c r="A5021" s="124"/>
      <c r="B5021" s="37"/>
      <c r="C5021" s="37"/>
      <c r="D5021" s="37"/>
      <c r="F5021" s="37"/>
      <c r="G5021" s="37"/>
      <c r="H5021" s="37"/>
      <c r="J5021" s="25"/>
      <c r="K5021" s="25"/>
      <c r="M5021" s="25"/>
      <c r="P5021" s="25"/>
      <c r="R5021" s="25"/>
      <c r="T5021" s="37"/>
      <c r="U5021" s="37"/>
      <c r="W5021" s="37"/>
      <c r="Y5021" s="37"/>
      <c r="Z5021" s="37"/>
      <c r="AB5021" s="37"/>
    </row>
    <row r="5022" spans="1:28" x14ac:dyDescent="0.2">
      <c r="A5022" s="124"/>
      <c r="B5022" s="37"/>
      <c r="C5022" s="37"/>
      <c r="D5022" s="37"/>
      <c r="F5022" s="37"/>
      <c r="G5022" s="37"/>
      <c r="H5022" s="37"/>
      <c r="J5022" s="25"/>
      <c r="K5022" s="25"/>
      <c r="M5022" s="25"/>
      <c r="P5022" s="25"/>
      <c r="R5022" s="25"/>
      <c r="T5022" s="37"/>
      <c r="U5022" s="37"/>
      <c r="W5022" s="37"/>
      <c r="Y5022" s="37"/>
      <c r="Z5022" s="37"/>
      <c r="AB5022" s="37"/>
    </row>
    <row r="5023" spans="1:28" x14ac:dyDescent="0.2">
      <c r="A5023" s="124"/>
      <c r="B5023" s="37"/>
      <c r="C5023" s="37"/>
      <c r="D5023" s="37"/>
      <c r="F5023" s="37"/>
      <c r="G5023" s="37"/>
      <c r="H5023" s="37"/>
      <c r="J5023" s="25"/>
      <c r="K5023" s="25"/>
      <c r="M5023" s="25"/>
      <c r="P5023" s="25"/>
      <c r="R5023" s="25"/>
      <c r="T5023" s="37"/>
      <c r="U5023" s="37"/>
      <c r="W5023" s="37"/>
      <c r="Y5023" s="37"/>
      <c r="Z5023" s="37"/>
      <c r="AB5023" s="37"/>
    </row>
    <row r="5024" spans="1:28" x14ac:dyDescent="0.2">
      <c r="A5024" s="124"/>
      <c r="B5024" s="37"/>
      <c r="C5024" s="37"/>
      <c r="D5024" s="37"/>
      <c r="F5024" s="37"/>
      <c r="G5024" s="37"/>
      <c r="H5024" s="37"/>
      <c r="J5024" s="25"/>
      <c r="K5024" s="25"/>
      <c r="M5024" s="25"/>
      <c r="P5024" s="25"/>
      <c r="R5024" s="25"/>
      <c r="T5024" s="37"/>
      <c r="U5024" s="37"/>
      <c r="W5024" s="37"/>
      <c r="Y5024" s="37"/>
      <c r="Z5024" s="37"/>
      <c r="AB5024" s="37"/>
    </row>
    <row r="5025" spans="1:28" x14ac:dyDescent="0.2">
      <c r="A5025" s="124"/>
      <c r="B5025" s="37"/>
      <c r="C5025" s="37"/>
      <c r="D5025" s="37"/>
      <c r="F5025" s="37"/>
      <c r="G5025" s="37"/>
      <c r="H5025" s="37"/>
      <c r="J5025" s="25"/>
      <c r="K5025" s="25"/>
      <c r="M5025" s="25"/>
      <c r="P5025" s="25"/>
      <c r="R5025" s="25"/>
      <c r="T5025" s="37"/>
      <c r="U5025" s="37"/>
      <c r="W5025" s="37"/>
      <c r="Y5025" s="37"/>
      <c r="Z5025" s="37"/>
      <c r="AB5025" s="37"/>
    </row>
    <row r="5026" spans="1:28" x14ac:dyDescent="0.2">
      <c r="A5026" s="124"/>
      <c r="B5026" s="37"/>
      <c r="C5026" s="37"/>
      <c r="D5026" s="37"/>
      <c r="F5026" s="37"/>
      <c r="G5026" s="37"/>
      <c r="H5026" s="37"/>
      <c r="J5026" s="25"/>
      <c r="K5026" s="25"/>
      <c r="M5026" s="25"/>
      <c r="P5026" s="25"/>
      <c r="R5026" s="25"/>
      <c r="T5026" s="37"/>
      <c r="U5026" s="37"/>
      <c r="W5026" s="37"/>
      <c r="Y5026" s="37"/>
      <c r="Z5026" s="37"/>
      <c r="AB5026" s="37"/>
    </row>
    <row r="5027" spans="1:28" x14ac:dyDescent="0.2">
      <c r="A5027" s="124"/>
      <c r="B5027" s="37"/>
      <c r="C5027" s="37"/>
      <c r="D5027" s="37"/>
      <c r="F5027" s="37"/>
      <c r="G5027" s="37"/>
      <c r="H5027" s="37"/>
      <c r="J5027" s="25"/>
      <c r="K5027" s="25"/>
      <c r="M5027" s="25"/>
      <c r="P5027" s="25"/>
      <c r="R5027" s="25"/>
      <c r="T5027" s="37"/>
      <c r="U5027" s="37"/>
      <c r="W5027" s="37"/>
      <c r="Y5027" s="37"/>
      <c r="Z5027" s="37"/>
      <c r="AB5027" s="37"/>
    </row>
    <row r="5028" spans="1:28" x14ac:dyDescent="0.2">
      <c r="A5028" s="124"/>
      <c r="B5028" s="37"/>
      <c r="C5028" s="37"/>
      <c r="D5028" s="37"/>
      <c r="F5028" s="37"/>
      <c r="G5028" s="37"/>
      <c r="H5028" s="37"/>
      <c r="J5028" s="25"/>
      <c r="K5028" s="25"/>
      <c r="M5028" s="25"/>
      <c r="P5028" s="25"/>
      <c r="R5028" s="25"/>
      <c r="T5028" s="37"/>
      <c r="U5028" s="37"/>
      <c r="W5028" s="37"/>
      <c r="Y5028" s="37"/>
      <c r="Z5028" s="37"/>
      <c r="AB5028" s="37"/>
    </row>
    <row r="5029" spans="1:28" x14ac:dyDescent="0.2">
      <c r="A5029" s="124"/>
      <c r="B5029" s="37"/>
      <c r="C5029" s="37"/>
      <c r="D5029" s="37"/>
      <c r="F5029" s="37"/>
      <c r="G5029" s="37"/>
      <c r="H5029" s="37"/>
      <c r="J5029" s="25"/>
      <c r="K5029" s="25"/>
      <c r="M5029" s="25"/>
      <c r="P5029" s="25"/>
      <c r="R5029" s="25"/>
      <c r="T5029" s="37"/>
      <c r="U5029" s="37"/>
      <c r="W5029" s="37"/>
      <c r="Y5029" s="37"/>
      <c r="Z5029" s="37"/>
      <c r="AB5029" s="37"/>
    </row>
    <row r="5030" spans="1:28" x14ac:dyDescent="0.2">
      <c r="A5030" s="124"/>
      <c r="B5030" s="37"/>
      <c r="C5030" s="37"/>
      <c r="D5030" s="37"/>
      <c r="F5030" s="37"/>
      <c r="G5030" s="37"/>
      <c r="H5030" s="37"/>
      <c r="J5030" s="25"/>
      <c r="K5030" s="25"/>
      <c r="M5030" s="25"/>
      <c r="P5030" s="25"/>
      <c r="R5030" s="25"/>
      <c r="T5030" s="37"/>
      <c r="U5030" s="37"/>
      <c r="W5030" s="37"/>
      <c r="Y5030" s="37"/>
      <c r="Z5030" s="37"/>
      <c r="AB5030" s="37"/>
    </row>
    <row r="5031" spans="1:28" x14ac:dyDescent="0.2">
      <c r="A5031" s="124"/>
      <c r="B5031" s="37"/>
      <c r="C5031" s="37"/>
      <c r="D5031" s="37"/>
      <c r="F5031" s="37"/>
      <c r="G5031" s="37"/>
      <c r="H5031" s="37"/>
      <c r="J5031" s="25"/>
      <c r="K5031" s="25"/>
      <c r="M5031" s="25"/>
      <c r="P5031" s="25"/>
      <c r="R5031" s="25"/>
      <c r="T5031" s="37"/>
      <c r="U5031" s="37"/>
      <c r="W5031" s="37"/>
      <c r="Y5031" s="37"/>
      <c r="Z5031" s="37"/>
      <c r="AB5031" s="37"/>
    </row>
    <row r="5032" spans="1:28" x14ac:dyDescent="0.2">
      <c r="A5032" s="124"/>
      <c r="B5032" s="37"/>
      <c r="C5032" s="37"/>
      <c r="D5032" s="37"/>
      <c r="F5032" s="37"/>
      <c r="G5032" s="37"/>
      <c r="H5032" s="37"/>
      <c r="J5032" s="25"/>
      <c r="K5032" s="25"/>
      <c r="M5032" s="25"/>
      <c r="P5032" s="25"/>
      <c r="R5032" s="25"/>
      <c r="T5032" s="37"/>
      <c r="U5032" s="37"/>
      <c r="W5032" s="37"/>
      <c r="Y5032" s="37"/>
      <c r="Z5032" s="37"/>
      <c r="AB5032" s="37"/>
    </row>
    <row r="5033" spans="1:28" x14ac:dyDescent="0.2">
      <c r="A5033" s="124"/>
      <c r="B5033" s="37"/>
      <c r="C5033" s="37"/>
      <c r="D5033" s="37"/>
      <c r="F5033" s="37"/>
      <c r="G5033" s="37"/>
      <c r="H5033" s="37"/>
      <c r="J5033" s="25"/>
      <c r="K5033" s="25"/>
      <c r="M5033" s="25"/>
      <c r="P5033" s="25"/>
      <c r="R5033" s="25"/>
      <c r="T5033" s="37"/>
      <c r="U5033" s="37"/>
      <c r="W5033" s="37"/>
      <c r="Y5033" s="37"/>
      <c r="Z5033" s="37"/>
      <c r="AB5033" s="37"/>
    </row>
    <row r="5034" spans="1:28" x14ac:dyDescent="0.2">
      <c r="A5034" s="124"/>
      <c r="B5034" s="37"/>
      <c r="C5034" s="37"/>
      <c r="D5034" s="37"/>
      <c r="F5034" s="37"/>
      <c r="G5034" s="37"/>
      <c r="H5034" s="37"/>
      <c r="J5034" s="25"/>
      <c r="K5034" s="25"/>
      <c r="M5034" s="25"/>
      <c r="P5034" s="25"/>
      <c r="R5034" s="25"/>
      <c r="T5034" s="37"/>
      <c r="U5034" s="37"/>
      <c r="W5034" s="37"/>
      <c r="Y5034" s="37"/>
      <c r="Z5034" s="37"/>
      <c r="AB5034" s="37"/>
    </row>
    <row r="5035" spans="1:28" x14ac:dyDescent="0.2">
      <c r="A5035" s="124"/>
      <c r="B5035" s="37"/>
      <c r="C5035" s="37"/>
      <c r="D5035" s="37"/>
      <c r="F5035" s="37"/>
      <c r="G5035" s="37"/>
      <c r="H5035" s="37"/>
      <c r="J5035" s="25"/>
      <c r="K5035" s="25"/>
      <c r="M5035" s="25"/>
      <c r="P5035" s="25"/>
      <c r="R5035" s="25"/>
      <c r="T5035" s="37"/>
      <c r="U5035" s="37"/>
      <c r="W5035" s="37"/>
      <c r="Y5035" s="37"/>
      <c r="Z5035" s="37"/>
      <c r="AB5035" s="37"/>
    </row>
    <row r="5036" spans="1:28" x14ac:dyDescent="0.2">
      <c r="A5036" s="124"/>
      <c r="B5036" s="37"/>
      <c r="C5036" s="37"/>
      <c r="D5036" s="37"/>
      <c r="F5036" s="37"/>
      <c r="G5036" s="37"/>
      <c r="H5036" s="37"/>
      <c r="J5036" s="25"/>
      <c r="K5036" s="25"/>
      <c r="M5036" s="25"/>
      <c r="P5036" s="25"/>
      <c r="R5036" s="25"/>
      <c r="T5036" s="37"/>
      <c r="U5036" s="37"/>
      <c r="W5036" s="37"/>
      <c r="Y5036" s="37"/>
      <c r="Z5036" s="37"/>
      <c r="AB5036" s="37"/>
    </row>
    <row r="5037" spans="1:28" x14ac:dyDescent="0.2">
      <c r="A5037" s="124"/>
      <c r="B5037" s="37"/>
      <c r="C5037" s="37"/>
      <c r="D5037" s="37"/>
      <c r="F5037" s="37"/>
      <c r="G5037" s="37"/>
      <c r="H5037" s="37"/>
      <c r="J5037" s="25"/>
      <c r="K5037" s="25"/>
      <c r="M5037" s="25"/>
      <c r="P5037" s="25"/>
      <c r="R5037" s="25"/>
      <c r="T5037" s="37"/>
      <c r="U5037" s="37"/>
      <c r="W5037" s="37"/>
      <c r="Y5037" s="37"/>
      <c r="Z5037" s="37"/>
      <c r="AB5037" s="37"/>
    </row>
    <row r="5038" spans="1:28" x14ac:dyDescent="0.2">
      <c r="A5038" s="124"/>
      <c r="B5038" s="37"/>
      <c r="C5038" s="37"/>
      <c r="D5038" s="37"/>
      <c r="F5038" s="37"/>
      <c r="G5038" s="37"/>
      <c r="H5038" s="37"/>
      <c r="J5038" s="25"/>
      <c r="K5038" s="25"/>
      <c r="M5038" s="25"/>
      <c r="P5038" s="25"/>
      <c r="R5038" s="25"/>
      <c r="T5038" s="37"/>
      <c r="U5038" s="37"/>
      <c r="W5038" s="37"/>
      <c r="Y5038" s="37"/>
      <c r="Z5038" s="37"/>
      <c r="AB5038" s="37"/>
    </row>
    <row r="5039" spans="1:28" x14ac:dyDescent="0.2">
      <c r="A5039" s="124"/>
      <c r="B5039" s="37"/>
      <c r="C5039" s="37"/>
      <c r="D5039" s="37"/>
      <c r="F5039" s="37"/>
      <c r="G5039" s="37"/>
      <c r="H5039" s="37"/>
      <c r="J5039" s="25"/>
      <c r="K5039" s="25"/>
      <c r="M5039" s="25"/>
      <c r="P5039" s="25"/>
      <c r="R5039" s="25"/>
      <c r="T5039" s="37"/>
      <c r="U5039" s="37"/>
      <c r="W5039" s="37"/>
      <c r="Y5039" s="37"/>
      <c r="Z5039" s="37"/>
      <c r="AB5039" s="37"/>
    </row>
    <row r="5040" spans="1:28" x14ac:dyDescent="0.2">
      <c r="A5040" s="124"/>
      <c r="B5040" s="37"/>
      <c r="C5040" s="37"/>
      <c r="D5040" s="37"/>
      <c r="F5040" s="37"/>
      <c r="G5040" s="37"/>
      <c r="H5040" s="37"/>
      <c r="J5040" s="25"/>
      <c r="K5040" s="25"/>
      <c r="M5040" s="25"/>
      <c r="P5040" s="25"/>
      <c r="R5040" s="25"/>
      <c r="T5040" s="37"/>
      <c r="U5040" s="37"/>
      <c r="W5040" s="37"/>
      <c r="Y5040" s="37"/>
      <c r="Z5040" s="37"/>
      <c r="AB5040" s="37"/>
    </row>
    <row r="5041" spans="1:28" x14ac:dyDescent="0.2">
      <c r="A5041" s="124"/>
      <c r="B5041" s="37"/>
      <c r="C5041" s="37"/>
      <c r="D5041" s="37"/>
      <c r="F5041" s="37"/>
      <c r="G5041" s="37"/>
      <c r="H5041" s="37"/>
      <c r="J5041" s="25"/>
      <c r="K5041" s="25"/>
      <c r="M5041" s="25"/>
      <c r="P5041" s="25"/>
      <c r="R5041" s="25"/>
      <c r="T5041" s="37"/>
      <c r="U5041" s="37"/>
      <c r="W5041" s="37"/>
      <c r="Y5041" s="37"/>
      <c r="Z5041" s="37"/>
      <c r="AB5041" s="37"/>
    </row>
    <row r="5042" spans="1:28" x14ac:dyDescent="0.2">
      <c r="A5042" s="124"/>
      <c r="B5042" s="37"/>
      <c r="C5042" s="37"/>
      <c r="D5042" s="37"/>
      <c r="F5042" s="37"/>
      <c r="G5042" s="37"/>
      <c r="H5042" s="37"/>
      <c r="J5042" s="25"/>
      <c r="K5042" s="25"/>
      <c r="M5042" s="25"/>
      <c r="P5042" s="25"/>
      <c r="R5042" s="25"/>
      <c r="T5042" s="37"/>
      <c r="U5042" s="37"/>
      <c r="W5042" s="37"/>
      <c r="Y5042" s="37"/>
      <c r="Z5042" s="37"/>
      <c r="AB5042" s="37"/>
    </row>
    <row r="5043" spans="1:28" x14ac:dyDescent="0.2">
      <c r="A5043" s="124"/>
      <c r="B5043" s="37"/>
      <c r="C5043" s="37"/>
      <c r="D5043" s="37"/>
      <c r="F5043" s="37"/>
      <c r="G5043" s="37"/>
      <c r="H5043" s="37"/>
      <c r="J5043" s="25"/>
      <c r="K5043" s="25"/>
      <c r="M5043" s="25"/>
      <c r="P5043" s="25"/>
      <c r="R5043" s="25"/>
      <c r="T5043" s="37"/>
      <c r="U5043" s="37"/>
      <c r="W5043" s="37"/>
      <c r="Y5043" s="37"/>
      <c r="Z5043" s="37"/>
      <c r="AB5043" s="37"/>
    </row>
    <row r="5044" spans="1:28" x14ac:dyDescent="0.2">
      <c r="A5044" s="124"/>
      <c r="B5044" s="37"/>
      <c r="C5044" s="37"/>
      <c r="D5044" s="37"/>
      <c r="F5044" s="37"/>
      <c r="G5044" s="37"/>
      <c r="H5044" s="37"/>
      <c r="J5044" s="25"/>
      <c r="K5044" s="25"/>
      <c r="M5044" s="25"/>
      <c r="P5044" s="25"/>
      <c r="R5044" s="25"/>
      <c r="T5044" s="37"/>
      <c r="U5044" s="37"/>
      <c r="W5044" s="37"/>
      <c r="Y5044" s="37"/>
      <c r="Z5044" s="37"/>
      <c r="AB5044" s="37"/>
    </row>
    <row r="5045" spans="1:28" x14ac:dyDescent="0.2">
      <c r="A5045" s="124"/>
      <c r="B5045" s="37"/>
      <c r="C5045" s="37"/>
      <c r="D5045" s="37"/>
      <c r="F5045" s="37"/>
      <c r="G5045" s="37"/>
      <c r="H5045" s="37"/>
      <c r="J5045" s="25"/>
      <c r="K5045" s="25"/>
      <c r="M5045" s="25"/>
      <c r="P5045" s="25"/>
      <c r="R5045" s="25"/>
      <c r="T5045" s="37"/>
      <c r="U5045" s="37"/>
      <c r="W5045" s="37"/>
      <c r="Y5045" s="37"/>
      <c r="Z5045" s="37"/>
      <c r="AB5045" s="37"/>
    </row>
    <row r="5046" spans="1:28" x14ac:dyDescent="0.2">
      <c r="A5046" s="124"/>
      <c r="B5046" s="37"/>
      <c r="C5046" s="37"/>
      <c r="D5046" s="37"/>
      <c r="F5046" s="37"/>
      <c r="G5046" s="37"/>
      <c r="H5046" s="37"/>
      <c r="J5046" s="25"/>
      <c r="K5046" s="25"/>
      <c r="M5046" s="25"/>
      <c r="P5046" s="25"/>
      <c r="R5046" s="25"/>
      <c r="T5046" s="37"/>
      <c r="U5046" s="37"/>
      <c r="W5046" s="37"/>
      <c r="Y5046" s="37"/>
      <c r="Z5046" s="37"/>
      <c r="AB5046" s="37"/>
    </row>
    <row r="5047" spans="1:28" x14ac:dyDescent="0.2">
      <c r="A5047" s="124"/>
      <c r="B5047" s="37"/>
      <c r="C5047" s="37"/>
      <c r="D5047" s="37"/>
      <c r="F5047" s="37"/>
      <c r="G5047" s="37"/>
      <c r="H5047" s="37"/>
      <c r="J5047" s="25"/>
      <c r="K5047" s="25"/>
      <c r="M5047" s="25"/>
      <c r="P5047" s="25"/>
      <c r="R5047" s="25"/>
      <c r="T5047" s="37"/>
      <c r="U5047" s="37"/>
      <c r="W5047" s="37"/>
      <c r="Y5047" s="37"/>
      <c r="Z5047" s="37"/>
      <c r="AB5047" s="37"/>
    </row>
    <row r="5048" spans="1:28" x14ac:dyDescent="0.2">
      <c r="A5048" s="124"/>
      <c r="B5048" s="37"/>
      <c r="C5048" s="37"/>
      <c r="D5048" s="37"/>
      <c r="F5048" s="37"/>
      <c r="G5048" s="37"/>
      <c r="H5048" s="37"/>
      <c r="J5048" s="25"/>
      <c r="K5048" s="25"/>
      <c r="M5048" s="25"/>
      <c r="P5048" s="25"/>
      <c r="R5048" s="25"/>
      <c r="T5048" s="37"/>
      <c r="U5048" s="37"/>
      <c r="W5048" s="37"/>
      <c r="Y5048" s="37"/>
      <c r="Z5048" s="37"/>
      <c r="AB5048" s="37"/>
    </row>
    <row r="5049" spans="1:28" x14ac:dyDescent="0.2">
      <c r="A5049" s="124"/>
      <c r="B5049" s="37"/>
      <c r="C5049" s="37"/>
      <c r="D5049" s="37"/>
      <c r="F5049" s="37"/>
      <c r="G5049" s="37"/>
      <c r="H5049" s="37"/>
      <c r="J5049" s="25"/>
      <c r="K5049" s="25"/>
      <c r="M5049" s="25"/>
      <c r="P5049" s="25"/>
      <c r="R5049" s="25"/>
      <c r="T5049" s="37"/>
      <c r="U5049" s="37"/>
      <c r="W5049" s="37"/>
      <c r="Y5049" s="37"/>
      <c r="Z5049" s="37"/>
      <c r="AB5049" s="37"/>
    </row>
    <row r="5050" spans="1:28" x14ac:dyDescent="0.2">
      <c r="A5050" s="124"/>
      <c r="B5050" s="37"/>
      <c r="C5050" s="37"/>
      <c r="D5050" s="37"/>
      <c r="F5050" s="37"/>
      <c r="G5050" s="37"/>
      <c r="H5050" s="37"/>
      <c r="J5050" s="25"/>
      <c r="K5050" s="25"/>
      <c r="M5050" s="25"/>
      <c r="P5050" s="25"/>
      <c r="R5050" s="25"/>
      <c r="T5050" s="37"/>
      <c r="U5050" s="37"/>
      <c r="W5050" s="37"/>
      <c r="Y5050" s="37"/>
      <c r="Z5050" s="37"/>
      <c r="AB5050" s="37"/>
    </row>
    <row r="5051" spans="1:28" x14ac:dyDescent="0.2">
      <c r="A5051" s="124"/>
      <c r="B5051" s="37"/>
      <c r="C5051" s="37"/>
      <c r="D5051" s="37"/>
      <c r="F5051" s="37"/>
      <c r="G5051" s="37"/>
      <c r="H5051" s="37"/>
      <c r="J5051" s="25"/>
      <c r="K5051" s="25"/>
      <c r="M5051" s="25"/>
      <c r="P5051" s="25"/>
      <c r="R5051" s="25"/>
      <c r="T5051" s="37"/>
      <c r="U5051" s="37"/>
      <c r="W5051" s="37"/>
      <c r="Y5051" s="37"/>
      <c r="Z5051" s="37"/>
      <c r="AB5051" s="37"/>
    </row>
    <row r="5052" spans="1:28" x14ac:dyDescent="0.2">
      <c r="A5052" s="124"/>
      <c r="B5052" s="37"/>
      <c r="C5052" s="37"/>
      <c r="D5052" s="37"/>
      <c r="F5052" s="37"/>
      <c r="G5052" s="37"/>
      <c r="H5052" s="37"/>
      <c r="J5052" s="25"/>
      <c r="K5052" s="25"/>
      <c r="M5052" s="25"/>
      <c r="P5052" s="25"/>
      <c r="R5052" s="25"/>
      <c r="T5052" s="37"/>
      <c r="U5052" s="37"/>
      <c r="W5052" s="37"/>
      <c r="Y5052" s="37"/>
      <c r="Z5052" s="37"/>
      <c r="AB5052" s="37"/>
    </row>
    <row r="5053" spans="1:28" x14ac:dyDescent="0.2">
      <c r="A5053" s="124"/>
      <c r="B5053" s="37"/>
      <c r="C5053" s="37"/>
      <c r="D5053" s="37"/>
      <c r="F5053" s="37"/>
      <c r="G5053" s="37"/>
      <c r="H5053" s="37"/>
      <c r="J5053" s="25"/>
      <c r="K5053" s="25"/>
      <c r="M5053" s="25"/>
      <c r="P5053" s="25"/>
      <c r="R5053" s="25"/>
      <c r="T5053" s="37"/>
      <c r="U5053" s="37"/>
      <c r="W5053" s="37"/>
      <c r="Y5053" s="37"/>
      <c r="Z5053" s="37"/>
      <c r="AB5053" s="37"/>
    </row>
    <row r="5054" spans="1:28" x14ac:dyDescent="0.2">
      <c r="A5054" s="124"/>
      <c r="B5054" s="37"/>
      <c r="C5054" s="37"/>
      <c r="D5054" s="37"/>
      <c r="F5054" s="37"/>
      <c r="G5054" s="37"/>
      <c r="H5054" s="37"/>
      <c r="J5054" s="25"/>
      <c r="K5054" s="25"/>
      <c r="M5054" s="25"/>
      <c r="P5054" s="25"/>
      <c r="R5054" s="25"/>
      <c r="T5054" s="37"/>
      <c r="U5054" s="37"/>
      <c r="W5054" s="37"/>
      <c r="Y5054" s="37"/>
      <c r="Z5054" s="37"/>
      <c r="AB5054" s="37"/>
    </row>
    <row r="5055" spans="1:28" x14ac:dyDescent="0.2">
      <c r="A5055" s="124"/>
      <c r="B5055" s="37"/>
      <c r="C5055" s="37"/>
      <c r="D5055" s="37"/>
      <c r="F5055" s="37"/>
      <c r="G5055" s="37"/>
      <c r="H5055" s="37"/>
      <c r="J5055" s="25"/>
      <c r="K5055" s="25"/>
      <c r="M5055" s="25"/>
      <c r="P5055" s="25"/>
      <c r="R5055" s="25"/>
      <c r="T5055" s="37"/>
      <c r="U5055" s="37"/>
      <c r="W5055" s="37"/>
      <c r="Y5055" s="37"/>
      <c r="Z5055" s="37"/>
      <c r="AB5055" s="37"/>
    </row>
    <row r="5056" spans="1:28" x14ac:dyDescent="0.2">
      <c r="A5056" s="124"/>
      <c r="B5056" s="37"/>
      <c r="C5056" s="37"/>
      <c r="D5056" s="37"/>
      <c r="F5056" s="37"/>
      <c r="G5056" s="37"/>
      <c r="H5056" s="37"/>
      <c r="J5056" s="25"/>
      <c r="K5056" s="25"/>
      <c r="M5056" s="25"/>
      <c r="P5056" s="25"/>
      <c r="R5056" s="25"/>
      <c r="T5056" s="37"/>
      <c r="U5056" s="37"/>
      <c r="W5056" s="37"/>
      <c r="Y5056" s="37"/>
      <c r="Z5056" s="37"/>
      <c r="AB5056" s="37"/>
    </row>
    <row r="5057" spans="1:28" x14ac:dyDescent="0.2">
      <c r="A5057" s="124"/>
      <c r="B5057" s="37"/>
      <c r="C5057" s="37"/>
      <c r="D5057" s="37"/>
      <c r="F5057" s="37"/>
      <c r="G5057" s="37"/>
      <c r="H5057" s="37"/>
      <c r="J5057" s="25"/>
      <c r="K5057" s="25"/>
      <c r="M5057" s="25"/>
      <c r="P5057" s="25"/>
      <c r="R5057" s="25"/>
      <c r="T5057" s="37"/>
      <c r="U5057" s="37"/>
      <c r="W5057" s="37"/>
      <c r="Y5057" s="37"/>
      <c r="Z5057" s="37"/>
      <c r="AB5057" s="37"/>
    </row>
    <row r="5058" spans="1:28" x14ac:dyDescent="0.2">
      <c r="A5058" s="124"/>
      <c r="B5058" s="37"/>
      <c r="C5058" s="37"/>
      <c r="D5058" s="37"/>
      <c r="F5058" s="37"/>
      <c r="G5058" s="37"/>
      <c r="H5058" s="37"/>
      <c r="J5058" s="25"/>
      <c r="K5058" s="25"/>
      <c r="M5058" s="25"/>
      <c r="P5058" s="25"/>
      <c r="R5058" s="25"/>
      <c r="T5058" s="37"/>
      <c r="U5058" s="37"/>
      <c r="W5058" s="37"/>
      <c r="Y5058" s="37"/>
      <c r="Z5058" s="37"/>
      <c r="AB5058" s="37"/>
    </row>
    <row r="5059" spans="1:28" x14ac:dyDescent="0.2">
      <c r="A5059" s="124"/>
      <c r="B5059" s="37"/>
      <c r="C5059" s="37"/>
      <c r="D5059" s="37"/>
      <c r="F5059" s="37"/>
      <c r="G5059" s="37"/>
      <c r="H5059" s="37"/>
      <c r="J5059" s="25"/>
      <c r="K5059" s="25"/>
      <c r="M5059" s="25"/>
      <c r="P5059" s="25"/>
      <c r="R5059" s="25"/>
      <c r="T5059" s="37"/>
      <c r="U5059" s="37"/>
      <c r="W5059" s="37"/>
      <c r="Y5059" s="37"/>
      <c r="Z5059" s="37"/>
      <c r="AB5059" s="37"/>
    </row>
    <row r="5060" spans="1:28" x14ac:dyDescent="0.2">
      <c r="A5060" s="124"/>
      <c r="B5060" s="37"/>
      <c r="C5060" s="37"/>
      <c r="D5060" s="37"/>
      <c r="F5060" s="37"/>
      <c r="G5060" s="37"/>
      <c r="H5060" s="37"/>
      <c r="J5060" s="25"/>
      <c r="K5060" s="25"/>
      <c r="M5060" s="25"/>
      <c r="P5060" s="25"/>
      <c r="R5060" s="25"/>
      <c r="T5060" s="37"/>
      <c r="U5060" s="37"/>
      <c r="W5060" s="37"/>
      <c r="Y5060" s="37"/>
      <c r="Z5060" s="37"/>
      <c r="AB5060" s="37"/>
    </row>
    <row r="5061" spans="1:28" x14ac:dyDescent="0.2">
      <c r="A5061" s="124"/>
      <c r="B5061" s="37"/>
      <c r="C5061" s="37"/>
      <c r="D5061" s="37"/>
      <c r="F5061" s="37"/>
      <c r="G5061" s="37"/>
      <c r="H5061" s="37"/>
      <c r="J5061" s="25"/>
      <c r="K5061" s="25"/>
      <c r="M5061" s="25"/>
      <c r="P5061" s="25"/>
      <c r="R5061" s="25"/>
      <c r="T5061" s="37"/>
      <c r="U5061" s="37"/>
      <c r="W5061" s="37"/>
      <c r="Y5061" s="37"/>
      <c r="Z5061" s="37"/>
      <c r="AB5061" s="37"/>
    </row>
    <row r="5062" spans="1:28" x14ac:dyDescent="0.2">
      <c r="A5062" s="124"/>
      <c r="B5062" s="37"/>
      <c r="C5062" s="37"/>
      <c r="D5062" s="37"/>
      <c r="F5062" s="37"/>
      <c r="G5062" s="37"/>
      <c r="H5062" s="37"/>
      <c r="J5062" s="25"/>
      <c r="K5062" s="25"/>
      <c r="M5062" s="25"/>
      <c r="P5062" s="25"/>
      <c r="R5062" s="25"/>
      <c r="T5062" s="37"/>
      <c r="U5062" s="37"/>
      <c r="W5062" s="37"/>
      <c r="Y5062" s="37"/>
      <c r="Z5062" s="37"/>
      <c r="AB5062" s="37"/>
    </row>
    <row r="5063" spans="1:28" x14ac:dyDescent="0.2">
      <c r="A5063" s="124"/>
      <c r="B5063" s="37"/>
      <c r="C5063" s="37"/>
      <c r="D5063" s="37"/>
      <c r="F5063" s="37"/>
      <c r="G5063" s="37"/>
      <c r="H5063" s="37"/>
      <c r="J5063" s="25"/>
      <c r="K5063" s="25"/>
      <c r="M5063" s="25"/>
      <c r="P5063" s="25"/>
      <c r="R5063" s="25"/>
      <c r="T5063" s="37"/>
      <c r="U5063" s="37"/>
      <c r="W5063" s="37"/>
      <c r="Y5063" s="37"/>
      <c r="Z5063" s="37"/>
      <c r="AB5063" s="37"/>
    </row>
    <row r="5064" spans="1:28" x14ac:dyDescent="0.2">
      <c r="A5064" s="124"/>
      <c r="B5064" s="37"/>
      <c r="C5064" s="37"/>
      <c r="D5064" s="37"/>
      <c r="F5064" s="37"/>
      <c r="G5064" s="37"/>
      <c r="H5064" s="37"/>
      <c r="J5064" s="25"/>
      <c r="K5064" s="25"/>
      <c r="M5064" s="25"/>
      <c r="P5064" s="25"/>
      <c r="R5064" s="25"/>
      <c r="T5064" s="37"/>
      <c r="U5064" s="37"/>
      <c r="W5064" s="37"/>
      <c r="Y5064" s="37"/>
      <c r="Z5064" s="37"/>
      <c r="AB5064" s="37"/>
    </row>
    <row r="5065" spans="1:28" x14ac:dyDescent="0.2">
      <c r="A5065" s="124"/>
      <c r="B5065" s="37"/>
      <c r="C5065" s="37"/>
      <c r="D5065" s="37"/>
      <c r="F5065" s="37"/>
      <c r="G5065" s="37"/>
      <c r="H5065" s="37"/>
      <c r="J5065" s="25"/>
      <c r="K5065" s="25"/>
      <c r="M5065" s="25"/>
      <c r="P5065" s="25"/>
      <c r="R5065" s="25"/>
      <c r="T5065" s="37"/>
      <c r="U5065" s="37"/>
      <c r="W5065" s="37"/>
      <c r="Y5065" s="37"/>
      <c r="Z5065" s="37"/>
      <c r="AB5065" s="37"/>
    </row>
    <row r="5066" spans="1:28" x14ac:dyDescent="0.2">
      <c r="A5066" s="124"/>
      <c r="B5066" s="37"/>
      <c r="C5066" s="37"/>
      <c r="D5066" s="37"/>
      <c r="F5066" s="37"/>
      <c r="G5066" s="37"/>
      <c r="H5066" s="37"/>
      <c r="J5066" s="25"/>
      <c r="K5066" s="25"/>
      <c r="M5066" s="25"/>
      <c r="P5066" s="25"/>
      <c r="R5066" s="25"/>
      <c r="T5066" s="37"/>
      <c r="U5066" s="37"/>
      <c r="W5066" s="37"/>
      <c r="Y5066" s="37"/>
      <c r="Z5066" s="37"/>
      <c r="AB5066" s="37"/>
    </row>
    <row r="5067" spans="1:28" x14ac:dyDescent="0.2">
      <c r="A5067" s="124"/>
      <c r="B5067" s="37"/>
      <c r="C5067" s="37"/>
      <c r="D5067" s="37"/>
      <c r="F5067" s="37"/>
      <c r="G5067" s="37"/>
      <c r="H5067" s="37"/>
      <c r="J5067" s="25"/>
      <c r="K5067" s="25"/>
      <c r="M5067" s="25"/>
      <c r="P5067" s="25"/>
      <c r="R5067" s="25"/>
      <c r="T5067" s="37"/>
      <c r="U5067" s="37"/>
      <c r="W5067" s="37"/>
      <c r="Y5067" s="37"/>
      <c r="Z5067" s="37"/>
      <c r="AB5067" s="37"/>
    </row>
    <row r="5068" spans="1:28" x14ac:dyDescent="0.2">
      <c r="A5068" s="124"/>
      <c r="B5068" s="37"/>
      <c r="C5068" s="37"/>
      <c r="D5068" s="37"/>
      <c r="F5068" s="37"/>
      <c r="G5068" s="37"/>
      <c r="H5068" s="37"/>
      <c r="J5068" s="25"/>
      <c r="K5068" s="25"/>
      <c r="M5068" s="25"/>
      <c r="P5068" s="25"/>
      <c r="R5068" s="25"/>
      <c r="T5068" s="37"/>
      <c r="U5068" s="37"/>
      <c r="W5068" s="37"/>
      <c r="Y5068" s="37"/>
      <c r="Z5068" s="37"/>
      <c r="AB5068" s="37"/>
    </row>
    <row r="5069" spans="1:28" x14ac:dyDescent="0.2">
      <c r="A5069" s="124"/>
      <c r="B5069" s="37"/>
      <c r="C5069" s="37"/>
      <c r="D5069" s="37"/>
      <c r="F5069" s="37"/>
      <c r="G5069" s="37"/>
      <c r="H5069" s="37"/>
      <c r="J5069" s="25"/>
      <c r="K5069" s="25"/>
      <c r="M5069" s="25"/>
      <c r="P5069" s="25"/>
      <c r="R5069" s="25"/>
      <c r="T5069" s="37"/>
      <c r="U5069" s="37"/>
      <c r="W5069" s="37"/>
      <c r="Y5069" s="37"/>
      <c r="Z5069" s="37"/>
      <c r="AB5069" s="37"/>
    </row>
    <row r="5070" spans="1:28" x14ac:dyDescent="0.2">
      <c r="A5070" s="124"/>
      <c r="B5070" s="37"/>
      <c r="C5070" s="37"/>
      <c r="D5070" s="37"/>
      <c r="F5070" s="37"/>
      <c r="G5070" s="37"/>
      <c r="H5070" s="37"/>
      <c r="J5070" s="25"/>
      <c r="K5070" s="25"/>
      <c r="M5070" s="25"/>
      <c r="P5070" s="25"/>
      <c r="R5070" s="25"/>
      <c r="T5070" s="37"/>
      <c r="U5070" s="37"/>
      <c r="W5070" s="37"/>
      <c r="Y5070" s="37"/>
      <c r="Z5070" s="37"/>
      <c r="AB5070" s="37"/>
    </row>
    <row r="5071" spans="1:28" x14ac:dyDescent="0.2">
      <c r="A5071" s="124"/>
      <c r="B5071" s="37"/>
      <c r="C5071" s="37"/>
      <c r="D5071" s="37"/>
      <c r="F5071" s="37"/>
      <c r="G5071" s="37"/>
      <c r="H5071" s="37"/>
      <c r="J5071" s="25"/>
      <c r="K5071" s="25"/>
      <c r="M5071" s="25"/>
      <c r="P5071" s="25"/>
      <c r="R5071" s="25"/>
      <c r="T5071" s="37"/>
      <c r="U5071" s="37"/>
      <c r="W5071" s="37"/>
      <c r="Y5071" s="37"/>
      <c r="Z5071" s="37"/>
      <c r="AB5071" s="37"/>
    </row>
    <row r="5072" spans="1:28" x14ac:dyDescent="0.2">
      <c r="A5072" s="124"/>
      <c r="B5072" s="37"/>
      <c r="C5072" s="37"/>
      <c r="D5072" s="37"/>
      <c r="F5072" s="37"/>
      <c r="G5072" s="37"/>
      <c r="H5072" s="37"/>
      <c r="J5072" s="25"/>
      <c r="K5072" s="25"/>
      <c r="M5072" s="25"/>
      <c r="P5072" s="25"/>
      <c r="R5072" s="25"/>
      <c r="T5072" s="37"/>
      <c r="U5072" s="37"/>
      <c r="W5072" s="37"/>
      <c r="Y5072" s="37"/>
      <c r="Z5072" s="37"/>
      <c r="AB5072" s="37"/>
    </row>
    <row r="5073" spans="1:28" x14ac:dyDescent="0.2">
      <c r="A5073" s="124"/>
      <c r="B5073" s="37"/>
      <c r="C5073" s="37"/>
      <c r="D5073" s="37"/>
      <c r="F5073" s="37"/>
      <c r="G5073" s="37"/>
      <c r="H5073" s="37"/>
      <c r="J5073" s="25"/>
      <c r="K5073" s="25"/>
      <c r="M5073" s="25"/>
      <c r="P5073" s="25"/>
      <c r="R5073" s="25"/>
      <c r="T5073" s="37"/>
      <c r="U5073" s="37"/>
      <c r="W5073" s="37"/>
      <c r="Y5073" s="37"/>
      <c r="Z5073" s="37"/>
      <c r="AB5073" s="37"/>
    </row>
    <row r="5074" spans="1:28" x14ac:dyDescent="0.2">
      <c r="A5074" s="124"/>
      <c r="B5074" s="37"/>
      <c r="C5074" s="37"/>
      <c r="D5074" s="37"/>
      <c r="F5074" s="37"/>
      <c r="G5074" s="37"/>
      <c r="H5074" s="37"/>
      <c r="J5074" s="25"/>
      <c r="K5074" s="25"/>
      <c r="M5074" s="25"/>
      <c r="P5074" s="25"/>
      <c r="R5074" s="25"/>
      <c r="T5074" s="37"/>
      <c r="U5074" s="37"/>
      <c r="W5074" s="37"/>
      <c r="Y5074" s="37"/>
      <c r="Z5074" s="37"/>
      <c r="AB5074" s="37"/>
    </row>
    <row r="5075" spans="1:28" x14ac:dyDescent="0.2">
      <c r="A5075" s="124"/>
      <c r="B5075" s="37"/>
      <c r="C5075" s="37"/>
      <c r="D5075" s="37"/>
      <c r="F5075" s="37"/>
      <c r="G5075" s="37"/>
      <c r="H5075" s="37"/>
      <c r="J5075" s="25"/>
      <c r="K5075" s="25"/>
      <c r="M5075" s="25"/>
      <c r="P5075" s="25"/>
      <c r="R5075" s="25"/>
      <c r="T5075" s="37"/>
      <c r="U5075" s="37"/>
      <c r="W5075" s="37"/>
      <c r="Y5075" s="37"/>
      <c r="Z5075" s="37"/>
      <c r="AB5075" s="37"/>
    </row>
    <row r="5076" spans="1:28" x14ac:dyDescent="0.2">
      <c r="A5076" s="124"/>
      <c r="B5076" s="37"/>
      <c r="C5076" s="37"/>
      <c r="D5076" s="37"/>
      <c r="F5076" s="37"/>
      <c r="G5076" s="37"/>
      <c r="H5076" s="37"/>
      <c r="J5076" s="25"/>
      <c r="K5076" s="25"/>
      <c r="M5076" s="25"/>
      <c r="P5076" s="25"/>
      <c r="R5076" s="25"/>
      <c r="T5076" s="37"/>
      <c r="U5076" s="37"/>
      <c r="W5076" s="37"/>
      <c r="Y5076" s="37"/>
      <c r="Z5076" s="37"/>
      <c r="AB5076" s="37"/>
    </row>
    <row r="5077" spans="1:28" x14ac:dyDescent="0.2">
      <c r="A5077" s="124"/>
      <c r="B5077" s="37"/>
      <c r="C5077" s="37"/>
      <c r="D5077" s="37"/>
      <c r="F5077" s="37"/>
      <c r="G5077" s="37"/>
      <c r="H5077" s="37"/>
      <c r="J5077" s="25"/>
      <c r="K5077" s="25"/>
      <c r="M5077" s="25"/>
      <c r="P5077" s="25"/>
      <c r="R5077" s="25"/>
      <c r="T5077" s="37"/>
      <c r="U5077" s="37"/>
      <c r="W5077" s="37"/>
      <c r="Y5077" s="37"/>
      <c r="Z5077" s="37"/>
      <c r="AB5077" s="37"/>
    </row>
    <row r="5078" spans="1:28" x14ac:dyDescent="0.2">
      <c r="A5078" s="124"/>
      <c r="B5078" s="37"/>
      <c r="C5078" s="37"/>
      <c r="D5078" s="37"/>
      <c r="F5078" s="37"/>
      <c r="G5078" s="37"/>
      <c r="H5078" s="37"/>
      <c r="J5078" s="25"/>
      <c r="K5078" s="25"/>
      <c r="M5078" s="25"/>
      <c r="P5078" s="25"/>
      <c r="R5078" s="25"/>
      <c r="T5078" s="37"/>
      <c r="U5078" s="37"/>
      <c r="W5078" s="37"/>
      <c r="Y5078" s="37"/>
      <c r="Z5078" s="37"/>
      <c r="AB5078" s="37"/>
    </row>
    <row r="5079" spans="1:28" x14ac:dyDescent="0.2">
      <c r="A5079" s="124"/>
      <c r="B5079" s="37"/>
      <c r="C5079" s="37"/>
      <c r="D5079" s="37"/>
      <c r="F5079" s="37"/>
      <c r="G5079" s="37"/>
      <c r="H5079" s="37"/>
      <c r="J5079" s="25"/>
      <c r="K5079" s="25"/>
      <c r="M5079" s="25"/>
      <c r="P5079" s="25"/>
      <c r="R5079" s="25"/>
      <c r="T5079" s="37"/>
      <c r="U5079" s="37"/>
      <c r="W5079" s="37"/>
      <c r="Y5079" s="37"/>
      <c r="Z5079" s="37"/>
      <c r="AB5079" s="37"/>
    </row>
    <row r="5080" spans="1:28" x14ac:dyDescent="0.2">
      <c r="A5080" s="124"/>
      <c r="B5080" s="37"/>
      <c r="C5080" s="37"/>
      <c r="D5080" s="37"/>
      <c r="F5080" s="37"/>
      <c r="G5080" s="37"/>
      <c r="H5080" s="37"/>
      <c r="J5080" s="25"/>
      <c r="K5080" s="25"/>
      <c r="M5080" s="25"/>
      <c r="P5080" s="25"/>
      <c r="R5080" s="25"/>
      <c r="T5080" s="37"/>
      <c r="U5080" s="37"/>
      <c r="W5080" s="37"/>
      <c r="Y5080" s="37"/>
      <c r="Z5080" s="37"/>
      <c r="AB5080" s="37"/>
    </row>
    <row r="5081" spans="1:28" x14ac:dyDescent="0.2">
      <c r="A5081" s="124"/>
      <c r="B5081" s="37"/>
      <c r="C5081" s="37"/>
      <c r="D5081" s="37"/>
      <c r="F5081" s="37"/>
      <c r="G5081" s="37"/>
      <c r="H5081" s="37"/>
      <c r="J5081" s="25"/>
      <c r="K5081" s="25"/>
      <c r="M5081" s="25"/>
      <c r="P5081" s="25"/>
      <c r="R5081" s="25"/>
      <c r="T5081" s="37"/>
      <c r="U5081" s="37"/>
      <c r="W5081" s="37"/>
      <c r="Y5081" s="37"/>
      <c r="Z5081" s="37"/>
      <c r="AB5081" s="37"/>
    </row>
    <row r="5082" spans="1:28" x14ac:dyDescent="0.2">
      <c r="A5082" s="124"/>
      <c r="B5082" s="37"/>
      <c r="C5082" s="37"/>
      <c r="D5082" s="37"/>
      <c r="F5082" s="37"/>
      <c r="G5082" s="37"/>
      <c r="H5082" s="37"/>
      <c r="J5082" s="25"/>
      <c r="K5082" s="25"/>
      <c r="M5082" s="25"/>
      <c r="P5082" s="25"/>
      <c r="R5082" s="25"/>
      <c r="T5082" s="37"/>
      <c r="U5082" s="37"/>
      <c r="W5082" s="37"/>
      <c r="Y5082" s="37"/>
      <c r="Z5082" s="37"/>
      <c r="AB5082" s="37"/>
    </row>
    <row r="5083" spans="1:28" x14ac:dyDescent="0.2">
      <c r="A5083" s="124"/>
      <c r="B5083" s="37"/>
      <c r="C5083" s="37"/>
      <c r="D5083" s="37"/>
      <c r="F5083" s="37"/>
      <c r="G5083" s="37"/>
      <c r="H5083" s="37"/>
      <c r="J5083" s="25"/>
      <c r="K5083" s="25"/>
      <c r="M5083" s="25"/>
      <c r="P5083" s="25"/>
      <c r="R5083" s="25"/>
      <c r="T5083" s="37"/>
      <c r="U5083" s="37"/>
      <c r="W5083" s="37"/>
      <c r="Y5083" s="37"/>
      <c r="Z5083" s="37"/>
      <c r="AB5083" s="37"/>
    </row>
    <row r="5084" spans="1:28" x14ac:dyDescent="0.2">
      <c r="A5084" s="124"/>
      <c r="B5084" s="37"/>
      <c r="C5084" s="37"/>
      <c r="D5084" s="37"/>
      <c r="F5084" s="37"/>
      <c r="G5084" s="37"/>
      <c r="H5084" s="37"/>
      <c r="J5084" s="25"/>
      <c r="K5084" s="25"/>
      <c r="M5084" s="25"/>
      <c r="P5084" s="25"/>
      <c r="R5084" s="25"/>
      <c r="T5084" s="37"/>
      <c r="U5084" s="37"/>
      <c r="W5084" s="37"/>
      <c r="Y5084" s="37"/>
      <c r="Z5084" s="37"/>
      <c r="AB5084" s="37"/>
    </row>
    <row r="5085" spans="1:28" x14ac:dyDescent="0.2">
      <c r="A5085" s="124"/>
      <c r="B5085" s="37"/>
      <c r="C5085" s="37"/>
      <c r="D5085" s="37"/>
      <c r="F5085" s="37"/>
      <c r="G5085" s="37"/>
      <c r="H5085" s="37"/>
      <c r="J5085" s="25"/>
      <c r="K5085" s="25"/>
      <c r="M5085" s="25"/>
      <c r="P5085" s="25"/>
      <c r="R5085" s="25"/>
      <c r="T5085" s="37"/>
      <c r="U5085" s="37"/>
      <c r="W5085" s="37"/>
      <c r="Y5085" s="37"/>
      <c r="Z5085" s="37"/>
      <c r="AB5085" s="37"/>
    </row>
    <row r="5086" spans="1:28" x14ac:dyDescent="0.2">
      <c r="A5086" s="124"/>
      <c r="B5086" s="37"/>
      <c r="C5086" s="37"/>
      <c r="D5086" s="37"/>
      <c r="F5086" s="37"/>
      <c r="G5086" s="37"/>
      <c r="H5086" s="37"/>
      <c r="J5086" s="25"/>
      <c r="K5086" s="25"/>
      <c r="M5086" s="25"/>
      <c r="P5086" s="25"/>
      <c r="R5086" s="25"/>
      <c r="T5086" s="37"/>
      <c r="U5086" s="37"/>
      <c r="W5086" s="37"/>
      <c r="Y5086" s="37"/>
      <c r="Z5086" s="37"/>
      <c r="AB5086" s="37"/>
    </row>
    <row r="5087" spans="1:28" x14ac:dyDescent="0.2">
      <c r="A5087" s="124"/>
      <c r="B5087" s="37"/>
      <c r="C5087" s="37"/>
      <c r="D5087" s="37"/>
      <c r="F5087" s="37"/>
      <c r="G5087" s="37"/>
      <c r="H5087" s="37"/>
      <c r="J5087" s="25"/>
      <c r="K5087" s="25"/>
      <c r="M5087" s="25"/>
      <c r="P5087" s="25"/>
      <c r="R5087" s="25"/>
      <c r="T5087" s="37"/>
      <c r="U5087" s="37"/>
      <c r="W5087" s="37"/>
      <c r="Y5087" s="37"/>
      <c r="Z5087" s="37"/>
      <c r="AB5087" s="37"/>
    </row>
    <row r="5088" spans="1:28" x14ac:dyDescent="0.2">
      <c r="A5088" s="124"/>
      <c r="B5088" s="37"/>
      <c r="C5088" s="37"/>
      <c r="D5088" s="37"/>
      <c r="F5088" s="37"/>
      <c r="G5088" s="37"/>
      <c r="H5088" s="37"/>
      <c r="J5088" s="25"/>
      <c r="K5088" s="25"/>
      <c r="M5088" s="25"/>
      <c r="P5088" s="25"/>
      <c r="R5088" s="25"/>
      <c r="T5088" s="37"/>
      <c r="U5088" s="37"/>
      <c r="W5088" s="37"/>
      <c r="Y5088" s="37"/>
      <c r="Z5088" s="37"/>
      <c r="AB5088" s="37"/>
    </row>
    <row r="5089" spans="1:28" x14ac:dyDescent="0.2">
      <c r="A5089" s="124"/>
      <c r="B5089" s="37"/>
      <c r="C5089" s="37"/>
      <c r="D5089" s="37"/>
      <c r="F5089" s="37"/>
      <c r="G5089" s="37"/>
      <c r="H5089" s="37"/>
      <c r="J5089" s="25"/>
      <c r="K5089" s="25"/>
      <c r="M5089" s="25"/>
      <c r="P5089" s="25"/>
      <c r="R5089" s="25"/>
      <c r="T5089" s="37"/>
      <c r="U5089" s="37"/>
      <c r="W5089" s="37"/>
      <c r="Y5089" s="37"/>
      <c r="Z5089" s="37"/>
      <c r="AB5089" s="37"/>
    </row>
    <row r="5090" spans="1:28" x14ac:dyDescent="0.2">
      <c r="A5090" s="124"/>
      <c r="B5090" s="37"/>
      <c r="C5090" s="37"/>
      <c r="D5090" s="37"/>
      <c r="F5090" s="37"/>
      <c r="G5090" s="37"/>
      <c r="H5090" s="37"/>
      <c r="J5090" s="25"/>
      <c r="K5090" s="25"/>
      <c r="M5090" s="25"/>
      <c r="P5090" s="25"/>
      <c r="R5090" s="25"/>
      <c r="T5090" s="37"/>
      <c r="U5090" s="37"/>
      <c r="W5090" s="37"/>
      <c r="Y5090" s="37"/>
      <c r="Z5090" s="37"/>
      <c r="AB5090" s="37"/>
    </row>
    <row r="5091" spans="1:28" x14ac:dyDescent="0.2">
      <c r="A5091" s="124"/>
      <c r="B5091" s="37"/>
      <c r="C5091" s="37"/>
      <c r="D5091" s="37"/>
      <c r="F5091" s="37"/>
      <c r="G5091" s="37"/>
      <c r="H5091" s="37"/>
      <c r="J5091" s="25"/>
      <c r="K5091" s="25"/>
      <c r="M5091" s="25"/>
      <c r="P5091" s="25"/>
      <c r="R5091" s="25"/>
      <c r="T5091" s="37"/>
      <c r="U5091" s="37"/>
      <c r="W5091" s="37"/>
      <c r="Y5091" s="37"/>
      <c r="Z5091" s="37"/>
      <c r="AB5091" s="37"/>
    </row>
    <row r="5092" spans="1:28" x14ac:dyDescent="0.2">
      <c r="A5092" s="124"/>
      <c r="B5092" s="37"/>
      <c r="C5092" s="37"/>
      <c r="D5092" s="37"/>
      <c r="F5092" s="37"/>
      <c r="G5092" s="37"/>
      <c r="H5092" s="37"/>
      <c r="J5092" s="25"/>
      <c r="K5092" s="25"/>
      <c r="M5092" s="25"/>
      <c r="P5092" s="25"/>
      <c r="R5092" s="25"/>
      <c r="T5092" s="37"/>
      <c r="U5092" s="37"/>
      <c r="W5092" s="37"/>
      <c r="Y5092" s="37"/>
      <c r="Z5092" s="37"/>
      <c r="AB5092" s="37"/>
    </row>
    <row r="5093" spans="1:28" x14ac:dyDescent="0.2">
      <c r="A5093" s="124"/>
      <c r="B5093" s="37"/>
      <c r="C5093" s="37"/>
      <c r="D5093" s="37"/>
      <c r="F5093" s="37"/>
      <c r="G5093" s="37"/>
      <c r="H5093" s="37"/>
      <c r="J5093" s="25"/>
      <c r="K5093" s="25"/>
      <c r="M5093" s="25"/>
      <c r="P5093" s="25"/>
      <c r="R5093" s="25"/>
      <c r="T5093" s="37"/>
      <c r="U5093" s="37"/>
      <c r="W5093" s="37"/>
      <c r="Y5093" s="37"/>
      <c r="Z5093" s="37"/>
      <c r="AB5093" s="37"/>
    </row>
    <row r="5094" spans="1:28" x14ac:dyDescent="0.2">
      <c r="A5094" s="124"/>
      <c r="B5094" s="37"/>
      <c r="C5094" s="37"/>
      <c r="D5094" s="37"/>
      <c r="F5094" s="37"/>
      <c r="G5094" s="37"/>
      <c r="H5094" s="37"/>
      <c r="J5094" s="25"/>
      <c r="K5094" s="25"/>
      <c r="M5094" s="25"/>
      <c r="P5094" s="25"/>
      <c r="R5094" s="25"/>
      <c r="T5094" s="37"/>
      <c r="U5094" s="37"/>
      <c r="W5094" s="37"/>
      <c r="Y5094" s="37"/>
      <c r="Z5094" s="37"/>
      <c r="AB5094" s="37"/>
    </row>
    <row r="5095" spans="1:28" x14ac:dyDescent="0.2">
      <c r="A5095" s="124"/>
      <c r="B5095" s="37"/>
      <c r="C5095" s="37"/>
      <c r="D5095" s="37"/>
      <c r="F5095" s="37"/>
      <c r="G5095" s="37"/>
      <c r="H5095" s="37"/>
      <c r="J5095" s="25"/>
      <c r="K5095" s="25"/>
      <c r="M5095" s="25"/>
      <c r="P5095" s="25"/>
      <c r="R5095" s="25"/>
      <c r="T5095" s="37"/>
      <c r="U5095" s="37"/>
      <c r="W5095" s="37"/>
      <c r="Y5095" s="37"/>
      <c r="Z5095" s="37"/>
      <c r="AB5095" s="37"/>
    </row>
    <row r="5096" spans="1:28" x14ac:dyDescent="0.2">
      <c r="A5096" s="124"/>
      <c r="B5096" s="37"/>
      <c r="C5096" s="37"/>
      <c r="D5096" s="37"/>
      <c r="F5096" s="37"/>
      <c r="G5096" s="37"/>
      <c r="H5096" s="37"/>
      <c r="J5096" s="25"/>
      <c r="K5096" s="25"/>
      <c r="M5096" s="25"/>
      <c r="P5096" s="25"/>
      <c r="R5096" s="25"/>
      <c r="T5096" s="37"/>
      <c r="U5096" s="37"/>
      <c r="W5096" s="37"/>
      <c r="Y5096" s="37"/>
      <c r="Z5096" s="37"/>
      <c r="AB5096" s="37"/>
    </row>
    <row r="5097" spans="1:28" x14ac:dyDescent="0.2">
      <c r="A5097" s="124"/>
      <c r="B5097" s="37"/>
      <c r="C5097" s="37"/>
      <c r="D5097" s="37"/>
      <c r="F5097" s="37"/>
      <c r="G5097" s="37"/>
      <c r="H5097" s="37"/>
      <c r="J5097" s="25"/>
      <c r="K5097" s="25"/>
      <c r="M5097" s="25"/>
      <c r="P5097" s="25"/>
      <c r="R5097" s="25"/>
      <c r="T5097" s="37"/>
      <c r="U5097" s="37"/>
      <c r="W5097" s="37"/>
      <c r="Y5097" s="37"/>
      <c r="Z5097" s="37"/>
      <c r="AB5097" s="37"/>
    </row>
    <row r="5098" spans="1:28" x14ac:dyDescent="0.2">
      <c r="A5098" s="124"/>
      <c r="B5098" s="37"/>
      <c r="C5098" s="37"/>
      <c r="D5098" s="37"/>
      <c r="F5098" s="37"/>
      <c r="G5098" s="37"/>
      <c r="H5098" s="37"/>
      <c r="J5098" s="25"/>
      <c r="K5098" s="25"/>
      <c r="M5098" s="25"/>
      <c r="P5098" s="25"/>
      <c r="R5098" s="25"/>
      <c r="T5098" s="37"/>
      <c r="U5098" s="37"/>
      <c r="W5098" s="37"/>
      <c r="Y5098" s="37"/>
      <c r="Z5098" s="37"/>
      <c r="AB5098" s="37"/>
    </row>
    <row r="5099" spans="1:28" x14ac:dyDescent="0.2">
      <c r="A5099" s="124"/>
      <c r="B5099" s="37"/>
      <c r="C5099" s="37"/>
      <c r="D5099" s="37"/>
      <c r="F5099" s="37"/>
      <c r="G5099" s="37"/>
      <c r="H5099" s="37"/>
      <c r="J5099" s="25"/>
      <c r="K5099" s="25"/>
      <c r="M5099" s="25"/>
      <c r="P5099" s="25"/>
      <c r="R5099" s="25"/>
      <c r="T5099" s="37"/>
      <c r="U5099" s="37"/>
      <c r="W5099" s="37"/>
      <c r="Y5099" s="37"/>
      <c r="Z5099" s="37"/>
      <c r="AB5099" s="37"/>
    </row>
    <row r="5100" spans="1:28" x14ac:dyDescent="0.2">
      <c r="A5100" s="124"/>
      <c r="B5100" s="37"/>
      <c r="C5100" s="37"/>
      <c r="D5100" s="37"/>
      <c r="F5100" s="37"/>
      <c r="G5100" s="37"/>
      <c r="H5100" s="37"/>
      <c r="J5100" s="25"/>
      <c r="K5100" s="25"/>
      <c r="M5100" s="25"/>
      <c r="P5100" s="25"/>
      <c r="R5100" s="25"/>
      <c r="T5100" s="37"/>
      <c r="U5100" s="37"/>
      <c r="W5100" s="37"/>
      <c r="Y5100" s="37"/>
      <c r="Z5100" s="37"/>
      <c r="AB5100" s="37"/>
    </row>
    <row r="5101" spans="1:28" x14ac:dyDescent="0.2">
      <c r="A5101" s="124"/>
      <c r="B5101" s="37"/>
      <c r="C5101" s="37"/>
      <c r="D5101" s="37"/>
      <c r="F5101" s="37"/>
      <c r="G5101" s="37"/>
      <c r="H5101" s="37"/>
      <c r="J5101" s="25"/>
      <c r="K5101" s="25"/>
      <c r="M5101" s="25"/>
      <c r="P5101" s="25"/>
      <c r="R5101" s="25"/>
      <c r="T5101" s="37"/>
      <c r="U5101" s="37"/>
      <c r="W5101" s="37"/>
      <c r="Y5101" s="37"/>
      <c r="Z5101" s="37"/>
      <c r="AB5101" s="37"/>
    </row>
    <row r="5102" spans="1:28" x14ac:dyDescent="0.2">
      <c r="A5102" s="124"/>
      <c r="B5102" s="37"/>
      <c r="C5102" s="37"/>
      <c r="D5102" s="37"/>
      <c r="F5102" s="37"/>
      <c r="G5102" s="37"/>
      <c r="H5102" s="37"/>
      <c r="J5102" s="25"/>
      <c r="K5102" s="25"/>
      <c r="M5102" s="25"/>
      <c r="P5102" s="25"/>
      <c r="R5102" s="25"/>
      <c r="T5102" s="37"/>
      <c r="U5102" s="37"/>
      <c r="W5102" s="37"/>
      <c r="Y5102" s="37"/>
      <c r="Z5102" s="37"/>
      <c r="AB5102" s="37"/>
    </row>
    <row r="5103" spans="1:28" x14ac:dyDescent="0.2">
      <c r="A5103" s="124"/>
      <c r="B5103" s="37"/>
      <c r="C5103" s="37"/>
      <c r="D5103" s="37"/>
      <c r="F5103" s="37"/>
      <c r="G5103" s="37"/>
      <c r="H5103" s="37"/>
      <c r="J5103" s="25"/>
      <c r="K5103" s="25"/>
      <c r="M5103" s="25"/>
      <c r="P5103" s="25"/>
      <c r="R5103" s="25"/>
      <c r="T5103" s="37"/>
      <c r="U5103" s="37"/>
      <c r="W5103" s="37"/>
      <c r="Y5103" s="37"/>
      <c r="Z5103" s="37"/>
      <c r="AB5103" s="37"/>
    </row>
    <row r="5104" spans="1:28" x14ac:dyDescent="0.2">
      <c r="A5104" s="124"/>
      <c r="B5104" s="37"/>
      <c r="C5104" s="37"/>
      <c r="D5104" s="37"/>
      <c r="F5104" s="37"/>
      <c r="G5104" s="37"/>
      <c r="H5104" s="37"/>
      <c r="J5104" s="25"/>
      <c r="K5104" s="25"/>
      <c r="M5104" s="25"/>
      <c r="P5104" s="25"/>
      <c r="R5104" s="25"/>
      <c r="T5104" s="37"/>
      <c r="U5104" s="37"/>
      <c r="W5104" s="37"/>
      <c r="Y5104" s="37"/>
      <c r="Z5104" s="37"/>
      <c r="AB5104" s="37"/>
    </row>
    <row r="5105" spans="1:28" x14ac:dyDescent="0.2">
      <c r="A5105" s="124"/>
      <c r="B5105" s="37"/>
      <c r="C5105" s="37"/>
      <c r="D5105" s="37"/>
      <c r="F5105" s="37"/>
      <c r="G5105" s="37"/>
      <c r="H5105" s="37"/>
      <c r="J5105" s="25"/>
      <c r="K5105" s="25"/>
      <c r="M5105" s="25"/>
      <c r="P5105" s="25"/>
      <c r="R5105" s="25"/>
      <c r="T5105" s="37"/>
      <c r="U5105" s="37"/>
      <c r="W5105" s="37"/>
      <c r="Y5105" s="37"/>
      <c r="Z5105" s="37"/>
      <c r="AB5105" s="37"/>
    </row>
    <row r="5106" spans="1:28" x14ac:dyDescent="0.2">
      <c r="A5106" s="124"/>
      <c r="B5106" s="37"/>
      <c r="C5106" s="37"/>
      <c r="D5106" s="37"/>
      <c r="F5106" s="37"/>
      <c r="G5106" s="37"/>
      <c r="H5106" s="37"/>
      <c r="J5106" s="25"/>
      <c r="K5106" s="25"/>
      <c r="M5106" s="25"/>
      <c r="P5106" s="25"/>
      <c r="R5106" s="25"/>
      <c r="T5106" s="37"/>
      <c r="U5106" s="37"/>
      <c r="W5106" s="37"/>
      <c r="Y5106" s="37"/>
      <c r="Z5106" s="37"/>
      <c r="AB5106" s="37"/>
    </row>
    <row r="5107" spans="1:28" x14ac:dyDescent="0.2">
      <c r="A5107" s="124"/>
      <c r="B5107" s="37"/>
      <c r="C5107" s="37"/>
      <c r="D5107" s="37"/>
      <c r="F5107" s="37"/>
      <c r="G5107" s="37"/>
      <c r="H5107" s="37"/>
      <c r="J5107" s="25"/>
      <c r="K5107" s="25"/>
      <c r="M5107" s="25"/>
      <c r="P5107" s="25"/>
      <c r="R5107" s="25"/>
      <c r="T5107" s="37"/>
      <c r="U5107" s="37"/>
      <c r="W5107" s="37"/>
      <c r="Y5107" s="37"/>
      <c r="Z5107" s="37"/>
      <c r="AB5107" s="37"/>
    </row>
    <row r="5108" spans="1:28" x14ac:dyDescent="0.2">
      <c r="A5108" s="124"/>
      <c r="B5108" s="37"/>
      <c r="C5108" s="37"/>
      <c r="D5108" s="37"/>
      <c r="F5108" s="37"/>
      <c r="G5108" s="37"/>
      <c r="H5108" s="37"/>
      <c r="J5108" s="25"/>
      <c r="K5108" s="25"/>
      <c r="M5108" s="25"/>
      <c r="P5108" s="25"/>
      <c r="R5108" s="25"/>
      <c r="T5108" s="37"/>
      <c r="U5108" s="37"/>
      <c r="W5108" s="37"/>
      <c r="Y5108" s="37"/>
      <c r="Z5108" s="37"/>
      <c r="AB5108" s="37"/>
    </row>
    <row r="5109" spans="1:28" x14ac:dyDescent="0.2">
      <c r="A5109" s="124"/>
      <c r="B5109" s="37"/>
      <c r="C5109" s="37"/>
      <c r="D5109" s="37"/>
      <c r="F5109" s="37"/>
      <c r="G5109" s="37"/>
      <c r="H5109" s="37"/>
      <c r="J5109" s="25"/>
      <c r="K5109" s="25"/>
      <c r="M5109" s="25"/>
      <c r="P5109" s="25"/>
      <c r="R5109" s="25"/>
      <c r="T5109" s="37"/>
      <c r="U5109" s="37"/>
      <c r="W5109" s="37"/>
      <c r="Y5109" s="37"/>
      <c r="Z5109" s="37"/>
      <c r="AB5109" s="37"/>
    </row>
    <row r="5110" spans="1:28" x14ac:dyDescent="0.2">
      <c r="A5110" s="124"/>
      <c r="B5110" s="37"/>
      <c r="C5110" s="37"/>
      <c r="D5110" s="37"/>
      <c r="F5110" s="37"/>
      <c r="G5110" s="37"/>
      <c r="H5110" s="37"/>
      <c r="J5110" s="25"/>
      <c r="K5110" s="25"/>
      <c r="M5110" s="25"/>
      <c r="P5110" s="25"/>
      <c r="R5110" s="25"/>
      <c r="T5110" s="37"/>
      <c r="U5110" s="37"/>
      <c r="W5110" s="37"/>
      <c r="Y5110" s="37"/>
      <c r="Z5110" s="37"/>
      <c r="AB5110" s="37"/>
    </row>
    <row r="5111" spans="1:28" x14ac:dyDescent="0.2">
      <c r="A5111" s="124"/>
      <c r="B5111" s="37"/>
      <c r="C5111" s="37"/>
      <c r="D5111" s="37"/>
      <c r="F5111" s="37"/>
      <c r="G5111" s="37"/>
      <c r="H5111" s="37"/>
      <c r="J5111" s="25"/>
      <c r="K5111" s="25"/>
      <c r="M5111" s="25"/>
      <c r="P5111" s="25"/>
      <c r="R5111" s="25"/>
      <c r="T5111" s="37"/>
      <c r="U5111" s="37"/>
      <c r="W5111" s="37"/>
      <c r="Y5111" s="37"/>
      <c r="Z5111" s="37"/>
      <c r="AB5111" s="37"/>
    </row>
    <row r="5112" spans="1:28" x14ac:dyDescent="0.2">
      <c r="A5112" s="124"/>
      <c r="B5112" s="37"/>
      <c r="C5112" s="37"/>
      <c r="D5112" s="37"/>
      <c r="F5112" s="37"/>
      <c r="G5112" s="37"/>
      <c r="H5112" s="37"/>
      <c r="J5112" s="25"/>
      <c r="K5112" s="25"/>
      <c r="M5112" s="25"/>
      <c r="P5112" s="25"/>
      <c r="R5112" s="25"/>
      <c r="T5112" s="37"/>
      <c r="U5112" s="37"/>
      <c r="W5112" s="37"/>
      <c r="Y5112" s="37"/>
      <c r="Z5112" s="37"/>
      <c r="AB5112" s="37"/>
    </row>
    <row r="5113" spans="1:28" x14ac:dyDescent="0.2">
      <c r="A5113" s="124"/>
      <c r="B5113" s="37"/>
      <c r="C5113" s="37"/>
      <c r="D5113" s="37"/>
      <c r="F5113" s="37"/>
      <c r="G5113" s="37"/>
      <c r="H5113" s="37"/>
      <c r="J5113" s="25"/>
      <c r="K5113" s="25"/>
      <c r="M5113" s="25"/>
      <c r="P5113" s="25"/>
      <c r="R5113" s="25"/>
      <c r="T5113" s="37"/>
      <c r="U5113" s="37"/>
      <c r="W5113" s="37"/>
      <c r="Y5113" s="37"/>
      <c r="Z5113" s="37"/>
      <c r="AB5113" s="37"/>
    </row>
    <row r="5114" spans="1:28" x14ac:dyDescent="0.2">
      <c r="A5114" s="124"/>
      <c r="B5114" s="37"/>
      <c r="C5114" s="37"/>
      <c r="D5114" s="37"/>
      <c r="F5114" s="37"/>
      <c r="G5114" s="37"/>
      <c r="H5114" s="37"/>
      <c r="J5114" s="25"/>
      <c r="K5114" s="25"/>
      <c r="M5114" s="25"/>
      <c r="P5114" s="25"/>
      <c r="R5114" s="25"/>
      <c r="T5114" s="37"/>
      <c r="U5114" s="37"/>
      <c r="W5114" s="37"/>
      <c r="Y5114" s="37"/>
      <c r="Z5114" s="37"/>
      <c r="AB5114" s="37"/>
    </row>
    <row r="5115" spans="1:28" x14ac:dyDescent="0.2">
      <c r="A5115" s="124"/>
      <c r="B5115" s="37"/>
      <c r="C5115" s="37"/>
      <c r="D5115" s="37"/>
      <c r="F5115" s="37"/>
      <c r="G5115" s="37"/>
      <c r="H5115" s="37"/>
      <c r="J5115" s="25"/>
      <c r="K5115" s="25"/>
      <c r="M5115" s="25"/>
      <c r="P5115" s="25"/>
      <c r="R5115" s="25"/>
      <c r="T5115" s="37"/>
      <c r="U5115" s="37"/>
      <c r="W5115" s="37"/>
      <c r="Y5115" s="37"/>
      <c r="Z5115" s="37"/>
      <c r="AB5115" s="37"/>
    </row>
    <row r="5116" spans="1:28" x14ac:dyDescent="0.2">
      <c r="A5116" s="124"/>
      <c r="B5116" s="37"/>
      <c r="C5116" s="37"/>
      <c r="D5116" s="37"/>
      <c r="F5116" s="37"/>
      <c r="G5116" s="37"/>
      <c r="H5116" s="37"/>
      <c r="J5116" s="25"/>
      <c r="K5116" s="25"/>
      <c r="M5116" s="25"/>
      <c r="P5116" s="25"/>
      <c r="R5116" s="25"/>
      <c r="T5116" s="37"/>
      <c r="U5116" s="37"/>
      <c r="W5116" s="37"/>
      <c r="Y5116" s="37"/>
      <c r="Z5116" s="37"/>
      <c r="AB5116" s="37"/>
    </row>
    <row r="5117" spans="1:28" x14ac:dyDescent="0.2">
      <c r="A5117" s="124"/>
      <c r="B5117" s="37"/>
      <c r="C5117" s="37"/>
      <c r="D5117" s="37"/>
      <c r="F5117" s="37"/>
      <c r="G5117" s="37"/>
      <c r="H5117" s="37"/>
      <c r="J5117" s="25"/>
      <c r="K5117" s="25"/>
      <c r="M5117" s="25"/>
      <c r="P5117" s="25"/>
      <c r="R5117" s="25"/>
      <c r="T5117" s="37"/>
      <c r="U5117" s="37"/>
      <c r="W5117" s="37"/>
      <c r="Y5117" s="37"/>
      <c r="Z5117" s="37"/>
      <c r="AB5117" s="37"/>
    </row>
    <row r="5118" spans="1:28" x14ac:dyDescent="0.2">
      <c r="A5118" s="124"/>
      <c r="B5118" s="37"/>
      <c r="C5118" s="37"/>
      <c r="D5118" s="37"/>
      <c r="F5118" s="37"/>
      <c r="G5118" s="37"/>
      <c r="H5118" s="37"/>
      <c r="J5118" s="25"/>
      <c r="K5118" s="25"/>
      <c r="M5118" s="25"/>
      <c r="P5118" s="25"/>
      <c r="R5118" s="25"/>
      <c r="T5118" s="37"/>
      <c r="U5118" s="37"/>
      <c r="W5118" s="37"/>
      <c r="Y5118" s="37"/>
      <c r="Z5118" s="37"/>
      <c r="AB5118" s="37"/>
    </row>
    <row r="5119" spans="1:28" x14ac:dyDescent="0.2">
      <c r="A5119" s="124"/>
      <c r="B5119" s="37"/>
      <c r="C5119" s="37"/>
      <c r="D5119" s="37"/>
      <c r="F5119" s="37"/>
      <c r="G5119" s="37"/>
      <c r="H5119" s="37"/>
      <c r="J5119" s="25"/>
      <c r="K5119" s="25"/>
      <c r="M5119" s="25"/>
      <c r="P5119" s="25"/>
      <c r="R5119" s="25"/>
      <c r="T5119" s="37"/>
      <c r="U5119" s="37"/>
      <c r="W5119" s="37"/>
      <c r="Y5119" s="37"/>
      <c r="Z5119" s="37"/>
      <c r="AB5119" s="37"/>
    </row>
    <row r="5120" spans="1:28" x14ac:dyDescent="0.2">
      <c r="A5120" s="124"/>
      <c r="B5120" s="37"/>
      <c r="C5120" s="37"/>
      <c r="D5120" s="37"/>
      <c r="F5120" s="37"/>
      <c r="G5120" s="37"/>
      <c r="H5120" s="37"/>
      <c r="J5120" s="25"/>
      <c r="K5120" s="25"/>
      <c r="M5120" s="25"/>
      <c r="P5120" s="25"/>
      <c r="R5120" s="25"/>
      <c r="T5120" s="37"/>
      <c r="U5120" s="37"/>
      <c r="W5120" s="37"/>
      <c r="Y5120" s="37"/>
      <c r="Z5120" s="37"/>
      <c r="AB5120" s="37"/>
    </row>
    <row r="5121" spans="1:28" x14ac:dyDescent="0.2">
      <c r="A5121" s="124"/>
      <c r="B5121" s="37"/>
      <c r="C5121" s="37"/>
      <c r="D5121" s="37"/>
      <c r="F5121" s="37"/>
      <c r="G5121" s="37"/>
      <c r="H5121" s="37"/>
      <c r="J5121" s="25"/>
      <c r="K5121" s="25"/>
      <c r="M5121" s="25"/>
      <c r="P5121" s="25"/>
      <c r="R5121" s="25"/>
      <c r="T5121" s="37"/>
      <c r="U5121" s="37"/>
      <c r="W5121" s="37"/>
      <c r="Y5121" s="37"/>
      <c r="Z5121" s="37"/>
      <c r="AB5121" s="37"/>
    </row>
    <row r="5122" spans="1:28" x14ac:dyDescent="0.2">
      <c r="A5122" s="124"/>
      <c r="B5122" s="37"/>
      <c r="C5122" s="37"/>
      <c r="D5122" s="37"/>
      <c r="F5122" s="37"/>
      <c r="G5122" s="37"/>
      <c r="H5122" s="37"/>
      <c r="J5122" s="25"/>
      <c r="K5122" s="25"/>
      <c r="M5122" s="25"/>
      <c r="P5122" s="25"/>
      <c r="R5122" s="25"/>
      <c r="T5122" s="37"/>
      <c r="U5122" s="37"/>
      <c r="W5122" s="37"/>
      <c r="Y5122" s="37"/>
      <c r="Z5122" s="37"/>
      <c r="AB5122" s="37"/>
    </row>
    <row r="5123" spans="1:28" x14ac:dyDescent="0.2">
      <c r="A5123" s="124"/>
      <c r="B5123" s="37"/>
      <c r="C5123" s="37"/>
      <c r="D5123" s="37"/>
      <c r="F5123" s="37"/>
      <c r="G5123" s="37"/>
      <c r="H5123" s="37"/>
      <c r="J5123" s="25"/>
      <c r="K5123" s="25"/>
      <c r="M5123" s="25"/>
      <c r="P5123" s="25"/>
      <c r="R5123" s="25"/>
      <c r="T5123" s="37"/>
      <c r="U5123" s="37"/>
      <c r="W5123" s="37"/>
      <c r="Y5123" s="37"/>
      <c r="Z5123" s="37"/>
      <c r="AB5123" s="37"/>
    </row>
    <row r="5124" spans="1:28" x14ac:dyDescent="0.2">
      <c r="A5124" s="124"/>
      <c r="B5124" s="37"/>
      <c r="C5124" s="37"/>
      <c r="D5124" s="37"/>
      <c r="F5124" s="37"/>
      <c r="G5124" s="37"/>
      <c r="H5124" s="37"/>
      <c r="J5124" s="25"/>
      <c r="K5124" s="25"/>
      <c r="M5124" s="25"/>
      <c r="P5124" s="25"/>
      <c r="R5124" s="25"/>
      <c r="T5124" s="37"/>
      <c r="U5124" s="37"/>
      <c r="W5124" s="37"/>
      <c r="Y5124" s="37"/>
      <c r="Z5124" s="37"/>
      <c r="AB5124" s="37"/>
    </row>
    <row r="5125" spans="1:28" x14ac:dyDescent="0.2">
      <c r="A5125" s="124"/>
      <c r="B5125" s="37"/>
      <c r="C5125" s="37"/>
      <c r="D5125" s="37"/>
      <c r="F5125" s="37"/>
      <c r="G5125" s="37"/>
      <c r="H5125" s="37"/>
      <c r="J5125" s="25"/>
      <c r="K5125" s="25"/>
      <c r="M5125" s="25"/>
      <c r="P5125" s="25"/>
      <c r="R5125" s="25"/>
      <c r="T5125" s="37"/>
      <c r="U5125" s="37"/>
      <c r="W5125" s="37"/>
      <c r="Y5125" s="37"/>
      <c r="Z5125" s="37"/>
      <c r="AB5125" s="37"/>
    </row>
    <row r="5126" spans="1:28" x14ac:dyDescent="0.2">
      <c r="A5126" s="124"/>
      <c r="B5126" s="37"/>
      <c r="C5126" s="37"/>
      <c r="D5126" s="37"/>
      <c r="F5126" s="37"/>
      <c r="G5126" s="37"/>
      <c r="H5126" s="37"/>
      <c r="J5126" s="25"/>
      <c r="K5126" s="25"/>
      <c r="M5126" s="25"/>
      <c r="P5126" s="25"/>
      <c r="R5126" s="25"/>
      <c r="T5126" s="37"/>
      <c r="U5126" s="37"/>
      <c r="W5126" s="37"/>
      <c r="Y5126" s="37"/>
      <c r="Z5126" s="37"/>
      <c r="AB5126" s="37"/>
    </row>
    <row r="5127" spans="1:28" x14ac:dyDescent="0.2">
      <c r="A5127" s="124"/>
      <c r="B5127" s="37"/>
      <c r="C5127" s="37"/>
      <c r="D5127" s="37"/>
      <c r="F5127" s="37"/>
      <c r="G5127" s="37"/>
      <c r="H5127" s="37"/>
      <c r="J5127" s="25"/>
      <c r="K5127" s="25"/>
      <c r="M5127" s="25"/>
      <c r="P5127" s="25"/>
      <c r="R5127" s="25"/>
      <c r="T5127" s="37"/>
      <c r="U5127" s="37"/>
      <c r="W5127" s="37"/>
      <c r="Y5127" s="37"/>
      <c r="Z5127" s="37"/>
      <c r="AB5127" s="37"/>
    </row>
    <row r="5128" spans="1:28" x14ac:dyDescent="0.2">
      <c r="A5128" s="124"/>
      <c r="B5128" s="37"/>
      <c r="C5128" s="37"/>
      <c r="D5128" s="37"/>
      <c r="F5128" s="37"/>
      <c r="G5128" s="37"/>
      <c r="H5128" s="37"/>
      <c r="J5128" s="25"/>
      <c r="K5128" s="25"/>
      <c r="M5128" s="25"/>
      <c r="P5128" s="25"/>
      <c r="R5128" s="25"/>
      <c r="T5128" s="37"/>
      <c r="U5128" s="37"/>
      <c r="W5128" s="37"/>
      <c r="Y5128" s="37"/>
      <c r="Z5128" s="37"/>
      <c r="AB5128" s="37"/>
    </row>
    <row r="5129" spans="1:28" x14ac:dyDescent="0.2">
      <c r="A5129" s="124"/>
      <c r="B5129" s="37"/>
      <c r="C5129" s="37"/>
      <c r="D5129" s="37"/>
      <c r="F5129" s="37"/>
      <c r="G5129" s="37"/>
      <c r="H5129" s="37"/>
      <c r="J5129" s="25"/>
      <c r="K5129" s="25"/>
      <c r="M5129" s="25"/>
      <c r="P5129" s="25"/>
      <c r="R5129" s="25"/>
      <c r="T5129" s="37"/>
      <c r="U5129" s="37"/>
      <c r="W5129" s="37"/>
      <c r="Y5129" s="37"/>
      <c r="Z5129" s="37"/>
      <c r="AB5129" s="37"/>
    </row>
    <row r="5130" spans="1:28" x14ac:dyDescent="0.2">
      <c r="A5130" s="124"/>
      <c r="B5130" s="37"/>
      <c r="C5130" s="37"/>
      <c r="D5130" s="37"/>
      <c r="F5130" s="37"/>
      <c r="G5130" s="37"/>
      <c r="H5130" s="37"/>
      <c r="J5130" s="25"/>
      <c r="K5130" s="25"/>
      <c r="M5130" s="25"/>
      <c r="P5130" s="25"/>
      <c r="R5130" s="25"/>
      <c r="T5130" s="37"/>
      <c r="U5130" s="37"/>
      <c r="W5130" s="37"/>
      <c r="Y5130" s="37"/>
      <c r="Z5130" s="37"/>
      <c r="AB5130" s="37"/>
    </row>
    <row r="5131" spans="1:28" x14ac:dyDescent="0.2">
      <c r="A5131" s="124"/>
      <c r="B5131" s="37"/>
      <c r="C5131" s="37"/>
      <c r="D5131" s="37"/>
      <c r="F5131" s="37"/>
      <c r="G5131" s="37"/>
      <c r="H5131" s="37"/>
      <c r="J5131" s="25"/>
      <c r="K5131" s="25"/>
      <c r="M5131" s="25"/>
      <c r="P5131" s="25"/>
      <c r="R5131" s="25"/>
      <c r="T5131" s="37"/>
      <c r="U5131" s="37"/>
      <c r="W5131" s="37"/>
      <c r="Y5131" s="37"/>
      <c r="Z5131" s="37"/>
      <c r="AB5131" s="37"/>
    </row>
    <row r="5132" spans="1:28" x14ac:dyDescent="0.2">
      <c r="A5132" s="124"/>
      <c r="B5132" s="37"/>
      <c r="C5132" s="37"/>
      <c r="D5132" s="37"/>
      <c r="F5132" s="37"/>
      <c r="G5132" s="37"/>
      <c r="H5132" s="37"/>
      <c r="J5132" s="25"/>
      <c r="K5132" s="25"/>
      <c r="M5132" s="25"/>
      <c r="P5132" s="25"/>
      <c r="R5132" s="25"/>
      <c r="T5132" s="37"/>
      <c r="U5132" s="37"/>
      <c r="W5132" s="37"/>
      <c r="Y5132" s="37"/>
      <c r="Z5132" s="37"/>
      <c r="AB5132" s="37"/>
    </row>
    <row r="5133" spans="1:28" x14ac:dyDescent="0.2">
      <c r="A5133" s="124"/>
      <c r="B5133" s="37"/>
      <c r="C5133" s="37"/>
      <c r="D5133" s="37"/>
      <c r="F5133" s="37"/>
      <c r="G5133" s="37"/>
      <c r="H5133" s="37"/>
      <c r="J5133" s="25"/>
      <c r="K5133" s="25"/>
      <c r="M5133" s="25"/>
      <c r="P5133" s="25"/>
      <c r="R5133" s="25"/>
      <c r="T5133" s="37"/>
      <c r="U5133" s="37"/>
      <c r="W5133" s="37"/>
      <c r="Y5133" s="37"/>
      <c r="Z5133" s="37"/>
      <c r="AB5133" s="37"/>
    </row>
    <row r="5134" spans="1:28" x14ac:dyDescent="0.2">
      <c r="A5134" s="124"/>
      <c r="B5134" s="37"/>
      <c r="C5134" s="37"/>
      <c r="D5134" s="37"/>
      <c r="F5134" s="37"/>
      <c r="G5134" s="37"/>
      <c r="H5134" s="37"/>
      <c r="J5134" s="25"/>
      <c r="K5134" s="25"/>
      <c r="M5134" s="25"/>
      <c r="P5134" s="25"/>
      <c r="R5134" s="25"/>
      <c r="T5134" s="37"/>
      <c r="U5134" s="37"/>
      <c r="W5134" s="37"/>
      <c r="Y5134" s="37"/>
      <c r="Z5134" s="37"/>
      <c r="AB5134" s="37"/>
    </row>
    <row r="5135" spans="1:28" x14ac:dyDescent="0.2">
      <c r="A5135" s="124"/>
      <c r="B5135" s="37"/>
      <c r="C5135" s="37"/>
      <c r="D5135" s="37"/>
      <c r="F5135" s="37"/>
      <c r="G5135" s="37"/>
      <c r="H5135" s="37"/>
      <c r="J5135" s="25"/>
      <c r="K5135" s="25"/>
      <c r="M5135" s="25"/>
      <c r="P5135" s="25"/>
      <c r="R5135" s="25"/>
      <c r="T5135" s="37"/>
      <c r="U5135" s="37"/>
      <c r="W5135" s="37"/>
      <c r="Y5135" s="37"/>
      <c r="Z5135" s="37"/>
      <c r="AB5135" s="37"/>
    </row>
    <row r="5136" spans="1:28" x14ac:dyDescent="0.2">
      <c r="A5136" s="124"/>
      <c r="B5136" s="37"/>
      <c r="C5136" s="37"/>
      <c r="D5136" s="37"/>
      <c r="F5136" s="37"/>
      <c r="G5136" s="37"/>
      <c r="H5136" s="37"/>
      <c r="J5136" s="25"/>
      <c r="K5136" s="25"/>
      <c r="M5136" s="25"/>
      <c r="P5136" s="25"/>
      <c r="R5136" s="25"/>
      <c r="T5136" s="37"/>
      <c r="U5136" s="37"/>
      <c r="W5136" s="37"/>
      <c r="Y5136" s="37"/>
      <c r="Z5136" s="37"/>
      <c r="AB5136" s="37"/>
    </row>
    <row r="5137" spans="1:28" x14ac:dyDescent="0.2">
      <c r="A5137" s="124"/>
      <c r="B5137" s="37"/>
      <c r="C5137" s="37"/>
      <c r="D5137" s="37"/>
      <c r="F5137" s="37"/>
      <c r="G5137" s="37"/>
      <c r="H5137" s="37"/>
      <c r="J5137" s="25"/>
      <c r="K5137" s="25"/>
      <c r="M5137" s="25"/>
      <c r="P5137" s="25"/>
      <c r="R5137" s="25"/>
      <c r="T5137" s="37"/>
      <c r="U5137" s="37"/>
      <c r="W5137" s="37"/>
      <c r="Y5137" s="37"/>
      <c r="Z5137" s="37"/>
      <c r="AB5137" s="37"/>
    </row>
    <row r="5138" spans="1:28" x14ac:dyDescent="0.2">
      <c r="A5138" s="124"/>
      <c r="B5138" s="37"/>
      <c r="C5138" s="37"/>
      <c r="D5138" s="37"/>
      <c r="F5138" s="37"/>
      <c r="G5138" s="37"/>
      <c r="H5138" s="37"/>
      <c r="J5138" s="25"/>
      <c r="K5138" s="25"/>
      <c r="M5138" s="25"/>
      <c r="P5138" s="25"/>
      <c r="R5138" s="25"/>
      <c r="T5138" s="37"/>
      <c r="U5138" s="37"/>
      <c r="W5138" s="37"/>
      <c r="Y5138" s="37"/>
      <c r="Z5138" s="37"/>
      <c r="AB5138" s="37"/>
    </row>
    <row r="5139" spans="1:28" x14ac:dyDescent="0.2">
      <c r="A5139" s="124"/>
      <c r="B5139" s="37"/>
      <c r="C5139" s="37"/>
      <c r="D5139" s="37"/>
      <c r="F5139" s="37"/>
      <c r="G5139" s="37"/>
      <c r="H5139" s="37"/>
      <c r="J5139" s="25"/>
      <c r="K5139" s="25"/>
      <c r="M5139" s="25"/>
      <c r="P5139" s="25"/>
      <c r="R5139" s="25"/>
      <c r="T5139" s="37"/>
      <c r="U5139" s="37"/>
      <c r="W5139" s="37"/>
      <c r="Y5139" s="37"/>
      <c r="Z5139" s="37"/>
      <c r="AB5139" s="37"/>
    </row>
    <row r="5140" spans="1:28" x14ac:dyDescent="0.2">
      <c r="A5140" s="124"/>
      <c r="B5140" s="37"/>
      <c r="C5140" s="37"/>
      <c r="D5140" s="37"/>
      <c r="F5140" s="37"/>
      <c r="G5140" s="37"/>
      <c r="H5140" s="37"/>
      <c r="J5140" s="25"/>
      <c r="K5140" s="25"/>
      <c r="M5140" s="25"/>
      <c r="P5140" s="25"/>
      <c r="R5140" s="25"/>
      <c r="T5140" s="37"/>
      <c r="U5140" s="37"/>
      <c r="W5140" s="37"/>
      <c r="Y5140" s="37"/>
      <c r="Z5140" s="37"/>
      <c r="AB5140" s="37"/>
    </row>
    <row r="5141" spans="1:28" x14ac:dyDescent="0.2">
      <c r="A5141" s="124"/>
      <c r="B5141" s="37"/>
      <c r="C5141" s="37"/>
      <c r="D5141" s="37"/>
      <c r="F5141" s="37"/>
      <c r="G5141" s="37"/>
      <c r="H5141" s="37"/>
      <c r="J5141" s="25"/>
      <c r="K5141" s="25"/>
      <c r="M5141" s="25"/>
      <c r="P5141" s="25"/>
      <c r="R5141" s="25"/>
      <c r="T5141" s="37"/>
      <c r="U5141" s="37"/>
      <c r="W5141" s="37"/>
      <c r="Y5141" s="37"/>
      <c r="Z5141" s="37"/>
      <c r="AB5141" s="37"/>
    </row>
    <row r="5142" spans="1:28" x14ac:dyDescent="0.2">
      <c r="A5142" s="124"/>
      <c r="B5142" s="37"/>
      <c r="C5142" s="37"/>
      <c r="D5142" s="37"/>
      <c r="F5142" s="37"/>
      <c r="G5142" s="37"/>
      <c r="H5142" s="37"/>
      <c r="J5142" s="25"/>
      <c r="K5142" s="25"/>
      <c r="M5142" s="25"/>
      <c r="P5142" s="25"/>
      <c r="R5142" s="25"/>
      <c r="T5142" s="37"/>
      <c r="U5142" s="37"/>
      <c r="W5142" s="37"/>
      <c r="Y5142" s="37"/>
      <c r="Z5142" s="37"/>
      <c r="AB5142" s="37"/>
    </row>
    <row r="5143" spans="1:28" x14ac:dyDescent="0.2">
      <c r="A5143" s="124"/>
      <c r="B5143" s="37"/>
      <c r="C5143" s="37"/>
      <c r="D5143" s="37"/>
      <c r="F5143" s="37"/>
      <c r="G5143" s="37"/>
      <c r="H5143" s="37"/>
      <c r="J5143" s="25"/>
      <c r="K5143" s="25"/>
      <c r="M5143" s="25"/>
      <c r="P5143" s="25"/>
      <c r="R5143" s="25"/>
      <c r="T5143" s="37"/>
      <c r="U5143" s="37"/>
      <c r="W5143" s="37"/>
      <c r="Y5143" s="37"/>
      <c r="Z5143" s="37"/>
      <c r="AB5143" s="37"/>
    </row>
    <row r="5144" spans="1:28" x14ac:dyDescent="0.2">
      <c r="A5144" s="124"/>
      <c r="B5144" s="37"/>
      <c r="C5144" s="37"/>
      <c r="D5144" s="37"/>
      <c r="F5144" s="37"/>
      <c r="G5144" s="37"/>
      <c r="H5144" s="37"/>
      <c r="J5144" s="25"/>
      <c r="K5144" s="25"/>
      <c r="M5144" s="25"/>
      <c r="P5144" s="25"/>
      <c r="R5144" s="25"/>
      <c r="T5144" s="37"/>
      <c r="U5144" s="37"/>
      <c r="W5144" s="37"/>
      <c r="Y5144" s="37"/>
      <c r="Z5144" s="37"/>
      <c r="AB5144" s="37"/>
    </row>
    <row r="5145" spans="1:28" x14ac:dyDescent="0.2">
      <c r="A5145" s="124"/>
      <c r="B5145" s="37"/>
      <c r="C5145" s="37"/>
      <c r="D5145" s="37"/>
      <c r="F5145" s="37"/>
      <c r="G5145" s="37"/>
      <c r="H5145" s="37"/>
      <c r="J5145" s="25"/>
      <c r="K5145" s="25"/>
      <c r="M5145" s="25"/>
      <c r="P5145" s="25"/>
      <c r="R5145" s="25"/>
      <c r="T5145" s="37"/>
      <c r="U5145" s="37"/>
      <c r="W5145" s="37"/>
      <c r="Y5145" s="37"/>
      <c r="Z5145" s="37"/>
      <c r="AB5145" s="37"/>
    </row>
    <row r="5146" spans="1:28" x14ac:dyDescent="0.2">
      <c r="A5146" s="124"/>
      <c r="B5146" s="37"/>
      <c r="C5146" s="37"/>
      <c r="D5146" s="37"/>
      <c r="F5146" s="37"/>
      <c r="G5146" s="37"/>
      <c r="H5146" s="37"/>
      <c r="J5146" s="25"/>
      <c r="K5146" s="25"/>
      <c r="M5146" s="25"/>
      <c r="P5146" s="25"/>
      <c r="R5146" s="25"/>
      <c r="T5146" s="37"/>
      <c r="U5146" s="37"/>
      <c r="W5146" s="37"/>
      <c r="Y5146" s="37"/>
      <c r="Z5146" s="37"/>
      <c r="AB5146" s="37"/>
    </row>
    <row r="5147" spans="1:28" x14ac:dyDescent="0.2">
      <c r="A5147" s="124"/>
      <c r="B5147" s="37"/>
      <c r="C5147" s="37"/>
      <c r="D5147" s="37"/>
      <c r="F5147" s="37"/>
      <c r="G5147" s="37"/>
      <c r="H5147" s="37"/>
      <c r="J5147" s="25"/>
      <c r="K5147" s="25"/>
      <c r="M5147" s="25"/>
      <c r="P5147" s="25"/>
      <c r="R5147" s="25"/>
      <c r="T5147" s="37"/>
      <c r="U5147" s="37"/>
      <c r="W5147" s="37"/>
      <c r="Y5147" s="37"/>
      <c r="Z5147" s="37"/>
      <c r="AB5147" s="37"/>
    </row>
    <row r="5148" spans="1:28" x14ac:dyDescent="0.2">
      <c r="A5148" s="124"/>
      <c r="B5148" s="37"/>
      <c r="C5148" s="37"/>
      <c r="D5148" s="37"/>
      <c r="F5148" s="37"/>
      <c r="G5148" s="37"/>
      <c r="H5148" s="37"/>
      <c r="J5148" s="25"/>
      <c r="K5148" s="25"/>
      <c r="M5148" s="25"/>
      <c r="P5148" s="25"/>
      <c r="R5148" s="25"/>
      <c r="T5148" s="37"/>
      <c r="U5148" s="37"/>
      <c r="W5148" s="37"/>
      <c r="Y5148" s="37"/>
      <c r="Z5148" s="37"/>
      <c r="AB5148" s="37"/>
    </row>
    <row r="5149" spans="1:28" x14ac:dyDescent="0.2">
      <c r="A5149" s="124"/>
      <c r="B5149" s="37"/>
      <c r="C5149" s="37"/>
      <c r="D5149" s="37"/>
      <c r="F5149" s="37"/>
      <c r="G5149" s="37"/>
      <c r="H5149" s="37"/>
      <c r="J5149" s="25"/>
      <c r="K5149" s="25"/>
      <c r="M5149" s="25"/>
      <c r="P5149" s="25"/>
      <c r="R5149" s="25"/>
      <c r="T5149" s="37"/>
      <c r="U5149" s="37"/>
      <c r="W5149" s="37"/>
      <c r="Y5149" s="37"/>
      <c r="Z5149" s="37"/>
      <c r="AB5149" s="37"/>
    </row>
    <row r="5150" spans="1:28" x14ac:dyDescent="0.2">
      <c r="A5150" s="124"/>
      <c r="B5150" s="37"/>
      <c r="C5150" s="37"/>
      <c r="D5150" s="37"/>
      <c r="F5150" s="37"/>
      <c r="G5150" s="37"/>
      <c r="H5150" s="37"/>
      <c r="J5150" s="25"/>
      <c r="K5150" s="25"/>
      <c r="M5150" s="25"/>
      <c r="P5150" s="25"/>
      <c r="R5150" s="25"/>
      <c r="T5150" s="37"/>
      <c r="U5150" s="37"/>
      <c r="W5150" s="37"/>
      <c r="Y5150" s="37"/>
      <c r="Z5150" s="37"/>
      <c r="AB5150" s="37"/>
    </row>
    <row r="5151" spans="1:28" x14ac:dyDescent="0.2">
      <c r="A5151" s="124"/>
      <c r="B5151" s="37"/>
      <c r="C5151" s="37"/>
      <c r="D5151" s="37"/>
      <c r="F5151" s="37"/>
      <c r="G5151" s="37"/>
      <c r="H5151" s="37"/>
      <c r="J5151" s="25"/>
      <c r="K5151" s="25"/>
      <c r="M5151" s="25"/>
      <c r="P5151" s="25"/>
      <c r="R5151" s="25"/>
      <c r="T5151" s="37"/>
      <c r="U5151" s="37"/>
      <c r="W5151" s="37"/>
      <c r="Y5151" s="37"/>
      <c r="Z5151" s="37"/>
      <c r="AB5151" s="37"/>
    </row>
    <row r="5152" spans="1:28" x14ac:dyDescent="0.2">
      <c r="A5152" s="124"/>
      <c r="B5152" s="37"/>
      <c r="C5152" s="37"/>
      <c r="D5152" s="37"/>
      <c r="F5152" s="37"/>
      <c r="G5152" s="37"/>
      <c r="H5152" s="37"/>
      <c r="J5152" s="25"/>
      <c r="K5152" s="25"/>
      <c r="M5152" s="25"/>
      <c r="P5152" s="25"/>
      <c r="R5152" s="25"/>
      <c r="T5152" s="37"/>
      <c r="U5152" s="37"/>
      <c r="W5152" s="37"/>
      <c r="Y5152" s="37"/>
      <c r="Z5152" s="37"/>
      <c r="AB5152" s="37"/>
    </row>
    <row r="5153" spans="1:28" x14ac:dyDescent="0.2">
      <c r="A5153" s="124"/>
      <c r="B5153" s="37"/>
      <c r="C5153" s="37"/>
      <c r="D5153" s="37"/>
      <c r="F5153" s="37"/>
      <c r="G5153" s="37"/>
      <c r="H5153" s="37"/>
      <c r="J5153" s="25"/>
      <c r="K5153" s="25"/>
      <c r="M5153" s="25"/>
      <c r="P5153" s="25"/>
      <c r="R5153" s="25"/>
      <c r="T5153" s="37"/>
      <c r="U5153" s="37"/>
      <c r="W5153" s="37"/>
      <c r="Y5153" s="37"/>
      <c r="Z5153" s="37"/>
      <c r="AB5153" s="37"/>
    </row>
    <row r="5154" spans="1:28" x14ac:dyDescent="0.2">
      <c r="A5154" s="124"/>
      <c r="B5154" s="37"/>
      <c r="C5154" s="37"/>
      <c r="D5154" s="37"/>
      <c r="F5154" s="37"/>
      <c r="G5154" s="37"/>
      <c r="H5154" s="37"/>
      <c r="J5154" s="25"/>
      <c r="K5154" s="25"/>
      <c r="M5154" s="25"/>
      <c r="P5154" s="25"/>
      <c r="R5154" s="25"/>
      <c r="T5154" s="37"/>
      <c r="U5154" s="37"/>
      <c r="W5154" s="37"/>
      <c r="Y5154" s="37"/>
      <c r="Z5154" s="37"/>
      <c r="AB5154" s="37"/>
    </row>
    <row r="5155" spans="1:28" x14ac:dyDescent="0.2">
      <c r="A5155" s="124"/>
      <c r="B5155" s="37"/>
      <c r="C5155" s="37"/>
      <c r="D5155" s="37"/>
      <c r="F5155" s="37"/>
      <c r="G5155" s="37"/>
      <c r="H5155" s="37"/>
      <c r="J5155" s="25"/>
      <c r="K5155" s="25"/>
      <c r="M5155" s="25"/>
      <c r="P5155" s="25"/>
      <c r="R5155" s="25"/>
      <c r="T5155" s="37"/>
      <c r="U5155" s="37"/>
      <c r="W5155" s="37"/>
      <c r="Y5155" s="37"/>
      <c r="Z5155" s="37"/>
      <c r="AB5155" s="37"/>
    </row>
    <row r="5156" spans="1:28" x14ac:dyDescent="0.2">
      <c r="A5156" s="124"/>
      <c r="B5156" s="37"/>
      <c r="C5156" s="37"/>
      <c r="D5156" s="37"/>
      <c r="F5156" s="37"/>
      <c r="G5156" s="37"/>
      <c r="H5156" s="37"/>
      <c r="J5156" s="25"/>
      <c r="K5156" s="25"/>
      <c r="M5156" s="25"/>
      <c r="P5156" s="25"/>
      <c r="R5156" s="25"/>
      <c r="T5156" s="37"/>
      <c r="U5156" s="37"/>
      <c r="W5156" s="37"/>
      <c r="Y5156" s="37"/>
      <c r="Z5156" s="37"/>
      <c r="AB5156" s="37"/>
    </row>
    <row r="5157" spans="1:28" x14ac:dyDescent="0.2">
      <c r="A5157" s="124"/>
      <c r="B5157" s="37"/>
      <c r="C5157" s="37"/>
      <c r="D5157" s="37"/>
      <c r="F5157" s="37"/>
      <c r="G5157" s="37"/>
      <c r="H5157" s="37"/>
      <c r="J5157" s="25"/>
      <c r="K5157" s="25"/>
      <c r="M5157" s="25"/>
      <c r="P5157" s="25"/>
      <c r="R5157" s="25"/>
      <c r="T5157" s="37"/>
      <c r="U5157" s="37"/>
      <c r="W5157" s="37"/>
      <c r="Y5157" s="37"/>
      <c r="Z5157" s="37"/>
      <c r="AB5157" s="37"/>
    </row>
    <row r="5158" spans="1:28" x14ac:dyDescent="0.2">
      <c r="A5158" s="124"/>
      <c r="B5158" s="37"/>
      <c r="C5158" s="37"/>
      <c r="D5158" s="37"/>
      <c r="F5158" s="37"/>
      <c r="G5158" s="37"/>
      <c r="H5158" s="37"/>
      <c r="J5158" s="25"/>
      <c r="K5158" s="25"/>
      <c r="M5158" s="25"/>
      <c r="P5158" s="25"/>
      <c r="R5158" s="25"/>
      <c r="T5158" s="37"/>
      <c r="U5158" s="37"/>
      <c r="W5158" s="37"/>
      <c r="Y5158" s="37"/>
      <c r="Z5158" s="37"/>
      <c r="AB5158" s="37"/>
    </row>
    <row r="5159" spans="1:28" x14ac:dyDescent="0.2">
      <c r="A5159" s="124"/>
      <c r="B5159" s="37"/>
      <c r="C5159" s="37"/>
      <c r="D5159" s="37"/>
      <c r="F5159" s="37"/>
      <c r="G5159" s="37"/>
      <c r="H5159" s="37"/>
      <c r="J5159" s="25"/>
      <c r="K5159" s="25"/>
      <c r="M5159" s="25"/>
      <c r="P5159" s="25"/>
      <c r="R5159" s="25"/>
      <c r="T5159" s="37"/>
      <c r="U5159" s="37"/>
      <c r="W5159" s="37"/>
      <c r="Y5159" s="37"/>
      <c r="Z5159" s="37"/>
      <c r="AB5159" s="37"/>
    </row>
    <row r="5160" spans="1:28" x14ac:dyDescent="0.2">
      <c r="A5160" s="124"/>
      <c r="B5160" s="37"/>
      <c r="C5160" s="37"/>
      <c r="D5160" s="37"/>
      <c r="F5160" s="37"/>
      <c r="G5160" s="37"/>
      <c r="H5160" s="37"/>
      <c r="J5160" s="25"/>
      <c r="K5160" s="25"/>
      <c r="M5160" s="25"/>
      <c r="P5160" s="25"/>
      <c r="R5160" s="25"/>
      <c r="T5160" s="37"/>
      <c r="U5160" s="37"/>
      <c r="W5160" s="37"/>
      <c r="Y5160" s="37"/>
      <c r="Z5160" s="37"/>
      <c r="AB5160" s="37"/>
    </row>
    <row r="5161" spans="1:28" x14ac:dyDescent="0.2">
      <c r="A5161" s="124"/>
      <c r="B5161" s="37"/>
      <c r="C5161" s="37"/>
      <c r="D5161" s="37"/>
      <c r="F5161" s="37"/>
      <c r="G5161" s="37"/>
      <c r="H5161" s="37"/>
      <c r="J5161" s="25"/>
      <c r="K5161" s="25"/>
      <c r="M5161" s="25"/>
      <c r="P5161" s="25"/>
      <c r="R5161" s="25"/>
      <c r="T5161" s="37"/>
      <c r="U5161" s="37"/>
      <c r="W5161" s="37"/>
      <c r="Y5161" s="37"/>
      <c r="Z5161" s="37"/>
      <c r="AB5161" s="37"/>
    </row>
    <row r="5162" spans="1:28" x14ac:dyDescent="0.2">
      <c r="A5162" s="124"/>
      <c r="B5162" s="37"/>
      <c r="C5162" s="37"/>
      <c r="D5162" s="37"/>
      <c r="F5162" s="37"/>
      <c r="G5162" s="37"/>
      <c r="H5162" s="37"/>
      <c r="J5162" s="25"/>
      <c r="K5162" s="25"/>
      <c r="M5162" s="25"/>
      <c r="P5162" s="25"/>
      <c r="R5162" s="25"/>
      <c r="T5162" s="37"/>
      <c r="U5162" s="37"/>
      <c r="W5162" s="37"/>
      <c r="Y5162" s="37"/>
      <c r="Z5162" s="37"/>
      <c r="AB5162" s="37"/>
    </row>
    <row r="5163" spans="1:28" x14ac:dyDescent="0.2">
      <c r="A5163" s="124"/>
      <c r="B5163" s="37"/>
      <c r="C5163" s="37"/>
      <c r="D5163" s="37"/>
      <c r="F5163" s="37"/>
      <c r="G5163" s="37"/>
      <c r="H5163" s="37"/>
      <c r="J5163" s="25"/>
      <c r="K5163" s="25"/>
      <c r="M5163" s="25"/>
      <c r="P5163" s="25"/>
      <c r="R5163" s="25"/>
      <c r="T5163" s="37"/>
      <c r="U5163" s="37"/>
      <c r="W5163" s="37"/>
      <c r="Y5163" s="37"/>
      <c r="Z5163" s="37"/>
      <c r="AB5163" s="37"/>
    </row>
    <row r="5164" spans="1:28" x14ac:dyDescent="0.2">
      <c r="A5164" s="124"/>
      <c r="B5164" s="37"/>
      <c r="C5164" s="37"/>
      <c r="D5164" s="37"/>
      <c r="F5164" s="37"/>
      <c r="G5164" s="37"/>
      <c r="H5164" s="37"/>
      <c r="J5164" s="25"/>
      <c r="K5164" s="25"/>
      <c r="M5164" s="25"/>
      <c r="P5164" s="25"/>
      <c r="R5164" s="25"/>
      <c r="T5164" s="37"/>
      <c r="U5164" s="37"/>
      <c r="W5164" s="37"/>
      <c r="Y5164" s="37"/>
      <c r="Z5164" s="37"/>
      <c r="AB5164" s="37"/>
    </row>
    <row r="5165" spans="1:28" x14ac:dyDescent="0.2">
      <c r="A5165" s="124"/>
      <c r="B5165" s="37"/>
      <c r="C5165" s="37"/>
      <c r="D5165" s="37"/>
      <c r="F5165" s="37"/>
      <c r="G5165" s="37"/>
      <c r="H5165" s="37"/>
      <c r="J5165" s="25"/>
      <c r="K5165" s="25"/>
      <c r="M5165" s="25"/>
      <c r="P5165" s="25"/>
      <c r="R5165" s="25"/>
      <c r="T5165" s="37"/>
      <c r="U5165" s="37"/>
      <c r="W5165" s="37"/>
      <c r="Y5165" s="37"/>
      <c r="Z5165" s="37"/>
      <c r="AB5165" s="37"/>
    </row>
    <row r="5166" spans="1:28" x14ac:dyDescent="0.2">
      <c r="A5166" s="124"/>
      <c r="B5166" s="37"/>
      <c r="C5166" s="37"/>
      <c r="D5166" s="37"/>
      <c r="F5166" s="37"/>
      <c r="G5166" s="37"/>
      <c r="H5166" s="37"/>
      <c r="J5166" s="25"/>
      <c r="K5166" s="25"/>
      <c r="M5166" s="25"/>
      <c r="P5166" s="25"/>
      <c r="R5166" s="25"/>
      <c r="T5166" s="37"/>
      <c r="U5166" s="37"/>
      <c r="W5166" s="37"/>
      <c r="Y5166" s="37"/>
      <c r="Z5166" s="37"/>
      <c r="AB5166" s="37"/>
    </row>
    <row r="5167" spans="1:28" x14ac:dyDescent="0.2">
      <c r="A5167" s="124"/>
      <c r="B5167" s="37"/>
      <c r="C5167" s="37"/>
      <c r="D5167" s="37"/>
      <c r="F5167" s="37"/>
      <c r="G5167" s="37"/>
      <c r="H5167" s="37"/>
      <c r="J5167" s="25"/>
      <c r="K5167" s="25"/>
      <c r="M5167" s="25"/>
      <c r="P5167" s="25"/>
      <c r="R5167" s="25"/>
      <c r="T5167" s="37"/>
      <c r="U5167" s="37"/>
      <c r="W5167" s="37"/>
      <c r="Y5167" s="37"/>
      <c r="Z5167" s="37"/>
      <c r="AB5167" s="37"/>
    </row>
    <row r="5168" spans="1:28" x14ac:dyDescent="0.2">
      <c r="A5168" s="124"/>
      <c r="B5168" s="37"/>
      <c r="C5168" s="37"/>
      <c r="D5168" s="37"/>
      <c r="F5168" s="37"/>
      <c r="G5168" s="37"/>
      <c r="H5168" s="37"/>
      <c r="J5168" s="25"/>
      <c r="K5168" s="25"/>
      <c r="M5168" s="25"/>
      <c r="P5168" s="25"/>
      <c r="R5168" s="25"/>
      <c r="T5168" s="37"/>
      <c r="U5168" s="37"/>
      <c r="W5168" s="37"/>
      <c r="Y5168" s="37"/>
      <c r="Z5168" s="37"/>
      <c r="AB5168" s="37"/>
    </row>
    <row r="5169" spans="1:28" x14ac:dyDescent="0.2">
      <c r="A5169" s="124"/>
      <c r="B5169" s="37"/>
      <c r="C5169" s="37"/>
      <c r="D5169" s="37"/>
      <c r="F5169" s="37"/>
      <c r="G5169" s="37"/>
      <c r="H5169" s="37"/>
      <c r="J5169" s="25"/>
      <c r="K5169" s="25"/>
      <c r="M5169" s="25"/>
      <c r="P5169" s="25"/>
      <c r="R5169" s="25"/>
      <c r="T5169" s="37"/>
      <c r="U5169" s="37"/>
      <c r="W5169" s="37"/>
      <c r="Y5169" s="37"/>
      <c r="Z5169" s="37"/>
      <c r="AB5169" s="37"/>
    </row>
    <row r="5170" spans="1:28" x14ac:dyDescent="0.2">
      <c r="A5170" s="124"/>
      <c r="B5170" s="37"/>
      <c r="C5170" s="37"/>
      <c r="D5170" s="37"/>
      <c r="F5170" s="37"/>
      <c r="G5170" s="37"/>
      <c r="H5170" s="37"/>
      <c r="J5170" s="25"/>
      <c r="K5170" s="25"/>
      <c r="M5170" s="25"/>
      <c r="P5170" s="25"/>
      <c r="R5170" s="25"/>
      <c r="T5170" s="37"/>
      <c r="U5170" s="37"/>
      <c r="W5170" s="37"/>
      <c r="Y5170" s="37"/>
      <c r="Z5170" s="37"/>
      <c r="AB5170" s="37"/>
    </row>
    <row r="5171" spans="1:28" x14ac:dyDescent="0.2">
      <c r="A5171" s="124"/>
      <c r="B5171" s="37"/>
      <c r="C5171" s="37"/>
      <c r="D5171" s="37"/>
      <c r="F5171" s="37"/>
      <c r="G5171" s="37"/>
      <c r="H5171" s="37"/>
      <c r="J5171" s="25"/>
      <c r="K5171" s="25"/>
      <c r="M5171" s="25"/>
      <c r="P5171" s="25"/>
      <c r="R5171" s="25"/>
      <c r="T5171" s="37"/>
      <c r="U5171" s="37"/>
      <c r="W5171" s="37"/>
      <c r="Y5171" s="37"/>
      <c r="Z5171" s="37"/>
      <c r="AB5171" s="37"/>
    </row>
    <row r="5172" spans="1:28" x14ac:dyDescent="0.2">
      <c r="A5172" s="124"/>
      <c r="B5172" s="37"/>
      <c r="C5172" s="37"/>
      <c r="D5172" s="37"/>
      <c r="F5172" s="37"/>
      <c r="G5172" s="37"/>
      <c r="H5172" s="37"/>
      <c r="J5172" s="25"/>
      <c r="K5172" s="25"/>
      <c r="M5172" s="25"/>
      <c r="P5172" s="25"/>
      <c r="R5172" s="25"/>
      <c r="T5172" s="37"/>
      <c r="U5172" s="37"/>
      <c r="W5172" s="37"/>
      <c r="Y5172" s="37"/>
      <c r="Z5172" s="37"/>
      <c r="AB5172" s="37"/>
    </row>
    <row r="5173" spans="1:28" x14ac:dyDescent="0.2">
      <c r="A5173" s="124"/>
      <c r="B5173" s="37"/>
      <c r="C5173" s="37"/>
      <c r="D5173" s="37"/>
      <c r="F5173" s="37"/>
      <c r="G5173" s="37"/>
      <c r="H5173" s="37"/>
      <c r="J5173" s="25"/>
      <c r="K5173" s="25"/>
      <c r="M5173" s="25"/>
      <c r="P5173" s="25"/>
      <c r="R5173" s="25"/>
      <c r="T5173" s="37"/>
      <c r="U5173" s="37"/>
      <c r="W5173" s="37"/>
      <c r="Y5173" s="37"/>
      <c r="Z5173" s="37"/>
      <c r="AB5173" s="37"/>
    </row>
    <row r="5174" spans="1:28" x14ac:dyDescent="0.2">
      <c r="A5174" s="124"/>
      <c r="B5174" s="37"/>
      <c r="C5174" s="37"/>
      <c r="D5174" s="37"/>
      <c r="F5174" s="37"/>
      <c r="G5174" s="37"/>
      <c r="H5174" s="37"/>
      <c r="J5174" s="25"/>
      <c r="K5174" s="25"/>
      <c r="M5174" s="25"/>
      <c r="P5174" s="25"/>
      <c r="R5174" s="25"/>
      <c r="T5174" s="37"/>
      <c r="U5174" s="37"/>
      <c r="W5174" s="37"/>
      <c r="Y5174" s="37"/>
      <c r="Z5174" s="37"/>
      <c r="AB5174" s="37"/>
    </row>
    <row r="5175" spans="1:28" x14ac:dyDescent="0.2">
      <c r="A5175" s="124"/>
      <c r="B5175" s="37"/>
      <c r="C5175" s="37"/>
      <c r="D5175" s="37"/>
      <c r="F5175" s="37"/>
      <c r="G5175" s="37"/>
      <c r="H5175" s="37"/>
      <c r="J5175" s="25"/>
      <c r="K5175" s="25"/>
      <c r="M5175" s="25"/>
      <c r="P5175" s="25"/>
      <c r="R5175" s="25"/>
      <c r="T5175" s="37"/>
      <c r="U5175" s="37"/>
      <c r="W5175" s="37"/>
      <c r="Y5175" s="37"/>
      <c r="Z5175" s="37"/>
      <c r="AB5175" s="37"/>
    </row>
    <row r="5176" spans="1:28" x14ac:dyDescent="0.2">
      <c r="A5176" s="124"/>
      <c r="B5176" s="37"/>
      <c r="C5176" s="37"/>
      <c r="D5176" s="37"/>
      <c r="F5176" s="37"/>
      <c r="G5176" s="37"/>
      <c r="H5176" s="37"/>
      <c r="J5176" s="25"/>
      <c r="K5176" s="25"/>
      <c r="M5176" s="25"/>
      <c r="P5176" s="25"/>
      <c r="R5176" s="25"/>
      <c r="T5176" s="37"/>
      <c r="U5176" s="37"/>
      <c r="W5176" s="37"/>
      <c r="Y5176" s="37"/>
      <c r="Z5176" s="37"/>
      <c r="AB5176" s="37"/>
    </row>
    <row r="5177" spans="1:28" x14ac:dyDescent="0.2">
      <c r="A5177" s="124"/>
      <c r="B5177" s="37"/>
      <c r="C5177" s="37"/>
      <c r="D5177" s="37"/>
      <c r="F5177" s="37"/>
      <c r="G5177" s="37"/>
      <c r="H5177" s="37"/>
      <c r="J5177" s="25"/>
      <c r="K5177" s="25"/>
      <c r="M5177" s="25"/>
      <c r="P5177" s="25"/>
      <c r="R5177" s="25"/>
      <c r="T5177" s="37"/>
      <c r="U5177" s="37"/>
      <c r="W5177" s="37"/>
      <c r="Y5177" s="37"/>
      <c r="Z5177" s="37"/>
      <c r="AB5177" s="37"/>
    </row>
    <row r="5178" spans="1:28" x14ac:dyDescent="0.2">
      <c r="A5178" s="124"/>
      <c r="B5178" s="37"/>
      <c r="C5178" s="37"/>
      <c r="D5178" s="37"/>
      <c r="F5178" s="37"/>
      <c r="G5178" s="37"/>
      <c r="H5178" s="37"/>
      <c r="J5178" s="25"/>
      <c r="K5178" s="25"/>
      <c r="M5178" s="25"/>
      <c r="P5178" s="25"/>
      <c r="R5178" s="25"/>
      <c r="T5178" s="37"/>
      <c r="U5178" s="37"/>
      <c r="W5178" s="37"/>
      <c r="Y5178" s="37"/>
      <c r="Z5178" s="37"/>
      <c r="AB5178" s="37"/>
    </row>
    <row r="5179" spans="1:28" x14ac:dyDescent="0.2">
      <c r="A5179" s="124"/>
      <c r="B5179" s="37"/>
      <c r="C5179" s="37"/>
      <c r="D5179" s="37"/>
      <c r="F5179" s="37"/>
      <c r="G5179" s="37"/>
      <c r="H5179" s="37"/>
      <c r="J5179" s="25"/>
      <c r="K5179" s="25"/>
      <c r="M5179" s="25"/>
      <c r="P5179" s="25"/>
      <c r="R5179" s="25"/>
      <c r="T5179" s="37"/>
      <c r="U5179" s="37"/>
      <c r="W5179" s="37"/>
      <c r="Y5179" s="37"/>
      <c r="Z5179" s="37"/>
      <c r="AB5179" s="37"/>
    </row>
    <row r="5180" spans="1:28" x14ac:dyDescent="0.2">
      <c r="A5180" s="124"/>
      <c r="B5180" s="37"/>
      <c r="C5180" s="37"/>
      <c r="D5180" s="37"/>
      <c r="F5180" s="37"/>
      <c r="G5180" s="37"/>
      <c r="H5180" s="37"/>
      <c r="J5180" s="25"/>
      <c r="K5180" s="25"/>
      <c r="M5180" s="25"/>
      <c r="P5180" s="25"/>
      <c r="R5180" s="25"/>
      <c r="T5180" s="37"/>
      <c r="U5180" s="37"/>
      <c r="W5180" s="37"/>
      <c r="Y5180" s="37"/>
      <c r="Z5180" s="37"/>
      <c r="AB5180" s="37"/>
    </row>
    <row r="5181" spans="1:28" x14ac:dyDescent="0.2">
      <c r="A5181" s="124"/>
      <c r="B5181" s="37"/>
      <c r="C5181" s="37"/>
      <c r="D5181" s="37"/>
      <c r="F5181" s="37"/>
      <c r="G5181" s="37"/>
      <c r="H5181" s="37"/>
      <c r="J5181" s="25"/>
      <c r="K5181" s="25"/>
      <c r="M5181" s="25"/>
      <c r="P5181" s="25"/>
      <c r="R5181" s="25"/>
      <c r="T5181" s="37"/>
      <c r="U5181" s="37"/>
      <c r="W5181" s="37"/>
      <c r="Y5181" s="37"/>
      <c r="Z5181" s="37"/>
      <c r="AB5181" s="37"/>
    </row>
    <row r="5182" spans="1:28" x14ac:dyDescent="0.2">
      <c r="A5182" s="124"/>
      <c r="B5182" s="37"/>
      <c r="C5182" s="37"/>
      <c r="D5182" s="37"/>
      <c r="F5182" s="37"/>
      <c r="G5182" s="37"/>
      <c r="H5182" s="37"/>
      <c r="J5182" s="25"/>
      <c r="K5182" s="25"/>
      <c r="M5182" s="25"/>
      <c r="P5182" s="25"/>
      <c r="R5182" s="25"/>
      <c r="T5182" s="37"/>
      <c r="U5182" s="37"/>
      <c r="W5182" s="37"/>
      <c r="Y5182" s="37"/>
      <c r="Z5182" s="37"/>
      <c r="AB5182" s="37"/>
    </row>
    <row r="5183" spans="1:28" x14ac:dyDescent="0.2">
      <c r="A5183" s="124"/>
      <c r="B5183" s="37"/>
      <c r="C5183" s="37"/>
      <c r="D5183" s="37"/>
      <c r="F5183" s="37"/>
      <c r="G5183" s="37"/>
      <c r="H5183" s="37"/>
      <c r="J5183" s="25"/>
      <c r="K5183" s="25"/>
      <c r="M5183" s="25"/>
      <c r="P5183" s="25"/>
      <c r="R5183" s="25"/>
      <c r="T5183" s="37"/>
      <c r="U5183" s="37"/>
      <c r="W5183" s="37"/>
      <c r="Y5183" s="37"/>
      <c r="Z5183" s="37"/>
      <c r="AB5183" s="37"/>
    </row>
    <row r="5184" spans="1:28" x14ac:dyDescent="0.2">
      <c r="A5184" s="124"/>
      <c r="B5184" s="37"/>
      <c r="C5184" s="37"/>
      <c r="D5184" s="37"/>
      <c r="F5184" s="37"/>
      <c r="G5184" s="37"/>
      <c r="H5184" s="37"/>
      <c r="J5184" s="25"/>
      <c r="K5184" s="25"/>
      <c r="M5184" s="25"/>
      <c r="P5184" s="25"/>
      <c r="R5184" s="25"/>
      <c r="T5184" s="37"/>
      <c r="U5184" s="37"/>
      <c r="W5184" s="37"/>
      <c r="Y5184" s="37"/>
      <c r="Z5184" s="37"/>
      <c r="AB5184" s="37"/>
    </row>
    <row r="5185" spans="1:28" x14ac:dyDescent="0.2">
      <c r="A5185" s="124"/>
      <c r="B5185" s="37"/>
      <c r="C5185" s="37"/>
      <c r="D5185" s="37"/>
      <c r="F5185" s="37"/>
      <c r="G5185" s="37"/>
      <c r="H5185" s="37"/>
      <c r="J5185" s="25"/>
      <c r="K5185" s="25"/>
      <c r="M5185" s="25"/>
      <c r="P5185" s="25"/>
      <c r="R5185" s="25"/>
      <c r="T5185" s="37"/>
      <c r="U5185" s="37"/>
      <c r="W5185" s="37"/>
      <c r="Y5185" s="37"/>
      <c r="Z5185" s="37"/>
      <c r="AB5185" s="37"/>
    </row>
    <row r="5186" spans="1:28" x14ac:dyDescent="0.2">
      <c r="A5186" s="124"/>
      <c r="B5186" s="37"/>
      <c r="C5186" s="37"/>
      <c r="D5186" s="37"/>
      <c r="F5186" s="37"/>
      <c r="G5186" s="37"/>
      <c r="H5186" s="37"/>
      <c r="J5186" s="25"/>
      <c r="K5186" s="25"/>
      <c r="M5186" s="25"/>
      <c r="P5186" s="25"/>
      <c r="R5186" s="25"/>
      <c r="T5186" s="37"/>
      <c r="U5186" s="37"/>
      <c r="W5186" s="37"/>
      <c r="Y5186" s="37"/>
      <c r="Z5186" s="37"/>
      <c r="AB5186" s="37"/>
    </row>
    <row r="5187" spans="1:28" x14ac:dyDescent="0.2">
      <c r="A5187" s="124"/>
      <c r="B5187" s="37"/>
      <c r="C5187" s="37"/>
      <c r="D5187" s="37"/>
      <c r="F5187" s="37"/>
      <c r="G5187" s="37"/>
      <c r="H5187" s="37"/>
      <c r="J5187" s="25"/>
      <c r="K5187" s="25"/>
      <c r="M5187" s="25"/>
      <c r="P5187" s="25"/>
      <c r="R5187" s="25"/>
      <c r="T5187" s="37"/>
      <c r="U5187" s="37"/>
      <c r="W5187" s="37"/>
      <c r="Y5187" s="37"/>
      <c r="Z5187" s="37"/>
      <c r="AB5187" s="37"/>
    </row>
    <row r="5188" spans="1:28" x14ac:dyDescent="0.2">
      <c r="A5188" s="124"/>
      <c r="B5188" s="37"/>
      <c r="C5188" s="37"/>
      <c r="D5188" s="37"/>
      <c r="F5188" s="37"/>
      <c r="G5188" s="37"/>
      <c r="H5188" s="37"/>
      <c r="J5188" s="25"/>
      <c r="K5188" s="25"/>
      <c r="M5188" s="25"/>
      <c r="P5188" s="25"/>
      <c r="R5188" s="25"/>
      <c r="T5188" s="37"/>
      <c r="U5188" s="37"/>
      <c r="W5188" s="37"/>
      <c r="Y5188" s="37"/>
      <c r="Z5188" s="37"/>
      <c r="AB5188" s="37"/>
    </row>
    <row r="5189" spans="1:28" x14ac:dyDescent="0.2">
      <c r="A5189" s="124"/>
      <c r="B5189" s="37"/>
      <c r="C5189" s="37"/>
      <c r="D5189" s="37"/>
      <c r="F5189" s="37"/>
      <c r="G5189" s="37"/>
      <c r="H5189" s="37"/>
      <c r="J5189" s="25"/>
      <c r="K5189" s="25"/>
      <c r="M5189" s="25"/>
      <c r="P5189" s="25"/>
      <c r="R5189" s="25"/>
      <c r="T5189" s="37"/>
      <c r="U5189" s="37"/>
      <c r="W5189" s="37"/>
      <c r="Y5189" s="37"/>
      <c r="Z5189" s="37"/>
      <c r="AB5189" s="37"/>
    </row>
    <row r="5190" spans="1:28" x14ac:dyDescent="0.2">
      <c r="A5190" s="124"/>
      <c r="B5190" s="37"/>
      <c r="C5190" s="37"/>
      <c r="D5190" s="37"/>
      <c r="F5190" s="37"/>
      <c r="G5190" s="37"/>
      <c r="H5190" s="37"/>
      <c r="J5190" s="25"/>
      <c r="K5190" s="25"/>
      <c r="M5190" s="25"/>
      <c r="P5190" s="25"/>
      <c r="R5190" s="25"/>
      <c r="T5190" s="37"/>
      <c r="U5190" s="37"/>
      <c r="W5190" s="37"/>
      <c r="Y5190" s="37"/>
      <c r="Z5190" s="37"/>
      <c r="AB5190" s="37"/>
    </row>
    <row r="5191" spans="1:28" x14ac:dyDescent="0.2">
      <c r="A5191" s="124"/>
      <c r="B5191" s="37"/>
      <c r="C5191" s="37"/>
      <c r="D5191" s="37"/>
      <c r="F5191" s="37"/>
      <c r="G5191" s="37"/>
      <c r="H5191" s="37"/>
      <c r="J5191" s="25"/>
      <c r="K5191" s="25"/>
      <c r="M5191" s="25"/>
      <c r="P5191" s="25"/>
      <c r="R5191" s="25"/>
      <c r="T5191" s="37"/>
      <c r="U5191" s="37"/>
      <c r="W5191" s="37"/>
      <c r="Y5191" s="37"/>
      <c r="Z5191" s="37"/>
      <c r="AB5191" s="37"/>
    </row>
    <row r="5192" spans="1:28" x14ac:dyDescent="0.2">
      <c r="A5192" s="124"/>
      <c r="B5192" s="37"/>
      <c r="C5192" s="37"/>
      <c r="D5192" s="37"/>
      <c r="F5192" s="37"/>
      <c r="G5192" s="37"/>
      <c r="H5192" s="37"/>
      <c r="J5192" s="25"/>
      <c r="K5192" s="25"/>
      <c r="M5192" s="25"/>
      <c r="P5192" s="25"/>
      <c r="R5192" s="25"/>
      <c r="T5192" s="37"/>
      <c r="U5192" s="37"/>
      <c r="W5192" s="37"/>
      <c r="Y5192" s="37"/>
      <c r="Z5192" s="37"/>
      <c r="AB5192" s="37"/>
    </row>
    <row r="5193" spans="1:28" x14ac:dyDescent="0.2">
      <c r="A5193" s="124"/>
      <c r="B5193" s="37"/>
      <c r="C5193" s="37"/>
      <c r="D5193" s="37"/>
      <c r="F5193" s="37"/>
      <c r="G5193" s="37"/>
      <c r="H5193" s="37"/>
      <c r="J5193" s="25"/>
      <c r="K5193" s="25"/>
      <c r="M5193" s="25"/>
      <c r="P5193" s="25"/>
      <c r="R5193" s="25"/>
      <c r="T5193" s="37"/>
      <c r="U5193" s="37"/>
      <c r="W5193" s="37"/>
      <c r="Y5193" s="37"/>
      <c r="Z5193" s="37"/>
      <c r="AB5193" s="37"/>
    </row>
    <row r="5194" spans="1:28" x14ac:dyDescent="0.2">
      <c r="A5194" s="124"/>
      <c r="B5194" s="37"/>
      <c r="C5194" s="37"/>
      <c r="D5194" s="37"/>
      <c r="F5194" s="37"/>
      <c r="G5194" s="37"/>
      <c r="H5194" s="37"/>
      <c r="J5194" s="25"/>
      <c r="K5194" s="25"/>
      <c r="M5194" s="25"/>
      <c r="P5194" s="25"/>
      <c r="R5194" s="25"/>
      <c r="T5194" s="37"/>
      <c r="U5194" s="37"/>
      <c r="W5194" s="37"/>
      <c r="Y5194" s="37"/>
      <c r="Z5194" s="37"/>
      <c r="AB5194" s="37"/>
    </row>
    <row r="5195" spans="1:28" x14ac:dyDescent="0.2">
      <c r="A5195" s="124"/>
      <c r="B5195" s="37"/>
      <c r="C5195" s="37"/>
      <c r="D5195" s="37"/>
      <c r="F5195" s="37"/>
      <c r="G5195" s="37"/>
      <c r="H5195" s="37"/>
      <c r="J5195" s="25"/>
      <c r="K5195" s="25"/>
      <c r="M5195" s="25"/>
      <c r="P5195" s="25"/>
      <c r="R5195" s="25"/>
      <c r="T5195" s="37"/>
      <c r="U5195" s="37"/>
      <c r="W5195" s="37"/>
      <c r="Y5195" s="37"/>
      <c r="Z5195" s="37"/>
      <c r="AB5195" s="37"/>
    </row>
    <row r="5196" spans="1:28" x14ac:dyDescent="0.2">
      <c r="A5196" s="124"/>
      <c r="B5196" s="37"/>
      <c r="C5196" s="37"/>
      <c r="D5196" s="37"/>
      <c r="F5196" s="37"/>
      <c r="G5196" s="37"/>
      <c r="H5196" s="37"/>
      <c r="J5196" s="25"/>
      <c r="K5196" s="25"/>
      <c r="M5196" s="25"/>
      <c r="P5196" s="25"/>
      <c r="R5196" s="25"/>
      <c r="T5196" s="37"/>
      <c r="U5196" s="37"/>
      <c r="W5196" s="37"/>
      <c r="Y5196" s="37"/>
      <c r="Z5196" s="37"/>
      <c r="AB5196" s="37"/>
    </row>
    <row r="5197" spans="1:28" x14ac:dyDescent="0.2">
      <c r="A5197" s="124"/>
      <c r="B5197" s="37"/>
      <c r="C5197" s="37"/>
      <c r="D5197" s="37"/>
      <c r="F5197" s="37"/>
      <c r="G5197" s="37"/>
      <c r="H5197" s="37"/>
      <c r="J5197" s="25"/>
      <c r="K5197" s="25"/>
      <c r="M5197" s="25"/>
      <c r="P5197" s="25"/>
      <c r="R5197" s="25"/>
      <c r="T5197" s="37"/>
      <c r="U5197" s="37"/>
      <c r="W5197" s="37"/>
      <c r="Y5197" s="37"/>
      <c r="Z5197" s="37"/>
      <c r="AB5197" s="37"/>
    </row>
    <row r="5198" spans="1:28" x14ac:dyDescent="0.2">
      <c r="A5198" s="124"/>
      <c r="B5198" s="37"/>
      <c r="C5198" s="37"/>
      <c r="D5198" s="37"/>
      <c r="F5198" s="37"/>
      <c r="G5198" s="37"/>
      <c r="H5198" s="37"/>
      <c r="J5198" s="25"/>
      <c r="K5198" s="25"/>
      <c r="M5198" s="25"/>
      <c r="P5198" s="25"/>
      <c r="R5198" s="25"/>
      <c r="T5198" s="37"/>
      <c r="U5198" s="37"/>
      <c r="W5198" s="37"/>
      <c r="Y5198" s="37"/>
      <c r="Z5198" s="37"/>
      <c r="AB5198" s="37"/>
    </row>
    <row r="5199" spans="1:28" x14ac:dyDescent="0.2">
      <c r="A5199" s="124"/>
      <c r="B5199" s="37"/>
      <c r="C5199" s="37"/>
      <c r="D5199" s="37"/>
      <c r="F5199" s="37"/>
      <c r="G5199" s="37"/>
      <c r="H5199" s="37"/>
      <c r="J5199" s="25"/>
      <c r="K5199" s="25"/>
      <c r="M5199" s="25"/>
      <c r="P5199" s="25"/>
      <c r="R5199" s="25"/>
      <c r="T5199" s="37"/>
      <c r="U5199" s="37"/>
      <c r="W5199" s="37"/>
      <c r="Y5199" s="37"/>
      <c r="Z5199" s="37"/>
      <c r="AB5199" s="37"/>
    </row>
    <row r="5200" spans="1:28" x14ac:dyDescent="0.2">
      <c r="A5200" s="124"/>
      <c r="B5200" s="37"/>
      <c r="C5200" s="37"/>
      <c r="D5200" s="37"/>
      <c r="F5200" s="37"/>
      <c r="G5200" s="37"/>
      <c r="H5200" s="37"/>
      <c r="J5200" s="25"/>
      <c r="K5200" s="25"/>
      <c r="M5200" s="25"/>
      <c r="P5200" s="25"/>
      <c r="R5200" s="25"/>
      <c r="T5200" s="37"/>
      <c r="U5200" s="37"/>
      <c r="W5200" s="37"/>
      <c r="Y5200" s="37"/>
      <c r="Z5200" s="37"/>
      <c r="AB5200" s="37"/>
    </row>
    <row r="5201" spans="1:28" x14ac:dyDescent="0.2">
      <c r="A5201" s="124"/>
      <c r="B5201" s="37"/>
      <c r="C5201" s="37"/>
      <c r="D5201" s="37"/>
      <c r="F5201" s="37"/>
      <c r="G5201" s="37"/>
      <c r="H5201" s="37"/>
      <c r="J5201" s="25"/>
      <c r="K5201" s="25"/>
      <c r="M5201" s="25"/>
      <c r="P5201" s="25"/>
      <c r="R5201" s="25"/>
      <c r="T5201" s="37"/>
      <c r="U5201" s="37"/>
      <c r="W5201" s="37"/>
      <c r="Y5201" s="37"/>
      <c r="Z5201" s="37"/>
      <c r="AB5201" s="37"/>
    </row>
    <row r="5202" spans="1:28" x14ac:dyDescent="0.2">
      <c r="A5202" s="124"/>
      <c r="B5202" s="37"/>
      <c r="C5202" s="37"/>
      <c r="D5202" s="37"/>
      <c r="F5202" s="37"/>
      <c r="G5202" s="37"/>
      <c r="H5202" s="37"/>
      <c r="J5202" s="25"/>
      <c r="K5202" s="25"/>
      <c r="M5202" s="25"/>
      <c r="P5202" s="25"/>
      <c r="R5202" s="25"/>
      <c r="T5202" s="37"/>
      <c r="U5202" s="37"/>
      <c r="W5202" s="37"/>
      <c r="Y5202" s="37"/>
      <c r="Z5202" s="37"/>
      <c r="AB5202" s="37"/>
    </row>
    <row r="5203" spans="1:28" x14ac:dyDescent="0.2">
      <c r="A5203" s="124"/>
      <c r="B5203" s="37"/>
      <c r="C5203" s="37"/>
      <c r="D5203" s="37"/>
      <c r="F5203" s="37"/>
      <c r="G5203" s="37"/>
      <c r="H5203" s="37"/>
      <c r="J5203" s="25"/>
      <c r="K5203" s="25"/>
      <c r="M5203" s="25"/>
      <c r="P5203" s="25"/>
      <c r="R5203" s="25"/>
      <c r="T5203" s="37"/>
      <c r="U5203" s="37"/>
      <c r="W5203" s="37"/>
      <c r="Y5203" s="37"/>
      <c r="Z5203" s="37"/>
      <c r="AB5203" s="37"/>
    </row>
    <row r="5204" spans="1:28" x14ac:dyDescent="0.2">
      <c r="A5204" s="124"/>
      <c r="B5204" s="37"/>
      <c r="C5204" s="37"/>
      <c r="D5204" s="37"/>
      <c r="F5204" s="37"/>
      <c r="G5204" s="37"/>
      <c r="H5204" s="37"/>
      <c r="J5204" s="25"/>
      <c r="K5204" s="25"/>
      <c r="M5204" s="25"/>
      <c r="P5204" s="25"/>
      <c r="R5204" s="25"/>
      <c r="T5204" s="37"/>
      <c r="U5204" s="37"/>
      <c r="W5204" s="37"/>
      <c r="Y5204" s="37"/>
      <c r="Z5204" s="37"/>
      <c r="AB5204" s="37"/>
    </row>
    <row r="5205" spans="1:28" x14ac:dyDescent="0.2">
      <c r="A5205" s="124"/>
      <c r="B5205" s="37"/>
      <c r="C5205" s="37"/>
      <c r="D5205" s="37"/>
      <c r="F5205" s="37"/>
      <c r="G5205" s="37"/>
      <c r="H5205" s="37"/>
      <c r="J5205" s="25"/>
      <c r="K5205" s="25"/>
      <c r="M5205" s="25"/>
      <c r="P5205" s="25"/>
      <c r="R5205" s="25"/>
      <c r="T5205" s="37"/>
      <c r="U5205" s="37"/>
      <c r="W5205" s="37"/>
      <c r="Y5205" s="37"/>
      <c r="Z5205" s="37"/>
      <c r="AB5205" s="37"/>
    </row>
    <row r="5206" spans="1:28" x14ac:dyDescent="0.2">
      <c r="A5206" s="124"/>
      <c r="B5206" s="37"/>
      <c r="C5206" s="37"/>
      <c r="D5206" s="37"/>
      <c r="F5206" s="37"/>
      <c r="G5206" s="37"/>
      <c r="H5206" s="37"/>
      <c r="J5206" s="25"/>
      <c r="K5206" s="25"/>
      <c r="M5206" s="25"/>
      <c r="P5206" s="25"/>
      <c r="R5206" s="25"/>
      <c r="T5206" s="37"/>
      <c r="U5206" s="37"/>
      <c r="W5206" s="37"/>
      <c r="Y5206" s="37"/>
      <c r="Z5206" s="37"/>
      <c r="AB5206" s="37"/>
    </row>
    <row r="5207" spans="1:28" x14ac:dyDescent="0.2">
      <c r="A5207" s="124"/>
      <c r="B5207" s="37"/>
      <c r="C5207" s="37"/>
      <c r="D5207" s="37"/>
      <c r="F5207" s="37"/>
      <c r="G5207" s="37"/>
      <c r="H5207" s="37"/>
      <c r="J5207" s="25"/>
      <c r="K5207" s="25"/>
      <c r="M5207" s="25"/>
      <c r="P5207" s="25"/>
      <c r="R5207" s="25"/>
      <c r="T5207" s="37"/>
      <c r="U5207" s="37"/>
      <c r="W5207" s="37"/>
      <c r="Y5207" s="37"/>
      <c r="Z5207" s="37"/>
      <c r="AB5207" s="37"/>
    </row>
    <row r="5208" spans="1:28" x14ac:dyDescent="0.2">
      <c r="A5208" s="124"/>
      <c r="B5208" s="37"/>
      <c r="C5208" s="37"/>
      <c r="D5208" s="37"/>
      <c r="F5208" s="37"/>
      <c r="G5208" s="37"/>
      <c r="H5208" s="37"/>
      <c r="J5208" s="25"/>
      <c r="K5208" s="25"/>
      <c r="M5208" s="25"/>
      <c r="P5208" s="25"/>
      <c r="R5208" s="25"/>
      <c r="T5208" s="37"/>
      <c r="U5208" s="37"/>
      <c r="W5208" s="37"/>
      <c r="Y5208" s="37"/>
      <c r="Z5208" s="37"/>
      <c r="AB5208" s="37"/>
    </row>
    <row r="5209" spans="1:28" x14ac:dyDescent="0.2">
      <c r="A5209" s="124"/>
      <c r="B5209" s="37"/>
      <c r="C5209" s="37"/>
      <c r="D5209" s="37"/>
      <c r="F5209" s="37"/>
      <c r="G5209" s="37"/>
      <c r="H5209" s="37"/>
      <c r="J5209" s="25"/>
      <c r="K5209" s="25"/>
      <c r="M5209" s="25"/>
      <c r="P5209" s="25"/>
      <c r="R5209" s="25"/>
      <c r="T5209" s="37"/>
      <c r="U5209" s="37"/>
      <c r="W5209" s="37"/>
      <c r="Y5209" s="37"/>
      <c r="Z5209" s="37"/>
      <c r="AB5209" s="37"/>
    </row>
    <row r="5210" spans="1:28" x14ac:dyDescent="0.2">
      <c r="A5210" s="124"/>
      <c r="B5210" s="37"/>
      <c r="C5210" s="37"/>
      <c r="D5210" s="37"/>
      <c r="F5210" s="37"/>
      <c r="G5210" s="37"/>
      <c r="H5210" s="37"/>
      <c r="J5210" s="25"/>
      <c r="K5210" s="25"/>
      <c r="M5210" s="25"/>
      <c r="P5210" s="25"/>
      <c r="R5210" s="25"/>
      <c r="T5210" s="37"/>
      <c r="U5210" s="37"/>
      <c r="W5210" s="37"/>
      <c r="Y5210" s="37"/>
      <c r="Z5210" s="37"/>
      <c r="AB5210" s="37"/>
    </row>
    <row r="5211" spans="1:28" x14ac:dyDescent="0.2">
      <c r="A5211" s="124"/>
      <c r="B5211" s="37"/>
      <c r="C5211" s="37"/>
      <c r="D5211" s="37"/>
      <c r="F5211" s="37"/>
      <c r="G5211" s="37"/>
      <c r="H5211" s="37"/>
      <c r="J5211" s="25"/>
      <c r="K5211" s="25"/>
      <c r="M5211" s="25"/>
      <c r="P5211" s="25"/>
      <c r="R5211" s="25"/>
      <c r="T5211" s="37"/>
      <c r="U5211" s="37"/>
      <c r="W5211" s="37"/>
      <c r="Y5211" s="37"/>
      <c r="Z5211" s="37"/>
      <c r="AB5211" s="37"/>
    </row>
    <row r="5212" spans="1:28" x14ac:dyDescent="0.2">
      <c r="A5212" s="124"/>
      <c r="B5212" s="37"/>
      <c r="C5212" s="37"/>
      <c r="D5212" s="37"/>
      <c r="F5212" s="37"/>
      <c r="G5212" s="37"/>
      <c r="H5212" s="37"/>
      <c r="J5212" s="25"/>
      <c r="K5212" s="25"/>
      <c r="M5212" s="25"/>
      <c r="P5212" s="25"/>
      <c r="R5212" s="25"/>
      <c r="T5212" s="37"/>
      <c r="U5212" s="37"/>
      <c r="W5212" s="37"/>
      <c r="Y5212" s="37"/>
      <c r="Z5212" s="37"/>
      <c r="AB5212" s="37"/>
    </row>
    <row r="5213" spans="1:28" x14ac:dyDescent="0.2">
      <c r="A5213" s="124"/>
      <c r="B5213" s="37"/>
      <c r="C5213" s="37"/>
      <c r="D5213" s="37"/>
      <c r="F5213" s="37"/>
      <c r="G5213" s="37"/>
      <c r="H5213" s="37"/>
      <c r="J5213" s="25"/>
      <c r="K5213" s="25"/>
      <c r="M5213" s="25"/>
      <c r="P5213" s="25"/>
      <c r="R5213" s="25"/>
      <c r="T5213" s="37"/>
      <c r="U5213" s="37"/>
      <c r="W5213" s="37"/>
      <c r="Y5213" s="37"/>
      <c r="Z5213" s="37"/>
      <c r="AB5213" s="37"/>
    </row>
    <row r="5214" spans="1:28" x14ac:dyDescent="0.2">
      <c r="A5214" s="124"/>
      <c r="B5214" s="37"/>
      <c r="C5214" s="37"/>
      <c r="D5214" s="37"/>
      <c r="F5214" s="37"/>
      <c r="G5214" s="37"/>
      <c r="H5214" s="37"/>
      <c r="J5214" s="25"/>
      <c r="K5214" s="25"/>
      <c r="M5214" s="25"/>
      <c r="P5214" s="25"/>
      <c r="R5214" s="25"/>
      <c r="T5214" s="37"/>
      <c r="U5214" s="37"/>
      <c r="W5214" s="37"/>
      <c r="Y5214" s="37"/>
      <c r="Z5214" s="37"/>
      <c r="AB5214" s="37"/>
    </row>
    <row r="5215" spans="1:28" x14ac:dyDescent="0.2">
      <c r="A5215" s="124"/>
      <c r="B5215" s="37"/>
      <c r="C5215" s="37"/>
      <c r="D5215" s="37"/>
      <c r="F5215" s="37"/>
      <c r="G5215" s="37"/>
      <c r="H5215" s="37"/>
      <c r="J5215" s="25"/>
      <c r="K5215" s="25"/>
      <c r="M5215" s="25"/>
      <c r="P5215" s="25"/>
      <c r="R5215" s="25"/>
      <c r="T5215" s="37"/>
      <c r="U5215" s="37"/>
      <c r="W5215" s="37"/>
      <c r="Y5215" s="37"/>
      <c r="Z5215" s="37"/>
      <c r="AB5215" s="37"/>
    </row>
    <row r="5216" spans="1:28" x14ac:dyDescent="0.2">
      <c r="A5216" s="124"/>
      <c r="B5216" s="37"/>
      <c r="C5216" s="37"/>
      <c r="D5216" s="37"/>
      <c r="F5216" s="37"/>
      <c r="G5216" s="37"/>
      <c r="H5216" s="37"/>
      <c r="J5216" s="25"/>
      <c r="K5216" s="25"/>
      <c r="M5216" s="25"/>
      <c r="P5216" s="25"/>
      <c r="R5216" s="25"/>
      <c r="T5216" s="37"/>
      <c r="U5216" s="37"/>
      <c r="W5216" s="37"/>
      <c r="Y5216" s="37"/>
      <c r="Z5216" s="37"/>
      <c r="AB5216" s="37"/>
    </row>
    <row r="5217" spans="1:28" x14ac:dyDescent="0.2">
      <c r="A5217" s="124"/>
      <c r="B5217" s="37"/>
      <c r="C5217" s="37"/>
      <c r="D5217" s="37"/>
      <c r="F5217" s="37"/>
      <c r="G5217" s="37"/>
      <c r="H5217" s="37"/>
      <c r="J5217" s="25"/>
      <c r="K5217" s="25"/>
      <c r="M5217" s="25"/>
      <c r="P5217" s="25"/>
      <c r="R5217" s="25"/>
      <c r="T5217" s="37"/>
      <c r="U5217" s="37"/>
      <c r="W5217" s="37"/>
      <c r="Y5217" s="37"/>
      <c r="Z5217" s="37"/>
      <c r="AB5217" s="37"/>
    </row>
    <row r="5218" spans="1:28" x14ac:dyDescent="0.2">
      <c r="A5218" s="124"/>
      <c r="B5218" s="37"/>
      <c r="C5218" s="37"/>
      <c r="D5218" s="37"/>
      <c r="F5218" s="37"/>
      <c r="G5218" s="37"/>
      <c r="H5218" s="37"/>
      <c r="J5218" s="25"/>
      <c r="K5218" s="25"/>
      <c r="M5218" s="25"/>
      <c r="P5218" s="25"/>
      <c r="R5218" s="25"/>
      <c r="T5218" s="37"/>
      <c r="U5218" s="37"/>
      <c r="W5218" s="37"/>
      <c r="Y5218" s="37"/>
      <c r="Z5218" s="37"/>
      <c r="AB5218" s="37"/>
    </row>
    <row r="5219" spans="1:28" x14ac:dyDescent="0.2">
      <c r="A5219" s="124"/>
      <c r="B5219" s="37"/>
      <c r="C5219" s="37"/>
      <c r="D5219" s="37"/>
      <c r="F5219" s="37"/>
      <c r="G5219" s="37"/>
      <c r="H5219" s="37"/>
      <c r="J5219" s="25"/>
      <c r="K5219" s="25"/>
      <c r="M5219" s="25"/>
      <c r="P5219" s="25"/>
      <c r="R5219" s="25"/>
      <c r="T5219" s="37"/>
      <c r="U5219" s="37"/>
      <c r="W5219" s="37"/>
      <c r="Y5219" s="37"/>
      <c r="Z5219" s="37"/>
      <c r="AB5219" s="37"/>
    </row>
    <row r="5220" spans="1:28" x14ac:dyDescent="0.2">
      <c r="A5220" s="124"/>
      <c r="B5220" s="37"/>
      <c r="C5220" s="37"/>
      <c r="D5220" s="37"/>
      <c r="F5220" s="37"/>
      <c r="G5220" s="37"/>
      <c r="H5220" s="37"/>
      <c r="J5220" s="25"/>
      <c r="K5220" s="25"/>
      <c r="M5220" s="25"/>
      <c r="P5220" s="25"/>
      <c r="R5220" s="25"/>
      <c r="T5220" s="37"/>
      <c r="U5220" s="37"/>
      <c r="W5220" s="37"/>
      <c r="Y5220" s="37"/>
      <c r="Z5220" s="37"/>
      <c r="AB5220" s="37"/>
    </row>
    <row r="5221" spans="1:28" x14ac:dyDescent="0.2">
      <c r="A5221" s="124"/>
      <c r="B5221" s="37"/>
      <c r="C5221" s="37"/>
      <c r="D5221" s="37"/>
      <c r="F5221" s="37"/>
      <c r="G5221" s="37"/>
      <c r="H5221" s="37"/>
      <c r="J5221" s="25"/>
      <c r="K5221" s="25"/>
      <c r="M5221" s="25"/>
      <c r="P5221" s="25"/>
      <c r="R5221" s="25"/>
      <c r="T5221" s="37"/>
      <c r="U5221" s="37"/>
      <c r="W5221" s="37"/>
      <c r="Y5221" s="37"/>
      <c r="Z5221" s="37"/>
      <c r="AB5221" s="37"/>
    </row>
    <row r="5222" spans="1:28" x14ac:dyDescent="0.2">
      <c r="A5222" s="124"/>
      <c r="B5222" s="37"/>
      <c r="C5222" s="37"/>
      <c r="D5222" s="37"/>
      <c r="F5222" s="37"/>
      <c r="G5222" s="37"/>
      <c r="H5222" s="37"/>
      <c r="J5222" s="25"/>
      <c r="K5222" s="25"/>
      <c r="M5222" s="25"/>
      <c r="P5222" s="25"/>
      <c r="R5222" s="25"/>
      <c r="T5222" s="37"/>
      <c r="U5222" s="37"/>
      <c r="W5222" s="37"/>
      <c r="Y5222" s="37"/>
      <c r="Z5222" s="37"/>
      <c r="AB5222" s="37"/>
    </row>
    <row r="5223" spans="1:28" x14ac:dyDescent="0.2">
      <c r="A5223" s="124"/>
      <c r="B5223" s="37"/>
      <c r="C5223" s="37"/>
      <c r="D5223" s="37"/>
      <c r="F5223" s="37"/>
      <c r="G5223" s="37"/>
      <c r="H5223" s="37"/>
      <c r="J5223" s="25"/>
      <c r="K5223" s="25"/>
      <c r="M5223" s="25"/>
      <c r="P5223" s="25"/>
      <c r="R5223" s="25"/>
      <c r="T5223" s="37"/>
      <c r="U5223" s="37"/>
      <c r="W5223" s="37"/>
      <c r="Y5223" s="37"/>
      <c r="Z5223" s="37"/>
      <c r="AB5223" s="37"/>
    </row>
    <row r="5224" spans="1:28" x14ac:dyDescent="0.2">
      <c r="A5224" s="124"/>
      <c r="B5224" s="37"/>
      <c r="C5224" s="37"/>
      <c r="D5224" s="37"/>
      <c r="F5224" s="37"/>
      <c r="G5224" s="37"/>
      <c r="H5224" s="37"/>
      <c r="J5224" s="25"/>
      <c r="K5224" s="25"/>
      <c r="M5224" s="25"/>
      <c r="P5224" s="25"/>
      <c r="R5224" s="25"/>
      <c r="T5224" s="37"/>
      <c r="U5224" s="37"/>
      <c r="W5224" s="37"/>
      <c r="Y5224" s="37"/>
      <c r="Z5224" s="37"/>
      <c r="AB5224" s="37"/>
    </row>
    <row r="5225" spans="1:28" x14ac:dyDescent="0.2">
      <c r="A5225" s="124"/>
      <c r="B5225" s="37"/>
      <c r="C5225" s="37"/>
      <c r="D5225" s="37"/>
      <c r="F5225" s="37"/>
      <c r="G5225" s="37"/>
      <c r="H5225" s="37"/>
      <c r="J5225" s="25"/>
      <c r="K5225" s="25"/>
      <c r="M5225" s="25"/>
      <c r="P5225" s="25"/>
      <c r="R5225" s="25"/>
      <c r="T5225" s="37"/>
      <c r="U5225" s="37"/>
      <c r="W5225" s="37"/>
      <c r="Y5225" s="37"/>
      <c r="Z5225" s="37"/>
      <c r="AB5225" s="37"/>
    </row>
    <row r="5226" spans="1:28" x14ac:dyDescent="0.2">
      <c r="A5226" s="124"/>
      <c r="B5226" s="37"/>
      <c r="C5226" s="37"/>
      <c r="D5226" s="37"/>
      <c r="F5226" s="37"/>
      <c r="G5226" s="37"/>
      <c r="H5226" s="37"/>
      <c r="J5226" s="25"/>
      <c r="K5226" s="25"/>
      <c r="M5226" s="25"/>
      <c r="P5226" s="25"/>
      <c r="R5226" s="25"/>
      <c r="T5226" s="37"/>
      <c r="U5226" s="37"/>
      <c r="W5226" s="37"/>
      <c r="Y5226" s="37"/>
      <c r="Z5226" s="37"/>
      <c r="AB5226" s="37"/>
    </row>
    <row r="5227" spans="1:28" x14ac:dyDescent="0.2">
      <c r="A5227" s="124"/>
      <c r="B5227" s="37"/>
      <c r="C5227" s="37"/>
      <c r="D5227" s="37"/>
      <c r="F5227" s="37"/>
      <c r="G5227" s="37"/>
      <c r="H5227" s="37"/>
      <c r="J5227" s="25"/>
      <c r="K5227" s="25"/>
      <c r="M5227" s="25"/>
      <c r="P5227" s="25"/>
      <c r="R5227" s="25"/>
      <c r="T5227" s="37"/>
      <c r="U5227" s="37"/>
      <c r="W5227" s="37"/>
      <c r="Y5227" s="37"/>
      <c r="Z5227" s="37"/>
      <c r="AB5227" s="37"/>
    </row>
    <row r="5228" spans="1:28" x14ac:dyDescent="0.2">
      <c r="A5228" s="124"/>
      <c r="B5228" s="37"/>
      <c r="C5228" s="37"/>
      <c r="D5228" s="37"/>
      <c r="F5228" s="37"/>
      <c r="G5228" s="37"/>
      <c r="H5228" s="37"/>
      <c r="J5228" s="25"/>
      <c r="K5228" s="25"/>
      <c r="M5228" s="25"/>
      <c r="P5228" s="25"/>
      <c r="R5228" s="25"/>
      <c r="T5228" s="37"/>
      <c r="U5228" s="37"/>
      <c r="W5228" s="37"/>
      <c r="Y5228" s="37"/>
      <c r="Z5228" s="37"/>
      <c r="AB5228" s="37"/>
    </row>
    <row r="5229" spans="1:28" x14ac:dyDescent="0.2">
      <c r="A5229" s="124"/>
      <c r="B5229" s="37"/>
      <c r="C5229" s="37"/>
      <c r="D5229" s="37"/>
      <c r="F5229" s="37"/>
      <c r="G5229" s="37"/>
      <c r="H5229" s="37"/>
      <c r="J5229" s="25"/>
      <c r="K5229" s="25"/>
      <c r="M5229" s="25"/>
      <c r="P5229" s="25"/>
      <c r="R5229" s="25"/>
      <c r="T5229" s="37"/>
      <c r="U5229" s="37"/>
      <c r="W5229" s="37"/>
      <c r="Y5229" s="37"/>
      <c r="Z5229" s="37"/>
      <c r="AB5229" s="37"/>
    </row>
    <row r="5230" spans="1:28" x14ac:dyDescent="0.2">
      <c r="A5230" s="124"/>
      <c r="B5230" s="37"/>
      <c r="C5230" s="37"/>
      <c r="D5230" s="37"/>
      <c r="F5230" s="37"/>
      <c r="G5230" s="37"/>
      <c r="H5230" s="37"/>
      <c r="J5230" s="25"/>
      <c r="K5230" s="25"/>
      <c r="M5230" s="25"/>
      <c r="P5230" s="25"/>
      <c r="R5230" s="25"/>
      <c r="T5230" s="37"/>
      <c r="U5230" s="37"/>
      <c r="W5230" s="37"/>
      <c r="Y5230" s="37"/>
      <c r="Z5230" s="37"/>
      <c r="AB5230" s="37"/>
    </row>
    <row r="5231" spans="1:28" x14ac:dyDescent="0.2">
      <c r="A5231" s="124"/>
      <c r="B5231" s="37"/>
      <c r="C5231" s="37"/>
      <c r="D5231" s="37"/>
      <c r="F5231" s="37"/>
      <c r="G5231" s="37"/>
      <c r="H5231" s="37"/>
      <c r="J5231" s="25"/>
      <c r="K5231" s="25"/>
      <c r="M5231" s="25"/>
      <c r="P5231" s="25"/>
      <c r="R5231" s="25"/>
      <c r="T5231" s="37"/>
      <c r="U5231" s="37"/>
      <c r="W5231" s="37"/>
      <c r="Y5231" s="37"/>
      <c r="Z5231" s="37"/>
      <c r="AB5231" s="37"/>
    </row>
    <row r="5232" spans="1:28" x14ac:dyDescent="0.2">
      <c r="A5232" s="124"/>
      <c r="B5232" s="37"/>
      <c r="C5232" s="37"/>
      <c r="D5232" s="37"/>
      <c r="F5232" s="37"/>
      <c r="G5232" s="37"/>
      <c r="H5232" s="37"/>
      <c r="J5232" s="25"/>
      <c r="K5232" s="25"/>
      <c r="M5232" s="25"/>
      <c r="P5232" s="25"/>
      <c r="R5232" s="25"/>
      <c r="T5232" s="37"/>
      <c r="U5232" s="37"/>
      <c r="W5232" s="37"/>
      <c r="Y5232" s="37"/>
      <c r="Z5232" s="37"/>
      <c r="AB5232" s="37"/>
    </row>
    <row r="5233" spans="1:28" x14ac:dyDescent="0.2">
      <c r="A5233" s="124"/>
      <c r="B5233" s="37"/>
      <c r="C5233" s="37"/>
      <c r="D5233" s="37"/>
      <c r="F5233" s="37"/>
      <c r="G5233" s="37"/>
      <c r="H5233" s="37"/>
      <c r="J5233" s="25"/>
      <c r="K5233" s="25"/>
      <c r="M5233" s="25"/>
      <c r="P5233" s="25"/>
      <c r="R5233" s="25"/>
      <c r="T5233" s="37"/>
      <c r="U5233" s="37"/>
      <c r="W5233" s="37"/>
      <c r="Y5233" s="37"/>
      <c r="Z5233" s="37"/>
      <c r="AB5233" s="37"/>
    </row>
    <row r="5234" spans="1:28" x14ac:dyDescent="0.2">
      <c r="A5234" s="124"/>
      <c r="B5234" s="37"/>
      <c r="C5234" s="37"/>
      <c r="D5234" s="37"/>
      <c r="F5234" s="37"/>
      <c r="G5234" s="37"/>
      <c r="H5234" s="37"/>
      <c r="J5234" s="25"/>
      <c r="K5234" s="25"/>
      <c r="M5234" s="25"/>
      <c r="P5234" s="25"/>
      <c r="R5234" s="25"/>
      <c r="T5234" s="37"/>
      <c r="U5234" s="37"/>
      <c r="W5234" s="37"/>
      <c r="Y5234" s="37"/>
      <c r="Z5234" s="37"/>
      <c r="AB5234" s="37"/>
    </row>
    <row r="5235" spans="1:28" x14ac:dyDescent="0.2">
      <c r="A5235" s="124"/>
      <c r="B5235" s="37"/>
      <c r="C5235" s="37"/>
      <c r="D5235" s="37"/>
      <c r="F5235" s="37"/>
      <c r="G5235" s="37"/>
      <c r="H5235" s="37"/>
      <c r="J5235" s="25"/>
      <c r="K5235" s="25"/>
      <c r="M5235" s="25"/>
      <c r="P5235" s="25"/>
      <c r="R5235" s="25"/>
      <c r="T5235" s="37"/>
      <c r="U5235" s="37"/>
      <c r="W5235" s="37"/>
      <c r="Y5235" s="37"/>
      <c r="Z5235" s="37"/>
      <c r="AB5235" s="37"/>
    </row>
    <row r="5236" spans="1:28" x14ac:dyDescent="0.2">
      <c r="A5236" s="124"/>
      <c r="B5236" s="37"/>
      <c r="C5236" s="37"/>
      <c r="D5236" s="37"/>
      <c r="F5236" s="37"/>
      <c r="G5236" s="37"/>
      <c r="H5236" s="37"/>
      <c r="J5236" s="25"/>
      <c r="K5236" s="25"/>
      <c r="M5236" s="25"/>
      <c r="P5236" s="25"/>
      <c r="R5236" s="25"/>
      <c r="T5236" s="37"/>
      <c r="U5236" s="37"/>
      <c r="W5236" s="37"/>
      <c r="Y5236" s="37"/>
      <c r="Z5236" s="37"/>
      <c r="AB5236" s="37"/>
    </row>
    <row r="5237" spans="1:28" x14ac:dyDescent="0.2">
      <c r="A5237" s="124"/>
      <c r="B5237" s="37"/>
      <c r="C5237" s="37"/>
      <c r="D5237" s="37"/>
      <c r="F5237" s="37"/>
      <c r="G5237" s="37"/>
      <c r="H5237" s="37"/>
      <c r="J5237" s="25"/>
      <c r="K5237" s="25"/>
      <c r="M5237" s="25"/>
      <c r="P5237" s="25"/>
      <c r="R5237" s="25"/>
      <c r="T5237" s="37"/>
      <c r="U5237" s="37"/>
      <c r="W5237" s="37"/>
      <c r="Y5237" s="37"/>
      <c r="Z5237" s="37"/>
      <c r="AB5237" s="37"/>
    </row>
    <row r="5238" spans="1:28" x14ac:dyDescent="0.2">
      <c r="A5238" s="124"/>
      <c r="B5238" s="37"/>
      <c r="C5238" s="37"/>
      <c r="D5238" s="37"/>
      <c r="F5238" s="37"/>
      <c r="G5238" s="37"/>
      <c r="H5238" s="37"/>
      <c r="J5238" s="25"/>
      <c r="K5238" s="25"/>
      <c r="M5238" s="25"/>
      <c r="P5238" s="25"/>
      <c r="R5238" s="25"/>
      <c r="T5238" s="37"/>
      <c r="U5238" s="37"/>
      <c r="W5238" s="37"/>
      <c r="Y5238" s="37"/>
      <c r="Z5238" s="37"/>
      <c r="AB5238" s="37"/>
    </row>
    <row r="5239" spans="1:28" x14ac:dyDescent="0.2">
      <c r="A5239" s="124"/>
      <c r="B5239" s="37"/>
      <c r="C5239" s="37"/>
      <c r="D5239" s="37"/>
      <c r="F5239" s="37"/>
      <c r="G5239" s="37"/>
      <c r="H5239" s="37"/>
      <c r="J5239" s="25"/>
      <c r="K5239" s="25"/>
      <c r="M5239" s="25"/>
      <c r="P5239" s="25"/>
      <c r="R5239" s="25"/>
      <c r="T5239" s="37"/>
      <c r="U5239" s="37"/>
      <c r="W5239" s="37"/>
      <c r="Y5239" s="37"/>
      <c r="Z5239" s="37"/>
      <c r="AB5239" s="37"/>
    </row>
    <row r="5240" spans="1:28" x14ac:dyDescent="0.2">
      <c r="A5240" s="124"/>
      <c r="B5240" s="37"/>
      <c r="C5240" s="37"/>
      <c r="D5240" s="37"/>
      <c r="F5240" s="37"/>
      <c r="G5240" s="37"/>
      <c r="H5240" s="37"/>
      <c r="J5240" s="25"/>
      <c r="K5240" s="25"/>
      <c r="M5240" s="25"/>
      <c r="P5240" s="25"/>
      <c r="R5240" s="25"/>
      <c r="T5240" s="37"/>
      <c r="U5240" s="37"/>
      <c r="W5240" s="37"/>
      <c r="Y5240" s="37"/>
      <c r="Z5240" s="37"/>
      <c r="AB5240" s="37"/>
    </row>
    <row r="5241" spans="1:28" x14ac:dyDescent="0.2">
      <c r="A5241" s="124"/>
      <c r="B5241" s="37"/>
      <c r="C5241" s="37"/>
      <c r="D5241" s="37"/>
      <c r="F5241" s="37"/>
      <c r="G5241" s="37"/>
      <c r="H5241" s="37"/>
      <c r="J5241" s="25"/>
      <c r="K5241" s="25"/>
      <c r="M5241" s="25"/>
      <c r="P5241" s="25"/>
      <c r="R5241" s="25"/>
      <c r="T5241" s="37"/>
      <c r="U5241" s="37"/>
      <c r="W5241" s="37"/>
      <c r="Y5241" s="37"/>
      <c r="Z5241" s="37"/>
      <c r="AB5241" s="37"/>
    </row>
    <row r="5242" spans="1:28" x14ac:dyDescent="0.2">
      <c r="A5242" s="124"/>
      <c r="B5242" s="37"/>
      <c r="C5242" s="37"/>
      <c r="D5242" s="37"/>
      <c r="F5242" s="37"/>
      <c r="G5242" s="37"/>
      <c r="H5242" s="37"/>
      <c r="J5242" s="25"/>
      <c r="K5242" s="25"/>
      <c r="M5242" s="25"/>
      <c r="P5242" s="25"/>
      <c r="R5242" s="25"/>
      <c r="T5242" s="37"/>
      <c r="U5242" s="37"/>
      <c r="W5242" s="37"/>
      <c r="Y5242" s="37"/>
      <c r="Z5242" s="37"/>
      <c r="AB5242" s="37"/>
    </row>
    <row r="5243" spans="1:28" x14ac:dyDescent="0.2">
      <c r="A5243" s="124"/>
      <c r="B5243" s="37"/>
      <c r="C5243" s="37"/>
      <c r="D5243" s="37"/>
      <c r="F5243" s="37"/>
      <c r="G5243" s="37"/>
      <c r="H5243" s="37"/>
      <c r="J5243" s="25"/>
      <c r="K5243" s="25"/>
      <c r="M5243" s="25"/>
      <c r="P5243" s="25"/>
      <c r="R5243" s="25"/>
      <c r="T5243" s="37"/>
      <c r="U5243" s="37"/>
      <c r="W5243" s="37"/>
      <c r="Y5243" s="37"/>
      <c r="Z5243" s="37"/>
      <c r="AB5243" s="37"/>
    </row>
    <row r="5244" spans="1:28" x14ac:dyDescent="0.2">
      <c r="A5244" s="124"/>
      <c r="B5244" s="37"/>
      <c r="C5244" s="37"/>
      <c r="D5244" s="37"/>
      <c r="F5244" s="37"/>
      <c r="G5244" s="37"/>
      <c r="H5244" s="37"/>
      <c r="J5244" s="25"/>
      <c r="K5244" s="25"/>
      <c r="M5244" s="25"/>
      <c r="P5244" s="25"/>
      <c r="R5244" s="25"/>
      <c r="T5244" s="37"/>
      <c r="U5244" s="37"/>
      <c r="W5244" s="37"/>
      <c r="Y5244" s="37"/>
      <c r="Z5244" s="37"/>
      <c r="AB5244" s="37"/>
    </row>
    <row r="5245" spans="1:28" x14ac:dyDescent="0.2">
      <c r="A5245" s="124"/>
      <c r="B5245" s="37"/>
      <c r="C5245" s="37"/>
      <c r="D5245" s="37"/>
      <c r="F5245" s="37"/>
      <c r="G5245" s="37"/>
      <c r="H5245" s="37"/>
      <c r="J5245" s="25"/>
      <c r="K5245" s="25"/>
      <c r="M5245" s="25"/>
      <c r="P5245" s="25"/>
      <c r="R5245" s="25"/>
      <c r="T5245" s="37"/>
      <c r="U5245" s="37"/>
      <c r="W5245" s="37"/>
      <c r="Y5245" s="37"/>
      <c r="Z5245" s="37"/>
      <c r="AB5245" s="37"/>
    </row>
    <row r="5246" spans="1:28" x14ac:dyDescent="0.2">
      <c r="A5246" s="124"/>
      <c r="B5246" s="37"/>
      <c r="C5246" s="37"/>
      <c r="D5246" s="37"/>
      <c r="F5246" s="37"/>
      <c r="G5246" s="37"/>
      <c r="H5246" s="37"/>
      <c r="J5246" s="25"/>
      <c r="K5246" s="25"/>
      <c r="M5246" s="25"/>
      <c r="P5246" s="25"/>
      <c r="R5246" s="25"/>
      <c r="T5246" s="37"/>
      <c r="U5246" s="37"/>
      <c r="W5246" s="37"/>
      <c r="Y5246" s="37"/>
      <c r="Z5246" s="37"/>
      <c r="AB5246" s="37"/>
    </row>
    <row r="5247" spans="1:28" x14ac:dyDescent="0.2">
      <c r="A5247" s="124"/>
      <c r="B5247" s="37"/>
      <c r="C5247" s="37"/>
      <c r="D5247" s="37"/>
      <c r="F5247" s="37"/>
      <c r="G5247" s="37"/>
      <c r="H5247" s="37"/>
      <c r="J5247" s="25"/>
      <c r="K5247" s="25"/>
      <c r="M5247" s="25"/>
      <c r="P5247" s="25"/>
      <c r="R5247" s="25"/>
      <c r="T5247" s="37"/>
      <c r="U5247" s="37"/>
      <c r="W5247" s="37"/>
      <c r="Y5247" s="37"/>
      <c r="Z5247" s="37"/>
      <c r="AB5247" s="37"/>
    </row>
    <row r="5248" spans="1:28" x14ac:dyDescent="0.2">
      <c r="A5248" s="124"/>
      <c r="B5248" s="37"/>
      <c r="C5248" s="37"/>
      <c r="D5248" s="37"/>
      <c r="F5248" s="37"/>
      <c r="G5248" s="37"/>
      <c r="H5248" s="37"/>
      <c r="J5248" s="25"/>
      <c r="K5248" s="25"/>
      <c r="M5248" s="25"/>
      <c r="P5248" s="25"/>
      <c r="R5248" s="25"/>
      <c r="T5248" s="37"/>
      <c r="U5248" s="37"/>
      <c r="W5248" s="37"/>
      <c r="Y5248" s="37"/>
      <c r="Z5248" s="37"/>
      <c r="AB5248" s="37"/>
    </row>
    <row r="5249" spans="1:28" x14ac:dyDescent="0.2">
      <c r="A5249" s="124"/>
      <c r="B5249" s="37"/>
      <c r="C5249" s="37"/>
      <c r="D5249" s="37"/>
      <c r="F5249" s="37"/>
      <c r="G5249" s="37"/>
      <c r="H5249" s="37"/>
      <c r="J5249" s="25"/>
      <c r="K5249" s="25"/>
      <c r="M5249" s="25"/>
      <c r="P5249" s="25"/>
      <c r="R5249" s="25"/>
      <c r="T5249" s="37"/>
      <c r="U5249" s="37"/>
      <c r="W5249" s="37"/>
      <c r="Y5249" s="37"/>
      <c r="Z5249" s="37"/>
      <c r="AB5249" s="37"/>
    </row>
    <row r="5250" spans="1:28" x14ac:dyDescent="0.2">
      <c r="A5250" s="124"/>
      <c r="B5250" s="37"/>
      <c r="C5250" s="37"/>
      <c r="D5250" s="37"/>
      <c r="F5250" s="37"/>
      <c r="G5250" s="37"/>
      <c r="H5250" s="37"/>
      <c r="J5250" s="25"/>
      <c r="K5250" s="25"/>
      <c r="M5250" s="25"/>
      <c r="P5250" s="25"/>
      <c r="R5250" s="25"/>
      <c r="T5250" s="37"/>
      <c r="U5250" s="37"/>
      <c r="W5250" s="37"/>
      <c r="Y5250" s="37"/>
      <c r="Z5250" s="37"/>
      <c r="AB5250" s="37"/>
    </row>
    <row r="5251" spans="1:28" x14ac:dyDescent="0.2">
      <c r="A5251" s="124"/>
      <c r="B5251" s="37"/>
      <c r="C5251" s="37"/>
      <c r="D5251" s="37"/>
      <c r="F5251" s="37"/>
      <c r="G5251" s="37"/>
      <c r="H5251" s="37"/>
      <c r="J5251" s="25"/>
      <c r="K5251" s="25"/>
      <c r="M5251" s="25"/>
      <c r="P5251" s="25"/>
      <c r="R5251" s="25"/>
      <c r="T5251" s="37"/>
      <c r="U5251" s="37"/>
      <c r="W5251" s="37"/>
      <c r="Y5251" s="37"/>
      <c r="Z5251" s="37"/>
      <c r="AB5251" s="37"/>
    </row>
    <row r="5252" spans="1:28" x14ac:dyDescent="0.2">
      <c r="A5252" s="124"/>
      <c r="B5252" s="37"/>
      <c r="C5252" s="37"/>
      <c r="D5252" s="37"/>
      <c r="F5252" s="37"/>
      <c r="G5252" s="37"/>
      <c r="H5252" s="37"/>
      <c r="J5252" s="25"/>
      <c r="K5252" s="25"/>
      <c r="M5252" s="25"/>
      <c r="P5252" s="25"/>
      <c r="R5252" s="25"/>
      <c r="T5252" s="37"/>
      <c r="U5252" s="37"/>
      <c r="W5252" s="37"/>
      <c r="Y5252" s="37"/>
      <c r="Z5252" s="37"/>
      <c r="AB5252" s="37"/>
    </row>
    <row r="5253" spans="1:28" x14ac:dyDescent="0.2">
      <c r="A5253" s="124"/>
      <c r="B5253" s="37"/>
      <c r="C5253" s="37"/>
      <c r="D5253" s="37"/>
      <c r="F5253" s="37"/>
      <c r="G5253" s="37"/>
      <c r="H5253" s="37"/>
      <c r="J5253" s="25"/>
      <c r="K5253" s="25"/>
      <c r="M5253" s="25"/>
      <c r="P5253" s="25"/>
      <c r="R5253" s="25"/>
      <c r="T5253" s="37"/>
      <c r="U5253" s="37"/>
      <c r="W5253" s="37"/>
      <c r="Y5253" s="37"/>
      <c r="Z5253" s="37"/>
      <c r="AB5253" s="37"/>
    </row>
    <row r="5254" spans="1:28" x14ac:dyDescent="0.2">
      <c r="A5254" s="124"/>
      <c r="B5254" s="37"/>
      <c r="C5254" s="37"/>
      <c r="D5254" s="37"/>
      <c r="F5254" s="37"/>
      <c r="G5254" s="37"/>
      <c r="H5254" s="37"/>
      <c r="J5254" s="25"/>
      <c r="K5254" s="25"/>
      <c r="M5254" s="25"/>
      <c r="P5254" s="25"/>
      <c r="R5254" s="25"/>
      <c r="T5254" s="37"/>
      <c r="U5254" s="37"/>
      <c r="W5254" s="37"/>
      <c r="Y5254" s="37"/>
      <c r="Z5254" s="37"/>
      <c r="AB5254" s="37"/>
    </row>
    <row r="5255" spans="1:28" x14ac:dyDescent="0.2">
      <c r="A5255" s="124"/>
      <c r="B5255" s="37"/>
      <c r="C5255" s="37"/>
      <c r="D5255" s="37"/>
      <c r="F5255" s="37"/>
      <c r="G5255" s="37"/>
      <c r="H5255" s="37"/>
      <c r="J5255" s="25"/>
      <c r="K5255" s="25"/>
      <c r="M5255" s="25"/>
      <c r="P5255" s="25"/>
      <c r="R5255" s="25"/>
      <c r="T5255" s="37"/>
      <c r="U5255" s="37"/>
      <c r="W5255" s="37"/>
      <c r="Y5255" s="37"/>
      <c r="Z5255" s="37"/>
      <c r="AB5255" s="37"/>
    </row>
    <row r="5256" spans="1:28" x14ac:dyDescent="0.2">
      <c r="A5256" s="124"/>
      <c r="B5256" s="37"/>
      <c r="C5256" s="37"/>
      <c r="D5256" s="37"/>
      <c r="F5256" s="37"/>
      <c r="G5256" s="37"/>
      <c r="H5256" s="37"/>
      <c r="J5256" s="25"/>
      <c r="K5256" s="25"/>
      <c r="M5256" s="25"/>
      <c r="P5256" s="25"/>
      <c r="R5256" s="25"/>
      <c r="T5256" s="37"/>
      <c r="U5256" s="37"/>
      <c r="W5256" s="37"/>
      <c r="Y5256" s="37"/>
      <c r="Z5256" s="37"/>
      <c r="AB5256" s="37"/>
    </row>
    <row r="5257" spans="1:28" x14ac:dyDescent="0.2">
      <c r="A5257" s="124"/>
      <c r="B5257" s="37"/>
      <c r="C5257" s="37"/>
      <c r="D5257" s="37"/>
      <c r="F5257" s="37"/>
      <c r="G5257" s="37"/>
      <c r="H5257" s="37"/>
      <c r="J5257" s="25"/>
      <c r="K5257" s="25"/>
      <c r="M5257" s="25"/>
      <c r="P5257" s="25"/>
      <c r="R5257" s="25"/>
      <c r="T5257" s="37"/>
      <c r="U5257" s="37"/>
      <c r="W5257" s="37"/>
      <c r="Y5257" s="37"/>
      <c r="Z5257" s="37"/>
      <c r="AB5257" s="37"/>
    </row>
    <row r="5258" spans="1:28" x14ac:dyDescent="0.2">
      <c r="A5258" s="124"/>
      <c r="B5258" s="37"/>
      <c r="C5258" s="37"/>
      <c r="D5258" s="37"/>
      <c r="F5258" s="37"/>
      <c r="G5258" s="37"/>
      <c r="H5258" s="37"/>
      <c r="J5258" s="25"/>
      <c r="K5258" s="25"/>
      <c r="M5258" s="25"/>
      <c r="P5258" s="25"/>
      <c r="R5258" s="25"/>
      <c r="T5258" s="37"/>
      <c r="U5258" s="37"/>
      <c r="W5258" s="37"/>
      <c r="Y5258" s="37"/>
      <c r="Z5258" s="37"/>
      <c r="AB5258" s="37"/>
    </row>
    <row r="5259" spans="1:28" x14ac:dyDescent="0.2">
      <c r="A5259" s="124"/>
      <c r="B5259" s="37"/>
      <c r="C5259" s="37"/>
      <c r="D5259" s="37"/>
      <c r="F5259" s="37"/>
      <c r="G5259" s="37"/>
      <c r="H5259" s="37"/>
      <c r="J5259" s="25"/>
      <c r="K5259" s="25"/>
      <c r="M5259" s="25"/>
      <c r="P5259" s="25"/>
      <c r="R5259" s="25"/>
      <c r="T5259" s="37"/>
      <c r="U5259" s="37"/>
      <c r="W5259" s="37"/>
      <c r="Y5259" s="37"/>
      <c r="Z5259" s="37"/>
      <c r="AB5259" s="37"/>
    </row>
    <row r="5260" spans="1:28" x14ac:dyDescent="0.2">
      <c r="A5260" s="124"/>
      <c r="B5260" s="37"/>
      <c r="C5260" s="37"/>
      <c r="D5260" s="37"/>
      <c r="F5260" s="37"/>
      <c r="G5260" s="37"/>
      <c r="H5260" s="37"/>
      <c r="J5260" s="25"/>
      <c r="K5260" s="25"/>
      <c r="M5260" s="25"/>
      <c r="P5260" s="25"/>
      <c r="R5260" s="25"/>
      <c r="T5260" s="37"/>
      <c r="U5260" s="37"/>
      <c r="W5260" s="37"/>
      <c r="Y5260" s="37"/>
      <c r="Z5260" s="37"/>
      <c r="AB5260" s="37"/>
    </row>
    <row r="5261" spans="1:28" x14ac:dyDescent="0.2">
      <c r="A5261" s="124"/>
      <c r="B5261" s="37"/>
      <c r="C5261" s="37"/>
      <c r="D5261" s="37"/>
      <c r="F5261" s="37"/>
      <c r="G5261" s="37"/>
      <c r="H5261" s="37"/>
      <c r="J5261" s="25"/>
      <c r="K5261" s="25"/>
      <c r="M5261" s="25"/>
      <c r="P5261" s="25"/>
      <c r="R5261" s="25"/>
      <c r="T5261" s="37"/>
      <c r="U5261" s="37"/>
      <c r="W5261" s="37"/>
      <c r="Y5261" s="37"/>
      <c r="Z5261" s="37"/>
      <c r="AB5261" s="37"/>
    </row>
    <row r="5262" spans="1:28" x14ac:dyDescent="0.2">
      <c r="A5262" s="124"/>
      <c r="B5262" s="37"/>
      <c r="C5262" s="37"/>
      <c r="D5262" s="37"/>
      <c r="F5262" s="37"/>
      <c r="G5262" s="37"/>
      <c r="H5262" s="37"/>
      <c r="J5262" s="25"/>
      <c r="K5262" s="25"/>
      <c r="M5262" s="25"/>
      <c r="P5262" s="25"/>
      <c r="R5262" s="25"/>
      <c r="T5262" s="37"/>
      <c r="U5262" s="37"/>
      <c r="W5262" s="37"/>
      <c r="Y5262" s="37"/>
      <c r="Z5262" s="37"/>
      <c r="AB5262" s="37"/>
    </row>
    <row r="5263" spans="1:28" x14ac:dyDescent="0.2">
      <c r="A5263" s="124"/>
      <c r="B5263" s="37"/>
      <c r="C5263" s="37"/>
      <c r="D5263" s="37"/>
      <c r="F5263" s="37"/>
      <c r="G5263" s="37"/>
      <c r="H5263" s="37"/>
      <c r="J5263" s="25"/>
      <c r="K5263" s="25"/>
      <c r="M5263" s="25"/>
      <c r="P5263" s="25"/>
      <c r="R5263" s="25"/>
      <c r="T5263" s="37"/>
      <c r="U5263" s="37"/>
      <c r="W5263" s="37"/>
      <c r="Y5263" s="37"/>
      <c r="Z5263" s="37"/>
      <c r="AB5263" s="37"/>
    </row>
    <row r="5264" spans="1:28" x14ac:dyDescent="0.2">
      <c r="A5264" s="124"/>
      <c r="B5264" s="37"/>
      <c r="C5264" s="37"/>
      <c r="D5264" s="37"/>
      <c r="F5264" s="37"/>
      <c r="G5264" s="37"/>
      <c r="H5264" s="37"/>
      <c r="J5264" s="25"/>
      <c r="K5264" s="25"/>
      <c r="M5264" s="25"/>
      <c r="P5264" s="25"/>
      <c r="R5264" s="25"/>
      <c r="T5264" s="37"/>
      <c r="U5264" s="37"/>
      <c r="W5264" s="37"/>
      <c r="Y5264" s="37"/>
      <c r="Z5264" s="37"/>
      <c r="AB5264" s="37"/>
    </row>
    <row r="5265" spans="1:28" x14ac:dyDescent="0.2">
      <c r="A5265" s="124"/>
      <c r="B5265" s="37"/>
      <c r="C5265" s="37"/>
      <c r="D5265" s="37"/>
      <c r="F5265" s="37"/>
      <c r="G5265" s="37"/>
      <c r="H5265" s="37"/>
      <c r="J5265" s="25"/>
      <c r="K5265" s="25"/>
      <c r="M5265" s="25"/>
      <c r="P5265" s="25"/>
      <c r="R5265" s="25"/>
      <c r="T5265" s="37"/>
      <c r="U5265" s="37"/>
      <c r="W5265" s="37"/>
      <c r="Y5265" s="37"/>
      <c r="Z5265" s="37"/>
      <c r="AB5265" s="37"/>
    </row>
    <row r="5266" spans="1:28" x14ac:dyDescent="0.2">
      <c r="A5266" s="124"/>
      <c r="B5266" s="37"/>
      <c r="C5266" s="37"/>
      <c r="D5266" s="37"/>
      <c r="F5266" s="37"/>
      <c r="G5266" s="37"/>
      <c r="H5266" s="37"/>
      <c r="J5266" s="25"/>
      <c r="K5266" s="25"/>
      <c r="M5266" s="25"/>
      <c r="P5266" s="25"/>
      <c r="R5266" s="25"/>
      <c r="T5266" s="37"/>
      <c r="U5266" s="37"/>
      <c r="W5266" s="37"/>
      <c r="Y5266" s="37"/>
      <c r="Z5266" s="37"/>
      <c r="AB5266" s="37"/>
    </row>
    <row r="5267" spans="1:28" x14ac:dyDescent="0.2">
      <c r="A5267" s="124"/>
      <c r="B5267" s="37"/>
      <c r="C5267" s="37"/>
      <c r="D5267" s="37"/>
      <c r="F5267" s="37"/>
      <c r="G5267" s="37"/>
      <c r="H5267" s="37"/>
      <c r="J5267" s="25"/>
      <c r="K5267" s="25"/>
      <c r="M5267" s="25"/>
      <c r="P5267" s="25"/>
      <c r="R5267" s="25"/>
      <c r="T5267" s="37"/>
      <c r="U5267" s="37"/>
      <c r="W5267" s="37"/>
      <c r="Y5267" s="37"/>
      <c r="Z5267" s="37"/>
      <c r="AB5267" s="37"/>
    </row>
    <row r="5268" spans="1:28" x14ac:dyDescent="0.2">
      <c r="A5268" s="124"/>
      <c r="B5268" s="37"/>
      <c r="C5268" s="37"/>
      <c r="D5268" s="37"/>
      <c r="F5268" s="37"/>
      <c r="G5268" s="37"/>
      <c r="H5268" s="37"/>
      <c r="J5268" s="25"/>
      <c r="K5268" s="25"/>
      <c r="M5268" s="25"/>
      <c r="P5268" s="25"/>
      <c r="R5268" s="25"/>
      <c r="T5268" s="37"/>
      <c r="U5268" s="37"/>
      <c r="W5268" s="37"/>
      <c r="Y5268" s="37"/>
      <c r="Z5268" s="37"/>
      <c r="AB5268" s="37"/>
    </row>
    <row r="5269" spans="1:28" x14ac:dyDescent="0.2">
      <c r="A5269" s="124"/>
      <c r="B5269" s="37"/>
      <c r="C5269" s="37"/>
      <c r="D5269" s="37"/>
      <c r="F5269" s="37"/>
      <c r="G5269" s="37"/>
      <c r="H5269" s="37"/>
      <c r="J5269" s="25"/>
      <c r="K5269" s="25"/>
      <c r="M5269" s="25"/>
      <c r="P5269" s="25"/>
      <c r="R5269" s="25"/>
      <c r="T5269" s="37"/>
      <c r="U5269" s="37"/>
      <c r="W5269" s="37"/>
      <c r="Y5269" s="37"/>
      <c r="Z5269" s="37"/>
      <c r="AB5269" s="37"/>
    </row>
    <row r="5270" spans="1:28" x14ac:dyDescent="0.2">
      <c r="A5270" s="124"/>
      <c r="B5270" s="37"/>
      <c r="C5270" s="37"/>
      <c r="D5270" s="37"/>
      <c r="F5270" s="37"/>
      <c r="G5270" s="37"/>
      <c r="H5270" s="37"/>
      <c r="J5270" s="25"/>
      <c r="K5270" s="25"/>
      <c r="M5270" s="25"/>
      <c r="P5270" s="25"/>
      <c r="R5270" s="25"/>
      <c r="T5270" s="37"/>
      <c r="U5270" s="37"/>
      <c r="W5270" s="37"/>
      <c r="Y5270" s="37"/>
      <c r="Z5270" s="37"/>
      <c r="AB5270" s="37"/>
    </row>
    <row r="5271" spans="1:28" x14ac:dyDescent="0.2">
      <c r="A5271" s="124"/>
      <c r="B5271" s="37"/>
      <c r="C5271" s="37"/>
      <c r="D5271" s="37"/>
      <c r="F5271" s="37"/>
      <c r="G5271" s="37"/>
      <c r="H5271" s="37"/>
      <c r="J5271" s="25"/>
      <c r="K5271" s="25"/>
      <c r="M5271" s="25"/>
      <c r="P5271" s="25"/>
      <c r="R5271" s="25"/>
      <c r="T5271" s="37"/>
      <c r="U5271" s="37"/>
      <c r="W5271" s="37"/>
      <c r="Y5271" s="37"/>
      <c r="Z5271" s="37"/>
      <c r="AB5271" s="37"/>
    </row>
    <row r="5272" spans="1:28" x14ac:dyDescent="0.2">
      <c r="A5272" s="124"/>
      <c r="B5272" s="37"/>
      <c r="C5272" s="37"/>
      <c r="D5272" s="37"/>
      <c r="F5272" s="37"/>
      <c r="G5272" s="37"/>
      <c r="H5272" s="37"/>
      <c r="J5272" s="25"/>
      <c r="K5272" s="25"/>
      <c r="M5272" s="25"/>
      <c r="P5272" s="25"/>
      <c r="R5272" s="25"/>
      <c r="T5272" s="37"/>
      <c r="U5272" s="37"/>
      <c r="W5272" s="37"/>
      <c r="Y5272" s="37"/>
      <c r="Z5272" s="37"/>
      <c r="AB5272" s="37"/>
    </row>
    <row r="5273" spans="1:28" x14ac:dyDescent="0.2">
      <c r="A5273" s="124"/>
      <c r="B5273" s="37"/>
      <c r="C5273" s="37"/>
      <c r="D5273" s="37"/>
      <c r="F5273" s="37"/>
      <c r="G5273" s="37"/>
      <c r="H5273" s="37"/>
      <c r="J5273" s="25"/>
      <c r="K5273" s="25"/>
      <c r="M5273" s="25"/>
      <c r="P5273" s="25"/>
      <c r="R5273" s="25"/>
      <c r="T5273" s="37"/>
      <c r="U5273" s="37"/>
      <c r="W5273" s="37"/>
      <c r="Y5273" s="37"/>
      <c r="Z5273" s="37"/>
      <c r="AB5273" s="37"/>
    </row>
    <row r="5274" spans="1:28" x14ac:dyDescent="0.2">
      <c r="A5274" s="124"/>
      <c r="B5274" s="37"/>
      <c r="C5274" s="37"/>
      <c r="D5274" s="37"/>
      <c r="F5274" s="37"/>
      <c r="G5274" s="37"/>
      <c r="H5274" s="37"/>
      <c r="J5274" s="25"/>
      <c r="K5274" s="25"/>
      <c r="M5274" s="25"/>
      <c r="P5274" s="25"/>
      <c r="R5274" s="25"/>
      <c r="T5274" s="37"/>
      <c r="U5274" s="37"/>
      <c r="W5274" s="37"/>
      <c r="Y5274" s="37"/>
      <c r="Z5274" s="37"/>
      <c r="AB5274" s="37"/>
    </row>
    <row r="5275" spans="1:28" x14ac:dyDescent="0.2">
      <c r="A5275" s="124"/>
      <c r="B5275" s="37"/>
      <c r="C5275" s="37"/>
      <c r="D5275" s="37"/>
      <c r="F5275" s="37"/>
      <c r="G5275" s="37"/>
      <c r="H5275" s="37"/>
      <c r="J5275" s="25"/>
      <c r="K5275" s="25"/>
      <c r="M5275" s="25"/>
      <c r="P5275" s="25"/>
      <c r="R5275" s="25"/>
      <c r="T5275" s="37"/>
      <c r="U5275" s="37"/>
      <c r="W5275" s="37"/>
      <c r="Y5275" s="37"/>
      <c r="Z5275" s="37"/>
      <c r="AB5275" s="37"/>
    </row>
    <row r="5276" spans="1:28" x14ac:dyDescent="0.2">
      <c r="A5276" s="124"/>
      <c r="B5276" s="37"/>
      <c r="C5276" s="37"/>
      <c r="D5276" s="37"/>
      <c r="F5276" s="37"/>
      <c r="G5276" s="37"/>
      <c r="H5276" s="37"/>
      <c r="J5276" s="25"/>
      <c r="K5276" s="25"/>
      <c r="M5276" s="25"/>
      <c r="P5276" s="25"/>
      <c r="R5276" s="25"/>
      <c r="T5276" s="37"/>
      <c r="U5276" s="37"/>
      <c r="W5276" s="37"/>
      <c r="Y5276" s="37"/>
      <c r="Z5276" s="37"/>
      <c r="AB5276" s="37"/>
    </row>
    <row r="5277" spans="1:28" x14ac:dyDescent="0.2">
      <c r="A5277" s="124"/>
      <c r="B5277" s="37"/>
      <c r="C5277" s="37"/>
      <c r="D5277" s="37"/>
      <c r="F5277" s="37"/>
      <c r="G5277" s="37"/>
      <c r="H5277" s="37"/>
      <c r="J5277" s="25"/>
      <c r="K5277" s="25"/>
      <c r="M5277" s="25"/>
      <c r="P5277" s="25"/>
      <c r="R5277" s="25"/>
      <c r="T5277" s="37"/>
      <c r="U5277" s="37"/>
      <c r="W5277" s="37"/>
      <c r="Y5277" s="37"/>
      <c r="Z5277" s="37"/>
      <c r="AB5277" s="37"/>
    </row>
    <row r="5278" spans="1:28" x14ac:dyDescent="0.2">
      <c r="A5278" s="124"/>
      <c r="B5278" s="37"/>
      <c r="C5278" s="37"/>
      <c r="D5278" s="37"/>
      <c r="F5278" s="37"/>
      <c r="G5278" s="37"/>
      <c r="H5278" s="37"/>
      <c r="J5278" s="25"/>
      <c r="K5278" s="25"/>
      <c r="M5278" s="25"/>
      <c r="P5278" s="25"/>
      <c r="R5278" s="25"/>
      <c r="T5278" s="37"/>
      <c r="U5278" s="37"/>
      <c r="W5278" s="37"/>
      <c r="Y5278" s="37"/>
      <c r="Z5278" s="37"/>
      <c r="AB5278" s="37"/>
    </row>
    <row r="5279" spans="1:28" x14ac:dyDescent="0.2">
      <c r="A5279" s="124"/>
      <c r="B5279" s="37"/>
      <c r="C5279" s="37"/>
      <c r="D5279" s="37"/>
      <c r="F5279" s="37"/>
      <c r="G5279" s="37"/>
      <c r="H5279" s="37"/>
      <c r="J5279" s="25"/>
      <c r="K5279" s="25"/>
      <c r="M5279" s="25"/>
      <c r="P5279" s="25"/>
      <c r="R5279" s="25"/>
      <c r="T5279" s="37"/>
      <c r="U5279" s="37"/>
      <c r="W5279" s="37"/>
      <c r="Y5279" s="37"/>
      <c r="Z5279" s="37"/>
      <c r="AB5279" s="37"/>
    </row>
    <row r="5280" spans="1:28" x14ac:dyDescent="0.2">
      <c r="A5280" s="124"/>
      <c r="B5280" s="37"/>
      <c r="C5280" s="37"/>
      <c r="D5280" s="37"/>
      <c r="F5280" s="37"/>
      <c r="G5280" s="37"/>
      <c r="H5280" s="37"/>
      <c r="J5280" s="25"/>
      <c r="K5280" s="25"/>
      <c r="M5280" s="25"/>
      <c r="P5280" s="25"/>
      <c r="R5280" s="25"/>
      <c r="T5280" s="37"/>
      <c r="U5280" s="37"/>
      <c r="W5280" s="37"/>
      <c r="Y5280" s="37"/>
      <c r="Z5280" s="37"/>
      <c r="AB5280" s="37"/>
    </row>
    <row r="5281" spans="1:28" x14ac:dyDescent="0.2">
      <c r="A5281" s="124"/>
      <c r="B5281" s="37"/>
      <c r="C5281" s="37"/>
      <c r="D5281" s="37"/>
      <c r="F5281" s="37"/>
      <c r="G5281" s="37"/>
      <c r="H5281" s="37"/>
      <c r="J5281" s="25"/>
      <c r="K5281" s="25"/>
      <c r="M5281" s="25"/>
      <c r="P5281" s="25"/>
      <c r="R5281" s="25"/>
      <c r="T5281" s="37"/>
      <c r="U5281" s="37"/>
      <c r="W5281" s="37"/>
      <c r="Y5281" s="37"/>
      <c r="Z5281" s="37"/>
      <c r="AB5281" s="37"/>
    </row>
    <row r="5282" spans="1:28" x14ac:dyDescent="0.2">
      <c r="A5282" s="124"/>
      <c r="B5282" s="37"/>
      <c r="C5282" s="37"/>
      <c r="D5282" s="37"/>
      <c r="F5282" s="37"/>
      <c r="G5282" s="37"/>
      <c r="H5282" s="37"/>
      <c r="J5282" s="25"/>
      <c r="K5282" s="25"/>
      <c r="M5282" s="25"/>
      <c r="P5282" s="25"/>
      <c r="R5282" s="25"/>
      <c r="T5282" s="37"/>
      <c r="U5282" s="37"/>
      <c r="W5282" s="37"/>
      <c r="Y5282" s="37"/>
      <c r="Z5282" s="37"/>
      <c r="AB5282" s="37"/>
    </row>
    <row r="5283" spans="1:28" x14ac:dyDescent="0.2">
      <c r="A5283" s="124"/>
      <c r="B5283" s="37"/>
      <c r="C5283" s="37"/>
      <c r="D5283" s="37"/>
      <c r="F5283" s="37"/>
      <c r="G5283" s="37"/>
      <c r="H5283" s="37"/>
      <c r="J5283" s="25"/>
      <c r="K5283" s="25"/>
      <c r="M5283" s="25"/>
      <c r="P5283" s="25"/>
      <c r="R5283" s="25"/>
      <c r="T5283" s="37"/>
      <c r="U5283" s="37"/>
      <c r="W5283" s="37"/>
      <c r="Y5283" s="37"/>
      <c r="Z5283" s="37"/>
      <c r="AB5283" s="37"/>
    </row>
    <row r="5284" spans="1:28" x14ac:dyDescent="0.2">
      <c r="A5284" s="124"/>
      <c r="B5284" s="37"/>
      <c r="C5284" s="37"/>
      <c r="D5284" s="37"/>
      <c r="F5284" s="37"/>
      <c r="G5284" s="37"/>
      <c r="H5284" s="37"/>
      <c r="J5284" s="25"/>
      <c r="K5284" s="25"/>
      <c r="M5284" s="25"/>
      <c r="P5284" s="25"/>
      <c r="R5284" s="25"/>
      <c r="T5284" s="37"/>
      <c r="U5284" s="37"/>
      <c r="W5284" s="37"/>
      <c r="Y5284" s="37"/>
      <c r="Z5284" s="37"/>
      <c r="AB5284" s="37"/>
    </row>
    <row r="5285" spans="1:28" x14ac:dyDescent="0.2">
      <c r="A5285" s="124"/>
      <c r="B5285" s="37"/>
      <c r="C5285" s="37"/>
      <c r="D5285" s="37"/>
      <c r="F5285" s="37"/>
      <c r="G5285" s="37"/>
      <c r="H5285" s="37"/>
      <c r="J5285" s="25"/>
      <c r="K5285" s="25"/>
      <c r="M5285" s="25"/>
      <c r="P5285" s="25"/>
      <c r="R5285" s="25"/>
      <c r="T5285" s="37"/>
      <c r="U5285" s="37"/>
      <c r="W5285" s="37"/>
      <c r="Y5285" s="37"/>
      <c r="Z5285" s="37"/>
      <c r="AB5285" s="37"/>
    </row>
    <row r="5286" spans="1:28" x14ac:dyDescent="0.2">
      <c r="A5286" s="124"/>
      <c r="B5286" s="37"/>
      <c r="C5286" s="37"/>
      <c r="D5286" s="37"/>
      <c r="F5286" s="37"/>
      <c r="G5286" s="37"/>
      <c r="H5286" s="37"/>
      <c r="J5286" s="25"/>
      <c r="K5286" s="25"/>
      <c r="M5286" s="25"/>
      <c r="P5286" s="25"/>
      <c r="R5286" s="25"/>
      <c r="T5286" s="37"/>
      <c r="U5286" s="37"/>
      <c r="W5286" s="37"/>
      <c r="Y5286" s="37"/>
      <c r="Z5286" s="37"/>
      <c r="AB5286" s="37"/>
    </row>
    <row r="5287" spans="1:28" x14ac:dyDescent="0.2">
      <c r="A5287" s="124"/>
      <c r="B5287" s="37"/>
      <c r="C5287" s="37"/>
      <c r="D5287" s="37"/>
      <c r="F5287" s="37"/>
      <c r="G5287" s="37"/>
      <c r="H5287" s="37"/>
      <c r="J5287" s="25"/>
      <c r="K5287" s="25"/>
      <c r="M5287" s="25"/>
      <c r="P5287" s="25"/>
      <c r="R5287" s="25"/>
      <c r="T5287" s="37"/>
      <c r="U5287" s="37"/>
      <c r="W5287" s="37"/>
      <c r="Y5287" s="37"/>
      <c r="Z5287" s="37"/>
      <c r="AB5287" s="37"/>
    </row>
    <row r="5288" spans="1:28" x14ac:dyDescent="0.2">
      <c r="A5288" s="124"/>
      <c r="B5288" s="37"/>
      <c r="C5288" s="37"/>
      <c r="D5288" s="37"/>
      <c r="F5288" s="37"/>
      <c r="G5288" s="37"/>
      <c r="H5288" s="37"/>
      <c r="J5288" s="25"/>
      <c r="K5288" s="25"/>
      <c r="M5288" s="25"/>
      <c r="P5288" s="25"/>
      <c r="R5288" s="25"/>
      <c r="T5288" s="37"/>
      <c r="U5288" s="37"/>
      <c r="W5288" s="37"/>
      <c r="Y5288" s="37"/>
      <c r="Z5288" s="37"/>
      <c r="AB5288" s="37"/>
    </row>
    <row r="5289" spans="1:28" x14ac:dyDescent="0.2">
      <c r="A5289" s="124"/>
      <c r="B5289" s="37"/>
      <c r="C5289" s="37"/>
      <c r="D5289" s="37"/>
      <c r="F5289" s="37"/>
      <c r="G5289" s="37"/>
      <c r="H5289" s="37"/>
      <c r="J5289" s="25"/>
      <c r="K5289" s="25"/>
      <c r="M5289" s="25"/>
      <c r="P5289" s="25"/>
      <c r="R5289" s="25"/>
      <c r="T5289" s="37"/>
      <c r="U5289" s="37"/>
      <c r="W5289" s="37"/>
      <c r="Y5289" s="37"/>
      <c r="Z5289" s="37"/>
      <c r="AB5289" s="37"/>
    </row>
    <row r="5290" spans="1:28" x14ac:dyDescent="0.2">
      <c r="A5290" s="124"/>
      <c r="B5290" s="37"/>
      <c r="C5290" s="37"/>
      <c r="D5290" s="37"/>
      <c r="F5290" s="37"/>
      <c r="G5290" s="37"/>
      <c r="H5290" s="37"/>
      <c r="J5290" s="25"/>
      <c r="K5290" s="25"/>
      <c r="M5290" s="25"/>
      <c r="P5290" s="25"/>
      <c r="R5290" s="25"/>
      <c r="T5290" s="37"/>
      <c r="U5290" s="37"/>
      <c r="W5290" s="37"/>
      <c r="Y5290" s="37"/>
      <c r="Z5290" s="37"/>
      <c r="AB5290" s="37"/>
    </row>
    <row r="5291" spans="1:28" x14ac:dyDescent="0.2">
      <c r="A5291" s="124"/>
      <c r="B5291" s="37"/>
      <c r="C5291" s="37"/>
      <c r="D5291" s="37"/>
      <c r="F5291" s="37"/>
      <c r="G5291" s="37"/>
      <c r="H5291" s="37"/>
      <c r="J5291" s="25"/>
      <c r="K5291" s="25"/>
      <c r="M5291" s="25"/>
      <c r="P5291" s="25"/>
      <c r="R5291" s="25"/>
      <c r="T5291" s="37"/>
      <c r="U5291" s="37"/>
      <c r="W5291" s="37"/>
      <c r="Y5291" s="37"/>
      <c r="Z5291" s="37"/>
      <c r="AB5291" s="37"/>
    </row>
    <row r="5292" spans="1:28" x14ac:dyDescent="0.2">
      <c r="A5292" s="124"/>
      <c r="B5292" s="37"/>
      <c r="C5292" s="37"/>
      <c r="D5292" s="37"/>
      <c r="F5292" s="37"/>
      <c r="G5292" s="37"/>
      <c r="H5292" s="37"/>
      <c r="J5292" s="25"/>
      <c r="K5292" s="25"/>
      <c r="M5292" s="25"/>
      <c r="P5292" s="25"/>
      <c r="R5292" s="25"/>
      <c r="T5292" s="37"/>
      <c r="U5292" s="37"/>
      <c r="W5292" s="37"/>
      <c r="Y5292" s="37"/>
      <c r="Z5292" s="37"/>
      <c r="AB5292" s="37"/>
    </row>
    <row r="5293" spans="1:28" x14ac:dyDescent="0.2">
      <c r="A5293" s="124"/>
      <c r="B5293" s="37"/>
      <c r="C5293" s="37"/>
      <c r="D5293" s="37"/>
      <c r="F5293" s="37"/>
      <c r="G5293" s="37"/>
      <c r="H5293" s="37"/>
      <c r="J5293" s="25"/>
      <c r="K5293" s="25"/>
      <c r="M5293" s="25"/>
      <c r="P5293" s="25"/>
      <c r="R5293" s="25"/>
      <c r="T5293" s="37"/>
      <c r="U5293" s="37"/>
      <c r="W5293" s="37"/>
      <c r="Y5293" s="37"/>
      <c r="Z5293" s="37"/>
      <c r="AB5293" s="37"/>
    </row>
    <row r="5294" spans="1:28" x14ac:dyDescent="0.2">
      <c r="A5294" s="124"/>
      <c r="B5294" s="37"/>
      <c r="C5294" s="37"/>
      <c r="D5294" s="37"/>
      <c r="F5294" s="37"/>
      <c r="G5294" s="37"/>
      <c r="H5294" s="37"/>
      <c r="J5294" s="25"/>
      <c r="K5294" s="25"/>
      <c r="M5294" s="25"/>
      <c r="P5294" s="25"/>
      <c r="R5294" s="25"/>
      <c r="T5294" s="37"/>
      <c r="U5294" s="37"/>
      <c r="W5294" s="37"/>
      <c r="Y5294" s="37"/>
      <c r="Z5294" s="37"/>
      <c r="AB5294" s="37"/>
    </row>
    <row r="5295" spans="1:28" x14ac:dyDescent="0.2">
      <c r="A5295" s="124"/>
      <c r="B5295" s="37"/>
      <c r="C5295" s="37"/>
      <c r="D5295" s="37"/>
      <c r="F5295" s="37"/>
      <c r="G5295" s="37"/>
      <c r="H5295" s="37"/>
      <c r="J5295" s="25"/>
      <c r="K5295" s="25"/>
      <c r="M5295" s="25"/>
      <c r="P5295" s="25"/>
      <c r="R5295" s="25"/>
      <c r="T5295" s="37"/>
      <c r="U5295" s="37"/>
      <c r="W5295" s="37"/>
      <c r="Y5295" s="37"/>
      <c r="Z5295" s="37"/>
      <c r="AB5295" s="37"/>
    </row>
    <row r="5296" spans="1:28" x14ac:dyDescent="0.2">
      <c r="A5296" s="124"/>
      <c r="B5296" s="37"/>
      <c r="C5296" s="37"/>
      <c r="D5296" s="37"/>
      <c r="F5296" s="37"/>
      <c r="G5296" s="37"/>
      <c r="H5296" s="37"/>
      <c r="J5296" s="25"/>
      <c r="K5296" s="25"/>
      <c r="M5296" s="25"/>
      <c r="P5296" s="25"/>
      <c r="R5296" s="25"/>
      <c r="T5296" s="37"/>
      <c r="U5296" s="37"/>
      <c r="W5296" s="37"/>
      <c r="Y5296" s="37"/>
      <c r="Z5296" s="37"/>
      <c r="AB5296" s="37"/>
    </row>
    <row r="5297" spans="1:28" x14ac:dyDescent="0.2">
      <c r="A5297" s="124"/>
      <c r="B5297" s="37"/>
      <c r="C5297" s="37"/>
      <c r="D5297" s="37"/>
      <c r="F5297" s="37"/>
      <c r="G5297" s="37"/>
      <c r="H5297" s="37"/>
      <c r="J5297" s="25"/>
      <c r="K5297" s="25"/>
      <c r="M5297" s="25"/>
      <c r="P5297" s="25"/>
      <c r="R5297" s="25"/>
      <c r="T5297" s="37"/>
      <c r="U5297" s="37"/>
      <c r="W5297" s="37"/>
      <c r="Y5297" s="37"/>
      <c r="Z5297" s="37"/>
      <c r="AB5297" s="37"/>
    </row>
    <row r="5298" spans="1:28" x14ac:dyDescent="0.2">
      <c r="A5298" s="124"/>
      <c r="B5298" s="37"/>
      <c r="C5298" s="37"/>
      <c r="D5298" s="37"/>
      <c r="F5298" s="37"/>
      <c r="G5298" s="37"/>
      <c r="H5298" s="37"/>
      <c r="J5298" s="25"/>
      <c r="K5298" s="25"/>
      <c r="M5298" s="25"/>
      <c r="P5298" s="25"/>
      <c r="R5298" s="25"/>
      <c r="T5298" s="37"/>
      <c r="U5298" s="37"/>
      <c r="W5298" s="37"/>
      <c r="Y5298" s="37"/>
      <c r="Z5298" s="37"/>
      <c r="AB5298" s="37"/>
    </row>
    <row r="5299" spans="1:28" x14ac:dyDescent="0.2">
      <c r="A5299" s="124"/>
      <c r="B5299" s="37"/>
      <c r="C5299" s="37"/>
      <c r="D5299" s="37"/>
      <c r="F5299" s="37"/>
      <c r="G5299" s="37"/>
      <c r="H5299" s="37"/>
      <c r="J5299" s="25"/>
      <c r="K5299" s="25"/>
      <c r="M5299" s="25"/>
      <c r="P5299" s="25"/>
      <c r="R5299" s="25"/>
      <c r="T5299" s="37"/>
      <c r="U5299" s="37"/>
      <c r="W5299" s="37"/>
      <c r="Y5299" s="37"/>
      <c r="Z5299" s="37"/>
      <c r="AB5299" s="37"/>
    </row>
    <row r="5300" spans="1:28" x14ac:dyDescent="0.2">
      <c r="A5300" s="124"/>
      <c r="B5300" s="37"/>
      <c r="C5300" s="37"/>
      <c r="D5300" s="37"/>
      <c r="F5300" s="37"/>
      <c r="G5300" s="37"/>
      <c r="H5300" s="37"/>
      <c r="J5300" s="25"/>
      <c r="K5300" s="25"/>
      <c r="M5300" s="25"/>
      <c r="P5300" s="25"/>
      <c r="R5300" s="25"/>
      <c r="T5300" s="37"/>
      <c r="U5300" s="37"/>
      <c r="W5300" s="37"/>
      <c r="Y5300" s="37"/>
      <c r="Z5300" s="37"/>
      <c r="AB5300" s="37"/>
    </row>
    <row r="5301" spans="1:28" x14ac:dyDescent="0.2">
      <c r="A5301" s="124"/>
      <c r="B5301" s="37"/>
      <c r="C5301" s="37"/>
      <c r="D5301" s="37"/>
      <c r="F5301" s="37"/>
      <c r="G5301" s="37"/>
      <c r="H5301" s="37"/>
      <c r="J5301" s="25"/>
      <c r="K5301" s="25"/>
      <c r="M5301" s="25"/>
      <c r="P5301" s="25"/>
      <c r="R5301" s="25"/>
      <c r="T5301" s="37"/>
      <c r="U5301" s="37"/>
      <c r="W5301" s="37"/>
      <c r="Y5301" s="37"/>
      <c r="Z5301" s="37"/>
      <c r="AB5301" s="37"/>
    </row>
    <row r="5302" spans="1:28" x14ac:dyDescent="0.2">
      <c r="A5302" s="124"/>
      <c r="B5302" s="37"/>
      <c r="C5302" s="37"/>
      <c r="D5302" s="37"/>
      <c r="F5302" s="37"/>
      <c r="G5302" s="37"/>
      <c r="H5302" s="37"/>
      <c r="J5302" s="25"/>
      <c r="K5302" s="25"/>
      <c r="M5302" s="25"/>
      <c r="P5302" s="25"/>
      <c r="R5302" s="25"/>
      <c r="T5302" s="37"/>
      <c r="U5302" s="37"/>
      <c r="W5302" s="37"/>
      <c r="Y5302" s="37"/>
      <c r="Z5302" s="37"/>
      <c r="AB5302" s="37"/>
    </row>
    <row r="5303" spans="1:28" x14ac:dyDescent="0.2">
      <c r="A5303" s="124"/>
      <c r="B5303" s="37"/>
      <c r="C5303" s="37"/>
      <c r="D5303" s="37"/>
      <c r="F5303" s="37"/>
      <c r="G5303" s="37"/>
      <c r="H5303" s="37"/>
      <c r="J5303" s="25"/>
      <c r="K5303" s="25"/>
      <c r="M5303" s="25"/>
      <c r="P5303" s="25"/>
      <c r="R5303" s="25"/>
      <c r="T5303" s="37"/>
      <c r="U5303" s="37"/>
      <c r="W5303" s="37"/>
      <c r="Y5303" s="37"/>
      <c r="Z5303" s="37"/>
      <c r="AB5303" s="37"/>
    </row>
    <row r="5304" spans="1:28" x14ac:dyDescent="0.2">
      <c r="A5304" s="124"/>
      <c r="B5304" s="37"/>
      <c r="C5304" s="37"/>
      <c r="D5304" s="37"/>
      <c r="F5304" s="37"/>
      <c r="G5304" s="37"/>
      <c r="H5304" s="37"/>
      <c r="J5304" s="25"/>
      <c r="K5304" s="25"/>
      <c r="M5304" s="25"/>
      <c r="P5304" s="25"/>
      <c r="R5304" s="25"/>
      <c r="T5304" s="37"/>
      <c r="U5304" s="37"/>
      <c r="W5304" s="37"/>
      <c r="Y5304" s="37"/>
      <c r="Z5304" s="37"/>
      <c r="AB5304" s="37"/>
    </row>
    <row r="5305" spans="1:28" x14ac:dyDescent="0.2">
      <c r="A5305" s="124"/>
      <c r="B5305" s="37"/>
      <c r="C5305" s="37"/>
      <c r="D5305" s="37"/>
      <c r="F5305" s="37"/>
      <c r="G5305" s="37"/>
      <c r="H5305" s="37"/>
      <c r="J5305" s="25"/>
      <c r="K5305" s="25"/>
      <c r="M5305" s="25"/>
      <c r="P5305" s="25"/>
      <c r="R5305" s="25"/>
      <c r="T5305" s="37"/>
      <c r="U5305" s="37"/>
      <c r="W5305" s="37"/>
      <c r="Y5305" s="37"/>
      <c r="Z5305" s="37"/>
      <c r="AB5305" s="37"/>
    </row>
    <row r="5306" spans="1:28" x14ac:dyDescent="0.2">
      <c r="A5306" s="124"/>
      <c r="B5306" s="37"/>
      <c r="C5306" s="37"/>
      <c r="D5306" s="37"/>
      <c r="F5306" s="37"/>
      <c r="G5306" s="37"/>
      <c r="H5306" s="37"/>
      <c r="J5306" s="25"/>
      <c r="K5306" s="25"/>
      <c r="M5306" s="25"/>
      <c r="P5306" s="25"/>
      <c r="R5306" s="25"/>
      <c r="T5306" s="37"/>
      <c r="U5306" s="37"/>
      <c r="W5306" s="37"/>
      <c r="Y5306" s="37"/>
      <c r="Z5306" s="37"/>
      <c r="AB5306" s="37"/>
    </row>
    <row r="5307" spans="1:28" x14ac:dyDescent="0.2">
      <c r="A5307" s="124"/>
      <c r="B5307" s="37"/>
      <c r="C5307" s="37"/>
      <c r="D5307" s="37"/>
      <c r="F5307" s="37"/>
      <c r="G5307" s="37"/>
      <c r="H5307" s="37"/>
      <c r="J5307" s="25"/>
      <c r="K5307" s="25"/>
      <c r="M5307" s="25"/>
      <c r="P5307" s="25"/>
      <c r="R5307" s="25"/>
      <c r="T5307" s="37"/>
      <c r="U5307" s="37"/>
      <c r="W5307" s="37"/>
      <c r="Y5307" s="37"/>
      <c r="Z5307" s="37"/>
      <c r="AB5307" s="37"/>
    </row>
    <row r="5308" spans="1:28" x14ac:dyDescent="0.2">
      <c r="A5308" s="124"/>
      <c r="B5308" s="37"/>
      <c r="C5308" s="37"/>
      <c r="D5308" s="37"/>
      <c r="F5308" s="37"/>
      <c r="G5308" s="37"/>
      <c r="H5308" s="37"/>
      <c r="J5308" s="25"/>
      <c r="K5308" s="25"/>
      <c r="M5308" s="25"/>
      <c r="P5308" s="25"/>
      <c r="R5308" s="25"/>
      <c r="T5308" s="37"/>
      <c r="U5308" s="37"/>
      <c r="W5308" s="37"/>
      <c r="Y5308" s="37"/>
      <c r="Z5308" s="37"/>
      <c r="AB5308" s="37"/>
    </row>
    <row r="5309" spans="1:28" x14ac:dyDescent="0.2">
      <c r="A5309" s="124"/>
      <c r="B5309" s="37"/>
      <c r="C5309" s="37"/>
      <c r="D5309" s="37"/>
      <c r="F5309" s="37"/>
      <c r="G5309" s="37"/>
      <c r="H5309" s="37"/>
      <c r="J5309" s="25"/>
      <c r="K5309" s="25"/>
      <c r="M5309" s="25"/>
      <c r="P5309" s="25"/>
      <c r="R5309" s="25"/>
      <c r="T5309" s="37"/>
      <c r="U5309" s="37"/>
      <c r="W5309" s="37"/>
      <c r="Y5309" s="37"/>
      <c r="Z5309" s="37"/>
      <c r="AB5309" s="37"/>
    </row>
    <row r="5310" spans="1:28" x14ac:dyDescent="0.2">
      <c r="A5310" s="124"/>
      <c r="B5310" s="37"/>
      <c r="C5310" s="37"/>
      <c r="D5310" s="37"/>
      <c r="F5310" s="37"/>
      <c r="G5310" s="37"/>
      <c r="H5310" s="37"/>
      <c r="J5310" s="25"/>
      <c r="K5310" s="25"/>
      <c r="M5310" s="25"/>
      <c r="P5310" s="25"/>
      <c r="R5310" s="25"/>
      <c r="T5310" s="37"/>
      <c r="U5310" s="37"/>
      <c r="W5310" s="37"/>
      <c r="Y5310" s="37"/>
      <c r="Z5310" s="37"/>
      <c r="AB5310" s="37"/>
    </row>
    <row r="5311" spans="1:28" x14ac:dyDescent="0.2">
      <c r="A5311" s="124"/>
      <c r="B5311" s="37"/>
      <c r="C5311" s="37"/>
      <c r="D5311" s="37"/>
      <c r="F5311" s="37"/>
      <c r="G5311" s="37"/>
      <c r="H5311" s="37"/>
      <c r="J5311" s="25"/>
      <c r="K5311" s="25"/>
      <c r="M5311" s="25"/>
      <c r="P5311" s="25"/>
      <c r="R5311" s="25"/>
      <c r="T5311" s="37"/>
      <c r="U5311" s="37"/>
      <c r="W5311" s="37"/>
      <c r="Y5311" s="37"/>
      <c r="Z5311" s="37"/>
      <c r="AB5311" s="37"/>
    </row>
    <row r="5312" spans="1:28" x14ac:dyDescent="0.2">
      <c r="A5312" s="124"/>
      <c r="B5312" s="37"/>
      <c r="C5312" s="37"/>
      <c r="D5312" s="37"/>
      <c r="F5312" s="37"/>
      <c r="G5312" s="37"/>
      <c r="H5312" s="37"/>
      <c r="J5312" s="25"/>
      <c r="K5312" s="25"/>
      <c r="M5312" s="25"/>
      <c r="P5312" s="25"/>
      <c r="R5312" s="25"/>
      <c r="T5312" s="37"/>
      <c r="U5312" s="37"/>
      <c r="W5312" s="37"/>
      <c r="Y5312" s="37"/>
      <c r="Z5312" s="37"/>
      <c r="AB5312" s="37"/>
    </row>
    <row r="5313" spans="1:28" x14ac:dyDescent="0.2">
      <c r="A5313" s="124"/>
      <c r="B5313" s="37"/>
      <c r="C5313" s="37"/>
      <c r="D5313" s="37"/>
      <c r="F5313" s="37"/>
      <c r="G5313" s="37"/>
      <c r="H5313" s="37"/>
      <c r="J5313" s="25"/>
      <c r="K5313" s="25"/>
      <c r="M5313" s="25"/>
      <c r="P5313" s="25"/>
      <c r="R5313" s="25"/>
      <c r="T5313" s="37"/>
      <c r="U5313" s="37"/>
      <c r="W5313" s="37"/>
      <c r="Y5313" s="37"/>
      <c r="Z5313" s="37"/>
      <c r="AB5313" s="37"/>
    </row>
    <row r="5314" spans="1:28" x14ac:dyDescent="0.2">
      <c r="A5314" s="124"/>
      <c r="B5314" s="37"/>
      <c r="C5314" s="37"/>
      <c r="D5314" s="37"/>
      <c r="F5314" s="37"/>
      <c r="G5314" s="37"/>
      <c r="H5314" s="37"/>
      <c r="J5314" s="25"/>
      <c r="K5314" s="25"/>
      <c r="M5314" s="25"/>
      <c r="P5314" s="25"/>
      <c r="R5314" s="25"/>
      <c r="T5314" s="37"/>
      <c r="U5314" s="37"/>
      <c r="W5314" s="37"/>
      <c r="Y5314" s="37"/>
      <c r="Z5314" s="37"/>
      <c r="AB5314" s="37"/>
    </row>
    <row r="5315" spans="1:28" x14ac:dyDescent="0.2">
      <c r="A5315" s="124"/>
      <c r="B5315" s="37"/>
      <c r="C5315" s="37"/>
      <c r="D5315" s="37"/>
      <c r="F5315" s="37"/>
      <c r="G5315" s="37"/>
      <c r="H5315" s="37"/>
      <c r="J5315" s="25"/>
      <c r="K5315" s="25"/>
      <c r="M5315" s="25"/>
      <c r="P5315" s="25"/>
      <c r="R5315" s="25"/>
      <c r="T5315" s="37"/>
      <c r="U5315" s="37"/>
      <c r="W5315" s="37"/>
      <c r="Y5315" s="37"/>
      <c r="Z5315" s="37"/>
      <c r="AB5315" s="37"/>
    </row>
    <row r="5316" spans="1:28" x14ac:dyDescent="0.2">
      <c r="A5316" s="124"/>
      <c r="B5316" s="37"/>
      <c r="C5316" s="37"/>
      <c r="D5316" s="37"/>
      <c r="F5316" s="37"/>
      <c r="G5316" s="37"/>
      <c r="H5316" s="37"/>
      <c r="J5316" s="25"/>
      <c r="K5316" s="25"/>
      <c r="M5316" s="25"/>
      <c r="P5316" s="25"/>
      <c r="R5316" s="25"/>
      <c r="T5316" s="37"/>
      <c r="U5316" s="37"/>
      <c r="W5316" s="37"/>
      <c r="Y5316" s="37"/>
      <c r="Z5316" s="37"/>
      <c r="AB5316" s="37"/>
    </row>
    <row r="5317" spans="1:28" x14ac:dyDescent="0.2">
      <c r="A5317" s="124"/>
      <c r="B5317" s="37"/>
      <c r="C5317" s="37"/>
      <c r="D5317" s="37"/>
      <c r="F5317" s="37"/>
      <c r="G5317" s="37"/>
      <c r="H5317" s="37"/>
      <c r="J5317" s="25"/>
      <c r="K5317" s="25"/>
      <c r="M5317" s="25"/>
      <c r="P5317" s="25"/>
      <c r="R5317" s="25"/>
      <c r="T5317" s="37"/>
      <c r="U5317" s="37"/>
      <c r="W5317" s="37"/>
      <c r="Y5317" s="37"/>
      <c r="Z5317" s="37"/>
      <c r="AB5317" s="37"/>
    </row>
    <row r="5318" spans="1:28" x14ac:dyDescent="0.2">
      <c r="A5318" s="124"/>
      <c r="B5318" s="37"/>
      <c r="C5318" s="37"/>
      <c r="D5318" s="37"/>
      <c r="F5318" s="37"/>
      <c r="G5318" s="37"/>
      <c r="H5318" s="37"/>
      <c r="J5318" s="25"/>
      <c r="K5318" s="25"/>
      <c r="M5318" s="25"/>
      <c r="P5318" s="25"/>
      <c r="R5318" s="25"/>
      <c r="T5318" s="37"/>
      <c r="U5318" s="37"/>
      <c r="W5318" s="37"/>
      <c r="Y5318" s="37"/>
      <c r="Z5318" s="37"/>
      <c r="AB5318" s="37"/>
    </row>
    <row r="5319" spans="1:28" x14ac:dyDescent="0.2">
      <c r="A5319" s="124"/>
      <c r="B5319" s="37"/>
      <c r="C5319" s="37"/>
      <c r="D5319" s="37"/>
      <c r="F5319" s="37"/>
      <c r="G5319" s="37"/>
      <c r="H5319" s="37"/>
      <c r="J5319" s="25"/>
      <c r="K5319" s="25"/>
      <c r="M5319" s="25"/>
      <c r="P5319" s="25"/>
      <c r="R5319" s="25"/>
      <c r="T5319" s="37"/>
      <c r="U5319" s="37"/>
      <c r="W5319" s="37"/>
      <c r="Y5319" s="37"/>
      <c r="Z5319" s="37"/>
      <c r="AB5319" s="37"/>
    </row>
    <row r="5320" spans="1:28" x14ac:dyDescent="0.2">
      <c r="A5320" s="124"/>
      <c r="B5320" s="37"/>
      <c r="C5320" s="37"/>
      <c r="D5320" s="37"/>
      <c r="F5320" s="37"/>
      <c r="G5320" s="37"/>
      <c r="H5320" s="37"/>
      <c r="J5320" s="25"/>
      <c r="K5320" s="25"/>
      <c r="M5320" s="25"/>
      <c r="P5320" s="25"/>
      <c r="R5320" s="25"/>
      <c r="T5320" s="37"/>
      <c r="U5320" s="37"/>
      <c r="W5320" s="37"/>
      <c r="Y5320" s="37"/>
      <c r="Z5320" s="37"/>
      <c r="AB5320" s="37"/>
    </row>
    <row r="5321" spans="1:28" x14ac:dyDescent="0.2">
      <c r="A5321" s="124"/>
      <c r="B5321" s="37"/>
      <c r="C5321" s="37"/>
      <c r="D5321" s="37"/>
      <c r="F5321" s="37"/>
      <c r="G5321" s="37"/>
      <c r="H5321" s="37"/>
      <c r="J5321" s="25"/>
      <c r="K5321" s="25"/>
      <c r="M5321" s="25"/>
      <c r="P5321" s="25"/>
      <c r="R5321" s="25"/>
      <c r="T5321" s="37"/>
      <c r="U5321" s="37"/>
      <c r="W5321" s="37"/>
      <c r="Y5321" s="37"/>
      <c r="Z5321" s="37"/>
      <c r="AB5321" s="37"/>
    </row>
    <row r="5322" spans="1:28" x14ac:dyDescent="0.2">
      <c r="A5322" s="124"/>
      <c r="B5322" s="37"/>
      <c r="C5322" s="37"/>
      <c r="D5322" s="37"/>
      <c r="F5322" s="37"/>
      <c r="G5322" s="37"/>
      <c r="H5322" s="37"/>
      <c r="J5322" s="25"/>
      <c r="K5322" s="25"/>
      <c r="M5322" s="25"/>
      <c r="P5322" s="25"/>
      <c r="R5322" s="25"/>
      <c r="T5322" s="37"/>
      <c r="U5322" s="37"/>
      <c r="W5322" s="37"/>
      <c r="Y5322" s="37"/>
      <c r="Z5322" s="37"/>
      <c r="AB5322" s="37"/>
    </row>
    <row r="5323" spans="1:28" x14ac:dyDescent="0.2">
      <c r="A5323" s="124"/>
      <c r="B5323" s="37"/>
      <c r="C5323" s="37"/>
      <c r="D5323" s="37"/>
      <c r="F5323" s="37"/>
      <c r="G5323" s="37"/>
      <c r="H5323" s="37"/>
      <c r="J5323" s="25"/>
      <c r="K5323" s="25"/>
      <c r="M5323" s="25"/>
      <c r="P5323" s="25"/>
      <c r="R5323" s="25"/>
      <c r="T5323" s="37"/>
      <c r="U5323" s="37"/>
      <c r="W5323" s="37"/>
      <c r="Y5323" s="37"/>
      <c r="Z5323" s="37"/>
      <c r="AB5323" s="37"/>
    </row>
    <row r="5324" spans="1:28" x14ac:dyDescent="0.2">
      <c r="A5324" s="124"/>
      <c r="B5324" s="37"/>
      <c r="C5324" s="37"/>
      <c r="D5324" s="37"/>
      <c r="F5324" s="37"/>
      <c r="G5324" s="37"/>
      <c r="H5324" s="37"/>
      <c r="J5324" s="25"/>
      <c r="K5324" s="25"/>
      <c r="M5324" s="25"/>
      <c r="P5324" s="25"/>
      <c r="R5324" s="25"/>
      <c r="T5324" s="37"/>
      <c r="U5324" s="37"/>
      <c r="W5324" s="37"/>
      <c r="Y5324" s="37"/>
      <c r="Z5324" s="37"/>
      <c r="AB5324" s="37"/>
    </row>
    <row r="5325" spans="1:28" x14ac:dyDescent="0.2">
      <c r="A5325" s="124"/>
      <c r="B5325" s="37"/>
      <c r="C5325" s="37"/>
      <c r="D5325" s="37"/>
      <c r="F5325" s="37"/>
      <c r="G5325" s="37"/>
      <c r="H5325" s="37"/>
      <c r="J5325" s="25"/>
      <c r="K5325" s="25"/>
      <c r="M5325" s="25"/>
      <c r="P5325" s="25"/>
      <c r="R5325" s="25"/>
      <c r="T5325" s="37"/>
      <c r="U5325" s="37"/>
      <c r="W5325" s="37"/>
      <c r="Y5325" s="37"/>
      <c r="Z5325" s="37"/>
      <c r="AB5325" s="37"/>
    </row>
    <row r="5326" spans="1:28" x14ac:dyDescent="0.2">
      <c r="A5326" s="124"/>
      <c r="B5326" s="37"/>
      <c r="C5326" s="37"/>
      <c r="D5326" s="37"/>
      <c r="F5326" s="37"/>
      <c r="G5326" s="37"/>
      <c r="H5326" s="37"/>
      <c r="J5326" s="25"/>
      <c r="K5326" s="25"/>
      <c r="M5326" s="25"/>
      <c r="P5326" s="25"/>
      <c r="R5326" s="25"/>
      <c r="T5326" s="37"/>
      <c r="U5326" s="37"/>
      <c r="W5326" s="37"/>
      <c r="Y5326" s="37"/>
      <c r="Z5326" s="37"/>
      <c r="AB5326" s="37"/>
    </row>
    <row r="5327" spans="1:28" x14ac:dyDescent="0.2">
      <c r="A5327" s="124"/>
      <c r="B5327" s="37"/>
      <c r="C5327" s="37"/>
      <c r="D5327" s="37"/>
      <c r="F5327" s="37"/>
      <c r="G5327" s="37"/>
      <c r="H5327" s="37"/>
      <c r="J5327" s="25"/>
      <c r="K5327" s="25"/>
      <c r="M5327" s="25"/>
      <c r="P5327" s="25"/>
      <c r="R5327" s="25"/>
      <c r="T5327" s="37"/>
      <c r="U5327" s="37"/>
      <c r="W5327" s="37"/>
      <c r="Y5327" s="37"/>
      <c r="Z5327" s="37"/>
      <c r="AB5327" s="37"/>
    </row>
    <row r="5328" spans="1:28" x14ac:dyDescent="0.2">
      <c r="A5328" s="124"/>
      <c r="B5328" s="37"/>
      <c r="C5328" s="37"/>
      <c r="D5328" s="37"/>
      <c r="F5328" s="37"/>
      <c r="G5328" s="37"/>
      <c r="H5328" s="37"/>
      <c r="J5328" s="25"/>
      <c r="K5328" s="25"/>
      <c r="M5328" s="25"/>
      <c r="P5328" s="25"/>
      <c r="R5328" s="25"/>
      <c r="T5328" s="37"/>
      <c r="U5328" s="37"/>
      <c r="W5328" s="37"/>
      <c r="Y5328" s="37"/>
      <c r="Z5328" s="37"/>
      <c r="AB5328" s="37"/>
    </row>
    <row r="5329" spans="1:28" x14ac:dyDescent="0.2">
      <c r="A5329" s="124"/>
      <c r="B5329" s="37"/>
      <c r="C5329" s="37"/>
      <c r="D5329" s="37"/>
      <c r="F5329" s="37"/>
      <c r="G5329" s="37"/>
      <c r="H5329" s="37"/>
      <c r="J5329" s="25"/>
      <c r="K5329" s="25"/>
      <c r="M5329" s="25"/>
      <c r="P5329" s="25"/>
      <c r="R5329" s="25"/>
      <c r="T5329" s="37"/>
      <c r="U5329" s="37"/>
      <c r="W5329" s="37"/>
      <c r="Y5329" s="37"/>
      <c r="Z5329" s="37"/>
      <c r="AB5329" s="37"/>
    </row>
    <row r="5330" spans="1:28" x14ac:dyDescent="0.2">
      <c r="A5330" s="124"/>
      <c r="B5330" s="37"/>
      <c r="C5330" s="37"/>
      <c r="D5330" s="37"/>
      <c r="F5330" s="37"/>
      <c r="G5330" s="37"/>
      <c r="H5330" s="37"/>
      <c r="J5330" s="25"/>
      <c r="K5330" s="25"/>
      <c r="M5330" s="25"/>
      <c r="P5330" s="25"/>
      <c r="R5330" s="25"/>
      <c r="T5330" s="37"/>
      <c r="U5330" s="37"/>
      <c r="W5330" s="37"/>
      <c r="Y5330" s="37"/>
      <c r="Z5330" s="37"/>
      <c r="AB5330" s="37"/>
    </row>
    <row r="5331" spans="1:28" x14ac:dyDescent="0.2">
      <c r="A5331" s="124"/>
      <c r="B5331" s="37"/>
      <c r="C5331" s="37"/>
      <c r="D5331" s="37"/>
      <c r="F5331" s="37"/>
      <c r="G5331" s="37"/>
      <c r="H5331" s="37"/>
      <c r="J5331" s="25"/>
      <c r="K5331" s="25"/>
      <c r="M5331" s="25"/>
      <c r="P5331" s="25"/>
      <c r="R5331" s="25"/>
      <c r="T5331" s="37"/>
      <c r="U5331" s="37"/>
      <c r="W5331" s="37"/>
      <c r="Y5331" s="37"/>
      <c r="Z5331" s="37"/>
      <c r="AB5331" s="37"/>
    </row>
    <row r="5332" spans="1:28" x14ac:dyDescent="0.2">
      <c r="A5332" s="124"/>
      <c r="B5332" s="37"/>
      <c r="C5332" s="37"/>
      <c r="D5332" s="37"/>
      <c r="F5332" s="37"/>
      <c r="G5332" s="37"/>
      <c r="H5332" s="37"/>
      <c r="J5332" s="25"/>
      <c r="K5332" s="25"/>
      <c r="M5332" s="25"/>
      <c r="P5332" s="25"/>
      <c r="R5332" s="25"/>
      <c r="T5332" s="37"/>
      <c r="U5332" s="37"/>
      <c r="W5332" s="37"/>
      <c r="Y5332" s="37"/>
      <c r="Z5332" s="37"/>
      <c r="AB5332" s="37"/>
    </row>
    <row r="5333" spans="1:28" x14ac:dyDescent="0.2">
      <c r="A5333" s="124"/>
      <c r="B5333" s="37"/>
      <c r="C5333" s="37"/>
      <c r="D5333" s="37"/>
      <c r="F5333" s="37"/>
      <c r="G5333" s="37"/>
      <c r="H5333" s="37"/>
      <c r="J5333" s="25"/>
      <c r="K5333" s="25"/>
      <c r="M5333" s="25"/>
      <c r="P5333" s="25"/>
      <c r="R5333" s="25"/>
      <c r="T5333" s="37"/>
      <c r="U5333" s="37"/>
      <c r="W5333" s="37"/>
      <c r="Y5333" s="37"/>
      <c r="Z5333" s="37"/>
      <c r="AB5333" s="37"/>
    </row>
    <row r="5334" spans="1:28" x14ac:dyDescent="0.2">
      <c r="A5334" s="124"/>
      <c r="B5334" s="37"/>
      <c r="C5334" s="37"/>
      <c r="D5334" s="37"/>
      <c r="F5334" s="37"/>
      <c r="G5334" s="37"/>
      <c r="H5334" s="37"/>
      <c r="J5334" s="25"/>
      <c r="K5334" s="25"/>
      <c r="M5334" s="25"/>
      <c r="P5334" s="25"/>
      <c r="R5334" s="25"/>
      <c r="T5334" s="37"/>
      <c r="U5334" s="37"/>
      <c r="W5334" s="37"/>
      <c r="Y5334" s="37"/>
      <c r="Z5334" s="37"/>
      <c r="AB5334" s="37"/>
    </row>
    <row r="5335" spans="1:28" x14ac:dyDescent="0.2">
      <c r="A5335" s="124"/>
      <c r="B5335" s="37"/>
      <c r="C5335" s="37"/>
      <c r="D5335" s="37"/>
      <c r="F5335" s="37"/>
      <c r="G5335" s="37"/>
      <c r="H5335" s="37"/>
      <c r="J5335" s="25"/>
      <c r="K5335" s="25"/>
      <c r="M5335" s="25"/>
      <c r="P5335" s="25"/>
      <c r="R5335" s="25"/>
      <c r="T5335" s="37"/>
      <c r="U5335" s="37"/>
      <c r="W5335" s="37"/>
      <c r="Y5335" s="37"/>
      <c r="Z5335" s="37"/>
      <c r="AB5335" s="37"/>
    </row>
    <row r="5336" spans="1:28" x14ac:dyDescent="0.2">
      <c r="A5336" s="124"/>
      <c r="B5336" s="37"/>
      <c r="C5336" s="37"/>
      <c r="D5336" s="37"/>
      <c r="F5336" s="37"/>
      <c r="G5336" s="37"/>
      <c r="H5336" s="37"/>
      <c r="J5336" s="25"/>
      <c r="K5336" s="25"/>
      <c r="M5336" s="25"/>
      <c r="P5336" s="25"/>
      <c r="R5336" s="25"/>
      <c r="T5336" s="37"/>
      <c r="U5336" s="37"/>
      <c r="W5336" s="37"/>
      <c r="Y5336" s="37"/>
      <c r="Z5336" s="37"/>
      <c r="AB5336" s="37"/>
    </row>
    <row r="5337" spans="1:28" x14ac:dyDescent="0.2">
      <c r="A5337" s="124"/>
      <c r="B5337" s="37"/>
      <c r="C5337" s="37"/>
      <c r="D5337" s="37"/>
      <c r="F5337" s="37"/>
      <c r="G5337" s="37"/>
      <c r="H5337" s="37"/>
      <c r="J5337" s="25"/>
      <c r="K5337" s="25"/>
      <c r="M5337" s="25"/>
      <c r="P5337" s="25"/>
      <c r="R5337" s="25"/>
      <c r="T5337" s="37"/>
      <c r="U5337" s="37"/>
      <c r="W5337" s="37"/>
      <c r="Y5337" s="37"/>
      <c r="Z5337" s="37"/>
      <c r="AB5337" s="37"/>
    </row>
    <row r="5338" spans="1:28" x14ac:dyDescent="0.2">
      <c r="A5338" s="124"/>
      <c r="B5338" s="37"/>
      <c r="C5338" s="37"/>
      <c r="D5338" s="37"/>
      <c r="F5338" s="37"/>
      <c r="G5338" s="37"/>
      <c r="H5338" s="37"/>
      <c r="J5338" s="25"/>
      <c r="K5338" s="25"/>
      <c r="M5338" s="25"/>
      <c r="P5338" s="25"/>
      <c r="R5338" s="25"/>
      <c r="T5338" s="37"/>
      <c r="U5338" s="37"/>
      <c r="W5338" s="37"/>
      <c r="Y5338" s="37"/>
      <c r="Z5338" s="37"/>
      <c r="AB5338" s="37"/>
    </row>
    <row r="5339" spans="1:28" x14ac:dyDescent="0.2">
      <c r="A5339" s="124"/>
      <c r="B5339" s="37"/>
      <c r="C5339" s="37"/>
      <c r="D5339" s="37"/>
      <c r="F5339" s="37"/>
      <c r="G5339" s="37"/>
      <c r="H5339" s="37"/>
      <c r="J5339" s="25"/>
      <c r="K5339" s="25"/>
      <c r="M5339" s="25"/>
      <c r="P5339" s="25"/>
      <c r="R5339" s="25"/>
      <c r="T5339" s="37"/>
      <c r="U5339" s="37"/>
      <c r="W5339" s="37"/>
      <c r="Y5339" s="37"/>
      <c r="Z5339" s="37"/>
      <c r="AB5339" s="37"/>
    </row>
    <row r="5340" spans="1:28" x14ac:dyDescent="0.2">
      <c r="A5340" s="124"/>
      <c r="B5340" s="37"/>
      <c r="C5340" s="37"/>
      <c r="D5340" s="37"/>
      <c r="F5340" s="37"/>
      <c r="G5340" s="37"/>
      <c r="H5340" s="37"/>
      <c r="J5340" s="25"/>
      <c r="K5340" s="25"/>
      <c r="M5340" s="25"/>
      <c r="P5340" s="25"/>
      <c r="R5340" s="25"/>
      <c r="T5340" s="37"/>
      <c r="U5340" s="37"/>
      <c r="W5340" s="37"/>
      <c r="Y5340" s="37"/>
      <c r="Z5340" s="37"/>
      <c r="AB5340" s="37"/>
    </row>
    <row r="5341" spans="1:28" x14ac:dyDescent="0.2">
      <c r="A5341" s="124"/>
      <c r="B5341" s="37"/>
      <c r="C5341" s="37"/>
      <c r="D5341" s="37"/>
      <c r="F5341" s="37"/>
      <c r="G5341" s="37"/>
      <c r="H5341" s="37"/>
      <c r="J5341" s="25"/>
      <c r="K5341" s="25"/>
      <c r="M5341" s="25"/>
      <c r="P5341" s="25"/>
      <c r="R5341" s="25"/>
      <c r="T5341" s="37"/>
      <c r="U5341" s="37"/>
      <c r="W5341" s="37"/>
      <c r="Y5341" s="37"/>
      <c r="Z5341" s="37"/>
      <c r="AB5341" s="37"/>
    </row>
    <row r="5342" spans="1:28" x14ac:dyDescent="0.2">
      <c r="A5342" s="124"/>
      <c r="B5342" s="37"/>
      <c r="C5342" s="37"/>
      <c r="D5342" s="37"/>
      <c r="F5342" s="37"/>
      <c r="G5342" s="37"/>
      <c r="H5342" s="37"/>
      <c r="J5342" s="25"/>
      <c r="K5342" s="25"/>
      <c r="M5342" s="25"/>
      <c r="P5342" s="25"/>
      <c r="R5342" s="25"/>
      <c r="T5342" s="37"/>
      <c r="U5342" s="37"/>
      <c r="W5342" s="37"/>
      <c r="Y5342" s="37"/>
      <c r="Z5342" s="37"/>
      <c r="AB5342" s="37"/>
    </row>
    <row r="5343" spans="1:28" x14ac:dyDescent="0.2">
      <c r="A5343" s="124"/>
      <c r="B5343" s="37"/>
      <c r="C5343" s="37"/>
      <c r="D5343" s="37"/>
      <c r="F5343" s="37"/>
      <c r="G5343" s="37"/>
      <c r="H5343" s="37"/>
      <c r="J5343" s="25"/>
      <c r="K5343" s="25"/>
      <c r="M5343" s="25"/>
      <c r="P5343" s="25"/>
      <c r="R5343" s="25"/>
      <c r="T5343" s="37"/>
      <c r="U5343" s="37"/>
      <c r="W5343" s="37"/>
      <c r="Y5343" s="37"/>
      <c r="Z5343" s="37"/>
      <c r="AB5343" s="37"/>
    </row>
    <row r="5344" spans="1:28" x14ac:dyDescent="0.2">
      <c r="A5344" s="124"/>
      <c r="B5344" s="37"/>
      <c r="C5344" s="37"/>
      <c r="D5344" s="37"/>
      <c r="F5344" s="37"/>
      <c r="G5344" s="37"/>
      <c r="H5344" s="37"/>
      <c r="J5344" s="25"/>
      <c r="K5344" s="25"/>
      <c r="M5344" s="25"/>
      <c r="P5344" s="25"/>
      <c r="R5344" s="25"/>
      <c r="T5344" s="37"/>
      <c r="U5344" s="37"/>
      <c r="W5344" s="37"/>
      <c r="Y5344" s="37"/>
      <c r="Z5344" s="37"/>
      <c r="AB5344" s="37"/>
    </row>
    <row r="5345" spans="1:28" x14ac:dyDescent="0.2">
      <c r="A5345" s="124"/>
      <c r="B5345" s="37"/>
      <c r="C5345" s="37"/>
      <c r="D5345" s="37"/>
      <c r="F5345" s="37"/>
      <c r="G5345" s="37"/>
      <c r="H5345" s="37"/>
      <c r="J5345" s="25"/>
      <c r="K5345" s="25"/>
      <c r="M5345" s="25"/>
      <c r="P5345" s="25"/>
      <c r="R5345" s="25"/>
      <c r="T5345" s="37"/>
      <c r="U5345" s="37"/>
      <c r="W5345" s="37"/>
      <c r="Y5345" s="37"/>
      <c r="Z5345" s="37"/>
      <c r="AB5345" s="37"/>
    </row>
    <row r="5346" spans="1:28" x14ac:dyDescent="0.2">
      <c r="A5346" s="124"/>
      <c r="B5346" s="37"/>
      <c r="C5346" s="37"/>
      <c r="D5346" s="37"/>
      <c r="F5346" s="37"/>
      <c r="G5346" s="37"/>
      <c r="H5346" s="37"/>
      <c r="J5346" s="25"/>
      <c r="K5346" s="25"/>
      <c r="M5346" s="25"/>
      <c r="P5346" s="25"/>
      <c r="R5346" s="25"/>
      <c r="T5346" s="37"/>
      <c r="U5346" s="37"/>
      <c r="W5346" s="37"/>
      <c r="Y5346" s="37"/>
      <c r="Z5346" s="37"/>
      <c r="AB5346" s="37"/>
    </row>
    <row r="5347" spans="1:28" x14ac:dyDescent="0.2">
      <c r="A5347" s="124"/>
      <c r="B5347" s="37"/>
      <c r="C5347" s="37"/>
      <c r="D5347" s="37"/>
      <c r="F5347" s="37"/>
      <c r="G5347" s="37"/>
      <c r="H5347" s="37"/>
      <c r="J5347" s="25"/>
      <c r="K5347" s="25"/>
      <c r="M5347" s="25"/>
      <c r="P5347" s="25"/>
      <c r="R5347" s="25"/>
      <c r="T5347" s="37"/>
      <c r="U5347" s="37"/>
      <c r="W5347" s="37"/>
      <c r="Y5347" s="37"/>
      <c r="Z5347" s="37"/>
      <c r="AB5347" s="37"/>
    </row>
    <row r="5348" spans="1:28" x14ac:dyDescent="0.2">
      <c r="A5348" s="124"/>
      <c r="B5348" s="37"/>
      <c r="C5348" s="37"/>
      <c r="D5348" s="37"/>
      <c r="F5348" s="37"/>
      <c r="G5348" s="37"/>
      <c r="H5348" s="37"/>
      <c r="J5348" s="25"/>
      <c r="K5348" s="25"/>
      <c r="M5348" s="25"/>
      <c r="P5348" s="25"/>
      <c r="R5348" s="25"/>
      <c r="T5348" s="37"/>
      <c r="U5348" s="37"/>
      <c r="W5348" s="37"/>
      <c r="Y5348" s="37"/>
      <c r="Z5348" s="37"/>
      <c r="AB5348" s="37"/>
    </row>
    <row r="5349" spans="1:28" x14ac:dyDescent="0.2">
      <c r="A5349" s="124"/>
      <c r="B5349" s="37"/>
      <c r="C5349" s="37"/>
      <c r="D5349" s="37"/>
      <c r="F5349" s="37"/>
      <c r="G5349" s="37"/>
      <c r="H5349" s="37"/>
      <c r="J5349" s="25"/>
      <c r="K5349" s="25"/>
      <c r="M5349" s="25"/>
      <c r="P5349" s="25"/>
      <c r="R5349" s="25"/>
      <c r="T5349" s="37"/>
      <c r="U5349" s="37"/>
      <c r="W5349" s="37"/>
      <c r="Y5349" s="37"/>
      <c r="Z5349" s="37"/>
      <c r="AB5349" s="37"/>
    </row>
    <row r="5350" spans="1:28" x14ac:dyDescent="0.2">
      <c r="A5350" s="124"/>
      <c r="B5350" s="37"/>
      <c r="C5350" s="37"/>
      <c r="D5350" s="37"/>
      <c r="F5350" s="37"/>
      <c r="G5350" s="37"/>
      <c r="H5350" s="37"/>
      <c r="J5350" s="25"/>
      <c r="K5350" s="25"/>
      <c r="M5350" s="25"/>
      <c r="P5350" s="25"/>
      <c r="R5350" s="25"/>
      <c r="T5350" s="37"/>
      <c r="U5350" s="37"/>
      <c r="W5350" s="37"/>
      <c r="Y5350" s="37"/>
      <c r="Z5350" s="37"/>
      <c r="AB5350" s="37"/>
    </row>
    <row r="5351" spans="1:28" x14ac:dyDescent="0.2">
      <c r="A5351" s="124"/>
      <c r="B5351" s="37"/>
      <c r="C5351" s="37"/>
      <c r="D5351" s="37"/>
      <c r="F5351" s="37"/>
      <c r="G5351" s="37"/>
      <c r="H5351" s="37"/>
      <c r="J5351" s="25"/>
      <c r="K5351" s="25"/>
      <c r="M5351" s="25"/>
      <c r="P5351" s="25"/>
      <c r="R5351" s="25"/>
      <c r="T5351" s="37"/>
      <c r="U5351" s="37"/>
      <c r="W5351" s="37"/>
      <c r="Y5351" s="37"/>
      <c r="Z5351" s="37"/>
      <c r="AB5351" s="37"/>
    </row>
    <row r="5352" spans="1:28" x14ac:dyDescent="0.2">
      <c r="A5352" s="124"/>
      <c r="B5352" s="37"/>
      <c r="C5352" s="37"/>
      <c r="D5352" s="37"/>
      <c r="F5352" s="37"/>
      <c r="G5352" s="37"/>
      <c r="H5352" s="37"/>
      <c r="J5352" s="25"/>
      <c r="K5352" s="25"/>
      <c r="M5352" s="25"/>
      <c r="P5352" s="25"/>
      <c r="R5352" s="25"/>
      <c r="T5352" s="37"/>
      <c r="U5352" s="37"/>
      <c r="W5352" s="37"/>
      <c r="Y5352" s="37"/>
      <c r="Z5352" s="37"/>
      <c r="AB5352" s="37"/>
    </row>
    <row r="5353" spans="1:28" x14ac:dyDescent="0.2">
      <c r="A5353" s="124"/>
      <c r="B5353" s="37"/>
      <c r="C5353" s="37"/>
      <c r="D5353" s="37"/>
      <c r="F5353" s="37"/>
      <c r="G5353" s="37"/>
      <c r="H5353" s="37"/>
      <c r="J5353" s="25"/>
      <c r="K5353" s="25"/>
      <c r="M5353" s="25"/>
      <c r="P5353" s="25"/>
      <c r="R5353" s="25"/>
      <c r="T5353" s="37"/>
      <c r="U5353" s="37"/>
      <c r="W5353" s="37"/>
      <c r="Y5353" s="37"/>
      <c r="Z5353" s="37"/>
      <c r="AB5353" s="37"/>
    </row>
    <row r="5354" spans="1:28" x14ac:dyDescent="0.2">
      <c r="A5354" s="124"/>
      <c r="B5354" s="37"/>
      <c r="C5354" s="37"/>
      <c r="D5354" s="37"/>
      <c r="F5354" s="37"/>
      <c r="G5354" s="37"/>
      <c r="H5354" s="37"/>
      <c r="J5354" s="25"/>
      <c r="K5354" s="25"/>
      <c r="M5354" s="25"/>
      <c r="P5354" s="25"/>
      <c r="R5354" s="25"/>
      <c r="T5354" s="37"/>
      <c r="U5354" s="37"/>
      <c r="W5354" s="37"/>
      <c r="Y5354" s="37"/>
      <c r="Z5354" s="37"/>
      <c r="AB5354" s="37"/>
    </row>
    <row r="5355" spans="1:28" x14ac:dyDescent="0.2">
      <c r="A5355" s="124"/>
      <c r="B5355" s="37"/>
      <c r="C5355" s="37"/>
      <c r="D5355" s="37"/>
      <c r="F5355" s="37"/>
      <c r="G5355" s="37"/>
      <c r="H5355" s="37"/>
      <c r="J5355" s="25"/>
      <c r="K5355" s="25"/>
      <c r="M5355" s="25"/>
      <c r="P5355" s="25"/>
      <c r="R5355" s="25"/>
      <c r="T5355" s="37"/>
      <c r="U5355" s="37"/>
      <c r="W5355" s="37"/>
      <c r="Y5355" s="37"/>
      <c r="Z5355" s="37"/>
      <c r="AB5355" s="37"/>
    </row>
    <row r="5356" spans="1:28" x14ac:dyDescent="0.2">
      <c r="A5356" s="124"/>
      <c r="B5356" s="37"/>
      <c r="C5356" s="37"/>
      <c r="D5356" s="37"/>
      <c r="F5356" s="37"/>
      <c r="G5356" s="37"/>
      <c r="H5356" s="37"/>
      <c r="J5356" s="25"/>
      <c r="K5356" s="25"/>
      <c r="M5356" s="25"/>
      <c r="P5356" s="25"/>
      <c r="R5356" s="25"/>
      <c r="T5356" s="37"/>
      <c r="U5356" s="37"/>
      <c r="W5356" s="37"/>
      <c r="Y5356" s="37"/>
      <c r="Z5356" s="37"/>
      <c r="AB5356" s="37"/>
    </row>
    <row r="5357" spans="1:28" x14ac:dyDescent="0.2">
      <c r="A5357" s="124"/>
      <c r="B5357" s="37"/>
      <c r="C5357" s="37"/>
      <c r="D5357" s="37"/>
      <c r="F5357" s="37"/>
      <c r="G5357" s="37"/>
      <c r="H5357" s="37"/>
      <c r="J5357" s="25"/>
      <c r="K5357" s="25"/>
      <c r="M5357" s="25"/>
      <c r="P5357" s="25"/>
      <c r="R5357" s="25"/>
      <c r="T5357" s="37"/>
      <c r="U5357" s="37"/>
      <c r="W5357" s="37"/>
      <c r="Y5357" s="37"/>
      <c r="Z5357" s="37"/>
      <c r="AB5357" s="37"/>
    </row>
    <row r="5358" spans="1:28" x14ac:dyDescent="0.2">
      <c r="A5358" s="124"/>
      <c r="B5358" s="37"/>
      <c r="C5358" s="37"/>
      <c r="D5358" s="37"/>
      <c r="F5358" s="37"/>
      <c r="G5358" s="37"/>
      <c r="H5358" s="37"/>
      <c r="J5358" s="25"/>
      <c r="K5358" s="25"/>
      <c r="M5358" s="25"/>
      <c r="P5358" s="25"/>
      <c r="R5358" s="25"/>
      <c r="T5358" s="37"/>
      <c r="U5358" s="37"/>
      <c r="W5358" s="37"/>
      <c r="Y5358" s="37"/>
      <c r="Z5358" s="37"/>
      <c r="AB5358" s="37"/>
    </row>
    <row r="5359" spans="1:28" x14ac:dyDescent="0.2">
      <c r="A5359" s="124"/>
      <c r="B5359" s="37"/>
      <c r="C5359" s="37"/>
      <c r="D5359" s="37"/>
      <c r="F5359" s="37"/>
      <c r="G5359" s="37"/>
      <c r="H5359" s="37"/>
      <c r="J5359" s="25"/>
      <c r="K5359" s="25"/>
      <c r="M5359" s="25"/>
      <c r="P5359" s="25"/>
      <c r="R5359" s="25"/>
      <c r="T5359" s="37"/>
      <c r="U5359" s="37"/>
      <c r="W5359" s="37"/>
      <c r="Y5359" s="37"/>
      <c r="Z5359" s="37"/>
      <c r="AB5359" s="37"/>
    </row>
    <row r="5360" spans="1:28" x14ac:dyDescent="0.2">
      <c r="A5360" s="124"/>
      <c r="B5360" s="37"/>
      <c r="C5360" s="37"/>
      <c r="D5360" s="37"/>
      <c r="F5360" s="37"/>
      <c r="G5360" s="37"/>
      <c r="H5360" s="37"/>
      <c r="J5360" s="25"/>
      <c r="K5360" s="25"/>
      <c r="M5360" s="25"/>
      <c r="P5360" s="25"/>
      <c r="R5360" s="25"/>
      <c r="T5360" s="37"/>
      <c r="U5360" s="37"/>
      <c r="W5360" s="37"/>
      <c r="Y5360" s="37"/>
      <c r="Z5360" s="37"/>
      <c r="AB5360" s="37"/>
    </row>
    <row r="5361" spans="1:28" x14ac:dyDescent="0.2">
      <c r="A5361" s="124"/>
      <c r="B5361" s="37"/>
      <c r="C5361" s="37"/>
      <c r="D5361" s="37"/>
      <c r="F5361" s="37"/>
      <c r="G5361" s="37"/>
      <c r="H5361" s="37"/>
      <c r="J5361" s="25"/>
      <c r="K5361" s="25"/>
      <c r="M5361" s="25"/>
      <c r="P5361" s="25"/>
      <c r="R5361" s="25"/>
      <c r="T5361" s="37"/>
      <c r="U5361" s="37"/>
      <c r="W5361" s="37"/>
      <c r="Y5361" s="37"/>
      <c r="Z5361" s="37"/>
      <c r="AB5361" s="37"/>
    </row>
    <row r="5362" spans="1:28" x14ac:dyDescent="0.2">
      <c r="A5362" s="124"/>
      <c r="B5362" s="37"/>
      <c r="C5362" s="37"/>
      <c r="D5362" s="37"/>
      <c r="F5362" s="37"/>
      <c r="G5362" s="37"/>
      <c r="H5362" s="37"/>
      <c r="J5362" s="25"/>
      <c r="K5362" s="25"/>
      <c r="M5362" s="25"/>
      <c r="P5362" s="25"/>
      <c r="R5362" s="25"/>
      <c r="T5362" s="37"/>
      <c r="U5362" s="37"/>
      <c r="W5362" s="37"/>
      <c r="Y5362" s="37"/>
      <c r="Z5362" s="37"/>
      <c r="AB5362" s="37"/>
    </row>
    <row r="5363" spans="1:28" x14ac:dyDescent="0.2">
      <c r="A5363" s="124"/>
      <c r="B5363" s="37"/>
      <c r="C5363" s="37"/>
      <c r="D5363" s="37"/>
      <c r="F5363" s="37"/>
      <c r="G5363" s="37"/>
      <c r="H5363" s="37"/>
      <c r="J5363" s="25"/>
      <c r="K5363" s="25"/>
      <c r="M5363" s="25"/>
      <c r="P5363" s="25"/>
      <c r="R5363" s="25"/>
      <c r="T5363" s="37"/>
      <c r="U5363" s="37"/>
      <c r="W5363" s="37"/>
      <c r="Y5363" s="37"/>
      <c r="Z5363" s="37"/>
      <c r="AB5363" s="37"/>
    </row>
    <row r="5364" spans="1:28" x14ac:dyDescent="0.2">
      <c r="A5364" s="124"/>
      <c r="B5364" s="37"/>
      <c r="C5364" s="37"/>
      <c r="D5364" s="37"/>
      <c r="F5364" s="37"/>
      <c r="G5364" s="37"/>
      <c r="H5364" s="37"/>
      <c r="J5364" s="25"/>
      <c r="K5364" s="25"/>
      <c r="M5364" s="25"/>
      <c r="P5364" s="25"/>
      <c r="R5364" s="25"/>
      <c r="T5364" s="37"/>
      <c r="U5364" s="37"/>
      <c r="W5364" s="37"/>
      <c r="Y5364" s="37"/>
      <c r="Z5364" s="37"/>
      <c r="AB5364" s="37"/>
    </row>
    <row r="5365" spans="1:28" x14ac:dyDescent="0.2">
      <c r="A5365" s="124"/>
      <c r="B5365" s="37"/>
      <c r="C5365" s="37"/>
      <c r="D5365" s="37"/>
      <c r="F5365" s="37"/>
      <c r="G5365" s="37"/>
      <c r="H5365" s="37"/>
      <c r="J5365" s="25"/>
      <c r="K5365" s="25"/>
      <c r="M5365" s="25"/>
      <c r="P5365" s="25"/>
      <c r="R5365" s="25"/>
      <c r="T5365" s="37"/>
      <c r="U5365" s="37"/>
      <c r="W5365" s="37"/>
      <c r="Y5365" s="37"/>
      <c r="Z5365" s="37"/>
      <c r="AB5365" s="37"/>
    </row>
    <row r="5366" spans="1:28" x14ac:dyDescent="0.2">
      <c r="A5366" s="124"/>
      <c r="B5366" s="37"/>
      <c r="C5366" s="37"/>
      <c r="D5366" s="37"/>
      <c r="F5366" s="37"/>
      <c r="G5366" s="37"/>
      <c r="H5366" s="37"/>
      <c r="J5366" s="25"/>
      <c r="K5366" s="25"/>
      <c r="M5366" s="25"/>
      <c r="P5366" s="25"/>
      <c r="R5366" s="25"/>
      <c r="T5366" s="37"/>
      <c r="U5366" s="37"/>
      <c r="W5366" s="37"/>
      <c r="Y5366" s="37"/>
      <c r="Z5366" s="37"/>
      <c r="AB5366" s="37"/>
    </row>
    <row r="5367" spans="1:28" x14ac:dyDescent="0.2">
      <c r="A5367" s="124"/>
      <c r="B5367" s="37"/>
      <c r="C5367" s="37"/>
      <c r="D5367" s="37"/>
      <c r="F5367" s="37"/>
      <c r="G5367" s="37"/>
      <c r="H5367" s="37"/>
      <c r="J5367" s="25"/>
      <c r="K5367" s="25"/>
      <c r="M5367" s="25"/>
      <c r="P5367" s="25"/>
      <c r="R5367" s="25"/>
      <c r="T5367" s="37"/>
      <c r="U5367" s="37"/>
      <c r="W5367" s="37"/>
      <c r="Y5367" s="37"/>
      <c r="Z5367" s="37"/>
      <c r="AB5367" s="37"/>
    </row>
    <row r="5368" spans="1:28" x14ac:dyDescent="0.2">
      <c r="A5368" s="124"/>
      <c r="B5368" s="37"/>
      <c r="C5368" s="37"/>
      <c r="D5368" s="37"/>
      <c r="F5368" s="37"/>
      <c r="G5368" s="37"/>
      <c r="H5368" s="37"/>
      <c r="J5368" s="25"/>
      <c r="K5368" s="25"/>
      <c r="M5368" s="25"/>
      <c r="P5368" s="25"/>
      <c r="R5368" s="25"/>
      <c r="T5368" s="37"/>
      <c r="U5368" s="37"/>
      <c r="W5368" s="37"/>
      <c r="Y5368" s="37"/>
      <c r="Z5368" s="37"/>
      <c r="AB5368" s="37"/>
    </row>
    <row r="5369" spans="1:28" x14ac:dyDescent="0.2">
      <c r="A5369" s="124"/>
      <c r="B5369" s="37"/>
      <c r="C5369" s="37"/>
      <c r="D5369" s="37"/>
      <c r="F5369" s="37"/>
      <c r="G5369" s="37"/>
      <c r="H5369" s="37"/>
      <c r="J5369" s="25"/>
      <c r="K5369" s="25"/>
      <c r="M5369" s="25"/>
      <c r="P5369" s="25"/>
      <c r="R5369" s="25"/>
      <c r="T5369" s="37"/>
      <c r="U5369" s="37"/>
      <c r="W5369" s="37"/>
      <c r="Y5369" s="37"/>
      <c r="Z5369" s="37"/>
      <c r="AB5369" s="37"/>
    </row>
    <row r="5370" spans="1:28" x14ac:dyDescent="0.2">
      <c r="A5370" s="124"/>
      <c r="B5370" s="37"/>
      <c r="C5370" s="37"/>
      <c r="D5370" s="37"/>
      <c r="F5370" s="37"/>
      <c r="G5370" s="37"/>
      <c r="H5370" s="37"/>
      <c r="J5370" s="25"/>
      <c r="K5370" s="25"/>
      <c r="M5370" s="25"/>
      <c r="P5370" s="25"/>
      <c r="R5370" s="25"/>
      <c r="T5370" s="37"/>
      <c r="U5370" s="37"/>
      <c r="W5370" s="37"/>
      <c r="Y5370" s="37"/>
      <c r="Z5370" s="37"/>
      <c r="AB5370" s="37"/>
    </row>
    <row r="5371" spans="1:28" x14ac:dyDescent="0.2">
      <c r="A5371" s="124"/>
      <c r="B5371" s="37"/>
      <c r="C5371" s="37"/>
      <c r="D5371" s="37"/>
      <c r="F5371" s="37"/>
      <c r="G5371" s="37"/>
      <c r="H5371" s="37"/>
      <c r="J5371" s="25"/>
      <c r="K5371" s="25"/>
      <c r="M5371" s="25"/>
      <c r="P5371" s="25"/>
      <c r="R5371" s="25"/>
      <c r="T5371" s="37"/>
      <c r="U5371" s="37"/>
      <c r="W5371" s="37"/>
      <c r="Y5371" s="37"/>
      <c r="Z5371" s="37"/>
      <c r="AB5371" s="37"/>
    </row>
    <row r="5372" spans="1:28" x14ac:dyDescent="0.2">
      <c r="A5372" s="124"/>
      <c r="B5372" s="37"/>
      <c r="C5372" s="37"/>
      <c r="D5372" s="37"/>
      <c r="F5372" s="37"/>
      <c r="G5372" s="37"/>
      <c r="H5372" s="37"/>
      <c r="J5372" s="25"/>
      <c r="K5372" s="25"/>
      <c r="M5372" s="25"/>
      <c r="P5372" s="25"/>
      <c r="R5372" s="25"/>
      <c r="T5372" s="37"/>
      <c r="U5372" s="37"/>
      <c r="W5372" s="37"/>
      <c r="Y5372" s="37"/>
      <c r="Z5372" s="37"/>
      <c r="AB5372" s="37"/>
    </row>
    <row r="5373" spans="1:28" x14ac:dyDescent="0.2">
      <c r="A5373" s="124"/>
      <c r="B5373" s="37"/>
      <c r="C5373" s="37"/>
      <c r="D5373" s="37"/>
      <c r="F5373" s="37"/>
      <c r="G5373" s="37"/>
      <c r="H5373" s="37"/>
      <c r="J5373" s="25"/>
      <c r="K5373" s="25"/>
      <c r="M5373" s="25"/>
      <c r="P5373" s="25"/>
      <c r="R5373" s="25"/>
      <c r="T5373" s="37"/>
      <c r="U5373" s="37"/>
      <c r="W5373" s="37"/>
      <c r="Y5373" s="37"/>
      <c r="Z5373" s="37"/>
      <c r="AB5373" s="37"/>
    </row>
    <row r="5374" spans="1:28" x14ac:dyDescent="0.2">
      <c r="A5374" s="124"/>
      <c r="B5374" s="37"/>
      <c r="C5374" s="37"/>
      <c r="D5374" s="37"/>
      <c r="F5374" s="37"/>
      <c r="G5374" s="37"/>
      <c r="H5374" s="37"/>
      <c r="J5374" s="25"/>
      <c r="K5374" s="25"/>
      <c r="M5374" s="25"/>
      <c r="P5374" s="25"/>
      <c r="R5374" s="25"/>
      <c r="T5374" s="37"/>
      <c r="U5374" s="37"/>
      <c r="W5374" s="37"/>
      <c r="Y5374" s="37"/>
      <c r="Z5374" s="37"/>
      <c r="AB5374" s="37"/>
    </row>
    <row r="5375" spans="1:28" x14ac:dyDescent="0.2">
      <c r="A5375" s="124"/>
      <c r="B5375" s="37"/>
      <c r="C5375" s="37"/>
      <c r="D5375" s="37"/>
      <c r="F5375" s="37"/>
      <c r="G5375" s="37"/>
      <c r="H5375" s="37"/>
      <c r="J5375" s="25"/>
      <c r="K5375" s="25"/>
      <c r="M5375" s="25"/>
      <c r="P5375" s="25"/>
      <c r="R5375" s="25"/>
      <c r="T5375" s="37"/>
      <c r="U5375" s="37"/>
      <c r="W5375" s="37"/>
      <c r="Y5375" s="37"/>
      <c r="Z5375" s="37"/>
      <c r="AB5375" s="37"/>
    </row>
    <row r="5376" spans="1:28" x14ac:dyDescent="0.2">
      <c r="A5376" s="124"/>
      <c r="B5376" s="37"/>
      <c r="C5376" s="37"/>
      <c r="D5376" s="37"/>
      <c r="F5376" s="37"/>
      <c r="G5376" s="37"/>
      <c r="H5376" s="37"/>
      <c r="J5376" s="25"/>
      <c r="K5376" s="25"/>
      <c r="M5376" s="25"/>
      <c r="P5376" s="25"/>
      <c r="R5376" s="25"/>
      <c r="T5376" s="37"/>
      <c r="U5376" s="37"/>
      <c r="W5376" s="37"/>
      <c r="Y5376" s="37"/>
      <c r="Z5376" s="37"/>
      <c r="AB5376" s="37"/>
    </row>
    <row r="5377" spans="1:28" x14ac:dyDescent="0.2">
      <c r="A5377" s="124"/>
      <c r="B5377" s="37"/>
      <c r="C5377" s="37"/>
      <c r="D5377" s="37"/>
      <c r="F5377" s="37"/>
      <c r="G5377" s="37"/>
      <c r="H5377" s="37"/>
      <c r="J5377" s="25"/>
      <c r="K5377" s="25"/>
      <c r="M5377" s="25"/>
      <c r="P5377" s="25"/>
      <c r="R5377" s="25"/>
      <c r="T5377" s="37"/>
      <c r="U5377" s="37"/>
      <c r="W5377" s="37"/>
      <c r="Y5377" s="37"/>
      <c r="Z5377" s="37"/>
      <c r="AB5377" s="37"/>
    </row>
    <row r="5378" spans="1:28" x14ac:dyDescent="0.2">
      <c r="A5378" s="124"/>
      <c r="B5378" s="37"/>
      <c r="C5378" s="37"/>
      <c r="D5378" s="37"/>
      <c r="F5378" s="37"/>
      <c r="G5378" s="37"/>
      <c r="H5378" s="37"/>
      <c r="J5378" s="25"/>
      <c r="K5378" s="25"/>
      <c r="M5378" s="25"/>
      <c r="P5378" s="25"/>
      <c r="R5378" s="25"/>
      <c r="T5378" s="37"/>
      <c r="U5378" s="37"/>
      <c r="W5378" s="37"/>
      <c r="Y5378" s="37"/>
      <c r="Z5378" s="37"/>
      <c r="AB5378" s="37"/>
    </row>
    <row r="5379" spans="1:28" x14ac:dyDescent="0.2">
      <c r="A5379" s="124"/>
      <c r="B5379" s="37"/>
      <c r="C5379" s="37"/>
      <c r="D5379" s="37"/>
      <c r="F5379" s="37"/>
      <c r="G5379" s="37"/>
      <c r="H5379" s="37"/>
      <c r="J5379" s="25"/>
      <c r="K5379" s="25"/>
      <c r="M5379" s="25"/>
      <c r="P5379" s="25"/>
      <c r="R5379" s="25"/>
      <c r="T5379" s="37"/>
      <c r="U5379" s="37"/>
      <c r="W5379" s="37"/>
      <c r="Y5379" s="37"/>
      <c r="Z5379" s="37"/>
      <c r="AB5379" s="37"/>
    </row>
    <row r="5380" spans="1:28" x14ac:dyDescent="0.2">
      <c r="A5380" s="124"/>
      <c r="B5380" s="37"/>
      <c r="C5380" s="37"/>
      <c r="D5380" s="37"/>
      <c r="F5380" s="37"/>
      <c r="G5380" s="37"/>
      <c r="H5380" s="37"/>
      <c r="J5380" s="25"/>
      <c r="K5380" s="25"/>
      <c r="M5380" s="25"/>
      <c r="P5380" s="25"/>
      <c r="R5380" s="25"/>
      <c r="T5380" s="37"/>
      <c r="U5380" s="37"/>
      <c r="W5380" s="37"/>
      <c r="Y5380" s="37"/>
      <c r="Z5380" s="37"/>
      <c r="AB5380" s="37"/>
    </row>
    <row r="5381" spans="1:28" x14ac:dyDescent="0.2">
      <c r="A5381" s="124"/>
      <c r="B5381" s="37"/>
      <c r="C5381" s="37"/>
      <c r="D5381" s="37"/>
      <c r="F5381" s="37"/>
      <c r="G5381" s="37"/>
      <c r="H5381" s="37"/>
      <c r="J5381" s="25"/>
      <c r="K5381" s="25"/>
      <c r="M5381" s="25"/>
      <c r="P5381" s="25"/>
      <c r="R5381" s="25"/>
      <c r="T5381" s="37"/>
      <c r="U5381" s="37"/>
      <c r="W5381" s="37"/>
      <c r="Y5381" s="37"/>
      <c r="Z5381" s="37"/>
      <c r="AB5381" s="37"/>
    </row>
    <row r="5382" spans="1:28" x14ac:dyDescent="0.2">
      <c r="A5382" s="124"/>
      <c r="B5382" s="37"/>
      <c r="C5382" s="37"/>
      <c r="D5382" s="37"/>
      <c r="F5382" s="37"/>
      <c r="G5382" s="37"/>
      <c r="H5382" s="37"/>
      <c r="J5382" s="25"/>
      <c r="K5382" s="25"/>
      <c r="M5382" s="25"/>
      <c r="P5382" s="25"/>
      <c r="R5382" s="25"/>
      <c r="T5382" s="37"/>
      <c r="U5382" s="37"/>
      <c r="W5382" s="37"/>
      <c r="Y5382" s="37"/>
      <c r="Z5382" s="37"/>
      <c r="AB5382" s="37"/>
    </row>
    <row r="5383" spans="1:28" x14ac:dyDescent="0.2">
      <c r="A5383" s="124"/>
      <c r="B5383" s="37"/>
      <c r="C5383" s="37"/>
      <c r="D5383" s="37"/>
      <c r="F5383" s="37"/>
      <c r="G5383" s="37"/>
      <c r="H5383" s="37"/>
      <c r="J5383" s="25"/>
      <c r="K5383" s="25"/>
      <c r="M5383" s="25"/>
      <c r="P5383" s="25"/>
      <c r="R5383" s="25"/>
      <c r="T5383" s="37"/>
      <c r="U5383" s="37"/>
      <c r="W5383" s="37"/>
      <c r="Y5383" s="37"/>
      <c r="Z5383" s="37"/>
      <c r="AB5383" s="37"/>
    </row>
    <row r="5384" spans="1:28" x14ac:dyDescent="0.2">
      <c r="A5384" s="124"/>
      <c r="B5384" s="37"/>
      <c r="C5384" s="37"/>
      <c r="D5384" s="37"/>
      <c r="F5384" s="37"/>
      <c r="G5384" s="37"/>
      <c r="H5384" s="37"/>
      <c r="J5384" s="25"/>
      <c r="K5384" s="25"/>
      <c r="M5384" s="25"/>
      <c r="P5384" s="25"/>
      <c r="R5384" s="25"/>
      <c r="T5384" s="37"/>
      <c r="U5384" s="37"/>
      <c r="W5384" s="37"/>
      <c r="Y5384" s="37"/>
      <c r="Z5384" s="37"/>
      <c r="AB5384" s="37"/>
    </row>
    <row r="5385" spans="1:28" x14ac:dyDescent="0.2">
      <c r="A5385" s="124"/>
      <c r="B5385" s="37"/>
      <c r="C5385" s="37"/>
      <c r="D5385" s="37"/>
      <c r="F5385" s="37"/>
      <c r="G5385" s="37"/>
      <c r="H5385" s="37"/>
      <c r="J5385" s="25"/>
      <c r="K5385" s="25"/>
      <c r="M5385" s="25"/>
      <c r="P5385" s="25"/>
      <c r="R5385" s="25"/>
      <c r="T5385" s="37"/>
      <c r="U5385" s="37"/>
      <c r="W5385" s="37"/>
      <c r="Y5385" s="37"/>
      <c r="Z5385" s="37"/>
      <c r="AB5385" s="37"/>
    </row>
    <row r="5386" spans="1:28" x14ac:dyDescent="0.2">
      <c r="A5386" s="124"/>
      <c r="B5386" s="37"/>
      <c r="C5386" s="37"/>
      <c r="D5386" s="37"/>
      <c r="F5386" s="37"/>
      <c r="G5386" s="37"/>
      <c r="H5386" s="37"/>
      <c r="J5386" s="25"/>
      <c r="K5386" s="25"/>
      <c r="M5386" s="25"/>
      <c r="P5386" s="25"/>
      <c r="R5386" s="25"/>
      <c r="T5386" s="37"/>
      <c r="U5386" s="37"/>
      <c r="W5386" s="37"/>
      <c r="Y5386" s="37"/>
      <c r="Z5386" s="37"/>
      <c r="AB5386" s="37"/>
    </row>
    <row r="5387" spans="1:28" x14ac:dyDescent="0.2">
      <c r="A5387" s="124"/>
      <c r="B5387" s="37"/>
      <c r="C5387" s="37"/>
      <c r="D5387" s="37"/>
      <c r="F5387" s="37"/>
      <c r="G5387" s="37"/>
      <c r="H5387" s="37"/>
      <c r="J5387" s="25"/>
      <c r="K5387" s="25"/>
      <c r="M5387" s="25"/>
      <c r="P5387" s="25"/>
      <c r="R5387" s="25"/>
      <c r="T5387" s="37"/>
      <c r="U5387" s="37"/>
      <c r="W5387" s="37"/>
      <c r="Y5387" s="37"/>
      <c r="Z5387" s="37"/>
      <c r="AB5387" s="37"/>
    </row>
    <row r="5388" spans="1:28" x14ac:dyDescent="0.2">
      <c r="A5388" s="124"/>
      <c r="B5388" s="37"/>
      <c r="C5388" s="37"/>
      <c r="D5388" s="37"/>
      <c r="F5388" s="37"/>
      <c r="G5388" s="37"/>
      <c r="H5388" s="37"/>
      <c r="J5388" s="25"/>
      <c r="K5388" s="25"/>
      <c r="M5388" s="25"/>
      <c r="P5388" s="25"/>
      <c r="R5388" s="25"/>
      <c r="T5388" s="37"/>
      <c r="U5388" s="37"/>
      <c r="W5388" s="37"/>
      <c r="Y5388" s="37"/>
      <c r="Z5388" s="37"/>
      <c r="AB5388" s="37"/>
    </row>
    <row r="5389" spans="1:28" x14ac:dyDescent="0.2">
      <c r="A5389" s="124"/>
      <c r="B5389" s="37"/>
      <c r="C5389" s="37"/>
      <c r="D5389" s="37"/>
      <c r="F5389" s="37"/>
      <c r="G5389" s="37"/>
      <c r="H5389" s="37"/>
      <c r="J5389" s="25"/>
      <c r="K5389" s="25"/>
      <c r="M5389" s="25"/>
      <c r="P5389" s="25"/>
      <c r="R5389" s="25"/>
      <c r="T5389" s="37"/>
      <c r="U5389" s="37"/>
      <c r="W5389" s="37"/>
      <c r="Y5389" s="37"/>
      <c r="Z5389" s="37"/>
      <c r="AB5389" s="37"/>
    </row>
    <row r="5390" spans="1:28" x14ac:dyDescent="0.2">
      <c r="A5390" s="124"/>
      <c r="B5390" s="37"/>
      <c r="C5390" s="37"/>
      <c r="D5390" s="37"/>
      <c r="F5390" s="37"/>
      <c r="G5390" s="37"/>
      <c r="H5390" s="37"/>
      <c r="J5390" s="25"/>
      <c r="K5390" s="25"/>
      <c r="M5390" s="25"/>
      <c r="P5390" s="25"/>
      <c r="R5390" s="25"/>
      <c r="T5390" s="37"/>
      <c r="U5390" s="37"/>
      <c r="W5390" s="37"/>
      <c r="Y5390" s="37"/>
      <c r="Z5390" s="37"/>
      <c r="AB5390" s="37"/>
    </row>
    <row r="5391" spans="1:28" x14ac:dyDescent="0.2">
      <c r="A5391" s="124"/>
      <c r="B5391" s="37"/>
      <c r="C5391" s="37"/>
      <c r="D5391" s="37"/>
      <c r="F5391" s="37"/>
      <c r="G5391" s="37"/>
      <c r="H5391" s="37"/>
      <c r="J5391" s="25"/>
      <c r="K5391" s="25"/>
      <c r="M5391" s="25"/>
      <c r="P5391" s="25"/>
      <c r="R5391" s="25"/>
      <c r="T5391" s="37"/>
      <c r="U5391" s="37"/>
      <c r="W5391" s="37"/>
      <c r="Y5391" s="37"/>
      <c r="Z5391" s="37"/>
      <c r="AB5391" s="37"/>
    </row>
    <row r="5392" spans="1:28" x14ac:dyDescent="0.2">
      <c r="A5392" s="124"/>
      <c r="B5392" s="37"/>
      <c r="C5392" s="37"/>
      <c r="D5392" s="37"/>
      <c r="F5392" s="37"/>
      <c r="G5392" s="37"/>
      <c r="H5392" s="37"/>
      <c r="J5392" s="25"/>
      <c r="K5392" s="25"/>
      <c r="M5392" s="25"/>
      <c r="P5392" s="25"/>
      <c r="R5392" s="25"/>
      <c r="T5392" s="37"/>
      <c r="U5392" s="37"/>
      <c r="W5392" s="37"/>
      <c r="Y5392" s="37"/>
      <c r="Z5392" s="37"/>
      <c r="AB5392" s="37"/>
    </row>
    <row r="5393" spans="1:28" x14ac:dyDescent="0.2">
      <c r="A5393" s="124"/>
      <c r="B5393" s="37"/>
      <c r="C5393" s="37"/>
      <c r="D5393" s="37"/>
      <c r="F5393" s="37"/>
      <c r="G5393" s="37"/>
      <c r="H5393" s="37"/>
      <c r="J5393" s="25"/>
      <c r="K5393" s="25"/>
      <c r="M5393" s="25"/>
      <c r="P5393" s="25"/>
      <c r="R5393" s="25"/>
      <c r="T5393" s="37"/>
      <c r="U5393" s="37"/>
      <c r="W5393" s="37"/>
      <c r="Y5393" s="37"/>
      <c r="Z5393" s="37"/>
      <c r="AB5393" s="37"/>
    </row>
    <row r="5394" spans="1:28" x14ac:dyDescent="0.2">
      <c r="A5394" s="124"/>
      <c r="B5394" s="37"/>
      <c r="C5394" s="37"/>
      <c r="D5394" s="37"/>
      <c r="F5394" s="37"/>
      <c r="G5394" s="37"/>
      <c r="H5394" s="37"/>
      <c r="J5394" s="25"/>
      <c r="K5394" s="25"/>
      <c r="M5394" s="25"/>
      <c r="P5394" s="25"/>
      <c r="R5394" s="25"/>
      <c r="T5394" s="37"/>
      <c r="U5394" s="37"/>
      <c r="W5394" s="37"/>
      <c r="Y5394" s="37"/>
      <c r="Z5394" s="37"/>
      <c r="AB5394" s="37"/>
    </row>
    <row r="5395" spans="1:28" x14ac:dyDescent="0.2">
      <c r="A5395" s="124"/>
      <c r="B5395" s="37"/>
      <c r="C5395" s="37"/>
      <c r="D5395" s="37"/>
      <c r="F5395" s="37"/>
      <c r="G5395" s="37"/>
      <c r="H5395" s="37"/>
      <c r="J5395" s="25"/>
      <c r="K5395" s="25"/>
      <c r="M5395" s="25"/>
      <c r="P5395" s="25"/>
      <c r="R5395" s="25"/>
      <c r="T5395" s="37"/>
      <c r="U5395" s="37"/>
      <c r="W5395" s="37"/>
      <c r="Y5395" s="37"/>
      <c r="Z5395" s="37"/>
      <c r="AB5395" s="37"/>
    </row>
    <row r="5396" spans="1:28" x14ac:dyDescent="0.2">
      <c r="A5396" s="124"/>
      <c r="B5396" s="37"/>
      <c r="C5396" s="37"/>
      <c r="D5396" s="37"/>
      <c r="F5396" s="37"/>
      <c r="G5396" s="37"/>
      <c r="H5396" s="37"/>
      <c r="J5396" s="25"/>
      <c r="K5396" s="25"/>
      <c r="M5396" s="25"/>
      <c r="P5396" s="25"/>
      <c r="R5396" s="25"/>
      <c r="T5396" s="37"/>
      <c r="U5396" s="37"/>
      <c r="W5396" s="37"/>
      <c r="Y5396" s="37"/>
      <c r="Z5396" s="37"/>
      <c r="AB5396" s="37"/>
    </row>
    <row r="5397" spans="1:28" x14ac:dyDescent="0.2">
      <c r="A5397" s="124"/>
      <c r="B5397" s="37"/>
      <c r="C5397" s="37"/>
      <c r="D5397" s="37"/>
      <c r="F5397" s="37"/>
      <c r="G5397" s="37"/>
      <c r="H5397" s="37"/>
      <c r="J5397" s="25"/>
      <c r="K5397" s="25"/>
      <c r="M5397" s="25"/>
      <c r="P5397" s="25"/>
      <c r="R5397" s="25"/>
      <c r="T5397" s="37"/>
      <c r="U5397" s="37"/>
      <c r="W5397" s="37"/>
      <c r="Y5397" s="37"/>
      <c r="Z5397" s="37"/>
      <c r="AB5397" s="37"/>
    </row>
    <row r="5398" spans="1:28" x14ac:dyDescent="0.2">
      <c r="A5398" s="124"/>
      <c r="B5398" s="37"/>
      <c r="C5398" s="37"/>
      <c r="D5398" s="37"/>
      <c r="F5398" s="37"/>
      <c r="G5398" s="37"/>
      <c r="H5398" s="37"/>
      <c r="J5398" s="25"/>
      <c r="K5398" s="25"/>
      <c r="M5398" s="25"/>
      <c r="P5398" s="25"/>
      <c r="R5398" s="25"/>
      <c r="T5398" s="37"/>
      <c r="U5398" s="37"/>
      <c r="W5398" s="37"/>
      <c r="Y5398" s="37"/>
      <c r="Z5398" s="37"/>
      <c r="AB5398" s="37"/>
    </row>
    <row r="5399" spans="1:28" x14ac:dyDescent="0.2">
      <c r="A5399" s="124"/>
      <c r="B5399" s="37"/>
      <c r="C5399" s="37"/>
      <c r="D5399" s="37"/>
      <c r="F5399" s="37"/>
      <c r="G5399" s="37"/>
      <c r="H5399" s="37"/>
      <c r="J5399" s="25"/>
      <c r="K5399" s="25"/>
      <c r="M5399" s="25"/>
      <c r="P5399" s="25"/>
      <c r="R5399" s="25"/>
      <c r="T5399" s="37"/>
      <c r="U5399" s="37"/>
      <c r="W5399" s="37"/>
      <c r="Y5399" s="37"/>
      <c r="Z5399" s="37"/>
      <c r="AB5399" s="37"/>
    </row>
    <row r="5400" spans="1:28" x14ac:dyDescent="0.2">
      <c r="A5400" s="124"/>
      <c r="B5400" s="37"/>
      <c r="C5400" s="37"/>
      <c r="D5400" s="37"/>
      <c r="F5400" s="37"/>
      <c r="G5400" s="37"/>
      <c r="H5400" s="37"/>
      <c r="J5400" s="25"/>
      <c r="K5400" s="25"/>
      <c r="M5400" s="25"/>
      <c r="P5400" s="25"/>
      <c r="R5400" s="25"/>
      <c r="T5400" s="37"/>
      <c r="U5400" s="37"/>
      <c r="W5400" s="37"/>
      <c r="Y5400" s="37"/>
      <c r="Z5400" s="37"/>
      <c r="AB5400" s="37"/>
    </row>
    <row r="5401" spans="1:28" x14ac:dyDescent="0.2">
      <c r="A5401" s="124"/>
      <c r="B5401" s="37"/>
      <c r="C5401" s="37"/>
      <c r="D5401" s="37"/>
      <c r="F5401" s="37"/>
      <c r="G5401" s="37"/>
      <c r="H5401" s="37"/>
      <c r="J5401" s="25"/>
      <c r="K5401" s="25"/>
      <c r="M5401" s="25"/>
      <c r="P5401" s="25"/>
      <c r="R5401" s="25"/>
      <c r="T5401" s="37"/>
      <c r="U5401" s="37"/>
      <c r="W5401" s="37"/>
      <c r="Y5401" s="37"/>
      <c r="Z5401" s="37"/>
      <c r="AB5401" s="37"/>
    </row>
    <row r="5402" spans="1:28" x14ac:dyDescent="0.2">
      <c r="A5402" s="124"/>
      <c r="B5402" s="37"/>
      <c r="C5402" s="37"/>
      <c r="D5402" s="37"/>
      <c r="F5402" s="37"/>
      <c r="G5402" s="37"/>
      <c r="H5402" s="37"/>
      <c r="J5402" s="25"/>
      <c r="K5402" s="25"/>
      <c r="M5402" s="25"/>
      <c r="P5402" s="25"/>
      <c r="R5402" s="25"/>
      <c r="T5402" s="37"/>
      <c r="U5402" s="37"/>
      <c r="W5402" s="37"/>
      <c r="Y5402" s="37"/>
      <c r="Z5402" s="37"/>
      <c r="AB5402" s="37"/>
    </row>
    <row r="5403" spans="1:28" x14ac:dyDescent="0.2">
      <c r="A5403" s="124"/>
      <c r="B5403" s="37"/>
      <c r="C5403" s="37"/>
      <c r="D5403" s="37"/>
      <c r="F5403" s="37"/>
      <c r="G5403" s="37"/>
      <c r="H5403" s="37"/>
      <c r="J5403" s="25"/>
      <c r="K5403" s="25"/>
      <c r="M5403" s="25"/>
      <c r="P5403" s="25"/>
      <c r="R5403" s="25"/>
      <c r="T5403" s="37"/>
      <c r="U5403" s="37"/>
      <c r="W5403" s="37"/>
      <c r="Y5403" s="37"/>
      <c r="Z5403" s="37"/>
      <c r="AB5403" s="37"/>
    </row>
    <row r="5404" spans="1:28" x14ac:dyDescent="0.2">
      <c r="A5404" s="124"/>
      <c r="B5404" s="37"/>
      <c r="C5404" s="37"/>
      <c r="D5404" s="37"/>
      <c r="F5404" s="37"/>
      <c r="G5404" s="37"/>
      <c r="H5404" s="37"/>
      <c r="J5404" s="25"/>
      <c r="K5404" s="25"/>
      <c r="M5404" s="25"/>
      <c r="P5404" s="25"/>
      <c r="R5404" s="25"/>
      <c r="T5404" s="37"/>
      <c r="U5404" s="37"/>
      <c r="W5404" s="37"/>
      <c r="Y5404" s="37"/>
      <c r="Z5404" s="37"/>
      <c r="AB5404" s="37"/>
    </row>
    <row r="5405" spans="1:28" x14ac:dyDescent="0.2">
      <c r="A5405" s="124"/>
      <c r="B5405" s="37"/>
      <c r="C5405" s="37"/>
      <c r="D5405" s="37"/>
      <c r="F5405" s="37"/>
      <c r="G5405" s="37"/>
      <c r="H5405" s="37"/>
      <c r="J5405" s="25"/>
      <c r="K5405" s="25"/>
      <c r="M5405" s="25"/>
      <c r="P5405" s="25"/>
      <c r="R5405" s="25"/>
      <c r="T5405" s="37"/>
      <c r="U5405" s="37"/>
      <c r="W5405" s="37"/>
      <c r="Y5405" s="37"/>
      <c r="Z5405" s="37"/>
      <c r="AB5405" s="37"/>
    </row>
    <row r="5406" spans="1:28" x14ac:dyDescent="0.2">
      <c r="A5406" s="124"/>
      <c r="B5406" s="37"/>
      <c r="C5406" s="37"/>
      <c r="D5406" s="37"/>
      <c r="F5406" s="37"/>
      <c r="G5406" s="37"/>
      <c r="H5406" s="37"/>
      <c r="J5406" s="25"/>
      <c r="K5406" s="25"/>
      <c r="M5406" s="25"/>
      <c r="P5406" s="25"/>
      <c r="R5406" s="25"/>
      <c r="T5406" s="37"/>
      <c r="U5406" s="37"/>
      <c r="W5406" s="37"/>
      <c r="Y5406" s="37"/>
      <c r="Z5406" s="37"/>
      <c r="AB5406" s="37"/>
    </row>
    <row r="5407" spans="1:28" x14ac:dyDescent="0.2">
      <c r="A5407" s="124"/>
      <c r="B5407" s="37"/>
      <c r="C5407" s="37"/>
      <c r="D5407" s="37"/>
      <c r="F5407" s="37"/>
      <c r="G5407" s="37"/>
      <c r="H5407" s="37"/>
      <c r="J5407" s="25"/>
      <c r="K5407" s="25"/>
      <c r="M5407" s="25"/>
      <c r="P5407" s="25"/>
      <c r="R5407" s="25"/>
      <c r="T5407" s="37"/>
      <c r="U5407" s="37"/>
      <c r="W5407" s="37"/>
      <c r="Y5407" s="37"/>
      <c r="Z5407" s="37"/>
      <c r="AB5407" s="37"/>
    </row>
    <row r="5408" spans="1:28" x14ac:dyDescent="0.2">
      <c r="A5408" s="124"/>
      <c r="B5408" s="37"/>
      <c r="C5408" s="37"/>
      <c r="D5408" s="37"/>
      <c r="F5408" s="37"/>
      <c r="G5408" s="37"/>
      <c r="H5408" s="37"/>
      <c r="J5408" s="25"/>
      <c r="K5408" s="25"/>
      <c r="M5408" s="25"/>
      <c r="P5408" s="25"/>
      <c r="R5408" s="25"/>
      <c r="T5408" s="37"/>
      <c r="U5408" s="37"/>
      <c r="W5408" s="37"/>
      <c r="Y5408" s="37"/>
      <c r="Z5408" s="37"/>
      <c r="AB5408" s="37"/>
    </row>
    <row r="5409" spans="1:28" x14ac:dyDescent="0.2">
      <c r="A5409" s="124"/>
      <c r="B5409" s="37"/>
      <c r="C5409" s="37"/>
      <c r="D5409" s="37"/>
      <c r="F5409" s="37"/>
      <c r="G5409" s="37"/>
      <c r="H5409" s="37"/>
      <c r="J5409" s="25"/>
      <c r="K5409" s="25"/>
      <c r="M5409" s="25"/>
      <c r="P5409" s="25"/>
      <c r="R5409" s="25"/>
      <c r="T5409" s="37"/>
      <c r="U5409" s="37"/>
      <c r="W5409" s="37"/>
      <c r="Y5409" s="37"/>
      <c r="Z5409" s="37"/>
      <c r="AB5409" s="37"/>
    </row>
    <row r="5410" spans="1:28" x14ac:dyDescent="0.2">
      <c r="A5410" s="124"/>
      <c r="B5410" s="37"/>
      <c r="C5410" s="37"/>
      <c r="D5410" s="37"/>
      <c r="F5410" s="37"/>
      <c r="G5410" s="37"/>
      <c r="H5410" s="37"/>
      <c r="J5410" s="25"/>
      <c r="K5410" s="25"/>
      <c r="M5410" s="25"/>
      <c r="P5410" s="25"/>
      <c r="R5410" s="25"/>
      <c r="T5410" s="37"/>
      <c r="U5410" s="37"/>
      <c r="W5410" s="37"/>
      <c r="Y5410" s="37"/>
      <c r="Z5410" s="37"/>
      <c r="AB5410" s="37"/>
    </row>
    <row r="5411" spans="1:28" x14ac:dyDescent="0.2">
      <c r="A5411" s="124"/>
      <c r="B5411" s="37"/>
      <c r="C5411" s="37"/>
      <c r="D5411" s="37"/>
      <c r="F5411" s="37"/>
      <c r="G5411" s="37"/>
      <c r="H5411" s="37"/>
      <c r="J5411" s="25"/>
      <c r="K5411" s="25"/>
      <c r="M5411" s="25"/>
      <c r="P5411" s="25"/>
      <c r="R5411" s="25"/>
      <c r="T5411" s="37"/>
      <c r="U5411" s="37"/>
      <c r="W5411" s="37"/>
      <c r="Y5411" s="37"/>
      <c r="Z5411" s="37"/>
      <c r="AB5411" s="37"/>
    </row>
    <row r="5412" spans="1:28" x14ac:dyDescent="0.2">
      <c r="A5412" s="124"/>
      <c r="B5412" s="37"/>
      <c r="C5412" s="37"/>
      <c r="D5412" s="37"/>
      <c r="F5412" s="37"/>
      <c r="G5412" s="37"/>
      <c r="H5412" s="37"/>
      <c r="J5412" s="25"/>
      <c r="K5412" s="25"/>
      <c r="M5412" s="25"/>
      <c r="P5412" s="25"/>
      <c r="R5412" s="25"/>
      <c r="T5412" s="37"/>
      <c r="U5412" s="37"/>
      <c r="W5412" s="37"/>
      <c r="Y5412" s="37"/>
      <c r="Z5412" s="37"/>
      <c r="AB5412" s="37"/>
    </row>
    <row r="5413" spans="1:28" x14ac:dyDescent="0.2">
      <c r="A5413" s="124"/>
      <c r="B5413" s="37"/>
      <c r="C5413" s="37"/>
      <c r="D5413" s="37"/>
      <c r="F5413" s="37"/>
      <c r="G5413" s="37"/>
      <c r="H5413" s="37"/>
      <c r="J5413" s="25"/>
      <c r="K5413" s="25"/>
      <c r="M5413" s="25"/>
      <c r="P5413" s="25"/>
      <c r="R5413" s="25"/>
      <c r="T5413" s="37"/>
      <c r="U5413" s="37"/>
      <c r="W5413" s="37"/>
      <c r="Y5413" s="37"/>
      <c r="Z5413" s="37"/>
      <c r="AB5413" s="37"/>
    </row>
    <row r="5414" spans="1:28" x14ac:dyDescent="0.2">
      <c r="A5414" s="124"/>
      <c r="B5414" s="37"/>
      <c r="C5414" s="37"/>
      <c r="D5414" s="37"/>
      <c r="F5414" s="37"/>
      <c r="G5414" s="37"/>
      <c r="H5414" s="37"/>
      <c r="J5414" s="25"/>
      <c r="K5414" s="25"/>
      <c r="M5414" s="25"/>
      <c r="P5414" s="25"/>
      <c r="R5414" s="25"/>
      <c r="T5414" s="37"/>
      <c r="U5414" s="37"/>
      <c r="W5414" s="37"/>
      <c r="Y5414" s="37"/>
      <c r="Z5414" s="37"/>
      <c r="AB5414" s="37"/>
    </row>
    <row r="5415" spans="1:28" x14ac:dyDescent="0.2">
      <c r="A5415" s="124"/>
      <c r="B5415" s="37"/>
      <c r="C5415" s="37"/>
      <c r="D5415" s="37"/>
      <c r="F5415" s="37"/>
      <c r="G5415" s="37"/>
      <c r="H5415" s="37"/>
      <c r="J5415" s="25"/>
      <c r="K5415" s="25"/>
      <c r="M5415" s="25"/>
      <c r="P5415" s="25"/>
      <c r="R5415" s="25"/>
      <c r="T5415" s="37"/>
      <c r="U5415" s="37"/>
      <c r="W5415" s="37"/>
      <c r="Y5415" s="37"/>
      <c r="Z5415" s="37"/>
      <c r="AB5415" s="37"/>
    </row>
    <row r="5416" spans="1:28" x14ac:dyDescent="0.2">
      <c r="A5416" s="124"/>
      <c r="B5416" s="37"/>
      <c r="C5416" s="37"/>
      <c r="D5416" s="37"/>
      <c r="F5416" s="37"/>
      <c r="G5416" s="37"/>
      <c r="H5416" s="37"/>
      <c r="J5416" s="25"/>
      <c r="K5416" s="25"/>
      <c r="M5416" s="25"/>
      <c r="P5416" s="25"/>
      <c r="R5416" s="25"/>
      <c r="T5416" s="37"/>
      <c r="U5416" s="37"/>
      <c r="W5416" s="37"/>
      <c r="Y5416" s="37"/>
      <c r="Z5416" s="37"/>
      <c r="AB5416" s="37"/>
    </row>
    <row r="5417" spans="1:28" x14ac:dyDescent="0.2">
      <c r="A5417" s="124"/>
      <c r="B5417" s="37"/>
      <c r="C5417" s="37"/>
      <c r="D5417" s="37"/>
      <c r="F5417" s="37"/>
      <c r="G5417" s="37"/>
      <c r="H5417" s="37"/>
      <c r="J5417" s="25"/>
      <c r="K5417" s="25"/>
      <c r="M5417" s="25"/>
      <c r="P5417" s="25"/>
      <c r="R5417" s="25"/>
      <c r="T5417" s="37"/>
      <c r="U5417" s="37"/>
      <c r="W5417" s="37"/>
      <c r="Y5417" s="37"/>
      <c r="Z5417" s="37"/>
      <c r="AB5417" s="37"/>
    </row>
    <row r="5418" spans="1:28" x14ac:dyDescent="0.2">
      <c r="A5418" s="124"/>
      <c r="B5418" s="37"/>
      <c r="C5418" s="37"/>
      <c r="D5418" s="37"/>
      <c r="F5418" s="37"/>
      <c r="G5418" s="37"/>
      <c r="H5418" s="37"/>
      <c r="J5418" s="25"/>
      <c r="K5418" s="25"/>
      <c r="M5418" s="25"/>
      <c r="P5418" s="25"/>
      <c r="R5418" s="25"/>
      <c r="T5418" s="37"/>
      <c r="U5418" s="37"/>
      <c r="W5418" s="37"/>
      <c r="Y5418" s="37"/>
      <c r="Z5418" s="37"/>
      <c r="AB5418" s="37"/>
    </row>
    <row r="5419" spans="1:28" x14ac:dyDescent="0.2">
      <c r="A5419" s="124"/>
      <c r="B5419" s="37"/>
      <c r="C5419" s="37"/>
      <c r="D5419" s="37"/>
      <c r="F5419" s="37"/>
      <c r="G5419" s="37"/>
      <c r="H5419" s="37"/>
      <c r="J5419" s="25"/>
      <c r="K5419" s="25"/>
      <c r="M5419" s="25"/>
      <c r="P5419" s="25"/>
      <c r="R5419" s="25"/>
      <c r="T5419" s="37"/>
      <c r="U5419" s="37"/>
      <c r="W5419" s="37"/>
      <c r="Y5419" s="37"/>
      <c r="Z5419" s="37"/>
      <c r="AB5419" s="37"/>
    </row>
    <row r="5420" spans="1:28" x14ac:dyDescent="0.2">
      <c r="A5420" s="124"/>
      <c r="B5420" s="37"/>
      <c r="C5420" s="37"/>
      <c r="D5420" s="37"/>
      <c r="F5420" s="37"/>
      <c r="G5420" s="37"/>
      <c r="H5420" s="37"/>
      <c r="J5420" s="25"/>
      <c r="K5420" s="25"/>
      <c r="M5420" s="25"/>
      <c r="P5420" s="25"/>
      <c r="R5420" s="25"/>
      <c r="T5420" s="37"/>
      <c r="U5420" s="37"/>
      <c r="W5420" s="37"/>
      <c r="Y5420" s="37"/>
      <c r="Z5420" s="37"/>
      <c r="AB5420" s="37"/>
    </row>
    <row r="5421" spans="1:28" x14ac:dyDescent="0.2">
      <c r="A5421" s="124"/>
      <c r="B5421" s="37"/>
      <c r="C5421" s="37"/>
      <c r="D5421" s="37"/>
      <c r="F5421" s="37"/>
      <c r="G5421" s="37"/>
      <c r="H5421" s="37"/>
      <c r="J5421" s="25"/>
      <c r="K5421" s="25"/>
      <c r="M5421" s="25"/>
      <c r="P5421" s="25"/>
      <c r="R5421" s="25"/>
      <c r="T5421" s="37"/>
      <c r="U5421" s="37"/>
      <c r="W5421" s="37"/>
      <c r="Y5421" s="37"/>
      <c r="Z5421" s="37"/>
      <c r="AB5421" s="37"/>
    </row>
    <row r="5422" spans="1:28" x14ac:dyDescent="0.2">
      <c r="A5422" s="124"/>
      <c r="B5422" s="37"/>
      <c r="C5422" s="37"/>
      <c r="D5422" s="37"/>
      <c r="F5422" s="37"/>
      <c r="G5422" s="37"/>
      <c r="H5422" s="37"/>
      <c r="J5422" s="25"/>
      <c r="K5422" s="25"/>
      <c r="M5422" s="25"/>
      <c r="P5422" s="25"/>
      <c r="R5422" s="25"/>
      <c r="T5422" s="37"/>
      <c r="U5422" s="37"/>
      <c r="W5422" s="37"/>
      <c r="Y5422" s="37"/>
      <c r="Z5422" s="37"/>
      <c r="AB5422" s="37"/>
    </row>
    <row r="5423" spans="1:28" x14ac:dyDescent="0.2">
      <c r="A5423" s="124"/>
      <c r="B5423" s="37"/>
      <c r="C5423" s="37"/>
      <c r="D5423" s="37"/>
      <c r="F5423" s="37"/>
      <c r="G5423" s="37"/>
      <c r="H5423" s="37"/>
      <c r="J5423" s="25"/>
      <c r="K5423" s="25"/>
      <c r="M5423" s="25"/>
      <c r="P5423" s="25"/>
      <c r="R5423" s="25"/>
      <c r="T5423" s="37"/>
      <c r="U5423" s="37"/>
      <c r="W5423" s="37"/>
      <c r="Y5423" s="37"/>
      <c r="Z5423" s="37"/>
      <c r="AB5423" s="37"/>
    </row>
    <row r="5424" spans="1:28" x14ac:dyDescent="0.2">
      <c r="A5424" s="124"/>
      <c r="B5424" s="37"/>
      <c r="C5424" s="37"/>
      <c r="D5424" s="37"/>
      <c r="F5424" s="37"/>
      <c r="G5424" s="37"/>
      <c r="H5424" s="37"/>
      <c r="J5424" s="25"/>
      <c r="K5424" s="25"/>
      <c r="M5424" s="25"/>
      <c r="P5424" s="25"/>
      <c r="R5424" s="25"/>
      <c r="T5424" s="37"/>
      <c r="U5424" s="37"/>
      <c r="W5424" s="37"/>
      <c r="Y5424" s="37"/>
      <c r="Z5424" s="37"/>
      <c r="AB5424" s="37"/>
    </row>
    <row r="5425" spans="1:28" x14ac:dyDescent="0.2">
      <c r="A5425" s="124"/>
      <c r="B5425" s="37"/>
      <c r="C5425" s="37"/>
      <c r="D5425" s="37"/>
      <c r="F5425" s="37"/>
      <c r="G5425" s="37"/>
      <c r="H5425" s="37"/>
      <c r="J5425" s="25"/>
      <c r="K5425" s="25"/>
      <c r="M5425" s="25"/>
      <c r="P5425" s="25"/>
      <c r="R5425" s="25"/>
      <c r="T5425" s="37"/>
      <c r="U5425" s="37"/>
      <c r="W5425" s="37"/>
      <c r="Y5425" s="37"/>
      <c r="Z5425" s="37"/>
      <c r="AB5425" s="37"/>
    </row>
    <row r="5426" spans="1:28" x14ac:dyDescent="0.2">
      <c r="A5426" s="124"/>
      <c r="B5426" s="37"/>
      <c r="C5426" s="37"/>
      <c r="D5426" s="37"/>
      <c r="F5426" s="37"/>
      <c r="G5426" s="37"/>
      <c r="H5426" s="37"/>
      <c r="J5426" s="25"/>
      <c r="K5426" s="25"/>
      <c r="M5426" s="25"/>
      <c r="P5426" s="25"/>
      <c r="R5426" s="25"/>
      <c r="T5426" s="37"/>
      <c r="U5426" s="37"/>
      <c r="W5426" s="37"/>
      <c r="Y5426" s="37"/>
      <c r="Z5426" s="37"/>
      <c r="AB5426" s="37"/>
    </row>
    <row r="5427" spans="1:28" x14ac:dyDescent="0.2">
      <c r="A5427" s="124"/>
      <c r="B5427" s="37"/>
      <c r="C5427" s="37"/>
      <c r="D5427" s="37"/>
      <c r="F5427" s="37"/>
      <c r="G5427" s="37"/>
      <c r="H5427" s="37"/>
      <c r="J5427" s="25"/>
      <c r="K5427" s="25"/>
      <c r="M5427" s="25"/>
      <c r="P5427" s="25"/>
      <c r="R5427" s="25"/>
      <c r="T5427" s="37"/>
      <c r="U5427" s="37"/>
      <c r="W5427" s="37"/>
      <c r="Y5427" s="37"/>
      <c r="Z5427" s="37"/>
      <c r="AB5427" s="37"/>
    </row>
    <row r="5428" spans="1:28" x14ac:dyDescent="0.2">
      <c r="A5428" s="124"/>
      <c r="B5428" s="37"/>
      <c r="C5428" s="37"/>
      <c r="D5428" s="37"/>
      <c r="F5428" s="37"/>
      <c r="G5428" s="37"/>
      <c r="H5428" s="37"/>
      <c r="J5428" s="25"/>
      <c r="K5428" s="25"/>
      <c r="M5428" s="25"/>
      <c r="P5428" s="25"/>
      <c r="R5428" s="25"/>
      <c r="T5428" s="37"/>
      <c r="U5428" s="37"/>
      <c r="W5428" s="37"/>
      <c r="Y5428" s="37"/>
      <c r="Z5428" s="37"/>
      <c r="AB5428" s="37"/>
    </row>
    <row r="5429" spans="1:28" x14ac:dyDescent="0.2">
      <c r="A5429" s="124"/>
      <c r="B5429" s="37"/>
      <c r="C5429" s="37"/>
      <c r="D5429" s="37"/>
      <c r="F5429" s="37"/>
      <c r="G5429" s="37"/>
      <c r="H5429" s="37"/>
      <c r="J5429" s="25"/>
      <c r="K5429" s="25"/>
      <c r="M5429" s="25"/>
      <c r="P5429" s="25"/>
      <c r="R5429" s="25"/>
      <c r="T5429" s="37"/>
      <c r="U5429" s="37"/>
      <c r="W5429" s="37"/>
      <c r="Y5429" s="37"/>
      <c r="Z5429" s="37"/>
      <c r="AB5429" s="37"/>
    </row>
    <row r="5430" spans="1:28" x14ac:dyDescent="0.2">
      <c r="A5430" s="124"/>
      <c r="B5430" s="37"/>
      <c r="C5430" s="37"/>
      <c r="D5430" s="37"/>
      <c r="F5430" s="37"/>
      <c r="G5430" s="37"/>
      <c r="H5430" s="37"/>
      <c r="J5430" s="25"/>
      <c r="K5430" s="25"/>
      <c r="M5430" s="25"/>
      <c r="P5430" s="25"/>
      <c r="R5430" s="25"/>
      <c r="T5430" s="37"/>
      <c r="U5430" s="37"/>
      <c r="W5430" s="37"/>
      <c r="Y5430" s="37"/>
      <c r="Z5430" s="37"/>
      <c r="AB5430" s="37"/>
    </row>
    <row r="5431" spans="1:28" x14ac:dyDescent="0.2">
      <c r="A5431" s="124"/>
      <c r="B5431" s="37"/>
      <c r="C5431" s="37"/>
      <c r="D5431" s="37"/>
      <c r="F5431" s="37"/>
      <c r="G5431" s="37"/>
      <c r="H5431" s="37"/>
      <c r="J5431" s="25"/>
      <c r="K5431" s="25"/>
      <c r="M5431" s="25"/>
      <c r="P5431" s="25"/>
      <c r="R5431" s="25"/>
      <c r="T5431" s="37"/>
      <c r="U5431" s="37"/>
      <c r="W5431" s="37"/>
      <c r="Y5431" s="37"/>
      <c r="Z5431" s="37"/>
      <c r="AB5431" s="37"/>
    </row>
    <row r="5432" spans="1:28" x14ac:dyDescent="0.2">
      <c r="A5432" s="124"/>
      <c r="B5432" s="37"/>
      <c r="C5432" s="37"/>
      <c r="D5432" s="37"/>
      <c r="F5432" s="37"/>
      <c r="G5432" s="37"/>
      <c r="H5432" s="37"/>
      <c r="J5432" s="25"/>
      <c r="K5432" s="25"/>
      <c r="M5432" s="25"/>
      <c r="P5432" s="25"/>
      <c r="R5432" s="25"/>
      <c r="T5432" s="37"/>
      <c r="U5432" s="37"/>
      <c r="W5432" s="37"/>
      <c r="Y5432" s="37"/>
      <c r="Z5432" s="37"/>
      <c r="AB5432" s="37"/>
    </row>
    <row r="5433" spans="1:28" x14ac:dyDescent="0.2">
      <c r="A5433" s="124"/>
      <c r="B5433" s="37"/>
      <c r="C5433" s="37"/>
      <c r="D5433" s="37"/>
      <c r="F5433" s="37"/>
      <c r="G5433" s="37"/>
      <c r="H5433" s="37"/>
      <c r="J5433" s="25"/>
      <c r="K5433" s="25"/>
      <c r="M5433" s="25"/>
      <c r="P5433" s="25"/>
      <c r="R5433" s="25"/>
      <c r="T5433" s="37"/>
      <c r="U5433" s="37"/>
      <c r="W5433" s="37"/>
      <c r="Y5433" s="37"/>
      <c r="Z5433" s="37"/>
      <c r="AB5433" s="37"/>
    </row>
    <row r="5434" spans="1:28" x14ac:dyDescent="0.2">
      <c r="A5434" s="124"/>
      <c r="B5434" s="37"/>
      <c r="C5434" s="37"/>
      <c r="D5434" s="37"/>
      <c r="F5434" s="37"/>
      <c r="G5434" s="37"/>
      <c r="H5434" s="37"/>
      <c r="J5434" s="25"/>
      <c r="K5434" s="25"/>
      <c r="M5434" s="25"/>
      <c r="P5434" s="25"/>
      <c r="R5434" s="25"/>
      <c r="T5434" s="37"/>
      <c r="U5434" s="37"/>
      <c r="W5434" s="37"/>
      <c r="Y5434" s="37"/>
      <c r="Z5434" s="37"/>
      <c r="AB5434" s="37"/>
    </row>
    <row r="5435" spans="1:28" x14ac:dyDescent="0.2">
      <c r="A5435" s="124"/>
      <c r="B5435" s="37"/>
      <c r="C5435" s="37"/>
      <c r="D5435" s="37"/>
      <c r="F5435" s="37"/>
      <c r="G5435" s="37"/>
      <c r="H5435" s="37"/>
      <c r="J5435" s="25"/>
      <c r="K5435" s="25"/>
      <c r="M5435" s="25"/>
      <c r="P5435" s="25"/>
      <c r="R5435" s="25"/>
      <c r="T5435" s="37"/>
      <c r="U5435" s="37"/>
      <c r="W5435" s="37"/>
      <c r="Y5435" s="37"/>
      <c r="Z5435" s="37"/>
      <c r="AB5435" s="37"/>
    </row>
    <row r="5436" spans="1:28" x14ac:dyDescent="0.2">
      <c r="A5436" s="124"/>
      <c r="B5436" s="37"/>
      <c r="C5436" s="37"/>
      <c r="D5436" s="37"/>
      <c r="F5436" s="37"/>
      <c r="G5436" s="37"/>
      <c r="H5436" s="37"/>
      <c r="J5436" s="25"/>
      <c r="K5436" s="25"/>
      <c r="M5436" s="25"/>
      <c r="P5436" s="25"/>
      <c r="R5436" s="25"/>
      <c r="T5436" s="37"/>
      <c r="U5436" s="37"/>
      <c r="W5436" s="37"/>
      <c r="Y5436" s="37"/>
      <c r="Z5436" s="37"/>
      <c r="AB5436" s="37"/>
    </row>
    <row r="5437" spans="1:28" x14ac:dyDescent="0.2">
      <c r="A5437" s="124"/>
      <c r="B5437" s="37"/>
      <c r="C5437" s="37"/>
      <c r="D5437" s="37"/>
      <c r="F5437" s="37"/>
      <c r="G5437" s="37"/>
      <c r="H5437" s="37"/>
      <c r="J5437" s="25"/>
      <c r="K5437" s="25"/>
      <c r="M5437" s="25"/>
      <c r="P5437" s="25"/>
      <c r="R5437" s="25"/>
      <c r="T5437" s="37"/>
      <c r="U5437" s="37"/>
      <c r="W5437" s="37"/>
      <c r="Y5437" s="37"/>
      <c r="Z5437" s="37"/>
      <c r="AB5437" s="37"/>
    </row>
    <row r="5438" spans="1:28" x14ac:dyDescent="0.2">
      <c r="A5438" s="124"/>
      <c r="B5438" s="37"/>
      <c r="C5438" s="37"/>
      <c r="D5438" s="37"/>
      <c r="F5438" s="37"/>
      <c r="G5438" s="37"/>
      <c r="H5438" s="37"/>
      <c r="J5438" s="25"/>
      <c r="K5438" s="25"/>
      <c r="M5438" s="25"/>
      <c r="P5438" s="25"/>
      <c r="R5438" s="25"/>
      <c r="T5438" s="37"/>
      <c r="U5438" s="37"/>
      <c r="W5438" s="37"/>
      <c r="Y5438" s="37"/>
      <c r="Z5438" s="37"/>
      <c r="AB5438" s="37"/>
    </row>
    <row r="5439" spans="1:28" x14ac:dyDescent="0.2">
      <c r="A5439" s="124"/>
      <c r="B5439" s="37"/>
      <c r="C5439" s="37"/>
      <c r="D5439" s="37"/>
      <c r="F5439" s="37"/>
      <c r="G5439" s="37"/>
      <c r="H5439" s="37"/>
      <c r="J5439" s="25"/>
      <c r="K5439" s="25"/>
      <c r="M5439" s="25"/>
      <c r="P5439" s="25"/>
      <c r="R5439" s="25"/>
      <c r="T5439" s="37"/>
      <c r="U5439" s="37"/>
      <c r="W5439" s="37"/>
      <c r="Y5439" s="37"/>
      <c r="Z5439" s="37"/>
      <c r="AB5439" s="37"/>
    </row>
    <row r="5440" spans="1:28" x14ac:dyDescent="0.2">
      <c r="A5440" s="124"/>
      <c r="B5440" s="37"/>
      <c r="C5440" s="37"/>
      <c r="D5440" s="37"/>
      <c r="F5440" s="37"/>
      <c r="G5440" s="37"/>
      <c r="H5440" s="37"/>
      <c r="J5440" s="25"/>
      <c r="K5440" s="25"/>
      <c r="M5440" s="25"/>
      <c r="P5440" s="25"/>
      <c r="R5440" s="25"/>
      <c r="T5440" s="37"/>
      <c r="U5440" s="37"/>
      <c r="W5440" s="37"/>
      <c r="Y5440" s="37"/>
      <c r="Z5440" s="37"/>
      <c r="AB5440" s="37"/>
    </row>
    <row r="5441" spans="1:28" x14ac:dyDescent="0.2">
      <c r="A5441" s="124"/>
      <c r="B5441" s="37"/>
      <c r="C5441" s="37"/>
      <c r="D5441" s="37"/>
      <c r="F5441" s="37"/>
      <c r="G5441" s="37"/>
      <c r="H5441" s="37"/>
      <c r="J5441" s="25"/>
      <c r="K5441" s="25"/>
      <c r="M5441" s="25"/>
      <c r="P5441" s="25"/>
      <c r="R5441" s="25"/>
      <c r="T5441" s="37"/>
      <c r="U5441" s="37"/>
      <c r="W5441" s="37"/>
      <c r="Y5441" s="37"/>
      <c r="Z5441" s="37"/>
      <c r="AB5441" s="37"/>
    </row>
    <row r="5442" spans="1:28" x14ac:dyDescent="0.2">
      <c r="A5442" s="124"/>
      <c r="B5442" s="37"/>
      <c r="C5442" s="37"/>
      <c r="D5442" s="37"/>
      <c r="F5442" s="37"/>
      <c r="G5442" s="37"/>
      <c r="H5442" s="37"/>
      <c r="J5442" s="25"/>
      <c r="K5442" s="25"/>
      <c r="M5442" s="25"/>
      <c r="P5442" s="25"/>
      <c r="R5442" s="25"/>
      <c r="T5442" s="37"/>
      <c r="U5442" s="37"/>
      <c r="W5442" s="37"/>
      <c r="Y5442" s="37"/>
      <c r="Z5442" s="37"/>
      <c r="AB5442" s="37"/>
    </row>
    <row r="5443" spans="1:28" x14ac:dyDescent="0.2">
      <c r="A5443" s="124"/>
      <c r="B5443" s="37"/>
      <c r="C5443" s="37"/>
      <c r="D5443" s="37"/>
      <c r="F5443" s="37"/>
      <c r="G5443" s="37"/>
      <c r="H5443" s="37"/>
      <c r="J5443" s="25"/>
      <c r="K5443" s="25"/>
      <c r="M5443" s="25"/>
      <c r="P5443" s="25"/>
      <c r="R5443" s="25"/>
      <c r="T5443" s="37"/>
      <c r="U5443" s="37"/>
      <c r="W5443" s="37"/>
      <c r="Y5443" s="37"/>
      <c r="Z5443" s="37"/>
      <c r="AB5443" s="37"/>
    </row>
    <row r="5444" spans="1:28" x14ac:dyDescent="0.2">
      <c r="A5444" s="124"/>
      <c r="B5444" s="37"/>
      <c r="C5444" s="37"/>
      <c r="D5444" s="37"/>
      <c r="F5444" s="37"/>
      <c r="G5444" s="37"/>
      <c r="H5444" s="37"/>
      <c r="J5444" s="25"/>
      <c r="K5444" s="25"/>
      <c r="M5444" s="25"/>
      <c r="P5444" s="25"/>
      <c r="R5444" s="25"/>
      <c r="T5444" s="37"/>
      <c r="U5444" s="37"/>
      <c r="W5444" s="37"/>
      <c r="Y5444" s="37"/>
      <c r="Z5444" s="37"/>
      <c r="AB5444" s="37"/>
    </row>
    <row r="5445" spans="1:28" x14ac:dyDescent="0.2">
      <c r="A5445" s="124"/>
      <c r="B5445" s="37"/>
      <c r="C5445" s="37"/>
      <c r="D5445" s="37"/>
      <c r="F5445" s="37"/>
      <c r="G5445" s="37"/>
      <c r="H5445" s="37"/>
      <c r="J5445" s="25"/>
      <c r="K5445" s="25"/>
      <c r="M5445" s="25"/>
      <c r="P5445" s="25"/>
      <c r="R5445" s="25"/>
      <c r="T5445" s="37"/>
      <c r="U5445" s="37"/>
      <c r="W5445" s="37"/>
      <c r="Y5445" s="37"/>
      <c r="Z5445" s="37"/>
      <c r="AB5445" s="37"/>
    </row>
    <row r="5446" spans="1:28" x14ac:dyDescent="0.2">
      <c r="A5446" s="124"/>
      <c r="B5446" s="37"/>
      <c r="C5446" s="37"/>
      <c r="D5446" s="37"/>
      <c r="F5446" s="37"/>
      <c r="G5446" s="37"/>
      <c r="H5446" s="37"/>
      <c r="J5446" s="25"/>
      <c r="K5446" s="25"/>
      <c r="M5446" s="25"/>
      <c r="P5446" s="25"/>
      <c r="R5446" s="25"/>
      <c r="T5446" s="37"/>
      <c r="U5446" s="37"/>
      <c r="W5446" s="37"/>
      <c r="Y5446" s="37"/>
      <c r="Z5446" s="37"/>
      <c r="AB5446" s="37"/>
    </row>
    <row r="5447" spans="1:28" x14ac:dyDescent="0.2">
      <c r="A5447" s="124"/>
      <c r="B5447" s="37"/>
      <c r="C5447" s="37"/>
      <c r="D5447" s="37"/>
      <c r="F5447" s="37"/>
      <c r="G5447" s="37"/>
      <c r="H5447" s="37"/>
      <c r="J5447" s="25"/>
      <c r="K5447" s="25"/>
      <c r="M5447" s="25"/>
      <c r="P5447" s="25"/>
      <c r="R5447" s="25"/>
      <c r="T5447" s="37"/>
      <c r="U5447" s="37"/>
      <c r="W5447" s="37"/>
      <c r="Y5447" s="37"/>
      <c r="Z5447" s="37"/>
      <c r="AB5447" s="37"/>
    </row>
    <row r="5448" spans="1:28" x14ac:dyDescent="0.2">
      <c r="A5448" s="124"/>
      <c r="B5448" s="37"/>
      <c r="C5448" s="37"/>
      <c r="D5448" s="37"/>
      <c r="F5448" s="37"/>
      <c r="G5448" s="37"/>
      <c r="H5448" s="37"/>
      <c r="J5448" s="25"/>
      <c r="K5448" s="25"/>
      <c r="M5448" s="25"/>
      <c r="P5448" s="25"/>
      <c r="R5448" s="25"/>
      <c r="T5448" s="37"/>
      <c r="U5448" s="37"/>
      <c r="W5448" s="37"/>
      <c r="Y5448" s="37"/>
      <c r="Z5448" s="37"/>
      <c r="AB5448" s="37"/>
    </row>
    <row r="5449" spans="1:28" x14ac:dyDescent="0.2">
      <c r="A5449" s="124"/>
      <c r="B5449" s="37"/>
      <c r="C5449" s="37"/>
      <c r="D5449" s="37"/>
      <c r="F5449" s="37"/>
      <c r="G5449" s="37"/>
      <c r="H5449" s="37"/>
      <c r="J5449" s="25"/>
      <c r="K5449" s="25"/>
      <c r="M5449" s="25"/>
      <c r="P5449" s="25"/>
      <c r="R5449" s="25"/>
      <c r="T5449" s="37"/>
      <c r="U5449" s="37"/>
      <c r="W5449" s="37"/>
      <c r="Y5449" s="37"/>
      <c r="Z5449" s="37"/>
      <c r="AB5449" s="37"/>
    </row>
    <row r="5450" spans="1:28" x14ac:dyDescent="0.2">
      <c r="A5450" s="124"/>
      <c r="B5450" s="37"/>
      <c r="C5450" s="37"/>
      <c r="D5450" s="37"/>
      <c r="F5450" s="37"/>
      <c r="G5450" s="37"/>
      <c r="H5450" s="37"/>
      <c r="J5450" s="25"/>
      <c r="K5450" s="25"/>
      <c r="M5450" s="25"/>
      <c r="P5450" s="25"/>
      <c r="R5450" s="25"/>
      <c r="T5450" s="37"/>
      <c r="U5450" s="37"/>
      <c r="W5450" s="37"/>
      <c r="Y5450" s="37"/>
      <c r="Z5450" s="37"/>
      <c r="AB5450" s="37"/>
    </row>
    <row r="5451" spans="1:28" x14ac:dyDescent="0.2">
      <c r="A5451" s="124"/>
      <c r="B5451" s="37"/>
      <c r="C5451" s="37"/>
      <c r="D5451" s="37"/>
      <c r="F5451" s="37"/>
      <c r="G5451" s="37"/>
      <c r="H5451" s="37"/>
      <c r="J5451" s="25"/>
      <c r="K5451" s="25"/>
      <c r="M5451" s="25"/>
      <c r="P5451" s="25"/>
      <c r="R5451" s="25"/>
      <c r="T5451" s="37"/>
      <c r="U5451" s="37"/>
      <c r="W5451" s="37"/>
      <c r="Y5451" s="37"/>
      <c r="Z5451" s="37"/>
      <c r="AB5451" s="37"/>
    </row>
    <row r="5452" spans="1:28" x14ac:dyDescent="0.2">
      <c r="A5452" s="124"/>
      <c r="B5452" s="37"/>
      <c r="C5452" s="37"/>
      <c r="D5452" s="37"/>
      <c r="F5452" s="37"/>
      <c r="G5452" s="37"/>
      <c r="H5452" s="37"/>
      <c r="J5452" s="25"/>
      <c r="K5452" s="25"/>
      <c r="M5452" s="25"/>
      <c r="P5452" s="25"/>
      <c r="R5452" s="25"/>
      <c r="T5452" s="37"/>
      <c r="U5452" s="37"/>
      <c r="W5452" s="37"/>
      <c r="Y5452" s="37"/>
      <c r="Z5452" s="37"/>
      <c r="AB5452" s="37"/>
    </row>
    <row r="5453" spans="1:28" x14ac:dyDescent="0.2">
      <c r="A5453" s="124"/>
      <c r="B5453" s="37"/>
      <c r="C5453" s="37"/>
      <c r="D5453" s="37"/>
      <c r="F5453" s="37"/>
      <c r="G5453" s="37"/>
      <c r="H5453" s="37"/>
      <c r="J5453" s="25"/>
      <c r="K5453" s="25"/>
      <c r="M5453" s="25"/>
      <c r="P5453" s="25"/>
      <c r="R5453" s="25"/>
      <c r="T5453" s="37"/>
      <c r="U5453" s="37"/>
      <c r="W5453" s="37"/>
      <c r="Y5453" s="37"/>
      <c r="Z5453" s="37"/>
      <c r="AB5453" s="37"/>
    </row>
    <row r="5454" spans="1:28" x14ac:dyDescent="0.2">
      <c r="A5454" s="124"/>
      <c r="B5454" s="37"/>
      <c r="C5454" s="37"/>
      <c r="D5454" s="37"/>
      <c r="F5454" s="37"/>
      <c r="G5454" s="37"/>
      <c r="H5454" s="37"/>
      <c r="J5454" s="25"/>
      <c r="K5454" s="25"/>
      <c r="M5454" s="25"/>
      <c r="P5454" s="25"/>
      <c r="R5454" s="25"/>
      <c r="T5454" s="37"/>
      <c r="U5454" s="37"/>
      <c r="W5454" s="37"/>
      <c r="Y5454" s="37"/>
      <c r="Z5454" s="37"/>
      <c r="AB5454" s="37"/>
    </row>
    <row r="5455" spans="1:28" x14ac:dyDescent="0.2">
      <c r="A5455" s="124"/>
      <c r="B5455" s="37"/>
      <c r="C5455" s="37"/>
      <c r="D5455" s="37"/>
      <c r="F5455" s="37"/>
      <c r="G5455" s="37"/>
      <c r="H5455" s="37"/>
      <c r="J5455" s="25"/>
      <c r="K5455" s="25"/>
      <c r="M5455" s="25"/>
      <c r="P5455" s="25"/>
      <c r="R5455" s="25"/>
      <c r="T5455" s="37"/>
      <c r="U5455" s="37"/>
      <c r="W5455" s="37"/>
      <c r="Y5455" s="37"/>
      <c r="Z5455" s="37"/>
      <c r="AB5455" s="37"/>
    </row>
    <row r="5456" spans="1:28" x14ac:dyDescent="0.2">
      <c r="A5456" s="124"/>
      <c r="B5456" s="37"/>
      <c r="C5456" s="37"/>
      <c r="D5456" s="37"/>
      <c r="F5456" s="37"/>
      <c r="G5456" s="37"/>
      <c r="H5456" s="37"/>
      <c r="J5456" s="25"/>
      <c r="K5456" s="25"/>
      <c r="M5456" s="25"/>
      <c r="P5456" s="25"/>
      <c r="R5456" s="25"/>
      <c r="T5456" s="37"/>
      <c r="U5456" s="37"/>
      <c r="W5456" s="37"/>
      <c r="Y5456" s="37"/>
      <c r="Z5456" s="37"/>
      <c r="AB5456" s="37"/>
    </row>
    <row r="5457" spans="1:28" x14ac:dyDescent="0.2">
      <c r="A5457" s="124"/>
      <c r="B5457" s="37"/>
      <c r="C5457" s="37"/>
      <c r="D5457" s="37"/>
      <c r="F5457" s="37"/>
      <c r="G5457" s="37"/>
      <c r="H5457" s="37"/>
      <c r="J5457" s="25"/>
      <c r="K5457" s="25"/>
      <c r="M5457" s="25"/>
      <c r="P5457" s="25"/>
      <c r="R5457" s="25"/>
      <c r="T5457" s="37"/>
      <c r="U5457" s="37"/>
      <c r="W5457" s="37"/>
      <c r="Y5457" s="37"/>
      <c r="Z5457" s="37"/>
      <c r="AB5457" s="37"/>
    </row>
    <row r="5458" spans="1:28" x14ac:dyDescent="0.2">
      <c r="A5458" s="124"/>
      <c r="B5458" s="37"/>
      <c r="C5458" s="37"/>
      <c r="D5458" s="37"/>
      <c r="F5458" s="37"/>
      <c r="G5458" s="37"/>
      <c r="H5458" s="37"/>
      <c r="J5458" s="25"/>
      <c r="K5458" s="25"/>
      <c r="M5458" s="25"/>
      <c r="P5458" s="25"/>
      <c r="R5458" s="25"/>
      <c r="T5458" s="37"/>
      <c r="U5458" s="37"/>
      <c r="W5458" s="37"/>
      <c r="Y5458" s="37"/>
      <c r="Z5458" s="37"/>
      <c r="AB5458" s="37"/>
    </row>
    <row r="5459" spans="1:28" x14ac:dyDescent="0.2">
      <c r="A5459" s="124"/>
      <c r="B5459" s="37"/>
      <c r="C5459" s="37"/>
      <c r="D5459" s="37"/>
      <c r="F5459" s="37"/>
      <c r="G5459" s="37"/>
      <c r="H5459" s="37"/>
      <c r="J5459" s="25"/>
      <c r="K5459" s="25"/>
      <c r="M5459" s="25"/>
      <c r="P5459" s="25"/>
      <c r="R5459" s="25"/>
      <c r="T5459" s="37"/>
      <c r="U5459" s="37"/>
      <c r="W5459" s="37"/>
      <c r="Y5459" s="37"/>
      <c r="Z5459" s="37"/>
      <c r="AB5459" s="37"/>
    </row>
    <row r="5460" spans="1:28" x14ac:dyDescent="0.2">
      <c r="A5460" s="124"/>
      <c r="B5460" s="37"/>
      <c r="C5460" s="37"/>
      <c r="D5460" s="37"/>
      <c r="F5460" s="37"/>
      <c r="G5460" s="37"/>
      <c r="H5460" s="37"/>
      <c r="J5460" s="25"/>
      <c r="K5460" s="25"/>
      <c r="M5460" s="25"/>
      <c r="P5460" s="25"/>
      <c r="R5460" s="25"/>
      <c r="T5460" s="37"/>
      <c r="U5460" s="37"/>
      <c r="W5460" s="37"/>
      <c r="Y5460" s="37"/>
      <c r="Z5460" s="37"/>
      <c r="AB5460" s="37"/>
    </row>
    <row r="5461" spans="1:28" x14ac:dyDescent="0.2">
      <c r="A5461" s="124"/>
      <c r="B5461" s="37"/>
      <c r="C5461" s="37"/>
      <c r="D5461" s="37"/>
      <c r="F5461" s="37"/>
      <c r="G5461" s="37"/>
      <c r="H5461" s="37"/>
      <c r="J5461" s="25"/>
      <c r="K5461" s="25"/>
      <c r="M5461" s="25"/>
      <c r="P5461" s="25"/>
      <c r="R5461" s="25"/>
      <c r="T5461" s="37"/>
      <c r="U5461" s="37"/>
      <c r="W5461" s="37"/>
      <c r="Y5461" s="37"/>
      <c r="Z5461" s="37"/>
      <c r="AB5461" s="37"/>
    </row>
    <row r="5462" spans="1:28" x14ac:dyDescent="0.2">
      <c r="A5462" s="124"/>
      <c r="B5462" s="37"/>
      <c r="C5462" s="37"/>
      <c r="D5462" s="37"/>
      <c r="F5462" s="37"/>
      <c r="G5462" s="37"/>
      <c r="H5462" s="37"/>
      <c r="J5462" s="25"/>
      <c r="K5462" s="25"/>
      <c r="M5462" s="25"/>
      <c r="P5462" s="25"/>
      <c r="R5462" s="25"/>
      <c r="T5462" s="37"/>
      <c r="U5462" s="37"/>
      <c r="W5462" s="37"/>
      <c r="Y5462" s="37"/>
      <c r="Z5462" s="37"/>
      <c r="AB5462" s="37"/>
    </row>
    <row r="5463" spans="1:28" x14ac:dyDescent="0.2">
      <c r="A5463" s="124"/>
      <c r="B5463" s="37"/>
      <c r="C5463" s="37"/>
      <c r="D5463" s="37"/>
      <c r="F5463" s="37"/>
      <c r="G5463" s="37"/>
      <c r="H5463" s="37"/>
      <c r="J5463" s="25"/>
      <c r="K5463" s="25"/>
      <c r="M5463" s="25"/>
      <c r="P5463" s="25"/>
      <c r="R5463" s="25"/>
      <c r="T5463" s="37"/>
      <c r="U5463" s="37"/>
      <c r="W5463" s="37"/>
      <c r="Y5463" s="37"/>
      <c r="Z5463" s="37"/>
      <c r="AB5463" s="37"/>
    </row>
    <row r="5464" spans="1:28" x14ac:dyDescent="0.2">
      <c r="A5464" s="124"/>
      <c r="B5464" s="37"/>
      <c r="C5464" s="37"/>
      <c r="D5464" s="37"/>
      <c r="F5464" s="37"/>
      <c r="G5464" s="37"/>
      <c r="H5464" s="37"/>
      <c r="J5464" s="25"/>
      <c r="K5464" s="25"/>
      <c r="M5464" s="25"/>
      <c r="P5464" s="25"/>
      <c r="R5464" s="25"/>
      <c r="T5464" s="37"/>
      <c r="U5464" s="37"/>
      <c r="W5464" s="37"/>
      <c r="Y5464" s="37"/>
      <c r="Z5464" s="37"/>
      <c r="AB5464" s="37"/>
    </row>
    <row r="5465" spans="1:28" x14ac:dyDescent="0.2">
      <c r="A5465" s="124"/>
      <c r="B5465" s="37"/>
      <c r="C5465" s="37"/>
      <c r="D5465" s="37"/>
      <c r="F5465" s="37"/>
      <c r="G5465" s="37"/>
      <c r="H5465" s="37"/>
      <c r="J5465" s="25"/>
      <c r="K5465" s="25"/>
      <c r="M5465" s="25"/>
      <c r="P5465" s="25"/>
      <c r="R5465" s="25"/>
      <c r="T5465" s="37"/>
      <c r="U5465" s="37"/>
      <c r="W5465" s="37"/>
      <c r="Y5465" s="37"/>
      <c r="Z5465" s="37"/>
      <c r="AB5465" s="37"/>
    </row>
    <row r="5466" spans="1:28" x14ac:dyDescent="0.2">
      <c r="A5466" s="124"/>
      <c r="B5466" s="37"/>
      <c r="C5466" s="37"/>
      <c r="D5466" s="37"/>
      <c r="F5466" s="37"/>
      <c r="G5466" s="37"/>
      <c r="H5466" s="37"/>
      <c r="J5466" s="25"/>
      <c r="K5466" s="25"/>
      <c r="M5466" s="25"/>
      <c r="P5466" s="25"/>
      <c r="R5466" s="25"/>
      <c r="T5466" s="37"/>
      <c r="U5466" s="37"/>
      <c r="W5466" s="37"/>
      <c r="Y5466" s="37"/>
      <c r="Z5466" s="37"/>
      <c r="AB5466" s="37"/>
    </row>
    <row r="5467" spans="1:28" x14ac:dyDescent="0.2">
      <c r="A5467" s="124"/>
      <c r="B5467" s="37"/>
      <c r="C5467" s="37"/>
      <c r="D5467" s="37"/>
      <c r="F5467" s="37"/>
      <c r="G5467" s="37"/>
      <c r="H5467" s="37"/>
      <c r="J5467" s="25"/>
      <c r="K5467" s="25"/>
      <c r="M5467" s="25"/>
      <c r="P5467" s="25"/>
      <c r="R5467" s="25"/>
      <c r="T5467" s="37"/>
      <c r="U5467" s="37"/>
      <c r="W5467" s="37"/>
      <c r="Y5467" s="37"/>
      <c r="Z5467" s="37"/>
      <c r="AB5467" s="37"/>
    </row>
    <row r="5468" spans="1:28" x14ac:dyDescent="0.2">
      <c r="A5468" s="124"/>
      <c r="B5468" s="37"/>
      <c r="C5468" s="37"/>
      <c r="D5468" s="37"/>
      <c r="F5468" s="37"/>
      <c r="G5468" s="37"/>
      <c r="H5468" s="37"/>
      <c r="J5468" s="25"/>
      <c r="K5468" s="25"/>
      <c r="M5468" s="25"/>
      <c r="P5468" s="25"/>
      <c r="R5468" s="25"/>
      <c r="T5468" s="37"/>
      <c r="U5468" s="37"/>
      <c r="W5468" s="37"/>
      <c r="Y5468" s="37"/>
      <c r="Z5468" s="37"/>
      <c r="AB5468" s="37"/>
    </row>
    <row r="5469" spans="1:28" x14ac:dyDescent="0.2">
      <c r="A5469" s="124"/>
      <c r="B5469" s="37"/>
      <c r="C5469" s="37"/>
      <c r="D5469" s="37"/>
      <c r="F5469" s="37"/>
      <c r="G5469" s="37"/>
      <c r="H5469" s="37"/>
      <c r="J5469" s="25"/>
      <c r="K5469" s="25"/>
      <c r="M5469" s="25"/>
      <c r="P5469" s="25"/>
      <c r="R5469" s="25"/>
      <c r="T5469" s="37"/>
      <c r="U5469" s="37"/>
      <c r="W5469" s="37"/>
      <c r="Y5469" s="37"/>
      <c r="Z5469" s="37"/>
      <c r="AB5469" s="37"/>
    </row>
    <row r="5470" spans="1:28" x14ac:dyDescent="0.2">
      <c r="A5470" s="124"/>
      <c r="B5470" s="37"/>
      <c r="C5470" s="37"/>
      <c r="D5470" s="37"/>
      <c r="F5470" s="37"/>
      <c r="G5470" s="37"/>
      <c r="H5470" s="37"/>
      <c r="J5470" s="25"/>
      <c r="K5470" s="25"/>
      <c r="M5470" s="25"/>
      <c r="P5470" s="25"/>
      <c r="R5470" s="25"/>
      <c r="T5470" s="37"/>
      <c r="U5470" s="37"/>
      <c r="W5470" s="37"/>
      <c r="Y5470" s="37"/>
      <c r="Z5470" s="37"/>
      <c r="AB5470" s="37"/>
    </row>
    <row r="5471" spans="1:28" x14ac:dyDescent="0.2">
      <c r="A5471" s="124"/>
      <c r="B5471" s="37"/>
      <c r="C5471" s="37"/>
      <c r="D5471" s="37"/>
      <c r="F5471" s="37"/>
      <c r="G5471" s="37"/>
      <c r="H5471" s="37"/>
      <c r="J5471" s="25"/>
      <c r="K5471" s="25"/>
      <c r="M5471" s="25"/>
      <c r="P5471" s="25"/>
      <c r="R5471" s="25"/>
      <c r="T5471" s="37"/>
      <c r="U5471" s="37"/>
      <c r="W5471" s="37"/>
      <c r="Y5471" s="37"/>
      <c r="Z5471" s="37"/>
      <c r="AB5471" s="37"/>
    </row>
    <row r="5472" spans="1:28" x14ac:dyDescent="0.2">
      <c r="A5472" s="124"/>
      <c r="B5472" s="37"/>
      <c r="C5472" s="37"/>
      <c r="D5472" s="37"/>
      <c r="F5472" s="37"/>
      <c r="G5472" s="37"/>
      <c r="H5472" s="37"/>
      <c r="J5472" s="25"/>
      <c r="K5472" s="25"/>
      <c r="M5472" s="25"/>
      <c r="P5472" s="25"/>
      <c r="R5472" s="25"/>
      <c r="T5472" s="37"/>
      <c r="U5472" s="37"/>
      <c r="W5472" s="37"/>
      <c r="Y5472" s="37"/>
      <c r="Z5472" s="37"/>
      <c r="AB5472" s="37"/>
    </row>
    <row r="5473" spans="1:28" x14ac:dyDescent="0.2">
      <c r="A5473" s="124"/>
      <c r="B5473" s="37"/>
      <c r="C5473" s="37"/>
      <c r="D5473" s="37"/>
      <c r="F5473" s="37"/>
      <c r="G5473" s="37"/>
      <c r="H5473" s="37"/>
      <c r="J5473" s="25"/>
      <c r="K5473" s="25"/>
      <c r="M5473" s="25"/>
      <c r="P5473" s="25"/>
      <c r="R5473" s="25"/>
      <c r="T5473" s="37"/>
      <c r="U5473" s="37"/>
      <c r="W5473" s="37"/>
      <c r="Y5473" s="37"/>
      <c r="Z5473" s="37"/>
      <c r="AB5473" s="37"/>
    </row>
    <row r="5474" spans="1:28" x14ac:dyDescent="0.2">
      <c r="A5474" s="124"/>
      <c r="B5474" s="37"/>
      <c r="C5474" s="37"/>
      <c r="D5474" s="37"/>
      <c r="F5474" s="37"/>
      <c r="G5474" s="37"/>
      <c r="H5474" s="37"/>
      <c r="J5474" s="25"/>
      <c r="K5474" s="25"/>
      <c r="M5474" s="25"/>
      <c r="P5474" s="25"/>
      <c r="R5474" s="25"/>
      <c r="T5474" s="37"/>
      <c r="U5474" s="37"/>
      <c r="W5474" s="37"/>
      <c r="Y5474" s="37"/>
      <c r="Z5474" s="37"/>
      <c r="AB5474" s="37"/>
    </row>
    <row r="5475" spans="1:28" x14ac:dyDescent="0.2">
      <c r="A5475" s="124"/>
      <c r="B5475" s="37"/>
      <c r="C5475" s="37"/>
      <c r="D5475" s="37"/>
      <c r="F5475" s="37"/>
      <c r="G5475" s="37"/>
      <c r="H5475" s="37"/>
      <c r="J5475" s="25"/>
      <c r="K5475" s="25"/>
      <c r="M5475" s="25"/>
      <c r="P5475" s="25"/>
      <c r="R5475" s="25"/>
      <c r="T5475" s="37"/>
      <c r="U5475" s="37"/>
      <c r="W5475" s="37"/>
      <c r="Y5475" s="37"/>
      <c r="Z5475" s="37"/>
      <c r="AB5475" s="37"/>
    </row>
    <row r="5476" spans="1:28" x14ac:dyDescent="0.2">
      <c r="A5476" s="124"/>
      <c r="B5476" s="37"/>
      <c r="C5476" s="37"/>
      <c r="D5476" s="37"/>
      <c r="F5476" s="37"/>
      <c r="G5476" s="37"/>
      <c r="H5476" s="37"/>
      <c r="J5476" s="25"/>
      <c r="K5476" s="25"/>
      <c r="M5476" s="25"/>
      <c r="P5476" s="25"/>
      <c r="R5476" s="25"/>
      <c r="T5476" s="37"/>
      <c r="U5476" s="37"/>
      <c r="W5476" s="37"/>
      <c r="Y5476" s="37"/>
      <c r="Z5476" s="37"/>
      <c r="AB5476" s="37"/>
    </row>
    <row r="5477" spans="1:28" x14ac:dyDescent="0.2">
      <c r="A5477" s="124"/>
      <c r="B5477" s="37"/>
      <c r="C5477" s="37"/>
      <c r="D5477" s="37"/>
      <c r="F5477" s="37"/>
      <c r="G5477" s="37"/>
      <c r="H5477" s="37"/>
      <c r="J5477" s="25"/>
      <c r="K5477" s="25"/>
      <c r="M5477" s="25"/>
      <c r="P5477" s="25"/>
      <c r="R5477" s="25"/>
      <c r="T5477" s="37"/>
      <c r="U5477" s="37"/>
      <c r="W5477" s="37"/>
      <c r="Y5477" s="37"/>
      <c r="Z5477" s="37"/>
      <c r="AB5477" s="37"/>
    </row>
    <row r="5478" spans="1:28" x14ac:dyDescent="0.2">
      <c r="A5478" s="124"/>
      <c r="B5478" s="37"/>
      <c r="C5478" s="37"/>
      <c r="D5478" s="37"/>
      <c r="F5478" s="37"/>
      <c r="G5478" s="37"/>
      <c r="H5478" s="37"/>
      <c r="J5478" s="25"/>
      <c r="K5478" s="25"/>
      <c r="M5478" s="25"/>
      <c r="P5478" s="25"/>
      <c r="R5478" s="25"/>
      <c r="T5478" s="37"/>
      <c r="U5478" s="37"/>
      <c r="W5478" s="37"/>
      <c r="Y5478" s="37"/>
      <c r="Z5478" s="37"/>
      <c r="AB5478" s="37"/>
    </row>
    <row r="5479" spans="1:28" x14ac:dyDescent="0.2">
      <c r="A5479" s="124"/>
      <c r="B5479" s="37"/>
      <c r="C5479" s="37"/>
      <c r="D5479" s="37"/>
      <c r="F5479" s="37"/>
      <c r="G5479" s="37"/>
      <c r="H5479" s="37"/>
      <c r="J5479" s="25"/>
      <c r="K5479" s="25"/>
      <c r="M5479" s="25"/>
      <c r="P5479" s="25"/>
      <c r="R5479" s="25"/>
      <c r="T5479" s="37"/>
      <c r="U5479" s="37"/>
      <c r="W5479" s="37"/>
      <c r="Y5479" s="37"/>
      <c r="Z5479" s="37"/>
      <c r="AB5479" s="37"/>
    </row>
    <row r="5480" spans="1:28" x14ac:dyDescent="0.2">
      <c r="A5480" s="124"/>
      <c r="B5480" s="37"/>
      <c r="C5480" s="37"/>
      <c r="D5480" s="37"/>
      <c r="F5480" s="37"/>
      <c r="G5480" s="37"/>
      <c r="H5480" s="37"/>
      <c r="J5480" s="25"/>
      <c r="K5480" s="25"/>
      <c r="M5480" s="25"/>
      <c r="P5480" s="25"/>
      <c r="R5480" s="25"/>
      <c r="T5480" s="37"/>
      <c r="U5480" s="37"/>
      <c r="W5480" s="37"/>
      <c r="Y5480" s="37"/>
      <c r="Z5480" s="37"/>
      <c r="AB5480" s="37"/>
    </row>
    <row r="5481" spans="1:28" x14ac:dyDescent="0.2">
      <c r="A5481" s="124"/>
      <c r="B5481" s="37"/>
      <c r="C5481" s="37"/>
      <c r="D5481" s="37"/>
      <c r="F5481" s="37"/>
      <c r="G5481" s="37"/>
      <c r="H5481" s="37"/>
      <c r="J5481" s="25"/>
      <c r="K5481" s="25"/>
      <c r="M5481" s="25"/>
      <c r="P5481" s="25"/>
      <c r="R5481" s="25"/>
      <c r="T5481" s="37"/>
      <c r="U5481" s="37"/>
      <c r="W5481" s="37"/>
      <c r="Y5481" s="37"/>
      <c r="Z5481" s="37"/>
      <c r="AB5481" s="37"/>
    </row>
    <row r="5482" spans="1:28" x14ac:dyDescent="0.2">
      <c r="A5482" s="124"/>
      <c r="B5482" s="37"/>
      <c r="C5482" s="37"/>
      <c r="D5482" s="37"/>
      <c r="F5482" s="37"/>
      <c r="G5482" s="37"/>
      <c r="H5482" s="37"/>
      <c r="J5482" s="25"/>
      <c r="K5482" s="25"/>
      <c r="M5482" s="25"/>
      <c r="P5482" s="25"/>
      <c r="R5482" s="25"/>
      <c r="T5482" s="37"/>
      <c r="U5482" s="37"/>
      <c r="W5482" s="37"/>
      <c r="Y5482" s="37"/>
      <c r="Z5482" s="37"/>
      <c r="AB5482" s="37"/>
    </row>
    <row r="5483" spans="1:28" x14ac:dyDescent="0.2">
      <c r="A5483" s="124"/>
      <c r="B5483" s="37"/>
      <c r="C5483" s="37"/>
      <c r="D5483" s="37"/>
      <c r="F5483" s="37"/>
      <c r="G5483" s="37"/>
      <c r="H5483" s="37"/>
      <c r="J5483" s="25"/>
      <c r="K5483" s="25"/>
      <c r="M5483" s="25"/>
      <c r="P5483" s="25"/>
      <c r="R5483" s="25"/>
      <c r="T5483" s="37"/>
      <c r="U5483" s="37"/>
      <c r="W5483" s="37"/>
      <c r="Y5483" s="37"/>
      <c r="Z5483" s="37"/>
      <c r="AB5483" s="37"/>
    </row>
    <row r="5484" spans="1:28" x14ac:dyDescent="0.2">
      <c r="A5484" s="124"/>
      <c r="B5484" s="37"/>
      <c r="C5484" s="37"/>
      <c r="D5484" s="37"/>
      <c r="F5484" s="37"/>
      <c r="G5484" s="37"/>
      <c r="H5484" s="37"/>
      <c r="J5484" s="25"/>
      <c r="K5484" s="25"/>
      <c r="M5484" s="25"/>
      <c r="P5484" s="25"/>
      <c r="R5484" s="25"/>
      <c r="T5484" s="37"/>
      <c r="U5484" s="37"/>
      <c r="W5484" s="37"/>
      <c r="Y5484" s="37"/>
      <c r="Z5484" s="37"/>
      <c r="AB5484" s="37"/>
    </row>
    <row r="5485" spans="1:28" x14ac:dyDescent="0.2">
      <c r="A5485" s="124"/>
      <c r="B5485" s="37"/>
      <c r="C5485" s="37"/>
      <c r="D5485" s="37"/>
      <c r="F5485" s="37"/>
      <c r="G5485" s="37"/>
      <c r="H5485" s="37"/>
      <c r="J5485" s="25"/>
      <c r="K5485" s="25"/>
      <c r="M5485" s="25"/>
      <c r="P5485" s="25"/>
      <c r="R5485" s="25"/>
      <c r="T5485" s="37"/>
      <c r="U5485" s="37"/>
      <c r="W5485" s="37"/>
      <c r="Y5485" s="37"/>
      <c r="Z5485" s="37"/>
      <c r="AB5485" s="37"/>
    </row>
    <row r="5486" spans="1:28" x14ac:dyDescent="0.2">
      <c r="A5486" s="124"/>
      <c r="B5486" s="37"/>
      <c r="C5486" s="37"/>
      <c r="D5486" s="37"/>
      <c r="F5486" s="37"/>
      <c r="G5486" s="37"/>
      <c r="H5486" s="37"/>
      <c r="J5486" s="25"/>
      <c r="K5486" s="25"/>
      <c r="M5486" s="25"/>
      <c r="P5486" s="25"/>
      <c r="R5486" s="25"/>
      <c r="T5486" s="37"/>
      <c r="U5486" s="37"/>
      <c r="W5486" s="37"/>
      <c r="Y5486" s="37"/>
      <c r="Z5486" s="37"/>
      <c r="AB5486" s="37"/>
    </row>
    <row r="5487" spans="1:28" x14ac:dyDescent="0.2">
      <c r="A5487" s="124"/>
      <c r="B5487" s="37"/>
      <c r="C5487" s="37"/>
      <c r="D5487" s="37"/>
      <c r="F5487" s="37"/>
      <c r="G5487" s="37"/>
      <c r="H5487" s="37"/>
      <c r="J5487" s="25"/>
      <c r="K5487" s="25"/>
      <c r="M5487" s="25"/>
      <c r="P5487" s="25"/>
      <c r="R5487" s="25"/>
      <c r="T5487" s="37"/>
      <c r="U5487" s="37"/>
      <c r="W5487" s="37"/>
      <c r="Y5487" s="37"/>
      <c r="Z5487" s="37"/>
      <c r="AB5487" s="37"/>
    </row>
    <row r="5488" spans="1:28" x14ac:dyDescent="0.2">
      <c r="A5488" s="124"/>
      <c r="B5488" s="37"/>
      <c r="C5488" s="37"/>
      <c r="D5488" s="37"/>
      <c r="F5488" s="37"/>
      <c r="G5488" s="37"/>
      <c r="H5488" s="37"/>
      <c r="J5488" s="25"/>
      <c r="K5488" s="25"/>
      <c r="M5488" s="25"/>
      <c r="P5488" s="25"/>
      <c r="R5488" s="25"/>
      <c r="T5488" s="37"/>
      <c r="U5488" s="37"/>
      <c r="W5488" s="37"/>
      <c r="Y5488" s="37"/>
      <c r="Z5488" s="37"/>
      <c r="AB5488" s="37"/>
    </row>
    <row r="5489" spans="1:28" x14ac:dyDescent="0.2">
      <c r="A5489" s="124"/>
      <c r="B5489" s="37"/>
      <c r="C5489" s="37"/>
      <c r="D5489" s="37"/>
      <c r="F5489" s="37"/>
      <c r="G5489" s="37"/>
      <c r="H5489" s="37"/>
      <c r="J5489" s="25"/>
      <c r="K5489" s="25"/>
      <c r="M5489" s="25"/>
      <c r="P5489" s="25"/>
      <c r="R5489" s="25"/>
      <c r="T5489" s="37"/>
      <c r="U5489" s="37"/>
      <c r="W5489" s="37"/>
      <c r="Y5489" s="37"/>
      <c r="Z5489" s="37"/>
      <c r="AB5489" s="37"/>
    </row>
    <row r="5490" spans="1:28" x14ac:dyDescent="0.2">
      <c r="A5490" s="124"/>
      <c r="B5490" s="37"/>
      <c r="C5490" s="37"/>
      <c r="D5490" s="37"/>
      <c r="F5490" s="37"/>
      <c r="G5490" s="37"/>
      <c r="H5490" s="37"/>
      <c r="J5490" s="25"/>
      <c r="K5490" s="25"/>
      <c r="M5490" s="25"/>
      <c r="P5490" s="25"/>
      <c r="R5490" s="25"/>
      <c r="T5490" s="37"/>
      <c r="U5490" s="37"/>
      <c r="W5490" s="37"/>
      <c r="Y5490" s="37"/>
      <c r="Z5490" s="37"/>
      <c r="AB5490" s="37"/>
    </row>
    <row r="5491" spans="1:28" x14ac:dyDescent="0.2">
      <c r="A5491" s="124"/>
      <c r="B5491" s="37"/>
      <c r="C5491" s="37"/>
      <c r="D5491" s="37"/>
      <c r="F5491" s="37"/>
      <c r="G5491" s="37"/>
      <c r="H5491" s="37"/>
      <c r="J5491" s="25"/>
      <c r="K5491" s="25"/>
      <c r="M5491" s="25"/>
      <c r="P5491" s="25"/>
      <c r="R5491" s="25"/>
      <c r="T5491" s="37"/>
      <c r="U5491" s="37"/>
      <c r="W5491" s="37"/>
      <c r="Y5491" s="37"/>
      <c r="Z5491" s="37"/>
      <c r="AB5491" s="37"/>
    </row>
    <row r="5492" spans="1:28" x14ac:dyDescent="0.2">
      <c r="A5492" s="124"/>
      <c r="B5492" s="37"/>
      <c r="C5492" s="37"/>
      <c r="D5492" s="37"/>
      <c r="F5492" s="37"/>
      <c r="G5492" s="37"/>
      <c r="H5492" s="37"/>
      <c r="J5492" s="25"/>
      <c r="K5492" s="25"/>
      <c r="M5492" s="25"/>
      <c r="P5492" s="25"/>
      <c r="R5492" s="25"/>
      <c r="T5492" s="37"/>
      <c r="U5492" s="37"/>
      <c r="W5492" s="37"/>
      <c r="Y5492" s="37"/>
      <c r="Z5492" s="37"/>
      <c r="AB5492" s="37"/>
    </row>
    <row r="5493" spans="1:28" x14ac:dyDescent="0.2">
      <c r="A5493" s="124"/>
      <c r="B5493" s="37"/>
      <c r="C5493" s="37"/>
      <c r="D5493" s="37"/>
      <c r="F5493" s="37"/>
      <c r="G5493" s="37"/>
      <c r="H5493" s="37"/>
      <c r="J5493" s="25"/>
      <c r="K5493" s="25"/>
      <c r="M5493" s="25"/>
      <c r="P5493" s="25"/>
      <c r="R5493" s="25"/>
      <c r="T5493" s="37"/>
      <c r="U5493" s="37"/>
      <c r="W5493" s="37"/>
      <c r="Y5493" s="37"/>
      <c r="Z5493" s="37"/>
      <c r="AB5493" s="37"/>
    </row>
    <row r="5494" spans="1:28" x14ac:dyDescent="0.2">
      <c r="A5494" s="124"/>
      <c r="B5494" s="37"/>
      <c r="C5494" s="37"/>
      <c r="D5494" s="37"/>
      <c r="F5494" s="37"/>
      <c r="G5494" s="37"/>
      <c r="H5494" s="37"/>
      <c r="J5494" s="25"/>
      <c r="K5494" s="25"/>
      <c r="M5494" s="25"/>
      <c r="P5494" s="25"/>
      <c r="R5494" s="25"/>
      <c r="T5494" s="37"/>
      <c r="U5494" s="37"/>
      <c r="W5494" s="37"/>
      <c r="Y5494" s="37"/>
      <c r="Z5494" s="37"/>
      <c r="AB5494" s="37"/>
    </row>
    <row r="5495" spans="1:28" x14ac:dyDescent="0.2">
      <c r="A5495" s="124"/>
      <c r="B5495" s="37"/>
      <c r="C5495" s="37"/>
      <c r="D5495" s="37"/>
      <c r="F5495" s="37"/>
      <c r="G5495" s="37"/>
      <c r="H5495" s="37"/>
      <c r="J5495" s="25"/>
      <c r="K5495" s="25"/>
      <c r="M5495" s="25"/>
      <c r="P5495" s="25"/>
      <c r="R5495" s="25"/>
      <c r="T5495" s="37"/>
      <c r="U5495" s="37"/>
      <c r="W5495" s="37"/>
      <c r="Y5495" s="37"/>
      <c r="Z5495" s="37"/>
      <c r="AB5495" s="37"/>
    </row>
    <row r="5496" spans="1:28" x14ac:dyDescent="0.2">
      <c r="A5496" s="124"/>
      <c r="B5496" s="37"/>
      <c r="C5496" s="37"/>
      <c r="D5496" s="37"/>
      <c r="F5496" s="37"/>
      <c r="G5496" s="37"/>
      <c r="H5496" s="37"/>
      <c r="J5496" s="25"/>
      <c r="K5496" s="25"/>
      <c r="M5496" s="25"/>
      <c r="P5496" s="25"/>
      <c r="R5496" s="25"/>
      <c r="T5496" s="37"/>
      <c r="U5496" s="37"/>
      <c r="W5496" s="37"/>
      <c r="Y5496" s="37"/>
      <c r="Z5496" s="37"/>
      <c r="AB5496" s="37"/>
    </row>
    <row r="5497" spans="1:28" x14ac:dyDescent="0.2">
      <c r="A5497" s="124"/>
      <c r="B5497" s="37"/>
      <c r="C5497" s="37"/>
      <c r="D5497" s="37"/>
      <c r="F5497" s="37"/>
      <c r="G5497" s="37"/>
      <c r="H5497" s="37"/>
      <c r="J5497" s="25"/>
      <c r="K5497" s="25"/>
      <c r="M5497" s="25"/>
      <c r="P5497" s="25"/>
      <c r="R5497" s="25"/>
      <c r="T5497" s="37"/>
      <c r="U5497" s="37"/>
      <c r="W5497" s="37"/>
      <c r="Y5497" s="37"/>
      <c r="Z5497" s="37"/>
      <c r="AB5497" s="37"/>
    </row>
    <row r="5498" spans="1:28" x14ac:dyDescent="0.2">
      <c r="A5498" s="124"/>
      <c r="B5498" s="37"/>
      <c r="C5498" s="37"/>
      <c r="D5498" s="37"/>
      <c r="F5498" s="37"/>
      <c r="G5498" s="37"/>
      <c r="H5498" s="37"/>
      <c r="J5498" s="25"/>
      <c r="K5498" s="25"/>
      <c r="M5498" s="25"/>
      <c r="P5498" s="25"/>
      <c r="R5498" s="25"/>
      <c r="T5498" s="37"/>
      <c r="U5498" s="37"/>
      <c r="W5498" s="37"/>
      <c r="Y5498" s="37"/>
      <c r="Z5498" s="37"/>
      <c r="AB5498" s="37"/>
    </row>
    <row r="5499" spans="1:28" x14ac:dyDescent="0.2">
      <c r="A5499" s="124"/>
      <c r="B5499" s="37"/>
      <c r="C5499" s="37"/>
      <c r="D5499" s="37"/>
      <c r="F5499" s="37"/>
      <c r="G5499" s="37"/>
      <c r="H5499" s="37"/>
      <c r="J5499" s="25"/>
      <c r="K5499" s="25"/>
      <c r="M5499" s="25"/>
      <c r="P5499" s="25"/>
      <c r="R5499" s="25"/>
      <c r="T5499" s="37"/>
      <c r="U5499" s="37"/>
      <c r="W5499" s="37"/>
      <c r="Y5499" s="37"/>
      <c r="Z5499" s="37"/>
      <c r="AB5499" s="37"/>
    </row>
    <row r="5500" spans="1:28" x14ac:dyDescent="0.2">
      <c r="A5500" s="124"/>
      <c r="B5500" s="37"/>
      <c r="C5500" s="37"/>
      <c r="D5500" s="37"/>
      <c r="F5500" s="37"/>
      <c r="G5500" s="37"/>
      <c r="H5500" s="37"/>
      <c r="J5500" s="25"/>
      <c r="K5500" s="25"/>
      <c r="M5500" s="25"/>
      <c r="P5500" s="25"/>
      <c r="R5500" s="25"/>
      <c r="T5500" s="37"/>
      <c r="U5500" s="37"/>
      <c r="W5500" s="37"/>
      <c r="Y5500" s="37"/>
      <c r="Z5500" s="37"/>
      <c r="AB5500" s="37"/>
    </row>
    <row r="5501" spans="1:28" x14ac:dyDescent="0.2">
      <c r="A5501" s="124"/>
      <c r="B5501" s="37"/>
      <c r="C5501" s="37"/>
      <c r="D5501" s="37"/>
      <c r="F5501" s="37"/>
      <c r="G5501" s="37"/>
      <c r="H5501" s="37"/>
      <c r="J5501" s="25"/>
      <c r="K5501" s="25"/>
      <c r="M5501" s="25"/>
      <c r="P5501" s="25"/>
      <c r="R5501" s="25"/>
      <c r="T5501" s="37"/>
      <c r="U5501" s="37"/>
      <c r="W5501" s="37"/>
      <c r="Y5501" s="37"/>
      <c r="Z5501" s="37"/>
      <c r="AB5501" s="37"/>
    </row>
    <row r="5502" spans="1:28" x14ac:dyDescent="0.2">
      <c r="A5502" s="124"/>
      <c r="B5502" s="37"/>
      <c r="C5502" s="37"/>
      <c r="D5502" s="37"/>
      <c r="F5502" s="37"/>
      <c r="G5502" s="37"/>
      <c r="H5502" s="37"/>
      <c r="J5502" s="25"/>
      <c r="K5502" s="25"/>
      <c r="M5502" s="25"/>
      <c r="P5502" s="25"/>
      <c r="R5502" s="25"/>
      <c r="T5502" s="37"/>
      <c r="U5502" s="37"/>
      <c r="W5502" s="37"/>
      <c r="Y5502" s="37"/>
      <c r="Z5502" s="37"/>
      <c r="AB5502" s="37"/>
    </row>
    <row r="5503" spans="1:28" x14ac:dyDescent="0.2">
      <c r="A5503" s="124"/>
      <c r="B5503" s="37"/>
      <c r="C5503" s="37"/>
      <c r="D5503" s="37"/>
      <c r="F5503" s="37"/>
      <c r="G5503" s="37"/>
      <c r="H5503" s="37"/>
      <c r="J5503" s="25"/>
      <c r="K5503" s="25"/>
      <c r="M5503" s="25"/>
      <c r="P5503" s="25"/>
      <c r="R5503" s="25"/>
      <c r="T5503" s="37"/>
      <c r="U5503" s="37"/>
      <c r="W5503" s="37"/>
      <c r="Y5503" s="37"/>
      <c r="Z5503" s="37"/>
      <c r="AB5503" s="37"/>
    </row>
    <row r="5504" spans="1:28" x14ac:dyDescent="0.2">
      <c r="A5504" s="124"/>
      <c r="B5504" s="37"/>
      <c r="C5504" s="37"/>
      <c r="D5504" s="37"/>
      <c r="F5504" s="37"/>
      <c r="G5504" s="37"/>
      <c r="H5504" s="37"/>
      <c r="J5504" s="25"/>
      <c r="K5504" s="25"/>
      <c r="M5504" s="25"/>
      <c r="P5504" s="25"/>
      <c r="R5504" s="25"/>
      <c r="T5504" s="37"/>
      <c r="U5504" s="37"/>
      <c r="W5504" s="37"/>
      <c r="Y5504" s="37"/>
      <c r="Z5504" s="37"/>
      <c r="AB5504" s="37"/>
    </row>
    <row r="5505" spans="1:28" x14ac:dyDescent="0.2">
      <c r="A5505" s="124"/>
      <c r="B5505" s="37"/>
      <c r="C5505" s="37"/>
      <c r="D5505" s="37"/>
      <c r="F5505" s="37"/>
      <c r="G5505" s="37"/>
      <c r="H5505" s="37"/>
      <c r="J5505" s="25"/>
      <c r="K5505" s="25"/>
      <c r="M5505" s="25"/>
      <c r="P5505" s="25"/>
      <c r="R5505" s="25"/>
      <c r="T5505" s="37"/>
      <c r="U5505" s="37"/>
      <c r="W5505" s="37"/>
      <c r="Y5505" s="37"/>
      <c r="Z5505" s="37"/>
      <c r="AB5505" s="37"/>
    </row>
    <row r="5506" spans="1:28" x14ac:dyDescent="0.2">
      <c r="A5506" s="124"/>
      <c r="B5506" s="37"/>
      <c r="C5506" s="37"/>
      <c r="D5506" s="37"/>
      <c r="F5506" s="37"/>
      <c r="G5506" s="37"/>
      <c r="H5506" s="37"/>
      <c r="J5506" s="25"/>
      <c r="K5506" s="25"/>
      <c r="M5506" s="25"/>
      <c r="P5506" s="25"/>
      <c r="R5506" s="25"/>
      <c r="T5506" s="37"/>
      <c r="U5506" s="37"/>
      <c r="W5506" s="37"/>
      <c r="Y5506" s="37"/>
      <c r="Z5506" s="37"/>
      <c r="AB5506" s="37"/>
    </row>
    <row r="5507" spans="1:28" x14ac:dyDescent="0.2">
      <c r="A5507" s="124"/>
      <c r="B5507" s="37"/>
      <c r="C5507" s="37"/>
      <c r="D5507" s="37"/>
      <c r="F5507" s="37"/>
      <c r="G5507" s="37"/>
      <c r="H5507" s="37"/>
      <c r="J5507" s="25"/>
      <c r="K5507" s="25"/>
      <c r="M5507" s="25"/>
      <c r="P5507" s="25"/>
      <c r="R5507" s="25"/>
      <c r="T5507" s="37"/>
      <c r="U5507" s="37"/>
      <c r="W5507" s="37"/>
      <c r="Y5507" s="37"/>
      <c r="Z5507" s="37"/>
      <c r="AB5507" s="37"/>
    </row>
    <row r="5508" spans="1:28" x14ac:dyDescent="0.2">
      <c r="A5508" s="124"/>
      <c r="B5508" s="37"/>
      <c r="C5508" s="37"/>
      <c r="D5508" s="37"/>
      <c r="F5508" s="37"/>
      <c r="G5508" s="37"/>
      <c r="H5508" s="37"/>
      <c r="J5508" s="25"/>
      <c r="K5508" s="25"/>
      <c r="M5508" s="25"/>
      <c r="P5508" s="25"/>
      <c r="R5508" s="25"/>
      <c r="T5508" s="37"/>
      <c r="U5508" s="37"/>
      <c r="W5508" s="37"/>
      <c r="Y5508" s="37"/>
      <c r="Z5508" s="37"/>
      <c r="AB5508" s="37"/>
    </row>
    <row r="5509" spans="1:28" x14ac:dyDescent="0.2">
      <c r="A5509" s="124"/>
      <c r="B5509" s="37"/>
      <c r="C5509" s="37"/>
      <c r="D5509" s="37"/>
      <c r="F5509" s="37"/>
      <c r="G5509" s="37"/>
      <c r="H5509" s="37"/>
      <c r="J5509" s="25"/>
      <c r="K5509" s="25"/>
      <c r="M5509" s="25"/>
      <c r="P5509" s="25"/>
      <c r="R5509" s="25"/>
      <c r="T5509" s="37"/>
      <c r="U5509" s="37"/>
      <c r="W5509" s="37"/>
      <c r="Y5509" s="37"/>
      <c r="Z5509" s="37"/>
      <c r="AB5509" s="37"/>
    </row>
    <row r="5510" spans="1:28" x14ac:dyDescent="0.2">
      <c r="A5510" s="124"/>
      <c r="B5510" s="37"/>
      <c r="C5510" s="37"/>
      <c r="D5510" s="37"/>
      <c r="F5510" s="37"/>
      <c r="G5510" s="37"/>
      <c r="H5510" s="37"/>
      <c r="J5510" s="25"/>
      <c r="K5510" s="25"/>
      <c r="M5510" s="25"/>
      <c r="P5510" s="25"/>
      <c r="R5510" s="25"/>
      <c r="T5510" s="37"/>
      <c r="U5510" s="37"/>
      <c r="W5510" s="37"/>
      <c r="Y5510" s="37"/>
      <c r="Z5510" s="37"/>
      <c r="AB5510" s="37"/>
    </row>
    <row r="5511" spans="1:28" x14ac:dyDescent="0.2">
      <c r="A5511" s="124"/>
      <c r="B5511" s="37"/>
      <c r="C5511" s="37"/>
      <c r="D5511" s="37"/>
      <c r="F5511" s="37"/>
      <c r="G5511" s="37"/>
      <c r="H5511" s="37"/>
      <c r="J5511" s="25"/>
      <c r="K5511" s="25"/>
      <c r="M5511" s="25"/>
      <c r="P5511" s="25"/>
      <c r="R5511" s="25"/>
      <c r="T5511" s="37"/>
      <c r="U5511" s="37"/>
      <c r="W5511" s="37"/>
      <c r="Y5511" s="37"/>
      <c r="Z5511" s="37"/>
      <c r="AB5511" s="37"/>
    </row>
    <row r="5512" spans="1:28" x14ac:dyDescent="0.2">
      <c r="A5512" s="124"/>
      <c r="B5512" s="37"/>
      <c r="C5512" s="37"/>
      <c r="D5512" s="37"/>
      <c r="F5512" s="37"/>
      <c r="G5512" s="37"/>
      <c r="H5512" s="37"/>
      <c r="J5512" s="25"/>
      <c r="K5512" s="25"/>
      <c r="M5512" s="25"/>
      <c r="P5512" s="25"/>
      <c r="R5512" s="25"/>
      <c r="T5512" s="37"/>
      <c r="U5512" s="37"/>
      <c r="W5512" s="37"/>
      <c r="Y5512" s="37"/>
      <c r="Z5512" s="37"/>
      <c r="AB5512" s="37"/>
    </row>
    <row r="5513" spans="1:28" x14ac:dyDescent="0.2">
      <c r="A5513" s="124"/>
      <c r="B5513" s="37"/>
      <c r="C5513" s="37"/>
      <c r="D5513" s="37"/>
      <c r="F5513" s="37"/>
      <c r="G5513" s="37"/>
      <c r="H5513" s="37"/>
      <c r="J5513" s="25"/>
      <c r="K5513" s="25"/>
      <c r="M5513" s="25"/>
      <c r="P5513" s="25"/>
      <c r="R5513" s="25"/>
      <c r="T5513" s="37"/>
      <c r="U5513" s="37"/>
      <c r="W5513" s="37"/>
      <c r="Y5513" s="37"/>
      <c r="Z5513" s="37"/>
      <c r="AB5513" s="37"/>
    </row>
    <row r="5514" spans="1:28" x14ac:dyDescent="0.2">
      <c r="A5514" s="124"/>
      <c r="B5514" s="37"/>
      <c r="C5514" s="37"/>
      <c r="D5514" s="37"/>
      <c r="F5514" s="37"/>
      <c r="G5514" s="37"/>
      <c r="H5514" s="37"/>
      <c r="J5514" s="25"/>
      <c r="K5514" s="25"/>
      <c r="M5514" s="25"/>
      <c r="P5514" s="25"/>
      <c r="R5514" s="25"/>
      <c r="T5514" s="37"/>
      <c r="U5514" s="37"/>
      <c r="W5514" s="37"/>
      <c r="Y5514" s="37"/>
      <c r="Z5514" s="37"/>
      <c r="AB5514" s="37"/>
    </row>
    <row r="5515" spans="1:28" x14ac:dyDescent="0.2">
      <c r="A5515" s="124"/>
      <c r="B5515" s="37"/>
      <c r="C5515" s="37"/>
      <c r="D5515" s="37"/>
      <c r="F5515" s="37"/>
      <c r="G5515" s="37"/>
      <c r="H5515" s="37"/>
      <c r="J5515" s="25"/>
      <c r="K5515" s="25"/>
      <c r="M5515" s="25"/>
      <c r="P5515" s="25"/>
      <c r="R5515" s="25"/>
      <c r="T5515" s="37"/>
      <c r="U5515" s="37"/>
      <c r="W5515" s="37"/>
      <c r="Y5515" s="37"/>
      <c r="Z5515" s="37"/>
      <c r="AB5515" s="37"/>
    </row>
    <row r="5516" spans="1:28" x14ac:dyDescent="0.2">
      <c r="A5516" s="124"/>
      <c r="B5516" s="37"/>
      <c r="C5516" s="37"/>
      <c r="D5516" s="37"/>
      <c r="F5516" s="37"/>
      <c r="G5516" s="37"/>
      <c r="H5516" s="37"/>
      <c r="J5516" s="25"/>
      <c r="K5516" s="25"/>
      <c r="M5516" s="25"/>
      <c r="P5516" s="25"/>
      <c r="R5516" s="25"/>
      <c r="T5516" s="37"/>
      <c r="U5516" s="37"/>
      <c r="W5516" s="37"/>
      <c r="Y5516" s="37"/>
      <c r="Z5516" s="37"/>
      <c r="AB5516" s="37"/>
    </row>
    <row r="5517" spans="1:28" x14ac:dyDescent="0.2">
      <c r="A5517" s="124"/>
      <c r="B5517" s="37"/>
      <c r="C5517" s="37"/>
      <c r="D5517" s="37"/>
      <c r="F5517" s="37"/>
      <c r="G5517" s="37"/>
      <c r="H5517" s="37"/>
      <c r="J5517" s="25"/>
      <c r="K5517" s="25"/>
      <c r="M5517" s="25"/>
      <c r="P5517" s="25"/>
      <c r="R5517" s="25"/>
      <c r="T5517" s="37"/>
      <c r="U5517" s="37"/>
      <c r="W5517" s="37"/>
      <c r="Y5517" s="37"/>
      <c r="Z5517" s="37"/>
      <c r="AB5517" s="37"/>
    </row>
    <row r="5518" spans="1:28" x14ac:dyDescent="0.2">
      <c r="A5518" s="124"/>
      <c r="B5518" s="37"/>
      <c r="C5518" s="37"/>
      <c r="D5518" s="37"/>
      <c r="F5518" s="37"/>
      <c r="G5518" s="37"/>
      <c r="H5518" s="37"/>
      <c r="J5518" s="25"/>
      <c r="K5518" s="25"/>
      <c r="M5518" s="25"/>
      <c r="P5518" s="25"/>
      <c r="R5518" s="25"/>
      <c r="T5518" s="37"/>
      <c r="U5518" s="37"/>
      <c r="W5518" s="37"/>
      <c r="Y5518" s="37"/>
      <c r="Z5518" s="37"/>
      <c r="AB5518" s="37"/>
    </row>
    <row r="5519" spans="1:28" x14ac:dyDescent="0.2">
      <c r="A5519" s="124"/>
      <c r="B5519" s="37"/>
      <c r="C5519" s="37"/>
      <c r="D5519" s="37"/>
      <c r="F5519" s="37"/>
      <c r="G5519" s="37"/>
      <c r="H5519" s="37"/>
      <c r="J5519" s="25"/>
      <c r="K5519" s="25"/>
      <c r="M5519" s="25"/>
      <c r="P5519" s="25"/>
      <c r="R5519" s="25"/>
      <c r="T5519" s="37"/>
      <c r="U5519" s="37"/>
      <c r="W5519" s="37"/>
      <c r="Y5519" s="37"/>
      <c r="Z5519" s="37"/>
      <c r="AB5519" s="37"/>
    </row>
    <row r="5520" spans="1:28" x14ac:dyDescent="0.2">
      <c r="A5520" s="124"/>
      <c r="B5520" s="37"/>
      <c r="C5520" s="37"/>
      <c r="D5520" s="37"/>
      <c r="F5520" s="37"/>
      <c r="G5520" s="37"/>
      <c r="H5520" s="37"/>
      <c r="J5520" s="25"/>
      <c r="K5520" s="25"/>
      <c r="M5520" s="25"/>
      <c r="P5520" s="25"/>
      <c r="R5520" s="25"/>
      <c r="T5520" s="37"/>
      <c r="U5520" s="37"/>
      <c r="W5520" s="37"/>
      <c r="Y5520" s="37"/>
      <c r="Z5520" s="37"/>
      <c r="AB5520" s="37"/>
    </row>
    <row r="5521" spans="1:28" x14ac:dyDescent="0.2">
      <c r="A5521" s="124"/>
      <c r="B5521" s="37"/>
      <c r="C5521" s="37"/>
      <c r="D5521" s="37"/>
      <c r="F5521" s="37"/>
      <c r="G5521" s="37"/>
      <c r="H5521" s="37"/>
      <c r="J5521" s="25"/>
      <c r="K5521" s="25"/>
      <c r="M5521" s="25"/>
      <c r="P5521" s="25"/>
      <c r="R5521" s="25"/>
      <c r="T5521" s="37"/>
      <c r="U5521" s="37"/>
      <c r="W5521" s="37"/>
      <c r="Y5521" s="37"/>
      <c r="Z5521" s="37"/>
      <c r="AB5521" s="37"/>
    </row>
    <row r="5522" spans="1:28" x14ac:dyDescent="0.2">
      <c r="A5522" s="124"/>
      <c r="B5522" s="37"/>
      <c r="C5522" s="37"/>
      <c r="D5522" s="37"/>
      <c r="F5522" s="37"/>
      <c r="G5522" s="37"/>
      <c r="H5522" s="37"/>
      <c r="J5522" s="25"/>
      <c r="K5522" s="25"/>
      <c r="M5522" s="25"/>
      <c r="P5522" s="25"/>
      <c r="R5522" s="25"/>
      <c r="T5522" s="37"/>
      <c r="U5522" s="37"/>
      <c r="W5522" s="37"/>
      <c r="Y5522" s="37"/>
      <c r="Z5522" s="37"/>
      <c r="AB5522" s="37"/>
    </row>
    <row r="5523" spans="1:28" x14ac:dyDescent="0.2">
      <c r="A5523" s="124"/>
      <c r="B5523" s="37"/>
      <c r="C5523" s="37"/>
      <c r="D5523" s="37"/>
      <c r="F5523" s="37"/>
      <c r="G5523" s="37"/>
      <c r="H5523" s="37"/>
      <c r="J5523" s="25"/>
      <c r="K5523" s="25"/>
      <c r="M5523" s="25"/>
      <c r="P5523" s="25"/>
      <c r="R5523" s="25"/>
      <c r="T5523" s="37"/>
      <c r="U5523" s="37"/>
      <c r="W5523" s="37"/>
      <c r="Y5523" s="37"/>
      <c r="Z5523" s="37"/>
      <c r="AB5523" s="37"/>
    </row>
    <row r="5524" spans="1:28" x14ac:dyDescent="0.2">
      <c r="A5524" s="124"/>
      <c r="B5524" s="37"/>
      <c r="C5524" s="37"/>
      <c r="D5524" s="37"/>
      <c r="F5524" s="37"/>
      <c r="G5524" s="37"/>
      <c r="H5524" s="37"/>
      <c r="J5524" s="25"/>
      <c r="K5524" s="25"/>
      <c r="M5524" s="25"/>
      <c r="P5524" s="25"/>
      <c r="R5524" s="25"/>
      <c r="T5524" s="37"/>
      <c r="U5524" s="37"/>
      <c r="W5524" s="37"/>
      <c r="Y5524" s="37"/>
      <c r="Z5524" s="37"/>
      <c r="AB5524" s="37"/>
    </row>
    <row r="5525" spans="1:28" x14ac:dyDescent="0.2">
      <c r="A5525" s="124"/>
      <c r="B5525" s="37"/>
      <c r="C5525" s="37"/>
      <c r="D5525" s="37"/>
      <c r="F5525" s="37"/>
      <c r="G5525" s="37"/>
      <c r="H5525" s="37"/>
      <c r="J5525" s="25"/>
      <c r="K5525" s="25"/>
      <c r="M5525" s="25"/>
      <c r="P5525" s="25"/>
      <c r="R5525" s="25"/>
      <c r="T5525" s="37"/>
      <c r="U5525" s="37"/>
      <c r="W5525" s="37"/>
      <c r="Y5525" s="37"/>
      <c r="Z5525" s="37"/>
      <c r="AB5525" s="37"/>
    </row>
    <row r="5526" spans="1:28" x14ac:dyDescent="0.2">
      <c r="A5526" s="124"/>
      <c r="B5526" s="37"/>
      <c r="C5526" s="37"/>
      <c r="D5526" s="37"/>
      <c r="F5526" s="37"/>
      <c r="G5526" s="37"/>
      <c r="H5526" s="37"/>
      <c r="J5526" s="25"/>
      <c r="K5526" s="25"/>
      <c r="M5526" s="25"/>
      <c r="P5526" s="25"/>
      <c r="R5526" s="25"/>
      <c r="T5526" s="37"/>
      <c r="U5526" s="37"/>
      <c r="W5526" s="37"/>
      <c r="Y5526" s="37"/>
      <c r="Z5526" s="37"/>
      <c r="AB5526" s="37"/>
    </row>
    <row r="5527" spans="1:28" x14ac:dyDescent="0.2">
      <c r="A5527" s="124"/>
      <c r="B5527" s="37"/>
      <c r="C5527" s="37"/>
      <c r="D5527" s="37"/>
      <c r="F5527" s="37"/>
      <c r="G5527" s="37"/>
      <c r="H5527" s="37"/>
      <c r="J5527" s="25"/>
      <c r="K5527" s="25"/>
      <c r="M5527" s="25"/>
      <c r="P5527" s="25"/>
      <c r="R5527" s="25"/>
      <c r="T5527" s="37"/>
      <c r="U5527" s="37"/>
      <c r="W5527" s="37"/>
      <c r="Y5527" s="37"/>
      <c r="Z5527" s="37"/>
      <c r="AB5527" s="37"/>
    </row>
    <row r="5528" spans="1:28" x14ac:dyDescent="0.2">
      <c r="A5528" s="124"/>
      <c r="B5528" s="37"/>
      <c r="C5528" s="37"/>
      <c r="D5528" s="37"/>
      <c r="F5528" s="37"/>
      <c r="G5528" s="37"/>
      <c r="H5528" s="37"/>
      <c r="J5528" s="25"/>
      <c r="K5528" s="25"/>
      <c r="M5528" s="25"/>
      <c r="P5528" s="25"/>
      <c r="R5528" s="25"/>
      <c r="T5528" s="37"/>
      <c r="U5528" s="37"/>
      <c r="W5528" s="37"/>
      <c r="Y5528" s="37"/>
      <c r="Z5528" s="37"/>
      <c r="AB5528" s="37"/>
    </row>
    <row r="5529" spans="1:28" x14ac:dyDescent="0.2">
      <c r="A5529" s="124"/>
      <c r="B5529" s="37"/>
      <c r="C5529" s="37"/>
      <c r="D5529" s="37"/>
      <c r="F5529" s="37"/>
      <c r="G5529" s="37"/>
      <c r="H5529" s="37"/>
      <c r="J5529" s="25"/>
      <c r="K5529" s="25"/>
      <c r="M5529" s="25"/>
      <c r="P5529" s="25"/>
      <c r="R5529" s="25"/>
      <c r="T5529" s="37"/>
      <c r="U5529" s="37"/>
      <c r="W5529" s="37"/>
      <c r="Y5529" s="37"/>
      <c r="Z5529" s="37"/>
      <c r="AB5529" s="37"/>
    </row>
    <row r="5530" spans="1:28" x14ac:dyDescent="0.2">
      <c r="A5530" s="124"/>
      <c r="B5530" s="37"/>
      <c r="C5530" s="37"/>
      <c r="D5530" s="37"/>
      <c r="F5530" s="37"/>
      <c r="G5530" s="37"/>
      <c r="H5530" s="37"/>
      <c r="J5530" s="25"/>
      <c r="K5530" s="25"/>
      <c r="M5530" s="25"/>
      <c r="P5530" s="25"/>
      <c r="R5530" s="25"/>
      <c r="T5530" s="37"/>
      <c r="U5530" s="37"/>
      <c r="W5530" s="37"/>
      <c r="Y5530" s="37"/>
      <c r="Z5530" s="37"/>
      <c r="AB5530" s="37"/>
    </row>
    <row r="5531" spans="1:28" x14ac:dyDescent="0.2">
      <c r="A5531" s="124"/>
      <c r="B5531" s="37"/>
      <c r="C5531" s="37"/>
      <c r="D5531" s="37"/>
      <c r="F5531" s="37"/>
      <c r="G5531" s="37"/>
      <c r="H5531" s="37"/>
      <c r="J5531" s="25"/>
      <c r="K5531" s="25"/>
      <c r="M5531" s="25"/>
      <c r="P5531" s="25"/>
      <c r="R5531" s="25"/>
      <c r="T5531" s="37"/>
      <c r="U5531" s="37"/>
      <c r="W5531" s="37"/>
      <c r="Y5531" s="37"/>
      <c r="Z5531" s="37"/>
      <c r="AB5531" s="37"/>
    </row>
    <row r="5532" spans="1:28" x14ac:dyDescent="0.2">
      <c r="A5532" s="124"/>
      <c r="B5532" s="37"/>
      <c r="C5532" s="37"/>
      <c r="D5532" s="37"/>
      <c r="F5532" s="37"/>
      <c r="G5532" s="37"/>
      <c r="H5532" s="37"/>
      <c r="J5532" s="25"/>
      <c r="K5532" s="25"/>
      <c r="M5532" s="25"/>
      <c r="P5532" s="25"/>
      <c r="R5532" s="25"/>
      <c r="T5532" s="37"/>
      <c r="U5532" s="37"/>
      <c r="W5532" s="37"/>
      <c r="Y5532" s="37"/>
      <c r="Z5532" s="37"/>
      <c r="AB5532" s="37"/>
    </row>
    <row r="5533" spans="1:28" x14ac:dyDescent="0.2">
      <c r="A5533" s="124"/>
      <c r="B5533" s="37"/>
      <c r="C5533" s="37"/>
      <c r="D5533" s="37"/>
      <c r="F5533" s="37"/>
      <c r="G5533" s="37"/>
      <c r="H5533" s="37"/>
      <c r="J5533" s="25"/>
      <c r="K5533" s="25"/>
      <c r="M5533" s="25"/>
      <c r="P5533" s="25"/>
      <c r="R5533" s="25"/>
      <c r="T5533" s="37"/>
      <c r="U5533" s="37"/>
      <c r="W5533" s="37"/>
      <c r="Y5533" s="37"/>
      <c r="Z5533" s="37"/>
      <c r="AB5533" s="37"/>
    </row>
    <row r="5534" spans="1:28" x14ac:dyDescent="0.2">
      <c r="A5534" s="124"/>
      <c r="B5534" s="37"/>
      <c r="C5534" s="37"/>
      <c r="D5534" s="37"/>
      <c r="F5534" s="37"/>
      <c r="G5534" s="37"/>
      <c r="H5534" s="37"/>
      <c r="J5534" s="25"/>
      <c r="K5534" s="25"/>
      <c r="M5534" s="25"/>
      <c r="P5534" s="25"/>
      <c r="R5534" s="25"/>
      <c r="T5534" s="37"/>
      <c r="U5534" s="37"/>
      <c r="W5534" s="37"/>
      <c r="Y5534" s="37"/>
      <c r="Z5534" s="37"/>
      <c r="AB5534" s="37"/>
    </row>
    <row r="5535" spans="1:28" x14ac:dyDescent="0.2">
      <c r="A5535" s="124"/>
      <c r="B5535" s="37"/>
      <c r="C5535" s="37"/>
      <c r="D5535" s="37"/>
      <c r="F5535" s="37"/>
      <c r="G5535" s="37"/>
      <c r="H5535" s="37"/>
      <c r="J5535" s="25"/>
      <c r="K5535" s="25"/>
      <c r="M5535" s="25"/>
      <c r="P5535" s="25"/>
      <c r="R5535" s="25"/>
      <c r="T5535" s="37"/>
      <c r="U5535" s="37"/>
      <c r="W5535" s="37"/>
      <c r="Y5535" s="37"/>
      <c r="Z5535" s="37"/>
      <c r="AB5535" s="37"/>
    </row>
    <row r="5536" spans="1:28" x14ac:dyDescent="0.2">
      <c r="A5536" s="124"/>
      <c r="B5536" s="37"/>
      <c r="C5536" s="37"/>
      <c r="D5536" s="37"/>
      <c r="F5536" s="37"/>
      <c r="G5536" s="37"/>
      <c r="H5536" s="37"/>
      <c r="J5536" s="25"/>
      <c r="K5536" s="25"/>
      <c r="M5536" s="25"/>
      <c r="P5536" s="25"/>
      <c r="R5536" s="25"/>
      <c r="T5536" s="37"/>
      <c r="U5536" s="37"/>
      <c r="W5536" s="37"/>
      <c r="Y5536" s="37"/>
      <c r="Z5536" s="37"/>
      <c r="AB5536" s="37"/>
    </row>
    <row r="5537" spans="1:28" x14ac:dyDescent="0.2">
      <c r="A5537" s="124"/>
      <c r="B5537" s="37"/>
      <c r="C5537" s="37"/>
      <c r="D5537" s="37"/>
      <c r="F5537" s="37"/>
      <c r="G5537" s="37"/>
      <c r="H5537" s="37"/>
      <c r="J5537" s="25"/>
      <c r="K5537" s="25"/>
      <c r="M5537" s="25"/>
      <c r="P5537" s="25"/>
      <c r="R5537" s="25"/>
      <c r="T5537" s="37"/>
      <c r="U5537" s="37"/>
      <c r="W5537" s="37"/>
      <c r="Y5537" s="37"/>
      <c r="Z5537" s="37"/>
      <c r="AB5537" s="37"/>
    </row>
    <row r="5538" spans="1:28" x14ac:dyDescent="0.2">
      <c r="A5538" s="124"/>
      <c r="B5538" s="37"/>
      <c r="C5538" s="37"/>
      <c r="D5538" s="37"/>
      <c r="F5538" s="37"/>
      <c r="G5538" s="37"/>
      <c r="H5538" s="37"/>
      <c r="J5538" s="25"/>
      <c r="K5538" s="25"/>
      <c r="M5538" s="25"/>
      <c r="P5538" s="25"/>
      <c r="R5538" s="25"/>
      <c r="T5538" s="37"/>
      <c r="U5538" s="37"/>
      <c r="W5538" s="37"/>
      <c r="Y5538" s="37"/>
      <c r="Z5538" s="37"/>
      <c r="AB5538" s="37"/>
    </row>
    <row r="5539" spans="1:28" x14ac:dyDescent="0.2">
      <c r="A5539" s="124"/>
      <c r="B5539" s="37"/>
      <c r="C5539" s="37"/>
      <c r="D5539" s="37"/>
      <c r="F5539" s="37"/>
      <c r="G5539" s="37"/>
      <c r="H5539" s="37"/>
      <c r="J5539" s="25"/>
      <c r="K5539" s="25"/>
      <c r="M5539" s="25"/>
      <c r="P5539" s="25"/>
      <c r="R5539" s="25"/>
      <c r="T5539" s="37"/>
      <c r="U5539" s="37"/>
      <c r="W5539" s="37"/>
      <c r="Y5539" s="37"/>
      <c r="Z5539" s="37"/>
      <c r="AB5539" s="37"/>
    </row>
    <row r="5540" spans="1:28" x14ac:dyDescent="0.2">
      <c r="A5540" s="124"/>
      <c r="B5540" s="37"/>
      <c r="C5540" s="37"/>
      <c r="D5540" s="37"/>
      <c r="F5540" s="37"/>
      <c r="G5540" s="37"/>
      <c r="H5540" s="37"/>
      <c r="J5540" s="25"/>
      <c r="K5540" s="25"/>
      <c r="M5540" s="25"/>
      <c r="P5540" s="25"/>
      <c r="R5540" s="25"/>
      <c r="T5540" s="37"/>
      <c r="U5540" s="37"/>
      <c r="W5540" s="37"/>
      <c r="Y5540" s="37"/>
      <c r="Z5540" s="37"/>
      <c r="AB5540" s="37"/>
    </row>
    <row r="5541" spans="1:28" x14ac:dyDescent="0.2">
      <c r="A5541" s="124"/>
      <c r="B5541" s="37"/>
      <c r="C5541" s="37"/>
      <c r="D5541" s="37"/>
      <c r="F5541" s="37"/>
      <c r="G5541" s="37"/>
      <c r="H5541" s="37"/>
      <c r="J5541" s="25"/>
      <c r="K5541" s="25"/>
      <c r="M5541" s="25"/>
      <c r="P5541" s="25"/>
      <c r="R5541" s="25"/>
      <c r="T5541" s="37"/>
      <c r="U5541" s="37"/>
      <c r="W5541" s="37"/>
      <c r="Y5541" s="37"/>
      <c r="Z5541" s="37"/>
      <c r="AB5541" s="37"/>
    </row>
    <row r="5542" spans="1:28" x14ac:dyDescent="0.2">
      <c r="A5542" s="124"/>
      <c r="B5542" s="37"/>
      <c r="C5542" s="37"/>
      <c r="D5542" s="37"/>
      <c r="F5542" s="37"/>
      <c r="G5542" s="37"/>
      <c r="H5542" s="37"/>
      <c r="J5542" s="25"/>
      <c r="K5542" s="25"/>
      <c r="M5542" s="25"/>
      <c r="P5542" s="25"/>
      <c r="R5542" s="25"/>
      <c r="T5542" s="37"/>
      <c r="U5542" s="37"/>
      <c r="W5542" s="37"/>
      <c r="Y5542" s="37"/>
      <c r="Z5542" s="37"/>
      <c r="AB5542" s="37"/>
    </row>
    <row r="5543" spans="1:28" x14ac:dyDescent="0.2">
      <c r="A5543" s="124"/>
      <c r="B5543" s="37"/>
      <c r="C5543" s="37"/>
      <c r="D5543" s="37"/>
      <c r="F5543" s="37"/>
      <c r="G5543" s="37"/>
      <c r="H5543" s="37"/>
      <c r="J5543" s="25"/>
      <c r="K5543" s="25"/>
      <c r="M5543" s="25"/>
      <c r="P5543" s="25"/>
      <c r="R5543" s="25"/>
      <c r="T5543" s="37"/>
      <c r="U5543" s="37"/>
      <c r="W5543" s="37"/>
      <c r="Y5543" s="37"/>
      <c r="Z5543" s="37"/>
      <c r="AB5543" s="37"/>
    </row>
    <row r="5544" spans="1:28" x14ac:dyDescent="0.2">
      <c r="A5544" s="124"/>
      <c r="B5544" s="37"/>
      <c r="C5544" s="37"/>
      <c r="D5544" s="37"/>
      <c r="F5544" s="37"/>
      <c r="G5544" s="37"/>
      <c r="H5544" s="37"/>
      <c r="J5544" s="25"/>
      <c r="K5544" s="25"/>
      <c r="M5544" s="25"/>
      <c r="P5544" s="25"/>
      <c r="R5544" s="25"/>
      <c r="T5544" s="37"/>
      <c r="U5544" s="37"/>
      <c r="W5544" s="37"/>
      <c r="Y5544" s="37"/>
      <c r="Z5544" s="37"/>
      <c r="AB5544" s="37"/>
    </row>
    <row r="5545" spans="1:28" x14ac:dyDescent="0.2">
      <c r="A5545" s="124"/>
      <c r="B5545" s="37"/>
      <c r="C5545" s="37"/>
      <c r="D5545" s="37"/>
      <c r="F5545" s="37"/>
      <c r="G5545" s="37"/>
      <c r="H5545" s="37"/>
      <c r="J5545" s="25"/>
      <c r="K5545" s="25"/>
      <c r="M5545" s="25"/>
      <c r="P5545" s="25"/>
      <c r="R5545" s="25"/>
      <c r="T5545" s="37"/>
      <c r="U5545" s="37"/>
      <c r="W5545" s="37"/>
      <c r="Y5545" s="37"/>
      <c r="Z5545" s="37"/>
      <c r="AB5545" s="37"/>
    </row>
    <row r="5546" spans="1:28" x14ac:dyDescent="0.2">
      <c r="A5546" s="124"/>
      <c r="B5546" s="37"/>
      <c r="C5546" s="37"/>
      <c r="D5546" s="37"/>
      <c r="F5546" s="37"/>
      <c r="G5546" s="37"/>
      <c r="H5546" s="37"/>
      <c r="J5546" s="25"/>
      <c r="K5546" s="25"/>
      <c r="M5546" s="25"/>
      <c r="P5546" s="25"/>
      <c r="R5546" s="25"/>
      <c r="T5546" s="37"/>
      <c r="U5546" s="37"/>
      <c r="W5546" s="37"/>
      <c r="Y5546" s="37"/>
      <c r="Z5546" s="37"/>
      <c r="AB5546" s="37"/>
    </row>
    <row r="5547" spans="1:28" x14ac:dyDescent="0.2">
      <c r="A5547" s="124"/>
      <c r="B5547" s="37"/>
      <c r="C5547" s="37"/>
      <c r="D5547" s="37"/>
      <c r="F5547" s="37"/>
      <c r="G5547" s="37"/>
      <c r="H5547" s="37"/>
      <c r="J5547" s="25"/>
      <c r="K5547" s="25"/>
      <c r="M5547" s="25"/>
      <c r="P5547" s="25"/>
      <c r="R5547" s="25"/>
      <c r="T5547" s="37"/>
      <c r="U5547" s="37"/>
      <c r="W5547" s="37"/>
      <c r="Y5547" s="37"/>
      <c r="Z5547" s="37"/>
      <c r="AB5547" s="37"/>
    </row>
    <row r="5548" spans="1:28" x14ac:dyDescent="0.2">
      <c r="A5548" s="124"/>
      <c r="B5548" s="37"/>
      <c r="C5548" s="37"/>
      <c r="D5548" s="37"/>
      <c r="F5548" s="37"/>
      <c r="G5548" s="37"/>
      <c r="H5548" s="37"/>
      <c r="J5548" s="25"/>
      <c r="K5548" s="25"/>
      <c r="M5548" s="25"/>
      <c r="P5548" s="25"/>
      <c r="R5548" s="25"/>
      <c r="T5548" s="37"/>
      <c r="U5548" s="37"/>
      <c r="W5548" s="37"/>
      <c r="Y5548" s="37"/>
      <c r="Z5548" s="37"/>
      <c r="AB5548" s="37"/>
    </row>
    <row r="5549" spans="1:28" x14ac:dyDescent="0.2">
      <c r="A5549" s="124"/>
      <c r="B5549" s="37"/>
      <c r="C5549" s="37"/>
      <c r="D5549" s="37"/>
      <c r="F5549" s="37"/>
      <c r="G5549" s="37"/>
      <c r="H5549" s="37"/>
      <c r="J5549" s="25"/>
      <c r="K5549" s="25"/>
      <c r="M5549" s="25"/>
      <c r="P5549" s="25"/>
      <c r="R5549" s="25"/>
      <c r="T5549" s="37"/>
      <c r="U5549" s="37"/>
      <c r="W5549" s="37"/>
      <c r="Y5549" s="37"/>
      <c r="Z5549" s="37"/>
      <c r="AB5549" s="37"/>
    </row>
    <row r="5550" spans="1:28" x14ac:dyDescent="0.2">
      <c r="A5550" s="124"/>
      <c r="B5550" s="37"/>
      <c r="C5550" s="37"/>
      <c r="D5550" s="37"/>
      <c r="F5550" s="37"/>
      <c r="G5550" s="37"/>
      <c r="H5550" s="37"/>
      <c r="J5550" s="25"/>
      <c r="K5550" s="25"/>
      <c r="M5550" s="25"/>
      <c r="P5550" s="25"/>
      <c r="R5550" s="25"/>
      <c r="T5550" s="37"/>
      <c r="U5550" s="37"/>
      <c r="W5550" s="37"/>
      <c r="Y5550" s="37"/>
      <c r="Z5550" s="37"/>
      <c r="AB5550" s="37"/>
    </row>
    <row r="5551" spans="1:28" x14ac:dyDescent="0.2">
      <c r="A5551" s="124"/>
      <c r="B5551" s="37"/>
      <c r="C5551" s="37"/>
      <c r="D5551" s="37"/>
      <c r="F5551" s="37"/>
      <c r="G5551" s="37"/>
      <c r="H5551" s="37"/>
      <c r="J5551" s="25"/>
      <c r="K5551" s="25"/>
      <c r="M5551" s="25"/>
      <c r="P5551" s="25"/>
      <c r="R5551" s="25"/>
      <c r="T5551" s="37"/>
      <c r="U5551" s="37"/>
      <c r="W5551" s="37"/>
      <c r="Y5551" s="37"/>
      <c r="Z5551" s="37"/>
      <c r="AB5551" s="37"/>
    </row>
    <row r="5552" spans="1:28" x14ac:dyDescent="0.2">
      <c r="A5552" s="124"/>
      <c r="B5552" s="37"/>
      <c r="C5552" s="37"/>
      <c r="D5552" s="37"/>
      <c r="F5552" s="37"/>
      <c r="G5552" s="37"/>
      <c r="H5552" s="37"/>
      <c r="J5552" s="25"/>
      <c r="K5552" s="25"/>
      <c r="M5552" s="25"/>
      <c r="P5552" s="25"/>
      <c r="R5552" s="25"/>
      <c r="T5552" s="37"/>
      <c r="U5552" s="37"/>
      <c r="W5552" s="37"/>
      <c r="Y5552" s="37"/>
      <c r="Z5552" s="37"/>
      <c r="AB5552" s="37"/>
    </row>
    <row r="5553" spans="1:28" x14ac:dyDescent="0.2">
      <c r="A5553" s="124"/>
      <c r="B5553" s="37"/>
      <c r="C5553" s="37"/>
      <c r="D5553" s="37"/>
      <c r="F5553" s="37"/>
      <c r="G5553" s="37"/>
      <c r="H5553" s="37"/>
      <c r="J5553" s="25"/>
      <c r="K5553" s="25"/>
      <c r="M5553" s="25"/>
      <c r="P5553" s="25"/>
      <c r="R5553" s="25"/>
      <c r="T5553" s="37"/>
      <c r="U5553" s="37"/>
      <c r="W5553" s="37"/>
      <c r="Y5553" s="37"/>
      <c r="Z5553" s="37"/>
      <c r="AB5553" s="37"/>
    </row>
    <row r="5554" spans="1:28" x14ac:dyDescent="0.2">
      <c r="A5554" s="124"/>
      <c r="B5554" s="37"/>
      <c r="C5554" s="37"/>
      <c r="D5554" s="37"/>
      <c r="F5554" s="37"/>
      <c r="G5554" s="37"/>
      <c r="H5554" s="37"/>
      <c r="J5554" s="25"/>
      <c r="K5554" s="25"/>
      <c r="M5554" s="25"/>
      <c r="P5554" s="25"/>
      <c r="R5554" s="25"/>
      <c r="T5554" s="37"/>
      <c r="U5554" s="37"/>
      <c r="W5554" s="37"/>
      <c r="Y5554" s="37"/>
      <c r="Z5554" s="37"/>
      <c r="AB5554" s="37"/>
    </row>
    <row r="5555" spans="1:28" x14ac:dyDescent="0.2">
      <c r="A5555" s="124"/>
      <c r="B5555" s="37"/>
      <c r="C5555" s="37"/>
      <c r="D5555" s="37"/>
      <c r="F5555" s="37"/>
      <c r="G5555" s="37"/>
      <c r="H5555" s="37"/>
      <c r="J5555" s="25"/>
      <c r="K5555" s="25"/>
      <c r="M5555" s="25"/>
      <c r="P5555" s="25"/>
      <c r="R5555" s="25"/>
      <c r="T5555" s="37"/>
      <c r="U5555" s="37"/>
      <c r="W5555" s="37"/>
      <c r="Y5555" s="37"/>
      <c r="Z5555" s="37"/>
      <c r="AB5555" s="37"/>
    </row>
    <row r="5556" spans="1:28" x14ac:dyDescent="0.2">
      <c r="A5556" s="124"/>
      <c r="B5556" s="37"/>
      <c r="C5556" s="37"/>
      <c r="D5556" s="37"/>
      <c r="F5556" s="37"/>
      <c r="G5556" s="37"/>
      <c r="H5556" s="37"/>
      <c r="J5556" s="25"/>
      <c r="K5556" s="25"/>
      <c r="M5556" s="25"/>
      <c r="P5556" s="25"/>
      <c r="R5556" s="25"/>
      <c r="T5556" s="37"/>
      <c r="U5556" s="37"/>
      <c r="W5556" s="37"/>
      <c r="Y5556" s="37"/>
      <c r="Z5556" s="37"/>
      <c r="AB5556" s="37"/>
    </row>
    <row r="5557" spans="1:28" x14ac:dyDescent="0.2">
      <c r="A5557" s="124"/>
      <c r="B5557" s="37"/>
      <c r="C5557" s="37"/>
      <c r="D5557" s="37"/>
      <c r="F5557" s="37"/>
      <c r="G5557" s="37"/>
      <c r="H5557" s="37"/>
      <c r="J5557" s="25"/>
      <c r="K5557" s="25"/>
      <c r="M5557" s="25"/>
      <c r="P5557" s="25"/>
      <c r="R5557" s="25"/>
      <c r="T5557" s="37"/>
      <c r="U5557" s="37"/>
      <c r="W5557" s="37"/>
      <c r="Y5557" s="37"/>
      <c r="Z5557" s="37"/>
      <c r="AB5557" s="37"/>
    </row>
    <row r="5558" spans="1:28" x14ac:dyDescent="0.2">
      <c r="A5558" s="124"/>
      <c r="B5558" s="37"/>
      <c r="C5558" s="37"/>
      <c r="D5558" s="37"/>
      <c r="F5558" s="37"/>
      <c r="G5558" s="37"/>
      <c r="H5558" s="37"/>
      <c r="J5558" s="25"/>
      <c r="K5558" s="25"/>
      <c r="M5558" s="25"/>
      <c r="P5558" s="25"/>
      <c r="R5558" s="25"/>
      <c r="T5558" s="37"/>
      <c r="U5558" s="37"/>
      <c r="W5558" s="37"/>
      <c r="Y5558" s="37"/>
      <c r="Z5558" s="37"/>
      <c r="AB5558" s="37"/>
    </row>
    <row r="5559" spans="1:28" x14ac:dyDescent="0.2">
      <c r="A5559" s="124"/>
      <c r="B5559" s="37"/>
      <c r="C5559" s="37"/>
      <c r="D5559" s="37"/>
      <c r="F5559" s="37"/>
      <c r="G5559" s="37"/>
      <c r="H5559" s="37"/>
      <c r="J5559" s="25"/>
      <c r="K5559" s="25"/>
      <c r="M5559" s="25"/>
      <c r="P5559" s="25"/>
      <c r="R5559" s="25"/>
      <c r="T5559" s="37"/>
      <c r="U5559" s="37"/>
      <c r="W5559" s="37"/>
      <c r="Y5559" s="37"/>
      <c r="Z5559" s="37"/>
      <c r="AB5559" s="37"/>
    </row>
    <row r="5560" spans="1:28" x14ac:dyDescent="0.2">
      <c r="A5560" s="124"/>
      <c r="B5560" s="37"/>
      <c r="C5560" s="37"/>
      <c r="D5560" s="37"/>
      <c r="F5560" s="37"/>
      <c r="G5560" s="37"/>
      <c r="H5560" s="37"/>
      <c r="J5560" s="25"/>
      <c r="K5560" s="25"/>
      <c r="M5560" s="25"/>
      <c r="P5560" s="25"/>
      <c r="R5560" s="25"/>
      <c r="T5560" s="37"/>
      <c r="U5560" s="37"/>
      <c r="W5560" s="37"/>
      <c r="Y5560" s="37"/>
      <c r="Z5560" s="37"/>
      <c r="AB5560" s="37"/>
    </row>
    <row r="5561" spans="1:28" x14ac:dyDescent="0.2">
      <c r="A5561" s="124"/>
      <c r="B5561" s="37"/>
      <c r="C5561" s="37"/>
      <c r="D5561" s="37"/>
      <c r="F5561" s="37"/>
      <c r="G5561" s="37"/>
      <c r="H5561" s="37"/>
      <c r="J5561" s="25"/>
      <c r="K5561" s="25"/>
      <c r="M5561" s="25"/>
      <c r="P5561" s="25"/>
      <c r="R5561" s="25"/>
      <c r="T5561" s="37"/>
      <c r="U5561" s="37"/>
      <c r="W5561" s="37"/>
      <c r="Y5561" s="37"/>
      <c r="Z5561" s="37"/>
      <c r="AB5561" s="37"/>
    </row>
    <row r="5562" spans="1:28" x14ac:dyDescent="0.2">
      <c r="A5562" s="124"/>
      <c r="B5562" s="37"/>
      <c r="C5562" s="37"/>
      <c r="D5562" s="37"/>
      <c r="F5562" s="37"/>
      <c r="G5562" s="37"/>
      <c r="H5562" s="37"/>
      <c r="J5562" s="25"/>
      <c r="K5562" s="25"/>
      <c r="M5562" s="25"/>
      <c r="P5562" s="25"/>
      <c r="R5562" s="25"/>
      <c r="T5562" s="37"/>
      <c r="U5562" s="37"/>
      <c r="W5562" s="37"/>
      <c r="Y5562" s="37"/>
      <c r="Z5562" s="37"/>
      <c r="AB5562" s="37"/>
    </row>
    <row r="5563" spans="1:28" x14ac:dyDescent="0.2">
      <c r="A5563" s="124"/>
      <c r="B5563" s="37"/>
      <c r="C5563" s="37"/>
      <c r="D5563" s="37"/>
      <c r="F5563" s="37"/>
      <c r="G5563" s="37"/>
      <c r="H5563" s="37"/>
      <c r="J5563" s="25"/>
      <c r="K5563" s="25"/>
      <c r="M5563" s="25"/>
      <c r="P5563" s="25"/>
      <c r="R5563" s="25"/>
      <c r="T5563" s="37"/>
      <c r="U5563" s="37"/>
      <c r="W5563" s="37"/>
      <c r="Y5563" s="37"/>
      <c r="Z5563" s="37"/>
      <c r="AB5563" s="37"/>
    </row>
    <row r="5564" spans="1:28" x14ac:dyDescent="0.2">
      <c r="A5564" s="124"/>
      <c r="B5564" s="37"/>
      <c r="C5564" s="37"/>
      <c r="D5564" s="37"/>
      <c r="F5564" s="37"/>
      <c r="G5564" s="37"/>
      <c r="H5564" s="37"/>
      <c r="J5564" s="25"/>
      <c r="K5564" s="25"/>
      <c r="M5564" s="25"/>
      <c r="P5564" s="25"/>
      <c r="R5564" s="25"/>
      <c r="T5564" s="37"/>
      <c r="U5564" s="37"/>
      <c r="W5564" s="37"/>
      <c r="Y5564" s="37"/>
      <c r="Z5564" s="37"/>
      <c r="AB5564" s="37"/>
    </row>
    <row r="5565" spans="1:28" x14ac:dyDescent="0.2">
      <c r="A5565" s="124"/>
      <c r="B5565" s="37"/>
      <c r="C5565" s="37"/>
      <c r="D5565" s="37"/>
      <c r="F5565" s="37"/>
      <c r="G5565" s="37"/>
      <c r="H5565" s="37"/>
      <c r="J5565" s="25"/>
      <c r="K5565" s="25"/>
      <c r="M5565" s="25"/>
      <c r="P5565" s="25"/>
      <c r="R5565" s="25"/>
      <c r="T5565" s="37"/>
      <c r="U5565" s="37"/>
      <c r="W5565" s="37"/>
      <c r="Y5565" s="37"/>
      <c r="Z5565" s="37"/>
      <c r="AB5565" s="37"/>
    </row>
    <row r="5566" spans="1:28" x14ac:dyDescent="0.2">
      <c r="A5566" s="124"/>
      <c r="B5566" s="37"/>
      <c r="C5566" s="37"/>
      <c r="D5566" s="37"/>
      <c r="F5566" s="37"/>
      <c r="G5566" s="37"/>
      <c r="H5566" s="37"/>
      <c r="J5566" s="25"/>
      <c r="K5566" s="25"/>
      <c r="M5566" s="25"/>
      <c r="P5566" s="25"/>
      <c r="R5566" s="25"/>
      <c r="T5566" s="37"/>
      <c r="U5566" s="37"/>
      <c r="W5566" s="37"/>
      <c r="Y5566" s="37"/>
      <c r="Z5566" s="37"/>
      <c r="AB5566" s="37"/>
    </row>
    <row r="5567" spans="1:28" x14ac:dyDescent="0.2">
      <c r="A5567" s="124"/>
      <c r="B5567" s="37"/>
      <c r="C5567" s="37"/>
      <c r="D5567" s="37"/>
      <c r="F5567" s="37"/>
      <c r="G5567" s="37"/>
      <c r="H5567" s="37"/>
      <c r="J5567" s="25"/>
      <c r="K5567" s="25"/>
      <c r="M5567" s="25"/>
      <c r="P5567" s="25"/>
      <c r="R5567" s="25"/>
      <c r="T5567" s="37"/>
      <c r="U5567" s="37"/>
      <c r="W5567" s="37"/>
      <c r="Y5567" s="37"/>
      <c r="Z5567" s="37"/>
      <c r="AB5567" s="37"/>
    </row>
    <row r="5568" spans="1:28" x14ac:dyDescent="0.2">
      <c r="A5568" s="124"/>
      <c r="B5568" s="37"/>
      <c r="C5568" s="37"/>
      <c r="D5568" s="37"/>
      <c r="F5568" s="37"/>
      <c r="G5568" s="37"/>
      <c r="H5568" s="37"/>
      <c r="J5568" s="25"/>
      <c r="K5568" s="25"/>
      <c r="M5568" s="25"/>
      <c r="P5568" s="25"/>
      <c r="R5568" s="25"/>
      <c r="T5568" s="37"/>
      <c r="U5568" s="37"/>
      <c r="W5568" s="37"/>
      <c r="Y5568" s="37"/>
      <c r="Z5568" s="37"/>
      <c r="AB5568" s="37"/>
    </row>
    <row r="5569" spans="1:28" x14ac:dyDescent="0.2">
      <c r="A5569" s="124"/>
      <c r="B5569" s="37"/>
      <c r="C5569" s="37"/>
      <c r="D5569" s="37"/>
      <c r="F5569" s="37"/>
      <c r="G5569" s="37"/>
      <c r="H5569" s="37"/>
      <c r="J5569" s="25"/>
      <c r="K5569" s="25"/>
      <c r="M5569" s="25"/>
      <c r="P5569" s="25"/>
      <c r="R5569" s="25"/>
      <c r="T5569" s="37"/>
      <c r="U5569" s="37"/>
      <c r="W5569" s="37"/>
      <c r="Y5569" s="37"/>
      <c r="Z5569" s="37"/>
      <c r="AB5569" s="37"/>
    </row>
    <row r="5570" spans="1:28" x14ac:dyDescent="0.2">
      <c r="A5570" s="124"/>
      <c r="B5570" s="37"/>
      <c r="C5570" s="37"/>
      <c r="D5570" s="37"/>
      <c r="F5570" s="37"/>
      <c r="G5570" s="37"/>
      <c r="H5570" s="37"/>
      <c r="J5570" s="25"/>
      <c r="K5570" s="25"/>
      <c r="M5570" s="25"/>
      <c r="P5570" s="25"/>
      <c r="R5570" s="25"/>
      <c r="T5570" s="37"/>
      <c r="U5570" s="37"/>
      <c r="W5570" s="37"/>
      <c r="Y5570" s="37"/>
      <c r="Z5570" s="37"/>
      <c r="AB5570" s="37"/>
    </row>
    <row r="5571" spans="1:28" x14ac:dyDescent="0.2">
      <c r="A5571" s="124"/>
      <c r="B5571" s="37"/>
      <c r="C5571" s="37"/>
      <c r="D5571" s="37"/>
      <c r="F5571" s="37"/>
      <c r="G5571" s="37"/>
      <c r="H5571" s="37"/>
      <c r="J5571" s="25"/>
      <c r="K5571" s="25"/>
      <c r="M5571" s="25"/>
      <c r="P5571" s="25"/>
      <c r="R5571" s="25"/>
      <c r="T5571" s="37"/>
      <c r="U5571" s="37"/>
      <c r="W5571" s="37"/>
      <c r="Y5571" s="37"/>
      <c r="Z5571" s="37"/>
      <c r="AB5571" s="37"/>
    </row>
    <row r="5572" spans="1:28" x14ac:dyDescent="0.2">
      <c r="A5572" s="124"/>
      <c r="B5572" s="37"/>
      <c r="C5572" s="37"/>
      <c r="D5572" s="37"/>
      <c r="F5572" s="37"/>
      <c r="G5572" s="37"/>
      <c r="H5572" s="37"/>
      <c r="J5572" s="25"/>
      <c r="K5572" s="25"/>
      <c r="M5572" s="25"/>
      <c r="P5572" s="25"/>
      <c r="R5572" s="25"/>
      <c r="T5572" s="37"/>
      <c r="U5572" s="37"/>
      <c r="W5572" s="37"/>
      <c r="Y5572" s="37"/>
      <c r="Z5572" s="37"/>
      <c r="AB5572" s="37"/>
    </row>
    <row r="5573" spans="1:28" x14ac:dyDescent="0.2">
      <c r="A5573" s="124"/>
      <c r="B5573" s="37"/>
      <c r="C5573" s="37"/>
      <c r="D5573" s="37"/>
      <c r="F5573" s="37"/>
      <c r="G5573" s="37"/>
      <c r="H5573" s="37"/>
      <c r="J5573" s="25"/>
      <c r="K5573" s="25"/>
      <c r="M5573" s="25"/>
      <c r="P5573" s="25"/>
      <c r="R5573" s="25"/>
      <c r="T5573" s="37"/>
      <c r="U5573" s="37"/>
      <c r="W5573" s="37"/>
      <c r="Y5573" s="37"/>
      <c r="Z5573" s="37"/>
      <c r="AB5573" s="37"/>
    </row>
    <row r="5574" spans="1:28" x14ac:dyDescent="0.2">
      <c r="A5574" s="124"/>
      <c r="B5574" s="37"/>
      <c r="C5574" s="37"/>
      <c r="D5574" s="37"/>
      <c r="F5574" s="37"/>
      <c r="G5574" s="37"/>
      <c r="H5574" s="37"/>
      <c r="J5574" s="25"/>
      <c r="K5574" s="25"/>
      <c r="M5574" s="25"/>
      <c r="P5574" s="25"/>
      <c r="R5574" s="25"/>
      <c r="T5574" s="37"/>
      <c r="U5574" s="37"/>
      <c r="W5574" s="37"/>
      <c r="Y5574" s="37"/>
      <c r="Z5574" s="37"/>
      <c r="AB5574" s="37"/>
    </row>
    <row r="5575" spans="1:28" x14ac:dyDescent="0.2">
      <c r="A5575" s="124"/>
      <c r="B5575" s="37"/>
      <c r="C5575" s="37"/>
      <c r="D5575" s="37"/>
      <c r="F5575" s="37"/>
      <c r="G5575" s="37"/>
      <c r="H5575" s="37"/>
      <c r="J5575" s="25"/>
      <c r="K5575" s="25"/>
      <c r="M5575" s="25"/>
      <c r="P5575" s="25"/>
      <c r="R5575" s="25"/>
      <c r="T5575" s="37"/>
      <c r="U5575" s="37"/>
      <c r="W5575" s="37"/>
      <c r="Y5575" s="37"/>
      <c r="Z5575" s="37"/>
      <c r="AB5575" s="37"/>
    </row>
    <row r="5576" spans="1:28" x14ac:dyDescent="0.2">
      <c r="A5576" s="124"/>
      <c r="B5576" s="37"/>
      <c r="C5576" s="37"/>
      <c r="D5576" s="37"/>
      <c r="F5576" s="37"/>
      <c r="G5576" s="37"/>
      <c r="H5576" s="37"/>
      <c r="J5576" s="25"/>
      <c r="K5576" s="25"/>
      <c r="M5576" s="25"/>
      <c r="P5576" s="25"/>
      <c r="R5576" s="25"/>
      <c r="T5576" s="37"/>
      <c r="U5576" s="37"/>
      <c r="W5576" s="37"/>
      <c r="Y5576" s="37"/>
      <c r="Z5576" s="37"/>
      <c r="AB5576" s="37"/>
    </row>
    <row r="5577" spans="1:28" x14ac:dyDescent="0.2">
      <c r="A5577" s="124"/>
      <c r="B5577" s="37"/>
      <c r="C5577" s="37"/>
      <c r="D5577" s="37"/>
      <c r="F5577" s="37"/>
      <c r="G5577" s="37"/>
      <c r="H5577" s="37"/>
      <c r="J5577" s="25"/>
      <c r="K5577" s="25"/>
      <c r="M5577" s="25"/>
      <c r="P5577" s="25"/>
      <c r="R5577" s="25"/>
      <c r="T5577" s="37"/>
      <c r="U5577" s="37"/>
      <c r="W5577" s="37"/>
      <c r="Y5577" s="37"/>
      <c r="Z5577" s="37"/>
      <c r="AB5577" s="37"/>
    </row>
    <row r="5578" spans="1:28" x14ac:dyDescent="0.2">
      <c r="A5578" s="124"/>
      <c r="B5578" s="37"/>
      <c r="C5578" s="37"/>
      <c r="D5578" s="37"/>
      <c r="F5578" s="37"/>
      <c r="G5578" s="37"/>
      <c r="H5578" s="37"/>
      <c r="J5578" s="25"/>
      <c r="K5578" s="25"/>
      <c r="M5578" s="25"/>
      <c r="P5578" s="25"/>
      <c r="R5578" s="25"/>
      <c r="T5578" s="37"/>
      <c r="U5578" s="37"/>
      <c r="W5578" s="37"/>
      <c r="Y5578" s="37"/>
      <c r="Z5578" s="37"/>
      <c r="AB5578" s="37"/>
    </row>
    <row r="5579" spans="1:28" x14ac:dyDescent="0.2">
      <c r="A5579" s="124"/>
      <c r="B5579" s="37"/>
      <c r="C5579" s="37"/>
      <c r="D5579" s="37"/>
      <c r="F5579" s="37"/>
      <c r="G5579" s="37"/>
      <c r="H5579" s="37"/>
      <c r="J5579" s="25"/>
      <c r="K5579" s="25"/>
      <c r="M5579" s="25"/>
      <c r="P5579" s="25"/>
      <c r="R5579" s="25"/>
      <c r="T5579" s="37"/>
      <c r="U5579" s="37"/>
      <c r="W5579" s="37"/>
      <c r="Y5579" s="37"/>
      <c r="Z5579" s="37"/>
      <c r="AB5579" s="37"/>
    </row>
    <row r="5580" spans="1:28" x14ac:dyDescent="0.2">
      <c r="A5580" s="124"/>
      <c r="B5580" s="37"/>
      <c r="C5580" s="37"/>
      <c r="D5580" s="37"/>
      <c r="F5580" s="37"/>
      <c r="G5580" s="37"/>
      <c r="H5580" s="37"/>
      <c r="J5580" s="25"/>
      <c r="K5580" s="25"/>
      <c r="M5580" s="25"/>
      <c r="P5580" s="25"/>
      <c r="R5580" s="25"/>
      <c r="T5580" s="37"/>
      <c r="U5580" s="37"/>
      <c r="W5580" s="37"/>
      <c r="Y5580" s="37"/>
      <c r="Z5580" s="37"/>
      <c r="AB5580" s="37"/>
    </row>
    <row r="5581" spans="1:28" x14ac:dyDescent="0.2">
      <c r="A5581" s="124"/>
      <c r="B5581" s="37"/>
      <c r="C5581" s="37"/>
      <c r="D5581" s="37"/>
      <c r="F5581" s="37"/>
      <c r="G5581" s="37"/>
      <c r="H5581" s="37"/>
      <c r="J5581" s="25"/>
      <c r="K5581" s="25"/>
      <c r="M5581" s="25"/>
      <c r="P5581" s="25"/>
      <c r="R5581" s="25"/>
      <c r="T5581" s="37"/>
      <c r="U5581" s="37"/>
      <c r="W5581" s="37"/>
      <c r="Y5581" s="37"/>
      <c r="Z5581" s="37"/>
      <c r="AB5581" s="37"/>
    </row>
    <row r="5582" spans="1:28" x14ac:dyDescent="0.2">
      <c r="A5582" s="124"/>
      <c r="B5582" s="37"/>
      <c r="C5582" s="37"/>
      <c r="D5582" s="37"/>
      <c r="F5582" s="37"/>
      <c r="G5582" s="37"/>
      <c r="H5582" s="37"/>
      <c r="J5582" s="25"/>
      <c r="K5582" s="25"/>
      <c r="M5582" s="25"/>
      <c r="P5582" s="25"/>
      <c r="R5582" s="25"/>
      <c r="T5582" s="37"/>
      <c r="U5582" s="37"/>
      <c r="W5582" s="37"/>
      <c r="Y5582" s="37"/>
      <c r="Z5582" s="37"/>
      <c r="AB5582" s="37"/>
    </row>
    <row r="5583" spans="1:28" x14ac:dyDescent="0.2">
      <c r="A5583" s="124"/>
      <c r="B5583" s="37"/>
      <c r="C5583" s="37"/>
      <c r="D5583" s="37"/>
      <c r="F5583" s="37"/>
      <c r="G5583" s="37"/>
      <c r="H5583" s="37"/>
      <c r="J5583" s="25"/>
      <c r="K5583" s="25"/>
      <c r="M5583" s="25"/>
      <c r="P5583" s="25"/>
      <c r="R5583" s="25"/>
      <c r="T5583" s="37"/>
      <c r="U5583" s="37"/>
      <c r="W5583" s="37"/>
      <c r="Y5583" s="37"/>
      <c r="Z5583" s="37"/>
      <c r="AB5583" s="37"/>
    </row>
    <row r="5584" spans="1:28" x14ac:dyDescent="0.2">
      <c r="A5584" s="124"/>
      <c r="B5584" s="37"/>
      <c r="C5584" s="37"/>
      <c r="D5584" s="37"/>
      <c r="F5584" s="37"/>
      <c r="G5584" s="37"/>
      <c r="H5584" s="37"/>
      <c r="J5584" s="25"/>
      <c r="K5584" s="25"/>
      <c r="M5584" s="25"/>
      <c r="P5584" s="25"/>
      <c r="R5584" s="25"/>
      <c r="T5584" s="37"/>
      <c r="U5584" s="37"/>
      <c r="W5584" s="37"/>
      <c r="Y5584" s="37"/>
      <c r="Z5584" s="37"/>
      <c r="AB5584" s="37"/>
    </row>
    <row r="5585" spans="1:28" x14ac:dyDescent="0.2">
      <c r="A5585" s="124"/>
      <c r="B5585" s="37"/>
      <c r="C5585" s="37"/>
      <c r="D5585" s="37"/>
      <c r="F5585" s="37"/>
      <c r="G5585" s="37"/>
      <c r="H5585" s="37"/>
      <c r="J5585" s="25"/>
      <c r="K5585" s="25"/>
      <c r="M5585" s="25"/>
      <c r="P5585" s="25"/>
      <c r="R5585" s="25"/>
      <c r="T5585" s="37"/>
      <c r="U5585" s="37"/>
      <c r="W5585" s="37"/>
      <c r="Y5585" s="37"/>
      <c r="Z5585" s="37"/>
      <c r="AB5585" s="37"/>
    </row>
    <row r="5586" spans="1:28" x14ac:dyDescent="0.2">
      <c r="A5586" s="124"/>
      <c r="B5586" s="37"/>
      <c r="C5586" s="37"/>
      <c r="D5586" s="37"/>
      <c r="F5586" s="37"/>
      <c r="G5586" s="37"/>
      <c r="H5586" s="37"/>
      <c r="J5586" s="25"/>
      <c r="K5586" s="25"/>
      <c r="M5586" s="25"/>
      <c r="P5586" s="25"/>
      <c r="R5586" s="25"/>
      <c r="T5586" s="37"/>
      <c r="U5586" s="37"/>
      <c r="W5586" s="37"/>
      <c r="Y5586" s="37"/>
      <c r="Z5586" s="37"/>
      <c r="AB5586" s="37"/>
    </row>
    <row r="5587" spans="1:28" x14ac:dyDescent="0.2">
      <c r="A5587" s="124"/>
      <c r="B5587" s="37"/>
      <c r="C5587" s="37"/>
      <c r="D5587" s="37"/>
      <c r="F5587" s="37"/>
      <c r="G5587" s="37"/>
      <c r="H5587" s="37"/>
      <c r="J5587" s="25"/>
      <c r="K5587" s="25"/>
      <c r="M5587" s="25"/>
      <c r="P5587" s="25"/>
      <c r="R5587" s="25"/>
      <c r="T5587" s="37"/>
      <c r="U5587" s="37"/>
      <c r="W5587" s="37"/>
      <c r="Y5587" s="37"/>
      <c r="Z5587" s="37"/>
      <c r="AB5587" s="37"/>
    </row>
    <row r="5588" spans="1:28" x14ac:dyDescent="0.2">
      <c r="A5588" s="124"/>
      <c r="B5588" s="37"/>
      <c r="C5588" s="37"/>
      <c r="D5588" s="37"/>
      <c r="F5588" s="37"/>
      <c r="G5588" s="37"/>
      <c r="H5588" s="37"/>
      <c r="J5588" s="25"/>
      <c r="K5588" s="25"/>
      <c r="M5588" s="25"/>
      <c r="P5588" s="25"/>
      <c r="R5588" s="25"/>
      <c r="T5588" s="37"/>
      <c r="U5588" s="37"/>
      <c r="W5588" s="37"/>
      <c r="Y5588" s="37"/>
      <c r="Z5588" s="37"/>
      <c r="AB5588" s="37"/>
    </row>
    <row r="5589" spans="1:28" x14ac:dyDescent="0.2">
      <c r="A5589" s="124"/>
      <c r="B5589" s="37"/>
      <c r="C5589" s="37"/>
      <c r="D5589" s="37"/>
      <c r="F5589" s="37"/>
      <c r="G5589" s="37"/>
      <c r="H5589" s="37"/>
      <c r="J5589" s="25"/>
      <c r="K5589" s="25"/>
      <c r="M5589" s="25"/>
      <c r="P5589" s="25"/>
      <c r="R5589" s="25"/>
      <c r="T5589" s="37"/>
      <c r="U5589" s="37"/>
      <c r="W5589" s="37"/>
      <c r="Y5589" s="37"/>
      <c r="Z5589" s="37"/>
      <c r="AB5589" s="37"/>
    </row>
    <row r="5590" spans="1:28" x14ac:dyDescent="0.2">
      <c r="A5590" s="124"/>
      <c r="B5590" s="37"/>
      <c r="C5590" s="37"/>
      <c r="D5590" s="37"/>
      <c r="F5590" s="37"/>
      <c r="G5590" s="37"/>
      <c r="H5590" s="37"/>
      <c r="J5590" s="25"/>
      <c r="K5590" s="25"/>
      <c r="M5590" s="25"/>
      <c r="P5590" s="25"/>
      <c r="R5590" s="25"/>
      <c r="T5590" s="37"/>
      <c r="U5590" s="37"/>
      <c r="W5590" s="37"/>
      <c r="Y5590" s="37"/>
      <c r="Z5590" s="37"/>
      <c r="AB5590" s="37"/>
    </row>
    <row r="5591" spans="1:28" x14ac:dyDescent="0.2">
      <c r="A5591" s="124"/>
      <c r="B5591" s="37"/>
      <c r="C5591" s="37"/>
      <c r="D5591" s="37"/>
      <c r="F5591" s="37"/>
      <c r="G5591" s="37"/>
      <c r="H5591" s="37"/>
      <c r="J5591" s="25"/>
      <c r="K5591" s="25"/>
      <c r="M5591" s="25"/>
      <c r="P5591" s="25"/>
      <c r="R5591" s="25"/>
      <c r="T5591" s="37"/>
      <c r="U5591" s="37"/>
      <c r="W5591" s="37"/>
      <c r="Y5591" s="37"/>
      <c r="Z5591" s="37"/>
      <c r="AB5591" s="37"/>
    </row>
    <row r="5592" spans="1:28" x14ac:dyDescent="0.2">
      <c r="A5592" s="124"/>
      <c r="B5592" s="37"/>
      <c r="C5592" s="37"/>
      <c r="D5592" s="37"/>
      <c r="F5592" s="37"/>
      <c r="G5592" s="37"/>
      <c r="H5592" s="37"/>
      <c r="J5592" s="25"/>
      <c r="K5592" s="25"/>
      <c r="M5592" s="25"/>
      <c r="P5592" s="25"/>
      <c r="R5592" s="25"/>
      <c r="T5592" s="37"/>
      <c r="U5592" s="37"/>
      <c r="W5592" s="37"/>
      <c r="Y5592" s="37"/>
      <c r="Z5592" s="37"/>
      <c r="AB5592" s="37"/>
    </row>
    <row r="5593" spans="1:28" x14ac:dyDescent="0.2">
      <c r="A5593" s="124"/>
      <c r="B5593" s="37"/>
      <c r="C5593" s="37"/>
      <c r="D5593" s="37"/>
      <c r="F5593" s="37"/>
      <c r="G5593" s="37"/>
      <c r="H5593" s="37"/>
      <c r="J5593" s="25"/>
      <c r="K5593" s="25"/>
      <c r="M5593" s="25"/>
      <c r="P5593" s="25"/>
      <c r="R5593" s="25"/>
      <c r="T5593" s="37"/>
      <c r="U5593" s="37"/>
      <c r="W5593" s="37"/>
      <c r="Y5593" s="37"/>
      <c r="Z5593" s="37"/>
      <c r="AB5593" s="37"/>
    </row>
    <row r="5594" spans="1:28" x14ac:dyDescent="0.2">
      <c r="A5594" s="124"/>
      <c r="B5594" s="37"/>
      <c r="C5594" s="37"/>
      <c r="D5594" s="37"/>
      <c r="F5594" s="37"/>
      <c r="G5594" s="37"/>
      <c r="H5594" s="37"/>
      <c r="J5594" s="25"/>
      <c r="K5594" s="25"/>
      <c r="M5594" s="25"/>
      <c r="P5594" s="25"/>
      <c r="R5594" s="25"/>
      <c r="T5594" s="37"/>
      <c r="U5594" s="37"/>
      <c r="W5594" s="37"/>
      <c r="Y5594" s="37"/>
      <c r="Z5594" s="37"/>
      <c r="AB5594" s="37"/>
    </row>
    <row r="5595" spans="1:28" x14ac:dyDescent="0.2">
      <c r="A5595" s="124"/>
      <c r="B5595" s="37"/>
      <c r="C5595" s="37"/>
      <c r="D5595" s="37"/>
      <c r="F5595" s="37"/>
      <c r="G5595" s="37"/>
      <c r="H5595" s="37"/>
      <c r="J5595" s="25"/>
      <c r="K5595" s="25"/>
      <c r="M5595" s="25"/>
      <c r="P5595" s="25"/>
      <c r="R5595" s="25"/>
      <c r="T5595" s="37"/>
      <c r="U5595" s="37"/>
      <c r="W5595" s="37"/>
      <c r="Y5595" s="37"/>
      <c r="Z5595" s="37"/>
      <c r="AB5595" s="37"/>
    </row>
    <row r="5596" spans="1:28" x14ac:dyDescent="0.2">
      <c r="A5596" s="124"/>
      <c r="B5596" s="37"/>
      <c r="C5596" s="37"/>
      <c r="D5596" s="37"/>
      <c r="F5596" s="37"/>
      <c r="G5596" s="37"/>
      <c r="H5596" s="37"/>
      <c r="J5596" s="25"/>
      <c r="K5596" s="25"/>
      <c r="M5596" s="25"/>
      <c r="P5596" s="25"/>
      <c r="R5596" s="25"/>
      <c r="T5596" s="37"/>
      <c r="U5596" s="37"/>
      <c r="W5596" s="37"/>
      <c r="Y5596" s="37"/>
      <c r="Z5596" s="37"/>
      <c r="AB5596" s="37"/>
    </row>
    <row r="5597" spans="1:28" x14ac:dyDescent="0.2">
      <c r="A5597" s="124"/>
      <c r="B5597" s="37"/>
      <c r="C5597" s="37"/>
      <c r="D5597" s="37"/>
      <c r="F5597" s="37"/>
      <c r="G5597" s="37"/>
      <c r="H5597" s="37"/>
      <c r="J5597" s="25"/>
      <c r="K5597" s="25"/>
      <c r="M5597" s="25"/>
      <c r="P5597" s="25"/>
      <c r="R5597" s="25"/>
      <c r="T5597" s="37"/>
      <c r="U5597" s="37"/>
      <c r="W5597" s="37"/>
      <c r="Y5597" s="37"/>
      <c r="Z5597" s="37"/>
      <c r="AB5597" s="37"/>
    </row>
    <row r="5598" spans="1:28" x14ac:dyDescent="0.2">
      <c r="A5598" s="124"/>
      <c r="B5598" s="37"/>
      <c r="C5598" s="37"/>
      <c r="D5598" s="37"/>
      <c r="F5598" s="37"/>
      <c r="G5598" s="37"/>
      <c r="H5598" s="37"/>
      <c r="J5598" s="25"/>
      <c r="K5598" s="25"/>
      <c r="M5598" s="25"/>
      <c r="P5598" s="25"/>
      <c r="R5598" s="25"/>
      <c r="T5598" s="37"/>
      <c r="U5598" s="37"/>
      <c r="W5598" s="37"/>
      <c r="Y5598" s="37"/>
      <c r="Z5598" s="37"/>
      <c r="AB5598" s="37"/>
    </row>
    <row r="5599" spans="1:28" x14ac:dyDescent="0.2">
      <c r="A5599" s="124"/>
      <c r="B5599" s="37"/>
      <c r="C5599" s="37"/>
      <c r="D5599" s="37"/>
      <c r="F5599" s="37"/>
      <c r="G5599" s="37"/>
      <c r="H5599" s="37"/>
      <c r="J5599" s="25"/>
      <c r="K5599" s="25"/>
      <c r="M5599" s="25"/>
      <c r="P5599" s="25"/>
      <c r="R5599" s="25"/>
      <c r="T5599" s="37"/>
      <c r="U5599" s="37"/>
      <c r="W5599" s="37"/>
      <c r="Y5599" s="37"/>
      <c r="Z5599" s="37"/>
      <c r="AB5599" s="37"/>
    </row>
    <row r="5600" spans="1:28" x14ac:dyDescent="0.2">
      <c r="A5600" s="124"/>
      <c r="B5600" s="37"/>
      <c r="C5600" s="37"/>
      <c r="D5600" s="37"/>
      <c r="F5600" s="37"/>
      <c r="G5600" s="37"/>
      <c r="H5600" s="37"/>
      <c r="J5600" s="25"/>
      <c r="K5600" s="25"/>
      <c r="M5600" s="25"/>
      <c r="P5600" s="25"/>
      <c r="R5600" s="25"/>
      <c r="T5600" s="37"/>
      <c r="U5600" s="37"/>
      <c r="W5600" s="37"/>
      <c r="Y5600" s="37"/>
      <c r="Z5600" s="37"/>
      <c r="AB5600" s="37"/>
    </row>
    <row r="5601" spans="1:28" x14ac:dyDescent="0.2">
      <c r="A5601" s="124"/>
      <c r="B5601" s="37"/>
      <c r="C5601" s="37"/>
      <c r="D5601" s="37"/>
      <c r="F5601" s="37"/>
      <c r="G5601" s="37"/>
      <c r="H5601" s="37"/>
      <c r="J5601" s="25"/>
      <c r="K5601" s="25"/>
      <c r="M5601" s="25"/>
      <c r="P5601" s="25"/>
      <c r="R5601" s="25"/>
      <c r="T5601" s="37"/>
      <c r="U5601" s="37"/>
      <c r="W5601" s="37"/>
      <c r="Y5601" s="37"/>
      <c r="Z5601" s="37"/>
      <c r="AB5601" s="37"/>
    </row>
    <row r="5602" spans="1:28" x14ac:dyDescent="0.2">
      <c r="A5602" s="124"/>
      <c r="B5602" s="37"/>
      <c r="C5602" s="37"/>
      <c r="D5602" s="37"/>
      <c r="F5602" s="37"/>
      <c r="G5602" s="37"/>
      <c r="H5602" s="37"/>
      <c r="J5602" s="25"/>
      <c r="K5602" s="25"/>
      <c r="M5602" s="25"/>
      <c r="P5602" s="25"/>
      <c r="R5602" s="25"/>
      <c r="T5602" s="37"/>
      <c r="U5602" s="37"/>
      <c r="W5602" s="37"/>
      <c r="Y5602" s="37"/>
      <c r="Z5602" s="37"/>
      <c r="AB5602" s="37"/>
    </row>
    <row r="5603" spans="1:28" x14ac:dyDescent="0.2">
      <c r="A5603" s="124"/>
      <c r="B5603" s="37"/>
      <c r="C5603" s="37"/>
      <c r="D5603" s="37"/>
      <c r="F5603" s="37"/>
      <c r="G5603" s="37"/>
      <c r="H5603" s="37"/>
      <c r="J5603" s="25"/>
      <c r="K5603" s="25"/>
      <c r="M5603" s="25"/>
      <c r="P5603" s="25"/>
      <c r="R5603" s="25"/>
      <c r="T5603" s="37"/>
      <c r="U5603" s="37"/>
      <c r="W5603" s="37"/>
      <c r="Y5603" s="37"/>
      <c r="Z5603" s="37"/>
      <c r="AB5603" s="37"/>
    </row>
    <row r="5604" spans="1:28" x14ac:dyDescent="0.2">
      <c r="A5604" s="124"/>
      <c r="B5604" s="37"/>
      <c r="C5604" s="37"/>
      <c r="D5604" s="37"/>
      <c r="F5604" s="37"/>
      <c r="G5604" s="37"/>
      <c r="H5604" s="37"/>
      <c r="J5604" s="25"/>
      <c r="K5604" s="25"/>
      <c r="M5604" s="25"/>
      <c r="P5604" s="25"/>
      <c r="R5604" s="25"/>
      <c r="T5604" s="37"/>
      <c r="U5604" s="37"/>
      <c r="W5604" s="37"/>
      <c r="Y5604" s="37"/>
      <c r="Z5604" s="37"/>
      <c r="AB5604" s="37"/>
    </row>
    <row r="5605" spans="1:28" x14ac:dyDescent="0.2">
      <c r="A5605" s="124"/>
      <c r="B5605" s="37"/>
      <c r="C5605" s="37"/>
      <c r="D5605" s="37"/>
      <c r="F5605" s="37"/>
      <c r="G5605" s="37"/>
      <c r="H5605" s="37"/>
      <c r="J5605" s="25"/>
      <c r="K5605" s="25"/>
      <c r="M5605" s="25"/>
      <c r="P5605" s="25"/>
      <c r="R5605" s="25"/>
      <c r="T5605" s="37"/>
      <c r="U5605" s="37"/>
      <c r="W5605" s="37"/>
      <c r="Y5605" s="37"/>
      <c r="Z5605" s="37"/>
      <c r="AB5605" s="37"/>
    </row>
    <row r="5606" spans="1:28" x14ac:dyDescent="0.2">
      <c r="A5606" s="124"/>
      <c r="B5606" s="37"/>
      <c r="C5606" s="37"/>
      <c r="D5606" s="37"/>
      <c r="F5606" s="37"/>
      <c r="G5606" s="37"/>
      <c r="H5606" s="37"/>
      <c r="J5606" s="25"/>
      <c r="K5606" s="25"/>
      <c r="M5606" s="25"/>
      <c r="P5606" s="25"/>
      <c r="R5606" s="25"/>
      <c r="T5606" s="37"/>
      <c r="U5606" s="37"/>
      <c r="W5606" s="37"/>
      <c r="Y5606" s="37"/>
      <c r="Z5606" s="37"/>
      <c r="AB5606" s="37"/>
    </row>
    <row r="5607" spans="1:28" x14ac:dyDescent="0.2">
      <c r="A5607" s="124"/>
      <c r="B5607" s="37"/>
      <c r="C5607" s="37"/>
      <c r="D5607" s="37"/>
      <c r="F5607" s="37"/>
      <c r="G5607" s="37"/>
      <c r="H5607" s="37"/>
      <c r="J5607" s="25"/>
      <c r="K5607" s="25"/>
      <c r="M5607" s="25"/>
      <c r="P5607" s="25"/>
      <c r="R5607" s="25"/>
      <c r="T5607" s="37"/>
      <c r="U5607" s="37"/>
      <c r="W5607" s="37"/>
      <c r="Y5607" s="37"/>
      <c r="Z5607" s="37"/>
      <c r="AB5607" s="37"/>
    </row>
    <row r="5608" spans="1:28" x14ac:dyDescent="0.2">
      <c r="A5608" s="124"/>
      <c r="B5608" s="37"/>
      <c r="C5608" s="37"/>
      <c r="D5608" s="37"/>
      <c r="F5608" s="37"/>
      <c r="G5608" s="37"/>
      <c r="H5608" s="37"/>
      <c r="J5608" s="25"/>
      <c r="K5608" s="25"/>
      <c r="M5608" s="25"/>
      <c r="P5608" s="25"/>
      <c r="R5608" s="25"/>
      <c r="T5608" s="37"/>
      <c r="U5608" s="37"/>
      <c r="W5608" s="37"/>
      <c r="Y5608" s="37"/>
      <c r="Z5608" s="37"/>
      <c r="AB5608" s="37"/>
    </row>
    <row r="5609" spans="1:28" x14ac:dyDescent="0.2">
      <c r="A5609" s="124"/>
      <c r="B5609" s="37"/>
      <c r="C5609" s="37"/>
      <c r="D5609" s="37"/>
      <c r="F5609" s="37"/>
      <c r="G5609" s="37"/>
      <c r="H5609" s="37"/>
      <c r="J5609" s="25"/>
      <c r="K5609" s="25"/>
      <c r="M5609" s="25"/>
      <c r="P5609" s="25"/>
      <c r="R5609" s="25"/>
      <c r="T5609" s="37"/>
      <c r="U5609" s="37"/>
      <c r="W5609" s="37"/>
      <c r="Y5609" s="37"/>
      <c r="Z5609" s="37"/>
      <c r="AB5609" s="37"/>
    </row>
    <row r="5610" spans="1:28" x14ac:dyDescent="0.2">
      <c r="A5610" s="124"/>
      <c r="B5610" s="37"/>
      <c r="C5610" s="37"/>
      <c r="D5610" s="37"/>
      <c r="F5610" s="37"/>
      <c r="G5610" s="37"/>
      <c r="H5610" s="37"/>
      <c r="J5610" s="25"/>
      <c r="K5610" s="25"/>
      <c r="M5610" s="25"/>
      <c r="P5610" s="25"/>
      <c r="R5610" s="25"/>
      <c r="T5610" s="37"/>
      <c r="U5610" s="37"/>
      <c r="W5610" s="37"/>
      <c r="Y5610" s="37"/>
      <c r="Z5610" s="37"/>
      <c r="AB5610" s="37"/>
    </row>
    <row r="5611" spans="1:28" x14ac:dyDescent="0.2">
      <c r="A5611" s="124"/>
      <c r="B5611" s="37"/>
      <c r="C5611" s="37"/>
      <c r="D5611" s="37"/>
      <c r="F5611" s="37"/>
      <c r="G5611" s="37"/>
      <c r="H5611" s="37"/>
      <c r="J5611" s="25"/>
      <c r="K5611" s="25"/>
      <c r="M5611" s="25"/>
      <c r="P5611" s="25"/>
      <c r="R5611" s="25"/>
      <c r="T5611" s="37"/>
      <c r="U5611" s="37"/>
      <c r="W5611" s="37"/>
      <c r="Y5611" s="37"/>
      <c r="Z5611" s="37"/>
      <c r="AB5611" s="37"/>
    </row>
    <row r="5612" spans="1:28" x14ac:dyDescent="0.2">
      <c r="A5612" s="124"/>
      <c r="B5612" s="37"/>
      <c r="C5612" s="37"/>
      <c r="D5612" s="37"/>
      <c r="F5612" s="37"/>
      <c r="G5612" s="37"/>
      <c r="H5612" s="37"/>
      <c r="J5612" s="25"/>
      <c r="K5612" s="25"/>
      <c r="M5612" s="25"/>
      <c r="P5612" s="25"/>
      <c r="R5612" s="25"/>
      <c r="T5612" s="37"/>
      <c r="U5612" s="37"/>
      <c r="W5612" s="37"/>
      <c r="Y5612" s="37"/>
      <c r="Z5612" s="37"/>
      <c r="AB5612" s="37"/>
    </row>
    <row r="5613" spans="1:28" x14ac:dyDescent="0.2">
      <c r="A5613" s="124"/>
      <c r="B5613" s="37"/>
      <c r="C5613" s="37"/>
      <c r="D5613" s="37"/>
      <c r="F5613" s="37"/>
      <c r="G5613" s="37"/>
      <c r="H5613" s="37"/>
      <c r="J5613" s="25"/>
      <c r="K5613" s="25"/>
      <c r="M5613" s="25"/>
      <c r="P5613" s="25"/>
      <c r="R5613" s="25"/>
      <c r="T5613" s="37"/>
      <c r="U5613" s="37"/>
      <c r="W5613" s="37"/>
      <c r="Y5613" s="37"/>
      <c r="Z5613" s="37"/>
      <c r="AB5613" s="37"/>
    </row>
    <row r="5614" spans="1:28" x14ac:dyDescent="0.2">
      <c r="A5614" s="124"/>
      <c r="B5614" s="37"/>
      <c r="C5614" s="37"/>
      <c r="D5614" s="37"/>
      <c r="F5614" s="37"/>
      <c r="G5614" s="37"/>
      <c r="H5614" s="37"/>
      <c r="J5614" s="25"/>
      <c r="K5614" s="25"/>
      <c r="M5614" s="25"/>
      <c r="P5614" s="25"/>
      <c r="R5614" s="25"/>
      <c r="T5614" s="37"/>
      <c r="U5614" s="37"/>
      <c r="W5614" s="37"/>
      <c r="Y5614" s="37"/>
      <c r="Z5614" s="37"/>
      <c r="AB5614" s="37"/>
    </row>
    <row r="5615" spans="1:28" x14ac:dyDescent="0.2">
      <c r="A5615" s="124"/>
      <c r="B5615" s="37"/>
      <c r="C5615" s="37"/>
      <c r="D5615" s="37"/>
      <c r="F5615" s="37"/>
      <c r="G5615" s="37"/>
      <c r="H5615" s="37"/>
      <c r="J5615" s="25"/>
      <c r="K5615" s="25"/>
      <c r="M5615" s="25"/>
      <c r="P5615" s="25"/>
      <c r="R5615" s="25"/>
      <c r="T5615" s="37"/>
      <c r="U5615" s="37"/>
      <c r="W5615" s="37"/>
      <c r="Y5615" s="37"/>
      <c r="Z5615" s="37"/>
      <c r="AB5615" s="37"/>
    </row>
    <row r="5616" spans="1:28" x14ac:dyDescent="0.2">
      <c r="A5616" s="124"/>
      <c r="B5616" s="37"/>
      <c r="C5616" s="37"/>
      <c r="D5616" s="37"/>
      <c r="F5616" s="37"/>
      <c r="G5616" s="37"/>
      <c r="H5616" s="37"/>
      <c r="J5616" s="25"/>
      <c r="K5616" s="25"/>
      <c r="M5616" s="25"/>
      <c r="P5616" s="25"/>
      <c r="R5616" s="25"/>
      <c r="T5616" s="37"/>
      <c r="U5616" s="37"/>
      <c r="W5616" s="37"/>
      <c r="Y5616" s="37"/>
      <c r="Z5616" s="37"/>
      <c r="AB5616" s="37"/>
    </row>
    <row r="5617" spans="1:28" x14ac:dyDescent="0.2">
      <c r="A5617" s="124"/>
      <c r="B5617" s="37"/>
      <c r="C5617" s="37"/>
      <c r="D5617" s="37"/>
      <c r="F5617" s="37"/>
      <c r="G5617" s="37"/>
      <c r="H5617" s="37"/>
      <c r="J5617" s="25"/>
      <c r="K5617" s="25"/>
      <c r="M5617" s="25"/>
      <c r="P5617" s="25"/>
      <c r="R5617" s="25"/>
      <c r="T5617" s="37"/>
      <c r="U5617" s="37"/>
      <c r="W5617" s="37"/>
      <c r="Y5617" s="37"/>
      <c r="Z5617" s="37"/>
      <c r="AB5617" s="37"/>
    </row>
    <row r="5618" spans="1:28" x14ac:dyDescent="0.2">
      <c r="A5618" s="124"/>
      <c r="B5618" s="37"/>
      <c r="C5618" s="37"/>
      <c r="D5618" s="37"/>
      <c r="F5618" s="37"/>
      <c r="G5618" s="37"/>
      <c r="H5618" s="37"/>
      <c r="J5618" s="25"/>
      <c r="K5618" s="25"/>
      <c r="M5618" s="25"/>
      <c r="P5618" s="25"/>
      <c r="R5618" s="25"/>
      <c r="T5618" s="37"/>
      <c r="U5618" s="37"/>
      <c r="W5618" s="37"/>
      <c r="Y5618" s="37"/>
      <c r="Z5618" s="37"/>
      <c r="AB5618" s="37"/>
    </row>
    <row r="5619" spans="1:28" x14ac:dyDescent="0.2">
      <c r="A5619" s="124"/>
      <c r="B5619" s="37"/>
      <c r="C5619" s="37"/>
      <c r="D5619" s="37"/>
      <c r="F5619" s="37"/>
      <c r="G5619" s="37"/>
      <c r="H5619" s="37"/>
      <c r="J5619" s="25"/>
      <c r="K5619" s="25"/>
      <c r="M5619" s="25"/>
      <c r="P5619" s="25"/>
      <c r="R5619" s="25"/>
      <c r="T5619" s="37"/>
      <c r="U5619" s="37"/>
      <c r="W5619" s="37"/>
      <c r="Y5619" s="37"/>
      <c r="Z5619" s="37"/>
      <c r="AB5619" s="37"/>
    </row>
    <row r="5620" spans="1:28" x14ac:dyDescent="0.2">
      <c r="A5620" s="124"/>
      <c r="B5620" s="37"/>
      <c r="C5620" s="37"/>
      <c r="D5620" s="37"/>
      <c r="F5620" s="37"/>
      <c r="G5620" s="37"/>
      <c r="H5620" s="37"/>
      <c r="J5620" s="25"/>
      <c r="K5620" s="25"/>
      <c r="M5620" s="25"/>
      <c r="P5620" s="25"/>
      <c r="R5620" s="25"/>
      <c r="T5620" s="37"/>
      <c r="U5620" s="37"/>
      <c r="W5620" s="37"/>
      <c r="Y5620" s="37"/>
      <c r="Z5620" s="37"/>
      <c r="AB5620" s="37"/>
    </row>
    <row r="5621" spans="1:28" x14ac:dyDescent="0.2">
      <c r="A5621" s="124"/>
      <c r="B5621" s="37"/>
      <c r="C5621" s="37"/>
      <c r="D5621" s="37"/>
      <c r="F5621" s="37"/>
      <c r="G5621" s="37"/>
      <c r="H5621" s="37"/>
      <c r="J5621" s="25"/>
      <c r="K5621" s="25"/>
      <c r="M5621" s="25"/>
      <c r="P5621" s="25"/>
      <c r="R5621" s="25"/>
      <c r="T5621" s="37"/>
      <c r="U5621" s="37"/>
      <c r="W5621" s="37"/>
      <c r="Y5621" s="37"/>
      <c r="Z5621" s="37"/>
      <c r="AB5621" s="37"/>
    </row>
    <row r="5622" spans="1:28" x14ac:dyDescent="0.2">
      <c r="A5622" s="124"/>
      <c r="B5622" s="37"/>
      <c r="C5622" s="37"/>
      <c r="D5622" s="37"/>
      <c r="F5622" s="37"/>
      <c r="G5622" s="37"/>
      <c r="H5622" s="37"/>
      <c r="J5622" s="25"/>
      <c r="K5622" s="25"/>
      <c r="M5622" s="25"/>
      <c r="P5622" s="25"/>
      <c r="R5622" s="25"/>
      <c r="T5622" s="37"/>
      <c r="U5622" s="37"/>
      <c r="W5622" s="37"/>
      <c r="Y5622" s="37"/>
      <c r="Z5622" s="37"/>
      <c r="AB5622" s="37"/>
    </row>
    <row r="5623" spans="1:28" x14ac:dyDescent="0.2">
      <c r="A5623" s="124"/>
      <c r="B5623" s="37"/>
      <c r="C5623" s="37"/>
      <c r="D5623" s="37"/>
      <c r="F5623" s="37"/>
      <c r="G5623" s="37"/>
      <c r="H5623" s="37"/>
      <c r="J5623" s="25"/>
      <c r="K5623" s="25"/>
      <c r="M5623" s="25"/>
      <c r="P5623" s="25"/>
      <c r="R5623" s="25"/>
      <c r="T5623" s="37"/>
      <c r="U5623" s="37"/>
      <c r="W5623" s="37"/>
      <c r="Y5623" s="37"/>
      <c r="Z5623" s="37"/>
      <c r="AB5623" s="37"/>
    </row>
    <row r="5624" spans="1:28" x14ac:dyDescent="0.2">
      <c r="A5624" s="124"/>
      <c r="B5624" s="37"/>
      <c r="C5624" s="37"/>
      <c r="D5624" s="37"/>
      <c r="F5624" s="37"/>
      <c r="G5624" s="37"/>
      <c r="H5624" s="37"/>
      <c r="J5624" s="25"/>
      <c r="K5624" s="25"/>
      <c r="M5624" s="25"/>
      <c r="P5624" s="25"/>
      <c r="R5624" s="25"/>
      <c r="T5624" s="37"/>
      <c r="U5624" s="37"/>
      <c r="W5624" s="37"/>
      <c r="Y5624" s="37"/>
      <c r="Z5624" s="37"/>
      <c r="AB5624" s="37"/>
    </row>
    <row r="5625" spans="1:28" x14ac:dyDescent="0.2">
      <c r="A5625" s="124"/>
      <c r="B5625" s="37"/>
      <c r="C5625" s="37"/>
      <c r="D5625" s="37"/>
      <c r="F5625" s="37"/>
      <c r="G5625" s="37"/>
      <c r="H5625" s="37"/>
      <c r="J5625" s="25"/>
      <c r="K5625" s="25"/>
      <c r="M5625" s="25"/>
      <c r="P5625" s="25"/>
      <c r="R5625" s="25"/>
      <c r="T5625" s="37"/>
      <c r="U5625" s="37"/>
      <c r="W5625" s="37"/>
      <c r="Y5625" s="37"/>
      <c r="Z5625" s="37"/>
      <c r="AB5625" s="37"/>
    </row>
    <row r="5626" spans="1:28" x14ac:dyDescent="0.2">
      <c r="A5626" s="124"/>
      <c r="B5626" s="37"/>
      <c r="C5626" s="37"/>
      <c r="D5626" s="37"/>
      <c r="F5626" s="37"/>
      <c r="G5626" s="37"/>
      <c r="H5626" s="37"/>
      <c r="J5626" s="25"/>
      <c r="K5626" s="25"/>
      <c r="M5626" s="25"/>
      <c r="P5626" s="25"/>
      <c r="R5626" s="25"/>
      <c r="T5626" s="37"/>
      <c r="U5626" s="37"/>
      <c r="W5626" s="37"/>
      <c r="Y5626" s="37"/>
      <c r="Z5626" s="37"/>
      <c r="AB5626" s="37"/>
    </row>
    <row r="5627" spans="1:28" x14ac:dyDescent="0.2">
      <c r="A5627" s="124"/>
      <c r="B5627" s="37"/>
      <c r="C5627" s="37"/>
      <c r="D5627" s="37"/>
      <c r="F5627" s="37"/>
      <c r="G5627" s="37"/>
      <c r="H5627" s="37"/>
      <c r="J5627" s="25"/>
      <c r="K5627" s="25"/>
      <c r="M5627" s="25"/>
      <c r="P5627" s="25"/>
      <c r="R5627" s="25"/>
      <c r="T5627" s="37"/>
      <c r="U5627" s="37"/>
      <c r="W5627" s="37"/>
      <c r="Y5627" s="37"/>
      <c r="Z5627" s="37"/>
      <c r="AB5627" s="37"/>
    </row>
    <row r="5628" spans="1:28" x14ac:dyDescent="0.2">
      <c r="A5628" s="124"/>
      <c r="B5628" s="37"/>
      <c r="C5628" s="37"/>
      <c r="D5628" s="37"/>
      <c r="F5628" s="37"/>
      <c r="G5628" s="37"/>
      <c r="H5628" s="37"/>
      <c r="J5628" s="25"/>
      <c r="K5628" s="25"/>
      <c r="M5628" s="25"/>
      <c r="P5628" s="25"/>
      <c r="R5628" s="25"/>
      <c r="T5628" s="37"/>
      <c r="U5628" s="37"/>
      <c r="W5628" s="37"/>
      <c r="Y5628" s="37"/>
      <c r="Z5628" s="37"/>
      <c r="AB5628" s="37"/>
    </row>
    <row r="5629" spans="1:28" x14ac:dyDescent="0.2">
      <c r="A5629" s="124"/>
      <c r="B5629" s="37"/>
      <c r="C5629" s="37"/>
      <c r="D5629" s="37"/>
      <c r="F5629" s="37"/>
      <c r="G5629" s="37"/>
      <c r="H5629" s="37"/>
      <c r="J5629" s="25"/>
      <c r="K5629" s="25"/>
      <c r="M5629" s="25"/>
      <c r="P5629" s="25"/>
      <c r="R5629" s="25"/>
      <c r="T5629" s="37"/>
      <c r="U5629" s="37"/>
      <c r="W5629" s="37"/>
      <c r="Y5629" s="37"/>
      <c r="Z5629" s="37"/>
      <c r="AB5629" s="37"/>
    </row>
    <row r="5630" spans="1:28" x14ac:dyDescent="0.2">
      <c r="A5630" s="124"/>
      <c r="B5630" s="37"/>
      <c r="C5630" s="37"/>
      <c r="D5630" s="37"/>
      <c r="F5630" s="37"/>
      <c r="G5630" s="37"/>
      <c r="H5630" s="37"/>
      <c r="J5630" s="25"/>
      <c r="K5630" s="25"/>
      <c r="M5630" s="25"/>
      <c r="P5630" s="25"/>
      <c r="R5630" s="25"/>
      <c r="T5630" s="37"/>
      <c r="U5630" s="37"/>
      <c r="W5630" s="37"/>
      <c r="Y5630" s="37"/>
      <c r="Z5630" s="37"/>
      <c r="AB5630" s="37"/>
    </row>
    <row r="5631" spans="1:28" x14ac:dyDescent="0.2">
      <c r="A5631" s="124"/>
      <c r="B5631" s="37"/>
      <c r="C5631" s="37"/>
      <c r="D5631" s="37"/>
      <c r="F5631" s="37"/>
      <c r="G5631" s="37"/>
      <c r="H5631" s="37"/>
      <c r="J5631" s="25"/>
      <c r="K5631" s="25"/>
      <c r="M5631" s="25"/>
      <c r="P5631" s="25"/>
      <c r="R5631" s="25"/>
      <c r="T5631" s="37"/>
      <c r="U5631" s="37"/>
      <c r="W5631" s="37"/>
      <c r="Y5631" s="37"/>
      <c r="Z5631" s="37"/>
      <c r="AB5631" s="37"/>
    </row>
    <row r="5632" spans="1:28" x14ac:dyDescent="0.2">
      <c r="A5632" s="124"/>
      <c r="B5632" s="37"/>
      <c r="C5632" s="37"/>
      <c r="D5632" s="37"/>
      <c r="F5632" s="37"/>
      <c r="G5632" s="37"/>
      <c r="H5632" s="37"/>
      <c r="J5632" s="25"/>
      <c r="K5632" s="25"/>
      <c r="M5632" s="25"/>
      <c r="P5632" s="25"/>
      <c r="R5632" s="25"/>
      <c r="T5632" s="37"/>
      <c r="U5632" s="37"/>
      <c r="W5632" s="37"/>
      <c r="Y5632" s="37"/>
      <c r="Z5632" s="37"/>
      <c r="AB5632" s="37"/>
    </row>
    <row r="5633" spans="1:28" x14ac:dyDescent="0.2">
      <c r="A5633" s="124"/>
      <c r="B5633" s="37"/>
      <c r="C5633" s="37"/>
      <c r="D5633" s="37"/>
      <c r="F5633" s="37"/>
      <c r="G5633" s="37"/>
      <c r="H5633" s="37"/>
      <c r="J5633" s="25"/>
      <c r="K5633" s="25"/>
      <c r="M5633" s="25"/>
      <c r="P5633" s="25"/>
      <c r="R5633" s="25"/>
      <c r="T5633" s="37"/>
      <c r="U5633" s="37"/>
      <c r="W5633" s="37"/>
      <c r="Y5633" s="37"/>
      <c r="Z5633" s="37"/>
      <c r="AB5633" s="37"/>
    </row>
    <row r="5634" spans="1:28" x14ac:dyDescent="0.2">
      <c r="A5634" s="124"/>
      <c r="B5634" s="37"/>
      <c r="C5634" s="37"/>
      <c r="D5634" s="37"/>
      <c r="F5634" s="37"/>
      <c r="G5634" s="37"/>
      <c r="H5634" s="37"/>
      <c r="J5634" s="25"/>
      <c r="K5634" s="25"/>
      <c r="M5634" s="25"/>
      <c r="P5634" s="25"/>
      <c r="R5634" s="25"/>
      <c r="T5634" s="37"/>
      <c r="U5634" s="37"/>
      <c r="W5634" s="37"/>
      <c r="Y5634" s="37"/>
      <c r="Z5634" s="37"/>
      <c r="AB5634" s="37"/>
    </row>
    <row r="5635" spans="1:28" x14ac:dyDescent="0.2">
      <c r="A5635" s="124"/>
      <c r="B5635" s="37"/>
      <c r="C5635" s="37"/>
      <c r="D5635" s="37"/>
      <c r="F5635" s="37"/>
      <c r="G5635" s="37"/>
      <c r="H5635" s="37"/>
      <c r="J5635" s="25"/>
      <c r="K5635" s="25"/>
      <c r="M5635" s="25"/>
      <c r="P5635" s="25"/>
      <c r="R5635" s="25"/>
      <c r="T5635" s="37"/>
      <c r="U5635" s="37"/>
      <c r="W5635" s="37"/>
      <c r="Y5635" s="37"/>
      <c r="Z5635" s="37"/>
      <c r="AB5635" s="37"/>
    </row>
    <row r="5636" spans="1:28" x14ac:dyDescent="0.2">
      <c r="A5636" s="124"/>
      <c r="B5636" s="37"/>
      <c r="C5636" s="37"/>
      <c r="D5636" s="37"/>
      <c r="F5636" s="37"/>
      <c r="G5636" s="37"/>
      <c r="H5636" s="37"/>
      <c r="J5636" s="25"/>
      <c r="K5636" s="25"/>
      <c r="M5636" s="25"/>
      <c r="P5636" s="25"/>
      <c r="R5636" s="25"/>
      <c r="T5636" s="37"/>
      <c r="U5636" s="37"/>
      <c r="W5636" s="37"/>
      <c r="Y5636" s="37"/>
      <c r="Z5636" s="37"/>
      <c r="AB5636" s="37"/>
    </row>
    <row r="5637" spans="1:28" x14ac:dyDescent="0.2">
      <c r="A5637" s="124"/>
      <c r="B5637" s="37"/>
      <c r="C5637" s="37"/>
      <c r="D5637" s="37"/>
      <c r="F5637" s="37"/>
      <c r="G5637" s="37"/>
      <c r="H5637" s="37"/>
      <c r="J5637" s="25"/>
      <c r="K5637" s="25"/>
      <c r="M5637" s="25"/>
      <c r="P5637" s="25"/>
      <c r="R5637" s="25"/>
      <c r="T5637" s="37"/>
      <c r="U5637" s="37"/>
      <c r="W5637" s="37"/>
      <c r="Y5637" s="37"/>
      <c r="Z5637" s="37"/>
      <c r="AB5637" s="37"/>
    </row>
    <row r="5638" spans="1:28" x14ac:dyDescent="0.2">
      <c r="A5638" s="124"/>
      <c r="B5638" s="37"/>
      <c r="C5638" s="37"/>
      <c r="D5638" s="37"/>
      <c r="F5638" s="37"/>
      <c r="G5638" s="37"/>
      <c r="H5638" s="37"/>
      <c r="J5638" s="25"/>
      <c r="K5638" s="25"/>
      <c r="M5638" s="25"/>
      <c r="P5638" s="25"/>
      <c r="R5638" s="25"/>
      <c r="T5638" s="37"/>
      <c r="U5638" s="37"/>
      <c r="W5638" s="37"/>
      <c r="Y5638" s="37"/>
      <c r="Z5638" s="37"/>
      <c r="AB5638" s="37"/>
    </row>
    <row r="5639" spans="1:28" x14ac:dyDescent="0.2">
      <c r="A5639" s="124"/>
      <c r="B5639" s="37"/>
      <c r="C5639" s="37"/>
      <c r="D5639" s="37"/>
      <c r="F5639" s="37"/>
      <c r="G5639" s="37"/>
      <c r="H5639" s="37"/>
      <c r="J5639" s="25"/>
      <c r="K5639" s="25"/>
      <c r="M5639" s="25"/>
      <c r="P5639" s="25"/>
      <c r="R5639" s="25"/>
      <c r="T5639" s="37"/>
      <c r="U5639" s="37"/>
      <c r="W5639" s="37"/>
      <c r="Y5639" s="37"/>
      <c r="Z5639" s="37"/>
      <c r="AB5639" s="37"/>
    </row>
    <row r="5640" spans="1:28" x14ac:dyDescent="0.2">
      <c r="A5640" s="124"/>
      <c r="B5640" s="37"/>
      <c r="C5640" s="37"/>
      <c r="D5640" s="37"/>
      <c r="F5640" s="37"/>
      <c r="G5640" s="37"/>
      <c r="H5640" s="37"/>
      <c r="J5640" s="25"/>
      <c r="K5640" s="25"/>
      <c r="M5640" s="25"/>
      <c r="P5640" s="25"/>
      <c r="R5640" s="25"/>
      <c r="T5640" s="37"/>
      <c r="U5640" s="37"/>
      <c r="W5640" s="37"/>
      <c r="Y5640" s="37"/>
      <c r="Z5640" s="37"/>
      <c r="AB5640" s="37"/>
    </row>
    <row r="5641" spans="1:28" x14ac:dyDescent="0.2">
      <c r="A5641" s="124"/>
      <c r="B5641" s="37"/>
      <c r="C5641" s="37"/>
      <c r="D5641" s="37"/>
      <c r="F5641" s="37"/>
      <c r="G5641" s="37"/>
      <c r="H5641" s="37"/>
      <c r="J5641" s="25"/>
      <c r="K5641" s="25"/>
      <c r="M5641" s="25"/>
      <c r="P5641" s="25"/>
      <c r="R5641" s="25"/>
      <c r="T5641" s="37"/>
      <c r="U5641" s="37"/>
      <c r="W5641" s="37"/>
      <c r="Y5641" s="37"/>
      <c r="Z5641" s="37"/>
      <c r="AB5641" s="37"/>
    </row>
    <row r="5642" spans="1:28" x14ac:dyDescent="0.2">
      <c r="A5642" s="124"/>
      <c r="B5642" s="37"/>
      <c r="C5642" s="37"/>
      <c r="D5642" s="37"/>
      <c r="F5642" s="37"/>
      <c r="G5642" s="37"/>
      <c r="H5642" s="37"/>
      <c r="J5642" s="25"/>
      <c r="K5642" s="25"/>
      <c r="M5642" s="25"/>
      <c r="P5642" s="25"/>
      <c r="R5642" s="25"/>
      <c r="T5642" s="37"/>
      <c r="U5642" s="37"/>
      <c r="W5642" s="37"/>
      <c r="Y5642" s="37"/>
      <c r="Z5642" s="37"/>
      <c r="AB5642" s="37"/>
    </row>
    <row r="5643" spans="1:28" x14ac:dyDescent="0.2">
      <c r="A5643" s="124"/>
      <c r="B5643" s="37"/>
      <c r="C5643" s="37"/>
      <c r="D5643" s="37"/>
      <c r="F5643" s="37"/>
      <c r="G5643" s="37"/>
      <c r="H5643" s="37"/>
      <c r="J5643" s="25"/>
      <c r="K5643" s="25"/>
      <c r="M5643" s="25"/>
      <c r="P5643" s="25"/>
      <c r="R5643" s="25"/>
      <c r="T5643" s="37"/>
      <c r="U5643" s="37"/>
      <c r="W5643" s="37"/>
      <c r="Y5643" s="37"/>
      <c r="Z5643" s="37"/>
      <c r="AB5643" s="37"/>
    </row>
    <row r="5644" spans="1:28" x14ac:dyDescent="0.2">
      <c r="A5644" s="124"/>
      <c r="B5644" s="37"/>
      <c r="C5644" s="37"/>
      <c r="D5644" s="37"/>
      <c r="F5644" s="37"/>
      <c r="G5644" s="37"/>
      <c r="H5644" s="37"/>
      <c r="J5644" s="25"/>
      <c r="K5644" s="25"/>
      <c r="M5644" s="25"/>
      <c r="P5644" s="25"/>
      <c r="R5644" s="25"/>
      <c r="T5644" s="37"/>
      <c r="U5644" s="37"/>
      <c r="W5644" s="37"/>
      <c r="Y5644" s="37"/>
      <c r="Z5644" s="37"/>
      <c r="AB5644" s="37"/>
    </row>
    <row r="5645" spans="1:28" x14ac:dyDescent="0.2">
      <c r="A5645" s="124"/>
      <c r="B5645" s="37"/>
      <c r="C5645" s="37"/>
      <c r="D5645" s="37"/>
      <c r="F5645" s="37"/>
      <c r="G5645" s="37"/>
      <c r="H5645" s="37"/>
      <c r="J5645" s="25"/>
      <c r="K5645" s="25"/>
      <c r="M5645" s="25"/>
      <c r="P5645" s="25"/>
      <c r="R5645" s="25"/>
      <c r="T5645" s="37"/>
      <c r="U5645" s="37"/>
      <c r="W5645" s="37"/>
      <c r="Y5645" s="37"/>
      <c r="Z5645" s="37"/>
      <c r="AB5645" s="37"/>
    </row>
    <row r="5646" spans="1:28" x14ac:dyDescent="0.2">
      <c r="A5646" s="124"/>
      <c r="B5646" s="37"/>
      <c r="C5646" s="37"/>
      <c r="D5646" s="37"/>
      <c r="F5646" s="37"/>
      <c r="G5646" s="37"/>
      <c r="H5646" s="37"/>
      <c r="J5646" s="25"/>
      <c r="K5646" s="25"/>
      <c r="M5646" s="25"/>
      <c r="P5646" s="25"/>
      <c r="R5646" s="25"/>
      <c r="T5646" s="37"/>
      <c r="U5646" s="37"/>
      <c r="W5646" s="37"/>
      <c r="Y5646" s="37"/>
      <c r="Z5646" s="37"/>
      <c r="AB5646" s="37"/>
    </row>
    <row r="5647" spans="1:28" x14ac:dyDescent="0.2">
      <c r="A5647" s="124"/>
      <c r="B5647" s="37"/>
      <c r="C5647" s="37"/>
      <c r="D5647" s="37"/>
      <c r="F5647" s="37"/>
      <c r="G5647" s="37"/>
      <c r="H5647" s="37"/>
      <c r="J5647" s="25"/>
      <c r="K5647" s="25"/>
      <c r="M5647" s="25"/>
      <c r="P5647" s="25"/>
      <c r="R5647" s="25"/>
      <c r="T5647" s="37"/>
      <c r="U5647" s="37"/>
      <c r="W5647" s="37"/>
      <c r="Y5647" s="37"/>
      <c r="Z5647" s="37"/>
      <c r="AB5647" s="37"/>
    </row>
    <row r="5648" spans="1:28" x14ac:dyDescent="0.2">
      <c r="A5648" s="124"/>
      <c r="B5648" s="37"/>
      <c r="C5648" s="37"/>
      <c r="D5648" s="37"/>
      <c r="F5648" s="37"/>
      <c r="G5648" s="37"/>
      <c r="H5648" s="37"/>
      <c r="J5648" s="25"/>
      <c r="K5648" s="25"/>
      <c r="M5648" s="25"/>
      <c r="P5648" s="25"/>
      <c r="R5648" s="25"/>
      <c r="T5648" s="37"/>
      <c r="U5648" s="37"/>
      <c r="W5648" s="37"/>
      <c r="Y5648" s="37"/>
      <c r="Z5648" s="37"/>
      <c r="AB5648" s="37"/>
    </row>
    <row r="5649" spans="1:28" x14ac:dyDescent="0.2">
      <c r="A5649" s="124"/>
      <c r="B5649" s="37"/>
      <c r="C5649" s="37"/>
      <c r="D5649" s="37"/>
      <c r="F5649" s="37"/>
      <c r="G5649" s="37"/>
      <c r="H5649" s="37"/>
      <c r="J5649" s="25"/>
      <c r="K5649" s="25"/>
      <c r="M5649" s="25"/>
      <c r="P5649" s="25"/>
      <c r="R5649" s="25"/>
      <c r="T5649" s="37"/>
      <c r="U5649" s="37"/>
      <c r="W5649" s="37"/>
      <c r="Y5649" s="37"/>
      <c r="Z5649" s="37"/>
      <c r="AB5649" s="37"/>
    </row>
    <row r="5650" spans="1:28" x14ac:dyDescent="0.2">
      <c r="A5650" s="124"/>
      <c r="B5650" s="37"/>
      <c r="C5650" s="37"/>
      <c r="D5650" s="37"/>
      <c r="F5650" s="37"/>
      <c r="G5650" s="37"/>
      <c r="H5650" s="37"/>
      <c r="J5650" s="25"/>
      <c r="K5650" s="25"/>
      <c r="M5650" s="25"/>
      <c r="P5650" s="25"/>
      <c r="R5650" s="25"/>
      <c r="T5650" s="37"/>
      <c r="U5650" s="37"/>
      <c r="W5650" s="37"/>
      <c r="Y5650" s="37"/>
      <c r="Z5650" s="37"/>
      <c r="AB5650" s="37"/>
    </row>
    <row r="5651" spans="1:28" x14ac:dyDescent="0.2">
      <c r="A5651" s="124"/>
      <c r="B5651" s="37"/>
      <c r="C5651" s="37"/>
      <c r="D5651" s="37"/>
      <c r="F5651" s="37"/>
      <c r="G5651" s="37"/>
      <c r="H5651" s="37"/>
      <c r="J5651" s="25"/>
      <c r="K5651" s="25"/>
      <c r="M5651" s="25"/>
      <c r="P5651" s="25"/>
      <c r="R5651" s="25"/>
      <c r="T5651" s="37"/>
      <c r="U5651" s="37"/>
      <c r="W5651" s="37"/>
      <c r="Y5651" s="37"/>
      <c r="Z5651" s="37"/>
      <c r="AB5651" s="37"/>
    </row>
    <row r="5652" spans="1:28" x14ac:dyDescent="0.2">
      <c r="A5652" s="124"/>
      <c r="B5652" s="37"/>
      <c r="C5652" s="37"/>
      <c r="D5652" s="37"/>
      <c r="F5652" s="37"/>
      <c r="G5652" s="37"/>
      <c r="H5652" s="37"/>
      <c r="J5652" s="25"/>
      <c r="K5652" s="25"/>
      <c r="M5652" s="25"/>
      <c r="P5652" s="25"/>
      <c r="R5652" s="25"/>
      <c r="T5652" s="37"/>
      <c r="U5652" s="37"/>
      <c r="W5652" s="37"/>
      <c r="Y5652" s="37"/>
      <c r="Z5652" s="37"/>
      <c r="AB5652" s="37"/>
    </row>
    <row r="5653" spans="1:28" x14ac:dyDescent="0.2">
      <c r="A5653" s="124"/>
      <c r="B5653" s="37"/>
      <c r="C5653" s="37"/>
      <c r="D5653" s="37"/>
      <c r="F5653" s="37"/>
      <c r="G5653" s="37"/>
      <c r="H5653" s="37"/>
      <c r="J5653" s="25"/>
      <c r="K5653" s="25"/>
      <c r="M5653" s="25"/>
      <c r="P5653" s="25"/>
      <c r="R5653" s="25"/>
      <c r="T5653" s="37"/>
      <c r="U5653" s="37"/>
      <c r="W5653" s="37"/>
      <c r="Y5653" s="37"/>
      <c r="Z5653" s="37"/>
      <c r="AB5653" s="37"/>
    </row>
    <row r="5654" spans="1:28" x14ac:dyDescent="0.2">
      <c r="A5654" s="124"/>
      <c r="B5654" s="37"/>
      <c r="C5654" s="37"/>
      <c r="D5654" s="37"/>
      <c r="F5654" s="37"/>
      <c r="G5654" s="37"/>
      <c r="H5654" s="37"/>
      <c r="J5654" s="25"/>
      <c r="K5654" s="25"/>
      <c r="M5654" s="25"/>
      <c r="P5654" s="25"/>
      <c r="R5654" s="25"/>
      <c r="T5654" s="37"/>
      <c r="U5654" s="37"/>
      <c r="W5654" s="37"/>
      <c r="Y5654" s="37"/>
      <c r="Z5654" s="37"/>
      <c r="AB5654" s="37"/>
    </row>
    <row r="5655" spans="1:28" x14ac:dyDescent="0.2">
      <c r="A5655" s="124"/>
      <c r="B5655" s="37"/>
      <c r="C5655" s="37"/>
      <c r="D5655" s="37"/>
      <c r="F5655" s="37"/>
      <c r="G5655" s="37"/>
      <c r="H5655" s="37"/>
      <c r="J5655" s="25"/>
      <c r="K5655" s="25"/>
      <c r="M5655" s="25"/>
      <c r="P5655" s="25"/>
      <c r="R5655" s="25"/>
      <c r="T5655" s="37"/>
      <c r="U5655" s="37"/>
      <c r="W5655" s="37"/>
      <c r="Y5655" s="37"/>
      <c r="Z5655" s="37"/>
      <c r="AB5655" s="37"/>
    </row>
    <row r="5656" spans="1:28" x14ac:dyDescent="0.2">
      <c r="A5656" s="124"/>
      <c r="B5656" s="37"/>
      <c r="C5656" s="37"/>
      <c r="D5656" s="37"/>
      <c r="F5656" s="37"/>
      <c r="G5656" s="37"/>
      <c r="H5656" s="37"/>
      <c r="J5656" s="25"/>
      <c r="K5656" s="25"/>
      <c r="M5656" s="25"/>
      <c r="P5656" s="25"/>
      <c r="R5656" s="25"/>
      <c r="T5656" s="37"/>
      <c r="U5656" s="37"/>
      <c r="W5656" s="37"/>
      <c r="Y5656" s="37"/>
      <c r="Z5656" s="37"/>
      <c r="AB5656" s="37"/>
    </row>
    <row r="5657" spans="1:28" x14ac:dyDescent="0.2">
      <c r="A5657" s="124"/>
      <c r="B5657" s="37"/>
      <c r="C5657" s="37"/>
      <c r="D5657" s="37"/>
      <c r="F5657" s="37"/>
      <c r="G5657" s="37"/>
      <c r="H5657" s="37"/>
      <c r="J5657" s="25"/>
      <c r="K5657" s="25"/>
      <c r="M5657" s="25"/>
      <c r="P5657" s="25"/>
      <c r="R5657" s="25"/>
      <c r="T5657" s="37"/>
      <c r="U5657" s="37"/>
      <c r="W5657" s="37"/>
      <c r="Y5657" s="37"/>
      <c r="Z5657" s="37"/>
      <c r="AB5657" s="37"/>
    </row>
    <row r="5658" spans="1:28" x14ac:dyDescent="0.2">
      <c r="A5658" s="124"/>
      <c r="B5658" s="37"/>
      <c r="C5658" s="37"/>
      <c r="D5658" s="37"/>
      <c r="F5658" s="37"/>
      <c r="G5658" s="37"/>
      <c r="H5658" s="37"/>
      <c r="J5658" s="25"/>
      <c r="K5658" s="25"/>
      <c r="M5658" s="25"/>
      <c r="P5658" s="25"/>
      <c r="R5658" s="25"/>
      <c r="T5658" s="37"/>
      <c r="U5658" s="37"/>
      <c r="W5658" s="37"/>
      <c r="Y5658" s="37"/>
      <c r="Z5658" s="37"/>
      <c r="AB5658" s="37"/>
    </row>
    <row r="5659" spans="1:28" x14ac:dyDescent="0.2">
      <c r="A5659" s="124"/>
      <c r="B5659" s="37"/>
      <c r="C5659" s="37"/>
      <c r="D5659" s="37"/>
      <c r="F5659" s="37"/>
      <c r="G5659" s="37"/>
      <c r="H5659" s="37"/>
      <c r="J5659" s="25"/>
      <c r="K5659" s="25"/>
      <c r="M5659" s="25"/>
      <c r="P5659" s="25"/>
      <c r="R5659" s="25"/>
      <c r="T5659" s="37"/>
      <c r="U5659" s="37"/>
      <c r="W5659" s="37"/>
      <c r="Y5659" s="37"/>
      <c r="Z5659" s="37"/>
      <c r="AB5659" s="37"/>
    </row>
    <row r="5660" spans="1:28" x14ac:dyDescent="0.2">
      <c r="A5660" s="124"/>
      <c r="B5660" s="37"/>
      <c r="C5660" s="37"/>
      <c r="D5660" s="37"/>
      <c r="F5660" s="37"/>
      <c r="G5660" s="37"/>
      <c r="H5660" s="37"/>
      <c r="J5660" s="25"/>
      <c r="K5660" s="25"/>
      <c r="M5660" s="25"/>
      <c r="P5660" s="25"/>
      <c r="R5660" s="25"/>
      <c r="T5660" s="37"/>
      <c r="U5660" s="37"/>
      <c r="W5660" s="37"/>
      <c r="Y5660" s="37"/>
      <c r="Z5660" s="37"/>
      <c r="AB5660" s="37"/>
    </row>
    <row r="5661" spans="1:28" x14ac:dyDescent="0.2">
      <c r="A5661" s="124"/>
      <c r="B5661" s="37"/>
      <c r="C5661" s="37"/>
      <c r="D5661" s="37"/>
      <c r="F5661" s="37"/>
      <c r="G5661" s="37"/>
      <c r="H5661" s="37"/>
      <c r="J5661" s="25"/>
      <c r="K5661" s="25"/>
      <c r="M5661" s="25"/>
      <c r="P5661" s="25"/>
      <c r="R5661" s="25"/>
      <c r="T5661" s="37"/>
      <c r="U5661" s="37"/>
      <c r="W5661" s="37"/>
      <c r="Y5661" s="37"/>
      <c r="Z5661" s="37"/>
      <c r="AB5661" s="37"/>
    </row>
    <row r="5662" spans="1:28" x14ac:dyDescent="0.2">
      <c r="A5662" s="124"/>
      <c r="B5662" s="37"/>
      <c r="C5662" s="37"/>
      <c r="D5662" s="37"/>
      <c r="F5662" s="37"/>
      <c r="G5662" s="37"/>
      <c r="H5662" s="37"/>
      <c r="J5662" s="25"/>
      <c r="K5662" s="25"/>
      <c r="M5662" s="25"/>
      <c r="P5662" s="25"/>
      <c r="R5662" s="25"/>
      <c r="T5662" s="37"/>
      <c r="U5662" s="37"/>
      <c r="W5662" s="37"/>
      <c r="Y5662" s="37"/>
      <c r="Z5662" s="37"/>
      <c r="AB5662" s="37"/>
    </row>
    <row r="5663" spans="1:28" x14ac:dyDescent="0.2">
      <c r="A5663" s="124"/>
      <c r="B5663" s="37"/>
      <c r="C5663" s="37"/>
      <c r="D5663" s="37"/>
      <c r="F5663" s="37"/>
      <c r="G5663" s="37"/>
      <c r="H5663" s="37"/>
      <c r="J5663" s="25"/>
      <c r="K5663" s="25"/>
      <c r="M5663" s="25"/>
      <c r="P5663" s="25"/>
      <c r="R5663" s="25"/>
      <c r="T5663" s="37"/>
      <c r="U5663" s="37"/>
      <c r="W5663" s="37"/>
      <c r="Y5663" s="37"/>
      <c r="Z5663" s="37"/>
      <c r="AB5663" s="37"/>
    </row>
    <row r="5664" spans="1:28" x14ac:dyDescent="0.2">
      <c r="A5664" s="124"/>
      <c r="B5664" s="37"/>
      <c r="C5664" s="37"/>
      <c r="D5664" s="37"/>
      <c r="F5664" s="37"/>
      <c r="G5664" s="37"/>
      <c r="H5664" s="37"/>
      <c r="J5664" s="25"/>
      <c r="K5664" s="25"/>
      <c r="M5664" s="25"/>
      <c r="P5664" s="25"/>
      <c r="R5664" s="25"/>
      <c r="T5664" s="37"/>
      <c r="U5664" s="37"/>
      <c r="W5664" s="37"/>
      <c r="Y5664" s="37"/>
      <c r="Z5664" s="37"/>
      <c r="AB5664" s="37"/>
    </row>
    <row r="5665" spans="1:28" x14ac:dyDescent="0.2">
      <c r="A5665" s="124"/>
      <c r="B5665" s="37"/>
      <c r="C5665" s="37"/>
      <c r="D5665" s="37"/>
      <c r="F5665" s="37"/>
      <c r="G5665" s="37"/>
      <c r="H5665" s="37"/>
      <c r="J5665" s="25"/>
      <c r="K5665" s="25"/>
      <c r="M5665" s="25"/>
      <c r="P5665" s="25"/>
      <c r="R5665" s="25"/>
      <c r="T5665" s="37"/>
      <c r="U5665" s="37"/>
      <c r="W5665" s="37"/>
      <c r="Y5665" s="37"/>
      <c r="Z5665" s="37"/>
      <c r="AB5665" s="37"/>
    </row>
    <row r="5666" spans="1:28" x14ac:dyDescent="0.2">
      <c r="A5666" s="124"/>
      <c r="B5666" s="37"/>
      <c r="C5666" s="37"/>
      <c r="D5666" s="37"/>
      <c r="F5666" s="37"/>
      <c r="G5666" s="37"/>
      <c r="H5666" s="37"/>
      <c r="J5666" s="25"/>
      <c r="K5666" s="25"/>
      <c r="M5666" s="25"/>
      <c r="P5666" s="25"/>
      <c r="R5666" s="25"/>
      <c r="T5666" s="37"/>
      <c r="U5666" s="37"/>
      <c r="W5666" s="37"/>
      <c r="Y5666" s="37"/>
      <c r="Z5666" s="37"/>
      <c r="AB5666" s="37"/>
    </row>
    <row r="5667" spans="1:28" x14ac:dyDescent="0.2">
      <c r="A5667" s="124"/>
      <c r="B5667" s="37"/>
      <c r="C5667" s="37"/>
      <c r="D5667" s="37"/>
      <c r="F5667" s="37"/>
      <c r="G5667" s="37"/>
      <c r="H5667" s="37"/>
      <c r="J5667" s="25"/>
      <c r="K5667" s="25"/>
      <c r="M5667" s="25"/>
      <c r="P5667" s="25"/>
      <c r="R5667" s="25"/>
      <c r="T5667" s="37"/>
      <c r="U5667" s="37"/>
      <c r="W5667" s="37"/>
      <c r="Y5667" s="37"/>
      <c r="Z5667" s="37"/>
      <c r="AB5667" s="37"/>
    </row>
    <row r="5668" spans="1:28" x14ac:dyDescent="0.2">
      <c r="A5668" s="124"/>
      <c r="B5668" s="37"/>
      <c r="C5668" s="37"/>
      <c r="D5668" s="37"/>
      <c r="F5668" s="37"/>
      <c r="G5668" s="37"/>
      <c r="H5668" s="37"/>
      <c r="J5668" s="25"/>
      <c r="K5668" s="25"/>
      <c r="M5668" s="25"/>
      <c r="P5668" s="25"/>
      <c r="R5668" s="25"/>
      <c r="T5668" s="37"/>
      <c r="U5668" s="37"/>
      <c r="W5668" s="37"/>
      <c r="Y5668" s="37"/>
      <c r="Z5668" s="37"/>
      <c r="AB5668" s="37"/>
    </row>
    <row r="5669" spans="1:28" x14ac:dyDescent="0.2">
      <c r="A5669" s="124"/>
      <c r="B5669" s="37"/>
      <c r="C5669" s="37"/>
      <c r="D5669" s="37"/>
      <c r="F5669" s="37"/>
      <c r="G5669" s="37"/>
      <c r="H5669" s="37"/>
      <c r="J5669" s="25"/>
      <c r="K5669" s="25"/>
      <c r="M5669" s="25"/>
      <c r="P5669" s="25"/>
      <c r="R5669" s="25"/>
      <c r="T5669" s="37"/>
      <c r="U5669" s="37"/>
      <c r="W5669" s="37"/>
      <c r="Y5669" s="37"/>
      <c r="Z5669" s="37"/>
      <c r="AB5669" s="37"/>
    </row>
    <row r="5670" spans="1:28" x14ac:dyDescent="0.2">
      <c r="A5670" s="124"/>
      <c r="B5670" s="37"/>
      <c r="C5670" s="37"/>
      <c r="D5670" s="37"/>
      <c r="F5670" s="37"/>
      <c r="G5670" s="37"/>
      <c r="H5670" s="37"/>
      <c r="J5670" s="25"/>
      <c r="K5670" s="25"/>
      <c r="M5670" s="25"/>
      <c r="P5670" s="25"/>
      <c r="R5670" s="25"/>
      <c r="T5670" s="37"/>
      <c r="U5670" s="37"/>
      <c r="W5670" s="37"/>
      <c r="Y5670" s="37"/>
      <c r="Z5670" s="37"/>
      <c r="AB5670" s="37"/>
    </row>
    <row r="5671" spans="1:28" x14ac:dyDescent="0.2">
      <c r="A5671" s="124"/>
      <c r="B5671" s="37"/>
      <c r="C5671" s="37"/>
      <c r="D5671" s="37"/>
      <c r="F5671" s="37"/>
      <c r="G5671" s="37"/>
      <c r="H5671" s="37"/>
      <c r="J5671" s="25"/>
      <c r="K5671" s="25"/>
      <c r="M5671" s="25"/>
      <c r="P5671" s="25"/>
      <c r="R5671" s="25"/>
      <c r="T5671" s="37"/>
      <c r="U5671" s="37"/>
      <c r="W5671" s="37"/>
      <c r="Y5671" s="37"/>
      <c r="Z5671" s="37"/>
      <c r="AB5671" s="37"/>
    </row>
    <row r="5672" spans="1:28" x14ac:dyDescent="0.2">
      <c r="A5672" s="124"/>
      <c r="B5672" s="37"/>
      <c r="C5672" s="37"/>
      <c r="D5672" s="37"/>
      <c r="F5672" s="37"/>
      <c r="G5672" s="37"/>
      <c r="H5672" s="37"/>
      <c r="J5672" s="25"/>
      <c r="K5672" s="25"/>
      <c r="M5672" s="25"/>
      <c r="P5672" s="25"/>
      <c r="R5672" s="25"/>
      <c r="T5672" s="37"/>
      <c r="U5672" s="37"/>
      <c r="W5672" s="37"/>
      <c r="Y5672" s="37"/>
      <c r="Z5672" s="37"/>
      <c r="AB5672" s="37"/>
    </row>
    <row r="5673" spans="1:28" x14ac:dyDescent="0.2">
      <c r="A5673" s="124"/>
      <c r="B5673" s="37"/>
      <c r="C5673" s="37"/>
      <c r="D5673" s="37"/>
      <c r="F5673" s="37"/>
      <c r="G5673" s="37"/>
      <c r="H5673" s="37"/>
      <c r="J5673" s="25"/>
      <c r="K5673" s="25"/>
      <c r="M5673" s="25"/>
      <c r="P5673" s="25"/>
      <c r="R5673" s="25"/>
      <c r="T5673" s="37"/>
      <c r="U5673" s="37"/>
      <c r="W5673" s="37"/>
      <c r="Y5673" s="37"/>
      <c r="Z5673" s="37"/>
      <c r="AB5673" s="37"/>
    </row>
    <row r="5674" spans="1:28" x14ac:dyDescent="0.2">
      <c r="A5674" s="124"/>
      <c r="B5674" s="37"/>
      <c r="C5674" s="37"/>
      <c r="D5674" s="37"/>
      <c r="F5674" s="37"/>
      <c r="G5674" s="37"/>
      <c r="H5674" s="37"/>
      <c r="J5674" s="25"/>
      <c r="K5674" s="25"/>
      <c r="M5674" s="25"/>
      <c r="P5674" s="25"/>
      <c r="R5674" s="25"/>
      <c r="T5674" s="37"/>
      <c r="U5674" s="37"/>
      <c r="W5674" s="37"/>
      <c r="Y5674" s="37"/>
      <c r="Z5674" s="37"/>
      <c r="AB5674" s="37"/>
    </row>
    <row r="5675" spans="1:28" x14ac:dyDescent="0.2">
      <c r="A5675" s="124"/>
      <c r="B5675" s="37"/>
      <c r="C5675" s="37"/>
      <c r="D5675" s="37"/>
      <c r="F5675" s="37"/>
      <c r="G5675" s="37"/>
      <c r="H5675" s="37"/>
      <c r="J5675" s="25"/>
      <c r="K5675" s="25"/>
      <c r="M5675" s="25"/>
      <c r="P5675" s="25"/>
      <c r="R5675" s="25"/>
      <c r="T5675" s="37"/>
      <c r="U5675" s="37"/>
      <c r="W5675" s="37"/>
      <c r="Y5675" s="37"/>
      <c r="Z5675" s="37"/>
      <c r="AB5675" s="37"/>
    </row>
    <row r="5676" spans="1:28" x14ac:dyDescent="0.2">
      <c r="A5676" s="124"/>
      <c r="B5676" s="37"/>
      <c r="C5676" s="37"/>
      <c r="D5676" s="37"/>
      <c r="F5676" s="37"/>
      <c r="G5676" s="37"/>
      <c r="H5676" s="37"/>
      <c r="J5676" s="25"/>
      <c r="K5676" s="25"/>
      <c r="M5676" s="25"/>
      <c r="P5676" s="25"/>
      <c r="R5676" s="25"/>
      <c r="T5676" s="37"/>
      <c r="U5676" s="37"/>
      <c r="W5676" s="37"/>
      <c r="Y5676" s="37"/>
      <c r="Z5676" s="37"/>
      <c r="AB5676" s="37"/>
    </row>
    <row r="5677" spans="1:28" x14ac:dyDescent="0.2">
      <c r="A5677" s="124"/>
      <c r="B5677" s="37"/>
      <c r="C5677" s="37"/>
      <c r="D5677" s="37"/>
      <c r="F5677" s="37"/>
      <c r="G5677" s="37"/>
      <c r="H5677" s="37"/>
      <c r="J5677" s="25"/>
      <c r="K5677" s="25"/>
      <c r="M5677" s="25"/>
      <c r="P5677" s="25"/>
      <c r="R5677" s="25"/>
      <c r="T5677" s="37"/>
      <c r="U5677" s="37"/>
      <c r="W5677" s="37"/>
      <c r="Y5677" s="37"/>
      <c r="Z5677" s="37"/>
      <c r="AB5677" s="37"/>
    </row>
    <row r="5678" spans="1:28" x14ac:dyDescent="0.2">
      <c r="A5678" s="124"/>
      <c r="B5678" s="37"/>
      <c r="C5678" s="37"/>
      <c r="D5678" s="37"/>
      <c r="F5678" s="37"/>
      <c r="G5678" s="37"/>
      <c r="H5678" s="37"/>
      <c r="J5678" s="25"/>
      <c r="K5678" s="25"/>
      <c r="M5678" s="25"/>
      <c r="P5678" s="25"/>
      <c r="R5678" s="25"/>
      <c r="T5678" s="37"/>
      <c r="U5678" s="37"/>
      <c r="W5678" s="37"/>
      <c r="Y5678" s="37"/>
      <c r="Z5678" s="37"/>
      <c r="AB5678" s="37"/>
    </row>
    <row r="5679" spans="1:28" x14ac:dyDescent="0.2">
      <c r="A5679" s="124"/>
      <c r="B5679" s="37"/>
      <c r="C5679" s="37"/>
      <c r="D5679" s="37"/>
      <c r="F5679" s="37"/>
      <c r="G5679" s="37"/>
      <c r="H5679" s="37"/>
      <c r="J5679" s="25"/>
      <c r="K5679" s="25"/>
      <c r="M5679" s="25"/>
      <c r="P5679" s="25"/>
      <c r="R5679" s="25"/>
      <c r="T5679" s="37"/>
      <c r="U5679" s="37"/>
      <c r="W5679" s="37"/>
      <c r="Y5679" s="37"/>
      <c r="Z5679" s="37"/>
      <c r="AB5679" s="37"/>
    </row>
    <row r="5680" spans="1:28" x14ac:dyDescent="0.2">
      <c r="A5680" s="124"/>
      <c r="B5680" s="37"/>
      <c r="C5680" s="37"/>
      <c r="D5680" s="37"/>
      <c r="F5680" s="37"/>
      <c r="G5680" s="37"/>
      <c r="H5680" s="37"/>
      <c r="J5680" s="25"/>
      <c r="K5680" s="25"/>
      <c r="M5680" s="25"/>
      <c r="P5680" s="25"/>
      <c r="R5680" s="25"/>
      <c r="T5680" s="37"/>
      <c r="U5680" s="37"/>
      <c r="W5680" s="37"/>
      <c r="Y5680" s="37"/>
      <c r="Z5680" s="37"/>
      <c r="AB5680" s="37"/>
    </row>
    <row r="5681" spans="1:28" x14ac:dyDescent="0.2">
      <c r="A5681" s="124"/>
      <c r="B5681" s="37"/>
      <c r="C5681" s="37"/>
      <c r="D5681" s="37"/>
      <c r="F5681" s="37"/>
      <c r="G5681" s="37"/>
      <c r="H5681" s="37"/>
      <c r="J5681" s="25"/>
      <c r="K5681" s="25"/>
      <c r="M5681" s="25"/>
      <c r="P5681" s="25"/>
      <c r="R5681" s="25"/>
      <c r="T5681" s="37"/>
      <c r="U5681" s="37"/>
      <c r="W5681" s="37"/>
      <c r="Y5681" s="37"/>
      <c r="Z5681" s="37"/>
      <c r="AB5681" s="37"/>
    </row>
    <row r="5682" spans="1:28" x14ac:dyDescent="0.2">
      <c r="A5682" s="124"/>
      <c r="B5682" s="37"/>
      <c r="C5682" s="37"/>
      <c r="D5682" s="37"/>
      <c r="F5682" s="37"/>
      <c r="G5682" s="37"/>
      <c r="H5682" s="37"/>
      <c r="J5682" s="25"/>
      <c r="K5682" s="25"/>
      <c r="M5682" s="25"/>
      <c r="P5682" s="25"/>
      <c r="R5682" s="25"/>
      <c r="T5682" s="37"/>
      <c r="U5682" s="37"/>
      <c r="W5682" s="37"/>
      <c r="Y5682" s="37"/>
      <c r="Z5682" s="37"/>
      <c r="AB5682" s="37"/>
    </row>
    <row r="5683" spans="1:28" x14ac:dyDescent="0.2">
      <c r="A5683" s="124"/>
      <c r="B5683" s="37"/>
      <c r="C5683" s="37"/>
      <c r="D5683" s="37"/>
      <c r="F5683" s="37"/>
      <c r="G5683" s="37"/>
      <c r="H5683" s="37"/>
      <c r="J5683" s="25"/>
      <c r="K5683" s="25"/>
      <c r="M5683" s="25"/>
      <c r="P5683" s="25"/>
      <c r="R5683" s="25"/>
      <c r="T5683" s="37"/>
      <c r="U5683" s="37"/>
      <c r="W5683" s="37"/>
      <c r="Y5683" s="37"/>
      <c r="Z5683" s="37"/>
      <c r="AB5683" s="37"/>
    </row>
    <row r="5684" spans="1:28" x14ac:dyDescent="0.2">
      <c r="A5684" s="124"/>
      <c r="B5684" s="37"/>
      <c r="C5684" s="37"/>
      <c r="D5684" s="37"/>
      <c r="F5684" s="37"/>
      <c r="G5684" s="37"/>
      <c r="H5684" s="37"/>
      <c r="J5684" s="25"/>
      <c r="K5684" s="25"/>
      <c r="M5684" s="25"/>
      <c r="P5684" s="25"/>
      <c r="R5684" s="25"/>
      <c r="T5684" s="37"/>
      <c r="U5684" s="37"/>
      <c r="W5684" s="37"/>
      <c r="Y5684" s="37"/>
      <c r="Z5684" s="37"/>
      <c r="AB5684" s="37"/>
    </row>
    <row r="5685" spans="1:28" x14ac:dyDescent="0.2">
      <c r="A5685" s="124"/>
      <c r="B5685" s="37"/>
      <c r="C5685" s="37"/>
      <c r="D5685" s="37"/>
      <c r="F5685" s="37"/>
      <c r="G5685" s="37"/>
      <c r="H5685" s="37"/>
      <c r="J5685" s="25"/>
      <c r="K5685" s="25"/>
      <c r="M5685" s="25"/>
      <c r="P5685" s="25"/>
      <c r="R5685" s="25"/>
      <c r="T5685" s="37"/>
      <c r="U5685" s="37"/>
      <c r="W5685" s="37"/>
      <c r="Y5685" s="37"/>
      <c r="Z5685" s="37"/>
      <c r="AB5685" s="37"/>
    </row>
    <row r="5686" spans="1:28" x14ac:dyDescent="0.2">
      <c r="A5686" s="124"/>
      <c r="B5686" s="37"/>
      <c r="C5686" s="37"/>
      <c r="D5686" s="37"/>
      <c r="F5686" s="37"/>
      <c r="G5686" s="37"/>
      <c r="H5686" s="37"/>
      <c r="J5686" s="25"/>
      <c r="K5686" s="25"/>
      <c r="M5686" s="25"/>
      <c r="P5686" s="25"/>
      <c r="R5686" s="25"/>
      <c r="T5686" s="37"/>
      <c r="U5686" s="37"/>
      <c r="W5686" s="37"/>
      <c r="Y5686" s="37"/>
      <c r="Z5686" s="37"/>
      <c r="AB5686" s="37"/>
    </row>
    <row r="5687" spans="1:28" x14ac:dyDescent="0.2">
      <c r="A5687" s="124"/>
      <c r="B5687" s="37"/>
      <c r="C5687" s="37"/>
      <c r="D5687" s="37"/>
      <c r="F5687" s="37"/>
      <c r="G5687" s="37"/>
      <c r="H5687" s="37"/>
      <c r="J5687" s="25"/>
      <c r="K5687" s="25"/>
      <c r="M5687" s="25"/>
      <c r="P5687" s="25"/>
      <c r="R5687" s="25"/>
      <c r="T5687" s="37"/>
      <c r="U5687" s="37"/>
      <c r="W5687" s="37"/>
      <c r="Y5687" s="37"/>
      <c r="Z5687" s="37"/>
      <c r="AB5687" s="37"/>
    </row>
    <row r="5688" spans="1:28" x14ac:dyDescent="0.2">
      <c r="A5688" s="124"/>
      <c r="B5688" s="37"/>
      <c r="C5688" s="37"/>
      <c r="D5688" s="37"/>
      <c r="F5688" s="37"/>
      <c r="G5688" s="37"/>
      <c r="H5688" s="37"/>
      <c r="J5688" s="25"/>
      <c r="K5688" s="25"/>
      <c r="M5688" s="25"/>
      <c r="P5688" s="25"/>
      <c r="R5688" s="25"/>
      <c r="T5688" s="37"/>
      <c r="U5688" s="37"/>
      <c r="W5688" s="37"/>
      <c r="Y5688" s="37"/>
      <c r="Z5688" s="37"/>
      <c r="AB5688" s="37"/>
    </row>
    <row r="5689" spans="1:28" x14ac:dyDescent="0.2">
      <c r="A5689" s="124"/>
      <c r="B5689" s="37"/>
      <c r="C5689" s="37"/>
      <c r="D5689" s="37"/>
      <c r="F5689" s="37"/>
      <c r="G5689" s="37"/>
      <c r="H5689" s="37"/>
      <c r="J5689" s="25"/>
      <c r="K5689" s="25"/>
      <c r="M5689" s="25"/>
      <c r="P5689" s="25"/>
      <c r="R5689" s="25"/>
      <c r="T5689" s="37"/>
      <c r="U5689" s="37"/>
      <c r="W5689" s="37"/>
      <c r="Y5689" s="37"/>
      <c r="Z5689" s="37"/>
      <c r="AB5689" s="37"/>
    </row>
    <row r="5690" spans="1:28" x14ac:dyDescent="0.2">
      <c r="A5690" s="124"/>
      <c r="B5690" s="37"/>
      <c r="C5690" s="37"/>
      <c r="D5690" s="37"/>
      <c r="F5690" s="37"/>
      <c r="G5690" s="37"/>
      <c r="H5690" s="37"/>
      <c r="J5690" s="25"/>
      <c r="K5690" s="25"/>
      <c r="M5690" s="25"/>
      <c r="P5690" s="25"/>
      <c r="R5690" s="25"/>
      <c r="T5690" s="37"/>
      <c r="U5690" s="37"/>
      <c r="W5690" s="37"/>
      <c r="Y5690" s="37"/>
      <c r="Z5690" s="37"/>
      <c r="AB5690" s="37"/>
    </row>
    <row r="5691" spans="1:28" x14ac:dyDescent="0.2">
      <c r="A5691" s="124"/>
      <c r="B5691" s="37"/>
      <c r="C5691" s="37"/>
      <c r="D5691" s="37"/>
      <c r="F5691" s="37"/>
      <c r="G5691" s="37"/>
      <c r="H5691" s="37"/>
      <c r="J5691" s="25"/>
      <c r="K5691" s="25"/>
      <c r="M5691" s="25"/>
      <c r="P5691" s="25"/>
      <c r="R5691" s="25"/>
      <c r="T5691" s="37"/>
      <c r="U5691" s="37"/>
      <c r="W5691" s="37"/>
      <c r="Y5691" s="37"/>
      <c r="Z5691" s="37"/>
      <c r="AB5691" s="37"/>
    </row>
    <row r="5692" spans="1:28" x14ac:dyDescent="0.2">
      <c r="A5692" s="124"/>
      <c r="B5692" s="37"/>
      <c r="C5692" s="37"/>
      <c r="D5692" s="37"/>
      <c r="F5692" s="37"/>
      <c r="G5692" s="37"/>
      <c r="H5692" s="37"/>
      <c r="J5692" s="25"/>
      <c r="K5692" s="25"/>
      <c r="M5692" s="25"/>
      <c r="P5692" s="25"/>
      <c r="R5692" s="25"/>
      <c r="T5692" s="37"/>
      <c r="U5692" s="37"/>
      <c r="W5692" s="37"/>
      <c r="Y5692" s="37"/>
      <c r="Z5692" s="37"/>
      <c r="AB5692" s="37"/>
    </row>
    <row r="5693" spans="1:28" x14ac:dyDescent="0.2">
      <c r="A5693" s="124"/>
      <c r="B5693" s="37"/>
      <c r="C5693" s="37"/>
      <c r="D5693" s="37"/>
      <c r="F5693" s="37"/>
      <c r="G5693" s="37"/>
      <c r="H5693" s="37"/>
      <c r="J5693" s="25"/>
      <c r="K5693" s="25"/>
      <c r="M5693" s="25"/>
      <c r="P5693" s="25"/>
      <c r="R5693" s="25"/>
      <c r="T5693" s="37"/>
      <c r="U5693" s="37"/>
      <c r="W5693" s="37"/>
      <c r="Y5693" s="37"/>
      <c r="Z5693" s="37"/>
      <c r="AB5693" s="37"/>
    </row>
    <row r="5694" spans="1:28" x14ac:dyDescent="0.2">
      <c r="A5694" s="124"/>
      <c r="B5694" s="37"/>
      <c r="C5694" s="37"/>
      <c r="D5694" s="37"/>
      <c r="F5694" s="37"/>
      <c r="G5694" s="37"/>
      <c r="H5694" s="37"/>
      <c r="J5694" s="25"/>
      <c r="K5694" s="25"/>
      <c r="M5694" s="25"/>
      <c r="P5694" s="25"/>
      <c r="R5694" s="25"/>
      <c r="T5694" s="37"/>
      <c r="U5694" s="37"/>
      <c r="W5694" s="37"/>
      <c r="Y5694" s="37"/>
      <c r="Z5694" s="37"/>
      <c r="AB5694" s="37"/>
    </row>
    <row r="5695" spans="1:28" x14ac:dyDescent="0.2">
      <c r="A5695" s="124"/>
      <c r="B5695" s="37"/>
      <c r="C5695" s="37"/>
      <c r="D5695" s="37"/>
      <c r="F5695" s="37"/>
      <c r="G5695" s="37"/>
      <c r="H5695" s="37"/>
      <c r="J5695" s="25"/>
      <c r="K5695" s="25"/>
      <c r="M5695" s="25"/>
      <c r="P5695" s="25"/>
      <c r="R5695" s="25"/>
      <c r="T5695" s="37"/>
      <c r="U5695" s="37"/>
      <c r="W5695" s="37"/>
      <c r="Y5695" s="37"/>
      <c r="Z5695" s="37"/>
      <c r="AB5695" s="37"/>
    </row>
    <row r="5696" spans="1:28" x14ac:dyDescent="0.2">
      <c r="A5696" s="124"/>
      <c r="B5696" s="37"/>
      <c r="C5696" s="37"/>
      <c r="D5696" s="37"/>
      <c r="F5696" s="37"/>
      <c r="G5696" s="37"/>
      <c r="H5696" s="37"/>
      <c r="J5696" s="25"/>
      <c r="K5696" s="25"/>
      <c r="M5696" s="25"/>
      <c r="P5696" s="25"/>
      <c r="R5696" s="25"/>
      <c r="T5696" s="37"/>
      <c r="U5696" s="37"/>
      <c r="W5696" s="37"/>
      <c r="Y5696" s="37"/>
      <c r="Z5696" s="37"/>
      <c r="AB5696" s="37"/>
    </row>
    <row r="5697" spans="1:28" x14ac:dyDescent="0.2">
      <c r="A5697" s="124"/>
      <c r="B5697" s="37"/>
      <c r="C5697" s="37"/>
      <c r="D5697" s="37"/>
      <c r="F5697" s="37"/>
      <c r="G5697" s="37"/>
      <c r="H5697" s="37"/>
      <c r="J5697" s="25"/>
      <c r="K5697" s="25"/>
      <c r="M5697" s="25"/>
      <c r="P5697" s="25"/>
      <c r="R5697" s="25"/>
      <c r="T5697" s="37"/>
      <c r="U5697" s="37"/>
      <c r="W5697" s="37"/>
      <c r="Y5697" s="37"/>
      <c r="Z5697" s="37"/>
      <c r="AB5697" s="37"/>
    </row>
    <row r="5698" spans="1:28" x14ac:dyDescent="0.2">
      <c r="A5698" s="124"/>
      <c r="B5698" s="37"/>
      <c r="C5698" s="37"/>
      <c r="D5698" s="37"/>
      <c r="F5698" s="37"/>
      <c r="G5698" s="37"/>
      <c r="H5698" s="37"/>
      <c r="J5698" s="25"/>
      <c r="K5698" s="25"/>
      <c r="M5698" s="25"/>
      <c r="P5698" s="25"/>
      <c r="R5698" s="25"/>
      <c r="T5698" s="37"/>
      <c r="U5698" s="37"/>
      <c r="W5698" s="37"/>
      <c r="Y5698" s="37"/>
      <c r="Z5698" s="37"/>
      <c r="AB5698" s="37"/>
    </row>
    <row r="5699" spans="1:28" x14ac:dyDescent="0.2">
      <c r="A5699" s="124"/>
      <c r="B5699" s="37"/>
      <c r="C5699" s="37"/>
      <c r="D5699" s="37"/>
      <c r="F5699" s="37"/>
      <c r="G5699" s="37"/>
      <c r="H5699" s="37"/>
      <c r="J5699" s="25"/>
      <c r="K5699" s="25"/>
      <c r="M5699" s="25"/>
      <c r="P5699" s="25"/>
      <c r="R5699" s="25"/>
      <c r="T5699" s="37"/>
      <c r="U5699" s="37"/>
      <c r="W5699" s="37"/>
      <c r="Y5699" s="37"/>
      <c r="Z5699" s="37"/>
      <c r="AB5699" s="37"/>
    </row>
    <row r="5700" spans="1:28" x14ac:dyDescent="0.2">
      <c r="A5700" s="124"/>
      <c r="B5700" s="37"/>
      <c r="C5700" s="37"/>
      <c r="D5700" s="37"/>
      <c r="F5700" s="37"/>
      <c r="G5700" s="37"/>
      <c r="H5700" s="37"/>
      <c r="J5700" s="25"/>
      <c r="K5700" s="25"/>
      <c r="M5700" s="25"/>
      <c r="P5700" s="25"/>
      <c r="R5700" s="25"/>
      <c r="T5700" s="37"/>
      <c r="U5700" s="37"/>
      <c r="W5700" s="37"/>
      <c r="Y5700" s="37"/>
      <c r="Z5700" s="37"/>
      <c r="AB5700" s="37"/>
    </row>
    <row r="5701" spans="1:28" x14ac:dyDescent="0.2">
      <c r="A5701" s="124"/>
      <c r="B5701" s="37"/>
      <c r="C5701" s="37"/>
      <c r="D5701" s="37"/>
      <c r="F5701" s="37"/>
      <c r="G5701" s="37"/>
      <c r="H5701" s="37"/>
      <c r="J5701" s="25"/>
      <c r="K5701" s="25"/>
      <c r="M5701" s="25"/>
      <c r="P5701" s="25"/>
      <c r="R5701" s="25"/>
      <c r="T5701" s="37"/>
      <c r="U5701" s="37"/>
      <c r="W5701" s="37"/>
      <c r="Y5701" s="37"/>
      <c r="Z5701" s="37"/>
      <c r="AB5701" s="37"/>
    </row>
    <row r="5702" spans="1:28" x14ac:dyDescent="0.2">
      <c r="A5702" s="124"/>
      <c r="B5702" s="37"/>
      <c r="C5702" s="37"/>
      <c r="D5702" s="37"/>
      <c r="F5702" s="37"/>
      <c r="G5702" s="37"/>
      <c r="H5702" s="37"/>
      <c r="J5702" s="25"/>
      <c r="K5702" s="25"/>
      <c r="M5702" s="25"/>
      <c r="P5702" s="25"/>
      <c r="R5702" s="25"/>
      <c r="T5702" s="37"/>
      <c r="U5702" s="37"/>
      <c r="W5702" s="37"/>
      <c r="Y5702" s="37"/>
      <c r="Z5702" s="37"/>
      <c r="AB5702" s="37"/>
    </row>
    <row r="5703" spans="1:28" x14ac:dyDescent="0.2">
      <c r="A5703" s="124"/>
      <c r="B5703" s="37"/>
      <c r="C5703" s="37"/>
      <c r="D5703" s="37"/>
      <c r="F5703" s="37"/>
      <c r="G5703" s="37"/>
      <c r="H5703" s="37"/>
      <c r="J5703" s="25"/>
      <c r="K5703" s="25"/>
      <c r="M5703" s="25"/>
      <c r="P5703" s="25"/>
      <c r="R5703" s="25"/>
      <c r="T5703" s="37"/>
      <c r="U5703" s="37"/>
      <c r="W5703" s="37"/>
      <c r="Y5703" s="37"/>
      <c r="Z5703" s="37"/>
      <c r="AB5703" s="37"/>
    </row>
    <row r="5704" spans="1:28" x14ac:dyDescent="0.2">
      <c r="A5704" s="124"/>
      <c r="B5704" s="37"/>
      <c r="C5704" s="37"/>
      <c r="D5704" s="37"/>
      <c r="F5704" s="37"/>
      <c r="G5704" s="37"/>
      <c r="H5704" s="37"/>
      <c r="J5704" s="25"/>
      <c r="K5704" s="25"/>
      <c r="M5704" s="25"/>
      <c r="P5704" s="25"/>
      <c r="R5704" s="25"/>
      <c r="T5704" s="37"/>
      <c r="U5704" s="37"/>
      <c r="W5704" s="37"/>
      <c r="Y5704" s="37"/>
      <c r="Z5704" s="37"/>
      <c r="AB5704" s="37"/>
    </row>
    <row r="5705" spans="1:28" x14ac:dyDescent="0.2">
      <c r="A5705" s="124"/>
      <c r="B5705" s="37"/>
      <c r="C5705" s="37"/>
      <c r="D5705" s="37"/>
      <c r="F5705" s="37"/>
      <c r="G5705" s="37"/>
      <c r="H5705" s="37"/>
      <c r="J5705" s="25"/>
      <c r="K5705" s="25"/>
      <c r="M5705" s="25"/>
      <c r="P5705" s="25"/>
      <c r="R5705" s="25"/>
      <c r="T5705" s="37"/>
      <c r="U5705" s="37"/>
      <c r="W5705" s="37"/>
      <c r="Y5705" s="37"/>
      <c r="Z5705" s="37"/>
      <c r="AB5705" s="37"/>
    </row>
    <row r="5706" spans="1:28" x14ac:dyDescent="0.2">
      <c r="A5706" s="124"/>
      <c r="B5706" s="37"/>
      <c r="C5706" s="37"/>
      <c r="D5706" s="37"/>
      <c r="F5706" s="37"/>
      <c r="G5706" s="37"/>
      <c r="H5706" s="37"/>
      <c r="J5706" s="25"/>
      <c r="K5706" s="25"/>
      <c r="M5706" s="25"/>
      <c r="P5706" s="25"/>
      <c r="R5706" s="25"/>
      <c r="T5706" s="37"/>
      <c r="U5706" s="37"/>
      <c r="W5706" s="37"/>
      <c r="Y5706" s="37"/>
      <c r="Z5706" s="37"/>
      <c r="AB5706" s="37"/>
    </row>
    <row r="5707" spans="1:28" x14ac:dyDescent="0.2">
      <c r="A5707" s="124"/>
      <c r="B5707" s="37"/>
      <c r="C5707" s="37"/>
      <c r="D5707" s="37"/>
      <c r="F5707" s="37"/>
      <c r="G5707" s="37"/>
      <c r="H5707" s="37"/>
      <c r="J5707" s="25"/>
      <c r="K5707" s="25"/>
      <c r="M5707" s="25"/>
      <c r="P5707" s="25"/>
      <c r="R5707" s="25"/>
      <c r="T5707" s="37"/>
      <c r="U5707" s="37"/>
      <c r="W5707" s="37"/>
      <c r="Y5707" s="37"/>
      <c r="Z5707" s="37"/>
      <c r="AB5707" s="37"/>
    </row>
    <row r="5708" spans="1:28" x14ac:dyDescent="0.2">
      <c r="A5708" s="124"/>
      <c r="B5708" s="37"/>
      <c r="C5708" s="37"/>
      <c r="D5708" s="37"/>
      <c r="F5708" s="37"/>
      <c r="G5708" s="37"/>
      <c r="H5708" s="37"/>
      <c r="J5708" s="25"/>
      <c r="K5708" s="25"/>
      <c r="M5708" s="25"/>
      <c r="P5708" s="25"/>
      <c r="R5708" s="25"/>
      <c r="T5708" s="37"/>
      <c r="U5708" s="37"/>
      <c r="W5708" s="37"/>
      <c r="Y5708" s="37"/>
      <c r="Z5708" s="37"/>
      <c r="AB5708" s="37"/>
    </row>
    <row r="5709" spans="1:28" x14ac:dyDescent="0.2">
      <c r="A5709" s="124"/>
      <c r="B5709" s="37"/>
      <c r="C5709" s="37"/>
      <c r="D5709" s="37"/>
      <c r="F5709" s="37"/>
      <c r="G5709" s="37"/>
      <c r="H5709" s="37"/>
      <c r="J5709" s="25"/>
      <c r="K5709" s="25"/>
      <c r="M5709" s="25"/>
      <c r="P5709" s="25"/>
      <c r="R5709" s="25"/>
      <c r="T5709" s="37"/>
      <c r="U5709" s="37"/>
      <c r="W5709" s="37"/>
      <c r="Y5709" s="37"/>
      <c r="Z5709" s="37"/>
      <c r="AB5709" s="37"/>
    </row>
    <row r="5710" spans="1:28" x14ac:dyDescent="0.2">
      <c r="A5710" s="124"/>
      <c r="B5710" s="37"/>
      <c r="C5710" s="37"/>
      <c r="D5710" s="37"/>
      <c r="F5710" s="37"/>
      <c r="G5710" s="37"/>
      <c r="H5710" s="37"/>
      <c r="J5710" s="25"/>
      <c r="K5710" s="25"/>
      <c r="M5710" s="25"/>
      <c r="P5710" s="25"/>
      <c r="R5710" s="25"/>
      <c r="T5710" s="37"/>
      <c r="U5710" s="37"/>
      <c r="W5710" s="37"/>
      <c r="Y5710" s="37"/>
      <c r="Z5710" s="37"/>
      <c r="AB5710" s="37"/>
    </row>
    <row r="5711" spans="1:28" x14ac:dyDescent="0.2">
      <c r="A5711" s="124"/>
      <c r="B5711" s="37"/>
      <c r="C5711" s="37"/>
      <c r="D5711" s="37"/>
      <c r="F5711" s="37"/>
      <c r="G5711" s="37"/>
      <c r="H5711" s="37"/>
      <c r="J5711" s="25"/>
      <c r="K5711" s="25"/>
      <c r="M5711" s="25"/>
      <c r="P5711" s="25"/>
      <c r="R5711" s="25"/>
      <c r="T5711" s="37"/>
      <c r="U5711" s="37"/>
      <c r="W5711" s="37"/>
      <c r="Y5711" s="37"/>
      <c r="Z5711" s="37"/>
      <c r="AB5711" s="37"/>
    </row>
    <row r="5712" spans="1:28" x14ac:dyDescent="0.2">
      <c r="A5712" s="124"/>
      <c r="B5712" s="37"/>
      <c r="C5712" s="37"/>
      <c r="D5712" s="37"/>
      <c r="F5712" s="37"/>
      <c r="G5712" s="37"/>
      <c r="H5712" s="37"/>
      <c r="J5712" s="25"/>
      <c r="K5712" s="25"/>
      <c r="M5712" s="25"/>
      <c r="P5712" s="25"/>
      <c r="R5712" s="25"/>
      <c r="T5712" s="37"/>
      <c r="U5712" s="37"/>
      <c r="W5712" s="37"/>
      <c r="Y5712" s="37"/>
      <c r="Z5712" s="37"/>
      <c r="AB5712" s="37"/>
    </row>
    <row r="5713" spans="1:28" x14ac:dyDescent="0.2">
      <c r="A5713" s="124"/>
      <c r="B5713" s="37"/>
      <c r="C5713" s="37"/>
      <c r="D5713" s="37"/>
      <c r="F5713" s="37"/>
      <c r="G5713" s="37"/>
      <c r="H5713" s="37"/>
      <c r="J5713" s="25"/>
      <c r="K5713" s="25"/>
      <c r="M5713" s="25"/>
      <c r="P5713" s="25"/>
      <c r="R5713" s="25"/>
      <c r="T5713" s="37"/>
      <c r="U5713" s="37"/>
      <c r="W5713" s="37"/>
      <c r="Y5713" s="37"/>
      <c r="Z5713" s="37"/>
      <c r="AB5713" s="37"/>
    </row>
    <row r="5714" spans="1:28" x14ac:dyDescent="0.2">
      <c r="A5714" s="124"/>
      <c r="B5714" s="37"/>
      <c r="C5714" s="37"/>
      <c r="D5714" s="37"/>
      <c r="F5714" s="37"/>
      <c r="G5714" s="37"/>
      <c r="H5714" s="37"/>
      <c r="J5714" s="25"/>
      <c r="K5714" s="25"/>
      <c r="M5714" s="25"/>
      <c r="P5714" s="25"/>
      <c r="R5714" s="25"/>
      <c r="T5714" s="37"/>
      <c r="U5714" s="37"/>
      <c r="W5714" s="37"/>
      <c r="Y5714" s="37"/>
      <c r="Z5714" s="37"/>
      <c r="AB5714" s="37"/>
    </row>
    <row r="5715" spans="1:28" x14ac:dyDescent="0.2">
      <c r="A5715" s="124"/>
      <c r="B5715" s="37"/>
      <c r="C5715" s="37"/>
      <c r="D5715" s="37"/>
      <c r="F5715" s="37"/>
      <c r="G5715" s="37"/>
      <c r="H5715" s="37"/>
      <c r="J5715" s="25"/>
      <c r="K5715" s="25"/>
      <c r="M5715" s="25"/>
      <c r="P5715" s="25"/>
      <c r="R5715" s="25"/>
      <c r="T5715" s="37"/>
      <c r="U5715" s="37"/>
      <c r="W5715" s="37"/>
      <c r="Y5715" s="37"/>
      <c r="Z5715" s="37"/>
      <c r="AB5715" s="37"/>
    </row>
    <row r="5716" spans="1:28" x14ac:dyDescent="0.2">
      <c r="A5716" s="124"/>
      <c r="B5716" s="37"/>
      <c r="C5716" s="37"/>
      <c r="D5716" s="37"/>
      <c r="F5716" s="37"/>
      <c r="G5716" s="37"/>
      <c r="H5716" s="37"/>
      <c r="J5716" s="25"/>
      <c r="K5716" s="25"/>
      <c r="M5716" s="25"/>
      <c r="P5716" s="25"/>
      <c r="R5716" s="25"/>
      <c r="T5716" s="37"/>
      <c r="U5716" s="37"/>
      <c r="W5716" s="37"/>
      <c r="Y5716" s="37"/>
      <c r="Z5716" s="37"/>
      <c r="AB5716" s="37"/>
    </row>
    <row r="5717" spans="1:28" x14ac:dyDescent="0.2">
      <c r="A5717" s="124"/>
      <c r="B5717" s="37"/>
      <c r="C5717" s="37"/>
      <c r="D5717" s="37"/>
      <c r="F5717" s="37"/>
      <c r="G5717" s="37"/>
      <c r="H5717" s="37"/>
      <c r="J5717" s="25"/>
      <c r="K5717" s="25"/>
      <c r="M5717" s="25"/>
      <c r="P5717" s="25"/>
      <c r="R5717" s="25"/>
      <c r="T5717" s="37"/>
      <c r="U5717" s="37"/>
      <c r="W5717" s="37"/>
      <c r="Y5717" s="37"/>
      <c r="Z5717" s="37"/>
      <c r="AB5717" s="37"/>
    </row>
    <row r="5718" spans="1:28" x14ac:dyDescent="0.2">
      <c r="A5718" s="124"/>
      <c r="B5718" s="37"/>
      <c r="C5718" s="37"/>
      <c r="D5718" s="37"/>
      <c r="F5718" s="37"/>
      <c r="G5718" s="37"/>
      <c r="H5718" s="37"/>
      <c r="J5718" s="25"/>
      <c r="K5718" s="25"/>
      <c r="M5718" s="25"/>
      <c r="P5718" s="25"/>
      <c r="R5718" s="25"/>
      <c r="T5718" s="37"/>
      <c r="U5718" s="37"/>
      <c r="W5718" s="37"/>
      <c r="Y5718" s="37"/>
      <c r="Z5718" s="37"/>
      <c r="AB5718" s="37"/>
    </row>
    <row r="5719" spans="1:28" x14ac:dyDescent="0.2">
      <c r="A5719" s="124"/>
      <c r="B5719" s="37"/>
      <c r="C5719" s="37"/>
      <c r="D5719" s="37"/>
      <c r="F5719" s="37"/>
      <c r="G5719" s="37"/>
      <c r="H5719" s="37"/>
      <c r="J5719" s="25"/>
      <c r="K5719" s="25"/>
      <c r="M5719" s="25"/>
      <c r="P5719" s="25"/>
      <c r="R5719" s="25"/>
      <c r="T5719" s="37"/>
      <c r="U5719" s="37"/>
      <c r="W5719" s="37"/>
      <c r="Y5719" s="37"/>
      <c r="Z5719" s="37"/>
      <c r="AB5719" s="37"/>
    </row>
    <row r="5720" spans="1:28" x14ac:dyDescent="0.2">
      <c r="A5720" s="124"/>
      <c r="B5720" s="37"/>
      <c r="C5720" s="37"/>
      <c r="D5720" s="37"/>
      <c r="F5720" s="37"/>
      <c r="G5720" s="37"/>
      <c r="H5720" s="37"/>
      <c r="J5720" s="25"/>
      <c r="K5720" s="25"/>
      <c r="M5720" s="25"/>
      <c r="P5720" s="25"/>
      <c r="R5720" s="25"/>
      <c r="T5720" s="37"/>
      <c r="U5720" s="37"/>
      <c r="W5720" s="37"/>
      <c r="Y5720" s="37"/>
      <c r="Z5720" s="37"/>
      <c r="AB5720" s="37"/>
    </row>
    <row r="5721" spans="1:28" x14ac:dyDescent="0.2">
      <c r="A5721" s="124"/>
      <c r="B5721" s="37"/>
      <c r="C5721" s="37"/>
      <c r="D5721" s="37"/>
      <c r="F5721" s="37"/>
      <c r="G5721" s="37"/>
      <c r="H5721" s="37"/>
      <c r="J5721" s="25"/>
      <c r="K5721" s="25"/>
      <c r="M5721" s="25"/>
      <c r="P5721" s="25"/>
      <c r="R5721" s="25"/>
      <c r="T5721" s="37"/>
      <c r="U5721" s="37"/>
      <c r="W5721" s="37"/>
      <c r="Y5721" s="37"/>
      <c r="Z5721" s="37"/>
      <c r="AB5721" s="37"/>
    </row>
    <row r="5722" spans="1:28" x14ac:dyDescent="0.2">
      <c r="A5722" s="124"/>
      <c r="B5722" s="37"/>
      <c r="C5722" s="37"/>
      <c r="D5722" s="37"/>
      <c r="F5722" s="37"/>
      <c r="G5722" s="37"/>
      <c r="H5722" s="37"/>
      <c r="J5722" s="25"/>
      <c r="K5722" s="25"/>
      <c r="M5722" s="25"/>
      <c r="P5722" s="25"/>
      <c r="R5722" s="25"/>
      <c r="T5722" s="37"/>
      <c r="U5722" s="37"/>
      <c r="W5722" s="37"/>
      <c r="Y5722" s="37"/>
      <c r="Z5722" s="37"/>
      <c r="AB5722" s="37"/>
    </row>
    <row r="5723" spans="1:28" x14ac:dyDescent="0.2">
      <c r="A5723" s="124"/>
      <c r="B5723" s="37"/>
      <c r="C5723" s="37"/>
      <c r="D5723" s="37"/>
      <c r="F5723" s="37"/>
      <c r="G5723" s="37"/>
      <c r="H5723" s="37"/>
      <c r="J5723" s="25"/>
      <c r="K5723" s="25"/>
      <c r="M5723" s="25"/>
      <c r="P5723" s="25"/>
      <c r="R5723" s="25"/>
      <c r="T5723" s="37"/>
      <c r="U5723" s="37"/>
      <c r="W5723" s="37"/>
      <c r="Y5723" s="37"/>
      <c r="Z5723" s="37"/>
      <c r="AB5723" s="37"/>
    </row>
    <row r="5724" spans="1:28" x14ac:dyDescent="0.2">
      <c r="A5724" s="124"/>
      <c r="B5724" s="37"/>
      <c r="C5724" s="37"/>
      <c r="D5724" s="37"/>
      <c r="F5724" s="37"/>
      <c r="G5724" s="37"/>
      <c r="H5724" s="37"/>
      <c r="J5724" s="25"/>
      <c r="K5724" s="25"/>
      <c r="M5724" s="25"/>
      <c r="P5724" s="25"/>
      <c r="R5724" s="25"/>
      <c r="T5724" s="37"/>
      <c r="U5724" s="37"/>
      <c r="W5724" s="37"/>
      <c r="Y5724" s="37"/>
      <c r="Z5724" s="37"/>
      <c r="AB5724" s="37"/>
    </row>
    <row r="5725" spans="1:28" x14ac:dyDescent="0.2">
      <c r="A5725" s="124"/>
      <c r="B5725" s="37"/>
      <c r="C5725" s="37"/>
      <c r="D5725" s="37"/>
      <c r="F5725" s="37"/>
      <c r="G5725" s="37"/>
      <c r="H5725" s="37"/>
      <c r="J5725" s="25"/>
      <c r="K5725" s="25"/>
      <c r="M5725" s="25"/>
      <c r="P5725" s="25"/>
      <c r="R5725" s="25"/>
      <c r="T5725" s="37"/>
      <c r="U5725" s="37"/>
      <c r="W5725" s="37"/>
      <c r="Y5725" s="37"/>
      <c r="Z5725" s="37"/>
      <c r="AB5725" s="37"/>
    </row>
    <row r="5726" spans="1:28" x14ac:dyDescent="0.2">
      <c r="A5726" s="124"/>
      <c r="B5726" s="37"/>
      <c r="C5726" s="37"/>
      <c r="D5726" s="37"/>
      <c r="F5726" s="37"/>
      <c r="G5726" s="37"/>
      <c r="H5726" s="37"/>
      <c r="J5726" s="25"/>
      <c r="K5726" s="25"/>
      <c r="M5726" s="25"/>
      <c r="P5726" s="25"/>
      <c r="R5726" s="25"/>
      <c r="T5726" s="37"/>
      <c r="U5726" s="37"/>
      <c r="W5726" s="37"/>
      <c r="Y5726" s="37"/>
      <c r="Z5726" s="37"/>
      <c r="AB5726" s="37"/>
    </row>
    <row r="5727" spans="1:28" x14ac:dyDescent="0.2">
      <c r="A5727" s="124"/>
      <c r="B5727" s="37"/>
      <c r="C5727" s="37"/>
      <c r="D5727" s="37"/>
      <c r="F5727" s="37"/>
      <c r="G5727" s="37"/>
      <c r="H5727" s="37"/>
      <c r="J5727" s="25"/>
      <c r="K5727" s="25"/>
      <c r="M5727" s="25"/>
      <c r="P5727" s="25"/>
      <c r="R5727" s="25"/>
      <c r="T5727" s="37"/>
      <c r="U5727" s="37"/>
      <c r="W5727" s="37"/>
      <c r="Y5727" s="37"/>
      <c r="Z5727" s="37"/>
      <c r="AB5727" s="37"/>
    </row>
    <row r="5728" spans="1:28" x14ac:dyDescent="0.2">
      <c r="A5728" s="124"/>
      <c r="B5728" s="37"/>
      <c r="C5728" s="37"/>
      <c r="D5728" s="37"/>
      <c r="F5728" s="37"/>
      <c r="G5728" s="37"/>
      <c r="H5728" s="37"/>
      <c r="J5728" s="25"/>
      <c r="K5728" s="25"/>
      <c r="M5728" s="25"/>
      <c r="P5728" s="25"/>
      <c r="R5728" s="25"/>
      <c r="T5728" s="37"/>
      <c r="U5728" s="37"/>
      <c r="W5728" s="37"/>
      <c r="Y5728" s="37"/>
      <c r="Z5728" s="37"/>
      <c r="AB5728" s="37"/>
    </row>
    <row r="5729" spans="1:28" x14ac:dyDescent="0.2">
      <c r="A5729" s="124"/>
      <c r="B5729" s="37"/>
      <c r="C5729" s="37"/>
      <c r="D5729" s="37"/>
      <c r="F5729" s="37"/>
      <c r="G5729" s="37"/>
      <c r="H5729" s="37"/>
      <c r="J5729" s="25"/>
      <c r="K5729" s="25"/>
      <c r="M5729" s="25"/>
      <c r="P5729" s="25"/>
      <c r="R5729" s="25"/>
      <c r="T5729" s="37"/>
      <c r="U5729" s="37"/>
      <c r="W5729" s="37"/>
      <c r="Y5729" s="37"/>
      <c r="Z5729" s="37"/>
      <c r="AB5729" s="37"/>
    </row>
    <row r="5730" spans="1:28" x14ac:dyDescent="0.2">
      <c r="A5730" s="124"/>
      <c r="B5730" s="37"/>
      <c r="C5730" s="37"/>
      <c r="D5730" s="37"/>
      <c r="F5730" s="37"/>
      <c r="G5730" s="37"/>
      <c r="H5730" s="37"/>
      <c r="J5730" s="25"/>
      <c r="K5730" s="25"/>
      <c r="M5730" s="25"/>
      <c r="P5730" s="25"/>
      <c r="R5730" s="25"/>
      <c r="T5730" s="37"/>
      <c r="U5730" s="37"/>
      <c r="W5730" s="37"/>
      <c r="Y5730" s="37"/>
      <c r="Z5730" s="37"/>
      <c r="AB5730" s="37"/>
    </row>
    <row r="5731" spans="1:28" x14ac:dyDescent="0.2">
      <c r="A5731" s="124"/>
      <c r="B5731" s="37"/>
      <c r="C5731" s="37"/>
      <c r="D5731" s="37"/>
      <c r="F5731" s="37"/>
      <c r="G5731" s="37"/>
      <c r="H5731" s="37"/>
      <c r="J5731" s="25"/>
      <c r="K5731" s="25"/>
      <c r="M5731" s="25"/>
      <c r="P5731" s="25"/>
      <c r="R5731" s="25"/>
      <c r="T5731" s="37"/>
      <c r="U5731" s="37"/>
      <c r="W5731" s="37"/>
      <c r="Y5731" s="37"/>
      <c r="Z5731" s="37"/>
      <c r="AB5731" s="37"/>
    </row>
    <row r="5732" spans="1:28" x14ac:dyDescent="0.2">
      <c r="A5732" s="124"/>
      <c r="B5732" s="37"/>
      <c r="C5732" s="37"/>
      <c r="D5732" s="37"/>
      <c r="F5732" s="37"/>
      <c r="G5732" s="37"/>
      <c r="H5732" s="37"/>
      <c r="J5732" s="25"/>
      <c r="K5732" s="25"/>
      <c r="M5732" s="25"/>
      <c r="P5732" s="25"/>
      <c r="R5732" s="25"/>
      <c r="T5732" s="37"/>
      <c r="U5732" s="37"/>
      <c r="W5732" s="37"/>
      <c r="Y5732" s="37"/>
      <c r="Z5732" s="37"/>
      <c r="AB5732" s="37"/>
    </row>
    <row r="5733" spans="1:28" x14ac:dyDescent="0.2">
      <c r="A5733" s="124"/>
      <c r="B5733" s="37"/>
      <c r="C5733" s="37"/>
      <c r="D5733" s="37"/>
      <c r="F5733" s="37"/>
      <c r="G5733" s="37"/>
      <c r="H5733" s="37"/>
      <c r="J5733" s="25"/>
      <c r="K5733" s="25"/>
      <c r="M5733" s="25"/>
      <c r="P5733" s="25"/>
      <c r="R5733" s="25"/>
      <c r="T5733" s="37"/>
      <c r="U5733" s="37"/>
      <c r="W5733" s="37"/>
      <c r="Y5733" s="37"/>
      <c r="Z5733" s="37"/>
      <c r="AB5733" s="37"/>
    </row>
    <row r="5734" spans="1:28" x14ac:dyDescent="0.2">
      <c r="A5734" s="124"/>
      <c r="B5734" s="37"/>
      <c r="C5734" s="37"/>
      <c r="D5734" s="37"/>
      <c r="F5734" s="37"/>
      <c r="G5734" s="37"/>
      <c r="H5734" s="37"/>
      <c r="J5734" s="25"/>
      <c r="K5734" s="25"/>
      <c r="M5734" s="25"/>
      <c r="P5734" s="25"/>
      <c r="R5734" s="25"/>
      <c r="T5734" s="37"/>
      <c r="U5734" s="37"/>
      <c r="W5734" s="37"/>
      <c r="Y5734" s="37"/>
      <c r="Z5734" s="37"/>
      <c r="AB5734" s="37"/>
    </row>
    <row r="5735" spans="1:28" x14ac:dyDescent="0.2">
      <c r="A5735" s="124"/>
      <c r="B5735" s="37"/>
      <c r="C5735" s="37"/>
      <c r="D5735" s="37"/>
      <c r="F5735" s="37"/>
      <c r="G5735" s="37"/>
      <c r="H5735" s="37"/>
      <c r="J5735" s="25"/>
      <c r="K5735" s="25"/>
      <c r="M5735" s="25"/>
      <c r="P5735" s="25"/>
      <c r="R5735" s="25"/>
      <c r="T5735" s="37"/>
      <c r="U5735" s="37"/>
      <c r="W5735" s="37"/>
      <c r="Y5735" s="37"/>
      <c r="Z5735" s="37"/>
      <c r="AB5735" s="37"/>
    </row>
    <row r="5736" spans="1:28" x14ac:dyDescent="0.2">
      <c r="A5736" s="124"/>
      <c r="B5736" s="37"/>
      <c r="C5736" s="37"/>
      <c r="D5736" s="37"/>
      <c r="F5736" s="37"/>
      <c r="G5736" s="37"/>
      <c r="H5736" s="37"/>
      <c r="J5736" s="25"/>
      <c r="K5736" s="25"/>
      <c r="M5736" s="25"/>
      <c r="P5736" s="25"/>
      <c r="R5736" s="25"/>
      <c r="T5736" s="37"/>
      <c r="U5736" s="37"/>
      <c r="W5736" s="37"/>
      <c r="Y5736" s="37"/>
      <c r="Z5736" s="37"/>
      <c r="AB5736" s="37"/>
    </row>
    <row r="5737" spans="1:28" x14ac:dyDescent="0.2">
      <c r="A5737" s="124"/>
      <c r="B5737" s="37"/>
      <c r="C5737" s="37"/>
      <c r="D5737" s="37"/>
      <c r="F5737" s="37"/>
      <c r="G5737" s="37"/>
      <c r="H5737" s="37"/>
      <c r="J5737" s="25"/>
      <c r="K5737" s="25"/>
      <c r="M5737" s="25"/>
      <c r="P5737" s="25"/>
      <c r="R5737" s="25"/>
      <c r="T5737" s="37"/>
      <c r="U5737" s="37"/>
      <c r="W5737" s="37"/>
      <c r="Y5737" s="37"/>
      <c r="Z5737" s="37"/>
      <c r="AB5737" s="37"/>
    </row>
    <row r="5738" spans="1:28" x14ac:dyDescent="0.2">
      <c r="A5738" s="124"/>
      <c r="B5738" s="37"/>
      <c r="C5738" s="37"/>
      <c r="D5738" s="37"/>
      <c r="F5738" s="37"/>
      <c r="G5738" s="37"/>
      <c r="H5738" s="37"/>
      <c r="J5738" s="25"/>
      <c r="K5738" s="25"/>
      <c r="M5738" s="25"/>
      <c r="P5738" s="25"/>
      <c r="R5738" s="25"/>
      <c r="T5738" s="37"/>
      <c r="U5738" s="37"/>
      <c r="W5738" s="37"/>
      <c r="Y5738" s="37"/>
      <c r="Z5738" s="37"/>
      <c r="AB5738" s="37"/>
    </row>
    <row r="5739" spans="1:28" x14ac:dyDescent="0.2">
      <c r="A5739" s="124"/>
      <c r="B5739" s="37"/>
      <c r="C5739" s="37"/>
      <c r="D5739" s="37"/>
      <c r="F5739" s="37"/>
      <c r="G5739" s="37"/>
      <c r="H5739" s="37"/>
      <c r="J5739" s="25"/>
      <c r="K5739" s="25"/>
      <c r="M5739" s="25"/>
      <c r="P5739" s="25"/>
      <c r="R5739" s="25"/>
      <c r="T5739" s="37"/>
      <c r="U5739" s="37"/>
      <c r="W5739" s="37"/>
      <c r="Y5739" s="37"/>
      <c r="Z5739" s="37"/>
      <c r="AB5739" s="37"/>
    </row>
    <row r="5740" spans="1:28" x14ac:dyDescent="0.2">
      <c r="A5740" s="124"/>
      <c r="B5740" s="37"/>
      <c r="C5740" s="37"/>
      <c r="D5740" s="37"/>
      <c r="F5740" s="37"/>
      <c r="G5740" s="37"/>
      <c r="H5740" s="37"/>
      <c r="J5740" s="25"/>
      <c r="K5740" s="25"/>
      <c r="M5740" s="25"/>
      <c r="P5740" s="25"/>
      <c r="R5740" s="25"/>
      <c r="T5740" s="37"/>
      <c r="U5740" s="37"/>
      <c r="W5740" s="37"/>
      <c r="Y5740" s="37"/>
      <c r="Z5740" s="37"/>
      <c r="AB5740" s="37"/>
    </row>
    <row r="5741" spans="1:28" x14ac:dyDescent="0.2">
      <c r="A5741" s="124"/>
      <c r="B5741" s="37"/>
      <c r="C5741" s="37"/>
      <c r="D5741" s="37"/>
      <c r="F5741" s="37"/>
      <c r="G5741" s="37"/>
      <c r="H5741" s="37"/>
      <c r="J5741" s="25"/>
      <c r="K5741" s="25"/>
      <c r="M5741" s="25"/>
      <c r="P5741" s="25"/>
      <c r="R5741" s="25"/>
      <c r="T5741" s="37"/>
      <c r="U5741" s="37"/>
      <c r="W5741" s="37"/>
      <c r="Y5741" s="37"/>
      <c r="Z5741" s="37"/>
      <c r="AB5741" s="37"/>
    </row>
    <row r="5742" spans="1:28" x14ac:dyDescent="0.2">
      <c r="A5742" s="124"/>
      <c r="B5742" s="37"/>
      <c r="C5742" s="37"/>
      <c r="D5742" s="37"/>
      <c r="F5742" s="37"/>
      <c r="G5742" s="37"/>
      <c r="H5742" s="37"/>
      <c r="J5742" s="25"/>
      <c r="K5742" s="25"/>
      <c r="M5742" s="25"/>
      <c r="P5742" s="25"/>
      <c r="R5742" s="25"/>
      <c r="T5742" s="37"/>
      <c r="U5742" s="37"/>
      <c r="W5742" s="37"/>
      <c r="Y5742" s="37"/>
      <c r="Z5742" s="37"/>
      <c r="AB5742" s="37"/>
    </row>
    <row r="5743" spans="1:28" x14ac:dyDescent="0.2">
      <c r="A5743" s="124"/>
      <c r="B5743" s="37"/>
      <c r="C5743" s="37"/>
      <c r="D5743" s="37"/>
      <c r="F5743" s="37"/>
      <c r="G5743" s="37"/>
      <c r="H5743" s="37"/>
      <c r="J5743" s="25"/>
      <c r="K5743" s="25"/>
      <c r="M5743" s="25"/>
      <c r="P5743" s="25"/>
      <c r="R5743" s="25"/>
      <c r="T5743" s="37"/>
      <c r="U5743" s="37"/>
      <c r="W5743" s="37"/>
      <c r="Y5743" s="37"/>
      <c r="Z5743" s="37"/>
      <c r="AB5743" s="37"/>
    </row>
    <row r="5744" spans="1:28" x14ac:dyDescent="0.2">
      <c r="A5744" s="124"/>
      <c r="B5744" s="37"/>
      <c r="C5744" s="37"/>
      <c r="D5744" s="37"/>
      <c r="F5744" s="37"/>
      <c r="G5744" s="37"/>
      <c r="H5744" s="37"/>
      <c r="J5744" s="25"/>
      <c r="K5744" s="25"/>
      <c r="M5744" s="25"/>
      <c r="P5744" s="25"/>
      <c r="R5744" s="25"/>
      <c r="T5744" s="37"/>
      <c r="U5744" s="37"/>
      <c r="W5744" s="37"/>
      <c r="Y5744" s="37"/>
      <c r="Z5744" s="37"/>
      <c r="AB5744" s="37"/>
    </row>
    <row r="5745" spans="1:28" x14ac:dyDescent="0.2">
      <c r="A5745" s="124"/>
      <c r="B5745" s="37"/>
      <c r="C5745" s="37"/>
      <c r="D5745" s="37"/>
      <c r="F5745" s="37"/>
      <c r="G5745" s="37"/>
      <c r="H5745" s="37"/>
      <c r="J5745" s="25"/>
      <c r="K5745" s="25"/>
      <c r="M5745" s="25"/>
      <c r="P5745" s="25"/>
      <c r="R5745" s="25"/>
      <c r="T5745" s="37"/>
      <c r="U5745" s="37"/>
      <c r="W5745" s="37"/>
      <c r="Y5745" s="37"/>
      <c r="Z5745" s="37"/>
      <c r="AB5745" s="37"/>
    </row>
    <row r="5746" spans="1:28" x14ac:dyDescent="0.2">
      <c r="A5746" s="124"/>
      <c r="B5746" s="37"/>
      <c r="C5746" s="37"/>
      <c r="D5746" s="37"/>
      <c r="F5746" s="37"/>
      <c r="G5746" s="37"/>
      <c r="H5746" s="37"/>
      <c r="J5746" s="25"/>
      <c r="K5746" s="25"/>
      <c r="M5746" s="25"/>
      <c r="P5746" s="25"/>
      <c r="R5746" s="25"/>
      <c r="T5746" s="37"/>
      <c r="U5746" s="37"/>
      <c r="W5746" s="37"/>
      <c r="Y5746" s="37"/>
      <c r="Z5746" s="37"/>
      <c r="AB5746" s="37"/>
    </row>
    <row r="5747" spans="1:28" x14ac:dyDescent="0.2">
      <c r="A5747" s="124"/>
      <c r="B5747" s="37"/>
      <c r="C5747" s="37"/>
      <c r="D5747" s="37"/>
      <c r="F5747" s="37"/>
      <c r="G5747" s="37"/>
      <c r="H5747" s="37"/>
      <c r="J5747" s="25"/>
      <c r="K5747" s="25"/>
      <c r="M5747" s="25"/>
      <c r="P5747" s="25"/>
      <c r="R5747" s="25"/>
      <c r="T5747" s="37"/>
      <c r="U5747" s="37"/>
      <c r="W5747" s="37"/>
      <c r="Y5747" s="37"/>
      <c r="Z5747" s="37"/>
      <c r="AB5747" s="37"/>
    </row>
    <row r="5748" spans="1:28" x14ac:dyDescent="0.2">
      <c r="A5748" s="124"/>
      <c r="B5748" s="37"/>
      <c r="C5748" s="37"/>
      <c r="D5748" s="37"/>
      <c r="F5748" s="37"/>
      <c r="G5748" s="37"/>
      <c r="H5748" s="37"/>
      <c r="J5748" s="25"/>
      <c r="K5748" s="25"/>
      <c r="M5748" s="25"/>
      <c r="P5748" s="25"/>
      <c r="R5748" s="25"/>
      <c r="T5748" s="37"/>
      <c r="U5748" s="37"/>
      <c r="W5748" s="37"/>
      <c r="Y5748" s="37"/>
      <c r="Z5748" s="37"/>
      <c r="AB5748" s="37"/>
    </row>
    <row r="5749" spans="1:28" x14ac:dyDescent="0.2">
      <c r="A5749" s="124"/>
      <c r="B5749" s="37"/>
      <c r="C5749" s="37"/>
      <c r="D5749" s="37"/>
      <c r="F5749" s="37"/>
      <c r="G5749" s="37"/>
      <c r="H5749" s="37"/>
      <c r="J5749" s="25"/>
      <c r="K5749" s="25"/>
      <c r="M5749" s="25"/>
      <c r="P5749" s="25"/>
      <c r="R5749" s="25"/>
      <c r="T5749" s="37"/>
      <c r="U5749" s="37"/>
      <c r="W5749" s="37"/>
      <c r="Y5749" s="37"/>
      <c r="Z5749" s="37"/>
      <c r="AB5749" s="37"/>
    </row>
    <row r="5750" spans="1:28" x14ac:dyDescent="0.2">
      <c r="A5750" s="124"/>
      <c r="B5750" s="37"/>
      <c r="C5750" s="37"/>
      <c r="D5750" s="37"/>
      <c r="F5750" s="37"/>
      <c r="G5750" s="37"/>
      <c r="H5750" s="37"/>
      <c r="J5750" s="25"/>
      <c r="K5750" s="25"/>
      <c r="M5750" s="25"/>
      <c r="P5750" s="25"/>
      <c r="R5750" s="25"/>
      <c r="T5750" s="37"/>
      <c r="U5750" s="37"/>
      <c r="W5750" s="37"/>
      <c r="Y5750" s="37"/>
      <c r="Z5750" s="37"/>
      <c r="AB5750" s="37"/>
    </row>
    <row r="5751" spans="1:28" x14ac:dyDescent="0.2">
      <c r="A5751" s="124"/>
      <c r="B5751" s="37"/>
      <c r="C5751" s="37"/>
      <c r="D5751" s="37"/>
      <c r="F5751" s="37"/>
      <c r="G5751" s="37"/>
      <c r="H5751" s="37"/>
      <c r="J5751" s="25"/>
      <c r="K5751" s="25"/>
      <c r="M5751" s="25"/>
      <c r="P5751" s="25"/>
      <c r="R5751" s="25"/>
      <c r="T5751" s="37"/>
      <c r="U5751" s="37"/>
      <c r="W5751" s="37"/>
      <c r="Y5751" s="37"/>
      <c r="Z5751" s="37"/>
      <c r="AB5751" s="37"/>
    </row>
    <row r="5752" spans="1:28" x14ac:dyDescent="0.2">
      <c r="A5752" s="124"/>
      <c r="B5752" s="37"/>
      <c r="C5752" s="37"/>
      <c r="D5752" s="37"/>
      <c r="F5752" s="37"/>
      <c r="G5752" s="37"/>
      <c r="H5752" s="37"/>
      <c r="J5752" s="25"/>
      <c r="K5752" s="25"/>
      <c r="M5752" s="25"/>
      <c r="P5752" s="25"/>
      <c r="R5752" s="25"/>
      <c r="T5752" s="37"/>
      <c r="U5752" s="37"/>
      <c r="W5752" s="37"/>
      <c r="Y5752" s="37"/>
      <c r="Z5752" s="37"/>
      <c r="AB5752" s="37"/>
    </row>
    <row r="5753" spans="1:28" x14ac:dyDescent="0.2">
      <c r="A5753" s="124"/>
      <c r="B5753" s="37"/>
      <c r="C5753" s="37"/>
      <c r="D5753" s="37"/>
      <c r="F5753" s="37"/>
      <c r="G5753" s="37"/>
      <c r="H5753" s="37"/>
      <c r="J5753" s="25"/>
      <c r="K5753" s="25"/>
      <c r="M5753" s="25"/>
      <c r="P5753" s="25"/>
      <c r="R5753" s="25"/>
      <c r="T5753" s="37"/>
      <c r="U5753" s="37"/>
      <c r="W5753" s="37"/>
      <c r="Y5753" s="37"/>
      <c r="Z5753" s="37"/>
      <c r="AB5753" s="37"/>
    </row>
    <row r="5754" spans="1:28" x14ac:dyDescent="0.2">
      <c r="A5754" s="124"/>
      <c r="B5754" s="37"/>
      <c r="C5754" s="37"/>
      <c r="D5754" s="37"/>
      <c r="F5754" s="37"/>
      <c r="G5754" s="37"/>
      <c r="H5754" s="37"/>
      <c r="J5754" s="25"/>
      <c r="K5754" s="25"/>
      <c r="M5754" s="25"/>
      <c r="P5754" s="25"/>
      <c r="R5754" s="25"/>
      <c r="T5754" s="37"/>
      <c r="U5754" s="37"/>
      <c r="W5754" s="37"/>
      <c r="Y5754" s="37"/>
      <c r="Z5754" s="37"/>
      <c r="AB5754" s="37"/>
    </row>
    <row r="5755" spans="1:28" x14ac:dyDescent="0.2">
      <c r="A5755" s="124"/>
      <c r="B5755" s="37"/>
      <c r="C5755" s="37"/>
      <c r="D5755" s="37"/>
      <c r="F5755" s="37"/>
      <c r="G5755" s="37"/>
      <c r="H5755" s="37"/>
      <c r="J5755" s="25"/>
      <c r="K5755" s="25"/>
      <c r="M5755" s="25"/>
      <c r="P5755" s="25"/>
      <c r="R5755" s="25"/>
      <c r="T5755" s="37"/>
      <c r="U5755" s="37"/>
      <c r="W5755" s="37"/>
      <c r="Y5755" s="37"/>
      <c r="Z5755" s="37"/>
      <c r="AB5755" s="37"/>
    </row>
    <row r="5756" spans="1:28" x14ac:dyDescent="0.2">
      <c r="A5756" s="124"/>
      <c r="B5756" s="37"/>
      <c r="C5756" s="37"/>
      <c r="D5756" s="37"/>
      <c r="F5756" s="37"/>
      <c r="G5756" s="37"/>
      <c r="H5756" s="37"/>
      <c r="J5756" s="25"/>
      <c r="K5756" s="25"/>
      <c r="M5756" s="25"/>
      <c r="P5756" s="25"/>
      <c r="R5756" s="25"/>
      <c r="T5756" s="37"/>
      <c r="U5756" s="37"/>
      <c r="W5756" s="37"/>
      <c r="Y5756" s="37"/>
      <c r="Z5756" s="37"/>
      <c r="AB5756" s="37"/>
    </row>
    <row r="5757" spans="1:28" x14ac:dyDescent="0.2">
      <c r="A5757" s="124"/>
      <c r="B5757" s="37"/>
      <c r="C5757" s="37"/>
      <c r="D5757" s="37"/>
      <c r="F5757" s="37"/>
      <c r="G5757" s="37"/>
      <c r="H5757" s="37"/>
      <c r="J5757" s="25"/>
      <c r="K5757" s="25"/>
      <c r="M5757" s="25"/>
      <c r="P5757" s="25"/>
      <c r="R5757" s="25"/>
      <c r="T5757" s="37"/>
      <c r="U5757" s="37"/>
      <c r="W5757" s="37"/>
      <c r="Y5757" s="37"/>
      <c r="Z5757" s="37"/>
      <c r="AB5757" s="37"/>
    </row>
    <row r="5758" spans="1:28" x14ac:dyDescent="0.2">
      <c r="A5758" s="124"/>
      <c r="B5758" s="37"/>
      <c r="C5758" s="37"/>
      <c r="D5758" s="37"/>
      <c r="F5758" s="37"/>
      <c r="G5758" s="37"/>
      <c r="H5758" s="37"/>
      <c r="J5758" s="25"/>
      <c r="K5758" s="25"/>
      <c r="M5758" s="25"/>
      <c r="P5758" s="25"/>
      <c r="R5758" s="25"/>
      <c r="T5758" s="37"/>
      <c r="U5758" s="37"/>
      <c r="W5758" s="37"/>
      <c r="Y5758" s="37"/>
      <c r="Z5758" s="37"/>
      <c r="AB5758" s="37"/>
    </row>
    <row r="5759" spans="1:28" x14ac:dyDescent="0.2">
      <c r="A5759" s="124"/>
      <c r="B5759" s="37"/>
      <c r="C5759" s="37"/>
      <c r="D5759" s="37"/>
      <c r="F5759" s="37"/>
      <c r="G5759" s="37"/>
      <c r="H5759" s="37"/>
      <c r="J5759" s="25"/>
      <c r="K5759" s="25"/>
      <c r="M5759" s="25"/>
      <c r="P5759" s="25"/>
      <c r="R5759" s="25"/>
      <c r="T5759" s="37"/>
      <c r="U5759" s="37"/>
      <c r="W5759" s="37"/>
      <c r="Y5759" s="37"/>
      <c r="Z5759" s="37"/>
      <c r="AB5759" s="37"/>
    </row>
    <row r="5760" spans="1:28" x14ac:dyDescent="0.2">
      <c r="A5760" s="124"/>
      <c r="B5760" s="37"/>
      <c r="C5760" s="37"/>
      <c r="D5760" s="37"/>
      <c r="F5760" s="37"/>
      <c r="G5760" s="37"/>
      <c r="H5760" s="37"/>
      <c r="J5760" s="25"/>
      <c r="K5760" s="25"/>
      <c r="M5760" s="25"/>
      <c r="P5760" s="25"/>
      <c r="R5760" s="25"/>
      <c r="T5760" s="37"/>
      <c r="U5760" s="37"/>
      <c r="W5760" s="37"/>
      <c r="Y5760" s="37"/>
      <c r="Z5760" s="37"/>
      <c r="AB5760" s="37"/>
    </row>
    <row r="5761" spans="1:28" x14ac:dyDescent="0.2">
      <c r="A5761" s="124"/>
      <c r="B5761" s="37"/>
      <c r="C5761" s="37"/>
      <c r="D5761" s="37"/>
      <c r="F5761" s="37"/>
      <c r="G5761" s="37"/>
      <c r="H5761" s="37"/>
      <c r="J5761" s="25"/>
      <c r="K5761" s="25"/>
      <c r="M5761" s="25"/>
      <c r="P5761" s="25"/>
      <c r="R5761" s="25"/>
      <c r="T5761" s="37"/>
      <c r="U5761" s="37"/>
      <c r="W5761" s="37"/>
      <c r="Y5761" s="37"/>
      <c r="Z5761" s="37"/>
      <c r="AB5761" s="37"/>
    </row>
    <row r="5762" spans="1:28" x14ac:dyDescent="0.2">
      <c r="A5762" s="124"/>
      <c r="B5762" s="37"/>
      <c r="C5762" s="37"/>
      <c r="D5762" s="37"/>
      <c r="F5762" s="37"/>
      <c r="G5762" s="37"/>
      <c r="H5762" s="37"/>
      <c r="J5762" s="25"/>
      <c r="K5762" s="25"/>
      <c r="M5762" s="25"/>
      <c r="P5762" s="25"/>
      <c r="R5762" s="25"/>
      <c r="T5762" s="37"/>
      <c r="U5762" s="37"/>
      <c r="W5762" s="37"/>
      <c r="Y5762" s="37"/>
      <c r="Z5762" s="37"/>
      <c r="AB5762" s="37"/>
    </row>
    <row r="5763" spans="1:28" x14ac:dyDescent="0.2">
      <c r="A5763" s="124"/>
      <c r="B5763" s="37"/>
      <c r="C5763" s="37"/>
      <c r="D5763" s="37"/>
      <c r="F5763" s="37"/>
      <c r="G5763" s="37"/>
      <c r="H5763" s="37"/>
      <c r="J5763" s="25"/>
      <c r="K5763" s="25"/>
      <c r="M5763" s="25"/>
      <c r="P5763" s="25"/>
      <c r="R5763" s="25"/>
      <c r="T5763" s="37"/>
      <c r="U5763" s="37"/>
      <c r="W5763" s="37"/>
      <c r="Y5763" s="37"/>
      <c r="Z5763" s="37"/>
      <c r="AB5763" s="37"/>
    </row>
    <row r="5764" spans="1:28" x14ac:dyDescent="0.2">
      <c r="A5764" s="124"/>
      <c r="B5764" s="37"/>
      <c r="C5764" s="37"/>
      <c r="D5764" s="37"/>
      <c r="F5764" s="37"/>
      <c r="G5764" s="37"/>
      <c r="H5764" s="37"/>
      <c r="J5764" s="25"/>
      <c r="K5764" s="25"/>
      <c r="M5764" s="25"/>
      <c r="P5764" s="25"/>
      <c r="R5764" s="25"/>
      <c r="T5764" s="37"/>
      <c r="U5764" s="37"/>
      <c r="W5764" s="37"/>
      <c r="Y5764" s="37"/>
      <c r="Z5764" s="37"/>
      <c r="AB5764" s="37"/>
    </row>
    <row r="5765" spans="1:28" x14ac:dyDescent="0.2">
      <c r="A5765" s="124"/>
      <c r="B5765" s="37"/>
      <c r="C5765" s="37"/>
      <c r="D5765" s="37"/>
      <c r="F5765" s="37"/>
      <c r="G5765" s="37"/>
      <c r="H5765" s="37"/>
      <c r="J5765" s="25"/>
      <c r="K5765" s="25"/>
      <c r="M5765" s="25"/>
      <c r="P5765" s="25"/>
      <c r="R5765" s="25"/>
      <c r="T5765" s="37"/>
      <c r="U5765" s="37"/>
      <c r="W5765" s="37"/>
      <c r="Y5765" s="37"/>
      <c r="Z5765" s="37"/>
      <c r="AB5765" s="37"/>
    </row>
    <row r="5766" spans="1:28" x14ac:dyDescent="0.2">
      <c r="A5766" s="124"/>
      <c r="B5766" s="37"/>
      <c r="C5766" s="37"/>
      <c r="D5766" s="37"/>
      <c r="F5766" s="37"/>
      <c r="G5766" s="37"/>
      <c r="H5766" s="37"/>
      <c r="J5766" s="25"/>
      <c r="K5766" s="25"/>
      <c r="M5766" s="25"/>
      <c r="P5766" s="25"/>
      <c r="R5766" s="25"/>
      <c r="T5766" s="37"/>
      <c r="U5766" s="37"/>
      <c r="W5766" s="37"/>
      <c r="Y5766" s="37"/>
      <c r="Z5766" s="37"/>
      <c r="AB5766" s="37"/>
    </row>
    <row r="5767" spans="1:28" x14ac:dyDescent="0.2">
      <c r="A5767" s="124"/>
      <c r="B5767" s="37"/>
      <c r="C5767" s="37"/>
      <c r="D5767" s="37"/>
      <c r="F5767" s="37"/>
      <c r="G5767" s="37"/>
      <c r="H5767" s="37"/>
      <c r="J5767" s="25"/>
      <c r="K5767" s="25"/>
      <c r="M5767" s="25"/>
      <c r="P5767" s="25"/>
      <c r="R5767" s="25"/>
      <c r="T5767" s="37"/>
      <c r="U5767" s="37"/>
      <c r="W5767" s="37"/>
      <c r="Y5767" s="37"/>
      <c r="Z5767" s="37"/>
      <c r="AB5767" s="37"/>
    </row>
    <row r="5768" spans="1:28" x14ac:dyDescent="0.2">
      <c r="A5768" s="124"/>
      <c r="B5768" s="37"/>
      <c r="C5768" s="37"/>
      <c r="D5768" s="37"/>
      <c r="F5768" s="37"/>
      <c r="G5768" s="37"/>
      <c r="H5768" s="37"/>
      <c r="J5768" s="25"/>
      <c r="K5768" s="25"/>
      <c r="M5768" s="25"/>
      <c r="P5768" s="25"/>
      <c r="R5768" s="25"/>
      <c r="T5768" s="37"/>
      <c r="U5768" s="37"/>
      <c r="W5768" s="37"/>
      <c r="Y5768" s="37"/>
      <c r="Z5768" s="37"/>
      <c r="AB5768" s="37"/>
    </row>
    <row r="5769" spans="1:28" x14ac:dyDescent="0.2">
      <c r="A5769" s="124"/>
      <c r="B5769" s="37"/>
      <c r="C5769" s="37"/>
      <c r="D5769" s="37"/>
      <c r="F5769" s="37"/>
      <c r="G5769" s="37"/>
      <c r="H5769" s="37"/>
      <c r="J5769" s="25"/>
      <c r="K5769" s="25"/>
      <c r="M5769" s="25"/>
      <c r="P5769" s="25"/>
      <c r="R5769" s="25"/>
      <c r="T5769" s="37"/>
      <c r="U5769" s="37"/>
      <c r="W5769" s="37"/>
      <c r="Y5769" s="37"/>
      <c r="Z5769" s="37"/>
      <c r="AB5769" s="37"/>
    </row>
    <row r="5770" spans="1:28" x14ac:dyDescent="0.2">
      <c r="A5770" s="124"/>
      <c r="B5770" s="37"/>
      <c r="C5770" s="37"/>
      <c r="D5770" s="37"/>
      <c r="F5770" s="37"/>
      <c r="G5770" s="37"/>
      <c r="H5770" s="37"/>
      <c r="J5770" s="25"/>
      <c r="K5770" s="25"/>
      <c r="M5770" s="25"/>
      <c r="P5770" s="25"/>
      <c r="R5770" s="25"/>
      <c r="T5770" s="37"/>
      <c r="U5770" s="37"/>
      <c r="W5770" s="37"/>
      <c r="Y5770" s="37"/>
      <c r="Z5770" s="37"/>
      <c r="AB5770" s="37"/>
    </row>
    <row r="5771" spans="1:28" x14ac:dyDescent="0.2">
      <c r="A5771" s="124"/>
      <c r="B5771" s="37"/>
      <c r="C5771" s="37"/>
      <c r="D5771" s="37"/>
      <c r="F5771" s="37"/>
      <c r="G5771" s="37"/>
      <c r="H5771" s="37"/>
      <c r="J5771" s="25"/>
      <c r="K5771" s="25"/>
      <c r="M5771" s="25"/>
      <c r="P5771" s="25"/>
      <c r="R5771" s="25"/>
      <c r="T5771" s="37"/>
      <c r="U5771" s="37"/>
      <c r="W5771" s="37"/>
      <c r="Y5771" s="37"/>
      <c r="Z5771" s="37"/>
      <c r="AB5771" s="37"/>
    </row>
    <row r="5772" spans="1:28" x14ac:dyDescent="0.2">
      <c r="A5772" s="124"/>
      <c r="B5772" s="37"/>
      <c r="C5772" s="37"/>
      <c r="D5772" s="37"/>
      <c r="F5772" s="37"/>
      <c r="G5772" s="37"/>
      <c r="H5772" s="37"/>
      <c r="J5772" s="25"/>
      <c r="K5772" s="25"/>
      <c r="M5772" s="25"/>
      <c r="P5772" s="25"/>
      <c r="R5772" s="25"/>
      <c r="T5772" s="37"/>
      <c r="U5772" s="37"/>
      <c r="W5772" s="37"/>
      <c r="Y5772" s="37"/>
      <c r="Z5772" s="37"/>
      <c r="AB5772" s="37"/>
    </row>
    <row r="5773" spans="1:28" x14ac:dyDescent="0.2">
      <c r="A5773" s="124"/>
      <c r="B5773" s="37"/>
      <c r="C5773" s="37"/>
      <c r="D5773" s="37"/>
      <c r="F5773" s="37"/>
      <c r="G5773" s="37"/>
      <c r="H5773" s="37"/>
      <c r="J5773" s="25"/>
      <c r="K5773" s="25"/>
      <c r="M5773" s="25"/>
      <c r="P5773" s="25"/>
      <c r="R5773" s="25"/>
      <c r="T5773" s="37"/>
      <c r="U5773" s="37"/>
      <c r="W5773" s="37"/>
      <c r="Y5773" s="37"/>
      <c r="Z5773" s="37"/>
      <c r="AB5773" s="37"/>
    </row>
    <row r="5774" spans="1:28" x14ac:dyDescent="0.2">
      <c r="A5774" s="124"/>
      <c r="B5774" s="37"/>
      <c r="C5774" s="37"/>
      <c r="D5774" s="37"/>
      <c r="F5774" s="37"/>
      <c r="G5774" s="37"/>
      <c r="H5774" s="37"/>
      <c r="J5774" s="25"/>
      <c r="K5774" s="25"/>
      <c r="M5774" s="25"/>
      <c r="P5774" s="25"/>
      <c r="R5774" s="25"/>
      <c r="T5774" s="37"/>
      <c r="U5774" s="37"/>
      <c r="W5774" s="37"/>
      <c r="Y5774" s="37"/>
      <c r="Z5774" s="37"/>
      <c r="AB5774" s="37"/>
    </row>
    <row r="5775" spans="1:28" x14ac:dyDescent="0.2">
      <c r="A5775" s="124"/>
      <c r="B5775" s="37"/>
      <c r="C5775" s="37"/>
      <c r="D5775" s="37"/>
      <c r="F5775" s="37"/>
      <c r="G5775" s="37"/>
      <c r="H5775" s="37"/>
      <c r="J5775" s="25"/>
      <c r="K5775" s="25"/>
      <c r="M5775" s="25"/>
      <c r="P5775" s="25"/>
      <c r="R5775" s="25"/>
      <c r="T5775" s="37"/>
      <c r="U5775" s="37"/>
      <c r="W5775" s="37"/>
      <c r="Y5775" s="37"/>
      <c r="Z5775" s="37"/>
      <c r="AB5775" s="37"/>
    </row>
    <row r="5776" spans="1:28" x14ac:dyDescent="0.2">
      <c r="A5776" s="124"/>
      <c r="B5776" s="37"/>
      <c r="C5776" s="37"/>
      <c r="D5776" s="37"/>
      <c r="F5776" s="37"/>
      <c r="G5776" s="37"/>
      <c r="H5776" s="37"/>
      <c r="J5776" s="25"/>
      <c r="K5776" s="25"/>
      <c r="M5776" s="25"/>
      <c r="P5776" s="25"/>
      <c r="R5776" s="25"/>
      <c r="T5776" s="37"/>
      <c r="U5776" s="37"/>
      <c r="W5776" s="37"/>
      <c r="Y5776" s="37"/>
      <c r="Z5776" s="37"/>
      <c r="AB5776" s="37"/>
    </row>
    <row r="5777" spans="1:28" x14ac:dyDescent="0.2">
      <c r="A5777" s="124"/>
      <c r="B5777" s="37"/>
      <c r="C5777" s="37"/>
      <c r="D5777" s="37"/>
      <c r="F5777" s="37"/>
      <c r="G5777" s="37"/>
      <c r="H5777" s="37"/>
      <c r="J5777" s="25"/>
      <c r="K5777" s="25"/>
      <c r="M5777" s="25"/>
      <c r="P5777" s="25"/>
      <c r="R5777" s="25"/>
      <c r="T5777" s="37"/>
      <c r="U5777" s="37"/>
      <c r="W5777" s="37"/>
      <c r="Y5777" s="37"/>
      <c r="Z5777" s="37"/>
      <c r="AB5777" s="37"/>
    </row>
    <row r="5778" spans="1:28" x14ac:dyDescent="0.2">
      <c r="A5778" s="124"/>
      <c r="B5778" s="37"/>
      <c r="C5778" s="37"/>
      <c r="D5778" s="37"/>
      <c r="F5778" s="37"/>
      <c r="G5778" s="37"/>
      <c r="H5778" s="37"/>
      <c r="J5778" s="25"/>
      <c r="K5778" s="25"/>
      <c r="M5778" s="25"/>
      <c r="P5778" s="25"/>
      <c r="R5778" s="25"/>
      <c r="T5778" s="37"/>
      <c r="U5778" s="37"/>
      <c r="W5778" s="37"/>
      <c r="Y5778" s="37"/>
      <c r="Z5778" s="37"/>
      <c r="AB5778" s="37"/>
    </row>
    <row r="5779" spans="1:28" x14ac:dyDescent="0.2">
      <c r="A5779" s="124"/>
      <c r="B5779" s="37"/>
      <c r="C5779" s="37"/>
      <c r="D5779" s="37"/>
      <c r="F5779" s="37"/>
      <c r="G5779" s="37"/>
      <c r="H5779" s="37"/>
      <c r="J5779" s="25"/>
      <c r="K5779" s="25"/>
      <c r="M5779" s="25"/>
      <c r="P5779" s="25"/>
      <c r="R5779" s="25"/>
      <c r="T5779" s="37"/>
      <c r="U5779" s="37"/>
      <c r="W5779" s="37"/>
      <c r="Y5779" s="37"/>
      <c r="Z5779" s="37"/>
      <c r="AB5779" s="37"/>
    </row>
    <row r="5780" spans="1:28" x14ac:dyDescent="0.2">
      <c r="A5780" s="124"/>
      <c r="B5780" s="37"/>
      <c r="C5780" s="37"/>
      <c r="D5780" s="37"/>
      <c r="F5780" s="37"/>
      <c r="G5780" s="37"/>
      <c r="H5780" s="37"/>
      <c r="J5780" s="25"/>
      <c r="K5780" s="25"/>
      <c r="M5780" s="25"/>
      <c r="P5780" s="25"/>
      <c r="R5780" s="25"/>
      <c r="T5780" s="37"/>
      <c r="U5780" s="37"/>
      <c r="W5780" s="37"/>
      <c r="Y5780" s="37"/>
      <c r="Z5780" s="37"/>
      <c r="AB5780" s="37"/>
    </row>
    <row r="5781" spans="1:28" x14ac:dyDescent="0.2">
      <c r="A5781" s="124"/>
      <c r="B5781" s="37"/>
      <c r="C5781" s="37"/>
      <c r="D5781" s="37"/>
      <c r="F5781" s="37"/>
      <c r="G5781" s="37"/>
      <c r="H5781" s="37"/>
      <c r="J5781" s="25"/>
      <c r="K5781" s="25"/>
      <c r="M5781" s="25"/>
      <c r="P5781" s="25"/>
      <c r="R5781" s="25"/>
      <c r="T5781" s="37"/>
      <c r="U5781" s="37"/>
      <c r="W5781" s="37"/>
      <c r="Y5781" s="37"/>
      <c r="Z5781" s="37"/>
      <c r="AB5781" s="37"/>
    </row>
    <row r="5782" spans="1:28" x14ac:dyDescent="0.2">
      <c r="A5782" s="124"/>
      <c r="B5782" s="37"/>
      <c r="C5782" s="37"/>
      <c r="D5782" s="37"/>
      <c r="F5782" s="37"/>
      <c r="G5782" s="37"/>
      <c r="H5782" s="37"/>
      <c r="J5782" s="25"/>
      <c r="K5782" s="25"/>
      <c r="M5782" s="25"/>
      <c r="P5782" s="25"/>
      <c r="R5782" s="25"/>
      <c r="T5782" s="37"/>
      <c r="U5782" s="37"/>
      <c r="W5782" s="37"/>
      <c r="Y5782" s="37"/>
      <c r="Z5782" s="37"/>
      <c r="AB5782" s="37"/>
    </row>
    <row r="5783" spans="1:28" x14ac:dyDescent="0.2">
      <c r="A5783" s="124"/>
      <c r="B5783" s="37"/>
      <c r="C5783" s="37"/>
      <c r="D5783" s="37"/>
      <c r="F5783" s="37"/>
      <c r="G5783" s="37"/>
      <c r="H5783" s="37"/>
      <c r="J5783" s="25"/>
      <c r="K5783" s="25"/>
      <c r="M5783" s="25"/>
      <c r="P5783" s="25"/>
      <c r="R5783" s="25"/>
      <c r="T5783" s="37"/>
      <c r="U5783" s="37"/>
      <c r="W5783" s="37"/>
      <c r="Y5783" s="37"/>
      <c r="Z5783" s="37"/>
      <c r="AB5783" s="37"/>
    </row>
    <row r="5784" spans="1:28" x14ac:dyDescent="0.2">
      <c r="A5784" s="124"/>
      <c r="B5784" s="37"/>
      <c r="C5784" s="37"/>
      <c r="D5784" s="37"/>
      <c r="F5784" s="37"/>
      <c r="G5784" s="37"/>
      <c r="H5784" s="37"/>
      <c r="J5784" s="25"/>
      <c r="K5784" s="25"/>
      <c r="M5784" s="25"/>
      <c r="P5784" s="25"/>
      <c r="R5784" s="25"/>
      <c r="T5784" s="37"/>
      <c r="U5784" s="37"/>
      <c r="W5784" s="37"/>
      <c r="Y5784" s="37"/>
      <c r="Z5784" s="37"/>
      <c r="AB5784" s="37"/>
    </row>
    <row r="5785" spans="1:28" x14ac:dyDescent="0.2">
      <c r="A5785" s="124"/>
      <c r="B5785" s="37"/>
      <c r="C5785" s="37"/>
      <c r="D5785" s="37"/>
      <c r="F5785" s="37"/>
      <c r="G5785" s="37"/>
      <c r="H5785" s="37"/>
      <c r="J5785" s="25"/>
      <c r="K5785" s="25"/>
      <c r="M5785" s="25"/>
      <c r="P5785" s="25"/>
      <c r="R5785" s="25"/>
      <c r="T5785" s="37"/>
      <c r="U5785" s="37"/>
      <c r="W5785" s="37"/>
      <c r="Y5785" s="37"/>
      <c r="Z5785" s="37"/>
      <c r="AB5785" s="37"/>
    </row>
    <row r="5786" spans="1:28" x14ac:dyDescent="0.2">
      <c r="A5786" s="124"/>
      <c r="B5786" s="37"/>
      <c r="C5786" s="37"/>
      <c r="D5786" s="37"/>
      <c r="F5786" s="37"/>
      <c r="G5786" s="37"/>
      <c r="H5786" s="37"/>
      <c r="J5786" s="25"/>
      <c r="K5786" s="25"/>
      <c r="M5786" s="25"/>
      <c r="P5786" s="25"/>
      <c r="R5786" s="25"/>
      <c r="T5786" s="37"/>
      <c r="U5786" s="37"/>
      <c r="W5786" s="37"/>
      <c r="Y5786" s="37"/>
      <c r="Z5786" s="37"/>
      <c r="AB5786" s="37"/>
    </row>
    <row r="5787" spans="1:28" x14ac:dyDescent="0.2">
      <c r="A5787" s="124"/>
      <c r="B5787" s="37"/>
      <c r="C5787" s="37"/>
      <c r="D5787" s="37"/>
      <c r="F5787" s="37"/>
      <c r="G5787" s="37"/>
      <c r="H5787" s="37"/>
      <c r="J5787" s="25"/>
      <c r="K5787" s="25"/>
      <c r="M5787" s="25"/>
      <c r="P5787" s="25"/>
      <c r="R5787" s="25"/>
      <c r="T5787" s="37"/>
      <c r="U5787" s="37"/>
      <c r="W5787" s="37"/>
      <c r="Y5787" s="37"/>
      <c r="Z5787" s="37"/>
      <c r="AB5787" s="37"/>
    </row>
    <row r="5788" spans="1:28" x14ac:dyDescent="0.2">
      <c r="A5788" s="124"/>
      <c r="B5788" s="37"/>
      <c r="C5788" s="37"/>
      <c r="D5788" s="37"/>
      <c r="F5788" s="37"/>
      <c r="G5788" s="37"/>
      <c r="H5788" s="37"/>
      <c r="J5788" s="25"/>
      <c r="K5788" s="25"/>
      <c r="M5788" s="25"/>
      <c r="P5788" s="25"/>
      <c r="R5788" s="25"/>
      <c r="T5788" s="37"/>
      <c r="U5788" s="37"/>
      <c r="W5788" s="37"/>
      <c r="Y5788" s="37"/>
      <c r="Z5788" s="37"/>
      <c r="AB5788" s="37"/>
    </row>
    <row r="5789" spans="1:28" x14ac:dyDescent="0.2">
      <c r="A5789" s="124"/>
      <c r="B5789" s="37"/>
      <c r="C5789" s="37"/>
      <c r="D5789" s="37"/>
      <c r="F5789" s="37"/>
      <c r="G5789" s="37"/>
      <c r="H5789" s="37"/>
      <c r="J5789" s="25"/>
      <c r="K5789" s="25"/>
      <c r="M5789" s="25"/>
      <c r="P5789" s="25"/>
      <c r="R5789" s="25"/>
      <c r="T5789" s="37"/>
      <c r="U5789" s="37"/>
      <c r="W5789" s="37"/>
      <c r="Y5789" s="37"/>
      <c r="Z5789" s="37"/>
      <c r="AB5789" s="37"/>
    </row>
    <row r="5790" spans="1:28" x14ac:dyDescent="0.2">
      <c r="A5790" s="124"/>
      <c r="B5790" s="37"/>
      <c r="C5790" s="37"/>
      <c r="D5790" s="37"/>
      <c r="F5790" s="37"/>
      <c r="G5790" s="37"/>
      <c r="H5790" s="37"/>
      <c r="J5790" s="25"/>
      <c r="K5790" s="25"/>
      <c r="M5790" s="25"/>
      <c r="P5790" s="25"/>
      <c r="R5790" s="25"/>
      <c r="T5790" s="37"/>
      <c r="U5790" s="37"/>
      <c r="W5790" s="37"/>
      <c r="Y5790" s="37"/>
      <c r="Z5790" s="37"/>
      <c r="AB5790" s="37"/>
    </row>
    <row r="5791" spans="1:28" x14ac:dyDescent="0.2">
      <c r="A5791" s="124"/>
      <c r="B5791" s="37"/>
      <c r="C5791" s="37"/>
      <c r="D5791" s="37"/>
      <c r="F5791" s="37"/>
      <c r="G5791" s="37"/>
      <c r="H5791" s="37"/>
      <c r="J5791" s="25"/>
      <c r="K5791" s="25"/>
      <c r="M5791" s="25"/>
      <c r="P5791" s="25"/>
      <c r="R5791" s="25"/>
      <c r="T5791" s="37"/>
      <c r="U5791" s="37"/>
      <c r="W5791" s="37"/>
      <c r="Y5791" s="37"/>
      <c r="Z5791" s="37"/>
      <c r="AB5791" s="37"/>
    </row>
    <row r="5792" spans="1:28" x14ac:dyDescent="0.2">
      <c r="A5792" s="124"/>
      <c r="B5792" s="37"/>
      <c r="C5792" s="37"/>
      <c r="D5792" s="37"/>
      <c r="F5792" s="37"/>
      <c r="G5792" s="37"/>
      <c r="H5792" s="37"/>
      <c r="J5792" s="25"/>
      <c r="K5792" s="25"/>
      <c r="M5792" s="25"/>
      <c r="P5792" s="25"/>
      <c r="R5792" s="25"/>
      <c r="T5792" s="37"/>
      <c r="U5792" s="37"/>
      <c r="W5792" s="37"/>
      <c r="Y5792" s="37"/>
      <c r="Z5792" s="37"/>
      <c r="AB5792" s="37"/>
    </row>
    <row r="5793" spans="1:28" x14ac:dyDescent="0.2">
      <c r="A5793" s="124"/>
      <c r="B5793" s="37"/>
      <c r="C5793" s="37"/>
      <c r="D5793" s="37"/>
      <c r="F5793" s="37"/>
      <c r="G5793" s="37"/>
      <c r="H5793" s="37"/>
      <c r="J5793" s="25"/>
      <c r="K5793" s="25"/>
      <c r="M5793" s="25"/>
      <c r="P5793" s="25"/>
      <c r="R5793" s="25"/>
      <c r="T5793" s="37"/>
      <c r="U5793" s="37"/>
      <c r="W5793" s="37"/>
      <c r="Y5793" s="37"/>
      <c r="Z5793" s="37"/>
      <c r="AB5793" s="37"/>
    </row>
    <row r="5794" spans="1:28" x14ac:dyDescent="0.2">
      <c r="A5794" s="124"/>
      <c r="B5794" s="37"/>
      <c r="C5794" s="37"/>
      <c r="D5794" s="37"/>
      <c r="F5794" s="37"/>
      <c r="G5794" s="37"/>
      <c r="H5794" s="37"/>
      <c r="J5794" s="25"/>
      <c r="K5794" s="25"/>
      <c r="M5794" s="25"/>
      <c r="P5794" s="25"/>
      <c r="R5794" s="25"/>
      <c r="T5794" s="37"/>
      <c r="U5794" s="37"/>
      <c r="W5794" s="37"/>
      <c r="Y5794" s="37"/>
      <c r="Z5794" s="37"/>
      <c r="AB5794" s="37"/>
    </row>
    <row r="5795" spans="1:28" x14ac:dyDescent="0.2">
      <c r="A5795" s="124"/>
      <c r="B5795" s="37"/>
      <c r="C5795" s="37"/>
      <c r="D5795" s="37"/>
      <c r="F5795" s="37"/>
      <c r="G5795" s="37"/>
      <c r="H5795" s="37"/>
      <c r="J5795" s="25"/>
      <c r="K5795" s="25"/>
      <c r="M5795" s="25"/>
      <c r="P5795" s="25"/>
      <c r="R5795" s="25"/>
      <c r="T5795" s="37"/>
      <c r="U5795" s="37"/>
      <c r="W5795" s="37"/>
      <c r="Y5795" s="37"/>
      <c r="Z5795" s="37"/>
      <c r="AB5795" s="37"/>
    </row>
    <row r="5796" spans="1:28" x14ac:dyDescent="0.2">
      <c r="A5796" s="124"/>
      <c r="B5796" s="37"/>
      <c r="C5796" s="37"/>
      <c r="D5796" s="37"/>
      <c r="F5796" s="37"/>
      <c r="G5796" s="37"/>
      <c r="H5796" s="37"/>
      <c r="J5796" s="25"/>
      <c r="K5796" s="25"/>
      <c r="M5796" s="25"/>
      <c r="P5796" s="25"/>
      <c r="R5796" s="25"/>
      <c r="T5796" s="37"/>
      <c r="U5796" s="37"/>
      <c r="W5796" s="37"/>
      <c r="Y5796" s="37"/>
      <c r="Z5796" s="37"/>
      <c r="AB5796" s="37"/>
    </row>
    <row r="5797" spans="1:28" x14ac:dyDescent="0.2">
      <c r="A5797" s="124"/>
      <c r="B5797" s="37"/>
      <c r="C5797" s="37"/>
      <c r="D5797" s="37"/>
      <c r="F5797" s="37"/>
      <c r="G5797" s="37"/>
      <c r="H5797" s="37"/>
      <c r="J5797" s="25"/>
      <c r="K5797" s="25"/>
      <c r="M5797" s="25"/>
      <c r="P5797" s="25"/>
      <c r="R5797" s="25"/>
      <c r="T5797" s="37"/>
      <c r="U5797" s="37"/>
      <c r="W5797" s="37"/>
      <c r="Y5797" s="37"/>
      <c r="Z5797" s="37"/>
      <c r="AB5797" s="37"/>
    </row>
    <row r="5798" spans="1:28" x14ac:dyDescent="0.2">
      <c r="A5798" s="124"/>
      <c r="B5798" s="37"/>
      <c r="C5798" s="37"/>
      <c r="D5798" s="37"/>
      <c r="F5798" s="37"/>
      <c r="G5798" s="37"/>
      <c r="H5798" s="37"/>
      <c r="J5798" s="25"/>
      <c r="K5798" s="25"/>
      <c r="M5798" s="25"/>
      <c r="P5798" s="25"/>
      <c r="R5798" s="25"/>
      <c r="T5798" s="37"/>
      <c r="U5798" s="37"/>
      <c r="W5798" s="37"/>
      <c r="Y5798" s="37"/>
      <c r="Z5798" s="37"/>
      <c r="AB5798" s="37"/>
    </row>
    <row r="5799" spans="1:28" x14ac:dyDescent="0.2">
      <c r="A5799" s="124"/>
      <c r="B5799" s="37"/>
      <c r="C5799" s="37"/>
      <c r="D5799" s="37"/>
      <c r="F5799" s="37"/>
      <c r="G5799" s="37"/>
      <c r="H5799" s="37"/>
      <c r="J5799" s="25"/>
      <c r="K5799" s="25"/>
      <c r="M5799" s="25"/>
      <c r="P5799" s="25"/>
      <c r="R5799" s="25"/>
      <c r="T5799" s="37"/>
      <c r="U5799" s="37"/>
      <c r="W5799" s="37"/>
      <c r="Y5799" s="37"/>
      <c r="Z5799" s="37"/>
      <c r="AB5799" s="37"/>
    </row>
    <row r="5800" spans="1:28" x14ac:dyDescent="0.2">
      <c r="A5800" s="124"/>
      <c r="B5800" s="37"/>
      <c r="C5800" s="37"/>
      <c r="D5800" s="37"/>
      <c r="F5800" s="37"/>
      <c r="G5800" s="37"/>
      <c r="H5800" s="37"/>
      <c r="J5800" s="25"/>
      <c r="K5800" s="25"/>
      <c r="M5800" s="25"/>
      <c r="P5800" s="25"/>
      <c r="R5800" s="25"/>
      <c r="T5800" s="37"/>
      <c r="U5800" s="37"/>
      <c r="W5800" s="37"/>
      <c r="Y5800" s="37"/>
      <c r="Z5800" s="37"/>
      <c r="AB5800" s="37"/>
    </row>
    <row r="5801" spans="1:28" x14ac:dyDescent="0.2">
      <c r="A5801" s="124"/>
      <c r="B5801" s="37"/>
      <c r="C5801" s="37"/>
      <c r="D5801" s="37"/>
      <c r="F5801" s="37"/>
      <c r="G5801" s="37"/>
      <c r="H5801" s="37"/>
      <c r="J5801" s="25"/>
      <c r="K5801" s="25"/>
      <c r="M5801" s="25"/>
      <c r="P5801" s="25"/>
      <c r="R5801" s="25"/>
      <c r="T5801" s="37"/>
      <c r="U5801" s="37"/>
      <c r="W5801" s="37"/>
      <c r="Y5801" s="37"/>
      <c r="Z5801" s="37"/>
      <c r="AB5801" s="37"/>
    </row>
    <row r="5802" spans="1:28" x14ac:dyDescent="0.2">
      <c r="A5802" s="124"/>
      <c r="B5802" s="37"/>
      <c r="C5802" s="37"/>
      <c r="D5802" s="37"/>
      <c r="F5802" s="37"/>
      <c r="G5802" s="37"/>
      <c r="H5802" s="37"/>
      <c r="J5802" s="25"/>
      <c r="K5802" s="25"/>
      <c r="M5802" s="25"/>
      <c r="P5802" s="25"/>
      <c r="R5802" s="25"/>
      <c r="T5802" s="37"/>
      <c r="U5802" s="37"/>
      <c r="W5802" s="37"/>
      <c r="Y5802" s="37"/>
      <c r="Z5802" s="37"/>
      <c r="AB5802" s="37"/>
    </row>
    <row r="5803" spans="1:28" x14ac:dyDescent="0.2">
      <c r="A5803" s="124"/>
      <c r="B5803" s="37"/>
      <c r="C5803" s="37"/>
      <c r="D5803" s="37"/>
      <c r="F5803" s="37"/>
      <c r="G5803" s="37"/>
      <c r="H5803" s="37"/>
      <c r="J5803" s="25"/>
      <c r="K5803" s="25"/>
      <c r="M5803" s="25"/>
      <c r="P5803" s="25"/>
      <c r="R5803" s="25"/>
      <c r="T5803" s="37"/>
      <c r="U5803" s="37"/>
      <c r="W5803" s="37"/>
      <c r="Y5803" s="37"/>
      <c r="Z5803" s="37"/>
      <c r="AB5803" s="37"/>
    </row>
    <row r="5804" spans="1:28" x14ac:dyDescent="0.2">
      <c r="A5804" s="124"/>
      <c r="B5804" s="37"/>
      <c r="C5804" s="37"/>
      <c r="D5804" s="37"/>
      <c r="F5804" s="37"/>
      <c r="G5804" s="37"/>
      <c r="H5804" s="37"/>
      <c r="J5804" s="25"/>
      <c r="K5804" s="25"/>
      <c r="M5804" s="25"/>
      <c r="P5804" s="25"/>
      <c r="R5804" s="25"/>
      <c r="T5804" s="37"/>
      <c r="U5804" s="37"/>
      <c r="W5804" s="37"/>
      <c r="Y5804" s="37"/>
      <c r="Z5804" s="37"/>
      <c r="AB5804" s="37"/>
    </row>
    <row r="5805" spans="1:28" x14ac:dyDescent="0.2">
      <c r="A5805" s="124"/>
      <c r="B5805" s="37"/>
      <c r="C5805" s="37"/>
      <c r="D5805" s="37"/>
      <c r="F5805" s="37"/>
      <c r="G5805" s="37"/>
      <c r="H5805" s="37"/>
      <c r="J5805" s="25"/>
      <c r="K5805" s="25"/>
      <c r="M5805" s="25"/>
      <c r="P5805" s="25"/>
      <c r="R5805" s="25"/>
      <c r="T5805" s="37"/>
      <c r="U5805" s="37"/>
      <c r="W5805" s="37"/>
      <c r="Y5805" s="37"/>
      <c r="Z5805" s="37"/>
      <c r="AB5805" s="37"/>
    </row>
    <row r="5806" spans="1:28" x14ac:dyDescent="0.2">
      <c r="A5806" s="124"/>
      <c r="B5806" s="37"/>
      <c r="C5806" s="37"/>
      <c r="D5806" s="37"/>
      <c r="F5806" s="37"/>
      <c r="G5806" s="37"/>
      <c r="H5806" s="37"/>
      <c r="J5806" s="25"/>
      <c r="K5806" s="25"/>
      <c r="M5806" s="25"/>
      <c r="P5806" s="25"/>
      <c r="R5806" s="25"/>
      <c r="T5806" s="37"/>
      <c r="U5806" s="37"/>
      <c r="W5806" s="37"/>
      <c r="Y5806" s="37"/>
      <c r="Z5806" s="37"/>
      <c r="AB5806" s="37"/>
    </row>
    <row r="5807" spans="1:28" x14ac:dyDescent="0.2">
      <c r="A5807" s="124"/>
      <c r="B5807" s="37"/>
      <c r="C5807" s="37"/>
      <c r="D5807" s="37"/>
      <c r="F5807" s="37"/>
      <c r="G5807" s="37"/>
      <c r="H5807" s="37"/>
      <c r="J5807" s="25"/>
      <c r="K5807" s="25"/>
      <c r="M5807" s="25"/>
      <c r="P5807" s="25"/>
      <c r="R5807" s="25"/>
      <c r="T5807" s="37"/>
      <c r="U5807" s="37"/>
      <c r="W5807" s="37"/>
      <c r="Y5807" s="37"/>
      <c r="Z5807" s="37"/>
      <c r="AB5807" s="37"/>
    </row>
    <row r="5808" spans="1:28" x14ac:dyDescent="0.2">
      <c r="A5808" s="124"/>
      <c r="B5808" s="37"/>
      <c r="C5808" s="37"/>
      <c r="D5808" s="37"/>
      <c r="F5808" s="37"/>
      <c r="G5808" s="37"/>
      <c r="H5808" s="37"/>
      <c r="J5808" s="25"/>
      <c r="K5808" s="25"/>
      <c r="M5808" s="25"/>
      <c r="P5808" s="25"/>
      <c r="R5808" s="25"/>
      <c r="T5808" s="37"/>
      <c r="U5808" s="37"/>
      <c r="W5808" s="37"/>
      <c r="Y5808" s="37"/>
      <c r="Z5808" s="37"/>
      <c r="AB5808" s="37"/>
    </row>
    <row r="5809" spans="1:28" x14ac:dyDescent="0.2">
      <c r="A5809" s="124"/>
      <c r="B5809" s="37"/>
      <c r="C5809" s="37"/>
      <c r="D5809" s="37"/>
      <c r="F5809" s="37"/>
      <c r="G5809" s="37"/>
      <c r="H5809" s="37"/>
      <c r="J5809" s="25"/>
      <c r="K5809" s="25"/>
      <c r="M5809" s="25"/>
      <c r="P5809" s="25"/>
      <c r="R5809" s="25"/>
      <c r="T5809" s="37"/>
      <c r="U5809" s="37"/>
      <c r="W5809" s="37"/>
      <c r="Y5809" s="37"/>
      <c r="Z5809" s="37"/>
      <c r="AB5809" s="37"/>
    </row>
    <row r="5810" spans="1:28" x14ac:dyDescent="0.2">
      <c r="A5810" s="124"/>
      <c r="B5810" s="37"/>
      <c r="C5810" s="37"/>
      <c r="D5810" s="37"/>
      <c r="F5810" s="37"/>
      <c r="G5810" s="37"/>
      <c r="H5810" s="37"/>
      <c r="J5810" s="25"/>
      <c r="K5810" s="25"/>
      <c r="M5810" s="25"/>
      <c r="P5810" s="25"/>
      <c r="R5810" s="25"/>
      <c r="T5810" s="37"/>
      <c r="U5810" s="37"/>
      <c r="W5810" s="37"/>
      <c r="Y5810" s="37"/>
      <c r="Z5810" s="37"/>
      <c r="AB5810" s="37"/>
    </row>
    <row r="5811" spans="1:28" x14ac:dyDescent="0.2">
      <c r="A5811" s="124"/>
      <c r="B5811" s="37"/>
      <c r="C5811" s="37"/>
      <c r="D5811" s="37"/>
      <c r="F5811" s="37"/>
      <c r="G5811" s="37"/>
      <c r="H5811" s="37"/>
      <c r="J5811" s="25"/>
      <c r="K5811" s="25"/>
      <c r="M5811" s="25"/>
      <c r="P5811" s="25"/>
      <c r="R5811" s="25"/>
      <c r="T5811" s="37"/>
      <c r="U5811" s="37"/>
      <c r="W5811" s="37"/>
      <c r="Y5811" s="37"/>
      <c r="Z5811" s="37"/>
      <c r="AB5811" s="37"/>
    </row>
    <row r="5812" spans="1:28" x14ac:dyDescent="0.2">
      <c r="A5812" s="124"/>
      <c r="B5812" s="37"/>
      <c r="C5812" s="37"/>
      <c r="D5812" s="37"/>
      <c r="F5812" s="37"/>
      <c r="G5812" s="37"/>
      <c r="H5812" s="37"/>
      <c r="J5812" s="25"/>
      <c r="K5812" s="25"/>
      <c r="M5812" s="25"/>
      <c r="P5812" s="25"/>
      <c r="R5812" s="25"/>
      <c r="T5812" s="37"/>
      <c r="U5812" s="37"/>
      <c r="W5812" s="37"/>
      <c r="Y5812" s="37"/>
      <c r="Z5812" s="37"/>
      <c r="AB5812" s="37"/>
    </row>
    <row r="5813" spans="1:28" x14ac:dyDescent="0.2">
      <c r="A5813" s="124"/>
      <c r="B5813" s="37"/>
      <c r="C5813" s="37"/>
      <c r="D5813" s="37"/>
      <c r="F5813" s="37"/>
      <c r="G5813" s="37"/>
      <c r="H5813" s="37"/>
      <c r="J5813" s="25"/>
      <c r="K5813" s="25"/>
      <c r="M5813" s="25"/>
      <c r="P5813" s="25"/>
      <c r="R5813" s="25"/>
      <c r="T5813" s="37"/>
      <c r="U5813" s="37"/>
      <c r="W5813" s="37"/>
      <c r="Y5813" s="37"/>
      <c r="Z5813" s="37"/>
      <c r="AB5813" s="37"/>
    </row>
    <row r="5814" spans="1:28" x14ac:dyDescent="0.2">
      <c r="A5814" s="124"/>
      <c r="B5814" s="37"/>
      <c r="C5814" s="37"/>
      <c r="D5814" s="37"/>
      <c r="F5814" s="37"/>
      <c r="G5814" s="37"/>
      <c r="H5814" s="37"/>
      <c r="J5814" s="25"/>
      <c r="K5814" s="25"/>
      <c r="M5814" s="25"/>
      <c r="P5814" s="25"/>
      <c r="R5814" s="25"/>
      <c r="T5814" s="37"/>
      <c r="U5814" s="37"/>
      <c r="W5814" s="37"/>
      <c r="Y5814" s="37"/>
      <c r="Z5814" s="37"/>
      <c r="AB5814" s="37"/>
    </row>
    <row r="5815" spans="1:28" x14ac:dyDescent="0.2">
      <c r="A5815" s="124"/>
      <c r="B5815" s="37"/>
      <c r="C5815" s="37"/>
      <c r="D5815" s="37"/>
      <c r="F5815" s="37"/>
      <c r="G5815" s="37"/>
      <c r="H5815" s="37"/>
      <c r="J5815" s="25"/>
      <c r="K5815" s="25"/>
      <c r="M5815" s="25"/>
      <c r="P5815" s="25"/>
      <c r="R5815" s="25"/>
      <c r="T5815" s="37"/>
      <c r="U5815" s="37"/>
      <c r="W5815" s="37"/>
      <c r="Y5815" s="37"/>
      <c r="Z5815" s="37"/>
      <c r="AB5815" s="37"/>
    </row>
    <row r="5816" spans="1:28" x14ac:dyDescent="0.2">
      <c r="A5816" s="124"/>
      <c r="B5816" s="37"/>
      <c r="C5816" s="37"/>
      <c r="D5816" s="37"/>
      <c r="F5816" s="37"/>
      <c r="G5816" s="37"/>
      <c r="H5816" s="37"/>
      <c r="J5816" s="25"/>
      <c r="K5816" s="25"/>
      <c r="M5816" s="25"/>
      <c r="P5816" s="25"/>
      <c r="R5816" s="25"/>
      <c r="T5816" s="37"/>
      <c r="U5816" s="37"/>
      <c r="W5816" s="37"/>
      <c r="Y5816" s="37"/>
      <c r="Z5816" s="37"/>
      <c r="AB5816" s="37"/>
    </row>
    <row r="5817" spans="1:28" x14ac:dyDescent="0.2">
      <c r="A5817" s="124"/>
      <c r="B5817" s="37"/>
      <c r="C5817" s="37"/>
      <c r="D5817" s="37"/>
      <c r="F5817" s="37"/>
      <c r="G5817" s="37"/>
      <c r="H5817" s="37"/>
      <c r="J5817" s="25"/>
      <c r="K5817" s="25"/>
      <c r="M5817" s="25"/>
      <c r="P5817" s="25"/>
      <c r="R5817" s="25"/>
      <c r="T5817" s="37"/>
      <c r="U5817" s="37"/>
      <c r="W5817" s="37"/>
      <c r="Y5817" s="37"/>
      <c r="Z5817" s="37"/>
      <c r="AB5817" s="37"/>
    </row>
    <row r="5818" spans="1:28" x14ac:dyDescent="0.2">
      <c r="A5818" s="124"/>
      <c r="B5818" s="37"/>
      <c r="C5818" s="37"/>
      <c r="D5818" s="37"/>
      <c r="F5818" s="37"/>
      <c r="G5818" s="37"/>
      <c r="H5818" s="37"/>
      <c r="J5818" s="25"/>
      <c r="K5818" s="25"/>
      <c r="M5818" s="25"/>
      <c r="P5818" s="25"/>
      <c r="R5818" s="25"/>
      <c r="T5818" s="37"/>
      <c r="U5818" s="37"/>
      <c r="W5818" s="37"/>
      <c r="Y5818" s="37"/>
      <c r="Z5818" s="37"/>
      <c r="AB5818" s="37"/>
    </row>
    <row r="5819" spans="1:28" x14ac:dyDescent="0.2">
      <c r="A5819" s="124"/>
      <c r="B5819" s="37"/>
      <c r="C5819" s="37"/>
      <c r="D5819" s="37"/>
      <c r="F5819" s="37"/>
      <c r="G5819" s="37"/>
      <c r="H5819" s="37"/>
      <c r="J5819" s="25"/>
      <c r="K5819" s="25"/>
      <c r="M5819" s="25"/>
      <c r="P5819" s="25"/>
      <c r="R5819" s="25"/>
      <c r="T5819" s="37"/>
      <c r="U5819" s="37"/>
      <c r="W5819" s="37"/>
      <c r="Y5819" s="37"/>
      <c r="Z5819" s="37"/>
      <c r="AB5819" s="37"/>
    </row>
    <row r="5820" spans="1:28" x14ac:dyDescent="0.2">
      <c r="A5820" s="124"/>
      <c r="B5820" s="37"/>
      <c r="C5820" s="37"/>
      <c r="D5820" s="37"/>
      <c r="F5820" s="37"/>
      <c r="G5820" s="37"/>
      <c r="H5820" s="37"/>
      <c r="J5820" s="25"/>
      <c r="K5820" s="25"/>
      <c r="M5820" s="25"/>
      <c r="P5820" s="25"/>
      <c r="R5820" s="25"/>
      <c r="T5820" s="37"/>
      <c r="U5820" s="37"/>
      <c r="W5820" s="37"/>
      <c r="Y5820" s="37"/>
      <c r="Z5820" s="37"/>
      <c r="AB5820" s="37"/>
    </row>
    <row r="5821" spans="1:28" x14ac:dyDescent="0.2">
      <c r="A5821" s="124"/>
      <c r="B5821" s="37"/>
      <c r="C5821" s="37"/>
      <c r="D5821" s="37"/>
      <c r="F5821" s="37"/>
      <c r="G5821" s="37"/>
      <c r="H5821" s="37"/>
      <c r="J5821" s="25"/>
      <c r="K5821" s="25"/>
      <c r="M5821" s="25"/>
      <c r="P5821" s="25"/>
      <c r="R5821" s="25"/>
      <c r="T5821" s="37"/>
      <c r="U5821" s="37"/>
      <c r="W5821" s="37"/>
      <c r="Y5821" s="37"/>
      <c r="Z5821" s="37"/>
      <c r="AB5821" s="37"/>
    </row>
    <row r="5822" spans="1:28" x14ac:dyDescent="0.2">
      <c r="A5822" s="124"/>
      <c r="B5822" s="37"/>
      <c r="C5822" s="37"/>
      <c r="D5822" s="37"/>
      <c r="F5822" s="37"/>
      <c r="G5822" s="37"/>
      <c r="H5822" s="37"/>
      <c r="J5822" s="25"/>
      <c r="K5822" s="25"/>
      <c r="M5822" s="25"/>
      <c r="P5822" s="25"/>
      <c r="R5822" s="25"/>
      <c r="T5822" s="37"/>
      <c r="U5822" s="37"/>
      <c r="W5822" s="37"/>
      <c r="Y5822" s="37"/>
      <c r="Z5822" s="37"/>
      <c r="AB5822" s="37"/>
    </row>
    <row r="5823" spans="1:28" x14ac:dyDescent="0.2">
      <c r="A5823" s="124"/>
      <c r="B5823" s="37"/>
      <c r="C5823" s="37"/>
      <c r="D5823" s="37"/>
      <c r="F5823" s="37"/>
      <c r="G5823" s="37"/>
      <c r="H5823" s="37"/>
      <c r="J5823" s="25"/>
      <c r="K5823" s="25"/>
      <c r="M5823" s="25"/>
      <c r="P5823" s="25"/>
      <c r="R5823" s="25"/>
      <c r="T5823" s="37"/>
      <c r="U5823" s="37"/>
      <c r="W5823" s="37"/>
      <c r="Y5823" s="37"/>
      <c r="Z5823" s="37"/>
      <c r="AB5823" s="37"/>
    </row>
    <row r="5824" spans="1:28" x14ac:dyDescent="0.2">
      <c r="A5824" s="124"/>
      <c r="B5824" s="37"/>
      <c r="C5824" s="37"/>
      <c r="D5824" s="37"/>
      <c r="F5824" s="37"/>
      <c r="G5824" s="37"/>
      <c r="H5824" s="37"/>
      <c r="J5824" s="25"/>
      <c r="K5824" s="25"/>
      <c r="M5824" s="25"/>
      <c r="P5824" s="25"/>
      <c r="R5824" s="25"/>
      <c r="T5824" s="37"/>
      <c r="U5824" s="37"/>
      <c r="W5824" s="37"/>
      <c r="Y5824" s="37"/>
      <c r="Z5824" s="37"/>
      <c r="AB5824" s="37"/>
    </row>
    <row r="5825" spans="1:28" x14ac:dyDescent="0.2">
      <c r="A5825" s="124"/>
      <c r="B5825" s="37"/>
      <c r="C5825" s="37"/>
      <c r="D5825" s="37"/>
      <c r="F5825" s="37"/>
      <c r="G5825" s="37"/>
      <c r="H5825" s="37"/>
      <c r="J5825" s="25"/>
      <c r="K5825" s="25"/>
      <c r="M5825" s="25"/>
      <c r="P5825" s="25"/>
      <c r="R5825" s="25"/>
      <c r="T5825" s="37"/>
      <c r="U5825" s="37"/>
      <c r="W5825" s="37"/>
      <c r="Y5825" s="37"/>
      <c r="Z5825" s="37"/>
      <c r="AB5825" s="37"/>
    </row>
    <row r="5826" spans="1:28" x14ac:dyDescent="0.2">
      <c r="A5826" s="124"/>
      <c r="B5826" s="37"/>
      <c r="C5826" s="37"/>
      <c r="D5826" s="37"/>
      <c r="F5826" s="37"/>
      <c r="G5826" s="37"/>
      <c r="H5826" s="37"/>
      <c r="J5826" s="25"/>
      <c r="K5826" s="25"/>
      <c r="M5826" s="25"/>
      <c r="P5826" s="25"/>
      <c r="R5826" s="25"/>
      <c r="T5826" s="37"/>
      <c r="U5826" s="37"/>
      <c r="W5826" s="37"/>
      <c r="Y5826" s="37"/>
      <c r="Z5826" s="37"/>
      <c r="AB5826" s="37"/>
    </row>
    <row r="5827" spans="1:28" x14ac:dyDescent="0.2">
      <c r="A5827" s="124"/>
      <c r="B5827" s="37"/>
      <c r="C5827" s="37"/>
      <c r="D5827" s="37"/>
      <c r="F5827" s="37"/>
      <c r="G5827" s="37"/>
      <c r="H5827" s="37"/>
      <c r="J5827" s="25"/>
      <c r="K5827" s="25"/>
      <c r="M5827" s="25"/>
      <c r="P5827" s="25"/>
      <c r="R5827" s="25"/>
      <c r="T5827" s="37"/>
      <c r="U5827" s="37"/>
      <c r="W5827" s="37"/>
      <c r="Y5827" s="37"/>
      <c r="Z5827" s="37"/>
      <c r="AB5827" s="37"/>
    </row>
    <row r="5828" spans="1:28" x14ac:dyDescent="0.2">
      <c r="A5828" s="124"/>
      <c r="B5828" s="37"/>
      <c r="C5828" s="37"/>
      <c r="D5828" s="37"/>
      <c r="F5828" s="37"/>
      <c r="G5828" s="37"/>
      <c r="H5828" s="37"/>
      <c r="J5828" s="25"/>
      <c r="K5828" s="25"/>
      <c r="M5828" s="25"/>
      <c r="P5828" s="25"/>
      <c r="R5828" s="25"/>
      <c r="T5828" s="37"/>
      <c r="U5828" s="37"/>
      <c r="W5828" s="37"/>
      <c r="Y5828" s="37"/>
      <c r="Z5828" s="37"/>
      <c r="AB5828" s="37"/>
    </row>
    <row r="5829" spans="1:28" x14ac:dyDescent="0.2">
      <c r="A5829" s="124"/>
      <c r="B5829" s="37"/>
      <c r="C5829" s="37"/>
      <c r="D5829" s="37"/>
      <c r="F5829" s="37"/>
      <c r="G5829" s="37"/>
      <c r="H5829" s="37"/>
      <c r="J5829" s="25"/>
      <c r="K5829" s="25"/>
      <c r="M5829" s="25"/>
      <c r="P5829" s="25"/>
      <c r="R5829" s="25"/>
      <c r="T5829" s="37"/>
      <c r="U5829" s="37"/>
      <c r="W5829" s="37"/>
      <c r="Y5829" s="37"/>
      <c r="Z5829" s="37"/>
      <c r="AB5829" s="37"/>
    </row>
    <row r="5830" spans="1:28" x14ac:dyDescent="0.2">
      <c r="A5830" s="124"/>
      <c r="B5830" s="37"/>
      <c r="C5830" s="37"/>
      <c r="D5830" s="37"/>
      <c r="F5830" s="37"/>
      <c r="G5830" s="37"/>
      <c r="H5830" s="37"/>
      <c r="J5830" s="25"/>
      <c r="K5830" s="25"/>
      <c r="M5830" s="25"/>
      <c r="P5830" s="25"/>
      <c r="R5830" s="25"/>
      <c r="T5830" s="37"/>
      <c r="U5830" s="37"/>
      <c r="W5830" s="37"/>
      <c r="Y5830" s="37"/>
      <c r="Z5830" s="37"/>
      <c r="AB5830" s="37"/>
    </row>
    <row r="5831" spans="1:28" x14ac:dyDescent="0.2">
      <c r="A5831" s="124"/>
      <c r="B5831" s="37"/>
      <c r="C5831" s="37"/>
      <c r="D5831" s="37"/>
      <c r="F5831" s="37"/>
      <c r="G5831" s="37"/>
      <c r="H5831" s="37"/>
      <c r="J5831" s="25"/>
      <c r="K5831" s="25"/>
      <c r="M5831" s="25"/>
      <c r="P5831" s="25"/>
      <c r="R5831" s="25"/>
      <c r="T5831" s="37"/>
      <c r="U5831" s="37"/>
      <c r="W5831" s="37"/>
      <c r="Y5831" s="37"/>
      <c r="Z5831" s="37"/>
      <c r="AB5831" s="37"/>
    </row>
    <row r="5832" spans="1:28" x14ac:dyDescent="0.2">
      <c r="A5832" s="124"/>
      <c r="B5832" s="37"/>
      <c r="C5832" s="37"/>
      <c r="D5832" s="37"/>
      <c r="F5832" s="37"/>
      <c r="G5832" s="37"/>
      <c r="H5832" s="37"/>
      <c r="J5832" s="25"/>
      <c r="K5832" s="25"/>
      <c r="M5832" s="25"/>
      <c r="P5832" s="25"/>
      <c r="R5832" s="25"/>
      <c r="T5832" s="37"/>
      <c r="U5832" s="37"/>
      <c r="W5832" s="37"/>
      <c r="Y5832" s="37"/>
      <c r="Z5832" s="37"/>
      <c r="AB5832" s="37"/>
    </row>
    <row r="5833" spans="1:28" x14ac:dyDescent="0.2">
      <c r="A5833" s="124"/>
      <c r="B5833" s="37"/>
      <c r="C5833" s="37"/>
      <c r="D5833" s="37"/>
      <c r="F5833" s="37"/>
      <c r="G5833" s="37"/>
      <c r="H5833" s="37"/>
      <c r="J5833" s="25"/>
      <c r="K5833" s="25"/>
      <c r="M5833" s="25"/>
      <c r="P5833" s="25"/>
      <c r="R5833" s="25"/>
      <c r="T5833" s="37"/>
      <c r="U5833" s="37"/>
      <c r="W5833" s="37"/>
      <c r="Y5833" s="37"/>
      <c r="Z5833" s="37"/>
      <c r="AB5833" s="37"/>
    </row>
    <row r="5834" spans="1:28" x14ac:dyDescent="0.2">
      <c r="A5834" s="124"/>
      <c r="B5834" s="37"/>
      <c r="C5834" s="37"/>
      <c r="D5834" s="37"/>
      <c r="F5834" s="37"/>
      <c r="G5834" s="37"/>
      <c r="H5834" s="37"/>
      <c r="J5834" s="25"/>
      <c r="K5834" s="25"/>
      <c r="M5834" s="25"/>
      <c r="P5834" s="25"/>
      <c r="R5834" s="25"/>
      <c r="T5834" s="37"/>
      <c r="U5834" s="37"/>
      <c r="W5834" s="37"/>
      <c r="Y5834" s="37"/>
      <c r="Z5834" s="37"/>
      <c r="AB5834" s="37"/>
    </row>
    <row r="5835" spans="1:28" x14ac:dyDescent="0.2">
      <c r="A5835" s="124"/>
      <c r="B5835" s="37"/>
      <c r="C5835" s="37"/>
      <c r="D5835" s="37"/>
      <c r="F5835" s="37"/>
      <c r="G5835" s="37"/>
      <c r="H5835" s="37"/>
      <c r="J5835" s="25"/>
      <c r="K5835" s="25"/>
      <c r="M5835" s="25"/>
      <c r="P5835" s="25"/>
      <c r="R5835" s="25"/>
      <c r="T5835" s="37"/>
      <c r="U5835" s="37"/>
      <c r="W5835" s="37"/>
      <c r="Y5835" s="37"/>
      <c r="Z5835" s="37"/>
      <c r="AB5835" s="37"/>
    </row>
    <row r="5836" spans="1:28" x14ac:dyDescent="0.2">
      <c r="A5836" s="124"/>
      <c r="B5836" s="37"/>
      <c r="C5836" s="37"/>
      <c r="D5836" s="37"/>
      <c r="F5836" s="37"/>
      <c r="G5836" s="37"/>
      <c r="H5836" s="37"/>
      <c r="J5836" s="25"/>
      <c r="K5836" s="25"/>
      <c r="M5836" s="25"/>
      <c r="P5836" s="25"/>
      <c r="R5836" s="25"/>
      <c r="T5836" s="37"/>
      <c r="U5836" s="37"/>
      <c r="W5836" s="37"/>
      <c r="Y5836" s="37"/>
      <c r="Z5836" s="37"/>
      <c r="AB5836" s="37"/>
    </row>
    <row r="5837" spans="1:28" x14ac:dyDescent="0.2">
      <c r="A5837" s="124"/>
      <c r="B5837" s="37"/>
      <c r="C5837" s="37"/>
      <c r="D5837" s="37"/>
      <c r="F5837" s="37"/>
      <c r="G5837" s="37"/>
      <c r="H5837" s="37"/>
      <c r="J5837" s="25"/>
      <c r="K5837" s="25"/>
      <c r="M5837" s="25"/>
      <c r="P5837" s="25"/>
      <c r="R5837" s="25"/>
      <c r="T5837" s="37"/>
      <c r="U5837" s="37"/>
      <c r="W5837" s="37"/>
      <c r="Y5837" s="37"/>
      <c r="Z5837" s="37"/>
      <c r="AB5837" s="37"/>
    </row>
    <row r="5838" spans="1:28" x14ac:dyDescent="0.2">
      <c r="A5838" s="124"/>
      <c r="B5838" s="37"/>
      <c r="C5838" s="37"/>
      <c r="D5838" s="37"/>
      <c r="F5838" s="37"/>
      <c r="G5838" s="37"/>
      <c r="H5838" s="37"/>
      <c r="J5838" s="25"/>
      <c r="K5838" s="25"/>
      <c r="M5838" s="25"/>
      <c r="P5838" s="25"/>
      <c r="R5838" s="25"/>
      <c r="T5838" s="37"/>
      <c r="U5838" s="37"/>
      <c r="W5838" s="37"/>
      <c r="Y5838" s="37"/>
      <c r="Z5838" s="37"/>
      <c r="AB5838" s="37"/>
    </row>
    <row r="5839" spans="1:28" x14ac:dyDescent="0.2">
      <c r="A5839" s="124"/>
      <c r="B5839" s="37"/>
      <c r="C5839" s="37"/>
      <c r="D5839" s="37"/>
      <c r="F5839" s="37"/>
      <c r="G5839" s="37"/>
      <c r="H5839" s="37"/>
      <c r="J5839" s="25"/>
      <c r="K5839" s="25"/>
      <c r="M5839" s="25"/>
      <c r="P5839" s="25"/>
      <c r="R5839" s="25"/>
      <c r="T5839" s="37"/>
      <c r="U5839" s="37"/>
      <c r="W5839" s="37"/>
      <c r="Y5839" s="37"/>
      <c r="Z5839" s="37"/>
      <c r="AB5839" s="37"/>
    </row>
    <row r="5840" spans="1:28" x14ac:dyDescent="0.2">
      <c r="A5840" s="124"/>
      <c r="B5840" s="37"/>
      <c r="C5840" s="37"/>
      <c r="D5840" s="37"/>
      <c r="F5840" s="37"/>
      <c r="G5840" s="37"/>
      <c r="H5840" s="37"/>
      <c r="J5840" s="25"/>
      <c r="K5840" s="25"/>
      <c r="M5840" s="25"/>
      <c r="P5840" s="25"/>
      <c r="R5840" s="25"/>
      <c r="T5840" s="37"/>
      <c r="U5840" s="37"/>
      <c r="W5840" s="37"/>
      <c r="Y5840" s="37"/>
      <c r="Z5840" s="37"/>
      <c r="AB5840" s="37"/>
    </row>
    <row r="5841" spans="1:28" x14ac:dyDescent="0.2">
      <c r="A5841" s="124"/>
      <c r="B5841" s="37"/>
      <c r="C5841" s="37"/>
      <c r="D5841" s="37"/>
      <c r="F5841" s="37"/>
      <c r="G5841" s="37"/>
      <c r="H5841" s="37"/>
      <c r="J5841" s="25"/>
      <c r="K5841" s="25"/>
      <c r="M5841" s="25"/>
      <c r="P5841" s="25"/>
      <c r="R5841" s="25"/>
      <c r="T5841" s="37"/>
      <c r="U5841" s="37"/>
      <c r="W5841" s="37"/>
      <c r="Y5841" s="37"/>
      <c r="Z5841" s="37"/>
      <c r="AB5841" s="37"/>
    </row>
    <row r="5842" spans="1:28" x14ac:dyDescent="0.2">
      <c r="A5842" s="124"/>
      <c r="B5842" s="37"/>
      <c r="C5842" s="37"/>
      <c r="D5842" s="37"/>
      <c r="F5842" s="37"/>
      <c r="G5842" s="37"/>
      <c r="H5842" s="37"/>
      <c r="J5842" s="25"/>
      <c r="K5842" s="25"/>
      <c r="M5842" s="25"/>
      <c r="P5842" s="25"/>
      <c r="R5842" s="25"/>
      <c r="T5842" s="37"/>
      <c r="U5842" s="37"/>
      <c r="W5842" s="37"/>
      <c r="Y5842" s="37"/>
      <c r="Z5842" s="37"/>
      <c r="AB5842" s="37"/>
    </row>
    <row r="5843" spans="1:28" x14ac:dyDescent="0.2">
      <c r="A5843" s="124"/>
      <c r="B5843" s="37"/>
      <c r="C5843" s="37"/>
      <c r="D5843" s="37"/>
      <c r="F5843" s="37"/>
      <c r="G5843" s="37"/>
      <c r="H5843" s="37"/>
      <c r="J5843" s="25"/>
      <c r="K5843" s="25"/>
      <c r="M5843" s="25"/>
      <c r="P5843" s="25"/>
      <c r="R5843" s="25"/>
      <c r="T5843" s="37"/>
      <c r="U5843" s="37"/>
      <c r="W5843" s="37"/>
      <c r="Y5843" s="37"/>
      <c r="Z5843" s="37"/>
      <c r="AB5843" s="37"/>
    </row>
    <row r="5844" spans="1:28" x14ac:dyDescent="0.2">
      <c r="A5844" s="124"/>
      <c r="B5844" s="37"/>
      <c r="C5844" s="37"/>
      <c r="D5844" s="37"/>
      <c r="F5844" s="37"/>
      <c r="G5844" s="37"/>
      <c r="H5844" s="37"/>
      <c r="J5844" s="25"/>
      <c r="K5844" s="25"/>
      <c r="M5844" s="25"/>
      <c r="P5844" s="25"/>
      <c r="R5844" s="25"/>
      <c r="T5844" s="37"/>
      <c r="U5844" s="37"/>
      <c r="W5844" s="37"/>
      <c r="Y5844" s="37"/>
      <c r="Z5844" s="37"/>
      <c r="AB5844" s="37"/>
    </row>
    <row r="5845" spans="1:28" x14ac:dyDescent="0.2">
      <c r="A5845" s="124"/>
      <c r="B5845" s="37"/>
      <c r="C5845" s="37"/>
      <c r="D5845" s="37"/>
      <c r="F5845" s="37"/>
      <c r="G5845" s="37"/>
      <c r="H5845" s="37"/>
      <c r="J5845" s="25"/>
      <c r="K5845" s="25"/>
      <c r="M5845" s="25"/>
      <c r="P5845" s="25"/>
      <c r="R5845" s="25"/>
      <c r="T5845" s="37"/>
      <c r="U5845" s="37"/>
      <c r="W5845" s="37"/>
      <c r="Y5845" s="37"/>
      <c r="Z5845" s="37"/>
      <c r="AB5845" s="37"/>
    </row>
    <row r="5846" spans="1:28" x14ac:dyDescent="0.2">
      <c r="A5846" s="124"/>
      <c r="B5846" s="37"/>
      <c r="C5846" s="37"/>
      <c r="D5846" s="37"/>
      <c r="F5846" s="37"/>
      <c r="G5846" s="37"/>
      <c r="H5846" s="37"/>
      <c r="J5846" s="25"/>
      <c r="K5846" s="25"/>
      <c r="M5846" s="25"/>
      <c r="P5846" s="25"/>
      <c r="R5846" s="25"/>
      <c r="T5846" s="37"/>
      <c r="U5846" s="37"/>
      <c r="W5846" s="37"/>
      <c r="Y5846" s="37"/>
      <c r="Z5846" s="37"/>
      <c r="AB5846" s="37"/>
    </row>
    <row r="5847" spans="1:28" x14ac:dyDescent="0.2">
      <c r="A5847" s="124"/>
      <c r="B5847" s="37"/>
      <c r="C5847" s="37"/>
      <c r="D5847" s="37"/>
      <c r="F5847" s="37"/>
      <c r="G5847" s="37"/>
      <c r="H5847" s="37"/>
      <c r="J5847" s="25"/>
      <c r="K5847" s="25"/>
      <c r="M5847" s="25"/>
      <c r="P5847" s="25"/>
      <c r="R5847" s="25"/>
      <c r="T5847" s="37"/>
      <c r="U5847" s="37"/>
      <c r="W5847" s="37"/>
      <c r="Y5847" s="37"/>
      <c r="Z5847" s="37"/>
      <c r="AB5847" s="37"/>
    </row>
    <row r="5848" spans="1:28" x14ac:dyDescent="0.2">
      <c r="A5848" s="124"/>
      <c r="B5848" s="37"/>
      <c r="C5848" s="37"/>
      <c r="D5848" s="37"/>
      <c r="F5848" s="37"/>
      <c r="G5848" s="37"/>
      <c r="H5848" s="37"/>
      <c r="J5848" s="25"/>
      <c r="K5848" s="25"/>
      <c r="M5848" s="25"/>
      <c r="P5848" s="25"/>
      <c r="R5848" s="25"/>
      <c r="T5848" s="37"/>
      <c r="U5848" s="37"/>
      <c r="W5848" s="37"/>
      <c r="Y5848" s="37"/>
      <c r="Z5848" s="37"/>
      <c r="AB5848" s="37"/>
    </row>
    <row r="5849" spans="1:28" x14ac:dyDescent="0.2">
      <c r="A5849" s="124"/>
      <c r="B5849" s="37"/>
      <c r="C5849" s="37"/>
      <c r="D5849" s="37"/>
      <c r="F5849" s="37"/>
      <c r="G5849" s="37"/>
      <c r="H5849" s="37"/>
      <c r="J5849" s="25"/>
      <c r="K5849" s="25"/>
      <c r="M5849" s="25"/>
      <c r="P5849" s="25"/>
      <c r="R5849" s="25"/>
      <c r="T5849" s="37"/>
      <c r="U5849" s="37"/>
      <c r="W5849" s="37"/>
      <c r="Y5849" s="37"/>
      <c r="Z5849" s="37"/>
      <c r="AB5849" s="37"/>
    </row>
    <row r="5850" spans="1:28" x14ac:dyDescent="0.2">
      <c r="A5850" s="124"/>
      <c r="B5850" s="37"/>
      <c r="C5850" s="37"/>
      <c r="D5850" s="37"/>
      <c r="F5850" s="37"/>
      <c r="G5850" s="37"/>
      <c r="H5850" s="37"/>
      <c r="J5850" s="25"/>
      <c r="K5850" s="25"/>
      <c r="M5850" s="25"/>
      <c r="P5850" s="25"/>
      <c r="R5850" s="25"/>
      <c r="T5850" s="37"/>
      <c r="U5850" s="37"/>
      <c r="W5850" s="37"/>
      <c r="Y5850" s="37"/>
      <c r="Z5850" s="37"/>
      <c r="AB5850" s="37"/>
    </row>
    <row r="5851" spans="1:28" x14ac:dyDescent="0.2">
      <c r="A5851" s="124"/>
      <c r="B5851" s="37"/>
      <c r="C5851" s="37"/>
      <c r="D5851" s="37"/>
      <c r="F5851" s="37"/>
      <c r="G5851" s="37"/>
      <c r="H5851" s="37"/>
      <c r="J5851" s="25"/>
      <c r="K5851" s="25"/>
      <c r="M5851" s="25"/>
      <c r="P5851" s="25"/>
      <c r="R5851" s="25"/>
      <c r="T5851" s="37"/>
      <c r="U5851" s="37"/>
      <c r="W5851" s="37"/>
      <c r="Y5851" s="37"/>
      <c r="Z5851" s="37"/>
      <c r="AB5851" s="37"/>
    </row>
    <row r="5852" spans="1:28" x14ac:dyDescent="0.2">
      <c r="A5852" s="124"/>
      <c r="B5852" s="37"/>
      <c r="C5852" s="37"/>
      <c r="D5852" s="37"/>
      <c r="F5852" s="37"/>
      <c r="G5852" s="37"/>
      <c r="H5852" s="37"/>
      <c r="J5852" s="25"/>
      <c r="K5852" s="25"/>
      <c r="M5852" s="25"/>
      <c r="P5852" s="25"/>
      <c r="R5852" s="25"/>
      <c r="T5852" s="37"/>
      <c r="U5852" s="37"/>
      <c r="W5852" s="37"/>
      <c r="Y5852" s="37"/>
      <c r="Z5852" s="37"/>
      <c r="AB5852" s="37"/>
    </row>
    <row r="5853" spans="1:28" x14ac:dyDescent="0.2">
      <c r="A5853" s="124"/>
      <c r="B5853" s="37"/>
      <c r="C5853" s="37"/>
      <c r="D5853" s="37"/>
      <c r="F5853" s="37"/>
      <c r="G5853" s="37"/>
      <c r="H5853" s="37"/>
      <c r="J5853" s="25"/>
      <c r="K5853" s="25"/>
      <c r="M5853" s="25"/>
      <c r="P5853" s="25"/>
      <c r="R5853" s="25"/>
      <c r="T5853" s="37"/>
      <c r="U5853" s="37"/>
      <c r="W5853" s="37"/>
      <c r="Y5853" s="37"/>
      <c r="Z5853" s="37"/>
      <c r="AB5853" s="37"/>
    </row>
    <row r="5854" spans="1:28" x14ac:dyDescent="0.2">
      <c r="A5854" s="124"/>
      <c r="B5854" s="37"/>
      <c r="C5854" s="37"/>
      <c r="D5854" s="37"/>
      <c r="F5854" s="37"/>
      <c r="G5854" s="37"/>
      <c r="H5854" s="37"/>
      <c r="J5854" s="25"/>
      <c r="K5854" s="25"/>
      <c r="M5854" s="25"/>
      <c r="P5854" s="25"/>
      <c r="R5854" s="25"/>
      <c r="T5854" s="37"/>
      <c r="U5854" s="37"/>
      <c r="W5854" s="37"/>
      <c r="Y5854" s="37"/>
      <c r="Z5854" s="37"/>
      <c r="AB5854" s="37"/>
    </row>
    <row r="5855" spans="1:28" x14ac:dyDescent="0.2">
      <c r="A5855" s="124"/>
      <c r="B5855" s="37"/>
      <c r="C5855" s="37"/>
      <c r="D5855" s="37"/>
      <c r="F5855" s="37"/>
      <c r="G5855" s="37"/>
      <c r="H5855" s="37"/>
      <c r="J5855" s="25"/>
      <c r="K5855" s="25"/>
      <c r="M5855" s="25"/>
      <c r="P5855" s="25"/>
      <c r="R5855" s="25"/>
      <c r="T5855" s="37"/>
      <c r="U5855" s="37"/>
      <c r="W5855" s="37"/>
      <c r="Y5855" s="37"/>
      <c r="Z5855" s="37"/>
      <c r="AB5855" s="37"/>
    </row>
    <row r="5856" spans="1:28" x14ac:dyDescent="0.2">
      <c r="A5856" s="124"/>
      <c r="B5856" s="37"/>
      <c r="C5856" s="37"/>
      <c r="D5856" s="37"/>
      <c r="F5856" s="37"/>
      <c r="G5856" s="37"/>
      <c r="H5856" s="37"/>
      <c r="J5856" s="25"/>
      <c r="K5856" s="25"/>
      <c r="M5856" s="25"/>
      <c r="P5856" s="25"/>
      <c r="R5856" s="25"/>
      <c r="T5856" s="37"/>
      <c r="U5856" s="37"/>
      <c r="W5856" s="37"/>
      <c r="Y5856" s="37"/>
      <c r="Z5856" s="37"/>
      <c r="AB5856" s="37"/>
    </row>
    <row r="5857" spans="1:28" x14ac:dyDescent="0.2">
      <c r="A5857" s="124"/>
      <c r="B5857" s="37"/>
      <c r="C5857" s="37"/>
      <c r="D5857" s="37"/>
      <c r="F5857" s="37"/>
      <c r="G5857" s="37"/>
      <c r="H5857" s="37"/>
      <c r="J5857" s="25"/>
      <c r="K5857" s="25"/>
      <c r="M5857" s="25"/>
      <c r="P5857" s="25"/>
      <c r="R5857" s="25"/>
      <c r="T5857" s="37"/>
      <c r="U5857" s="37"/>
      <c r="W5857" s="37"/>
      <c r="Y5857" s="37"/>
      <c r="Z5857" s="37"/>
      <c r="AB5857" s="37"/>
    </row>
    <row r="5858" spans="1:28" x14ac:dyDescent="0.2">
      <c r="A5858" s="124"/>
      <c r="B5858" s="37"/>
      <c r="C5858" s="37"/>
      <c r="D5858" s="37"/>
      <c r="F5858" s="37"/>
      <c r="G5858" s="37"/>
      <c r="H5858" s="37"/>
      <c r="J5858" s="25"/>
      <c r="K5858" s="25"/>
      <c r="M5858" s="25"/>
      <c r="P5858" s="25"/>
      <c r="R5858" s="25"/>
      <c r="T5858" s="37"/>
      <c r="U5858" s="37"/>
      <c r="W5858" s="37"/>
      <c r="Y5858" s="37"/>
      <c r="Z5858" s="37"/>
      <c r="AB5858" s="37"/>
    </row>
    <row r="5859" spans="1:28" x14ac:dyDescent="0.2">
      <c r="A5859" s="124"/>
      <c r="B5859" s="37"/>
      <c r="C5859" s="37"/>
      <c r="D5859" s="37"/>
      <c r="F5859" s="37"/>
      <c r="G5859" s="37"/>
      <c r="H5859" s="37"/>
      <c r="J5859" s="25"/>
      <c r="K5859" s="25"/>
      <c r="M5859" s="25"/>
      <c r="P5859" s="25"/>
      <c r="R5859" s="25"/>
      <c r="T5859" s="37"/>
      <c r="U5859" s="37"/>
      <c r="W5859" s="37"/>
      <c r="Y5859" s="37"/>
      <c r="Z5859" s="37"/>
      <c r="AB5859" s="37"/>
    </row>
    <row r="5860" spans="1:28" x14ac:dyDescent="0.2">
      <c r="A5860" s="124"/>
      <c r="B5860" s="37"/>
      <c r="C5860" s="37"/>
      <c r="D5860" s="37"/>
      <c r="F5860" s="37"/>
      <c r="G5860" s="37"/>
      <c r="H5860" s="37"/>
      <c r="J5860" s="25"/>
      <c r="K5860" s="25"/>
      <c r="M5860" s="25"/>
      <c r="P5860" s="25"/>
      <c r="R5860" s="25"/>
      <c r="T5860" s="37"/>
      <c r="U5860" s="37"/>
      <c r="W5860" s="37"/>
      <c r="Y5860" s="37"/>
      <c r="Z5860" s="37"/>
      <c r="AB5860" s="37"/>
    </row>
    <row r="5861" spans="1:28" x14ac:dyDescent="0.2">
      <c r="A5861" s="124"/>
      <c r="B5861" s="37"/>
      <c r="C5861" s="37"/>
      <c r="D5861" s="37"/>
      <c r="F5861" s="37"/>
      <c r="G5861" s="37"/>
      <c r="H5861" s="37"/>
      <c r="J5861" s="25"/>
      <c r="K5861" s="25"/>
      <c r="M5861" s="25"/>
      <c r="P5861" s="25"/>
      <c r="R5861" s="25"/>
      <c r="T5861" s="37"/>
      <c r="U5861" s="37"/>
      <c r="W5861" s="37"/>
      <c r="Y5861" s="37"/>
      <c r="Z5861" s="37"/>
      <c r="AB5861" s="37"/>
    </row>
    <row r="5862" spans="1:28" x14ac:dyDescent="0.2">
      <c r="A5862" s="124"/>
      <c r="B5862" s="37"/>
      <c r="C5862" s="37"/>
      <c r="D5862" s="37"/>
      <c r="F5862" s="37"/>
      <c r="G5862" s="37"/>
      <c r="H5862" s="37"/>
      <c r="J5862" s="25"/>
      <c r="K5862" s="25"/>
      <c r="M5862" s="25"/>
      <c r="P5862" s="25"/>
      <c r="R5862" s="25"/>
      <c r="T5862" s="37"/>
      <c r="U5862" s="37"/>
      <c r="W5862" s="37"/>
      <c r="Y5862" s="37"/>
      <c r="Z5862" s="37"/>
      <c r="AB5862" s="37"/>
    </row>
    <row r="5863" spans="1:28" x14ac:dyDescent="0.2">
      <c r="A5863" s="124"/>
      <c r="B5863" s="37"/>
      <c r="C5863" s="37"/>
      <c r="D5863" s="37"/>
      <c r="F5863" s="37"/>
      <c r="G5863" s="37"/>
      <c r="H5863" s="37"/>
      <c r="J5863" s="25"/>
      <c r="K5863" s="25"/>
      <c r="M5863" s="25"/>
      <c r="P5863" s="25"/>
      <c r="R5863" s="25"/>
      <c r="T5863" s="37"/>
      <c r="U5863" s="37"/>
      <c r="W5863" s="37"/>
      <c r="Y5863" s="37"/>
      <c r="Z5863" s="37"/>
      <c r="AB5863" s="37"/>
    </row>
    <row r="5864" spans="1:28" x14ac:dyDescent="0.2">
      <c r="A5864" s="124"/>
      <c r="B5864" s="37"/>
      <c r="C5864" s="37"/>
      <c r="D5864" s="37"/>
      <c r="F5864" s="37"/>
      <c r="G5864" s="37"/>
      <c r="H5864" s="37"/>
      <c r="J5864" s="25"/>
      <c r="K5864" s="25"/>
      <c r="M5864" s="25"/>
      <c r="P5864" s="25"/>
      <c r="R5864" s="25"/>
      <c r="T5864" s="37"/>
      <c r="U5864" s="37"/>
      <c r="W5864" s="37"/>
      <c r="Y5864" s="37"/>
      <c r="Z5864" s="37"/>
      <c r="AB5864" s="37"/>
    </row>
    <row r="5865" spans="1:28" x14ac:dyDescent="0.2">
      <c r="A5865" s="124"/>
      <c r="B5865" s="37"/>
      <c r="C5865" s="37"/>
      <c r="D5865" s="37"/>
      <c r="F5865" s="37"/>
      <c r="G5865" s="37"/>
      <c r="H5865" s="37"/>
      <c r="J5865" s="25"/>
      <c r="K5865" s="25"/>
      <c r="M5865" s="25"/>
      <c r="P5865" s="25"/>
      <c r="R5865" s="25"/>
      <c r="T5865" s="37"/>
      <c r="U5865" s="37"/>
      <c r="W5865" s="37"/>
      <c r="Y5865" s="37"/>
      <c r="Z5865" s="37"/>
      <c r="AB5865" s="37"/>
    </row>
    <row r="5866" spans="1:28" x14ac:dyDescent="0.2">
      <c r="A5866" s="124"/>
      <c r="B5866" s="37"/>
      <c r="C5866" s="37"/>
      <c r="D5866" s="37"/>
      <c r="F5866" s="37"/>
      <c r="G5866" s="37"/>
      <c r="H5866" s="37"/>
      <c r="J5866" s="25"/>
      <c r="K5866" s="25"/>
      <c r="M5866" s="25"/>
      <c r="P5866" s="25"/>
      <c r="R5866" s="25"/>
      <c r="T5866" s="37"/>
      <c r="U5866" s="37"/>
      <c r="W5866" s="37"/>
      <c r="Y5866" s="37"/>
      <c r="Z5866" s="37"/>
      <c r="AB5866" s="37"/>
    </row>
    <row r="5867" spans="1:28" x14ac:dyDescent="0.2">
      <c r="A5867" s="124"/>
      <c r="B5867" s="37"/>
      <c r="C5867" s="37"/>
      <c r="D5867" s="37"/>
      <c r="F5867" s="37"/>
      <c r="G5867" s="37"/>
      <c r="H5867" s="37"/>
      <c r="J5867" s="25"/>
      <c r="K5867" s="25"/>
      <c r="M5867" s="25"/>
      <c r="P5867" s="25"/>
      <c r="R5867" s="25"/>
      <c r="T5867" s="37"/>
      <c r="U5867" s="37"/>
      <c r="W5867" s="37"/>
      <c r="Y5867" s="37"/>
      <c r="Z5867" s="37"/>
      <c r="AB5867" s="37"/>
    </row>
    <row r="5868" spans="1:28" x14ac:dyDescent="0.2">
      <c r="A5868" s="124"/>
      <c r="B5868" s="37"/>
      <c r="C5868" s="37"/>
      <c r="D5868" s="37"/>
      <c r="F5868" s="37"/>
      <c r="G5868" s="37"/>
      <c r="H5868" s="37"/>
      <c r="J5868" s="25"/>
      <c r="K5868" s="25"/>
      <c r="M5868" s="25"/>
      <c r="P5868" s="25"/>
      <c r="R5868" s="25"/>
      <c r="T5868" s="37"/>
      <c r="U5868" s="37"/>
      <c r="W5868" s="37"/>
      <c r="Y5868" s="37"/>
      <c r="Z5868" s="37"/>
      <c r="AB5868" s="37"/>
    </row>
    <row r="5869" spans="1:28" x14ac:dyDescent="0.2">
      <c r="A5869" s="124"/>
      <c r="B5869" s="37"/>
      <c r="C5869" s="37"/>
      <c r="D5869" s="37"/>
      <c r="F5869" s="37"/>
      <c r="G5869" s="37"/>
      <c r="H5869" s="37"/>
      <c r="J5869" s="25"/>
      <c r="K5869" s="25"/>
      <c r="M5869" s="25"/>
      <c r="P5869" s="25"/>
      <c r="R5869" s="25"/>
      <c r="T5869" s="37"/>
      <c r="U5869" s="37"/>
      <c r="W5869" s="37"/>
      <c r="Y5869" s="37"/>
      <c r="Z5869" s="37"/>
      <c r="AB5869" s="37"/>
    </row>
    <row r="5870" spans="1:28" x14ac:dyDescent="0.2">
      <c r="A5870" s="124"/>
      <c r="B5870" s="37"/>
      <c r="C5870" s="37"/>
      <c r="D5870" s="37"/>
      <c r="F5870" s="37"/>
      <c r="G5870" s="37"/>
      <c r="H5870" s="37"/>
      <c r="J5870" s="25"/>
      <c r="K5870" s="25"/>
      <c r="M5870" s="25"/>
      <c r="P5870" s="25"/>
      <c r="R5870" s="25"/>
      <c r="T5870" s="37"/>
      <c r="U5870" s="37"/>
      <c r="W5870" s="37"/>
      <c r="Y5870" s="37"/>
      <c r="Z5870" s="37"/>
      <c r="AB5870" s="37"/>
    </row>
    <row r="5871" spans="1:28" x14ac:dyDescent="0.2">
      <c r="A5871" s="124"/>
      <c r="B5871" s="37"/>
      <c r="C5871" s="37"/>
      <c r="D5871" s="37"/>
      <c r="F5871" s="37"/>
      <c r="G5871" s="37"/>
      <c r="H5871" s="37"/>
      <c r="J5871" s="25"/>
      <c r="K5871" s="25"/>
      <c r="M5871" s="25"/>
      <c r="P5871" s="25"/>
      <c r="R5871" s="25"/>
      <c r="T5871" s="37"/>
      <c r="U5871" s="37"/>
      <c r="W5871" s="37"/>
      <c r="Y5871" s="37"/>
      <c r="Z5871" s="37"/>
      <c r="AB5871" s="37"/>
    </row>
    <row r="5872" spans="1:28" x14ac:dyDescent="0.2">
      <c r="A5872" s="124"/>
      <c r="B5872" s="37"/>
      <c r="C5872" s="37"/>
      <c r="D5872" s="37"/>
      <c r="F5872" s="37"/>
      <c r="G5872" s="37"/>
      <c r="H5872" s="37"/>
      <c r="J5872" s="25"/>
      <c r="K5872" s="25"/>
      <c r="M5872" s="25"/>
      <c r="P5872" s="25"/>
      <c r="R5872" s="25"/>
      <c r="T5872" s="37"/>
      <c r="U5872" s="37"/>
      <c r="W5872" s="37"/>
      <c r="Y5872" s="37"/>
      <c r="Z5872" s="37"/>
      <c r="AB5872" s="37"/>
    </row>
    <row r="5873" spans="1:28" x14ac:dyDescent="0.2">
      <c r="A5873" s="124"/>
      <c r="B5873" s="37"/>
      <c r="C5873" s="37"/>
      <c r="D5873" s="37"/>
      <c r="F5873" s="37"/>
      <c r="G5873" s="37"/>
      <c r="H5873" s="37"/>
      <c r="J5873" s="25"/>
      <c r="K5873" s="25"/>
      <c r="M5873" s="25"/>
      <c r="P5873" s="25"/>
      <c r="R5873" s="25"/>
      <c r="T5873" s="37"/>
      <c r="U5873" s="37"/>
      <c r="W5873" s="37"/>
      <c r="Y5873" s="37"/>
      <c r="Z5873" s="37"/>
      <c r="AB5873" s="37"/>
    </row>
    <row r="5874" spans="1:28" x14ac:dyDescent="0.2">
      <c r="A5874" s="124"/>
      <c r="B5874" s="37"/>
      <c r="C5874" s="37"/>
      <c r="D5874" s="37"/>
      <c r="F5874" s="37"/>
      <c r="G5874" s="37"/>
      <c r="H5874" s="37"/>
      <c r="J5874" s="25"/>
      <c r="K5874" s="25"/>
      <c r="M5874" s="25"/>
      <c r="P5874" s="25"/>
      <c r="R5874" s="25"/>
      <c r="T5874" s="37"/>
      <c r="U5874" s="37"/>
      <c r="W5874" s="37"/>
      <c r="Y5874" s="37"/>
      <c r="Z5874" s="37"/>
      <c r="AB5874" s="37"/>
    </row>
    <row r="5875" spans="1:28" x14ac:dyDescent="0.2">
      <c r="A5875" s="124"/>
      <c r="B5875" s="37"/>
      <c r="C5875" s="37"/>
      <c r="D5875" s="37"/>
      <c r="F5875" s="37"/>
      <c r="G5875" s="37"/>
      <c r="H5875" s="37"/>
      <c r="J5875" s="25"/>
      <c r="K5875" s="25"/>
      <c r="M5875" s="25"/>
      <c r="P5875" s="25"/>
      <c r="R5875" s="25"/>
      <c r="T5875" s="37"/>
      <c r="U5875" s="37"/>
      <c r="W5875" s="37"/>
      <c r="Y5875" s="37"/>
      <c r="Z5875" s="37"/>
      <c r="AB5875" s="37"/>
    </row>
    <row r="5876" spans="1:28" x14ac:dyDescent="0.2">
      <c r="A5876" s="124"/>
      <c r="B5876" s="37"/>
      <c r="C5876" s="37"/>
      <c r="D5876" s="37"/>
      <c r="F5876" s="37"/>
      <c r="G5876" s="37"/>
      <c r="H5876" s="37"/>
      <c r="J5876" s="25"/>
      <c r="K5876" s="25"/>
      <c r="M5876" s="25"/>
      <c r="P5876" s="25"/>
      <c r="R5876" s="25"/>
      <c r="T5876" s="37"/>
      <c r="U5876" s="37"/>
      <c r="W5876" s="37"/>
      <c r="Y5876" s="37"/>
      <c r="Z5876" s="37"/>
      <c r="AB5876" s="37"/>
    </row>
    <row r="5877" spans="1:28" x14ac:dyDescent="0.2">
      <c r="A5877" s="124"/>
      <c r="B5877" s="37"/>
      <c r="C5877" s="37"/>
      <c r="D5877" s="37"/>
      <c r="F5877" s="37"/>
      <c r="G5877" s="37"/>
      <c r="H5877" s="37"/>
      <c r="J5877" s="25"/>
      <c r="K5877" s="25"/>
      <c r="M5877" s="25"/>
      <c r="P5877" s="25"/>
      <c r="R5877" s="25"/>
      <c r="T5877" s="37"/>
      <c r="U5877" s="37"/>
      <c r="W5877" s="37"/>
      <c r="Y5877" s="37"/>
      <c r="Z5877" s="37"/>
      <c r="AB5877" s="37"/>
    </row>
    <row r="5878" spans="1:28" x14ac:dyDescent="0.2">
      <c r="A5878" s="124"/>
      <c r="B5878" s="37"/>
      <c r="C5878" s="37"/>
      <c r="D5878" s="37"/>
      <c r="F5878" s="37"/>
      <c r="G5878" s="37"/>
      <c r="H5878" s="37"/>
      <c r="J5878" s="25"/>
      <c r="K5878" s="25"/>
      <c r="M5878" s="25"/>
      <c r="P5878" s="25"/>
      <c r="R5878" s="25"/>
      <c r="T5878" s="37"/>
      <c r="U5878" s="37"/>
      <c r="W5878" s="37"/>
      <c r="Y5878" s="37"/>
      <c r="Z5878" s="37"/>
      <c r="AB5878" s="37"/>
    </row>
    <row r="5879" spans="1:28" x14ac:dyDescent="0.2">
      <c r="A5879" s="124"/>
      <c r="B5879" s="37"/>
      <c r="C5879" s="37"/>
      <c r="D5879" s="37"/>
      <c r="F5879" s="37"/>
      <c r="G5879" s="37"/>
      <c r="H5879" s="37"/>
      <c r="J5879" s="25"/>
      <c r="K5879" s="25"/>
      <c r="M5879" s="25"/>
      <c r="P5879" s="25"/>
      <c r="R5879" s="25"/>
      <c r="T5879" s="37"/>
      <c r="U5879" s="37"/>
      <c r="W5879" s="37"/>
      <c r="Y5879" s="37"/>
      <c r="Z5879" s="37"/>
      <c r="AB5879" s="37"/>
    </row>
    <row r="5880" spans="1:28" x14ac:dyDescent="0.2">
      <c r="A5880" s="124"/>
      <c r="B5880" s="37"/>
      <c r="C5880" s="37"/>
      <c r="D5880" s="37"/>
      <c r="F5880" s="37"/>
      <c r="G5880" s="37"/>
      <c r="H5880" s="37"/>
      <c r="J5880" s="25"/>
      <c r="K5880" s="25"/>
      <c r="M5880" s="25"/>
      <c r="P5880" s="25"/>
      <c r="R5880" s="25"/>
      <c r="T5880" s="37"/>
      <c r="U5880" s="37"/>
      <c r="W5880" s="37"/>
      <c r="Y5880" s="37"/>
      <c r="Z5880" s="37"/>
      <c r="AB5880" s="37"/>
    </row>
    <row r="5881" spans="1:28" x14ac:dyDescent="0.2">
      <c r="A5881" s="124"/>
      <c r="B5881" s="37"/>
      <c r="C5881" s="37"/>
      <c r="D5881" s="37"/>
      <c r="F5881" s="37"/>
      <c r="G5881" s="37"/>
      <c r="H5881" s="37"/>
      <c r="J5881" s="25"/>
      <c r="K5881" s="25"/>
      <c r="M5881" s="25"/>
      <c r="P5881" s="25"/>
      <c r="R5881" s="25"/>
      <c r="T5881" s="37"/>
      <c r="U5881" s="37"/>
      <c r="W5881" s="37"/>
      <c r="Y5881" s="37"/>
      <c r="Z5881" s="37"/>
      <c r="AB5881" s="37"/>
    </row>
    <row r="5882" spans="1:28" x14ac:dyDescent="0.2">
      <c r="A5882" s="124"/>
      <c r="B5882" s="37"/>
      <c r="C5882" s="37"/>
      <c r="D5882" s="37"/>
      <c r="F5882" s="37"/>
      <c r="G5882" s="37"/>
      <c r="H5882" s="37"/>
      <c r="J5882" s="25"/>
      <c r="K5882" s="25"/>
      <c r="M5882" s="25"/>
      <c r="P5882" s="25"/>
      <c r="R5882" s="25"/>
      <c r="T5882" s="37"/>
      <c r="U5882" s="37"/>
      <c r="W5882" s="37"/>
      <c r="Y5882" s="37"/>
      <c r="Z5882" s="37"/>
      <c r="AB5882" s="37"/>
    </row>
    <row r="5883" spans="1:28" x14ac:dyDescent="0.2">
      <c r="A5883" s="124"/>
      <c r="B5883" s="37"/>
      <c r="C5883" s="37"/>
      <c r="D5883" s="37"/>
      <c r="F5883" s="37"/>
      <c r="G5883" s="37"/>
      <c r="H5883" s="37"/>
      <c r="J5883" s="25"/>
      <c r="K5883" s="25"/>
      <c r="M5883" s="25"/>
      <c r="P5883" s="25"/>
      <c r="R5883" s="25"/>
      <c r="T5883" s="37"/>
      <c r="U5883" s="37"/>
      <c r="W5883" s="37"/>
      <c r="Y5883" s="37"/>
      <c r="Z5883" s="37"/>
      <c r="AB5883" s="37"/>
    </row>
    <row r="5884" spans="1:28" x14ac:dyDescent="0.2">
      <c r="A5884" s="124"/>
      <c r="B5884" s="37"/>
      <c r="C5884" s="37"/>
      <c r="D5884" s="37"/>
      <c r="F5884" s="37"/>
      <c r="G5884" s="37"/>
      <c r="H5884" s="37"/>
      <c r="J5884" s="25"/>
      <c r="K5884" s="25"/>
      <c r="M5884" s="25"/>
      <c r="P5884" s="25"/>
      <c r="R5884" s="25"/>
      <c r="T5884" s="37"/>
      <c r="U5884" s="37"/>
      <c r="W5884" s="37"/>
      <c r="Y5884" s="37"/>
      <c r="Z5884" s="37"/>
      <c r="AB5884" s="37"/>
    </row>
    <row r="5885" spans="1:28" x14ac:dyDescent="0.2">
      <c r="A5885" s="124"/>
      <c r="B5885" s="37"/>
      <c r="C5885" s="37"/>
      <c r="D5885" s="37"/>
      <c r="F5885" s="37"/>
      <c r="G5885" s="37"/>
      <c r="H5885" s="37"/>
      <c r="J5885" s="25"/>
      <c r="K5885" s="25"/>
      <c r="M5885" s="25"/>
      <c r="P5885" s="25"/>
      <c r="R5885" s="25"/>
      <c r="T5885" s="37"/>
      <c r="U5885" s="37"/>
      <c r="W5885" s="37"/>
      <c r="Y5885" s="37"/>
      <c r="Z5885" s="37"/>
      <c r="AB5885" s="37"/>
    </row>
    <row r="5886" spans="1:28" x14ac:dyDescent="0.2">
      <c r="A5886" s="124"/>
      <c r="B5886" s="37"/>
      <c r="C5886" s="37"/>
      <c r="D5886" s="37"/>
      <c r="F5886" s="37"/>
      <c r="G5886" s="37"/>
      <c r="H5886" s="37"/>
      <c r="J5886" s="25"/>
      <c r="K5886" s="25"/>
      <c r="M5886" s="25"/>
      <c r="P5886" s="25"/>
      <c r="R5886" s="25"/>
      <c r="T5886" s="37"/>
      <c r="U5886" s="37"/>
      <c r="W5886" s="37"/>
      <c r="Y5886" s="37"/>
      <c r="Z5886" s="37"/>
      <c r="AB5886" s="37"/>
    </row>
    <row r="5887" spans="1:28" x14ac:dyDescent="0.2">
      <c r="A5887" s="124"/>
      <c r="B5887" s="37"/>
      <c r="C5887" s="37"/>
      <c r="D5887" s="37"/>
      <c r="F5887" s="37"/>
      <c r="G5887" s="37"/>
      <c r="H5887" s="37"/>
      <c r="J5887" s="25"/>
      <c r="K5887" s="25"/>
      <c r="M5887" s="25"/>
      <c r="P5887" s="25"/>
      <c r="R5887" s="25"/>
      <c r="T5887" s="37"/>
      <c r="U5887" s="37"/>
      <c r="W5887" s="37"/>
      <c r="Y5887" s="37"/>
      <c r="Z5887" s="37"/>
      <c r="AB5887" s="37"/>
    </row>
    <row r="5888" spans="1:28" x14ac:dyDescent="0.2">
      <c r="A5888" s="124"/>
      <c r="B5888" s="37"/>
      <c r="C5888" s="37"/>
      <c r="D5888" s="37"/>
      <c r="F5888" s="37"/>
      <c r="G5888" s="37"/>
      <c r="H5888" s="37"/>
      <c r="J5888" s="25"/>
      <c r="K5888" s="25"/>
      <c r="M5888" s="25"/>
      <c r="P5888" s="25"/>
      <c r="R5888" s="25"/>
      <c r="T5888" s="37"/>
      <c r="U5888" s="37"/>
      <c r="W5888" s="37"/>
      <c r="Y5888" s="37"/>
      <c r="Z5888" s="37"/>
      <c r="AB5888" s="37"/>
    </row>
    <row r="5889" spans="1:28" x14ac:dyDescent="0.2">
      <c r="A5889" s="124"/>
      <c r="B5889" s="37"/>
      <c r="C5889" s="37"/>
      <c r="D5889" s="37"/>
      <c r="F5889" s="37"/>
      <c r="G5889" s="37"/>
      <c r="H5889" s="37"/>
      <c r="J5889" s="25"/>
      <c r="K5889" s="25"/>
      <c r="M5889" s="25"/>
      <c r="P5889" s="25"/>
      <c r="R5889" s="25"/>
      <c r="T5889" s="37"/>
      <c r="U5889" s="37"/>
      <c r="W5889" s="37"/>
      <c r="Y5889" s="37"/>
      <c r="Z5889" s="37"/>
      <c r="AB5889" s="37"/>
    </row>
    <row r="5890" spans="1:28" x14ac:dyDescent="0.2">
      <c r="A5890" s="124"/>
      <c r="B5890" s="37"/>
      <c r="C5890" s="37"/>
      <c r="D5890" s="37"/>
      <c r="F5890" s="37"/>
      <c r="G5890" s="37"/>
      <c r="H5890" s="37"/>
      <c r="J5890" s="25"/>
      <c r="K5890" s="25"/>
      <c r="M5890" s="25"/>
      <c r="P5890" s="25"/>
      <c r="R5890" s="25"/>
      <c r="T5890" s="37"/>
      <c r="U5890" s="37"/>
      <c r="W5890" s="37"/>
      <c r="Y5890" s="37"/>
      <c r="Z5890" s="37"/>
      <c r="AB5890" s="37"/>
    </row>
    <row r="5891" spans="1:28" x14ac:dyDescent="0.2">
      <c r="A5891" s="124"/>
      <c r="B5891" s="37"/>
      <c r="C5891" s="37"/>
      <c r="D5891" s="37"/>
      <c r="F5891" s="37"/>
      <c r="G5891" s="37"/>
      <c r="H5891" s="37"/>
      <c r="J5891" s="25"/>
      <c r="K5891" s="25"/>
      <c r="M5891" s="25"/>
      <c r="P5891" s="25"/>
      <c r="R5891" s="25"/>
      <c r="T5891" s="37"/>
      <c r="U5891" s="37"/>
      <c r="W5891" s="37"/>
      <c r="Y5891" s="37"/>
      <c r="Z5891" s="37"/>
      <c r="AB5891" s="37"/>
    </row>
    <row r="5892" spans="1:28" x14ac:dyDescent="0.2">
      <c r="A5892" s="124"/>
      <c r="B5892" s="37"/>
      <c r="C5892" s="37"/>
      <c r="D5892" s="37"/>
      <c r="F5892" s="37"/>
      <c r="G5892" s="37"/>
      <c r="H5892" s="37"/>
      <c r="J5892" s="25"/>
      <c r="K5892" s="25"/>
      <c r="M5892" s="25"/>
      <c r="P5892" s="25"/>
      <c r="R5892" s="25"/>
      <c r="T5892" s="37"/>
      <c r="U5892" s="37"/>
      <c r="W5892" s="37"/>
      <c r="Y5892" s="37"/>
      <c r="Z5892" s="37"/>
      <c r="AB5892" s="37"/>
    </row>
    <row r="5893" spans="1:28" x14ac:dyDescent="0.2">
      <c r="A5893" s="124"/>
      <c r="B5893" s="37"/>
      <c r="C5893" s="37"/>
      <c r="D5893" s="37"/>
      <c r="F5893" s="37"/>
      <c r="G5893" s="37"/>
      <c r="H5893" s="37"/>
      <c r="J5893" s="25"/>
      <c r="K5893" s="25"/>
      <c r="M5893" s="25"/>
      <c r="P5893" s="25"/>
      <c r="R5893" s="25"/>
      <c r="T5893" s="37"/>
      <c r="U5893" s="37"/>
      <c r="W5893" s="37"/>
      <c r="Y5893" s="37"/>
      <c r="Z5893" s="37"/>
      <c r="AB5893" s="37"/>
    </row>
    <row r="5894" spans="1:28" x14ac:dyDescent="0.2">
      <c r="A5894" s="124"/>
      <c r="B5894" s="37"/>
      <c r="C5894" s="37"/>
      <c r="D5894" s="37"/>
      <c r="F5894" s="37"/>
      <c r="G5894" s="37"/>
      <c r="H5894" s="37"/>
      <c r="J5894" s="25"/>
      <c r="K5894" s="25"/>
      <c r="M5894" s="25"/>
      <c r="P5894" s="25"/>
      <c r="R5894" s="25"/>
      <c r="T5894" s="37"/>
      <c r="U5894" s="37"/>
      <c r="W5894" s="37"/>
      <c r="Y5894" s="37"/>
      <c r="Z5894" s="37"/>
      <c r="AB5894" s="37"/>
    </row>
    <row r="5895" spans="1:28" x14ac:dyDescent="0.2">
      <c r="A5895" s="124"/>
      <c r="B5895" s="37"/>
      <c r="C5895" s="37"/>
      <c r="D5895" s="37"/>
      <c r="F5895" s="37"/>
      <c r="G5895" s="37"/>
      <c r="H5895" s="37"/>
      <c r="J5895" s="25"/>
      <c r="K5895" s="25"/>
      <c r="M5895" s="25"/>
      <c r="P5895" s="25"/>
      <c r="R5895" s="25"/>
      <c r="T5895" s="37"/>
      <c r="U5895" s="37"/>
      <c r="W5895" s="37"/>
      <c r="Y5895" s="37"/>
      <c r="Z5895" s="37"/>
      <c r="AB5895" s="37"/>
    </row>
    <row r="5896" spans="1:28" x14ac:dyDescent="0.2">
      <c r="A5896" s="124"/>
      <c r="B5896" s="37"/>
      <c r="C5896" s="37"/>
      <c r="D5896" s="37"/>
      <c r="F5896" s="37"/>
      <c r="G5896" s="37"/>
      <c r="H5896" s="37"/>
      <c r="J5896" s="25"/>
      <c r="K5896" s="25"/>
      <c r="M5896" s="25"/>
      <c r="P5896" s="25"/>
      <c r="R5896" s="25"/>
      <c r="T5896" s="37"/>
      <c r="U5896" s="37"/>
      <c r="W5896" s="37"/>
      <c r="Y5896" s="37"/>
      <c r="Z5896" s="37"/>
      <c r="AB5896" s="37"/>
    </row>
    <row r="5897" spans="1:28" x14ac:dyDescent="0.2">
      <c r="A5897" s="124"/>
      <c r="B5897" s="37"/>
      <c r="C5897" s="37"/>
      <c r="D5897" s="37"/>
      <c r="F5897" s="37"/>
      <c r="G5897" s="37"/>
      <c r="H5897" s="37"/>
      <c r="J5897" s="25"/>
      <c r="K5897" s="25"/>
      <c r="M5897" s="25"/>
      <c r="P5897" s="25"/>
      <c r="R5897" s="25"/>
      <c r="T5897" s="37"/>
      <c r="U5897" s="37"/>
      <c r="W5897" s="37"/>
      <c r="Y5897" s="37"/>
      <c r="Z5897" s="37"/>
      <c r="AB5897" s="37"/>
    </row>
    <row r="5898" spans="1:28" x14ac:dyDescent="0.2">
      <c r="A5898" s="124"/>
      <c r="B5898" s="37"/>
      <c r="C5898" s="37"/>
      <c r="D5898" s="37"/>
      <c r="F5898" s="37"/>
      <c r="G5898" s="37"/>
      <c r="H5898" s="37"/>
      <c r="J5898" s="25"/>
      <c r="K5898" s="25"/>
      <c r="M5898" s="25"/>
      <c r="P5898" s="25"/>
      <c r="R5898" s="25"/>
      <c r="T5898" s="37"/>
      <c r="U5898" s="37"/>
      <c r="W5898" s="37"/>
      <c r="Y5898" s="37"/>
      <c r="Z5898" s="37"/>
      <c r="AB5898" s="37"/>
    </row>
    <row r="5899" spans="1:28" x14ac:dyDescent="0.2">
      <c r="A5899" s="124"/>
      <c r="B5899" s="37"/>
      <c r="C5899" s="37"/>
      <c r="D5899" s="37"/>
      <c r="F5899" s="37"/>
      <c r="G5899" s="37"/>
      <c r="H5899" s="37"/>
      <c r="J5899" s="25"/>
      <c r="K5899" s="25"/>
      <c r="M5899" s="25"/>
      <c r="P5899" s="25"/>
      <c r="R5899" s="25"/>
      <c r="T5899" s="37"/>
      <c r="U5899" s="37"/>
      <c r="W5899" s="37"/>
      <c r="Y5899" s="37"/>
      <c r="Z5899" s="37"/>
      <c r="AB5899" s="37"/>
    </row>
    <row r="5900" spans="1:28" x14ac:dyDescent="0.2">
      <c r="A5900" s="124"/>
      <c r="B5900" s="37"/>
      <c r="C5900" s="37"/>
      <c r="D5900" s="37"/>
      <c r="F5900" s="37"/>
      <c r="G5900" s="37"/>
      <c r="H5900" s="37"/>
      <c r="J5900" s="25"/>
      <c r="K5900" s="25"/>
      <c r="M5900" s="25"/>
      <c r="P5900" s="25"/>
      <c r="R5900" s="25"/>
      <c r="T5900" s="37"/>
      <c r="U5900" s="37"/>
      <c r="W5900" s="37"/>
      <c r="Y5900" s="37"/>
      <c r="Z5900" s="37"/>
      <c r="AB5900" s="37"/>
    </row>
    <row r="5901" spans="1:28" x14ac:dyDescent="0.2">
      <c r="A5901" s="124"/>
      <c r="B5901" s="37"/>
      <c r="C5901" s="37"/>
      <c r="D5901" s="37"/>
      <c r="F5901" s="37"/>
      <c r="G5901" s="37"/>
      <c r="H5901" s="37"/>
      <c r="J5901" s="25"/>
      <c r="K5901" s="25"/>
      <c r="M5901" s="25"/>
      <c r="P5901" s="25"/>
      <c r="R5901" s="25"/>
      <c r="T5901" s="37"/>
      <c r="U5901" s="37"/>
      <c r="W5901" s="37"/>
      <c r="Y5901" s="37"/>
      <c r="Z5901" s="37"/>
      <c r="AB5901" s="37"/>
    </row>
    <row r="5902" spans="1:28" x14ac:dyDescent="0.2">
      <c r="A5902" s="124"/>
      <c r="B5902" s="37"/>
      <c r="C5902" s="37"/>
      <c r="D5902" s="37"/>
      <c r="F5902" s="37"/>
      <c r="G5902" s="37"/>
      <c r="H5902" s="37"/>
      <c r="J5902" s="25"/>
      <c r="K5902" s="25"/>
      <c r="M5902" s="25"/>
      <c r="P5902" s="25"/>
      <c r="R5902" s="25"/>
      <c r="T5902" s="37"/>
      <c r="U5902" s="37"/>
      <c r="W5902" s="37"/>
      <c r="Y5902" s="37"/>
      <c r="Z5902" s="37"/>
      <c r="AB5902" s="37"/>
    </row>
    <row r="5903" spans="1:28" x14ac:dyDescent="0.2">
      <c r="A5903" s="124"/>
      <c r="B5903" s="37"/>
      <c r="C5903" s="37"/>
      <c r="D5903" s="37"/>
      <c r="F5903" s="37"/>
      <c r="G5903" s="37"/>
      <c r="H5903" s="37"/>
      <c r="J5903" s="25"/>
      <c r="K5903" s="25"/>
      <c r="M5903" s="25"/>
      <c r="P5903" s="25"/>
      <c r="R5903" s="25"/>
      <c r="T5903" s="37"/>
      <c r="U5903" s="37"/>
      <c r="W5903" s="37"/>
      <c r="Y5903" s="37"/>
      <c r="Z5903" s="37"/>
      <c r="AB5903" s="37"/>
    </row>
    <row r="5904" spans="1:28" x14ac:dyDescent="0.2">
      <c r="A5904" s="124"/>
      <c r="B5904" s="37"/>
      <c r="C5904" s="37"/>
      <c r="D5904" s="37"/>
      <c r="F5904" s="37"/>
      <c r="G5904" s="37"/>
      <c r="H5904" s="37"/>
      <c r="J5904" s="25"/>
      <c r="K5904" s="25"/>
      <c r="M5904" s="25"/>
      <c r="P5904" s="25"/>
      <c r="R5904" s="25"/>
      <c r="T5904" s="37"/>
      <c r="U5904" s="37"/>
      <c r="W5904" s="37"/>
      <c r="Y5904" s="37"/>
      <c r="Z5904" s="37"/>
      <c r="AB5904" s="37"/>
    </row>
    <row r="5905" spans="1:28" x14ac:dyDescent="0.2">
      <c r="A5905" s="124"/>
      <c r="B5905" s="37"/>
      <c r="C5905" s="37"/>
      <c r="D5905" s="37"/>
      <c r="F5905" s="37"/>
      <c r="G5905" s="37"/>
      <c r="H5905" s="37"/>
      <c r="J5905" s="25"/>
      <c r="K5905" s="25"/>
      <c r="M5905" s="25"/>
      <c r="P5905" s="25"/>
      <c r="R5905" s="25"/>
      <c r="T5905" s="37"/>
      <c r="U5905" s="37"/>
      <c r="W5905" s="37"/>
      <c r="Y5905" s="37"/>
      <c r="Z5905" s="37"/>
      <c r="AB5905" s="37"/>
    </row>
    <row r="5906" spans="1:28" x14ac:dyDescent="0.2">
      <c r="A5906" s="124"/>
      <c r="B5906" s="37"/>
      <c r="C5906" s="37"/>
      <c r="D5906" s="37"/>
      <c r="F5906" s="37"/>
      <c r="G5906" s="37"/>
      <c r="H5906" s="37"/>
      <c r="J5906" s="25"/>
      <c r="K5906" s="25"/>
      <c r="M5906" s="25"/>
      <c r="P5906" s="25"/>
      <c r="R5906" s="25"/>
      <c r="T5906" s="37"/>
      <c r="U5906" s="37"/>
      <c r="W5906" s="37"/>
      <c r="Y5906" s="37"/>
      <c r="Z5906" s="37"/>
      <c r="AB5906" s="37"/>
    </row>
    <row r="5907" spans="1:28" x14ac:dyDescent="0.2">
      <c r="A5907" s="124"/>
      <c r="B5907" s="37"/>
      <c r="C5907" s="37"/>
      <c r="D5907" s="37"/>
      <c r="F5907" s="37"/>
      <c r="G5907" s="37"/>
      <c r="H5907" s="37"/>
      <c r="J5907" s="25"/>
      <c r="K5907" s="25"/>
      <c r="M5907" s="25"/>
      <c r="P5907" s="25"/>
      <c r="R5907" s="25"/>
      <c r="T5907" s="37"/>
      <c r="U5907" s="37"/>
      <c r="W5907" s="37"/>
      <c r="Y5907" s="37"/>
      <c r="Z5907" s="37"/>
      <c r="AB5907" s="37"/>
    </row>
    <row r="5908" spans="1:28" x14ac:dyDescent="0.2">
      <c r="A5908" s="124"/>
      <c r="B5908" s="37"/>
      <c r="C5908" s="37"/>
      <c r="D5908" s="37"/>
      <c r="F5908" s="37"/>
      <c r="G5908" s="37"/>
      <c r="H5908" s="37"/>
      <c r="J5908" s="25"/>
      <c r="K5908" s="25"/>
      <c r="M5908" s="25"/>
      <c r="P5908" s="25"/>
      <c r="R5908" s="25"/>
      <c r="T5908" s="37"/>
      <c r="U5908" s="37"/>
      <c r="W5908" s="37"/>
      <c r="Y5908" s="37"/>
      <c r="Z5908" s="37"/>
      <c r="AB5908" s="37"/>
    </row>
    <row r="5909" spans="1:28" x14ac:dyDescent="0.2">
      <c r="A5909" s="124"/>
      <c r="B5909" s="37"/>
      <c r="C5909" s="37"/>
      <c r="D5909" s="37"/>
      <c r="F5909" s="37"/>
      <c r="G5909" s="37"/>
      <c r="H5909" s="37"/>
      <c r="J5909" s="25"/>
      <c r="K5909" s="25"/>
      <c r="M5909" s="25"/>
      <c r="P5909" s="25"/>
      <c r="R5909" s="25"/>
      <c r="T5909" s="37"/>
      <c r="U5909" s="37"/>
      <c r="W5909" s="37"/>
      <c r="Y5909" s="37"/>
      <c r="Z5909" s="37"/>
      <c r="AB5909" s="37"/>
    </row>
    <row r="5910" spans="1:28" x14ac:dyDescent="0.2">
      <c r="A5910" s="124"/>
      <c r="B5910" s="37"/>
      <c r="C5910" s="37"/>
      <c r="D5910" s="37"/>
      <c r="F5910" s="37"/>
      <c r="G5910" s="37"/>
      <c r="H5910" s="37"/>
      <c r="J5910" s="25"/>
      <c r="K5910" s="25"/>
      <c r="M5910" s="25"/>
      <c r="P5910" s="25"/>
      <c r="R5910" s="25"/>
      <c r="T5910" s="37"/>
      <c r="U5910" s="37"/>
      <c r="W5910" s="37"/>
      <c r="Y5910" s="37"/>
      <c r="Z5910" s="37"/>
      <c r="AB5910" s="37"/>
    </row>
    <row r="5911" spans="1:28" x14ac:dyDescent="0.2">
      <c r="A5911" s="124"/>
      <c r="B5911" s="37"/>
      <c r="C5911" s="37"/>
      <c r="D5911" s="37"/>
      <c r="F5911" s="37"/>
      <c r="G5911" s="37"/>
      <c r="H5911" s="37"/>
      <c r="J5911" s="25"/>
      <c r="K5911" s="25"/>
      <c r="M5911" s="25"/>
      <c r="P5911" s="25"/>
      <c r="R5911" s="25"/>
      <c r="T5911" s="37"/>
      <c r="U5911" s="37"/>
      <c r="W5911" s="37"/>
      <c r="Y5911" s="37"/>
      <c r="Z5911" s="37"/>
      <c r="AB5911" s="37"/>
    </row>
    <row r="5912" spans="1:28" x14ac:dyDescent="0.2">
      <c r="A5912" s="124"/>
      <c r="B5912" s="37"/>
      <c r="C5912" s="37"/>
      <c r="D5912" s="37"/>
      <c r="F5912" s="37"/>
      <c r="G5912" s="37"/>
      <c r="H5912" s="37"/>
      <c r="J5912" s="25"/>
      <c r="K5912" s="25"/>
      <c r="M5912" s="25"/>
      <c r="P5912" s="25"/>
      <c r="R5912" s="25"/>
      <c r="T5912" s="37"/>
      <c r="U5912" s="37"/>
      <c r="W5912" s="37"/>
      <c r="Y5912" s="37"/>
      <c r="Z5912" s="37"/>
      <c r="AB5912" s="37"/>
    </row>
    <row r="5913" spans="1:28" x14ac:dyDescent="0.2">
      <c r="A5913" s="124"/>
      <c r="B5913" s="37"/>
      <c r="C5913" s="37"/>
      <c r="D5913" s="37"/>
      <c r="F5913" s="37"/>
      <c r="G5913" s="37"/>
      <c r="H5913" s="37"/>
      <c r="J5913" s="25"/>
      <c r="K5913" s="25"/>
      <c r="M5913" s="25"/>
      <c r="P5913" s="25"/>
      <c r="R5913" s="25"/>
      <c r="T5913" s="37"/>
      <c r="U5913" s="37"/>
      <c r="W5913" s="37"/>
      <c r="Y5913" s="37"/>
      <c r="Z5913" s="37"/>
      <c r="AB5913" s="37"/>
    </row>
    <row r="5914" spans="1:28" x14ac:dyDescent="0.2">
      <c r="A5914" s="124"/>
      <c r="B5914" s="37"/>
      <c r="C5914" s="37"/>
      <c r="D5914" s="37"/>
      <c r="F5914" s="37"/>
      <c r="G5914" s="37"/>
      <c r="H5914" s="37"/>
      <c r="J5914" s="25"/>
      <c r="K5914" s="25"/>
      <c r="M5914" s="25"/>
      <c r="P5914" s="25"/>
      <c r="R5914" s="25"/>
      <c r="T5914" s="37"/>
      <c r="U5914" s="37"/>
      <c r="W5914" s="37"/>
      <c r="Y5914" s="37"/>
      <c r="Z5914" s="37"/>
      <c r="AB5914" s="37"/>
    </row>
    <row r="5915" spans="1:28" x14ac:dyDescent="0.2">
      <c r="A5915" s="124"/>
      <c r="B5915" s="37"/>
      <c r="C5915" s="37"/>
      <c r="D5915" s="37"/>
      <c r="F5915" s="37"/>
      <c r="G5915" s="37"/>
      <c r="H5915" s="37"/>
      <c r="J5915" s="25"/>
      <c r="K5915" s="25"/>
      <c r="M5915" s="25"/>
      <c r="P5915" s="25"/>
      <c r="R5915" s="25"/>
      <c r="T5915" s="37"/>
      <c r="U5915" s="37"/>
      <c r="W5915" s="37"/>
      <c r="Y5915" s="37"/>
      <c r="Z5915" s="37"/>
      <c r="AB5915" s="37"/>
    </row>
    <row r="5916" spans="1:28" x14ac:dyDescent="0.2">
      <c r="A5916" s="124"/>
      <c r="B5916" s="37"/>
      <c r="C5916" s="37"/>
      <c r="D5916" s="37"/>
      <c r="F5916" s="37"/>
      <c r="G5916" s="37"/>
      <c r="H5916" s="37"/>
      <c r="J5916" s="25"/>
      <c r="K5916" s="25"/>
      <c r="M5916" s="25"/>
      <c r="P5916" s="25"/>
      <c r="R5916" s="25"/>
      <c r="T5916" s="37"/>
      <c r="U5916" s="37"/>
      <c r="W5916" s="37"/>
      <c r="Y5916" s="37"/>
      <c r="Z5916" s="37"/>
      <c r="AB5916" s="37"/>
    </row>
    <row r="5917" spans="1:28" x14ac:dyDescent="0.2">
      <c r="A5917" s="124"/>
      <c r="B5917" s="37"/>
      <c r="C5917" s="37"/>
      <c r="D5917" s="37"/>
      <c r="F5917" s="37"/>
      <c r="G5917" s="37"/>
      <c r="H5917" s="37"/>
      <c r="J5917" s="25"/>
      <c r="K5917" s="25"/>
      <c r="M5917" s="25"/>
      <c r="P5917" s="25"/>
      <c r="R5917" s="25"/>
      <c r="T5917" s="37"/>
      <c r="U5917" s="37"/>
      <c r="W5917" s="37"/>
      <c r="Y5917" s="37"/>
      <c r="Z5917" s="37"/>
      <c r="AB5917" s="37"/>
    </row>
    <row r="5918" spans="1:28" x14ac:dyDescent="0.2">
      <c r="A5918" s="124"/>
      <c r="B5918" s="37"/>
      <c r="C5918" s="37"/>
      <c r="D5918" s="37"/>
      <c r="F5918" s="37"/>
      <c r="G5918" s="37"/>
      <c r="H5918" s="37"/>
      <c r="J5918" s="25"/>
      <c r="K5918" s="25"/>
      <c r="M5918" s="25"/>
      <c r="P5918" s="25"/>
      <c r="R5918" s="25"/>
      <c r="T5918" s="37"/>
      <c r="U5918" s="37"/>
      <c r="W5918" s="37"/>
      <c r="Y5918" s="37"/>
      <c r="Z5918" s="37"/>
      <c r="AB5918" s="37"/>
    </row>
    <row r="5919" spans="1:28" x14ac:dyDescent="0.2">
      <c r="A5919" s="124"/>
      <c r="B5919" s="37"/>
      <c r="C5919" s="37"/>
      <c r="D5919" s="37"/>
      <c r="F5919" s="37"/>
      <c r="G5919" s="37"/>
      <c r="H5919" s="37"/>
      <c r="J5919" s="25"/>
      <c r="K5919" s="25"/>
      <c r="M5919" s="25"/>
      <c r="P5919" s="25"/>
      <c r="R5919" s="25"/>
      <c r="T5919" s="37"/>
      <c r="U5919" s="37"/>
      <c r="W5919" s="37"/>
      <c r="Y5919" s="37"/>
      <c r="Z5919" s="37"/>
      <c r="AB5919" s="37"/>
    </row>
    <row r="5920" spans="1:28" x14ac:dyDescent="0.2">
      <c r="A5920" s="124"/>
      <c r="B5920" s="37"/>
      <c r="C5920" s="37"/>
      <c r="D5920" s="37"/>
      <c r="F5920" s="37"/>
      <c r="G5920" s="37"/>
      <c r="H5920" s="37"/>
      <c r="J5920" s="25"/>
      <c r="K5920" s="25"/>
      <c r="M5920" s="25"/>
      <c r="P5920" s="25"/>
      <c r="R5920" s="25"/>
      <c r="T5920" s="37"/>
      <c r="U5920" s="37"/>
      <c r="W5920" s="37"/>
      <c r="Y5920" s="37"/>
      <c r="Z5920" s="37"/>
      <c r="AB5920" s="37"/>
    </row>
    <row r="5921" spans="1:28" x14ac:dyDescent="0.2">
      <c r="A5921" s="124"/>
      <c r="B5921" s="37"/>
      <c r="C5921" s="37"/>
      <c r="D5921" s="37"/>
      <c r="F5921" s="37"/>
      <c r="G5921" s="37"/>
      <c r="H5921" s="37"/>
      <c r="J5921" s="25"/>
      <c r="K5921" s="25"/>
      <c r="M5921" s="25"/>
      <c r="P5921" s="25"/>
      <c r="R5921" s="25"/>
      <c r="T5921" s="37"/>
      <c r="U5921" s="37"/>
      <c r="W5921" s="37"/>
      <c r="Y5921" s="37"/>
      <c r="Z5921" s="37"/>
      <c r="AB5921" s="37"/>
    </row>
    <row r="5922" spans="1:28" x14ac:dyDescent="0.2">
      <c r="A5922" s="124"/>
      <c r="B5922" s="37"/>
      <c r="C5922" s="37"/>
      <c r="D5922" s="37"/>
      <c r="F5922" s="37"/>
      <c r="G5922" s="37"/>
      <c r="H5922" s="37"/>
      <c r="J5922" s="25"/>
      <c r="K5922" s="25"/>
      <c r="M5922" s="25"/>
      <c r="P5922" s="25"/>
      <c r="R5922" s="25"/>
      <c r="T5922" s="37"/>
      <c r="U5922" s="37"/>
      <c r="W5922" s="37"/>
      <c r="Y5922" s="37"/>
      <c r="Z5922" s="37"/>
      <c r="AB5922" s="37"/>
    </row>
    <row r="5923" spans="1:28" x14ac:dyDescent="0.2">
      <c r="A5923" s="124"/>
      <c r="B5923" s="37"/>
      <c r="C5923" s="37"/>
      <c r="D5923" s="37"/>
      <c r="F5923" s="37"/>
      <c r="G5923" s="37"/>
      <c r="H5923" s="37"/>
      <c r="J5923" s="25"/>
      <c r="K5923" s="25"/>
      <c r="M5923" s="25"/>
      <c r="P5923" s="25"/>
      <c r="R5923" s="25"/>
      <c r="T5923" s="37"/>
      <c r="U5923" s="37"/>
      <c r="W5923" s="37"/>
      <c r="Y5923" s="37"/>
      <c r="Z5923" s="37"/>
      <c r="AB5923" s="37"/>
    </row>
    <row r="5924" spans="1:28" x14ac:dyDescent="0.2">
      <c r="A5924" s="124"/>
      <c r="B5924" s="37"/>
      <c r="C5924" s="37"/>
      <c r="D5924" s="37"/>
      <c r="F5924" s="37"/>
      <c r="G5924" s="37"/>
      <c r="H5924" s="37"/>
      <c r="J5924" s="25"/>
      <c r="K5924" s="25"/>
      <c r="M5924" s="25"/>
      <c r="P5924" s="25"/>
      <c r="R5924" s="25"/>
      <c r="T5924" s="37"/>
      <c r="U5924" s="37"/>
      <c r="W5924" s="37"/>
      <c r="Y5924" s="37"/>
      <c r="Z5924" s="37"/>
      <c r="AB5924" s="37"/>
    </row>
    <row r="5925" spans="1:28" x14ac:dyDescent="0.2">
      <c r="A5925" s="124"/>
      <c r="B5925" s="37"/>
      <c r="C5925" s="37"/>
      <c r="D5925" s="37"/>
      <c r="F5925" s="37"/>
      <c r="G5925" s="37"/>
      <c r="H5925" s="37"/>
      <c r="J5925" s="25"/>
      <c r="K5925" s="25"/>
      <c r="M5925" s="25"/>
      <c r="P5925" s="25"/>
      <c r="R5925" s="25"/>
      <c r="T5925" s="37"/>
      <c r="U5925" s="37"/>
      <c r="W5925" s="37"/>
      <c r="Y5925" s="37"/>
      <c r="Z5925" s="37"/>
      <c r="AB5925" s="37"/>
    </row>
    <row r="5926" spans="1:28" x14ac:dyDescent="0.2">
      <c r="A5926" s="124"/>
      <c r="B5926" s="37"/>
      <c r="C5926" s="37"/>
      <c r="D5926" s="37"/>
      <c r="F5926" s="37"/>
      <c r="G5926" s="37"/>
      <c r="H5926" s="37"/>
      <c r="J5926" s="25"/>
      <c r="K5926" s="25"/>
      <c r="M5926" s="25"/>
      <c r="P5926" s="25"/>
      <c r="R5926" s="25"/>
      <c r="T5926" s="37"/>
      <c r="U5926" s="37"/>
      <c r="W5926" s="37"/>
      <c r="Y5926" s="37"/>
      <c r="Z5926" s="37"/>
      <c r="AB5926" s="37"/>
    </row>
    <row r="5927" spans="1:28" x14ac:dyDescent="0.2">
      <c r="A5927" s="124"/>
      <c r="B5927" s="37"/>
      <c r="C5927" s="37"/>
      <c r="D5927" s="37"/>
      <c r="F5927" s="37"/>
      <c r="G5927" s="37"/>
      <c r="H5927" s="37"/>
      <c r="J5927" s="25"/>
      <c r="K5927" s="25"/>
      <c r="M5927" s="25"/>
      <c r="P5927" s="25"/>
      <c r="R5927" s="25"/>
      <c r="T5927" s="37"/>
      <c r="U5927" s="37"/>
      <c r="W5927" s="37"/>
      <c r="Y5927" s="37"/>
      <c r="Z5927" s="37"/>
      <c r="AB5927" s="37"/>
    </row>
    <row r="5928" spans="1:28" x14ac:dyDescent="0.2">
      <c r="A5928" s="124"/>
      <c r="B5928" s="37"/>
      <c r="C5928" s="37"/>
      <c r="D5928" s="37"/>
      <c r="F5928" s="37"/>
      <c r="G5928" s="37"/>
      <c r="H5928" s="37"/>
      <c r="J5928" s="25"/>
      <c r="K5928" s="25"/>
      <c r="M5928" s="25"/>
      <c r="P5928" s="25"/>
      <c r="R5928" s="25"/>
      <c r="T5928" s="37"/>
      <c r="U5928" s="37"/>
      <c r="W5928" s="37"/>
      <c r="Y5928" s="37"/>
      <c r="Z5928" s="37"/>
      <c r="AB5928" s="37"/>
    </row>
    <row r="5929" spans="1:28" x14ac:dyDescent="0.2">
      <c r="A5929" s="124"/>
      <c r="B5929" s="37"/>
      <c r="C5929" s="37"/>
      <c r="D5929" s="37"/>
      <c r="F5929" s="37"/>
      <c r="G5929" s="37"/>
      <c r="H5929" s="37"/>
      <c r="J5929" s="25"/>
      <c r="K5929" s="25"/>
      <c r="M5929" s="25"/>
      <c r="P5929" s="25"/>
      <c r="R5929" s="25"/>
      <c r="T5929" s="37"/>
      <c r="U5929" s="37"/>
      <c r="W5929" s="37"/>
      <c r="Y5929" s="37"/>
      <c r="Z5929" s="37"/>
      <c r="AB5929" s="37"/>
    </row>
    <row r="5930" spans="1:28" x14ac:dyDescent="0.2">
      <c r="A5930" s="124"/>
      <c r="B5930" s="37"/>
      <c r="C5930" s="37"/>
      <c r="D5930" s="37"/>
      <c r="F5930" s="37"/>
      <c r="G5930" s="37"/>
      <c r="H5930" s="37"/>
      <c r="J5930" s="25"/>
      <c r="K5930" s="25"/>
      <c r="M5930" s="25"/>
      <c r="P5930" s="25"/>
      <c r="R5930" s="25"/>
      <c r="T5930" s="37"/>
      <c r="U5930" s="37"/>
      <c r="W5930" s="37"/>
      <c r="Y5930" s="37"/>
      <c r="Z5930" s="37"/>
      <c r="AB5930" s="37"/>
    </row>
    <row r="5931" spans="1:28" x14ac:dyDescent="0.2">
      <c r="A5931" s="124"/>
      <c r="B5931" s="37"/>
      <c r="C5931" s="37"/>
      <c r="D5931" s="37"/>
      <c r="F5931" s="37"/>
      <c r="G5931" s="37"/>
      <c r="H5931" s="37"/>
      <c r="J5931" s="25"/>
      <c r="K5931" s="25"/>
      <c r="M5931" s="25"/>
      <c r="P5931" s="25"/>
      <c r="R5931" s="25"/>
      <c r="T5931" s="37"/>
      <c r="U5931" s="37"/>
      <c r="W5931" s="37"/>
      <c r="Y5931" s="37"/>
      <c r="Z5931" s="37"/>
      <c r="AB5931" s="37"/>
    </row>
    <row r="5932" spans="1:28" x14ac:dyDescent="0.2">
      <c r="A5932" s="124"/>
      <c r="B5932" s="37"/>
      <c r="C5932" s="37"/>
      <c r="D5932" s="37"/>
      <c r="F5932" s="37"/>
      <c r="G5932" s="37"/>
      <c r="H5932" s="37"/>
      <c r="J5932" s="25"/>
      <c r="K5932" s="25"/>
      <c r="M5932" s="25"/>
      <c r="P5932" s="25"/>
      <c r="R5932" s="25"/>
      <c r="T5932" s="37"/>
      <c r="U5932" s="37"/>
      <c r="W5932" s="37"/>
      <c r="Y5932" s="37"/>
      <c r="Z5932" s="37"/>
      <c r="AB5932" s="37"/>
    </row>
    <row r="5933" spans="1:28" x14ac:dyDescent="0.2">
      <c r="A5933" s="124"/>
      <c r="B5933" s="37"/>
      <c r="C5933" s="37"/>
      <c r="D5933" s="37"/>
      <c r="F5933" s="37"/>
      <c r="G5933" s="37"/>
      <c r="H5933" s="37"/>
      <c r="J5933" s="25"/>
      <c r="K5933" s="25"/>
      <c r="M5933" s="25"/>
      <c r="P5933" s="25"/>
      <c r="R5933" s="25"/>
      <c r="T5933" s="37"/>
      <c r="U5933" s="37"/>
      <c r="W5933" s="37"/>
      <c r="Y5933" s="37"/>
      <c r="Z5933" s="37"/>
      <c r="AB5933" s="37"/>
    </row>
    <row r="5934" spans="1:28" x14ac:dyDescent="0.2">
      <c r="A5934" s="124"/>
      <c r="B5934" s="37"/>
      <c r="C5934" s="37"/>
      <c r="D5934" s="37"/>
      <c r="F5934" s="37"/>
      <c r="G5934" s="37"/>
      <c r="H5934" s="37"/>
      <c r="J5934" s="25"/>
      <c r="K5934" s="25"/>
      <c r="M5934" s="25"/>
      <c r="P5934" s="25"/>
      <c r="R5934" s="25"/>
      <c r="T5934" s="37"/>
      <c r="U5934" s="37"/>
      <c r="W5934" s="37"/>
      <c r="Y5934" s="37"/>
      <c r="Z5934" s="37"/>
      <c r="AB5934" s="37"/>
    </row>
    <row r="5935" spans="1:28" x14ac:dyDescent="0.2">
      <c r="A5935" s="124"/>
      <c r="B5935" s="37"/>
      <c r="C5935" s="37"/>
      <c r="D5935" s="37"/>
      <c r="F5935" s="37"/>
      <c r="G5935" s="37"/>
      <c r="H5935" s="37"/>
      <c r="J5935" s="25"/>
      <c r="K5935" s="25"/>
      <c r="M5935" s="25"/>
      <c r="P5935" s="25"/>
      <c r="R5935" s="25"/>
      <c r="T5935" s="37"/>
      <c r="U5935" s="37"/>
      <c r="W5935" s="37"/>
      <c r="Y5935" s="37"/>
      <c r="Z5935" s="37"/>
      <c r="AB5935" s="37"/>
    </row>
    <row r="5936" spans="1:28" x14ac:dyDescent="0.2">
      <c r="A5936" s="124"/>
      <c r="B5936" s="37"/>
      <c r="C5936" s="37"/>
      <c r="D5936" s="37"/>
      <c r="F5936" s="37"/>
      <c r="G5936" s="37"/>
      <c r="H5936" s="37"/>
      <c r="J5936" s="25"/>
      <c r="K5936" s="25"/>
      <c r="M5936" s="25"/>
      <c r="P5936" s="25"/>
      <c r="R5936" s="25"/>
      <c r="T5936" s="37"/>
      <c r="U5936" s="37"/>
      <c r="W5936" s="37"/>
      <c r="Y5936" s="37"/>
      <c r="Z5936" s="37"/>
      <c r="AB5936" s="37"/>
    </row>
    <row r="5937" spans="1:28" x14ac:dyDescent="0.2">
      <c r="A5937" s="124"/>
      <c r="B5937" s="37"/>
      <c r="C5937" s="37"/>
      <c r="D5937" s="37"/>
      <c r="F5937" s="37"/>
      <c r="G5937" s="37"/>
      <c r="H5937" s="37"/>
      <c r="J5937" s="25"/>
      <c r="K5937" s="25"/>
      <c r="M5937" s="25"/>
      <c r="P5937" s="25"/>
      <c r="R5937" s="25"/>
      <c r="T5937" s="37"/>
      <c r="U5937" s="37"/>
      <c r="W5937" s="37"/>
      <c r="Y5937" s="37"/>
      <c r="Z5937" s="37"/>
      <c r="AB5937" s="37"/>
    </row>
    <row r="5938" spans="1:28" x14ac:dyDescent="0.2">
      <c r="A5938" s="124"/>
      <c r="B5938" s="37"/>
      <c r="C5938" s="37"/>
      <c r="D5938" s="37"/>
      <c r="F5938" s="37"/>
      <c r="G5938" s="37"/>
      <c r="H5938" s="37"/>
      <c r="J5938" s="25"/>
      <c r="K5938" s="25"/>
      <c r="M5938" s="25"/>
      <c r="P5938" s="25"/>
      <c r="R5938" s="25"/>
      <c r="T5938" s="37"/>
      <c r="U5938" s="37"/>
      <c r="W5938" s="37"/>
      <c r="Y5938" s="37"/>
      <c r="Z5938" s="37"/>
      <c r="AB5938" s="37"/>
    </row>
    <row r="5939" spans="1:28" x14ac:dyDescent="0.2">
      <c r="A5939" s="124"/>
      <c r="B5939" s="37"/>
      <c r="C5939" s="37"/>
      <c r="D5939" s="37"/>
      <c r="F5939" s="37"/>
      <c r="G5939" s="37"/>
      <c r="H5939" s="37"/>
      <c r="J5939" s="25"/>
      <c r="K5939" s="25"/>
      <c r="M5939" s="25"/>
      <c r="P5939" s="25"/>
      <c r="R5939" s="25"/>
      <c r="T5939" s="37"/>
      <c r="U5939" s="37"/>
      <c r="W5939" s="37"/>
      <c r="Y5939" s="37"/>
      <c r="Z5939" s="37"/>
      <c r="AB5939" s="37"/>
    </row>
    <row r="5940" spans="1:28" x14ac:dyDescent="0.2">
      <c r="A5940" s="124"/>
      <c r="B5940" s="37"/>
      <c r="C5940" s="37"/>
      <c r="D5940" s="37"/>
      <c r="F5940" s="37"/>
      <c r="G5940" s="37"/>
      <c r="H5940" s="37"/>
      <c r="J5940" s="25"/>
      <c r="K5940" s="25"/>
      <c r="M5940" s="25"/>
      <c r="P5940" s="25"/>
      <c r="R5940" s="25"/>
      <c r="T5940" s="37"/>
      <c r="U5940" s="37"/>
      <c r="W5940" s="37"/>
      <c r="Y5940" s="37"/>
      <c r="Z5940" s="37"/>
      <c r="AB5940" s="37"/>
    </row>
    <row r="5941" spans="1:28" x14ac:dyDescent="0.2">
      <c r="A5941" s="124"/>
      <c r="B5941" s="37"/>
      <c r="C5941" s="37"/>
      <c r="D5941" s="37"/>
      <c r="F5941" s="37"/>
      <c r="G5941" s="37"/>
      <c r="H5941" s="37"/>
      <c r="J5941" s="25"/>
      <c r="K5941" s="25"/>
      <c r="M5941" s="25"/>
      <c r="P5941" s="25"/>
      <c r="R5941" s="25"/>
      <c r="T5941" s="37"/>
      <c r="U5941" s="37"/>
      <c r="W5941" s="37"/>
      <c r="Y5941" s="37"/>
      <c r="Z5941" s="37"/>
      <c r="AB5941" s="37"/>
    </row>
    <row r="5942" spans="1:28" x14ac:dyDescent="0.2">
      <c r="A5942" s="124"/>
      <c r="B5942" s="37"/>
      <c r="C5942" s="37"/>
      <c r="D5942" s="37"/>
      <c r="F5942" s="37"/>
      <c r="G5942" s="37"/>
      <c r="H5942" s="37"/>
      <c r="J5942" s="25"/>
      <c r="K5942" s="25"/>
      <c r="M5942" s="25"/>
      <c r="P5942" s="25"/>
      <c r="R5942" s="25"/>
      <c r="T5942" s="37"/>
      <c r="U5942" s="37"/>
      <c r="W5942" s="37"/>
      <c r="Y5942" s="37"/>
      <c r="Z5942" s="37"/>
      <c r="AB5942" s="37"/>
    </row>
    <row r="5943" spans="1:28" x14ac:dyDescent="0.2">
      <c r="A5943" s="124"/>
      <c r="B5943" s="37"/>
      <c r="C5943" s="37"/>
      <c r="D5943" s="37"/>
      <c r="F5943" s="37"/>
      <c r="G5943" s="37"/>
      <c r="H5943" s="37"/>
      <c r="J5943" s="25"/>
      <c r="K5943" s="25"/>
      <c r="M5943" s="25"/>
      <c r="P5943" s="25"/>
      <c r="R5943" s="25"/>
      <c r="T5943" s="37"/>
      <c r="U5943" s="37"/>
      <c r="W5943" s="37"/>
      <c r="Y5943" s="37"/>
      <c r="Z5943" s="37"/>
      <c r="AB5943" s="37"/>
    </row>
    <row r="5944" spans="1:28" x14ac:dyDescent="0.2">
      <c r="A5944" s="124"/>
      <c r="B5944" s="37"/>
      <c r="C5944" s="37"/>
      <c r="D5944" s="37"/>
      <c r="F5944" s="37"/>
      <c r="G5944" s="37"/>
      <c r="H5944" s="37"/>
      <c r="J5944" s="25"/>
      <c r="K5944" s="25"/>
      <c r="M5944" s="25"/>
      <c r="P5944" s="25"/>
      <c r="R5944" s="25"/>
      <c r="T5944" s="37"/>
      <c r="U5944" s="37"/>
      <c r="W5944" s="37"/>
      <c r="Y5944" s="37"/>
      <c r="Z5944" s="37"/>
      <c r="AB5944" s="37"/>
    </row>
    <row r="5945" spans="1:28" x14ac:dyDescent="0.2">
      <c r="A5945" s="124"/>
      <c r="B5945" s="37"/>
      <c r="C5945" s="37"/>
      <c r="D5945" s="37"/>
      <c r="F5945" s="37"/>
      <c r="G5945" s="37"/>
      <c r="H5945" s="37"/>
      <c r="J5945" s="25"/>
      <c r="K5945" s="25"/>
      <c r="M5945" s="25"/>
      <c r="P5945" s="25"/>
      <c r="R5945" s="25"/>
      <c r="T5945" s="37"/>
      <c r="U5945" s="37"/>
      <c r="W5945" s="37"/>
      <c r="Y5945" s="37"/>
      <c r="Z5945" s="37"/>
      <c r="AB5945" s="37"/>
    </row>
    <row r="5946" spans="1:28" x14ac:dyDescent="0.2">
      <c r="A5946" s="124"/>
      <c r="B5946" s="37"/>
      <c r="C5946" s="37"/>
      <c r="D5946" s="37"/>
      <c r="F5946" s="37"/>
      <c r="G5946" s="37"/>
      <c r="H5946" s="37"/>
      <c r="J5946" s="25"/>
      <c r="K5946" s="25"/>
      <c r="M5946" s="25"/>
      <c r="P5946" s="25"/>
      <c r="R5946" s="25"/>
      <c r="T5946" s="37"/>
      <c r="U5946" s="37"/>
      <c r="W5946" s="37"/>
      <c r="Y5946" s="37"/>
      <c r="Z5946" s="37"/>
      <c r="AB5946" s="37"/>
    </row>
    <row r="5947" spans="1:28" x14ac:dyDescent="0.2">
      <c r="A5947" s="124"/>
      <c r="B5947" s="37"/>
      <c r="C5947" s="37"/>
      <c r="D5947" s="37"/>
      <c r="F5947" s="37"/>
      <c r="G5947" s="37"/>
      <c r="H5947" s="37"/>
      <c r="J5947" s="25"/>
      <c r="K5947" s="25"/>
      <c r="M5947" s="25"/>
      <c r="P5947" s="25"/>
      <c r="R5947" s="25"/>
      <c r="T5947" s="37"/>
      <c r="U5947" s="37"/>
      <c r="W5947" s="37"/>
      <c r="Y5947" s="37"/>
      <c r="Z5947" s="37"/>
      <c r="AB5947" s="37"/>
    </row>
    <row r="5948" spans="1:28" x14ac:dyDescent="0.2">
      <c r="A5948" s="124"/>
      <c r="B5948" s="37"/>
      <c r="C5948" s="37"/>
      <c r="D5948" s="37"/>
      <c r="F5948" s="37"/>
      <c r="G5948" s="37"/>
      <c r="H5948" s="37"/>
      <c r="J5948" s="25"/>
      <c r="K5948" s="25"/>
      <c r="M5948" s="25"/>
      <c r="P5948" s="25"/>
      <c r="R5948" s="25"/>
      <c r="T5948" s="37"/>
      <c r="U5948" s="37"/>
      <c r="W5948" s="37"/>
      <c r="Y5948" s="37"/>
      <c r="Z5948" s="37"/>
      <c r="AB5948" s="37"/>
    </row>
    <row r="5949" spans="1:28" x14ac:dyDescent="0.2">
      <c r="A5949" s="124"/>
      <c r="B5949" s="37"/>
      <c r="C5949" s="37"/>
      <c r="D5949" s="37"/>
      <c r="F5949" s="37"/>
      <c r="G5949" s="37"/>
      <c r="H5949" s="37"/>
      <c r="J5949" s="25"/>
      <c r="K5949" s="25"/>
      <c r="M5949" s="25"/>
      <c r="P5949" s="25"/>
      <c r="R5949" s="25"/>
      <c r="T5949" s="37"/>
      <c r="U5949" s="37"/>
      <c r="W5949" s="37"/>
      <c r="Y5949" s="37"/>
      <c r="Z5949" s="37"/>
      <c r="AB5949" s="37"/>
    </row>
    <row r="5950" spans="1:28" x14ac:dyDescent="0.2">
      <c r="A5950" s="124"/>
      <c r="B5950" s="37"/>
      <c r="C5950" s="37"/>
      <c r="D5950" s="37"/>
      <c r="F5950" s="37"/>
      <c r="G5950" s="37"/>
      <c r="H5950" s="37"/>
      <c r="J5950" s="25"/>
      <c r="K5950" s="25"/>
      <c r="M5950" s="25"/>
      <c r="P5950" s="25"/>
      <c r="R5950" s="25"/>
      <c r="T5950" s="37"/>
      <c r="U5950" s="37"/>
      <c r="W5950" s="37"/>
      <c r="Y5950" s="37"/>
      <c r="Z5950" s="37"/>
      <c r="AB5950" s="37"/>
    </row>
    <row r="5951" spans="1:28" x14ac:dyDescent="0.2">
      <c r="A5951" s="124"/>
      <c r="B5951" s="37"/>
      <c r="C5951" s="37"/>
      <c r="D5951" s="37"/>
      <c r="F5951" s="37"/>
      <c r="G5951" s="37"/>
      <c r="H5951" s="37"/>
      <c r="J5951" s="25"/>
      <c r="K5951" s="25"/>
      <c r="M5951" s="25"/>
      <c r="P5951" s="25"/>
      <c r="R5951" s="25"/>
      <c r="T5951" s="37"/>
      <c r="U5951" s="37"/>
      <c r="W5951" s="37"/>
      <c r="Y5951" s="37"/>
      <c r="Z5951" s="37"/>
      <c r="AB5951" s="37"/>
    </row>
    <row r="5952" spans="1:28" x14ac:dyDescent="0.2">
      <c r="A5952" s="124"/>
      <c r="B5952" s="37"/>
      <c r="C5952" s="37"/>
      <c r="D5952" s="37"/>
      <c r="F5952" s="37"/>
      <c r="G5952" s="37"/>
      <c r="H5952" s="37"/>
      <c r="J5952" s="25"/>
      <c r="K5952" s="25"/>
      <c r="M5952" s="25"/>
      <c r="P5952" s="25"/>
      <c r="R5952" s="25"/>
      <c r="T5952" s="37"/>
      <c r="U5952" s="37"/>
      <c r="W5952" s="37"/>
      <c r="Y5952" s="37"/>
      <c r="Z5952" s="37"/>
      <c r="AB5952" s="37"/>
    </row>
    <row r="5953" spans="1:28" x14ac:dyDescent="0.2">
      <c r="A5953" s="124"/>
      <c r="B5953" s="37"/>
      <c r="C5953" s="37"/>
      <c r="D5953" s="37"/>
      <c r="F5953" s="37"/>
      <c r="G5953" s="37"/>
      <c r="H5953" s="37"/>
      <c r="J5953" s="25"/>
      <c r="K5953" s="25"/>
      <c r="M5953" s="25"/>
      <c r="P5953" s="25"/>
      <c r="R5953" s="25"/>
      <c r="T5953" s="37"/>
      <c r="U5953" s="37"/>
      <c r="W5953" s="37"/>
      <c r="Y5953" s="37"/>
      <c r="Z5953" s="37"/>
      <c r="AB5953" s="37"/>
    </row>
    <row r="5954" spans="1:28" x14ac:dyDescent="0.2">
      <c r="A5954" s="124"/>
      <c r="B5954" s="37"/>
      <c r="C5954" s="37"/>
      <c r="D5954" s="37"/>
      <c r="F5954" s="37"/>
      <c r="G5954" s="37"/>
      <c r="H5954" s="37"/>
      <c r="J5954" s="25"/>
      <c r="K5954" s="25"/>
      <c r="M5954" s="25"/>
      <c r="P5954" s="25"/>
      <c r="R5954" s="25"/>
      <c r="T5954" s="37"/>
      <c r="U5954" s="37"/>
      <c r="W5954" s="37"/>
      <c r="Y5954" s="37"/>
      <c r="Z5954" s="37"/>
      <c r="AB5954" s="37"/>
    </row>
    <row r="5955" spans="1:28" x14ac:dyDescent="0.2">
      <c r="A5955" s="124"/>
      <c r="B5955" s="37"/>
      <c r="C5955" s="37"/>
      <c r="D5955" s="37"/>
      <c r="F5955" s="37"/>
      <c r="G5955" s="37"/>
      <c r="H5955" s="37"/>
      <c r="J5955" s="25"/>
      <c r="K5955" s="25"/>
      <c r="M5955" s="25"/>
      <c r="P5955" s="25"/>
      <c r="R5955" s="25"/>
      <c r="T5955" s="37"/>
      <c r="U5955" s="37"/>
      <c r="W5955" s="37"/>
      <c r="Y5955" s="37"/>
      <c r="Z5955" s="37"/>
      <c r="AB5955" s="37"/>
    </row>
    <row r="5956" spans="1:28" x14ac:dyDescent="0.2">
      <c r="A5956" s="124"/>
      <c r="B5956" s="37"/>
      <c r="C5956" s="37"/>
      <c r="D5956" s="37"/>
      <c r="F5956" s="37"/>
      <c r="G5956" s="37"/>
      <c r="H5956" s="37"/>
      <c r="J5956" s="25"/>
      <c r="K5956" s="25"/>
      <c r="M5956" s="25"/>
      <c r="P5956" s="25"/>
      <c r="R5956" s="25"/>
      <c r="T5956" s="37"/>
      <c r="U5956" s="37"/>
      <c r="W5956" s="37"/>
      <c r="Y5956" s="37"/>
      <c r="Z5956" s="37"/>
      <c r="AB5956" s="37"/>
    </row>
    <row r="5957" spans="1:28" x14ac:dyDescent="0.2">
      <c r="A5957" s="124"/>
      <c r="B5957" s="37"/>
      <c r="C5957" s="37"/>
      <c r="D5957" s="37"/>
      <c r="F5957" s="37"/>
      <c r="G5957" s="37"/>
      <c r="H5957" s="37"/>
      <c r="J5957" s="25"/>
      <c r="K5957" s="25"/>
      <c r="M5957" s="25"/>
      <c r="P5957" s="25"/>
      <c r="R5957" s="25"/>
      <c r="T5957" s="37"/>
      <c r="U5957" s="37"/>
      <c r="W5957" s="37"/>
      <c r="Y5957" s="37"/>
      <c r="Z5957" s="37"/>
      <c r="AB5957" s="37"/>
    </row>
    <row r="5958" spans="1:28" x14ac:dyDescent="0.2">
      <c r="A5958" s="124"/>
      <c r="B5958" s="37"/>
      <c r="C5958" s="37"/>
      <c r="D5958" s="37"/>
      <c r="F5958" s="37"/>
      <c r="G5958" s="37"/>
      <c r="H5958" s="37"/>
      <c r="J5958" s="25"/>
      <c r="K5958" s="25"/>
      <c r="M5958" s="25"/>
      <c r="P5958" s="25"/>
      <c r="R5958" s="25"/>
      <c r="T5958" s="37"/>
      <c r="U5958" s="37"/>
      <c r="W5958" s="37"/>
      <c r="Y5958" s="37"/>
      <c r="Z5958" s="37"/>
      <c r="AB5958" s="37"/>
    </row>
    <row r="5959" spans="1:28" x14ac:dyDescent="0.2">
      <c r="A5959" s="124"/>
      <c r="B5959" s="37"/>
      <c r="C5959" s="37"/>
      <c r="D5959" s="37"/>
      <c r="F5959" s="37"/>
      <c r="G5959" s="37"/>
      <c r="H5959" s="37"/>
      <c r="J5959" s="25"/>
      <c r="K5959" s="25"/>
      <c r="M5959" s="25"/>
      <c r="P5959" s="25"/>
      <c r="R5959" s="25"/>
      <c r="T5959" s="37"/>
      <c r="U5959" s="37"/>
      <c r="W5959" s="37"/>
      <c r="Y5959" s="37"/>
      <c r="Z5959" s="37"/>
      <c r="AB5959" s="37"/>
    </row>
    <row r="5960" spans="1:28" x14ac:dyDescent="0.2">
      <c r="A5960" s="124"/>
      <c r="B5960" s="37"/>
      <c r="C5960" s="37"/>
      <c r="D5960" s="37"/>
      <c r="F5960" s="37"/>
      <c r="G5960" s="37"/>
      <c r="H5960" s="37"/>
      <c r="J5960" s="25"/>
      <c r="K5960" s="25"/>
      <c r="M5960" s="25"/>
      <c r="P5960" s="25"/>
      <c r="R5960" s="25"/>
      <c r="T5960" s="37"/>
      <c r="U5960" s="37"/>
      <c r="W5960" s="37"/>
      <c r="Y5960" s="37"/>
      <c r="Z5960" s="37"/>
      <c r="AB5960" s="37"/>
    </row>
    <row r="5961" spans="1:28" x14ac:dyDescent="0.2">
      <c r="A5961" s="124"/>
      <c r="B5961" s="37"/>
      <c r="C5961" s="37"/>
      <c r="D5961" s="37"/>
      <c r="F5961" s="37"/>
      <c r="G5961" s="37"/>
      <c r="H5961" s="37"/>
      <c r="J5961" s="25"/>
      <c r="K5961" s="25"/>
      <c r="M5961" s="25"/>
      <c r="P5961" s="25"/>
      <c r="R5961" s="25"/>
      <c r="T5961" s="37"/>
      <c r="U5961" s="37"/>
      <c r="W5961" s="37"/>
      <c r="Y5961" s="37"/>
      <c r="Z5961" s="37"/>
      <c r="AB5961" s="37"/>
    </row>
    <row r="5962" spans="1:28" x14ac:dyDescent="0.2">
      <c r="A5962" s="124"/>
      <c r="B5962" s="37"/>
      <c r="C5962" s="37"/>
      <c r="D5962" s="37"/>
      <c r="F5962" s="37"/>
      <c r="G5962" s="37"/>
      <c r="H5962" s="37"/>
      <c r="J5962" s="25"/>
      <c r="K5962" s="25"/>
      <c r="M5962" s="25"/>
      <c r="P5962" s="25"/>
      <c r="R5962" s="25"/>
      <c r="T5962" s="37"/>
      <c r="U5962" s="37"/>
      <c r="W5962" s="37"/>
      <c r="Y5962" s="37"/>
      <c r="Z5962" s="37"/>
      <c r="AB5962" s="37"/>
    </row>
    <row r="5963" spans="1:28" x14ac:dyDescent="0.2">
      <c r="A5963" s="124"/>
      <c r="B5963" s="37"/>
      <c r="C5963" s="37"/>
      <c r="D5963" s="37"/>
      <c r="F5963" s="37"/>
      <c r="G5963" s="37"/>
      <c r="H5963" s="37"/>
      <c r="J5963" s="25"/>
      <c r="K5963" s="25"/>
      <c r="M5963" s="25"/>
      <c r="P5963" s="25"/>
      <c r="R5963" s="25"/>
      <c r="T5963" s="37"/>
      <c r="U5963" s="37"/>
      <c r="W5963" s="37"/>
      <c r="Y5963" s="37"/>
      <c r="Z5963" s="37"/>
      <c r="AB5963" s="37"/>
    </row>
    <row r="5964" spans="1:28" x14ac:dyDescent="0.2">
      <c r="A5964" s="124"/>
      <c r="B5964" s="37"/>
      <c r="C5964" s="37"/>
      <c r="D5964" s="37"/>
      <c r="F5964" s="37"/>
      <c r="G5964" s="37"/>
      <c r="H5964" s="37"/>
      <c r="J5964" s="25"/>
      <c r="K5964" s="25"/>
      <c r="M5964" s="25"/>
      <c r="P5964" s="25"/>
      <c r="R5964" s="25"/>
      <c r="T5964" s="37"/>
      <c r="U5964" s="37"/>
      <c r="W5964" s="37"/>
      <c r="Y5964" s="37"/>
      <c r="Z5964" s="37"/>
      <c r="AB5964" s="37"/>
    </row>
    <row r="5965" spans="1:28" x14ac:dyDescent="0.2">
      <c r="A5965" s="124"/>
      <c r="B5965" s="37"/>
      <c r="C5965" s="37"/>
      <c r="D5965" s="37"/>
      <c r="F5965" s="37"/>
      <c r="G5965" s="37"/>
      <c r="H5965" s="37"/>
      <c r="J5965" s="25"/>
      <c r="K5965" s="25"/>
      <c r="M5965" s="25"/>
      <c r="P5965" s="25"/>
      <c r="R5965" s="25"/>
      <c r="T5965" s="37"/>
      <c r="U5965" s="37"/>
      <c r="W5965" s="37"/>
      <c r="Y5965" s="37"/>
      <c r="Z5965" s="37"/>
      <c r="AB5965" s="37"/>
    </row>
    <row r="5966" spans="1:28" x14ac:dyDescent="0.2">
      <c r="A5966" s="124"/>
      <c r="B5966" s="37"/>
      <c r="C5966" s="37"/>
      <c r="D5966" s="37"/>
      <c r="F5966" s="37"/>
      <c r="G5966" s="37"/>
      <c r="H5966" s="37"/>
      <c r="J5966" s="25"/>
      <c r="K5966" s="25"/>
      <c r="M5966" s="25"/>
      <c r="P5966" s="25"/>
      <c r="R5966" s="25"/>
      <c r="T5966" s="37"/>
      <c r="U5966" s="37"/>
      <c r="W5966" s="37"/>
      <c r="Y5966" s="37"/>
      <c r="Z5966" s="37"/>
      <c r="AB5966" s="37"/>
    </row>
    <row r="5967" spans="1:28" x14ac:dyDescent="0.2">
      <c r="A5967" s="124"/>
      <c r="B5967" s="37"/>
      <c r="C5967" s="37"/>
      <c r="D5967" s="37"/>
      <c r="F5967" s="37"/>
      <c r="G5967" s="37"/>
      <c r="H5967" s="37"/>
      <c r="J5967" s="25"/>
      <c r="K5967" s="25"/>
      <c r="M5967" s="25"/>
      <c r="P5967" s="25"/>
      <c r="R5967" s="25"/>
      <c r="T5967" s="37"/>
      <c r="U5967" s="37"/>
      <c r="W5967" s="37"/>
      <c r="Y5967" s="37"/>
      <c r="Z5967" s="37"/>
      <c r="AB5967" s="37"/>
    </row>
    <row r="5968" spans="1:28" x14ac:dyDescent="0.2">
      <c r="A5968" s="124"/>
      <c r="B5968" s="37"/>
      <c r="C5968" s="37"/>
      <c r="D5968" s="37"/>
      <c r="F5968" s="37"/>
      <c r="G5968" s="37"/>
      <c r="H5968" s="37"/>
      <c r="J5968" s="25"/>
      <c r="K5968" s="25"/>
      <c r="M5968" s="25"/>
      <c r="P5968" s="25"/>
      <c r="R5968" s="25"/>
      <c r="T5968" s="37"/>
      <c r="U5968" s="37"/>
      <c r="W5968" s="37"/>
      <c r="Y5968" s="37"/>
      <c r="Z5968" s="37"/>
      <c r="AB5968" s="37"/>
    </row>
    <row r="5969" spans="1:28" x14ac:dyDescent="0.2">
      <c r="A5969" s="124"/>
      <c r="B5969" s="37"/>
      <c r="C5969" s="37"/>
      <c r="D5969" s="37"/>
      <c r="F5969" s="37"/>
      <c r="G5969" s="37"/>
      <c r="H5969" s="37"/>
      <c r="J5969" s="25"/>
      <c r="K5969" s="25"/>
      <c r="M5969" s="25"/>
      <c r="P5969" s="25"/>
      <c r="R5969" s="25"/>
      <c r="T5969" s="37"/>
      <c r="U5969" s="37"/>
      <c r="W5969" s="37"/>
      <c r="Y5969" s="37"/>
      <c r="Z5969" s="37"/>
      <c r="AB5969" s="37"/>
    </row>
    <row r="5970" spans="1:28" x14ac:dyDescent="0.2">
      <c r="A5970" s="124"/>
      <c r="B5970" s="37"/>
      <c r="C5970" s="37"/>
      <c r="D5970" s="37"/>
      <c r="F5970" s="37"/>
      <c r="G5970" s="37"/>
      <c r="H5970" s="37"/>
      <c r="J5970" s="25"/>
      <c r="K5970" s="25"/>
      <c r="M5970" s="25"/>
      <c r="P5970" s="25"/>
      <c r="R5970" s="25"/>
      <c r="T5970" s="37"/>
      <c r="U5970" s="37"/>
      <c r="W5970" s="37"/>
      <c r="Y5970" s="37"/>
      <c r="Z5970" s="37"/>
      <c r="AB5970" s="37"/>
    </row>
    <row r="5971" spans="1:28" x14ac:dyDescent="0.2">
      <c r="A5971" s="124"/>
      <c r="B5971" s="37"/>
      <c r="C5971" s="37"/>
      <c r="D5971" s="37"/>
      <c r="F5971" s="37"/>
      <c r="G5971" s="37"/>
      <c r="H5971" s="37"/>
      <c r="J5971" s="25"/>
      <c r="K5971" s="25"/>
      <c r="M5971" s="25"/>
      <c r="P5971" s="25"/>
      <c r="R5971" s="25"/>
      <c r="T5971" s="37"/>
      <c r="U5971" s="37"/>
      <c r="W5971" s="37"/>
      <c r="Y5971" s="37"/>
      <c r="Z5971" s="37"/>
      <c r="AB5971" s="37"/>
    </row>
    <row r="5972" spans="1:28" x14ac:dyDescent="0.2">
      <c r="A5972" s="124"/>
      <c r="B5972" s="37"/>
      <c r="C5972" s="37"/>
      <c r="D5972" s="37"/>
      <c r="F5972" s="37"/>
      <c r="G5972" s="37"/>
      <c r="H5972" s="37"/>
      <c r="J5972" s="25"/>
      <c r="K5972" s="25"/>
      <c r="M5972" s="25"/>
      <c r="P5972" s="25"/>
      <c r="R5972" s="25"/>
      <c r="T5972" s="37"/>
      <c r="U5972" s="37"/>
      <c r="W5972" s="37"/>
      <c r="Y5972" s="37"/>
      <c r="Z5972" s="37"/>
      <c r="AB5972" s="37"/>
    </row>
    <row r="5973" spans="1:28" x14ac:dyDescent="0.2">
      <c r="A5973" s="124"/>
      <c r="B5973" s="37"/>
      <c r="C5973" s="37"/>
      <c r="D5973" s="37"/>
      <c r="F5973" s="37"/>
      <c r="G5973" s="37"/>
      <c r="H5973" s="37"/>
      <c r="J5973" s="25"/>
      <c r="K5973" s="25"/>
      <c r="M5973" s="25"/>
      <c r="P5973" s="25"/>
      <c r="R5973" s="25"/>
      <c r="T5973" s="37"/>
      <c r="U5973" s="37"/>
      <c r="W5973" s="37"/>
      <c r="Y5973" s="37"/>
      <c r="Z5973" s="37"/>
      <c r="AB5973" s="37"/>
    </row>
    <row r="5974" spans="1:28" x14ac:dyDescent="0.2">
      <c r="A5974" s="124"/>
      <c r="B5974" s="37"/>
      <c r="C5974" s="37"/>
      <c r="D5974" s="37"/>
      <c r="F5974" s="37"/>
      <c r="G5974" s="37"/>
      <c r="H5974" s="37"/>
      <c r="J5974" s="25"/>
      <c r="K5974" s="25"/>
      <c r="M5974" s="25"/>
      <c r="P5974" s="25"/>
      <c r="R5974" s="25"/>
      <c r="T5974" s="37"/>
      <c r="U5974" s="37"/>
      <c r="W5974" s="37"/>
      <c r="Y5974" s="37"/>
      <c r="Z5974" s="37"/>
      <c r="AB5974" s="37"/>
    </row>
    <row r="5975" spans="1:28" x14ac:dyDescent="0.2">
      <c r="A5975" s="124"/>
      <c r="B5975" s="37"/>
      <c r="C5975" s="37"/>
      <c r="D5975" s="37"/>
      <c r="F5975" s="37"/>
      <c r="G5975" s="37"/>
      <c r="H5975" s="37"/>
      <c r="J5975" s="25"/>
      <c r="K5975" s="25"/>
      <c r="M5975" s="25"/>
      <c r="P5975" s="25"/>
      <c r="R5975" s="25"/>
      <c r="T5975" s="37"/>
      <c r="U5975" s="37"/>
      <c r="W5975" s="37"/>
      <c r="Y5975" s="37"/>
      <c r="Z5975" s="37"/>
      <c r="AB5975" s="37"/>
    </row>
    <row r="5976" spans="1:28" x14ac:dyDescent="0.2">
      <c r="A5976" s="124"/>
      <c r="B5976" s="37"/>
      <c r="C5976" s="37"/>
      <c r="D5976" s="37"/>
      <c r="F5976" s="37"/>
      <c r="G5976" s="37"/>
      <c r="H5976" s="37"/>
      <c r="J5976" s="25"/>
      <c r="K5976" s="25"/>
      <c r="M5976" s="25"/>
      <c r="P5976" s="25"/>
      <c r="R5976" s="25"/>
      <c r="T5976" s="37"/>
      <c r="U5976" s="37"/>
      <c r="W5976" s="37"/>
      <c r="Y5976" s="37"/>
      <c r="Z5976" s="37"/>
      <c r="AB5976" s="37"/>
    </row>
    <row r="5977" spans="1:28" x14ac:dyDescent="0.2">
      <c r="A5977" s="124"/>
      <c r="B5977" s="37"/>
      <c r="C5977" s="37"/>
      <c r="D5977" s="37"/>
      <c r="F5977" s="37"/>
      <c r="G5977" s="37"/>
      <c r="H5977" s="37"/>
      <c r="J5977" s="25"/>
      <c r="K5977" s="25"/>
      <c r="M5977" s="25"/>
      <c r="P5977" s="25"/>
      <c r="R5977" s="25"/>
      <c r="T5977" s="37"/>
      <c r="U5977" s="37"/>
      <c r="W5977" s="37"/>
      <c r="Y5977" s="37"/>
      <c r="Z5977" s="37"/>
      <c r="AB5977" s="37"/>
    </row>
    <row r="5978" spans="1:28" x14ac:dyDescent="0.2">
      <c r="A5978" s="124"/>
      <c r="B5978" s="37"/>
      <c r="C5978" s="37"/>
      <c r="D5978" s="37"/>
      <c r="F5978" s="37"/>
      <c r="G5978" s="37"/>
      <c r="H5978" s="37"/>
      <c r="J5978" s="25"/>
      <c r="K5978" s="25"/>
      <c r="M5978" s="25"/>
      <c r="P5978" s="25"/>
      <c r="R5978" s="25"/>
      <c r="T5978" s="37"/>
      <c r="U5978" s="37"/>
      <c r="W5978" s="37"/>
      <c r="Y5978" s="37"/>
      <c r="Z5978" s="37"/>
      <c r="AB5978" s="37"/>
    </row>
    <row r="5979" spans="1:28" x14ac:dyDescent="0.2">
      <c r="A5979" s="124"/>
      <c r="B5979" s="37"/>
      <c r="C5979" s="37"/>
      <c r="D5979" s="37"/>
      <c r="F5979" s="37"/>
      <c r="G5979" s="37"/>
      <c r="H5979" s="37"/>
      <c r="J5979" s="25"/>
      <c r="K5979" s="25"/>
      <c r="M5979" s="25"/>
      <c r="P5979" s="25"/>
      <c r="R5979" s="25"/>
      <c r="T5979" s="37"/>
      <c r="U5979" s="37"/>
      <c r="W5979" s="37"/>
      <c r="Y5979" s="37"/>
      <c r="Z5979" s="37"/>
      <c r="AB5979" s="37"/>
    </row>
    <row r="5980" spans="1:28" x14ac:dyDescent="0.2">
      <c r="A5980" s="124"/>
      <c r="B5980" s="37"/>
      <c r="C5980" s="37"/>
      <c r="D5980" s="37"/>
      <c r="F5980" s="37"/>
      <c r="G5980" s="37"/>
      <c r="H5980" s="37"/>
      <c r="J5980" s="25"/>
      <c r="K5980" s="25"/>
      <c r="M5980" s="25"/>
      <c r="P5980" s="25"/>
      <c r="R5980" s="25"/>
      <c r="T5980" s="37"/>
      <c r="U5980" s="37"/>
      <c r="W5980" s="37"/>
      <c r="Y5980" s="37"/>
      <c r="Z5980" s="37"/>
      <c r="AB5980" s="37"/>
    </row>
    <row r="5981" spans="1:28" x14ac:dyDescent="0.2">
      <c r="A5981" s="124"/>
      <c r="B5981" s="37"/>
      <c r="C5981" s="37"/>
      <c r="D5981" s="37"/>
      <c r="F5981" s="37"/>
      <c r="G5981" s="37"/>
      <c r="H5981" s="37"/>
      <c r="J5981" s="25"/>
      <c r="K5981" s="25"/>
      <c r="M5981" s="25"/>
      <c r="P5981" s="25"/>
      <c r="R5981" s="25"/>
      <c r="T5981" s="37"/>
      <c r="U5981" s="37"/>
      <c r="W5981" s="37"/>
      <c r="Y5981" s="37"/>
      <c r="Z5981" s="37"/>
      <c r="AB5981" s="37"/>
    </row>
    <row r="5982" spans="1:28" x14ac:dyDescent="0.2">
      <c r="A5982" s="124"/>
      <c r="B5982" s="37"/>
      <c r="C5982" s="37"/>
      <c r="D5982" s="37"/>
      <c r="F5982" s="37"/>
      <c r="G5982" s="37"/>
      <c r="H5982" s="37"/>
      <c r="J5982" s="25"/>
      <c r="K5982" s="25"/>
      <c r="M5982" s="25"/>
      <c r="P5982" s="25"/>
      <c r="R5982" s="25"/>
      <c r="T5982" s="37"/>
      <c r="U5982" s="37"/>
      <c r="W5982" s="37"/>
      <c r="Y5982" s="37"/>
      <c r="Z5982" s="37"/>
      <c r="AB5982" s="37"/>
    </row>
    <row r="5983" spans="1:28" x14ac:dyDescent="0.2">
      <c r="A5983" s="124"/>
      <c r="B5983" s="37"/>
      <c r="C5983" s="37"/>
      <c r="D5983" s="37"/>
      <c r="F5983" s="37"/>
      <c r="G5983" s="37"/>
      <c r="H5983" s="37"/>
      <c r="J5983" s="25"/>
      <c r="K5983" s="25"/>
      <c r="M5983" s="25"/>
      <c r="P5983" s="25"/>
      <c r="R5983" s="25"/>
      <c r="T5983" s="37"/>
      <c r="U5983" s="37"/>
      <c r="W5983" s="37"/>
      <c r="Y5983" s="37"/>
      <c r="Z5983" s="37"/>
      <c r="AB5983" s="37"/>
    </row>
    <row r="5984" spans="1:28" x14ac:dyDescent="0.2">
      <c r="A5984" s="124"/>
      <c r="B5984" s="37"/>
      <c r="C5984" s="37"/>
      <c r="D5984" s="37"/>
      <c r="F5984" s="37"/>
      <c r="G5984" s="37"/>
      <c r="H5984" s="37"/>
      <c r="J5984" s="25"/>
      <c r="K5984" s="25"/>
      <c r="M5984" s="25"/>
      <c r="P5984" s="25"/>
      <c r="R5984" s="25"/>
      <c r="T5984" s="37"/>
      <c r="U5984" s="37"/>
      <c r="W5984" s="37"/>
      <c r="Y5984" s="37"/>
      <c r="Z5984" s="37"/>
      <c r="AB5984" s="37"/>
    </row>
    <row r="5985" spans="1:28" x14ac:dyDescent="0.2">
      <c r="A5985" s="124"/>
      <c r="B5985" s="37"/>
      <c r="C5985" s="37"/>
      <c r="D5985" s="37"/>
      <c r="F5985" s="37"/>
      <c r="G5985" s="37"/>
      <c r="H5985" s="37"/>
      <c r="J5985" s="25"/>
      <c r="K5985" s="25"/>
      <c r="M5985" s="25"/>
      <c r="P5985" s="25"/>
      <c r="R5985" s="25"/>
      <c r="T5985" s="37"/>
      <c r="U5985" s="37"/>
      <c r="W5985" s="37"/>
      <c r="Y5985" s="37"/>
      <c r="Z5985" s="37"/>
      <c r="AB5985" s="37"/>
    </row>
    <row r="5986" spans="1:28" x14ac:dyDescent="0.2">
      <c r="A5986" s="124"/>
      <c r="B5986" s="37"/>
      <c r="C5986" s="37"/>
      <c r="D5986" s="37"/>
      <c r="F5986" s="37"/>
      <c r="G5986" s="37"/>
      <c r="H5986" s="37"/>
      <c r="J5986" s="25"/>
      <c r="K5986" s="25"/>
      <c r="M5986" s="25"/>
      <c r="P5986" s="25"/>
      <c r="R5986" s="25"/>
      <c r="T5986" s="37"/>
      <c r="U5986" s="37"/>
      <c r="W5986" s="37"/>
      <c r="Y5986" s="37"/>
      <c r="Z5986" s="37"/>
      <c r="AB5986" s="37"/>
    </row>
    <row r="5987" spans="1:28" x14ac:dyDescent="0.2">
      <c r="A5987" s="124"/>
      <c r="B5987" s="37"/>
      <c r="C5987" s="37"/>
      <c r="D5987" s="37"/>
      <c r="F5987" s="37"/>
      <c r="G5987" s="37"/>
      <c r="H5987" s="37"/>
      <c r="J5987" s="25"/>
      <c r="K5987" s="25"/>
      <c r="M5987" s="25"/>
      <c r="P5987" s="25"/>
      <c r="R5987" s="25"/>
      <c r="T5987" s="37"/>
      <c r="U5987" s="37"/>
      <c r="W5987" s="37"/>
      <c r="Y5987" s="37"/>
      <c r="Z5987" s="37"/>
      <c r="AB5987" s="37"/>
    </row>
    <row r="5988" spans="1:28" x14ac:dyDescent="0.2">
      <c r="A5988" s="124"/>
      <c r="B5988" s="37"/>
      <c r="C5988" s="37"/>
      <c r="D5988" s="37"/>
      <c r="F5988" s="37"/>
      <c r="G5988" s="37"/>
      <c r="H5988" s="37"/>
      <c r="J5988" s="25"/>
      <c r="K5988" s="25"/>
      <c r="M5988" s="25"/>
      <c r="P5988" s="25"/>
      <c r="R5988" s="25"/>
      <c r="T5988" s="37"/>
      <c r="U5988" s="37"/>
      <c r="W5988" s="37"/>
      <c r="Y5988" s="37"/>
      <c r="Z5988" s="37"/>
      <c r="AB5988" s="37"/>
    </row>
    <row r="5989" spans="1:28" x14ac:dyDescent="0.2">
      <c r="A5989" s="124"/>
      <c r="B5989" s="37"/>
      <c r="C5989" s="37"/>
      <c r="D5989" s="37"/>
      <c r="F5989" s="37"/>
      <c r="G5989" s="37"/>
      <c r="H5989" s="37"/>
      <c r="J5989" s="25"/>
      <c r="K5989" s="25"/>
      <c r="M5989" s="25"/>
      <c r="P5989" s="25"/>
      <c r="R5989" s="25"/>
      <c r="T5989" s="37"/>
      <c r="U5989" s="37"/>
      <c r="W5989" s="37"/>
      <c r="Y5989" s="37"/>
      <c r="Z5989" s="37"/>
      <c r="AB5989" s="37"/>
    </row>
    <row r="5990" spans="1:28" x14ac:dyDescent="0.2">
      <c r="A5990" s="124"/>
      <c r="B5990" s="37"/>
      <c r="C5990" s="37"/>
      <c r="D5990" s="37"/>
      <c r="F5990" s="37"/>
      <c r="G5990" s="37"/>
      <c r="H5990" s="37"/>
      <c r="J5990" s="25"/>
      <c r="K5990" s="25"/>
      <c r="M5990" s="25"/>
      <c r="P5990" s="25"/>
      <c r="R5990" s="25"/>
      <c r="T5990" s="37"/>
      <c r="U5990" s="37"/>
      <c r="W5990" s="37"/>
      <c r="Y5990" s="37"/>
      <c r="Z5990" s="37"/>
      <c r="AB5990" s="37"/>
    </row>
    <row r="5991" spans="1:28" x14ac:dyDescent="0.2">
      <c r="A5991" s="124"/>
      <c r="B5991" s="37"/>
      <c r="C5991" s="37"/>
      <c r="D5991" s="37"/>
      <c r="F5991" s="37"/>
      <c r="G5991" s="37"/>
      <c r="H5991" s="37"/>
      <c r="J5991" s="25"/>
      <c r="K5991" s="25"/>
      <c r="M5991" s="25"/>
      <c r="P5991" s="25"/>
      <c r="R5991" s="25"/>
      <c r="T5991" s="37"/>
      <c r="U5991" s="37"/>
      <c r="W5991" s="37"/>
      <c r="Y5991" s="37"/>
      <c r="Z5991" s="37"/>
      <c r="AB5991" s="37"/>
    </row>
    <row r="5992" spans="1:28" x14ac:dyDescent="0.2">
      <c r="A5992" s="124"/>
      <c r="B5992" s="37"/>
      <c r="C5992" s="37"/>
      <c r="D5992" s="37"/>
      <c r="F5992" s="37"/>
      <c r="G5992" s="37"/>
      <c r="H5992" s="37"/>
      <c r="J5992" s="25"/>
      <c r="K5992" s="25"/>
      <c r="M5992" s="25"/>
      <c r="P5992" s="25"/>
      <c r="R5992" s="25"/>
      <c r="T5992" s="37"/>
      <c r="U5992" s="37"/>
      <c r="W5992" s="37"/>
      <c r="Y5992" s="37"/>
      <c r="Z5992" s="37"/>
      <c r="AB5992" s="37"/>
    </row>
    <row r="5993" spans="1:28" x14ac:dyDescent="0.2">
      <c r="A5993" s="124"/>
      <c r="B5993" s="37"/>
      <c r="C5993" s="37"/>
      <c r="D5993" s="37"/>
      <c r="F5993" s="37"/>
      <c r="G5993" s="37"/>
      <c r="H5993" s="37"/>
      <c r="J5993" s="25"/>
      <c r="K5993" s="25"/>
      <c r="M5993" s="25"/>
      <c r="P5993" s="25"/>
      <c r="R5993" s="25"/>
      <c r="T5993" s="37"/>
      <c r="U5993" s="37"/>
      <c r="W5993" s="37"/>
      <c r="Y5993" s="37"/>
      <c r="Z5993" s="37"/>
      <c r="AB5993" s="37"/>
    </row>
    <row r="5994" spans="1:28" x14ac:dyDescent="0.2">
      <c r="A5994" s="124"/>
      <c r="B5994" s="37"/>
      <c r="C5994" s="37"/>
      <c r="D5994" s="37"/>
      <c r="F5994" s="37"/>
      <c r="G5994" s="37"/>
      <c r="H5994" s="37"/>
      <c r="J5994" s="25"/>
      <c r="K5994" s="25"/>
      <c r="M5994" s="25"/>
      <c r="P5994" s="25"/>
      <c r="R5994" s="25"/>
      <c r="T5994" s="37"/>
      <c r="U5994" s="37"/>
      <c r="W5994" s="37"/>
      <c r="Y5994" s="37"/>
      <c r="Z5994" s="37"/>
      <c r="AB5994" s="37"/>
    </row>
    <row r="5995" spans="1:28" x14ac:dyDescent="0.2">
      <c r="A5995" s="124"/>
      <c r="B5995" s="37"/>
      <c r="C5995" s="37"/>
      <c r="D5995" s="37"/>
      <c r="F5995" s="37"/>
      <c r="G5995" s="37"/>
      <c r="H5995" s="37"/>
      <c r="J5995" s="25"/>
      <c r="K5995" s="25"/>
      <c r="M5995" s="25"/>
      <c r="P5995" s="25"/>
      <c r="R5995" s="25"/>
      <c r="T5995" s="37"/>
      <c r="U5995" s="37"/>
      <c r="W5995" s="37"/>
      <c r="Y5995" s="37"/>
      <c r="Z5995" s="37"/>
      <c r="AB5995" s="37"/>
    </row>
    <row r="5996" spans="1:28" x14ac:dyDescent="0.2">
      <c r="A5996" s="124"/>
      <c r="B5996" s="37"/>
      <c r="C5996" s="37"/>
      <c r="D5996" s="37"/>
      <c r="F5996" s="37"/>
      <c r="G5996" s="37"/>
      <c r="H5996" s="37"/>
      <c r="J5996" s="25"/>
      <c r="K5996" s="25"/>
      <c r="M5996" s="25"/>
      <c r="P5996" s="25"/>
      <c r="R5996" s="25"/>
      <c r="T5996" s="37"/>
      <c r="U5996" s="37"/>
      <c r="W5996" s="37"/>
      <c r="Y5996" s="37"/>
      <c r="Z5996" s="37"/>
      <c r="AB5996" s="37"/>
    </row>
    <row r="5997" spans="1:28" x14ac:dyDescent="0.2">
      <c r="A5997" s="124"/>
      <c r="B5997" s="37"/>
      <c r="C5997" s="37"/>
      <c r="D5997" s="37"/>
      <c r="F5997" s="37"/>
      <c r="G5997" s="37"/>
      <c r="H5997" s="37"/>
      <c r="J5997" s="25"/>
      <c r="K5997" s="25"/>
      <c r="M5997" s="25"/>
      <c r="P5997" s="25"/>
      <c r="R5997" s="25"/>
      <c r="T5997" s="37"/>
      <c r="U5997" s="37"/>
      <c r="W5997" s="37"/>
      <c r="Y5997" s="37"/>
      <c r="Z5997" s="37"/>
      <c r="AB5997" s="37"/>
    </row>
    <row r="5998" spans="1:28" x14ac:dyDescent="0.2">
      <c r="A5998" s="124"/>
      <c r="B5998" s="37"/>
      <c r="C5998" s="37"/>
      <c r="D5998" s="37"/>
      <c r="F5998" s="37"/>
      <c r="G5998" s="37"/>
      <c r="H5998" s="37"/>
      <c r="J5998" s="25"/>
      <c r="K5998" s="25"/>
      <c r="M5998" s="25"/>
      <c r="P5998" s="25"/>
      <c r="R5998" s="25"/>
      <c r="T5998" s="37"/>
      <c r="U5998" s="37"/>
      <c r="W5998" s="37"/>
      <c r="Y5998" s="37"/>
      <c r="Z5998" s="37"/>
      <c r="AB5998" s="37"/>
    </row>
    <row r="5999" spans="1:28" x14ac:dyDescent="0.2">
      <c r="A5999" s="124"/>
      <c r="B5999" s="37"/>
      <c r="C5999" s="37"/>
      <c r="D5999" s="37"/>
      <c r="F5999" s="37"/>
      <c r="G5999" s="37"/>
      <c r="H5999" s="37"/>
      <c r="J5999" s="25"/>
      <c r="K5999" s="25"/>
      <c r="M5999" s="25"/>
      <c r="P5999" s="25"/>
      <c r="R5999" s="25"/>
      <c r="T5999" s="37"/>
      <c r="U5999" s="37"/>
      <c r="W5999" s="37"/>
      <c r="Y5999" s="37"/>
      <c r="Z5999" s="37"/>
      <c r="AB5999" s="37"/>
    </row>
    <row r="6000" spans="1:28" x14ac:dyDescent="0.2">
      <c r="A6000" s="124"/>
      <c r="B6000" s="37"/>
      <c r="C6000" s="37"/>
      <c r="D6000" s="37"/>
      <c r="F6000" s="37"/>
      <c r="G6000" s="37"/>
      <c r="H6000" s="37"/>
      <c r="J6000" s="25"/>
      <c r="K6000" s="25"/>
      <c r="M6000" s="25"/>
      <c r="P6000" s="25"/>
      <c r="R6000" s="25"/>
      <c r="T6000" s="37"/>
      <c r="U6000" s="37"/>
      <c r="W6000" s="37"/>
      <c r="Y6000" s="37"/>
      <c r="Z6000" s="37"/>
      <c r="AB6000" s="37"/>
    </row>
    <row r="6001" spans="1:28" x14ac:dyDescent="0.2">
      <c r="A6001" s="124"/>
      <c r="B6001" s="37"/>
      <c r="C6001" s="37"/>
      <c r="D6001" s="37"/>
      <c r="F6001" s="37"/>
      <c r="G6001" s="37"/>
      <c r="H6001" s="37"/>
      <c r="J6001" s="25"/>
      <c r="K6001" s="25"/>
      <c r="M6001" s="25"/>
      <c r="P6001" s="25"/>
      <c r="R6001" s="25"/>
      <c r="T6001" s="37"/>
      <c r="U6001" s="37"/>
      <c r="W6001" s="37"/>
      <c r="Y6001" s="37"/>
      <c r="Z6001" s="37"/>
      <c r="AB6001" s="37"/>
    </row>
    <row r="6002" spans="1:28" x14ac:dyDescent="0.2">
      <c r="A6002" s="124"/>
      <c r="B6002" s="37"/>
      <c r="C6002" s="37"/>
      <c r="D6002" s="37"/>
      <c r="F6002" s="37"/>
      <c r="G6002" s="37"/>
      <c r="H6002" s="37"/>
      <c r="J6002" s="25"/>
      <c r="K6002" s="25"/>
      <c r="M6002" s="25"/>
      <c r="P6002" s="25"/>
      <c r="R6002" s="25"/>
      <c r="T6002" s="37"/>
      <c r="U6002" s="37"/>
      <c r="W6002" s="37"/>
      <c r="Y6002" s="37"/>
      <c r="Z6002" s="37"/>
      <c r="AB6002" s="37"/>
    </row>
    <row r="6003" spans="1:28" x14ac:dyDescent="0.2">
      <c r="A6003" s="124"/>
      <c r="B6003" s="37"/>
      <c r="C6003" s="37"/>
      <c r="D6003" s="37"/>
      <c r="F6003" s="37"/>
      <c r="G6003" s="37"/>
      <c r="H6003" s="37"/>
      <c r="J6003" s="25"/>
      <c r="K6003" s="25"/>
      <c r="M6003" s="25"/>
      <c r="P6003" s="25"/>
      <c r="R6003" s="25"/>
      <c r="T6003" s="37"/>
      <c r="U6003" s="37"/>
      <c r="W6003" s="37"/>
      <c r="Y6003" s="37"/>
      <c r="Z6003" s="37"/>
      <c r="AB6003" s="37"/>
    </row>
    <row r="6004" spans="1:28" x14ac:dyDescent="0.2">
      <c r="A6004" s="124"/>
      <c r="B6004" s="37"/>
      <c r="C6004" s="37"/>
      <c r="D6004" s="37"/>
      <c r="F6004" s="37"/>
      <c r="G6004" s="37"/>
      <c r="H6004" s="37"/>
      <c r="J6004" s="25"/>
      <c r="K6004" s="25"/>
      <c r="M6004" s="25"/>
      <c r="P6004" s="25"/>
      <c r="R6004" s="25"/>
      <c r="T6004" s="37"/>
      <c r="U6004" s="37"/>
      <c r="W6004" s="37"/>
      <c r="Y6004" s="37"/>
      <c r="Z6004" s="37"/>
      <c r="AB6004" s="37"/>
    </row>
    <row r="6005" spans="1:28" x14ac:dyDescent="0.2">
      <c r="A6005" s="124"/>
      <c r="B6005" s="37"/>
      <c r="C6005" s="37"/>
      <c r="D6005" s="37"/>
      <c r="F6005" s="37"/>
      <c r="G6005" s="37"/>
      <c r="H6005" s="37"/>
      <c r="J6005" s="25"/>
      <c r="K6005" s="25"/>
      <c r="M6005" s="25"/>
      <c r="P6005" s="25"/>
      <c r="R6005" s="25"/>
      <c r="T6005" s="37"/>
      <c r="U6005" s="37"/>
      <c r="W6005" s="37"/>
      <c r="Y6005" s="37"/>
      <c r="Z6005" s="37"/>
      <c r="AB6005" s="37"/>
    </row>
    <row r="6006" spans="1:28" x14ac:dyDescent="0.2">
      <c r="A6006" s="124"/>
      <c r="B6006" s="37"/>
      <c r="C6006" s="37"/>
      <c r="D6006" s="37"/>
      <c r="F6006" s="37"/>
      <c r="G6006" s="37"/>
      <c r="H6006" s="37"/>
      <c r="J6006" s="25"/>
      <c r="K6006" s="25"/>
      <c r="M6006" s="25"/>
      <c r="P6006" s="25"/>
      <c r="R6006" s="25"/>
      <c r="T6006" s="37"/>
      <c r="U6006" s="37"/>
      <c r="W6006" s="37"/>
      <c r="Y6006" s="37"/>
      <c r="Z6006" s="37"/>
      <c r="AB6006" s="37"/>
    </row>
    <row r="6007" spans="1:28" x14ac:dyDescent="0.2">
      <c r="A6007" s="124"/>
      <c r="B6007" s="37"/>
      <c r="C6007" s="37"/>
      <c r="D6007" s="37"/>
      <c r="F6007" s="37"/>
      <c r="G6007" s="37"/>
      <c r="H6007" s="37"/>
      <c r="J6007" s="25"/>
      <c r="K6007" s="25"/>
      <c r="M6007" s="25"/>
      <c r="P6007" s="25"/>
      <c r="R6007" s="25"/>
      <c r="T6007" s="37"/>
      <c r="U6007" s="37"/>
      <c r="W6007" s="37"/>
      <c r="Y6007" s="37"/>
      <c r="Z6007" s="37"/>
      <c r="AB6007" s="37"/>
    </row>
    <row r="6008" spans="1:28" x14ac:dyDescent="0.2">
      <c r="A6008" s="124"/>
      <c r="B6008" s="37"/>
      <c r="C6008" s="37"/>
      <c r="D6008" s="37"/>
      <c r="F6008" s="37"/>
      <c r="G6008" s="37"/>
      <c r="H6008" s="37"/>
      <c r="J6008" s="25"/>
      <c r="K6008" s="25"/>
      <c r="M6008" s="25"/>
      <c r="P6008" s="25"/>
      <c r="R6008" s="25"/>
      <c r="T6008" s="37"/>
      <c r="U6008" s="37"/>
      <c r="W6008" s="37"/>
      <c r="Y6008" s="37"/>
      <c r="Z6008" s="37"/>
      <c r="AB6008" s="37"/>
    </row>
    <row r="6009" spans="1:28" x14ac:dyDescent="0.2">
      <c r="A6009" s="124"/>
      <c r="B6009" s="37"/>
      <c r="C6009" s="37"/>
      <c r="D6009" s="37"/>
      <c r="F6009" s="37"/>
      <c r="G6009" s="37"/>
      <c r="H6009" s="37"/>
      <c r="J6009" s="25"/>
      <c r="K6009" s="25"/>
      <c r="M6009" s="25"/>
      <c r="P6009" s="25"/>
      <c r="R6009" s="25"/>
      <c r="T6009" s="37"/>
      <c r="U6009" s="37"/>
      <c r="W6009" s="37"/>
      <c r="Y6009" s="37"/>
      <c r="Z6009" s="37"/>
      <c r="AB6009" s="37"/>
    </row>
    <row r="6010" spans="1:28" x14ac:dyDescent="0.2">
      <c r="A6010" s="124"/>
      <c r="B6010" s="37"/>
      <c r="C6010" s="37"/>
      <c r="D6010" s="37"/>
      <c r="F6010" s="37"/>
      <c r="G6010" s="37"/>
      <c r="H6010" s="37"/>
      <c r="J6010" s="25"/>
      <c r="K6010" s="25"/>
      <c r="M6010" s="25"/>
      <c r="P6010" s="25"/>
      <c r="R6010" s="25"/>
      <c r="T6010" s="37"/>
      <c r="U6010" s="37"/>
      <c r="W6010" s="37"/>
      <c r="Y6010" s="37"/>
      <c r="Z6010" s="37"/>
      <c r="AB6010" s="37"/>
    </row>
    <row r="6011" spans="1:28" x14ac:dyDescent="0.2">
      <c r="A6011" s="124"/>
      <c r="B6011" s="37"/>
      <c r="C6011" s="37"/>
      <c r="D6011" s="37"/>
      <c r="F6011" s="37"/>
      <c r="G6011" s="37"/>
      <c r="H6011" s="37"/>
      <c r="J6011" s="25"/>
      <c r="K6011" s="25"/>
      <c r="M6011" s="25"/>
      <c r="P6011" s="25"/>
      <c r="R6011" s="25"/>
      <c r="T6011" s="37"/>
      <c r="U6011" s="37"/>
      <c r="W6011" s="37"/>
      <c r="Y6011" s="37"/>
      <c r="Z6011" s="37"/>
      <c r="AB6011" s="37"/>
    </row>
    <row r="6012" spans="1:28" x14ac:dyDescent="0.2">
      <c r="A6012" s="124"/>
      <c r="B6012" s="37"/>
      <c r="C6012" s="37"/>
      <c r="D6012" s="37"/>
      <c r="F6012" s="37"/>
      <c r="G6012" s="37"/>
      <c r="H6012" s="37"/>
      <c r="J6012" s="25"/>
      <c r="K6012" s="25"/>
      <c r="M6012" s="25"/>
      <c r="P6012" s="25"/>
      <c r="R6012" s="25"/>
      <c r="T6012" s="37"/>
      <c r="U6012" s="37"/>
      <c r="W6012" s="37"/>
      <c r="Y6012" s="37"/>
      <c r="Z6012" s="37"/>
      <c r="AB6012" s="37"/>
    </row>
    <row r="6013" spans="1:28" x14ac:dyDescent="0.2">
      <c r="A6013" s="124"/>
      <c r="B6013" s="37"/>
      <c r="C6013" s="37"/>
      <c r="D6013" s="37"/>
      <c r="F6013" s="37"/>
      <c r="G6013" s="37"/>
      <c r="H6013" s="37"/>
      <c r="J6013" s="25"/>
      <c r="K6013" s="25"/>
      <c r="M6013" s="25"/>
      <c r="P6013" s="25"/>
      <c r="R6013" s="25"/>
      <c r="T6013" s="37"/>
      <c r="U6013" s="37"/>
      <c r="W6013" s="37"/>
      <c r="Y6013" s="37"/>
      <c r="Z6013" s="37"/>
      <c r="AB6013" s="37"/>
    </row>
    <row r="6014" spans="1:28" x14ac:dyDescent="0.2">
      <c r="A6014" s="124"/>
      <c r="B6014" s="37"/>
      <c r="C6014" s="37"/>
      <c r="D6014" s="37"/>
      <c r="F6014" s="37"/>
      <c r="G6014" s="37"/>
      <c r="H6014" s="37"/>
      <c r="J6014" s="25"/>
      <c r="K6014" s="25"/>
      <c r="M6014" s="25"/>
      <c r="P6014" s="25"/>
      <c r="R6014" s="25"/>
      <c r="T6014" s="37"/>
      <c r="U6014" s="37"/>
      <c r="W6014" s="37"/>
      <c r="Y6014" s="37"/>
      <c r="Z6014" s="37"/>
      <c r="AB6014" s="37"/>
    </row>
    <row r="6015" spans="1:28" x14ac:dyDescent="0.2">
      <c r="A6015" s="124"/>
      <c r="B6015" s="37"/>
      <c r="C6015" s="37"/>
      <c r="D6015" s="37"/>
      <c r="F6015" s="37"/>
      <c r="G6015" s="37"/>
      <c r="H6015" s="37"/>
      <c r="J6015" s="25"/>
      <c r="K6015" s="25"/>
      <c r="M6015" s="25"/>
      <c r="P6015" s="25"/>
      <c r="R6015" s="25"/>
      <c r="T6015" s="37"/>
      <c r="U6015" s="37"/>
      <c r="W6015" s="37"/>
      <c r="Y6015" s="37"/>
      <c r="Z6015" s="37"/>
      <c r="AB6015" s="37"/>
    </row>
    <row r="6016" spans="1:28" x14ac:dyDescent="0.2">
      <c r="A6016" s="124"/>
      <c r="B6016" s="37"/>
      <c r="C6016" s="37"/>
      <c r="D6016" s="37"/>
      <c r="F6016" s="37"/>
      <c r="G6016" s="37"/>
      <c r="H6016" s="37"/>
      <c r="J6016" s="25"/>
      <c r="K6016" s="25"/>
      <c r="M6016" s="25"/>
      <c r="P6016" s="25"/>
      <c r="R6016" s="25"/>
      <c r="T6016" s="37"/>
      <c r="U6016" s="37"/>
      <c r="W6016" s="37"/>
      <c r="Y6016" s="37"/>
      <c r="Z6016" s="37"/>
      <c r="AB6016" s="37"/>
    </row>
    <row r="6017" spans="1:28" x14ac:dyDescent="0.2">
      <c r="A6017" s="124"/>
      <c r="B6017" s="37"/>
      <c r="C6017" s="37"/>
      <c r="D6017" s="37"/>
      <c r="F6017" s="37"/>
      <c r="G6017" s="37"/>
      <c r="H6017" s="37"/>
      <c r="J6017" s="25"/>
      <c r="K6017" s="25"/>
      <c r="M6017" s="25"/>
      <c r="P6017" s="25"/>
      <c r="R6017" s="25"/>
      <c r="T6017" s="37"/>
      <c r="U6017" s="37"/>
      <c r="W6017" s="37"/>
      <c r="Y6017" s="37"/>
      <c r="Z6017" s="37"/>
      <c r="AB6017" s="37"/>
    </row>
    <row r="6018" spans="1:28" x14ac:dyDescent="0.2">
      <c r="A6018" s="124"/>
      <c r="B6018" s="37"/>
      <c r="C6018" s="37"/>
      <c r="D6018" s="37"/>
      <c r="F6018" s="37"/>
      <c r="G6018" s="37"/>
      <c r="H6018" s="37"/>
      <c r="J6018" s="25"/>
      <c r="K6018" s="25"/>
      <c r="M6018" s="25"/>
      <c r="P6018" s="25"/>
      <c r="R6018" s="25"/>
      <c r="T6018" s="37"/>
      <c r="U6018" s="37"/>
      <c r="W6018" s="37"/>
      <c r="Y6018" s="37"/>
      <c r="Z6018" s="37"/>
      <c r="AB6018" s="37"/>
    </row>
    <row r="6019" spans="1:28" x14ac:dyDescent="0.2">
      <c r="A6019" s="124"/>
      <c r="B6019" s="37"/>
      <c r="C6019" s="37"/>
      <c r="D6019" s="37"/>
      <c r="F6019" s="37"/>
      <c r="G6019" s="37"/>
      <c r="H6019" s="37"/>
      <c r="J6019" s="25"/>
      <c r="K6019" s="25"/>
      <c r="M6019" s="25"/>
      <c r="P6019" s="25"/>
      <c r="R6019" s="25"/>
      <c r="T6019" s="37"/>
      <c r="U6019" s="37"/>
      <c r="W6019" s="37"/>
      <c r="Y6019" s="37"/>
      <c r="Z6019" s="37"/>
      <c r="AB6019" s="37"/>
    </row>
    <row r="6020" spans="1:28" x14ac:dyDescent="0.2">
      <c r="A6020" s="124"/>
      <c r="B6020" s="37"/>
      <c r="C6020" s="37"/>
      <c r="D6020" s="37"/>
      <c r="F6020" s="37"/>
      <c r="G6020" s="37"/>
      <c r="H6020" s="37"/>
      <c r="J6020" s="25"/>
      <c r="K6020" s="25"/>
      <c r="M6020" s="25"/>
      <c r="P6020" s="25"/>
      <c r="R6020" s="25"/>
      <c r="T6020" s="37"/>
      <c r="U6020" s="37"/>
      <c r="W6020" s="37"/>
      <c r="Y6020" s="37"/>
      <c r="Z6020" s="37"/>
      <c r="AB6020" s="37"/>
    </row>
    <row r="6021" spans="1:28" x14ac:dyDescent="0.2">
      <c r="A6021" s="124"/>
      <c r="B6021" s="37"/>
      <c r="C6021" s="37"/>
      <c r="D6021" s="37"/>
      <c r="F6021" s="37"/>
      <c r="G6021" s="37"/>
      <c r="H6021" s="37"/>
      <c r="J6021" s="25"/>
      <c r="K6021" s="25"/>
      <c r="M6021" s="25"/>
      <c r="P6021" s="25"/>
      <c r="R6021" s="25"/>
      <c r="T6021" s="37"/>
      <c r="U6021" s="37"/>
      <c r="W6021" s="37"/>
      <c r="Y6021" s="37"/>
      <c r="Z6021" s="37"/>
      <c r="AB6021" s="37"/>
    </row>
    <row r="6022" spans="1:28" x14ac:dyDescent="0.2">
      <c r="A6022" s="124"/>
      <c r="B6022" s="37"/>
      <c r="C6022" s="37"/>
      <c r="D6022" s="37"/>
      <c r="F6022" s="37"/>
      <c r="G6022" s="37"/>
      <c r="H6022" s="37"/>
      <c r="J6022" s="25"/>
      <c r="K6022" s="25"/>
      <c r="M6022" s="25"/>
      <c r="P6022" s="25"/>
      <c r="R6022" s="25"/>
      <c r="T6022" s="37"/>
      <c r="U6022" s="37"/>
      <c r="W6022" s="37"/>
      <c r="Y6022" s="37"/>
      <c r="Z6022" s="37"/>
      <c r="AB6022" s="37"/>
    </row>
    <row r="6023" spans="1:28" x14ac:dyDescent="0.2">
      <c r="A6023" s="124"/>
      <c r="B6023" s="37"/>
      <c r="C6023" s="37"/>
      <c r="D6023" s="37"/>
      <c r="F6023" s="37"/>
      <c r="G6023" s="37"/>
      <c r="H6023" s="37"/>
      <c r="J6023" s="25"/>
      <c r="K6023" s="25"/>
      <c r="M6023" s="25"/>
      <c r="P6023" s="25"/>
      <c r="R6023" s="25"/>
      <c r="T6023" s="37"/>
      <c r="U6023" s="37"/>
      <c r="W6023" s="37"/>
      <c r="Y6023" s="37"/>
      <c r="Z6023" s="37"/>
      <c r="AB6023" s="37"/>
    </row>
    <row r="6024" spans="1:28" x14ac:dyDescent="0.2">
      <c r="A6024" s="124"/>
      <c r="B6024" s="37"/>
      <c r="C6024" s="37"/>
      <c r="D6024" s="37"/>
      <c r="F6024" s="37"/>
      <c r="G6024" s="37"/>
      <c r="H6024" s="37"/>
      <c r="J6024" s="25"/>
      <c r="K6024" s="25"/>
      <c r="M6024" s="25"/>
      <c r="P6024" s="25"/>
      <c r="R6024" s="25"/>
      <c r="T6024" s="37"/>
      <c r="U6024" s="37"/>
      <c r="W6024" s="37"/>
      <c r="Y6024" s="37"/>
      <c r="Z6024" s="37"/>
      <c r="AB6024" s="37"/>
    </row>
    <row r="6025" spans="1:28" x14ac:dyDescent="0.2">
      <c r="A6025" s="124"/>
      <c r="B6025" s="37"/>
      <c r="C6025" s="37"/>
      <c r="D6025" s="37"/>
      <c r="F6025" s="37"/>
      <c r="G6025" s="37"/>
      <c r="H6025" s="37"/>
      <c r="J6025" s="25"/>
      <c r="K6025" s="25"/>
      <c r="M6025" s="25"/>
      <c r="P6025" s="25"/>
      <c r="R6025" s="25"/>
      <c r="T6025" s="37"/>
      <c r="U6025" s="37"/>
      <c r="W6025" s="37"/>
      <c r="Y6025" s="37"/>
      <c r="Z6025" s="37"/>
      <c r="AB6025" s="37"/>
    </row>
    <row r="6026" spans="1:28" x14ac:dyDescent="0.2">
      <c r="A6026" s="124"/>
      <c r="B6026" s="37"/>
      <c r="C6026" s="37"/>
      <c r="D6026" s="37"/>
      <c r="F6026" s="37"/>
      <c r="G6026" s="37"/>
      <c r="H6026" s="37"/>
      <c r="J6026" s="25"/>
      <c r="K6026" s="25"/>
      <c r="M6026" s="25"/>
      <c r="P6026" s="25"/>
      <c r="R6026" s="25"/>
      <c r="T6026" s="37"/>
      <c r="U6026" s="37"/>
      <c r="W6026" s="37"/>
      <c r="Y6026" s="37"/>
      <c r="Z6026" s="37"/>
      <c r="AB6026" s="37"/>
    </row>
    <row r="6027" spans="1:28" x14ac:dyDescent="0.2">
      <c r="A6027" s="124"/>
      <c r="B6027" s="37"/>
      <c r="C6027" s="37"/>
      <c r="D6027" s="37"/>
      <c r="F6027" s="37"/>
      <c r="G6027" s="37"/>
      <c r="H6027" s="37"/>
      <c r="J6027" s="25"/>
      <c r="K6027" s="25"/>
      <c r="M6027" s="25"/>
      <c r="P6027" s="25"/>
      <c r="R6027" s="25"/>
      <c r="T6027" s="37"/>
      <c r="U6027" s="37"/>
      <c r="W6027" s="37"/>
      <c r="Y6027" s="37"/>
      <c r="Z6027" s="37"/>
      <c r="AB6027" s="37"/>
    </row>
    <row r="6028" spans="1:28" x14ac:dyDescent="0.2">
      <c r="A6028" s="124"/>
      <c r="B6028" s="37"/>
      <c r="C6028" s="37"/>
      <c r="D6028" s="37"/>
      <c r="F6028" s="37"/>
      <c r="G6028" s="37"/>
      <c r="H6028" s="37"/>
      <c r="J6028" s="25"/>
      <c r="K6028" s="25"/>
      <c r="M6028" s="25"/>
      <c r="P6028" s="25"/>
      <c r="R6028" s="25"/>
      <c r="T6028" s="37"/>
      <c r="U6028" s="37"/>
      <c r="W6028" s="37"/>
      <c r="Y6028" s="37"/>
      <c r="Z6028" s="37"/>
      <c r="AB6028" s="37"/>
    </row>
    <row r="6029" spans="1:28" x14ac:dyDescent="0.2">
      <c r="A6029" s="124"/>
      <c r="B6029" s="37"/>
      <c r="C6029" s="37"/>
      <c r="D6029" s="37"/>
      <c r="F6029" s="37"/>
      <c r="G6029" s="37"/>
      <c r="H6029" s="37"/>
      <c r="J6029" s="25"/>
      <c r="K6029" s="25"/>
      <c r="M6029" s="25"/>
      <c r="P6029" s="25"/>
      <c r="R6029" s="25"/>
      <c r="T6029" s="37"/>
      <c r="U6029" s="37"/>
      <c r="W6029" s="37"/>
      <c r="Y6029" s="37"/>
      <c r="Z6029" s="37"/>
      <c r="AB6029" s="37"/>
    </row>
    <row r="6030" spans="1:28" x14ac:dyDescent="0.2">
      <c r="A6030" s="124"/>
      <c r="B6030" s="37"/>
      <c r="C6030" s="37"/>
      <c r="D6030" s="37"/>
      <c r="F6030" s="37"/>
      <c r="G6030" s="37"/>
      <c r="H6030" s="37"/>
      <c r="J6030" s="25"/>
      <c r="K6030" s="25"/>
      <c r="M6030" s="25"/>
      <c r="P6030" s="25"/>
      <c r="R6030" s="25"/>
      <c r="T6030" s="37"/>
      <c r="U6030" s="37"/>
      <c r="W6030" s="37"/>
      <c r="Y6030" s="37"/>
      <c r="Z6030" s="37"/>
      <c r="AB6030" s="37"/>
    </row>
    <row r="6031" spans="1:28" x14ac:dyDescent="0.2">
      <c r="A6031" s="124"/>
      <c r="B6031" s="37"/>
      <c r="C6031" s="37"/>
      <c r="D6031" s="37"/>
      <c r="F6031" s="37"/>
      <c r="G6031" s="37"/>
      <c r="H6031" s="37"/>
      <c r="J6031" s="25"/>
      <c r="K6031" s="25"/>
      <c r="M6031" s="25"/>
      <c r="P6031" s="25"/>
      <c r="R6031" s="25"/>
      <c r="T6031" s="37"/>
      <c r="U6031" s="37"/>
      <c r="W6031" s="37"/>
      <c r="Y6031" s="37"/>
      <c r="Z6031" s="37"/>
      <c r="AB6031" s="37"/>
    </row>
    <row r="6032" spans="1:28" x14ac:dyDescent="0.2">
      <c r="A6032" s="124"/>
      <c r="B6032" s="37"/>
      <c r="C6032" s="37"/>
      <c r="D6032" s="37"/>
      <c r="F6032" s="37"/>
      <c r="G6032" s="37"/>
      <c r="H6032" s="37"/>
      <c r="J6032" s="25"/>
      <c r="K6032" s="25"/>
      <c r="M6032" s="25"/>
      <c r="P6032" s="25"/>
      <c r="R6032" s="25"/>
      <c r="T6032" s="37"/>
      <c r="U6032" s="37"/>
      <c r="W6032" s="37"/>
      <c r="Y6032" s="37"/>
      <c r="Z6032" s="37"/>
      <c r="AB6032" s="37"/>
    </row>
    <row r="6033" spans="1:28" x14ac:dyDescent="0.2">
      <c r="A6033" s="124"/>
      <c r="B6033" s="37"/>
      <c r="C6033" s="37"/>
      <c r="D6033" s="37"/>
      <c r="F6033" s="37"/>
      <c r="G6033" s="37"/>
      <c r="H6033" s="37"/>
      <c r="J6033" s="25"/>
      <c r="K6033" s="25"/>
      <c r="M6033" s="25"/>
      <c r="P6033" s="25"/>
      <c r="R6033" s="25"/>
      <c r="T6033" s="37"/>
      <c r="U6033" s="37"/>
      <c r="W6033" s="37"/>
      <c r="Y6033" s="37"/>
      <c r="Z6033" s="37"/>
      <c r="AB6033" s="37"/>
    </row>
    <row r="6034" spans="1:28" x14ac:dyDescent="0.2">
      <c r="A6034" s="124"/>
      <c r="B6034" s="37"/>
      <c r="C6034" s="37"/>
      <c r="D6034" s="37"/>
      <c r="F6034" s="37"/>
      <c r="G6034" s="37"/>
      <c r="H6034" s="37"/>
      <c r="J6034" s="25"/>
      <c r="K6034" s="25"/>
      <c r="M6034" s="25"/>
      <c r="P6034" s="25"/>
      <c r="R6034" s="25"/>
      <c r="T6034" s="37"/>
      <c r="U6034" s="37"/>
      <c r="W6034" s="37"/>
      <c r="Y6034" s="37"/>
      <c r="Z6034" s="37"/>
      <c r="AB6034" s="37"/>
    </row>
    <row r="6035" spans="1:28" x14ac:dyDescent="0.2">
      <c r="A6035" s="124"/>
      <c r="B6035" s="37"/>
      <c r="C6035" s="37"/>
      <c r="D6035" s="37"/>
      <c r="F6035" s="37"/>
      <c r="G6035" s="37"/>
      <c r="H6035" s="37"/>
      <c r="J6035" s="25"/>
      <c r="K6035" s="25"/>
      <c r="M6035" s="25"/>
      <c r="P6035" s="25"/>
      <c r="R6035" s="25"/>
      <c r="T6035" s="37"/>
      <c r="U6035" s="37"/>
      <c r="W6035" s="37"/>
      <c r="Y6035" s="37"/>
      <c r="Z6035" s="37"/>
      <c r="AB6035" s="37"/>
    </row>
    <row r="6036" spans="1:28" x14ac:dyDescent="0.2">
      <c r="A6036" s="124"/>
      <c r="B6036" s="37"/>
      <c r="C6036" s="37"/>
      <c r="D6036" s="37"/>
      <c r="F6036" s="37"/>
      <c r="G6036" s="37"/>
      <c r="H6036" s="37"/>
      <c r="J6036" s="25"/>
      <c r="K6036" s="25"/>
      <c r="M6036" s="25"/>
      <c r="P6036" s="25"/>
      <c r="R6036" s="25"/>
      <c r="T6036" s="37"/>
      <c r="U6036" s="37"/>
      <c r="W6036" s="37"/>
      <c r="Y6036" s="37"/>
      <c r="Z6036" s="37"/>
      <c r="AB6036" s="37"/>
    </row>
    <row r="6037" spans="1:28" x14ac:dyDescent="0.2">
      <c r="A6037" s="124"/>
      <c r="B6037" s="37"/>
      <c r="C6037" s="37"/>
      <c r="D6037" s="37"/>
      <c r="F6037" s="37"/>
      <c r="G6037" s="37"/>
      <c r="H6037" s="37"/>
      <c r="J6037" s="25"/>
      <c r="K6037" s="25"/>
      <c r="M6037" s="25"/>
      <c r="P6037" s="25"/>
      <c r="R6037" s="25"/>
      <c r="T6037" s="37"/>
      <c r="U6037" s="37"/>
      <c r="W6037" s="37"/>
      <c r="Y6037" s="37"/>
      <c r="Z6037" s="37"/>
      <c r="AB6037" s="37"/>
    </row>
    <row r="6038" spans="1:28" x14ac:dyDescent="0.2">
      <c r="A6038" s="124"/>
      <c r="B6038" s="37"/>
      <c r="C6038" s="37"/>
      <c r="D6038" s="37"/>
      <c r="F6038" s="37"/>
      <c r="G6038" s="37"/>
      <c r="H6038" s="37"/>
      <c r="J6038" s="25"/>
      <c r="K6038" s="25"/>
      <c r="M6038" s="25"/>
      <c r="P6038" s="25"/>
      <c r="R6038" s="25"/>
      <c r="T6038" s="37"/>
      <c r="U6038" s="37"/>
      <c r="W6038" s="37"/>
      <c r="Y6038" s="37"/>
      <c r="Z6038" s="37"/>
      <c r="AB6038" s="37"/>
    </row>
    <row r="6039" spans="1:28" x14ac:dyDescent="0.2">
      <c r="A6039" s="124"/>
      <c r="B6039" s="37"/>
      <c r="C6039" s="37"/>
      <c r="D6039" s="37"/>
      <c r="F6039" s="37"/>
      <c r="G6039" s="37"/>
      <c r="H6039" s="37"/>
      <c r="J6039" s="25"/>
      <c r="K6039" s="25"/>
      <c r="M6039" s="25"/>
      <c r="P6039" s="25"/>
      <c r="R6039" s="25"/>
      <c r="T6039" s="37"/>
      <c r="U6039" s="37"/>
      <c r="W6039" s="37"/>
      <c r="Y6039" s="37"/>
      <c r="Z6039" s="37"/>
      <c r="AB6039" s="37"/>
    </row>
    <row r="6040" spans="1:28" x14ac:dyDescent="0.2">
      <c r="A6040" s="124"/>
      <c r="B6040" s="37"/>
      <c r="C6040" s="37"/>
      <c r="D6040" s="37"/>
      <c r="F6040" s="37"/>
      <c r="G6040" s="37"/>
      <c r="H6040" s="37"/>
      <c r="J6040" s="25"/>
      <c r="K6040" s="25"/>
      <c r="M6040" s="25"/>
      <c r="P6040" s="25"/>
      <c r="R6040" s="25"/>
      <c r="T6040" s="37"/>
      <c r="U6040" s="37"/>
      <c r="W6040" s="37"/>
      <c r="Y6040" s="37"/>
      <c r="Z6040" s="37"/>
      <c r="AB6040" s="37"/>
    </row>
    <row r="6041" spans="1:28" x14ac:dyDescent="0.2">
      <c r="A6041" s="124"/>
      <c r="B6041" s="37"/>
      <c r="C6041" s="37"/>
      <c r="D6041" s="37"/>
      <c r="F6041" s="37"/>
      <c r="G6041" s="37"/>
      <c r="H6041" s="37"/>
      <c r="J6041" s="25"/>
      <c r="K6041" s="25"/>
      <c r="M6041" s="25"/>
      <c r="P6041" s="25"/>
      <c r="R6041" s="25"/>
      <c r="T6041" s="37"/>
      <c r="U6041" s="37"/>
      <c r="W6041" s="37"/>
      <c r="Y6041" s="37"/>
      <c r="Z6041" s="37"/>
      <c r="AB6041" s="37"/>
    </row>
    <row r="6042" spans="1:28" x14ac:dyDescent="0.2">
      <c r="A6042" s="124"/>
      <c r="B6042" s="37"/>
      <c r="C6042" s="37"/>
      <c r="D6042" s="37"/>
      <c r="F6042" s="37"/>
      <c r="G6042" s="37"/>
      <c r="H6042" s="37"/>
      <c r="J6042" s="25"/>
      <c r="K6042" s="25"/>
      <c r="M6042" s="25"/>
      <c r="P6042" s="25"/>
      <c r="R6042" s="25"/>
      <c r="T6042" s="37"/>
      <c r="U6042" s="37"/>
      <c r="W6042" s="37"/>
      <c r="Y6042" s="37"/>
      <c r="Z6042" s="37"/>
      <c r="AB6042" s="37"/>
    </row>
    <row r="6043" spans="1:28" x14ac:dyDescent="0.2">
      <c r="A6043" s="124"/>
      <c r="B6043" s="37"/>
      <c r="C6043" s="37"/>
      <c r="D6043" s="37"/>
      <c r="F6043" s="37"/>
      <c r="G6043" s="37"/>
      <c r="H6043" s="37"/>
      <c r="J6043" s="25"/>
      <c r="K6043" s="25"/>
      <c r="M6043" s="25"/>
      <c r="P6043" s="25"/>
      <c r="R6043" s="25"/>
      <c r="T6043" s="37"/>
      <c r="U6043" s="37"/>
      <c r="W6043" s="37"/>
      <c r="Y6043" s="37"/>
      <c r="Z6043" s="37"/>
      <c r="AB6043" s="37"/>
    </row>
    <row r="6044" spans="1:28" x14ac:dyDescent="0.2">
      <c r="A6044" s="124"/>
      <c r="B6044" s="37"/>
      <c r="C6044" s="37"/>
      <c r="D6044" s="37"/>
      <c r="F6044" s="37"/>
      <c r="G6044" s="37"/>
      <c r="H6044" s="37"/>
      <c r="J6044" s="25"/>
      <c r="K6044" s="25"/>
      <c r="M6044" s="25"/>
      <c r="P6044" s="25"/>
      <c r="R6044" s="25"/>
      <c r="T6044" s="37"/>
      <c r="U6044" s="37"/>
      <c r="W6044" s="37"/>
      <c r="Y6044" s="37"/>
      <c r="Z6044" s="37"/>
      <c r="AB6044" s="37"/>
    </row>
    <row r="6045" spans="1:28" x14ac:dyDescent="0.2">
      <c r="A6045" s="124"/>
      <c r="B6045" s="37"/>
      <c r="C6045" s="37"/>
      <c r="D6045" s="37"/>
      <c r="F6045" s="37"/>
      <c r="G6045" s="37"/>
      <c r="H6045" s="37"/>
      <c r="J6045" s="25"/>
      <c r="K6045" s="25"/>
      <c r="M6045" s="25"/>
      <c r="P6045" s="25"/>
      <c r="R6045" s="25"/>
      <c r="T6045" s="37"/>
      <c r="U6045" s="37"/>
      <c r="W6045" s="37"/>
      <c r="Y6045" s="37"/>
      <c r="Z6045" s="37"/>
      <c r="AB6045" s="37"/>
    </row>
    <row r="6046" spans="1:28" x14ac:dyDescent="0.2">
      <c r="A6046" s="124"/>
      <c r="B6046" s="37"/>
      <c r="C6046" s="37"/>
      <c r="D6046" s="37"/>
      <c r="F6046" s="37"/>
      <c r="G6046" s="37"/>
      <c r="H6046" s="37"/>
      <c r="J6046" s="25"/>
      <c r="K6046" s="25"/>
      <c r="M6046" s="25"/>
      <c r="P6046" s="25"/>
      <c r="R6046" s="25"/>
      <c r="T6046" s="37"/>
      <c r="U6046" s="37"/>
      <c r="W6046" s="37"/>
      <c r="Y6046" s="37"/>
      <c r="Z6046" s="37"/>
      <c r="AB6046" s="37"/>
    </row>
    <row r="6047" spans="1:28" x14ac:dyDescent="0.2">
      <c r="A6047" s="124"/>
      <c r="B6047" s="37"/>
      <c r="C6047" s="37"/>
      <c r="D6047" s="37"/>
      <c r="F6047" s="37"/>
      <c r="G6047" s="37"/>
      <c r="H6047" s="37"/>
      <c r="J6047" s="25"/>
      <c r="K6047" s="25"/>
      <c r="M6047" s="25"/>
      <c r="P6047" s="25"/>
      <c r="R6047" s="25"/>
      <c r="T6047" s="37"/>
      <c r="U6047" s="37"/>
      <c r="W6047" s="37"/>
      <c r="Y6047" s="37"/>
      <c r="Z6047" s="37"/>
      <c r="AB6047" s="37"/>
    </row>
    <row r="6048" spans="1:28" x14ac:dyDescent="0.2">
      <c r="A6048" s="124"/>
      <c r="B6048" s="37"/>
      <c r="C6048" s="37"/>
      <c r="D6048" s="37"/>
      <c r="F6048" s="37"/>
      <c r="G6048" s="37"/>
      <c r="H6048" s="37"/>
      <c r="J6048" s="25"/>
      <c r="K6048" s="25"/>
      <c r="M6048" s="25"/>
      <c r="P6048" s="25"/>
      <c r="R6048" s="25"/>
      <c r="T6048" s="37"/>
      <c r="U6048" s="37"/>
      <c r="W6048" s="37"/>
      <c r="Y6048" s="37"/>
      <c r="Z6048" s="37"/>
      <c r="AB6048" s="37"/>
    </row>
    <row r="6049" spans="1:28" x14ac:dyDescent="0.2">
      <c r="A6049" s="124"/>
      <c r="B6049" s="37"/>
      <c r="C6049" s="37"/>
      <c r="D6049" s="37"/>
      <c r="F6049" s="37"/>
      <c r="G6049" s="37"/>
      <c r="H6049" s="37"/>
      <c r="J6049" s="25"/>
      <c r="K6049" s="25"/>
      <c r="M6049" s="25"/>
      <c r="P6049" s="25"/>
      <c r="R6049" s="25"/>
      <c r="T6049" s="37"/>
      <c r="U6049" s="37"/>
      <c r="W6049" s="37"/>
      <c r="Y6049" s="37"/>
      <c r="Z6049" s="37"/>
      <c r="AB6049" s="37"/>
    </row>
    <row r="6050" spans="1:28" x14ac:dyDescent="0.2">
      <c r="A6050" s="124"/>
      <c r="B6050" s="37"/>
      <c r="C6050" s="37"/>
      <c r="D6050" s="37"/>
      <c r="F6050" s="37"/>
      <c r="G6050" s="37"/>
      <c r="H6050" s="37"/>
      <c r="J6050" s="25"/>
      <c r="K6050" s="25"/>
      <c r="M6050" s="25"/>
      <c r="P6050" s="25"/>
      <c r="R6050" s="25"/>
      <c r="T6050" s="37"/>
      <c r="U6050" s="37"/>
      <c r="W6050" s="37"/>
      <c r="Y6050" s="37"/>
      <c r="Z6050" s="37"/>
      <c r="AB6050" s="37"/>
    </row>
    <row r="6051" spans="1:28" x14ac:dyDescent="0.2">
      <c r="A6051" s="124"/>
      <c r="B6051" s="37"/>
      <c r="C6051" s="37"/>
      <c r="D6051" s="37"/>
      <c r="F6051" s="37"/>
      <c r="G6051" s="37"/>
      <c r="H6051" s="37"/>
      <c r="J6051" s="25"/>
      <c r="K6051" s="25"/>
      <c r="M6051" s="25"/>
      <c r="P6051" s="25"/>
      <c r="R6051" s="25"/>
      <c r="T6051" s="37"/>
      <c r="U6051" s="37"/>
      <c r="W6051" s="37"/>
      <c r="Y6051" s="37"/>
      <c r="Z6051" s="37"/>
      <c r="AB6051" s="37"/>
    </row>
    <row r="6052" spans="1:28" x14ac:dyDescent="0.2">
      <c r="A6052" s="124"/>
      <c r="B6052" s="37"/>
      <c r="C6052" s="37"/>
      <c r="D6052" s="37"/>
      <c r="F6052" s="37"/>
      <c r="G6052" s="37"/>
      <c r="H6052" s="37"/>
      <c r="J6052" s="25"/>
      <c r="K6052" s="25"/>
      <c r="M6052" s="25"/>
      <c r="P6052" s="25"/>
      <c r="R6052" s="25"/>
      <c r="T6052" s="37"/>
      <c r="U6052" s="37"/>
      <c r="W6052" s="37"/>
      <c r="Y6052" s="37"/>
      <c r="Z6052" s="37"/>
      <c r="AB6052" s="37"/>
    </row>
    <row r="6053" spans="1:28" x14ac:dyDescent="0.2">
      <c r="A6053" s="124"/>
      <c r="B6053" s="37"/>
      <c r="C6053" s="37"/>
      <c r="D6053" s="37"/>
      <c r="F6053" s="37"/>
      <c r="G6053" s="37"/>
      <c r="H6053" s="37"/>
      <c r="J6053" s="25"/>
      <c r="K6053" s="25"/>
      <c r="M6053" s="25"/>
      <c r="P6053" s="25"/>
      <c r="R6053" s="25"/>
      <c r="T6053" s="37"/>
      <c r="U6053" s="37"/>
      <c r="W6053" s="37"/>
      <c r="Y6053" s="37"/>
      <c r="Z6053" s="37"/>
      <c r="AB6053" s="37"/>
    </row>
    <row r="6054" spans="1:28" x14ac:dyDescent="0.2">
      <c r="A6054" s="124"/>
      <c r="B6054" s="37"/>
      <c r="C6054" s="37"/>
      <c r="D6054" s="37"/>
      <c r="F6054" s="37"/>
      <c r="G6054" s="37"/>
      <c r="H6054" s="37"/>
      <c r="J6054" s="25"/>
      <c r="K6054" s="25"/>
      <c r="M6054" s="25"/>
      <c r="P6054" s="25"/>
      <c r="R6054" s="25"/>
      <c r="T6054" s="37"/>
      <c r="U6054" s="37"/>
      <c r="W6054" s="37"/>
      <c r="Y6054" s="37"/>
      <c r="Z6054" s="37"/>
      <c r="AB6054" s="37"/>
    </row>
    <row r="6055" spans="1:28" x14ac:dyDescent="0.2">
      <c r="A6055" s="124"/>
      <c r="B6055" s="37"/>
      <c r="C6055" s="37"/>
      <c r="D6055" s="37"/>
      <c r="F6055" s="37"/>
      <c r="G6055" s="37"/>
      <c r="H6055" s="37"/>
      <c r="J6055" s="25"/>
      <c r="K6055" s="25"/>
      <c r="M6055" s="25"/>
      <c r="P6055" s="25"/>
      <c r="R6055" s="25"/>
      <c r="T6055" s="37"/>
      <c r="U6055" s="37"/>
      <c r="W6055" s="37"/>
      <c r="Y6055" s="37"/>
      <c r="Z6055" s="37"/>
      <c r="AB6055" s="37"/>
    </row>
    <row r="6056" spans="1:28" x14ac:dyDescent="0.2">
      <c r="A6056" s="124"/>
      <c r="B6056" s="37"/>
      <c r="C6056" s="37"/>
      <c r="D6056" s="37"/>
      <c r="F6056" s="37"/>
      <c r="G6056" s="37"/>
      <c r="H6056" s="37"/>
      <c r="J6056" s="25"/>
      <c r="K6056" s="25"/>
      <c r="M6056" s="25"/>
      <c r="P6056" s="25"/>
      <c r="R6056" s="25"/>
      <c r="T6056" s="37"/>
      <c r="U6056" s="37"/>
      <c r="W6056" s="37"/>
      <c r="Y6056" s="37"/>
      <c r="Z6056" s="37"/>
      <c r="AB6056" s="37"/>
    </row>
    <row r="6057" spans="1:28" x14ac:dyDescent="0.2">
      <c r="A6057" s="124"/>
      <c r="B6057" s="37"/>
      <c r="C6057" s="37"/>
      <c r="D6057" s="37"/>
      <c r="F6057" s="37"/>
      <c r="G6057" s="37"/>
      <c r="H6057" s="37"/>
      <c r="J6057" s="25"/>
      <c r="K6057" s="25"/>
      <c r="M6057" s="25"/>
      <c r="P6057" s="25"/>
      <c r="R6057" s="25"/>
      <c r="T6057" s="37"/>
      <c r="U6057" s="37"/>
      <c r="W6057" s="37"/>
      <c r="Y6057" s="37"/>
      <c r="Z6057" s="37"/>
      <c r="AB6057" s="37"/>
    </row>
    <row r="6058" spans="1:28" x14ac:dyDescent="0.2">
      <c r="A6058" s="124"/>
      <c r="B6058" s="37"/>
      <c r="C6058" s="37"/>
      <c r="D6058" s="37"/>
      <c r="F6058" s="37"/>
      <c r="G6058" s="37"/>
      <c r="H6058" s="37"/>
      <c r="J6058" s="25"/>
      <c r="K6058" s="25"/>
      <c r="M6058" s="25"/>
      <c r="P6058" s="25"/>
      <c r="R6058" s="25"/>
      <c r="T6058" s="37"/>
      <c r="U6058" s="37"/>
      <c r="W6058" s="37"/>
      <c r="Y6058" s="37"/>
      <c r="Z6058" s="37"/>
      <c r="AB6058" s="37"/>
    </row>
    <row r="6059" spans="1:28" x14ac:dyDescent="0.2">
      <c r="A6059" s="124"/>
      <c r="B6059" s="37"/>
      <c r="C6059" s="37"/>
      <c r="D6059" s="37"/>
      <c r="F6059" s="37"/>
      <c r="G6059" s="37"/>
      <c r="H6059" s="37"/>
      <c r="J6059" s="25"/>
      <c r="K6059" s="25"/>
      <c r="M6059" s="25"/>
      <c r="P6059" s="25"/>
      <c r="R6059" s="25"/>
      <c r="T6059" s="37"/>
      <c r="U6059" s="37"/>
      <c r="W6059" s="37"/>
      <c r="Y6059" s="37"/>
      <c r="Z6059" s="37"/>
      <c r="AB6059" s="37"/>
    </row>
    <row r="6060" spans="1:28" x14ac:dyDescent="0.2">
      <c r="A6060" s="124"/>
      <c r="B6060" s="37"/>
      <c r="C6060" s="37"/>
      <c r="D6060" s="37"/>
      <c r="F6060" s="37"/>
      <c r="G6060" s="37"/>
      <c r="H6060" s="37"/>
      <c r="J6060" s="25"/>
      <c r="K6060" s="25"/>
      <c r="M6060" s="25"/>
      <c r="P6060" s="25"/>
      <c r="R6060" s="25"/>
      <c r="T6060" s="37"/>
      <c r="U6060" s="37"/>
      <c r="W6060" s="37"/>
      <c r="Y6060" s="37"/>
      <c r="Z6060" s="37"/>
      <c r="AB6060" s="37"/>
    </row>
    <row r="6061" spans="1:28" x14ac:dyDescent="0.2">
      <c r="A6061" s="124"/>
      <c r="B6061" s="37"/>
      <c r="C6061" s="37"/>
      <c r="D6061" s="37"/>
      <c r="F6061" s="37"/>
      <c r="G6061" s="37"/>
      <c r="H6061" s="37"/>
      <c r="J6061" s="25"/>
      <c r="K6061" s="25"/>
      <c r="M6061" s="25"/>
      <c r="P6061" s="25"/>
      <c r="R6061" s="25"/>
      <c r="T6061" s="37"/>
      <c r="U6061" s="37"/>
      <c r="W6061" s="37"/>
      <c r="Y6061" s="37"/>
      <c r="Z6061" s="37"/>
      <c r="AB6061" s="37"/>
    </row>
    <row r="6062" spans="1:28" x14ac:dyDescent="0.2">
      <c r="A6062" s="124"/>
      <c r="B6062" s="37"/>
      <c r="C6062" s="37"/>
      <c r="D6062" s="37"/>
      <c r="F6062" s="37"/>
      <c r="G6062" s="37"/>
      <c r="H6062" s="37"/>
      <c r="J6062" s="25"/>
      <c r="K6062" s="25"/>
      <c r="M6062" s="25"/>
      <c r="P6062" s="25"/>
      <c r="R6062" s="25"/>
      <c r="T6062" s="37"/>
      <c r="U6062" s="37"/>
      <c r="W6062" s="37"/>
      <c r="Y6062" s="37"/>
      <c r="Z6062" s="37"/>
      <c r="AB6062" s="37"/>
    </row>
    <row r="6063" spans="1:28" x14ac:dyDescent="0.2">
      <c r="A6063" s="124"/>
      <c r="B6063" s="37"/>
      <c r="C6063" s="37"/>
      <c r="D6063" s="37"/>
      <c r="F6063" s="37"/>
      <c r="G6063" s="37"/>
      <c r="H6063" s="37"/>
      <c r="J6063" s="25"/>
      <c r="K6063" s="25"/>
      <c r="M6063" s="25"/>
      <c r="P6063" s="25"/>
      <c r="R6063" s="25"/>
      <c r="T6063" s="37"/>
      <c r="U6063" s="37"/>
      <c r="W6063" s="37"/>
      <c r="Y6063" s="37"/>
      <c r="Z6063" s="37"/>
      <c r="AB6063" s="37"/>
    </row>
    <row r="6064" spans="1:28" x14ac:dyDescent="0.2">
      <c r="A6064" s="124"/>
      <c r="B6064" s="37"/>
      <c r="C6064" s="37"/>
      <c r="D6064" s="37"/>
      <c r="F6064" s="37"/>
      <c r="G6064" s="37"/>
      <c r="H6064" s="37"/>
      <c r="J6064" s="25"/>
      <c r="K6064" s="25"/>
      <c r="M6064" s="25"/>
      <c r="P6064" s="25"/>
      <c r="R6064" s="25"/>
      <c r="T6064" s="37"/>
      <c r="U6064" s="37"/>
      <c r="W6064" s="37"/>
      <c r="Y6064" s="37"/>
      <c r="Z6064" s="37"/>
      <c r="AB6064" s="37"/>
    </row>
    <row r="6065" spans="1:28" x14ac:dyDescent="0.2">
      <c r="A6065" s="124"/>
      <c r="B6065" s="37"/>
      <c r="C6065" s="37"/>
      <c r="D6065" s="37"/>
      <c r="F6065" s="37"/>
      <c r="G6065" s="37"/>
      <c r="H6065" s="37"/>
      <c r="J6065" s="25"/>
      <c r="K6065" s="25"/>
      <c r="M6065" s="25"/>
      <c r="P6065" s="25"/>
      <c r="R6065" s="25"/>
      <c r="T6065" s="37"/>
      <c r="U6065" s="37"/>
      <c r="W6065" s="37"/>
      <c r="Y6065" s="37"/>
      <c r="Z6065" s="37"/>
      <c r="AB6065" s="37"/>
    </row>
    <row r="6066" spans="1:28" x14ac:dyDescent="0.2">
      <c r="A6066" s="124"/>
      <c r="B6066" s="37"/>
      <c r="C6066" s="37"/>
      <c r="D6066" s="37"/>
      <c r="F6066" s="37"/>
      <c r="G6066" s="37"/>
      <c r="H6066" s="37"/>
      <c r="J6066" s="25"/>
      <c r="K6066" s="25"/>
      <c r="M6066" s="25"/>
      <c r="P6066" s="25"/>
      <c r="R6066" s="25"/>
      <c r="T6066" s="37"/>
      <c r="U6066" s="37"/>
      <c r="W6066" s="37"/>
      <c r="Y6066" s="37"/>
      <c r="Z6066" s="37"/>
      <c r="AB6066" s="37"/>
    </row>
    <row r="6067" spans="1:28" x14ac:dyDescent="0.2">
      <c r="A6067" s="124"/>
      <c r="B6067" s="37"/>
      <c r="C6067" s="37"/>
      <c r="D6067" s="37"/>
      <c r="F6067" s="37"/>
      <c r="G6067" s="37"/>
      <c r="H6067" s="37"/>
      <c r="J6067" s="25"/>
      <c r="K6067" s="25"/>
      <c r="M6067" s="25"/>
      <c r="P6067" s="25"/>
      <c r="R6067" s="25"/>
      <c r="T6067" s="37"/>
      <c r="U6067" s="37"/>
      <c r="W6067" s="37"/>
      <c r="Y6067" s="37"/>
      <c r="Z6067" s="37"/>
      <c r="AB6067" s="37"/>
    </row>
    <row r="6068" spans="1:28" x14ac:dyDescent="0.2">
      <c r="A6068" s="124"/>
      <c r="B6068" s="37"/>
      <c r="C6068" s="37"/>
      <c r="D6068" s="37"/>
      <c r="F6068" s="37"/>
      <c r="G6068" s="37"/>
      <c r="H6068" s="37"/>
      <c r="J6068" s="25"/>
      <c r="K6068" s="25"/>
      <c r="M6068" s="25"/>
      <c r="P6068" s="25"/>
      <c r="R6068" s="25"/>
      <c r="T6068" s="37"/>
      <c r="U6068" s="37"/>
      <c r="W6068" s="37"/>
      <c r="Y6068" s="37"/>
      <c r="Z6068" s="37"/>
      <c r="AB6068" s="37"/>
    </row>
    <row r="6069" spans="1:28" x14ac:dyDescent="0.2">
      <c r="A6069" s="124"/>
      <c r="B6069" s="37"/>
      <c r="C6069" s="37"/>
      <c r="D6069" s="37"/>
      <c r="F6069" s="37"/>
      <c r="G6069" s="37"/>
      <c r="H6069" s="37"/>
      <c r="J6069" s="25"/>
      <c r="K6069" s="25"/>
      <c r="M6069" s="25"/>
      <c r="P6069" s="25"/>
      <c r="R6069" s="25"/>
      <c r="T6069" s="37"/>
      <c r="U6069" s="37"/>
      <c r="W6069" s="37"/>
      <c r="Y6069" s="37"/>
      <c r="Z6069" s="37"/>
      <c r="AB6069" s="37"/>
    </row>
    <row r="6070" spans="1:28" x14ac:dyDescent="0.2">
      <c r="A6070" s="124"/>
      <c r="B6070" s="37"/>
      <c r="C6070" s="37"/>
      <c r="D6070" s="37"/>
      <c r="F6070" s="37"/>
      <c r="G6070" s="37"/>
      <c r="H6070" s="37"/>
      <c r="J6070" s="25"/>
      <c r="K6070" s="25"/>
      <c r="M6070" s="25"/>
      <c r="P6070" s="25"/>
      <c r="R6070" s="25"/>
      <c r="T6070" s="37"/>
      <c r="U6070" s="37"/>
      <c r="W6070" s="37"/>
      <c r="Y6070" s="37"/>
      <c r="Z6070" s="37"/>
      <c r="AB6070" s="37"/>
    </row>
    <row r="6071" spans="1:28" x14ac:dyDescent="0.2">
      <c r="A6071" s="124"/>
      <c r="B6071" s="37"/>
      <c r="C6071" s="37"/>
      <c r="D6071" s="37"/>
      <c r="F6071" s="37"/>
      <c r="G6071" s="37"/>
      <c r="H6071" s="37"/>
      <c r="J6071" s="25"/>
      <c r="K6071" s="25"/>
      <c r="M6071" s="25"/>
      <c r="P6071" s="25"/>
      <c r="R6071" s="25"/>
      <c r="T6071" s="37"/>
      <c r="U6071" s="37"/>
      <c r="W6071" s="37"/>
      <c r="Y6071" s="37"/>
      <c r="Z6071" s="37"/>
      <c r="AB6071" s="37"/>
    </row>
    <row r="6072" spans="1:28" x14ac:dyDescent="0.2">
      <c r="A6072" s="124"/>
      <c r="B6072" s="37"/>
      <c r="C6072" s="37"/>
      <c r="D6072" s="37"/>
      <c r="F6072" s="37"/>
      <c r="G6072" s="37"/>
      <c r="H6072" s="37"/>
      <c r="J6072" s="25"/>
      <c r="K6072" s="25"/>
      <c r="M6072" s="25"/>
      <c r="P6072" s="25"/>
      <c r="R6072" s="25"/>
      <c r="T6072" s="37"/>
      <c r="U6072" s="37"/>
      <c r="W6072" s="37"/>
      <c r="Y6072" s="37"/>
      <c r="Z6072" s="37"/>
      <c r="AB6072" s="37"/>
    </row>
    <row r="6073" spans="1:28" x14ac:dyDescent="0.2">
      <c r="A6073" s="124"/>
      <c r="B6073" s="37"/>
      <c r="C6073" s="37"/>
      <c r="D6073" s="37"/>
      <c r="F6073" s="37"/>
      <c r="G6073" s="37"/>
      <c r="H6073" s="37"/>
      <c r="J6073" s="25"/>
      <c r="K6073" s="25"/>
      <c r="M6073" s="25"/>
      <c r="P6073" s="25"/>
      <c r="R6073" s="25"/>
      <c r="T6073" s="37"/>
      <c r="U6073" s="37"/>
      <c r="W6073" s="37"/>
      <c r="Y6073" s="37"/>
      <c r="Z6073" s="37"/>
      <c r="AB6073" s="37"/>
    </row>
    <row r="6074" spans="1:28" x14ac:dyDescent="0.2">
      <c r="A6074" s="124"/>
      <c r="B6074" s="37"/>
      <c r="C6074" s="37"/>
      <c r="D6074" s="37"/>
      <c r="F6074" s="37"/>
      <c r="G6074" s="37"/>
      <c r="H6074" s="37"/>
      <c r="J6074" s="25"/>
      <c r="K6074" s="25"/>
      <c r="M6074" s="25"/>
      <c r="P6074" s="25"/>
      <c r="R6074" s="25"/>
      <c r="T6074" s="37"/>
      <c r="U6074" s="37"/>
      <c r="W6074" s="37"/>
      <c r="Y6074" s="37"/>
      <c r="Z6074" s="37"/>
      <c r="AB6074" s="37"/>
    </row>
    <row r="6075" spans="1:28" x14ac:dyDescent="0.2">
      <c r="A6075" s="124"/>
      <c r="B6075" s="37"/>
      <c r="C6075" s="37"/>
      <c r="D6075" s="37"/>
      <c r="F6075" s="37"/>
      <c r="G6075" s="37"/>
      <c r="H6075" s="37"/>
      <c r="J6075" s="25"/>
      <c r="K6075" s="25"/>
      <c r="M6075" s="25"/>
      <c r="P6075" s="25"/>
      <c r="R6075" s="25"/>
      <c r="T6075" s="37"/>
      <c r="U6075" s="37"/>
      <c r="W6075" s="37"/>
      <c r="Y6075" s="37"/>
      <c r="Z6075" s="37"/>
      <c r="AB6075" s="37"/>
    </row>
    <row r="6076" spans="1:28" x14ac:dyDescent="0.2">
      <c r="A6076" s="124"/>
      <c r="B6076" s="37"/>
      <c r="C6076" s="37"/>
      <c r="D6076" s="37"/>
      <c r="F6076" s="37"/>
      <c r="G6076" s="37"/>
      <c r="H6076" s="37"/>
      <c r="J6076" s="25"/>
      <c r="K6076" s="25"/>
      <c r="M6076" s="25"/>
      <c r="P6076" s="25"/>
      <c r="R6076" s="25"/>
      <c r="T6076" s="37"/>
      <c r="U6076" s="37"/>
      <c r="W6076" s="37"/>
      <c r="Y6076" s="37"/>
      <c r="Z6076" s="37"/>
      <c r="AB6076" s="37"/>
    </row>
    <row r="6077" spans="1:28" x14ac:dyDescent="0.2">
      <c r="A6077" s="124"/>
      <c r="B6077" s="37"/>
      <c r="C6077" s="37"/>
      <c r="D6077" s="37"/>
      <c r="F6077" s="37"/>
      <c r="G6077" s="37"/>
      <c r="H6077" s="37"/>
      <c r="J6077" s="25"/>
      <c r="K6077" s="25"/>
      <c r="M6077" s="25"/>
      <c r="P6077" s="25"/>
      <c r="R6077" s="25"/>
      <c r="T6077" s="37"/>
      <c r="U6077" s="37"/>
      <c r="W6077" s="37"/>
      <c r="Y6077" s="37"/>
      <c r="Z6077" s="37"/>
      <c r="AB6077" s="37"/>
    </row>
    <row r="6078" spans="1:28" x14ac:dyDescent="0.2">
      <c r="A6078" s="124"/>
      <c r="B6078" s="37"/>
      <c r="C6078" s="37"/>
      <c r="D6078" s="37"/>
      <c r="F6078" s="37"/>
      <c r="G6078" s="37"/>
      <c r="H6078" s="37"/>
      <c r="J6078" s="25"/>
      <c r="K6078" s="25"/>
      <c r="M6078" s="25"/>
      <c r="P6078" s="25"/>
      <c r="R6078" s="25"/>
      <c r="T6078" s="37"/>
      <c r="U6078" s="37"/>
      <c r="W6078" s="37"/>
      <c r="Y6078" s="37"/>
      <c r="Z6078" s="37"/>
      <c r="AB6078" s="37"/>
    </row>
    <row r="6079" spans="1:28" x14ac:dyDescent="0.2">
      <c r="A6079" s="124"/>
      <c r="B6079" s="37"/>
      <c r="C6079" s="37"/>
      <c r="D6079" s="37"/>
      <c r="F6079" s="37"/>
      <c r="G6079" s="37"/>
      <c r="H6079" s="37"/>
      <c r="J6079" s="25"/>
      <c r="K6079" s="25"/>
      <c r="M6079" s="25"/>
      <c r="P6079" s="25"/>
      <c r="R6079" s="25"/>
      <c r="T6079" s="37"/>
      <c r="U6079" s="37"/>
      <c r="W6079" s="37"/>
      <c r="Y6079" s="37"/>
      <c r="Z6079" s="37"/>
      <c r="AB6079" s="37"/>
    </row>
    <row r="6080" spans="1:28" x14ac:dyDescent="0.2">
      <c r="A6080" s="124"/>
      <c r="B6080" s="37"/>
      <c r="C6080" s="37"/>
      <c r="D6080" s="37"/>
      <c r="F6080" s="37"/>
      <c r="G6080" s="37"/>
      <c r="H6080" s="37"/>
      <c r="J6080" s="25"/>
      <c r="K6080" s="25"/>
      <c r="M6080" s="25"/>
      <c r="P6080" s="25"/>
      <c r="R6080" s="25"/>
      <c r="T6080" s="37"/>
      <c r="U6080" s="37"/>
      <c r="W6080" s="37"/>
      <c r="Y6080" s="37"/>
      <c r="Z6080" s="37"/>
      <c r="AB6080" s="37"/>
    </row>
    <row r="6081" spans="1:28" x14ac:dyDescent="0.2">
      <c r="A6081" s="124"/>
      <c r="B6081" s="37"/>
      <c r="C6081" s="37"/>
      <c r="D6081" s="37"/>
      <c r="F6081" s="37"/>
      <c r="G6081" s="37"/>
      <c r="H6081" s="37"/>
      <c r="J6081" s="25"/>
      <c r="K6081" s="25"/>
      <c r="M6081" s="25"/>
      <c r="P6081" s="25"/>
      <c r="R6081" s="25"/>
      <c r="T6081" s="37"/>
      <c r="U6081" s="37"/>
      <c r="W6081" s="37"/>
      <c r="Y6081" s="37"/>
      <c r="Z6081" s="37"/>
      <c r="AB6081" s="37"/>
    </row>
    <row r="6082" spans="1:28" x14ac:dyDescent="0.2">
      <c r="A6082" s="124"/>
      <c r="B6082" s="37"/>
      <c r="C6082" s="37"/>
      <c r="D6082" s="37"/>
      <c r="F6082" s="37"/>
      <c r="G6082" s="37"/>
      <c r="H6082" s="37"/>
      <c r="J6082" s="25"/>
      <c r="K6082" s="25"/>
      <c r="M6082" s="25"/>
      <c r="P6082" s="25"/>
      <c r="R6082" s="25"/>
      <c r="T6082" s="37"/>
      <c r="U6082" s="37"/>
      <c r="W6082" s="37"/>
      <c r="Y6082" s="37"/>
      <c r="Z6082" s="37"/>
      <c r="AB6082" s="37"/>
    </row>
    <row r="6083" spans="1:28" x14ac:dyDescent="0.2">
      <c r="A6083" s="124"/>
      <c r="B6083" s="37"/>
      <c r="C6083" s="37"/>
      <c r="D6083" s="37"/>
      <c r="F6083" s="37"/>
      <c r="G6083" s="37"/>
      <c r="H6083" s="37"/>
      <c r="J6083" s="25"/>
      <c r="K6083" s="25"/>
      <c r="M6083" s="25"/>
      <c r="P6083" s="25"/>
      <c r="R6083" s="25"/>
      <c r="T6083" s="37"/>
      <c r="U6083" s="37"/>
      <c r="W6083" s="37"/>
      <c r="Y6083" s="37"/>
      <c r="Z6083" s="37"/>
      <c r="AB6083" s="37"/>
    </row>
    <row r="6084" spans="1:28" x14ac:dyDescent="0.2">
      <c r="A6084" s="124"/>
      <c r="B6084" s="37"/>
      <c r="C6084" s="37"/>
      <c r="D6084" s="37"/>
      <c r="F6084" s="37"/>
      <c r="G6084" s="37"/>
      <c r="H6084" s="37"/>
      <c r="J6084" s="25"/>
      <c r="K6084" s="25"/>
      <c r="M6084" s="25"/>
      <c r="P6084" s="25"/>
      <c r="R6084" s="25"/>
      <c r="T6084" s="37"/>
      <c r="U6084" s="37"/>
      <c r="W6084" s="37"/>
      <c r="Y6084" s="37"/>
      <c r="Z6084" s="37"/>
      <c r="AB6084" s="37"/>
    </row>
    <row r="6085" spans="1:28" x14ac:dyDescent="0.2">
      <c r="A6085" s="124"/>
      <c r="B6085" s="37"/>
      <c r="C6085" s="37"/>
      <c r="D6085" s="37"/>
      <c r="F6085" s="37"/>
      <c r="G6085" s="37"/>
      <c r="H6085" s="37"/>
      <c r="J6085" s="25"/>
      <c r="K6085" s="25"/>
      <c r="M6085" s="25"/>
      <c r="P6085" s="25"/>
      <c r="R6085" s="25"/>
      <c r="T6085" s="37"/>
      <c r="U6085" s="37"/>
      <c r="W6085" s="37"/>
      <c r="Y6085" s="37"/>
      <c r="Z6085" s="37"/>
      <c r="AB6085" s="37"/>
    </row>
    <row r="6086" spans="1:28" x14ac:dyDescent="0.2">
      <c r="A6086" s="124"/>
      <c r="B6086" s="37"/>
      <c r="C6086" s="37"/>
      <c r="D6086" s="37"/>
      <c r="F6086" s="37"/>
      <c r="G6086" s="37"/>
      <c r="H6086" s="37"/>
      <c r="J6086" s="25"/>
      <c r="K6086" s="25"/>
      <c r="M6086" s="25"/>
      <c r="P6086" s="25"/>
      <c r="R6086" s="25"/>
      <c r="T6086" s="37"/>
      <c r="U6086" s="37"/>
      <c r="W6086" s="37"/>
      <c r="Y6086" s="37"/>
      <c r="Z6086" s="37"/>
      <c r="AB6086" s="37"/>
    </row>
    <row r="6087" spans="1:28" x14ac:dyDescent="0.2">
      <c r="A6087" s="124"/>
      <c r="B6087" s="37"/>
      <c r="C6087" s="37"/>
      <c r="D6087" s="37"/>
      <c r="F6087" s="37"/>
      <c r="G6087" s="37"/>
      <c r="H6087" s="37"/>
      <c r="J6087" s="25"/>
      <c r="K6087" s="25"/>
      <c r="M6087" s="25"/>
      <c r="P6087" s="25"/>
      <c r="R6087" s="25"/>
      <c r="T6087" s="37"/>
      <c r="U6087" s="37"/>
      <c r="W6087" s="37"/>
      <c r="Y6087" s="37"/>
      <c r="Z6087" s="37"/>
      <c r="AB6087" s="37"/>
    </row>
    <row r="6088" spans="1:28" x14ac:dyDescent="0.2">
      <c r="A6088" s="124"/>
      <c r="B6088" s="37"/>
      <c r="C6088" s="37"/>
      <c r="D6088" s="37"/>
      <c r="F6088" s="37"/>
      <c r="G6088" s="37"/>
      <c r="H6088" s="37"/>
      <c r="J6088" s="25"/>
      <c r="K6088" s="25"/>
      <c r="M6088" s="25"/>
      <c r="P6088" s="25"/>
      <c r="R6088" s="25"/>
      <c r="T6088" s="37"/>
      <c r="U6088" s="37"/>
      <c r="W6088" s="37"/>
      <c r="Y6088" s="37"/>
      <c r="Z6088" s="37"/>
      <c r="AB6088" s="37"/>
    </row>
    <row r="6089" spans="1:28" x14ac:dyDescent="0.2">
      <c r="A6089" s="124"/>
      <c r="B6089" s="37"/>
      <c r="C6089" s="37"/>
      <c r="D6089" s="37"/>
      <c r="F6089" s="37"/>
      <c r="G6089" s="37"/>
      <c r="H6089" s="37"/>
      <c r="J6089" s="25"/>
      <c r="K6089" s="25"/>
      <c r="M6089" s="25"/>
      <c r="P6089" s="25"/>
      <c r="R6089" s="25"/>
      <c r="T6089" s="37"/>
      <c r="U6089" s="37"/>
      <c r="W6089" s="37"/>
      <c r="Y6089" s="37"/>
      <c r="Z6089" s="37"/>
      <c r="AB6089" s="37"/>
    </row>
    <row r="6090" spans="1:28" x14ac:dyDescent="0.2">
      <c r="A6090" s="124"/>
      <c r="B6090" s="37"/>
      <c r="C6090" s="37"/>
      <c r="D6090" s="37"/>
      <c r="F6090" s="37"/>
      <c r="G6090" s="37"/>
      <c r="H6090" s="37"/>
      <c r="J6090" s="25"/>
      <c r="K6090" s="25"/>
      <c r="M6090" s="25"/>
      <c r="P6090" s="25"/>
      <c r="R6090" s="25"/>
      <c r="T6090" s="37"/>
      <c r="U6090" s="37"/>
      <c r="W6090" s="37"/>
      <c r="Y6090" s="37"/>
      <c r="Z6090" s="37"/>
      <c r="AB6090" s="37"/>
    </row>
    <row r="6091" spans="1:28" x14ac:dyDescent="0.2">
      <c r="A6091" s="124"/>
      <c r="B6091" s="37"/>
      <c r="C6091" s="37"/>
      <c r="D6091" s="37"/>
      <c r="F6091" s="37"/>
      <c r="G6091" s="37"/>
      <c r="H6091" s="37"/>
      <c r="J6091" s="25"/>
      <c r="K6091" s="25"/>
      <c r="M6091" s="25"/>
      <c r="P6091" s="25"/>
      <c r="R6091" s="25"/>
      <c r="T6091" s="37"/>
      <c r="U6091" s="37"/>
      <c r="W6091" s="37"/>
      <c r="Y6091" s="37"/>
      <c r="Z6091" s="37"/>
      <c r="AB6091" s="37"/>
    </row>
    <row r="6092" spans="1:28" x14ac:dyDescent="0.2">
      <c r="A6092" s="124"/>
      <c r="B6092" s="37"/>
      <c r="C6092" s="37"/>
      <c r="D6092" s="37"/>
      <c r="F6092" s="37"/>
      <c r="G6092" s="37"/>
      <c r="H6092" s="37"/>
      <c r="J6092" s="25"/>
      <c r="K6092" s="25"/>
      <c r="M6092" s="25"/>
      <c r="P6092" s="25"/>
      <c r="R6092" s="25"/>
      <c r="T6092" s="37"/>
      <c r="U6092" s="37"/>
      <c r="W6092" s="37"/>
      <c r="Y6092" s="37"/>
      <c r="Z6092" s="37"/>
      <c r="AB6092" s="37"/>
    </row>
    <row r="6093" spans="1:28" x14ac:dyDescent="0.2">
      <c r="A6093" s="124"/>
      <c r="B6093" s="37"/>
      <c r="C6093" s="37"/>
      <c r="D6093" s="37"/>
      <c r="F6093" s="37"/>
      <c r="G6093" s="37"/>
      <c r="H6093" s="37"/>
      <c r="J6093" s="25"/>
      <c r="K6093" s="25"/>
      <c r="M6093" s="25"/>
      <c r="P6093" s="25"/>
      <c r="R6093" s="25"/>
      <c r="T6093" s="37"/>
      <c r="U6093" s="37"/>
      <c r="W6093" s="37"/>
      <c r="Y6093" s="37"/>
      <c r="Z6093" s="37"/>
      <c r="AB6093" s="37"/>
    </row>
    <row r="6094" spans="1:28" x14ac:dyDescent="0.2">
      <c r="A6094" s="124"/>
      <c r="B6094" s="37"/>
      <c r="C6094" s="37"/>
      <c r="D6094" s="37"/>
      <c r="F6094" s="37"/>
      <c r="G6094" s="37"/>
      <c r="H6094" s="37"/>
      <c r="J6094" s="25"/>
      <c r="K6094" s="25"/>
      <c r="M6094" s="25"/>
      <c r="P6094" s="25"/>
      <c r="R6094" s="25"/>
      <c r="T6094" s="37"/>
      <c r="U6094" s="37"/>
      <c r="W6094" s="37"/>
      <c r="Y6094" s="37"/>
      <c r="Z6094" s="37"/>
      <c r="AB6094" s="37"/>
    </row>
    <row r="6095" spans="1:28" x14ac:dyDescent="0.2">
      <c r="A6095" s="124"/>
      <c r="B6095" s="37"/>
      <c r="C6095" s="37"/>
      <c r="D6095" s="37"/>
      <c r="F6095" s="37"/>
      <c r="G6095" s="37"/>
      <c r="H6095" s="37"/>
      <c r="J6095" s="25"/>
      <c r="K6095" s="25"/>
      <c r="M6095" s="25"/>
      <c r="P6095" s="25"/>
      <c r="R6095" s="25"/>
      <c r="T6095" s="37"/>
      <c r="U6095" s="37"/>
      <c r="W6095" s="37"/>
      <c r="Y6095" s="37"/>
      <c r="Z6095" s="37"/>
      <c r="AB6095" s="37"/>
    </row>
    <row r="6096" spans="1:28" x14ac:dyDescent="0.2">
      <c r="A6096" s="124"/>
      <c r="B6096" s="37"/>
      <c r="C6096" s="37"/>
      <c r="D6096" s="37"/>
      <c r="F6096" s="37"/>
      <c r="G6096" s="37"/>
      <c r="H6096" s="37"/>
      <c r="J6096" s="25"/>
      <c r="K6096" s="25"/>
      <c r="M6096" s="25"/>
      <c r="P6096" s="25"/>
      <c r="R6096" s="25"/>
      <c r="T6096" s="37"/>
      <c r="U6096" s="37"/>
      <c r="W6096" s="37"/>
      <c r="Y6096" s="37"/>
      <c r="Z6096" s="37"/>
      <c r="AB6096" s="37"/>
    </row>
    <row r="6097" spans="1:28" x14ac:dyDescent="0.2">
      <c r="A6097" s="124"/>
      <c r="B6097" s="37"/>
      <c r="C6097" s="37"/>
      <c r="D6097" s="37"/>
      <c r="F6097" s="37"/>
      <c r="G6097" s="37"/>
      <c r="H6097" s="37"/>
      <c r="J6097" s="25"/>
      <c r="K6097" s="25"/>
      <c r="M6097" s="25"/>
      <c r="P6097" s="25"/>
      <c r="R6097" s="25"/>
      <c r="T6097" s="37"/>
      <c r="U6097" s="37"/>
      <c r="W6097" s="37"/>
      <c r="Y6097" s="37"/>
      <c r="Z6097" s="37"/>
      <c r="AB6097" s="37"/>
    </row>
    <row r="6098" spans="1:28" x14ac:dyDescent="0.2">
      <c r="A6098" s="124"/>
      <c r="B6098" s="37"/>
      <c r="C6098" s="37"/>
      <c r="D6098" s="37"/>
      <c r="F6098" s="37"/>
      <c r="G6098" s="37"/>
      <c r="H6098" s="37"/>
      <c r="J6098" s="25"/>
      <c r="K6098" s="25"/>
      <c r="M6098" s="25"/>
      <c r="P6098" s="25"/>
      <c r="R6098" s="25"/>
      <c r="T6098" s="37"/>
      <c r="U6098" s="37"/>
      <c r="W6098" s="37"/>
      <c r="Y6098" s="37"/>
      <c r="Z6098" s="37"/>
      <c r="AB6098" s="37"/>
    </row>
    <row r="6099" spans="1:28" x14ac:dyDescent="0.2">
      <c r="A6099" s="124"/>
      <c r="B6099" s="37"/>
      <c r="C6099" s="37"/>
      <c r="D6099" s="37"/>
      <c r="F6099" s="37"/>
      <c r="G6099" s="37"/>
      <c r="H6099" s="37"/>
      <c r="J6099" s="25"/>
      <c r="K6099" s="25"/>
      <c r="M6099" s="25"/>
      <c r="P6099" s="25"/>
      <c r="R6099" s="25"/>
      <c r="T6099" s="37"/>
      <c r="U6099" s="37"/>
      <c r="W6099" s="37"/>
      <c r="Y6099" s="37"/>
      <c r="Z6099" s="37"/>
      <c r="AB6099" s="37"/>
    </row>
    <row r="6100" spans="1:28" x14ac:dyDescent="0.2">
      <c r="A6100" s="124"/>
      <c r="B6100" s="37"/>
      <c r="C6100" s="37"/>
      <c r="D6100" s="37"/>
      <c r="F6100" s="37"/>
      <c r="G6100" s="37"/>
      <c r="H6100" s="37"/>
      <c r="J6100" s="25"/>
      <c r="K6100" s="25"/>
      <c r="M6100" s="25"/>
      <c r="P6100" s="25"/>
      <c r="R6100" s="25"/>
      <c r="T6100" s="37"/>
      <c r="U6100" s="37"/>
      <c r="W6100" s="37"/>
      <c r="Y6100" s="37"/>
      <c r="Z6100" s="37"/>
      <c r="AB6100" s="37"/>
    </row>
    <row r="6101" spans="1:28" x14ac:dyDescent="0.2">
      <c r="A6101" s="124"/>
      <c r="B6101" s="37"/>
      <c r="C6101" s="37"/>
      <c r="D6101" s="37"/>
      <c r="F6101" s="37"/>
      <c r="G6101" s="37"/>
      <c r="H6101" s="37"/>
      <c r="J6101" s="25"/>
      <c r="K6101" s="25"/>
      <c r="M6101" s="25"/>
      <c r="P6101" s="25"/>
      <c r="R6101" s="25"/>
      <c r="T6101" s="37"/>
      <c r="U6101" s="37"/>
      <c r="W6101" s="37"/>
      <c r="Y6101" s="37"/>
      <c r="Z6101" s="37"/>
      <c r="AB6101" s="37"/>
    </row>
    <row r="6102" spans="1:28" x14ac:dyDescent="0.2">
      <c r="A6102" s="124"/>
      <c r="B6102" s="37"/>
      <c r="C6102" s="37"/>
      <c r="D6102" s="37"/>
      <c r="F6102" s="37"/>
      <c r="G6102" s="37"/>
      <c r="H6102" s="37"/>
      <c r="J6102" s="25"/>
      <c r="K6102" s="25"/>
      <c r="M6102" s="25"/>
      <c r="P6102" s="25"/>
      <c r="R6102" s="25"/>
      <c r="T6102" s="37"/>
      <c r="U6102" s="37"/>
      <c r="W6102" s="37"/>
      <c r="Y6102" s="37"/>
      <c r="Z6102" s="37"/>
      <c r="AB6102" s="37"/>
    </row>
    <row r="6103" spans="1:28" x14ac:dyDescent="0.2">
      <c r="A6103" s="124"/>
      <c r="B6103" s="37"/>
      <c r="C6103" s="37"/>
      <c r="D6103" s="37"/>
      <c r="F6103" s="37"/>
      <c r="G6103" s="37"/>
      <c r="H6103" s="37"/>
      <c r="J6103" s="25"/>
      <c r="K6103" s="25"/>
      <c r="M6103" s="25"/>
      <c r="P6103" s="25"/>
      <c r="R6103" s="25"/>
      <c r="T6103" s="37"/>
      <c r="U6103" s="37"/>
      <c r="W6103" s="37"/>
      <c r="Y6103" s="37"/>
      <c r="Z6103" s="37"/>
      <c r="AB6103" s="37"/>
    </row>
    <row r="6104" spans="1:28" x14ac:dyDescent="0.2">
      <c r="A6104" s="124"/>
      <c r="B6104" s="37"/>
      <c r="C6104" s="37"/>
      <c r="D6104" s="37"/>
      <c r="F6104" s="37"/>
      <c r="G6104" s="37"/>
      <c r="H6104" s="37"/>
      <c r="J6104" s="25"/>
      <c r="K6104" s="25"/>
      <c r="M6104" s="25"/>
      <c r="P6104" s="25"/>
      <c r="R6104" s="25"/>
      <c r="T6104" s="37"/>
      <c r="U6104" s="37"/>
      <c r="W6104" s="37"/>
      <c r="Y6104" s="37"/>
      <c r="Z6104" s="37"/>
      <c r="AB6104" s="37"/>
    </row>
    <row r="6105" spans="1:28" x14ac:dyDescent="0.2">
      <c r="A6105" s="124"/>
      <c r="B6105" s="37"/>
      <c r="C6105" s="37"/>
      <c r="D6105" s="37"/>
      <c r="F6105" s="37"/>
      <c r="G6105" s="37"/>
      <c r="H6105" s="37"/>
      <c r="J6105" s="25"/>
      <c r="K6105" s="25"/>
      <c r="M6105" s="25"/>
      <c r="P6105" s="25"/>
      <c r="R6105" s="25"/>
      <c r="T6105" s="37"/>
      <c r="U6105" s="37"/>
      <c r="W6105" s="37"/>
      <c r="Y6105" s="37"/>
      <c r="Z6105" s="37"/>
      <c r="AB6105" s="37"/>
    </row>
    <row r="6106" spans="1:28" x14ac:dyDescent="0.2">
      <c r="A6106" s="124"/>
      <c r="B6106" s="37"/>
      <c r="C6106" s="37"/>
      <c r="D6106" s="37"/>
      <c r="F6106" s="37"/>
      <c r="G6106" s="37"/>
      <c r="H6106" s="37"/>
      <c r="J6106" s="25"/>
      <c r="K6106" s="25"/>
      <c r="M6106" s="25"/>
      <c r="P6106" s="25"/>
      <c r="R6106" s="25"/>
      <c r="T6106" s="37"/>
      <c r="U6106" s="37"/>
      <c r="W6106" s="37"/>
      <c r="Y6106" s="37"/>
      <c r="Z6106" s="37"/>
      <c r="AB6106" s="37"/>
    </row>
    <row r="6107" spans="1:28" x14ac:dyDescent="0.2">
      <c r="A6107" s="124"/>
      <c r="B6107" s="37"/>
      <c r="C6107" s="37"/>
      <c r="D6107" s="37"/>
      <c r="F6107" s="37"/>
      <c r="G6107" s="37"/>
      <c r="H6107" s="37"/>
      <c r="J6107" s="25"/>
      <c r="K6107" s="25"/>
      <c r="M6107" s="25"/>
      <c r="P6107" s="25"/>
      <c r="R6107" s="25"/>
      <c r="T6107" s="37"/>
      <c r="U6107" s="37"/>
      <c r="W6107" s="37"/>
      <c r="Y6107" s="37"/>
      <c r="Z6107" s="37"/>
      <c r="AB6107" s="37"/>
    </row>
    <row r="6108" spans="1:28" x14ac:dyDescent="0.2">
      <c r="A6108" s="124"/>
      <c r="B6108" s="37"/>
      <c r="C6108" s="37"/>
      <c r="D6108" s="37"/>
      <c r="F6108" s="37"/>
      <c r="G6108" s="37"/>
      <c r="H6108" s="37"/>
      <c r="J6108" s="25"/>
      <c r="K6108" s="25"/>
      <c r="M6108" s="25"/>
      <c r="P6108" s="25"/>
      <c r="R6108" s="25"/>
      <c r="T6108" s="37"/>
      <c r="U6108" s="37"/>
      <c r="W6108" s="37"/>
      <c r="Y6108" s="37"/>
      <c r="Z6108" s="37"/>
      <c r="AB6108" s="37"/>
    </row>
    <row r="6109" spans="1:28" x14ac:dyDescent="0.2">
      <c r="A6109" s="124"/>
      <c r="B6109" s="37"/>
      <c r="C6109" s="37"/>
      <c r="D6109" s="37"/>
      <c r="F6109" s="37"/>
      <c r="G6109" s="37"/>
      <c r="H6109" s="37"/>
      <c r="J6109" s="25"/>
      <c r="K6109" s="25"/>
      <c r="M6109" s="25"/>
      <c r="P6109" s="25"/>
      <c r="R6109" s="25"/>
      <c r="T6109" s="37"/>
      <c r="U6109" s="37"/>
      <c r="W6109" s="37"/>
      <c r="Y6109" s="37"/>
      <c r="Z6109" s="37"/>
      <c r="AB6109" s="37"/>
    </row>
    <row r="6110" spans="1:28" x14ac:dyDescent="0.2">
      <c r="A6110" s="124"/>
      <c r="B6110" s="37"/>
      <c r="C6110" s="37"/>
      <c r="D6110" s="37"/>
      <c r="F6110" s="37"/>
      <c r="G6110" s="37"/>
      <c r="H6110" s="37"/>
      <c r="J6110" s="25"/>
      <c r="K6110" s="25"/>
      <c r="M6110" s="25"/>
      <c r="P6110" s="25"/>
      <c r="R6110" s="25"/>
      <c r="T6110" s="37"/>
      <c r="U6110" s="37"/>
      <c r="W6110" s="37"/>
      <c r="Y6110" s="37"/>
      <c r="Z6110" s="37"/>
      <c r="AB6110" s="37"/>
    </row>
    <row r="6111" spans="1:28" x14ac:dyDescent="0.2">
      <c r="A6111" s="124"/>
      <c r="B6111" s="37"/>
      <c r="C6111" s="37"/>
      <c r="D6111" s="37"/>
      <c r="F6111" s="37"/>
      <c r="G6111" s="37"/>
      <c r="H6111" s="37"/>
      <c r="J6111" s="25"/>
      <c r="K6111" s="25"/>
      <c r="M6111" s="25"/>
      <c r="P6111" s="25"/>
      <c r="R6111" s="25"/>
      <c r="T6111" s="37"/>
      <c r="U6111" s="37"/>
      <c r="W6111" s="37"/>
      <c r="Y6111" s="37"/>
      <c r="Z6111" s="37"/>
      <c r="AB6111" s="37"/>
    </row>
    <row r="6112" spans="1:28" x14ac:dyDescent="0.2">
      <c r="A6112" s="124"/>
      <c r="B6112" s="37"/>
      <c r="C6112" s="37"/>
      <c r="D6112" s="37"/>
      <c r="F6112" s="37"/>
      <c r="G6112" s="37"/>
      <c r="H6112" s="37"/>
      <c r="J6112" s="25"/>
      <c r="K6112" s="25"/>
      <c r="M6112" s="25"/>
      <c r="P6112" s="25"/>
      <c r="R6112" s="25"/>
      <c r="T6112" s="37"/>
      <c r="U6112" s="37"/>
      <c r="W6112" s="37"/>
      <c r="Y6112" s="37"/>
      <c r="Z6112" s="37"/>
      <c r="AB6112" s="37"/>
    </row>
    <row r="6113" spans="1:28" x14ac:dyDescent="0.2">
      <c r="A6113" s="124"/>
      <c r="B6113" s="37"/>
      <c r="C6113" s="37"/>
      <c r="D6113" s="37"/>
      <c r="F6113" s="37"/>
      <c r="G6113" s="37"/>
      <c r="H6113" s="37"/>
      <c r="J6113" s="25"/>
      <c r="K6113" s="25"/>
      <c r="M6113" s="25"/>
      <c r="P6113" s="25"/>
      <c r="R6113" s="25"/>
      <c r="T6113" s="37"/>
      <c r="U6113" s="37"/>
      <c r="W6113" s="37"/>
      <c r="Y6113" s="37"/>
      <c r="Z6113" s="37"/>
      <c r="AB6113" s="37"/>
    </row>
    <row r="6114" spans="1:28" x14ac:dyDescent="0.2">
      <c r="A6114" s="124"/>
      <c r="B6114" s="37"/>
      <c r="C6114" s="37"/>
      <c r="D6114" s="37"/>
      <c r="F6114" s="37"/>
      <c r="G6114" s="37"/>
      <c r="H6114" s="37"/>
      <c r="J6114" s="25"/>
      <c r="K6114" s="25"/>
      <c r="M6114" s="25"/>
      <c r="P6114" s="25"/>
      <c r="R6114" s="25"/>
      <c r="T6114" s="37"/>
      <c r="U6114" s="37"/>
      <c r="W6114" s="37"/>
      <c r="Y6114" s="37"/>
      <c r="Z6114" s="37"/>
      <c r="AB6114" s="37"/>
    </row>
    <row r="6115" spans="1:28" x14ac:dyDescent="0.2">
      <c r="A6115" s="124"/>
      <c r="B6115" s="37"/>
      <c r="C6115" s="37"/>
      <c r="D6115" s="37"/>
      <c r="F6115" s="37"/>
      <c r="G6115" s="37"/>
      <c r="H6115" s="37"/>
      <c r="J6115" s="25"/>
      <c r="K6115" s="25"/>
      <c r="M6115" s="25"/>
      <c r="P6115" s="25"/>
      <c r="R6115" s="25"/>
      <c r="T6115" s="37"/>
      <c r="U6115" s="37"/>
      <c r="W6115" s="37"/>
      <c r="Y6115" s="37"/>
      <c r="Z6115" s="37"/>
      <c r="AB6115" s="37"/>
    </row>
    <row r="6116" spans="1:28" x14ac:dyDescent="0.2">
      <c r="A6116" s="124"/>
      <c r="B6116" s="37"/>
      <c r="C6116" s="37"/>
      <c r="D6116" s="37"/>
      <c r="F6116" s="37"/>
      <c r="G6116" s="37"/>
      <c r="H6116" s="37"/>
      <c r="J6116" s="25"/>
      <c r="K6116" s="25"/>
      <c r="M6116" s="25"/>
      <c r="P6116" s="25"/>
      <c r="R6116" s="25"/>
      <c r="T6116" s="37"/>
      <c r="U6116" s="37"/>
      <c r="W6116" s="37"/>
      <c r="Y6116" s="37"/>
      <c r="Z6116" s="37"/>
      <c r="AB6116" s="37"/>
    </row>
    <row r="6117" spans="1:28" x14ac:dyDescent="0.2">
      <c r="A6117" s="124"/>
      <c r="B6117" s="37"/>
      <c r="C6117" s="37"/>
      <c r="D6117" s="37"/>
      <c r="F6117" s="37"/>
      <c r="G6117" s="37"/>
      <c r="H6117" s="37"/>
      <c r="J6117" s="25"/>
      <c r="K6117" s="25"/>
      <c r="M6117" s="25"/>
      <c r="P6117" s="25"/>
      <c r="R6117" s="25"/>
      <c r="T6117" s="37"/>
      <c r="U6117" s="37"/>
      <c r="W6117" s="37"/>
      <c r="Y6117" s="37"/>
      <c r="Z6117" s="37"/>
      <c r="AB6117" s="37"/>
    </row>
    <row r="6118" spans="1:28" x14ac:dyDescent="0.2">
      <c r="A6118" s="124"/>
      <c r="B6118" s="37"/>
      <c r="C6118" s="37"/>
      <c r="D6118" s="37"/>
      <c r="F6118" s="37"/>
      <c r="G6118" s="37"/>
      <c r="H6118" s="37"/>
      <c r="J6118" s="25"/>
      <c r="K6118" s="25"/>
      <c r="M6118" s="25"/>
      <c r="P6118" s="25"/>
      <c r="R6118" s="25"/>
      <c r="T6118" s="37"/>
      <c r="U6118" s="37"/>
      <c r="W6118" s="37"/>
      <c r="Y6118" s="37"/>
      <c r="Z6118" s="37"/>
      <c r="AB6118" s="37"/>
    </row>
    <row r="6119" spans="1:28" x14ac:dyDescent="0.2">
      <c r="A6119" s="124"/>
      <c r="B6119" s="37"/>
      <c r="C6119" s="37"/>
      <c r="D6119" s="37"/>
      <c r="F6119" s="37"/>
      <c r="G6119" s="37"/>
      <c r="H6119" s="37"/>
      <c r="J6119" s="25"/>
      <c r="K6119" s="25"/>
      <c r="M6119" s="25"/>
      <c r="P6119" s="25"/>
      <c r="R6119" s="25"/>
      <c r="T6119" s="37"/>
      <c r="U6119" s="37"/>
      <c r="W6119" s="37"/>
      <c r="Y6119" s="37"/>
      <c r="Z6119" s="37"/>
      <c r="AB6119" s="37"/>
    </row>
    <row r="6120" spans="1:28" x14ac:dyDescent="0.2">
      <c r="A6120" s="124"/>
      <c r="B6120" s="37"/>
      <c r="C6120" s="37"/>
      <c r="D6120" s="37"/>
      <c r="F6120" s="37"/>
      <c r="G6120" s="37"/>
      <c r="H6120" s="37"/>
      <c r="J6120" s="25"/>
      <c r="K6120" s="25"/>
      <c r="M6120" s="25"/>
      <c r="P6120" s="25"/>
      <c r="R6120" s="25"/>
      <c r="T6120" s="37"/>
      <c r="U6120" s="37"/>
      <c r="W6120" s="37"/>
      <c r="Y6120" s="37"/>
      <c r="Z6120" s="37"/>
      <c r="AB6120" s="37"/>
    </row>
    <row r="6121" spans="1:28" x14ac:dyDescent="0.2">
      <c r="A6121" s="124"/>
      <c r="B6121" s="37"/>
      <c r="C6121" s="37"/>
      <c r="D6121" s="37"/>
      <c r="F6121" s="37"/>
      <c r="G6121" s="37"/>
      <c r="H6121" s="37"/>
      <c r="J6121" s="25"/>
      <c r="K6121" s="25"/>
      <c r="M6121" s="25"/>
      <c r="P6121" s="25"/>
      <c r="R6121" s="25"/>
      <c r="T6121" s="37"/>
      <c r="U6121" s="37"/>
      <c r="W6121" s="37"/>
      <c r="Y6121" s="37"/>
      <c r="Z6121" s="37"/>
      <c r="AB6121" s="37"/>
    </row>
    <row r="6122" spans="1:28" x14ac:dyDescent="0.2">
      <c r="A6122" s="124"/>
      <c r="B6122" s="37"/>
      <c r="C6122" s="37"/>
      <c r="D6122" s="37"/>
      <c r="F6122" s="37"/>
      <c r="G6122" s="37"/>
      <c r="H6122" s="37"/>
      <c r="J6122" s="25"/>
      <c r="K6122" s="25"/>
      <c r="M6122" s="25"/>
      <c r="P6122" s="25"/>
      <c r="R6122" s="25"/>
      <c r="T6122" s="37"/>
      <c r="U6122" s="37"/>
      <c r="W6122" s="37"/>
      <c r="Y6122" s="37"/>
      <c r="Z6122" s="37"/>
      <c r="AB6122" s="37"/>
    </row>
    <row r="6123" spans="1:28" x14ac:dyDescent="0.2">
      <c r="A6123" s="124"/>
      <c r="B6123" s="37"/>
      <c r="C6123" s="37"/>
      <c r="D6123" s="37"/>
      <c r="F6123" s="37"/>
      <c r="G6123" s="37"/>
      <c r="H6123" s="37"/>
      <c r="J6123" s="25"/>
      <c r="K6123" s="25"/>
      <c r="M6123" s="25"/>
      <c r="P6123" s="25"/>
      <c r="R6123" s="25"/>
      <c r="T6123" s="37"/>
      <c r="U6123" s="37"/>
      <c r="W6123" s="37"/>
      <c r="Y6123" s="37"/>
      <c r="Z6123" s="37"/>
      <c r="AB6123" s="37"/>
    </row>
    <row r="6124" spans="1:28" x14ac:dyDescent="0.2">
      <c r="A6124" s="124"/>
      <c r="B6124" s="37"/>
      <c r="C6124" s="37"/>
      <c r="D6124" s="37"/>
      <c r="F6124" s="37"/>
      <c r="G6124" s="37"/>
      <c r="H6124" s="37"/>
      <c r="J6124" s="25"/>
      <c r="K6124" s="25"/>
      <c r="M6124" s="25"/>
      <c r="P6124" s="25"/>
      <c r="R6124" s="25"/>
      <c r="T6124" s="37"/>
      <c r="U6124" s="37"/>
      <c r="W6124" s="37"/>
      <c r="Y6124" s="37"/>
      <c r="Z6124" s="37"/>
      <c r="AB6124" s="37"/>
    </row>
    <row r="6125" spans="1:28" x14ac:dyDescent="0.2">
      <c r="A6125" s="124"/>
      <c r="B6125" s="37"/>
      <c r="C6125" s="37"/>
      <c r="D6125" s="37"/>
      <c r="F6125" s="37"/>
      <c r="G6125" s="37"/>
      <c r="H6125" s="37"/>
      <c r="J6125" s="25"/>
      <c r="K6125" s="25"/>
      <c r="M6125" s="25"/>
      <c r="P6125" s="25"/>
      <c r="R6125" s="25"/>
      <c r="T6125" s="37"/>
      <c r="U6125" s="37"/>
      <c r="W6125" s="37"/>
      <c r="Y6125" s="37"/>
      <c r="Z6125" s="37"/>
      <c r="AB6125" s="37"/>
    </row>
    <row r="6126" spans="1:28" x14ac:dyDescent="0.2">
      <c r="A6126" s="124"/>
      <c r="B6126" s="37"/>
      <c r="C6126" s="37"/>
      <c r="D6126" s="37"/>
      <c r="F6126" s="37"/>
      <c r="G6126" s="37"/>
      <c r="H6126" s="37"/>
      <c r="J6126" s="25"/>
      <c r="K6126" s="25"/>
      <c r="M6126" s="25"/>
      <c r="P6126" s="25"/>
      <c r="R6126" s="25"/>
      <c r="T6126" s="37"/>
      <c r="U6126" s="37"/>
      <c r="W6126" s="37"/>
      <c r="Y6126" s="37"/>
      <c r="Z6126" s="37"/>
      <c r="AB6126" s="37"/>
    </row>
    <row r="6127" spans="1:28" x14ac:dyDescent="0.2">
      <c r="A6127" s="124"/>
      <c r="B6127" s="37"/>
      <c r="C6127" s="37"/>
      <c r="D6127" s="37"/>
      <c r="F6127" s="37"/>
      <c r="G6127" s="37"/>
      <c r="H6127" s="37"/>
      <c r="J6127" s="25"/>
      <c r="K6127" s="25"/>
      <c r="M6127" s="25"/>
      <c r="P6127" s="25"/>
      <c r="R6127" s="25"/>
      <c r="T6127" s="37"/>
      <c r="U6127" s="37"/>
      <c r="W6127" s="37"/>
      <c r="Y6127" s="37"/>
      <c r="Z6127" s="37"/>
      <c r="AB6127" s="37"/>
    </row>
    <row r="6128" spans="1:28" x14ac:dyDescent="0.2">
      <c r="A6128" s="124"/>
      <c r="B6128" s="37"/>
      <c r="C6128" s="37"/>
      <c r="D6128" s="37"/>
      <c r="F6128" s="37"/>
      <c r="G6128" s="37"/>
      <c r="H6128" s="37"/>
      <c r="J6128" s="25"/>
      <c r="K6128" s="25"/>
      <c r="M6128" s="25"/>
      <c r="P6128" s="25"/>
      <c r="R6128" s="25"/>
      <c r="T6128" s="37"/>
      <c r="U6128" s="37"/>
      <c r="W6128" s="37"/>
      <c r="Y6128" s="37"/>
      <c r="Z6128" s="37"/>
      <c r="AB6128" s="37"/>
    </row>
    <row r="6129" spans="1:28" x14ac:dyDescent="0.2">
      <c r="A6129" s="124"/>
      <c r="B6129" s="37"/>
      <c r="C6129" s="37"/>
      <c r="D6129" s="37"/>
      <c r="F6129" s="37"/>
      <c r="G6129" s="37"/>
      <c r="H6129" s="37"/>
      <c r="J6129" s="25"/>
      <c r="K6129" s="25"/>
      <c r="M6129" s="25"/>
      <c r="P6129" s="25"/>
      <c r="R6129" s="25"/>
      <c r="T6129" s="37"/>
      <c r="U6129" s="37"/>
      <c r="W6129" s="37"/>
      <c r="Y6129" s="37"/>
      <c r="Z6129" s="37"/>
      <c r="AB6129" s="37"/>
    </row>
    <row r="6130" spans="1:28" x14ac:dyDescent="0.2">
      <c r="A6130" s="124"/>
      <c r="B6130" s="37"/>
      <c r="C6130" s="37"/>
      <c r="D6130" s="37"/>
      <c r="F6130" s="37"/>
      <c r="G6130" s="37"/>
      <c r="H6130" s="37"/>
      <c r="J6130" s="25"/>
      <c r="K6130" s="25"/>
      <c r="M6130" s="25"/>
      <c r="P6130" s="25"/>
      <c r="R6130" s="25"/>
      <c r="T6130" s="37"/>
      <c r="U6130" s="37"/>
      <c r="W6130" s="37"/>
      <c r="Y6130" s="37"/>
      <c r="Z6130" s="37"/>
      <c r="AB6130" s="37"/>
    </row>
    <row r="6131" spans="1:28" x14ac:dyDescent="0.2">
      <c r="A6131" s="124"/>
      <c r="B6131" s="37"/>
      <c r="C6131" s="37"/>
      <c r="D6131" s="37"/>
      <c r="F6131" s="37"/>
      <c r="G6131" s="37"/>
      <c r="H6131" s="37"/>
      <c r="J6131" s="25"/>
      <c r="K6131" s="25"/>
      <c r="M6131" s="25"/>
      <c r="P6131" s="25"/>
      <c r="R6131" s="25"/>
      <c r="T6131" s="37"/>
      <c r="U6131" s="37"/>
      <c r="W6131" s="37"/>
      <c r="Y6131" s="37"/>
      <c r="Z6131" s="37"/>
      <c r="AB6131" s="37"/>
    </row>
    <row r="6132" spans="1:28" x14ac:dyDescent="0.2">
      <c r="A6132" s="124"/>
      <c r="B6132" s="37"/>
      <c r="C6132" s="37"/>
      <c r="D6132" s="37"/>
      <c r="F6132" s="37"/>
      <c r="G6132" s="37"/>
      <c r="H6132" s="37"/>
      <c r="J6132" s="25"/>
      <c r="K6132" s="25"/>
      <c r="M6132" s="25"/>
      <c r="P6132" s="25"/>
      <c r="R6132" s="25"/>
      <c r="T6132" s="37"/>
      <c r="U6132" s="37"/>
      <c r="W6132" s="37"/>
      <c r="Y6132" s="37"/>
      <c r="Z6132" s="37"/>
      <c r="AB6132" s="37"/>
    </row>
    <row r="6133" spans="1:28" x14ac:dyDescent="0.2">
      <c r="A6133" s="124"/>
      <c r="B6133" s="37"/>
      <c r="C6133" s="37"/>
      <c r="D6133" s="37"/>
      <c r="F6133" s="37"/>
      <c r="G6133" s="37"/>
      <c r="H6133" s="37"/>
      <c r="J6133" s="25"/>
      <c r="K6133" s="25"/>
      <c r="M6133" s="25"/>
      <c r="P6133" s="25"/>
      <c r="R6133" s="25"/>
      <c r="T6133" s="37"/>
      <c r="U6133" s="37"/>
      <c r="W6133" s="37"/>
      <c r="Y6133" s="37"/>
      <c r="Z6133" s="37"/>
      <c r="AB6133" s="37"/>
    </row>
    <row r="6134" spans="1:28" x14ac:dyDescent="0.2">
      <c r="A6134" s="124"/>
      <c r="B6134" s="37"/>
      <c r="C6134" s="37"/>
      <c r="D6134" s="37"/>
      <c r="F6134" s="37"/>
      <c r="G6134" s="37"/>
      <c r="H6134" s="37"/>
      <c r="J6134" s="25"/>
      <c r="K6134" s="25"/>
      <c r="M6134" s="25"/>
      <c r="P6134" s="25"/>
      <c r="R6134" s="25"/>
      <c r="T6134" s="37"/>
      <c r="U6134" s="37"/>
      <c r="W6134" s="37"/>
      <c r="Y6134" s="37"/>
      <c r="Z6134" s="37"/>
      <c r="AB6134" s="37"/>
    </row>
    <row r="6135" spans="1:28" x14ac:dyDescent="0.2">
      <c r="A6135" s="124"/>
      <c r="B6135" s="37"/>
      <c r="C6135" s="37"/>
      <c r="D6135" s="37"/>
      <c r="F6135" s="37"/>
      <c r="G6135" s="37"/>
      <c r="H6135" s="37"/>
      <c r="J6135" s="25"/>
      <c r="K6135" s="25"/>
      <c r="M6135" s="25"/>
      <c r="P6135" s="25"/>
      <c r="R6135" s="25"/>
      <c r="T6135" s="37"/>
      <c r="U6135" s="37"/>
      <c r="W6135" s="37"/>
      <c r="Y6135" s="37"/>
      <c r="Z6135" s="37"/>
      <c r="AB6135" s="37"/>
    </row>
    <row r="6136" spans="1:28" x14ac:dyDescent="0.2">
      <c r="A6136" s="124"/>
      <c r="B6136" s="37"/>
      <c r="C6136" s="37"/>
      <c r="D6136" s="37"/>
      <c r="F6136" s="37"/>
      <c r="G6136" s="37"/>
      <c r="H6136" s="37"/>
      <c r="J6136" s="25"/>
      <c r="K6136" s="25"/>
      <c r="M6136" s="25"/>
      <c r="P6136" s="25"/>
      <c r="R6136" s="25"/>
      <c r="T6136" s="37"/>
      <c r="U6136" s="37"/>
      <c r="W6136" s="37"/>
      <c r="Y6136" s="37"/>
      <c r="Z6136" s="37"/>
      <c r="AB6136" s="37"/>
    </row>
    <row r="6137" spans="1:28" x14ac:dyDescent="0.2">
      <c r="A6137" s="124"/>
      <c r="B6137" s="37"/>
      <c r="C6137" s="37"/>
      <c r="D6137" s="37"/>
      <c r="F6137" s="37"/>
      <c r="G6137" s="37"/>
      <c r="H6137" s="37"/>
      <c r="J6137" s="25"/>
      <c r="K6137" s="25"/>
      <c r="M6137" s="25"/>
      <c r="P6137" s="25"/>
      <c r="R6137" s="25"/>
      <c r="T6137" s="37"/>
      <c r="U6137" s="37"/>
      <c r="W6137" s="37"/>
      <c r="Y6137" s="37"/>
      <c r="Z6137" s="37"/>
      <c r="AB6137" s="37"/>
    </row>
    <row r="6138" spans="1:28" x14ac:dyDescent="0.2">
      <c r="A6138" s="124"/>
      <c r="B6138" s="37"/>
      <c r="C6138" s="37"/>
      <c r="D6138" s="37"/>
      <c r="F6138" s="37"/>
      <c r="G6138" s="37"/>
      <c r="H6138" s="37"/>
      <c r="J6138" s="25"/>
      <c r="K6138" s="25"/>
      <c r="M6138" s="25"/>
      <c r="P6138" s="25"/>
      <c r="R6138" s="25"/>
      <c r="T6138" s="37"/>
      <c r="U6138" s="37"/>
      <c r="W6138" s="37"/>
      <c r="Y6138" s="37"/>
      <c r="Z6138" s="37"/>
      <c r="AB6138" s="37"/>
    </row>
    <row r="6139" spans="1:28" x14ac:dyDescent="0.2">
      <c r="A6139" s="124"/>
      <c r="B6139" s="37"/>
      <c r="C6139" s="37"/>
      <c r="D6139" s="37"/>
      <c r="F6139" s="37"/>
      <c r="G6139" s="37"/>
      <c r="H6139" s="37"/>
      <c r="J6139" s="25"/>
      <c r="K6139" s="25"/>
      <c r="M6139" s="25"/>
      <c r="P6139" s="25"/>
      <c r="R6139" s="25"/>
      <c r="T6139" s="37"/>
      <c r="U6139" s="37"/>
      <c r="W6139" s="37"/>
      <c r="Y6139" s="37"/>
      <c r="Z6139" s="37"/>
      <c r="AB6139" s="37"/>
    </row>
    <row r="6140" spans="1:28" x14ac:dyDescent="0.2">
      <c r="A6140" s="124"/>
      <c r="B6140" s="37"/>
      <c r="C6140" s="37"/>
      <c r="D6140" s="37"/>
      <c r="F6140" s="37"/>
      <c r="G6140" s="37"/>
      <c r="H6140" s="37"/>
      <c r="J6140" s="25"/>
      <c r="K6140" s="25"/>
      <c r="M6140" s="25"/>
      <c r="P6140" s="25"/>
      <c r="R6140" s="25"/>
      <c r="T6140" s="37"/>
      <c r="U6140" s="37"/>
      <c r="W6140" s="37"/>
      <c r="Y6140" s="37"/>
      <c r="Z6140" s="37"/>
      <c r="AB6140" s="37"/>
    </row>
    <row r="6141" spans="1:28" x14ac:dyDescent="0.2">
      <c r="A6141" s="124"/>
      <c r="B6141" s="37"/>
      <c r="C6141" s="37"/>
      <c r="D6141" s="37"/>
      <c r="F6141" s="37"/>
      <c r="G6141" s="37"/>
      <c r="H6141" s="37"/>
      <c r="J6141" s="25"/>
      <c r="K6141" s="25"/>
      <c r="M6141" s="25"/>
      <c r="P6141" s="25"/>
      <c r="R6141" s="25"/>
      <c r="T6141" s="37"/>
      <c r="U6141" s="37"/>
      <c r="W6141" s="37"/>
      <c r="Y6141" s="37"/>
      <c r="Z6141" s="37"/>
      <c r="AB6141" s="37"/>
    </row>
    <row r="6142" spans="1:28" x14ac:dyDescent="0.2">
      <c r="A6142" s="124"/>
      <c r="B6142" s="37"/>
      <c r="C6142" s="37"/>
      <c r="D6142" s="37"/>
      <c r="F6142" s="37"/>
      <c r="G6142" s="37"/>
      <c r="H6142" s="37"/>
      <c r="J6142" s="25"/>
      <c r="K6142" s="25"/>
      <c r="M6142" s="25"/>
      <c r="P6142" s="25"/>
      <c r="R6142" s="25"/>
      <c r="T6142" s="37"/>
      <c r="U6142" s="37"/>
      <c r="W6142" s="37"/>
      <c r="Y6142" s="37"/>
      <c r="Z6142" s="37"/>
      <c r="AB6142" s="37"/>
    </row>
    <row r="6143" spans="1:28" x14ac:dyDescent="0.2">
      <c r="A6143" s="124"/>
      <c r="B6143" s="37"/>
      <c r="C6143" s="37"/>
      <c r="D6143" s="37"/>
      <c r="F6143" s="37"/>
      <c r="G6143" s="37"/>
      <c r="H6143" s="37"/>
      <c r="J6143" s="25"/>
      <c r="K6143" s="25"/>
      <c r="M6143" s="25"/>
      <c r="P6143" s="25"/>
      <c r="R6143" s="25"/>
      <c r="T6143" s="37"/>
      <c r="U6143" s="37"/>
      <c r="W6143" s="37"/>
      <c r="Y6143" s="37"/>
      <c r="Z6143" s="37"/>
      <c r="AB6143" s="37"/>
    </row>
    <row r="6144" spans="1:28" x14ac:dyDescent="0.2">
      <c r="A6144" s="124"/>
      <c r="B6144" s="37"/>
      <c r="C6144" s="37"/>
      <c r="D6144" s="37"/>
      <c r="F6144" s="37"/>
      <c r="G6144" s="37"/>
      <c r="H6144" s="37"/>
      <c r="J6144" s="25"/>
      <c r="K6144" s="25"/>
      <c r="M6144" s="25"/>
      <c r="P6144" s="25"/>
      <c r="R6144" s="25"/>
      <c r="T6144" s="37"/>
      <c r="U6144" s="37"/>
      <c r="W6144" s="37"/>
      <c r="Y6144" s="37"/>
      <c r="Z6144" s="37"/>
      <c r="AB6144" s="37"/>
    </row>
    <row r="6145" spans="1:28" x14ac:dyDescent="0.2">
      <c r="A6145" s="124"/>
      <c r="B6145" s="37"/>
      <c r="C6145" s="37"/>
      <c r="D6145" s="37"/>
      <c r="F6145" s="37"/>
      <c r="G6145" s="37"/>
      <c r="H6145" s="37"/>
      <c r="J6145" s="25"/>
      <c r="K6145" s="25"/>
      <c r="M6145" s="25"/>
      <c r="P6145" s="25"/>
      <c r="R6145" s="25"/>
      <c r="T6145" s="37"/>
      <c r="U6145" s="37"/>
      <c r="W6145" s="37"/>
      <c r="Y6145" s="37"/>
      <c r="Z6145" s="37"/>
      <c r="AB6145" s="37"/>
    </row>
    <row r="6146" spans="1:28" x14ac:dyDescent="0.2">
      <c r="A6146" s="124"/>
      <c r="B6146" s="37"/>
      <c r="C6146" s="37"/>
      <c r="D6146" s="37"/>
      <c r="F6146" s="37"/>
      <c r="G6146" s="37"/>
      <c r="H6146" s="37"/>
      <c r="J6146" s="25"/>
      <c r="K6146" s="25"/>
      <c r="M6146" s="25"/>
      <c r="P6146" s="25"/>
      <c r="R6146" s="25"/>
      <c r="T6146" s="37"/>
      <c r="U6146" s="37"/>
      <c r="W6146" s="37"/>
      <c r="Y6146" s="37"/>
      <c r="Z6146" s="37"/>
      <c r="AB6146" s="37"/>
    </row>
    <row r="6147" spans="1:28" x14ac:dyDescent="0.2">
      <c r="A6147" s="124"/>
      <c r="B6147" s="37"/>
      <c r="C6147" s="37"/>
      <c r="D6147" s="37"/>
      <c r="F6147" s="37"/>
      <c r="G6147" s="37"/>
      <c r="H6147" s="37"/>
      <c r="J6147" s="25"/>
      <c r="K6147" s="25"/>
      <c r="M6147" s="25"/>
      <c r="P6147" s="25"/>
      <c r="R6147" s="25"/>
      <c r="T6147" s="37"/>
      <c r="U6147" s="37"/>
      <c r="W6147" s="37"/>
      <c r="Y6147" s="37"/>
      <c r="Z6147" s="37"/>
      <c r="AB6147" s="37"/>
    </row>
    <row r="6148" spans="1:28" x14ac:dyDescent="0.2">
      <c r="A6148" s="124"/>
      <c r="B6148" s="37"/>
      <c r="C6148" s="37"/>
      <c r="D6148" s="37"/>
      <c r="F6148" s="37"/>
      <c r="G6148" s="37"/>
      <c r="H6148" s="37"/>
      <c r="J6148" s="25"/>
      <c r="K6148" s="25"/>
      <c r="M6148" s="25"/>
      <c r="P6148" s="25"/>
      <c r="R6148" s="25"/>
      <c r="T6148" s="37"/>
      <c r="U6148" s="37"/>
      <c r="W6148" s="37"/>
      <c r="Y6148" s="37"/>
      <c r="Z6148" s="37"/>
      <c r="AB6148" s="37"/>
    </row>
    <row r="6149" spans="1:28" x14ac:dyDescent="0.2">
      <c r="A6149" s="124"/>
      <c r="B6149" s="37"/>
      <c r="C6149" s="37"/>
      <c r="D6149" s="37"/>
      <c r="F6149" s="37"/>
      <c r="G6149" s="37"/>
      <c r="H6149" s="37"/>
      <c r="J6149" s="25"/>
      <c r="K6149" s="25"/>
      <c r="M6149" s="25"/>
      <c r="P6149" s="25"/>
      <c r="R6149" s="25"/>
      <c r="T6149" s="37"/>
      <c r="U6149" s="37"/>
      <c r="W6149" s="37"/>
      <c r="Y6149" s="37"/>
      <c r="Z6149" s="37"/>
      <c r="AB6149" s="37"/>
    </row>
    <row r="6150" spans="1:28" x14ac:dyDescent="0.2">
      <c r="A6150" s="124"/>
      <c r="B6150" s="37"/>
      <c r="C6150" s="37"/>
      <c r="D6150" s="37"/>
      <c r="F6150" s="37"/>
      <c r="G6150" s="37"/>
      <c r="H6150" s="37"/>
      <c r="J6150" s="25"/>
      <c r="K6150" s="25"/>
      <c r="M6150" s="25"/>
      <c r="P6150" s="25"/>
      <c r="R6150" s="25"/>
      <c r="T6150" s="37"/>
      <c r="U6150" s="37"/>
      <c r="W6150" s="37"/>
      <c r="Y6150" s="37"/>
      <c r="Z6150" s="37"/>
      <c r="AB6150" s="37"/>
    </row>
    <row r="6151" spans="1:28" x14ac:dyDescent="0.2">
      <c r="A6151" s="124"/>
      <c r="B6151" s="37"/>
      <c r="C6151" s="37"/>
      <c r="D6151" s="37"/>
      <c r="F6151" s="37"/>
      <c r="G6151" s="37"/>
      <c r="H6151" s="37"/>
      <c r="J6151" s="25"/>
      <c r="K6151" s="25"/>
      <c r="M6151" s="25"/>
      <c r="P6151" s="25"/>
      <c r="R6151" s="25"/>
      <c r="T6151" s="37"/>
      <c r="U6151" s="37"/>
      <c r="W6151" s="37"/>
      <c r="Y6151" s="37"/>
      <c r="Z6151" s="37"/>
      <c r="AB6151" s="37"/>
    </row>
    <row r="6152" spans="1:28" x14ac:dyDescent="0.2">
      <c r="A6152" s="124"/>
      <c r="B6152" s="37"/>
      <c r="C6152" s="37"/>
      <c r="D6152" s="37"/>
      <c r="F6152" s="37"/>
      <c r="G6152" s="37"/>
      <c r="H6152" s="37"/>
      <c r="J6152" s="25"/>
      <c r="K6152" s="25"/>
      <c r="M6152" s="25"/>
      <c r="P6152" s="25"/>
      <c r="R6152" s="25"/>
      <c r="T6152" s="37"/>
      <c r="U6152" s="37"/>
      <c r="W6152" s="37"/>
      <c r="Y6152" s="37"/>
      <c r="Z6152" s="37"/>
      <c r="AB6152" s="37"/>
    </row>
    <row r="6153" spans="1:28" x14ac:dyDescent="0.2">
      <c r="A6153" s="124"/>
      <c r="B6153" s="37"/>
      <c r="C6153" s="37"/>
      <c r="D6153" s="37"/>
      <c r="F6153" s="37"/>
      <c r="G6153" s="37"/>
      <c r="H6153" s="37"/>
      <c r="J6153" s="25"/>
      <c r="K6153" s="25"/>
      <c r="M6153" s="25"/>
      <c r="P6153" s="25"/>
      <c r="R6153" s="25"/>
      <c r="T6153" s="37"/>
      <c r="U6153" s="37"/>
      <c r="W6153" s="37"/>
      <c r="Y6153" s="37"/>
      <c r="Z6153" s="37"/>
      <c r="AB6153" s="37"/>
    </row>
    <row r="6154" spans="1:28" x14ac:dyDescent="0.2">
      <c r="A6154" s="124"/>
      <c r="B6154" s="37"/>
      <c r="C6154" s="37"/>
      <c r="D6154" s="37"/>
      <c r="F6154" s="37"/>
      <c r="G6154" s="37"/>
      <c r="H6154" s="37"/>
      <c r="J6154" s="25"/>
      <c r="K6154" s="25"/>
      <c r="M6154" s="25"/>
      <c r="P6154" s="25"/>
      <c r="R6154" s="25"/>
      <c r="T6154" s="37"/>
      <c r="U6154" s="37"/>
      <c r="W6154" s="37"/>
      <c r="Y6154" s="37"/>
      <c r="Z6154" s="37"/>
      <c r="AB6154" s="37"/>
    </row>
    <row r="6155" spans="1:28" x14ac:dyDescent="0.2">
      <c r="A6155" s="124"/>
      <c r="B6155" s="37"/>
      <c r="C6155" s="37"/>
      <c r="D6155" s="37"/>
      <c r="F6155" s="37"/>
      <c r="G6155" s="37"/>
      <c r="H6155" s="37"/>
      <c r="J6155" s="25"/>
      <c r="K6155" s="25"/>
      <c r="M6155" s="25"/>
      <c r="P6155" s="25"/>
      <c r="R6155" s="25"/>
      <c r="T6155" s="37"/>
      <c r="U6155" s="37"/>
      <c r="W6155" s="37"/>
      <c r="Y6155" s="37"/>
      <c r="Z6155" s="37"/>
      <c r="AB6155" s="37"/>
    </row>
    <row r="6156" spans="1:28" x14ac:dyDescent="0.2">
      <c r="A6156" s="124"/>
      <c r="B6156" s="37"/>
      <c r="C6156" s="37"/>
      <c r="D6156" s="37"/>
      <c r="F6156" s="37"/>
      <c r="G6156" s="37"/>
      <c r="H6156" s="37"/>
      <c r="J6156" s="25"/>
      <c r="K6156" s="25"/>
      <c r="M6156" s="25"/>
      <c r="P6156" s="25"/>
      <c r="R6156" s="25"/>
      <c r="T6156" s="37"/>
      <c r="U6156" s="37"/>
      <c r="W6156" s="37"/>
      <c r="Y6156" s="37"/>
      <c r="Z6156" s="37"/>
      <c r="AB6156" s="37"/>
    </row>
    <row r="6157" spans="1:28" x14ac:dyDescent="0.2">
      <c r="A6157" s="124"/>
      <c r="B6157" s="37"/>
      <c r="C6157" s="37"/>
      <c r="D6157" s="37"/>
      <c r="F6157" s="37"/>
      <c r="G6157" s="37"/>
      <c r="H6157" s="37"/>
      <c r="J6157" s="25"/>
      <c r="K6157" s="25"/>
      <c r="M6157" s="25"/>
      <c r="P6157" s="25"/>
      <c r="R6157" s="25"/>
      <c r="T6157" s="37"/>
      <c r="U6157" s="37"/>
      <c r="W6157" s="37"/>
      <c r="Y6157" s="37"/>
      <c r="Z6157" s="37"/>
      <c r="AB6157" s="37"/>
    </row>
    <row r="6158" spans="1:28" x14ac:dyDescent="0.2">
      <c r="A6158" s="124"/>
      <c r="B6158" s="37"/>
      <c r="C6158" s="37"/>
      <c r="D6158" s="37"/>
      <c r="F6158" s="37"/>
      <c r="G6158" s="37"/>
      <c r="H6158" s="37"/>
      <c r="J6158" s="25"/>
      <c r="K6158" s="25"/>
      <c r="M6158" s="25"/>
      <c r="P6158" s="25"/>
      <c r="R6158" s="25"/>
      <c r="T6158" s="37"/>
      <c r="U6158" s="37"/>
      <c r="W6158" s="37"/>
      <c r="Y6158" s="37"/>
      <c r="Z6158" s="37"/>
      <c r="AB6158" s="37"/>
    </row>
    <row r="6159" spans="1:28" x14ac:dyDescent="0.2">
      <c r="A6159" s="124"/>
      <c r="B6159" s="37"/>
      <c r="C6159" s="37"/>
      <c r="D6159" s="37"/>
      <c r="F6159" s="37"/>
      <c r="G6159" s="37"/>
      <c r="H6159" s="37"/>
      <c r="J6159" s="25"/>
      <c r="K6159" s="25"/>
      <c r="M6159" s="25"/>
      <c r="P6159" s="25"/>
      <c r="R6159" s="25"/>
      <c r="T6159" s="37"/>
      <c r="U6159" s="37"/>
      <c r="W6159" s="37"/>
      <c r="Y6159" s="37"/>
      <c r="Z6159" s="37"/>
      <c r="AB6159" s="37"/>
    </row>
    <row r="6160" spans="1:28" x14ac:dyDescent="0.2">
      <c r="A6160" s="124"/>
      <c r="B6160" s="37"/>
      <c r="C6160" s="37"/>
      <c r="D6160" s="37"/>
      <c r="F6160" s="37"/>
      <c r="G6160" s="37"/>
      <c r="H6160" s="37"/>
      <c r="J6160" s="25"/>
      <c r="K6160" s="25"/>
      <c r="M6160" s="25"/>
      <c r="P6160" s="25"/>
      <c r="R6160" s="25"/>
      <c r="T6160" s="37"/>
      <c r="U6160" s="37"/>
      <c r="W6160" s="37"/>
      <c r="Y6160" s="37"/>
      <c r="Z6160" s="37"/>
      <c r="AB6160" s="37"/>
    </row>
    <row r="6161" spans="1:28" x14ac:dyDescent="0.2">
      <c r="A6161" s="124"/>
      <c r="B6161" s="37"/>
      <c r="C6161" s="37"/>
      <c r="D6161" s="37"/>
      <c r="F6161" s="37"/>
      <c r="G6161" s="37"/>
      <c r="H6161" s="37"/>
      <c r="J6161" s="25"/>
      <c r="K6161" s="25"/>
      <c r="M6161" s="25"/>
      <c r="P6161" s="25"/>
      <c r="R6161" s="25"/>
      <c r="T6161" s="37"/>
      <c r="U6161" s="37"/>
      <c r="W6161" s="37"/>
      <c r="Y6161" s="37"/>
      <c r="Z6161" s="37"/>
      <c r="AB6161" s="37"/>
    </row>
    <row r="6162" spans="1:28" x14ac:dyDescent="0.2">
      <c r="A6162" s="124"/>
      <c r="B6162" s="37"/>
      <c r="C6162" s="37"/>
      <c r="D6162" s="37"/>
      <c r="F6162" s="37"/>
      <c r="G6162" s="37"/>
      <c r="H6162" s="37"/>
      <c r="J6162" s="25"/>
      <c r="K6162" s="25"/>
      <c r="M6162" s="25"/>
      <c r="P6162" s="25"/>
      <c r="R6162" s="25"/>
      <c r="T6162" s="37"/>
      <c r="U6162" s="37"/>
      <c r="W6162" s="37"/>
      <c r="Y6162" s="37"/>
      <c r="Z6162" s="37"/>
      <c r="AB6162" s="37"/>
    </row>
    <row r="6163" spans="1:28" x14ac:dyDescent="0.2">
      <c r="A6163" s="124"/>
      <c r="B6163" s="37"/>
      <c r="C6163" s="37"/>
      <c r="D6163" s="37"/>
      <c r="F6163" s="37"/>
      <c r="G6163" s="37"/>
      <c r="H6163" s="37"/>
      <c r="J6163" s="25"/>
      <c r="K6163" s="25"/>
      <c r="M6163" s="25"/>
      <c r="P6163" s="25"/>
      <c r="R6163" s="25"/>
      <c r="T6163" s="37"/>
      <c r="U6163" s="37"/>
      <c r="W6163" s="37"/>
      <c r="Y6163" s="37"/>
      <c r="Z6163" s="37"/>
      <c r="AB6163" s="37"/>
    </row>
    <row r="6164" spans="1:28" x14ac:dyDescent="0.2">
      <c r="A6164" s="124"/>
      <c r="B6164" s="37"/>
      <c r="C6164" s="37"/>
      <c r="D6164" s="37"/>
      <c r="F6164" s="37"/>
      <c r="G6164" s="37"/>
      <c r="H6164" s="37"/>
      <c r="J6164" s="25"/>
      <c r="K6164" s="25"/>
      <c r="M6164" s="25"/>
      <c r="P6164" s="25"/>
      <c r="R6164" s="25"/>
      <c r="T6164" s="37"/>
      <c r="U6164" s="37"/>
      <c r="W6164" s="37"/>
      <c r="Y6164" s="37"/>
      <c r="Z6164" s="37"/>
      <c r="AB6164" s="37"/>
    </row>
    <row r="6165" spans="1:28" x14ac:dyDescent="0.2">
      <c r="A6165" s="124"/>
      <c r="B6165" s="37"/>
      <c r="C6165" s="37"/>
      <c r="D6165" s="37"/>
      <c r="F6165" s="37"/>
      <c r="G6165" s="37"/>
      <c r="H6165" s="37"/>
      <c r="J6165" s="25"/>
      <c r="K6165" s="25"/>
      <c r="M6165" s="25"/>
      <c r="P6165" s="25"/>
      <c r="R6165" s="25"/>
      <c r="T6165" s="37"/>
      <c r="U6165" s="37"/>
      <c r="W6165" s="37"/>
      <c r="Y6165" s="37"/>
      <c r="Z6165" s="37"/>
      <c r="AB6165" s="37"/>
    </row>
    <row r="6166" spans="1:28" x14ac:dyDescent="0.2">
      <c r="A6166" s="124"/>
      <c r="B6166" s="37"/>
      <c r="C6166" s="37"/>
      <c r="D6166" s="37"/>
      <c r="F6166" s="37"/>
      <c r="G6166" s="37"/>
      <c r="H6166" s="37"/>
      <c r="J6166" s="25"/>
      <c r="K6166" s="25"/>
      <c r="M6166" s="25"/>
      <c r="P6166" s="25"/>
      <c r="R6166" s="25"/>
      <c r="T6166" s="37"/>
      <c r="U6166" s="37"/>
      <c r="W6166" s="37"/>
      <c r="Y6166" s="37"/>
      <c r="Z6166" s="37"/>
      <c r="AB6166" s="37"/>
    </row>
    <row r="6167" spans="1:28" x14ac:dyDescent="0.2">
      <c r="A6167" s="124"/>
      <c r="B6167" s="37"/>
      <c r="C6167" s="37"/>
      <c r="D6167" s="37"/>
      <c r="F6167" s="37"/>
      <c r="G6167" s="37"/>
      <c r="H6167" s="37"/>
      <c r="J6167" s="25"/>
      <c r="K6167" s="25"/>
      <c r="M6167" s="25"/>
      <c r="P6167" s="25"/>
      <c r="R6167" s="25"/>
      <c r="T6167" s="37"/>
      <c r="U6167" s="37"/>
      <c r="W6167" s="37"/>
      <c r="Y6167" s="37"/>
      <c r="Z6167" s="37"/>
      <c r="AB6167" s="37"/>
    </row>
    <row r="6168" spans="1:28" x14ac:dyDescent="0.2">
      <c r="A6168" s="124"/>
      <c r="B6168" s="37"/>
      <c r="C6168" s="37"/>
      <c r="D6168" s="37"/>
      <c r="F6168" s="37"/>
      <c r="G6168" s="37"/>
      <c r="H6168" s="37"/>
      <c r="J6168" s="25"/>
      <c r="K6168" s="25"/>
      <c r="M6168" s="25"/>
      <c r="P6168" s="25"/>
      <c r="R6168" s="25"/>
      <c r="T6168" s="37"/>
      <c r="U6168" s="37"/>
      <c r="W6168" s="37"/>
      <c r="Y6168" s="37"/>
      <c r="Z6168" s="37"/>
      <c r="AB6168" s="37"/>
    </row>
    <row r="6169" spans="1:28" x14ac:dyDescent="0.2">
      <c r="A6169" s="124"/>
      <c r="B6169" s="37"/>
      <c r="C6169" s="37"/>
      <c r="D6169" s="37"/>
      <c r="F6169" s="37"/>
      <c r="G6169" s="37"/>
      <c r="H6169" s="37"/>
      <c r="J6169" s="25"/>
      <c r="K6169" s="25"/>
      <c r="M6169" s="25"/>
      <c r="P6169" s="25"/>
      <c r="R6169" s="25"/>
      <c r="T6169" s="37"/>
      <c r="U6169" s="37"/>
      <c r="W6169" s="37"/>
      <c r="Y6169" s="37"/>
      <c r="Z6169" s="37"/>
      <c r="AB6169" s="37"/>
    </row>
    <row r="6170" spans="1:28" x14ac:dyDescent="0.2">
      <c r="A6170" s="124"/>
      <c r="B6170" s="37"/>
      <c r="C6170" s="37"/>
      <c r="D6170" s="37"/>
      <c r="F6170" s="37"/>
      <c r="G6170" s="37"/>
      <c r="H6170" s="37"/>
      <c r="J6170" s="25"/>
      <c r="K6170" s="25"/>
      <c r="M6170" s="25"/>
      <c r="P6170" s="25"/>
      <c r="R6170" s="25"/>
      <c r="T6170" s="37"/>
      <c r="U6170" s="37"/>
      <c r="W6170" s="37"/>
      <c r="Y6170" s="37"/>
      <c r="Z6170" s="37"/>
      <c r="AB6170" s="37"/>
    </row>
    <row r="6171" spans="1:28" x14ac:dyDescent="0.2">
      <c r="A6171" s="124"/>
      <c r="B6171" s="37"/>
      <c r="C6171" s="37"/>
      <c r="D6171" s="37"/>
      <c r="F6171" s="37"/>
      <c r="G6171" s="37"/>
      <c r="H6171" s="37"/>
      <c r="J6171" s="25"/>
      <c r="K6171" s="25"/>
      <c r="M6171" s="25"/>
      <c r="P6171" s="25"/>
      <c r="R6171" s="25"/>
      <c r="T6171" s="37"/>
      <c r="U6171" s="37"/>
      <c r="W6171" s="37"/>
      <c r="Y6171" s="37"/>
      <c r="Z6171" s="37"/>
      <c r="AB6171" s="37"/>
    </row>
    <row r="6172" spans="1:28" x14ac:dyDescent="0.2">
      <c r="A6172" s="124"/>
      <c r="B6172" s="37"/>
      <c r="C6172" s="37"/>
      <c r="D6172" s="37"/>
      <c r="F6172" s="37"/>
      <c r="G6172" s="37"/>
      <c r="H6172" s="37"/>
      <c r="J6172" s="25"/>
      <c r="K6172" s="25"/>
      <c r="M6172" s="25"/>
      <c r="P6172" s="25"/>
      <c r="R6172" s="25"/>
      <c r="T6172" s="37"/>
      <c r="U6172" s="37"/>
      <c r="W6172" s="37"/>
      <c r="Y6172" s="37"/>
      <c r="Z6172" s="37"/>
      <c r="AB6172" s="37"/>
    </row>
    <row r="6173" spans="1:28" x14ac:dyDescent="0.2">
      <c r="A6173" s="124"/>
      <c r="B6173" s="37"/>
      <c r="C6173" s="37"/>
      <c r="D6173" s="37"/>
      <c r="F6173" s="37"/>
      <c r="G6173" s="37"/>
      <c r="H6173" s="37"/>
      <c r="J6173" s="25"/>
      <c r="K6173" s="25"/>
      <c r="M6173" s="25"/>
      <c r="P6173" s="25"/>
      <c r="R6173" s="25"/>
      <c r="T6173" s="37"/>
      <c r="U6173" s="37"/>
      <c r="W6173" s="37"/>
      <c r="Y6173" s="37"/>
      <c r="Z6173" s="37"/>
      <c r="AB6173" s="37"/>
    </row>
    <row r="6174" spans="1:28" x14ac:dyDescent="0.2">
      <c r="A6174" s="124"/>
      <c r="B6174" s="37"/>
      <c r="C6174" s="37"/>
      <c r="D6174" s="37"/>
      <c r="F6174" s="37"/>
      <c r="G6174" s="37"/>
      <c r="H6174" s="37"/>
      <c r="J6174" s="25"/>
      <c r="K6174" s="25"/>
      <c r="M6174" s="25"/>
      <c r="P6174" s="25"/>
      <c r="R6174" s="25"/>
      <c r="T6174" s="37"/>
      <c r="U6174" s="37"/>
      <c r="W6174" s="37"/>
      <c r="Y6174" s="37"/>
      <c r="Z6174" s="37"/>
      <c r="AB6174" s="37"/>
    </row>
    <row r="6175" spans="1:28" x14ac:dyDescent="0.2">
      <c r="A6175" s="124"/>
      <c r="B6175" s="37"/>
      <c r="C6175" s="37"/>
      <c r="D6175" s="37"/>
      <c r="F6175" s="37"/>
      <c r="G6175" s="37"/>
      <c r="H6175" s="37"/>
      <c r="J6175" s="25"/>
      <c r="K6175" s="25"/>
      <c r="M6175" s="25"/>
      <c r="P6175" s="25"/>
      <c r="R6175" s="25"/>
      <c r="T6175" s="37"/>
      <c r="U6175" s="37"/>
      <c r="W6175" s="37"/>
      <c r="Y6175" s="37"/>
      <c r="Z6175" s="37"/>
      <c r="AB6175" s="37"/>
    </row>
    <row r="6176" spans="1:28" x14ac:dyDescent="0.2">
      <c r="A6176" s="124"/>
      <c r="B6176" s="37"/>
      <c r="C6176" s="37"/>
      <c r="D6176" s="37"/>
      <c r="F6176" s="37"/>
      <c r="G6176" s="37"/>
      <c r="H6176" s="37"/>
      <c r="J6176" s="25"/>
      <c r="K6176" s="25"/>
      <c r="M6176" s="25"/>
      <c r="P6176" s="25"/>
      <c r="R6176" s="25"/>
      <c r="T6176" s="37"/>
      <c r="U6176" s="37"/>
      <c r="W6176" s="37"/>
      <c r="Y6176" s="37"/>
      <c r="Z6176" s="37"/>
      <c r="AB6176" s="37"/>
    </row>
    <row r="6177" spans="1:28" x14ac:dyDescent="0.2">
      <c r="A6177" s="124"/>
      <c r="B6177" s="37"/>
      <c r="C6177" s="37"/>
      <c r="D6177" s="37"/>
      <c r="F6177" s="37"/>
      <c r="G6177" s="37"/>
      <c r="H6177" s="37"/>
      <c r="J6177" s="25"/>
      <c r="K6177" s="25"/>
      <c r="M6177" s="25"/>
      <c r="P6177" s="25"/>
      <c r="R6177" s="25"/>
      <c r="T6177" s="37"/>
      <c r="U6177" s="37"/>
      <c r="W6177" s="37"/>
      <c r="Y6177" s="37"/>
      <c r="Z6177" s="37"/>
      <c r="AB6177" s="37"/>
    </row>
    <row r="6178" spans="1:28" x14ac:dyDescent="0.2">
      <c r="A6178" s="124"/>
      <c r="B6178" s="37"/>
      <c r="C6178" s="37"/>
      <c r="D6178" s="37"/>
      <c r="F6178" s="37"/>
      <c r="G6178" s="37"/>
      <c r="H6178" s="37"/>
      <c r="J6178" s="25"/>
      <c r="K6178" s="25"/>
      <c r="M6178" s="25"/>
      <c r="P6178" s="25"/>
      <c r="R6178" s="25"/>
      <c r="T6178" s="37"/>
      <c r="U6178" s="37"/>
      <c r="W6178" s="37"/>
      <c r="Y6178" s="37"/>
      <c r="Z6178" s="37"/>
      <c r="AB6178" s="37"/>
    </row>
    <row r="6179" spans="1:28" x14ac:dyDescent="0.2">
      <c r="A6179" s="124"/>
      <c r="B6179" s="37"/>
      <c r="C6179" s="37"/>
      <c r="D6179" s="37"/>
      <c r="F6179" s="37"/>
      <c r="G6179" s="37"/>
      <c r="H6179" s="37"/>
      <c r="J6179" s="25"/>
      <c r="K6179" s="25"/>
      <c r="M6179" s="25"/>
      <c r="P6179" s="25"/>
      <c r="R6179" s="25"/>
      <c r="T6179" s="37"/>
      <c r="U6179" s="37"/>
      <c r="W6179" s="37"/>
      <c r="Y6179" s="37"/>
      <c r="Z6179" s="37"/>
      <c r="AB6179" s="37"/>
    </row>
    <row r="6180" spans="1:28" x14ac:dyDescent="0.2">
      <c r="A6180" s="124"/>
      <c r="B6180" s="37"/>
      <c r="C6180" s="37"/>
      <c r="D6180" s="37"/>
      <c r="F6180" s="37"/>
      <c r="G6180" s="37"/>
      <c r="H6180" s="37"/>
      <c r="J6180" s="25"/>
      <c r="K6180" s="25"/>
      <c r="M6180" s="25"/>
      <c r="P6180" s="25"/>
      <c r="R6180" s="25"/>
      <c r="T6180" s="37"/>
      <c r="U6180" s="37"/>
      <c r="W6180" s="37"/>
      <c r="Y6180" s="37"/>
      <c r="Z6180" s="37"/>
      <c r="AB6180" s="37"/>
    </row>
    <row r="6181" spans="1:28" x14ac:dyDescent="0.2">
      <c r="A6181" s="124"/>
      <c r="B6181" s="37"/>
      <c r="C6181" s="37"/>
      <c r="D6181" s="37"/>
      <c r="F6181" s="37"/>
      <c r="G6181" s="37"/>
      <c r="H6181" s="37"/>
      <c r="J6181" s="25"/>
      <c r="K6181" s="25"/>
      <c r="M6181" s="25"/>
      <c r="P6181" s="25"/>
      <c r="R6181" s="25"/>
      <c r="T6181" s="37"/>
      <c r="U6181" s="37"/>
      <c r="W6181" s="37"/>
      <c r="Y6181" s="37"/>
      <c r="Z6181" s="37"/>
      <c r="AB6181" s="37"/>
    </row>
    <row r="6182" spans="1:28" x14ac:dyDescent="0.2">
      <c r="A6182" s="124"/>
      <c r="B6182" s="37"/>
      <c r="C6182" s="37"/>
      <c r="D6182" s="37"/>
      <c r="F6182" s="37"/>
      <c r="G6182" s="37"/>
      <c r="H6182" s="37"/>
      <c r="J6182" s="25"/>
      <c r="K6182" s="25"/>
      <c r="M6182" s="25"/>
      <c r="P6182" s="25"/>
      <c r="R6182" s="25"/>
      <c r="T6182" s="37"/>
      <c r="U6182" s="37"/>
      <c r="W6182" s="37"/>
      <c r="Y6182" s="37"/>
      <c r="Z6182" s="37"/>
      <c r="AB6182" s="37"/>
    </row>
    <row r="6183" spans="1:28" x14ac:dyDescent="0.2">
      <c r="A6183" s="124"/>
      <c r="B6183" s="37"/>
      <c r="C6183" s="37"/>
      <c r="D6183" s="37"/>
      <c r="F6183" s="37"/>
      <c r="G6183" s="37"/>
      <c r="H6183" s="37"/>
      <c r="J6183" s="25"/>
      <c r="K6183" s="25"/>
      <c r="M6183" s="25"/>
      <c r="P6183" s="25"/>
      <c r="R6183" s="25"/>
      <c r="T6183" s="37"/>
      <c r="U6183" s="37"/>
      <c r="W6183" s="37"/>
      <c r="Y6183" s="37"/>
      <c r="Z6183" s="37"/>
      <c r="AB6183" s="37"/>
    </row>
    <row r="6184" spans="1:28" x14ac:dyDescent="0.2">
      <c r="A6184" s="124"/>
      <c r="B6184" s="37"/>
      <c r="C6184" s="37"/>
      <c r="D6184" s="37"/>
      <c r="F6184" s="37"/>
      <c r="G6184" s="37"/>
      <c r="H6184" s="37"/>
      <c r="J6184" s="25"/>
      <c r="K6184" s="25"/>
      <c r="M6184" s="25"/>
      <c r="P6184" s="25"/>
      <c r="R6184" s="25"/>
      <c r="T6184" s="37"/>
      <c r="U6184" s="37"/>
      <c r="W6184" s="37"/>
      <c r="Y6184" s="37"/>
      <c r="Z6184" s="37"/>
      <c r="AB6184" s="37"/>
    </row>
    <row r="6185" spans="1:28" x14ac:dyDescent="0.2">
      <c r="A6185" s="124"/>
      <c r="B6185" s="37"/>
      <c r="C6185" s="37"/>
      <c r="D6185" s="37"/>
      <c r="F6185" s="37"/>
      <c r="G6185" s="37"/>
      <c r="H6185" s="37"/>
      <c r="J6185" s="25"/>
      <c r="K6185" s="25"/>
      <c r="M6185" s="25"/>
      <c r="P6185" s="25"/>
      <c r="R6185" s="25"/>
      <c r="T6185" s="37"/>
      <c r="U6185" s="37"/>
      <c r="W6185" s="37"/>
      <c r="Y6185" s="37"/>
      <c r="Z6185" s="37"/>
      <c r="AB6185" s="37"/>
    </row>
    <row r="6186" spans="1:28" x14ac:dyDescent="0.2">
      <c r="A6186" s="124"/>
      <c r="B6186" s="37"/>
      <c r="C6186" s="37"/>
      <c r="D6186" s="37"/>
      <c r="F6186" s="37"/>
      <c r="G6186" s="37"/>
      <c r="H6186" s="37"/>
      <c r="J6186" s="25"/>
      <c r="K6186" s="25"/>
      <c r="M6186" s="25"/>
      <c r="P6186" s="25"/>
      <c r="R6186" s="25"/>
      <c r="T6186" s="37"/>
      <c r="U6186" s="37"/>
      <c r="W6186" s="37"/>
      <c r="Y6186" s="37"/>
      <c r="Z6186" s="37"/>
      <c r="AB6186" s="37"/>
    </row>
    <row r="6187" spans="1:28" x14ac:dyDescent="0.2">
      <c r="A6187" s="124"/>
      <c r="B6187" s="37"/>
      <c r="C6187" s="37"/>
      <c r="D6187" s="37"/>
      <c r="F6187" s="37"/>
      <c r="G6187" s="37"/>
      <c r="H6187" s="37"/>
      <c r="J6187" s="25"/>
      <c r="K6187" s="25"/>
      <c r="M6187" s="25"/>
      <c r="P6187" s="25"/>
      <c r="R6187" s="25"/>
      <c r="T6187" s="37"/>
      <c r="U6187" s="37"/>
      <c r="W6187" s="37"/>
      <c r="Y6187" s="37"/>
      <c r="Z6187" s="37"/>
      <c r="AB6187" s="37"/>
    </row>
    <row r="6188" spans="1:28" x14ac:dyDescent="0.2">
      <c r="A6188" s="124"/>
      <c r="B6188" s="37"/>
      <c r="C6188" s="37"/>
      <c r="D6188" s="37"/>
      <c r="F6188" s="37"/>
      <c r="G6188" s="37"/>
      <c r="H6188" s="37"/>
      <c r="J6188" s="25"/>
      <c r="K6188" s="25"/>
      <c r="M6188" s="25"/>
      <c r="P6188" s="25"/>
      <c r="R6188" s="25"/>
      <c r="T6188" s="37"/>
      <c r="U6188" s="37"/>
      <c r="W6188" s="37"/>
      <c r="Y6188" s="37"/>
      <c r="Z6188" s="37"/>
      <c r="AB6188" s="37"/>
    </row>
    <row r="6189" spans="1:28" x14ac:dyDescent="0.2">
      <c r="A6189" s="124"/>
      <c r="B6189" s="37"/>
      <c r="C6189" s="37"/>
      <c r="D6189" s="37"/>
      <c r="F6189" s="37"/>
      <c r="G6189" s="37"/>
      <c r="H6189" s="37"/>
      <c r="J6189" s="25"/>
      <c r="K6189" s="25"/>
      <c r="M6189" s="25"/>
      <c r="P6189" s="25"/>
      <c r="R6189" s="25"/>
      <c r="T6189" s="37"/>
      <c r="U6189" s="37"/>
      <c r="W6189" s="37"/>
      <c r="Y6189" s="37"/>
      <c r="Z6189" s="37"/>
      <c r="AB6189" s="37"/>
    </row>
    <row r="6190" spans="1:28" x14ac:dyDescent="0.2">
      <c r="A6190" s="124"/>
      <c r="B6190" s="37"/>
      <c r="C6190" s="37"/>
      <c r="D6190" s="37"/>
      <c r="F6190" s="37"/>
      <c r="G6190" s="37"/>
      <c r="H6190" s="37"/>
      <c r="J6190" s="25"/>
      <c r="K6190" s="25"/>
      <c r="M6190" s="25"/>
      <c r="P6190" s="25"/>
      <c r="R6190" s="25"/>
      <c r="T6190" s="37"/>
      <c r="U6190" s="37"/>
      <c r="W6190" s="37"/>
      <c r="Y6190" s="37"/>
      <c r="Z6190" s="37"/>
      <c r="AB6190" s="37"/>
    </row>
    <row r="6191" spans="1:28" x14ac:dyDescent="0.2">
      <c r="A6191" s="124"/>
      <c r="B6191" s="37"/>
      <c r="C6191" s="37"/>
      <c r="D6191" s="37"/>
      <c r="F6191" s="37"/>
      <c r="G6191" s="37"/>
      <c r="H6191" s="37"/>
      <c r="J6191" s="25"/>
      <c r="K6191" s="25"/>
      <c r="M6191" s="25"/>
      <c r="P6191" s="25"/>
      <c r="R6191" s="25"/>
      <c r="T6191" s="37"/>
      <c r="U6191" s="37"/>
      <c r="W6191" s="37"/>
      <c r="Y6191" s="37"/>
      <c r="Z6191" s="37"/>
      <c r="AB6191" s="37"/>
    </row>
    <row r="6192" spans="1:28" x14ac:dyDescent="0.2">
      <c r="A6192" s="124"/>
      <c r="B6192" s="37"/>
      <c r="C6192" s="37"/>
      <c r="D6192" s="37"/>
      <c r="F6192" s="37"/>
      <c r="G6192" s="37"/>
      <c r="H6192" s="37"/>
      <c r="J6192" s="25"/>
      <c r="K6192" s="25"/>
      <c r="M6192" s="25"/>
      <c r="P6192" s="25"/>
      <c r="R6192" s="25"/>
      <c r="T6192" s="37"/>
      <c r="U6192" s="37"/>
      <c r="W6192" s="37"/>
      <c r="Y6192" s="37"/>
      <c r="Z6192" s="37"/>
      <c r="AB6192" s="37"/>
    </row>
    <row r="6193" spans="1:28" x14ac:dyDescent="0.2">
      <c r="A6193" s="124"/>
      <c r="B6193" s="37"/>
      <c r="C6193" s="37"/>
      <c r="D6193" s="37"/>
      <c r="F6193" s="37"/>
      <c r="G6193" s="37"/>
      <c r="H6193" s="37"/>
      <c r="J6193" s="25"/>
      <c r="K6193" s="25"/>
      <c r="M6193" s="25"/>
      <c r="P6193" s="25"/>
      <c r="R6193" s="25"/>
      <c r="T6193" s="37"/>
      <c r="U6193" s="37"/>
      <c r="W6193" s="37"/>
      <c r="Y6193" s="37"/>
      <c r="Z6193" s="37"/>
      <c r="AB6193" s="37"/>
    </row>
    <row r="6194" spans="1:28" x14ac:dyDescent="0.2">
      <c r="A6194" s="124"/>
      <c r="B6194" s="37"/>
      <c r="C6194" s="37"/>
      <c r="D6194" s="37"/>
      <c r="F6194" s="37"/>
      <c r="G6194" s="37"/>
      <c r="H6194" s="37"/>
      <c r="J6194" s="25"/>
      <c r="K6194" s="25"/>
      <c r="M6194" s="25"/>
      <c r="P6194" s="25"/>
      <c r="R6194" s="25"/>
      <c r="T6194" s="37"/>
      <c r="U6194" s="37"/>
      <c r="W6194" s="37"/>
      <c r="Y6194" s="37"/>
      <c r="Z6194" s="37"/>
      <c r="AB6194" s="37"/>
    </row>
    <row r="6195" spans="1:28" x14ac:dyDescent="0.2">
      <c r="A6195" s="124"/>
      <c r="B6195" s="37"/>
      <c r="C6195" s="37"/>
      <c r="D6195" s="37"/>
      <c r="F6195" s="37"/>
      <c r="G6195" s="37"/>
      <c r="H6195" s="37"/>
      <c r="J6195" s="25"/>
      <c r="K6195" s="25"/>
      <c r="M6195" s="25"/>
      <c r="P6195" s="25"/>
      <c r="R6195" s="25"/>
      <c r="T6195" s="37"/>
      <c r="U6195" s="37"/>
      <c r="W6195" s="37"/>
      <c r="Y6195" s="37"/>
      <c r="Z6195" s="37"/>
      <c r="AB6195" s="37"/>
    </row>
    <row r="6196" spans="1:28" x14ac:dyDescent="0.2">
      <c r="A6196" s="124"/>
      <c r="B6196" s="37"/>
      <c r="C6196" s="37"/>
      <c r="D6196" s="37"/>
      <c r="F6196" s="37"/>
      <c r="G6196" s="37"/>
      <c r="H6196" s="37"/>
      <c r="J6196" s="25"/>
      <c r="K6196" s="25"/>
      <c r="M6196" s="25"/>
      <c r="P6196" s="25"/>
      <c r="R6196" s="25"/>
      <c r="T6196" s="37"/>
      <c r="U6196" s="37"/>
      <c r="W6196" s="37"/>
      <c r="Y6196" s="37"/>
      <c r="Z6196" s="37"/>
      <c r="AB6196" s="37"/>
    </row>
    <row r="6197" spans="1:28" x14ac:dyDescent="0.2">
      <c r="A6197" s="124"/>
      <c r="B6197" s="37"/>
      <c r="C6197" s="37"/>
      <c r="D6197" s="37"/>
      <c r="F6197" s="37"/>
      <c r="G6197" s="37"/>
      <c r="H6197" s="37"/>
      <c r="J6197" s="25"/>
      <c r="K6197" s="25"/>
      <c r="M6197" s="25"/>
      <c r="P6197" s="25"/>
      <c r="R6197" s="25"/>
      <c r="T6197" s="37"/>
      <c r="U6197" s="37"/>
      <c r="W6197" s="37"/>
      <c r="Y6197" s="37"/>
      <c r="Z6197" s="37"/>
      <c r="AB6197" s="37"/>
    </row>
    <row r="6198" spans="1:28" x14ac:dyDescent="0.2">
      <c r="A6198" s="124"/>
      <c r="B6198" s="37"/>
      <c r="C6198" s="37"/>
      <c r="D6198" s="37"/>
      <c r="F6198" s="37"/>
      <c r="G6198" s="37"/>
      <c r="H6198" s="37"/>
      <c r="J6198" s="25"/>
      <c r="K6198" s="25"/>
      <c r="M6198" s="25"/>
      <c r="P6198" s="25"/>
      <c r="R6198" s="25"/>
      <c r="T6198" s="37"/>
      <c r="U6198" s="37"/>
      <c r="W6198" s="37"/>
      <c r="Y6198" s="37"/>
      <c r="Z6198" s="37"/>
      <c r="AB6198" s="37"/>
    </row>
    <row r="6199" spans="1:28" x14ac:dyDescent="0.2">
      <c r="A6199" s="124"/>
      <c r="B6199" s="37"/>
      <c r="C6199" s="37"/>
      <c r="D6199" s="37"/>
      <c r="F6199" s="37"/>
      <c r="G6199" s="37"/>
      <c r="H6199" s="37"/>
      <c r="J6199" s="25"/>
      <c r="K6199" s="25"/>
      <c r="M6199" s="25"/>
      <c r="P6199" s="25"/>
      <c r="R6199" s="25"/>
      <c r="T6199" s="37"/>
      <c r="U6199" s="37"/>
      <c r="W6199" s="37"/>
      <c r="Y6199" s="37"/>
      <c r="Z6199" s="37"/>
      <c r="AB6199" s="37"/>
    </row>
    <row r="6200" spans="1:28" x14ac:dyDescent="0.2">
      <c r="A6200" s="124"/>
      <c r="B6200" s="37"/>
      <c r="C6200" s="37"/>
      <c r="D6200" s="37"/>
      <c r="F6200" s="37"/>
      <c r="G6200" s="37"/>
      <c r="H6200" s="37"/>
      <c r="J6200" s="25"/>
      <c r="K6200" s="25"/>
      <c r="M6200" s="25"/>
      <c r="P6200" s="25"/>
      <c r="R6200" s="25"/>
      <c r="T6200" s="37"/>
      <c r="U6200" s="37"/>
      <c r="W6200" s="37"/>
      <c r="Y6200" s="37"/>
      <c r="Z6200" s="37"/>
      <c r="AB6200" s="37"/>
    </row>
    <row r="6201" spans="1:28" x14ac:dyDescent="0.2">
      <c r="A6201" s="124"/>
      <c r="B6201" s="37"/>
      <c r="C6201" s="37"/>
      <c r="D6201" s="37"/>
      <c r="F6201" s="37"/>
      <c r="G6201" s="37"/>
      <c r="H6201" s="37"/>
      <c r="J6201" s="25"/>
      <c r="K6201" s="25"/>
      <c r="M6201" s="25"/>
      <c r="P6201" s="25"/>
      <c r="R6201" s="25"/>
      <c r="T6201" s="37"/>
      <c r="U6201" s="37"/>
      <c r="W6201" s="37"/>
      <c r="Y6201" s="37"/>
      <c r="Z6201" s="37"/>
      <c r="AB6201" s="37"/>
    </row>
    <row r="6202" spans="1:28" x14ac:dyDescent="0.2">
      <c r="A6202" s="124"/>
      <c r="B6202" s="37"/>
      <c r="C6202" s="37"/>
      <c r="D6202" s="37"/>
      <c r="F6202" s="37"/>
      <c r="G6202" s="37"/>
      <c r="H6202" s="37"/>
      <c r="J6202" s="25"/>
      <c r="K6202" s="25"/>
      <c r="M6202" s="25"/>
      <c r="P6202" s="25"/>
      <c r="R6202" s="25"/>
      <c r="T6202" s="37"/>
      <c r="U6202" s="37"/>
      <c r="W6202" s="37"/>
      <c r="Y6202" s="37"/>
      <c r="Z6202" s="37"/>
      <c r="AB6202" s="37"/>
    </row>
    <row r="6203" spans="1:28" x14ac:dyDescent="0.2">
      <c r="A6203" s="124"/>
      <c r="B6203" s="37"/>
      <c r="C6203" s="37"/>
      <c r="D6203" s="37"/>
      <c r="F6203" s="37"/>
      <c r="G6203" s="37"/>
      <c r="H6203" s="37"/>
      <c r="J6203" s="25"/>
      <c r="K6203" s="25"/>
      <c r="M6203" s="25"/>
      <c r="P6203" s="25"/>
      <c r="R6203" s="25"/>
      <c r="T6203" s="37"/>
      <c r="U6203" s="37"/>
      <c r="W6203" s="37"/>
      <c r="Y6203" s="37"/>
      <c r="Z6203" s="37"/>
      <c r="AB6203" s="37"/>
    </row>
    <row r="6204" spans="1:28" x14ac:dyDescent="0.2">
      <c r="A6204" s="124"/>
      <c r="B6204" s="37"/>
      <c r="C6204" s="37"/>
      <c r="D6204" s="37"/>
      <c r="F6204" s="37"/>
      <c r="G6204" s="37"/>
      <c r="H6204" s="37"/>
      <c r="J6204" s="25"/>
      <c r="K6204" s="25"/>
      <c r="M6204" s="25"/>
      <c r="P6204" s="25"/>
      <c r="R6204" s="25"/>
      <c r="T6204" s="37"/>
      <c r="U6204" s="37"/>
      <c r="W6204" s="37"/>
      <c r="Y6204" s="37"/>
      <c r="Z6204" s="37"/>
      <c r="AB6204" s="37"/>
    </row>
    <row r="6205" spans="1:28" x14ac:dyDescent="0.2">
      <c r="A6205" s="124"/>
      <c r="B6205" s="37"/>
      <c r="C6205" s="37"/>
      <c r="D6205" s="37"/>
      <c r="F6205" s="37"/>
      <c r="G6205" s="37"/>
      <c r="H6205" s="37"/>
      <c r="J6205" s="25"/>
      <c r="K6205" s="25"/>
      <c r="M6205" s="25"/>
      <c r="P6205" s="25"/>
      <c r="R6205" s="25"/>
      <c r="T6205" s="37"/>
      <c r="U6205" s="37"/>
      <c r="W6205" s="37"/>
      <c r="Y6205" s="37"/>
      <c r="Z6205" s="37"/>
      <c r="AB6205" s="37"/>
    </row>
    <row r="6206" spans="1:28" x14ac:dyDescent="0.2">
      <c r="A6206" s="124"/>
      <c r="B6206" s="37"/>
      <c r="C6206" s="37"/>
      <c r="D6206" s="37"/>
      <c r="F6206" s="37"/>
      <c r="G6206" s="37"/>
      <c r="H6206" s="37"/>
      <c r="J6206" s="25"/>
      <c r="K6206" s="25"/>
      <c r="M6206" s="25"/>
      <c r="P6206" s="25"/>
      <c r="R6206" s="25"/>
      <c r="T6206" s="37"/>
      <c r="U6206" s="37"/>
      <c r="W6206" s="37"/>
      <c r="Y6206" s="37"/>
      <c r="Z6206" s="37"/>
      <c r="AB6206" s="37"/>
    </row>
    <row r="6207" spans="1:28" x14ac:dyDescent="0.2">
      <c r="A6207" s="124"/>
      <c r="B6207" s="37"/>
      <c r="C6207" s="37"/>
      <c r="D6207" s="37"/>
      <c r="F6207" s="37"/>
      <c r="G6207" s="37"/>
      <c r="H6207" s="37"/>
      <c r="J6207" s="25"/>
      <c r="K6207" s="25"/>
      <c r="M6207" s="25"/>
      <c r="P6207" s="25"/>
      <c r="R6207" s="25"/>
      <c r="T6207" s="37"/>
      <c r="U6207" s="37"/>
      <c r="W6207" s="37"/>
      <c r="Y6207" s="37"/>
      <c r="Z6207" s="37"/>
      <c r="AB6207" s="37"/>
    </row>
    <row r="6208" spans="1:28" x14ac:dyDescent="0.2">
      <c r="A6208" s="124"/>
      <c r="B6208" s="37"/>
      <c r="C6208" s="37"/>
      <c r="D6208" s="37"/>
      <c r="F6208" s="37"/>
      <c r="G6208" s="37"/>
      <c r="H6208" s="37"/>
      <c r="J6208" s="25"/>
      <c r="K6208" s="25"/>
      <c r="M6208" s="25"/>
      <c r="P6208" s="25"/>
      <c r="R6208" s="25"/>
      <c r="T6208" s="37"/>
      <c r="U6208" s="37"/>
      <c r="W6208" s="37"/>
      <c r="Y6208" s="37"/>
      <c r="Z6208" s="37"/>
      <c r="AB6208" s="37"/>
    </row>
    <row r="6209" spans="1:28" x14ac:dyDescent="0.2">
      <c r="A6209" s="124"/>
      <c r="B6209" s="37"/>
      <c r="C6209" s="37"/>
      <c r="D6209" s="37"/>
      <c r="F6209" s="37"/>
      <c r="G6209" s="37"/>
      <c r="H6209" s="37"/>
      <c r="J6209" s="25"/>
      <c r="K6209" s="25"/>
      <c r="M6209" s="25"/>
      <c r="P6209" s="25"/>
      <c r="R6209" s="25"/>
      <c r="T6209" s="37"/>
      <c r="U6209" s="37"/>
      <c r="W6209" s="37"/>
      <c r="Y6209" s="37"/>
      <c r="Z6209" s="37"/>
      <c r="AB6209" s="37"/>
    </row>
    <row r="6210" spans="1:28" x14ac:dyDescent="0.2">
      <c r="A6210" s="124"/>
      <c r="B6210" s="37"/>
      <c r="C6210" s="37"/>
      <c r="D6210" s="37"/>
      <c r="F6210" s="37"/>
      <c r="G6210" s="37"/>
      <c r="H6210" s="37"/>
      <c r="J6210" s="25"/>
      <c r="K6210" s="25"/>
      <c r="M6210" s="25"/>
      <c r="P6210" s="25"/>
      <c r="R6210" s="25"/>
      <c r="T6210" s="37"/>
      <c r="U6210" s="37"/>
      <c r="W6210" s="37"/>
      <c r="Y6210" s="37"/>
      <c r="Z6210" s="37"/>
      <c r="AB6210" s="37"/>
    </row>
    <row r="6211" spans="1:28" x14ac:dyDescent="0.2">
      <c r="A6211" s="124"/>
      <c r="B6211" s="37"/>
      <c r="C6211" s="37"/>
      <c r="D6211" s="37"/>
      <c r="F6211" s="37"/>
      <c r="G6211" s="37"/>
      <c r="H6211" s="37"/>
      <c r="J6211" s="25"/>
      <c r="K6211" s="25"/>
      <c r="M6211" s="25"/>
      <c r="P6211" s="25"/>
      <c r="R6211" s="25"/>
      <c r="T6211" s="37"/>
      <c r="U6211" s="37"/>
      <c r="W6211" s="37"/>
      <c r="Y6211" s="37"/>
      <c r="Z6211" s="37"/>
      <c r="AB6211" s="37"/>
    </row>
    <row r="6212" spans="1:28" x14ac:dyDescent="0.2">
      <c r="A6212" s="124"/>
      <c r="B6212" s="37"/>
      <c r="C6212" s="37"/>
      <c r="D6212" s="37"/>
      <c r="F6212" s="37"/>
      <c r="G6212" s="37"/>
      <c r="H6212" s="37"/>
      <c r="J6212" s="25"/>
      <c r="K6212" s="25"/>
      <c r="M6212" s="25"/>
      <c r="P6212" s="25"/>
      <c r="R6212" s="25"/>
      <c r="T6212" s="37"/>
      <c r="U6212" s="37"/>
      <c r="W6212" s="37"/>
      <c r="Y6212" s="37"/>
      <c r="Z6212" s="37"/>
      <c r="AB6212" s="37"/>
    </row>
    <row r="6213" spans="1:28" x14ac:dyDescent="0.2">
      <c r="A6213" s="124"/>
      <c r="B6213" s="37"/>
      <c r="C6213" s="37"/>
      <c r="D6213" s="37"/>
      <c r="F6213" s="37"/>
      <c r="G6213" s="37"/>
      <c r="H6213" s="37"/>
      <c r="J6213" s="25"/>
      <c r="K6213" s="25"/>
      <c r="M6213" s="25"/>
      <c r="P6213" s="25"/>
      <c r="R6213" s="25"/>
      <c r="T6213" s="37"/>
      <c r="U6213" s="37"/>
      <c r="W6213" s="37"/>
      <c r="Y6213" s="37"/>
      <c r="Z6213" s="37"/>
      <c r="AB6213" s="37"/>
    </row>
    <row r="6214" spans="1:28" x14ac:dyDescent="0.2">
      <c r="A6214" s="124"/>
      <c r="B6214" s="37"/>
      <c r="C6214" s="37"/>
      <c r="D6214" s="37"/>
      <c r="F6214" s="37"/>
      <c r="G6214" s="37"/>
      <c r="H6214" s="37"/>
      <c r="J6214" s="25"/>
      <c r="K6214" s="25"/>
      <c r="M6214" s="25"/>
      <c r="P6214" s="25"/>
      <c r="R6214" s="25"/>
      <c r="T6214" s="37"/>
      <c r="U6214" s="37"/>
      <c r="W6214" s="37"/>
      <c r="Y6214" s="37"/>
      <c r="Z6214" s="37"/>
      <c r="AB6214" s="37"/>
    </row>
    <row r="6215" spans="1:28" x14ac:dyDescent="0.2">
      <c r="A6215" s="124"/>
      <c r="B6215" s="37"/>
      <c r="C6215" s="37"/>
      <c r="D6215" s="37"/>
      <c r="F6215" s="37"/>
      <c r="G6215" s="37"/>
      <c r="H6215" s="37"/>
      <c r="J6215" s="25"/>
      <c r="K6215" s="25"/>
      <c r="M6215" s="25"/>
      <c r="P6215" s="25"/>
      <c r="R6215" s="25"/>
      <c r="T6215" s="37"/>
      <c r="U6215" s="37"/>
      <c r="W6215" s="37"/>
      <c r="Y6215" s="37"/>
      <c r="Z6215" s="37"/>
      <c r="AB6215" s="37"/>
    </row>
    <row r="6216" spans="1:28" x14ac:dyDescent="0.2">
      <c r="A6216" s="124"/>
      <c r="B6216" s="37"/>
      <c r="C6216" s="37"/>
      <c r="D6216" s="37"/>
      <c r="F6216" s="37"/>
      <c r="G6216" s="37"/>
      <c r="H6216" s="37"/>
      <c r="J6216" s="25"/>
      <c r="K6216" s="25"/>
      <c r="M6216" s="25"/>
      <c r="P6216" s="25"/>
      <c r="R6216" s="25"/>
      <c r="T6216" s="37"/>
      <c r="U6216" s="37"/>
      <c r="W6216" s="37"/>
      <c r="Y6216" s="37"/>
      <c r="Z6216" s="37"/>
      <c r="AB6216" s="37"/>
    </row>
    <row r="6217" spans="1:28" x14ac:dyDescent="0.2">
      <c r="A6217" s="124"/>
      <c r="B6217" s="37"/>
      <c r="C6217" s="37"/>
      <c r="D6217" s="37"/>
      <c r="F6217" s="37"/>
      <c r="G6217" s="37"/>
      <c r="H6217" s="37"/>
      <c r="J6217" s="25"/>
      <c r="K6217" s="25"/>
      <c r="M6217" s="25"/>
      <c r="P6217" s="25"/>
      <c r="R6217" s="25"/>
      <c r="T6217" s="37"/>
      <c r="U6217" s="37"/>
      <c r="W6217" s="37"/>
      <c r="Y6217" s="37"/>
      <c r="Z6217" s="37"/>
      <c r="AB6217" s="37"/>
    </row>
    <row r="6218" spans="1:28" x14ac:dyDescent="0.2">
      <c r="A6218" s="124"/>
      <c r="B6218" s="37"/>
      <c r="C6218" s="37"/>
      <c r="D6218" s="37"/>
      <c r="F6218" s="37"/>
      <c r="G6218" s="37"/>
      <c r="H6218" s="37"/>
      <c r="J6218" s="25"/>
      <c r="K6218" s="25"/>
      <c r="M6218" s="25"/>
      <c r="P6218" s="25"/>
      <c r="R6218" s="25"/>
      <c r="T6218" s="37"/>
      <c r="U6218" s="37"/>
      <c r="W6218" s="37"/>
      <c r="Y6218" s="37"/>
      <c r="Z6218" s="37"/>
      <c r="AB6218" s="37"/>
    </row>
    <row r="6219" spans="1:28" x14ac:dyDescent="0.2">
      <c r="A6219" s="124"/>
      <c r="B6219" s="37"/>
      <c r="C6219" s="37"/>
      <c r="D6219" s="37"/>
      <c r="F6219" s="37"/>
      <c r="G6219" s="37"/>
      <c r="H6219" s="37"/>
      <c r="J6219" s="25"/>
      <c r="K6219" s="25"/>
      <c r="M6219" s="25"/>
      <c r="P6219" s="25"/>
      <c r="R6219" s="25"/>
      <c r="T6219" s="37"/>
      <c r="U6219" s="37"/>
      <c r="W6219" s="37"/>
      <c r="Y6219" s="37"/>
      <c r="Z6219" s="37"/>
      <c r="AB6219" s="37"/>
    </row>
    <row r="6220" spans="1:28" x14ac:dyDescent="0.2">
      <c r="A6220" s="124"/>
      <c r="B6220" s="37"/>
      <c r="C6220" s="37"/>
      <c r="D6220" s="37"/>
      <c r="F6220" s="37"/>
      <c r="G6220" s="37"/>
      <c r="H6220" s="37"/>
      <c r="J6220" s="25"/>
      <c r="K6220" s="25"/>
      <c r="M6220" s="25"/>
      <c r="P6220" s="25"/>
      <c r="R6220" s="25"/>
      <c r="T6220" s="37"/>
      <c r="U6220" s="37"/>
      <c r="W6220" s="37"/>
      <c r="Y6220" s="37"/>
      <c r="Z6220" s="37"/>
      <c r="AB6220" s="37"/>
    </row>
    <row r="6221" spans="1:28" x14ac:dyDescent="0.2">
      <c r="A6221" s="124"/>
      <c r="B6221" s="37"/>
      <c r="C6221" s="37"/>
      <c r="D6221" s="37"/>
      <c r="F6221" s="37"/>
      <c r="G6221" s="37"/>
      <c r="H6221" s="37"/>
      <c r="J6221" s="25"/>
      <c r="K6221" s="25"/>
      <c r="M6221" s="25"/>
      <c r="P6221" s="25"/>
      <c r="R6221" s="25"/>
      <c r="T6221" s="37"/>
      <c r="U6221" s="37"/>
      <c r="W6221" s="37"/>
      <c r="Y6221" s="37"/>
      <c r="Z6221" s="37"/>
      <c r="AB6221" s="37"/>
    </row>
    <row r="6222" spans="1:28" x14ac:dyDescent="0.2">
      <c r="A6222" s="124"/>
      <c r="B6222" s="37"/>
      <c r="C6222" s="37"/>
      <c r="D6222" s="37"/>
      <c r="F6222" s="37"/>
      <c r="G6222" s="37"/>
      <c r="H6222" s="37"/>
      <c r="J6222" s="25"/>
      <c r="K6222" s="25"/>
      <c r="M6222" s="25"/>
      <c r="P6222" s="25"/>
      <c r="R6222" s="25"/>
      <c r="T6222" s="37"/>
      <c r="U6222" s="37"/>
      <c r="W6222" s="37"/>
      <c r="Y6222" s="37"/>
      <c r="Z6222" s="37"/>
      <c r="AB6222" s="37"/>
    </row>
    <row r="6223" spans="1:28" x14ac:dyDescent="0.2">
      <c r="A6223" s="124"/>
      <c r="B6223" s="37"/>
      <c r="C6223" s="37"/>
      <c r="D6223" s="37"/>
      <c r="F6223" s="37"/>
      <c r="G6223" s="37"/>
      <c r="H6223" s="37"/>
      <c r="J6223" s="25"/>
      <c r="K6223" s="25"/>
      <c r="M6223" s="25"/>
      <c r="P6223" s="25"/>
      <c r="R6223" s="25"/>
      <c r="T6223" s="37"/>
      <c r="U6223" s="37"/>
      <c r="W6223" s="37"/>
      <c r="Y6223" s="37"/>
      <c r="Z6223" s="37"/>
      <c r="AB6223" s="37"/>
    </row>
    <row r="6224" spans="1:28" x14ac:dyDescent="0.2">
      <c r="A6224" s="124"/>
      <c r="B6224" s="37"/>
      <c r="C6224" s="37"/>
      <c r="D6224" s="37"/>
      <c r="F6224" s="37"/>
      <c r="G6224" s="37"/>
      <c r="H6224" s="37"/>
      <c r="J6224" s="25"/>
      <c r="K6224" s="25"/>
      <c r="M6224" s="25"/>
      <c r="P6224" s="25"/>
      <c r="R6224" s="25"/>
      <c r="T6224" s="37"/>
      <c r="U6224" s="37"/>
      <c r="W6224" s="37"/>
      <c r="Y6224" s="37"/>
      <c r="Z6224" s="37"/>
      <c r="AB6224" s="37"/>
    </row>
    <row r="6225" spans="1:28" x14ac:dyDescent="0.2">
      <c r="A6225" s="124"/>
      <c r="B6225" s="37"/>
      <c r="C6225" s="37"/>
      <c r="D6225" s="37"/>
      <c r="F6225" s="37"/>
      <c r="G6225" s="37"/>
      <c r="H6225" s="37"/>
      <c r="J6225" s="25"/>
      <c r="K6225" s="25"/>
      <c r="M6225" s="25"/>
      <c r="P6225" s="25"/>
      <c r="R6225" s="25"/>
      <c r="T6225" s="37"/>
      <c r="U6225" s="37"/>
      <c r="W6225" s="37"/>
      <c r="Y6225" s="37"/>
      <c r="Z6225" s="37"/>
      <c r="AB6225" s="37"/>
    </row>
    <row r="6226" spans="1:28" x14ac:dyDescent="0.2">
      <c r="A6226" s="124"/>
      <c r="B6226" s="37"/>
      <c r="C6226" s="37"/>
      <c r="D6226" s="37"/>
      <c r="F6226" s="37"/>
      <c r="G6226" s="37"/>
      <c r="H6226" s="37"/>
      <c r="J6226" s="25"/>
      <c r="K6226" s="25"/>
      <c r="M6226" s="25"/>
      <c r="P6226" s="25"/>
      <c r="R6226" s="25"/>
      <c r="T6226" s="37"/>
      <c r="U6226" s="37"/>
      <c r="W6226" s="37"/>
      <c r="Y6226" s="37"/>
      <c r="Z6226" s="37"/>
      <c r="AB6226" s="37"/>
    </row>
    <row r="6227" spans="1:28" x14ac:dyDescent="0.2">
      <c r="A6227" s="124"/>
      <c r="B6227" s="37"/>
      <c r="C6227" s="37"/>
      <c r="D6227" s="37"/>
      <c r="F6227" s="37"/>
      <c r="G6227" s="37"/>
      <c r="H6227" s="37"/>
      <c r="J6227" s="25"/>
      <c r="K6227" s="25"/>
      <c r="M6227" s="25"/>
      <c r="P6227" s="25"/>
      <c r="R6227" s="25"/>
      <c r="T6227" s="37"/>
      <c r="U6227" s="37"/>
      <c r="W6227" s="37"/>
      <c r="Y6227" s="37"/>
      <c r="Z6227" s="37"/>
      <c r="AB6227" s="37"/>
    </row>
    <row r="6228" spans="1:28" x14ac:dyDescent="0.2">
      <c r="A6228" s="124"/>
      <c r="B6228" s="37"/>
      <c r="C6228" s="37"/>
      <c r="D6228" s="37"/>
      <c r="F6228" s="37"/>
      <c r="G6228" s="37"/>
      <c r="H6228" s="37"/>
      <c r="J6228" s="25"/>
      <c r="K6228" s="25"/>
      <c r="M6228" s="25"/>
      <c r="P6228" s="25"/>
      <c r="R6228" s="25"/>
      <c r="T6228" s="37"/>
      <c r="U6228" s="37"/>
      <c r="W6228" s="37"/>
      <c r="Y6228" s="37"/>
      <c r="Z6228" s="37"/>
      <c r="AB6228" s="37"/>
    </row>
    <row r="6229" spans="1:28" x14ac:dyDescent="0.2">
      <c r="A6229" s="124"/>
      <c r="B6229" s="37"/>
      <c r="C6229" s="37"/>
      <c r="D6229" s="37"/>
      <c r="F6229" s="37"/>
      <c r="G6229" s="37"/>
      <c r="H6229" s="37"/>
      <c r="J6229" s="25"/>
      <c r="K6229" s="25"/>
      <c r="M6229" s="25"/>
      <c r="P6229" s="25"/>
      <c r="R6229" s="25"/>
      <c r="T6229" s="37"/>
      <c r="U6229" s="37"/>
      <c r="W6229" s="37"/>
      <c r="Y6229" s="37"/>
      <c r="Z6229" s="37"/>
      <c r="AB6229" s="37"/>
    </row>
    <row r="6230" spans="1:28" x14ac:dyDescent="0.2">
      <c r="A6230" s="124"/>
      <c r="B6230" s="37"/>
      <c r="C6230" s="37"/>
      <c r="D6230" s="37"/>
      <c r="F6230" s="37"/>
      <c r="G6230" s="37"/>
      <c r="H6230" s="37"/>
      <c r="J6230" s="25"/>
      <c r="K6230" s="25"/>
      <c r="M6230" s="25"/>
      <c r="P6230" s="25"/>
      <c r="R6230" s="25"/>
      <c r="T6230" s="37"/>
      <c r="U6230" s="37"/>
      <c r="W6230" s="37"/>
      <c r="Y6230" s="37"/>
      <c r="Z6230" s="37"/>
      <c r="AB6230" s="37"/>
    </row>
    <row r="6231" spans="1:28" x14ac:dyDescent="0.2">
      <c r="A6231" s="124"/>
      <c r="B6231" s="37"/>
      <c r="C6231" s="37"/>
      <c r="D6231" s="37"/>
      <c r="F6231" s="37"/>
      <c r="G6231" s="37"/>
      <c r="H6231" s="37"/>
      <c r="J6231" s="25"/>
      <c r="K6231" s="25"/>
      <c r="M6231" s="25"/>
      <c r="P6231" s="25"/>
      <c r="R6231" s="25"/>
      <c r="T6231" s="37"/>
      <c r="U6231" s="37"/>
      <c r="W6231" s="37"/>
      <c r="Y6231" s="37"/>
      <c r="Z6231" s="37"/>
      <c r="AB6231" s="37"/>
    </row>
    <row r="6232" spans="1:28" x14ac:dyDescent="0.2">
      <c r="A6232" s="124"/>
      <c r="B6232" s="37"/>
      <c r="C6232" s="37"/>
      <c r="D6232" s="37"/>
      <c r="F6232" s="37"/>
      <c r="G6232" s="37"/>
      <c r="H6232" s="37"/>
      <c r="J6232" s="25"/>
      <c r="K6232" s="25"/>
      <c r="M6232" s="25"/>
      <c r="P6232" s="25"/>
      <c r="R6232" s="25"/>
      <c r="T6232" s="37"/>
      <c r="U6232" s="37"/>
      <c r="W6232" s="37"/>
      <c r="Y6232" s="37"/>
      <c r="Z6232" s="37"/>
      <c r="AB6232" s="37"/>
    </row>
    <row r="6233" spans="1:28" x14ac:dyDescent="0.2">
      <c r="A6233" s="124"/>
      <c r="B6233" s="37"/>
      <c r="C6233" s="37"/>
      <c r="D6233" s="37"/>
      <c r="F6233" s="37"/>
      <c r="G6233" s="37"/>
      <c r="H6233" s="37"/>
      <c r="J6233" s="25"/>
      <c r="K6233" s="25"/>
      <c r="M6233" s="25"/>
      <c r="P6233" s="25"/>
      <c r="R6233" s="25"/>
      <c r="T6233" s="37"/>
      <c r="U6233" s="37"/>
      <c r="W6233" s="37"/>
      <c r="Y6233" s="37"/>
      <c r="Z6233" s="37"/>
      <c r="AB6233" s="37"/>
    </row>
    <row r="6234" spans="1:28" x14ac:dyDescent="0.2">
      <c r="A6234" s="124"/>
      <c r="B6234" s="37"/>
      <c r="C6234" s="37"/>
      <c r="D6234" s="37"/>
      <c r="F6234" s="37"/>
      <c r="G6234" s="37"/>
      <c r="H6234" s="37"/>
      <c r="J6234" s="25"/>
      <c r="K6234" s="25"/>
      <c r="M6234" s="25"/>
      <c r="P6234" s="25"/>
      <c r="R6234" s="25"/>
      <c r="T6234" s="37"/>
      <c r="U6234" s="37"/>
      <c r="W6234" s="37"/>
      <c r="Y6234" s="37"/>
      <c r="Z6234" s="37"/>
      <c r="AB6234" s="37"/>
    </row>
    <row r="6235" spans="1:28" x14ac:dyDescent="0.2">
      <c r="A6235" s="124"/>
      <c r="B6235" s="37"/>
      <c r="C6235" s="37"/>
      <c r="D6235" s="37"/>
      <c r="F6235" s="37"/>
      <c r="G6235" s="37"/>
      <c r="H6235" s="37"/>
      <c r="J6235" s="25"/>
      <c r="K6235" s="25"/>
      <c r="M6235" s="25"/>
      <c r="P6235" s="25"/>
      <c r="R6235" s="25"/>
      <c r="T6235" s="37"/>
      <c r="U6235" s="37"/>
      <c r="W6235" s="37"/>
      <c r="Y6235" s="37"/>
      <c r="Z6235" s="37"/>
      <c r="AB6235" s="37"/>
    </row>
    <row r="6236" spans="1:28" x14ac:dyDescent="0.2">
      <c r="A6236" s="124"/>
      <c r="B6236" s="37"/>
      <c r="C6236" s="37"/>
      <c r="D6236" s="37"/>
      <c r="F6236" s="37"/>
      <c r="G6236" s="37"/>
      <c r="H6236" s="37"/>
      <c r="J6236" s="25"/>
      <c r="K6236" s="25"/>
      <c r="M6236" s="25"/>
      <c r="P6236" s="25"/>
      <c r="R6236" s="25"/>
      <c r="T6236" s="37"/>
      <c r="U6236" s="37"/>
      <c r="W6236" s="37"/>
      <c r="Y6236" s="37"/>
      <c r="Z6236" s="37"/>
      <c r="AB6236" s="37"/>
    </row>
    <row r="6237" spans="1:28" x14ac:dyDescent="0.2">
      <c r="A6237" s="124"/>
      <c r="B6237" s="37"/>
      <c r="C6237" s="37"/>
      <c r="D6237" s="37"/>
      <c r="F6237" s="37"/>
      <c r="G6237" s="37"/>
      <c r="H6237" s="37"/>
      <c r="J6237" s="25"/>
      <c r="K6237" s="25"/>
      <c r="M6237" s="25"/>
      <c r="P6237" s="25"/>
      <c r="R6237" s="25"/>
      <c r="T6237" s="37"/>
      <c r="U6237" s="37"/>
      <c r="W6237" s="37"/>
      <c r="Y6237" s="37"/>
      <c r="Z6237" s="37"/>
      <c r="AB6237" s="37"/>
    </row>
    <row r="6238" spans="1:28" x14ac:dyDescent="0.2">
      <c r="A6238" s="124"/>
      <c r="B6238" s="37"/>
      <c r="C6238" s="37"/>
      <c r="D6238" s="37"/>
      <c r="F6238" s="37"/>
      <c r="G6238" s="37"/>
      <c r="H6238" s="37"/>
      <c r="J6238" s="25"/>
      <c r="K6238" s="25"/>
      <c r="M6238" s="25"/>
      <c r="P6238" s="25"/>
      <c r="R6238" s="25"/>
      <c r="T6238" s="37"/>
      <c r="U6238" s="37"/>
      <c r="W6238" s="37"/>
      <c r="Y6238" s="37"/>
      <c r="Z6238" s="37"/>
      <c r="AB6238" s="37"/>
    </row>
    <row r="6239" spans="1:28" x14ac:dyDescent="0.2">
      <c r="A6239" s="124"/>
      <c r="B6239" s="37"/>
      <c r="C6239" s="37"/>
      <c r="D6239" s="37"/>
      <c r="F6239" s="37"/>
      <c r="G6239" s="37"/>
      <c r="H6239" s="37"/>
      <c r="J6239" s="25"/>
      <c r="K6239" s="25"/>
      <c r="M6239" s="25"/>
      <c r="P6239" s="25"/>
      <c r="R6239" s="25"/>
      <c r="T6239" s="37"/>
      <c r="U6239" s="37"/>
      <c r="W6239" s="37"/>
      <c r="Y6239" s="37"/>
      <c r="Z6239" s="37"/>
      <c r="AB6239" s="37"/>
    </row>
    <row r="6240" spans="1:28" x14ac:dyDescent="0.2">
      <c r="A6240" s="124"/>
      <c r="B6240" s="37"/>
      <c r="C6240" s="37"/>
      <c r="D6240" s="37"/>
      <c r="F6240" s="37"/>
      <c r="G6240" s="37"/>
      <c r="H6240" s="37"/>
      <c r="J6240" s="25"/>
      <c r="K6240" s="25"/>
      <c r="M6240" s="25"/>
      <c r="P6240" s="25"/>
      <c r="R6240" s="25"/>
      <c r="T6240" s="37"/>
      <c r="U6240" s="37"/>
      <c r="W6240" s="37"/>
      <c r="Y6240" s="37"/>
      <c r="Z6240" s="37"/>
      <c r="AB6240" s="37"/>
    </row>
    <row r="6241" spans="1:28" x14ac:dyDescent="0.2">
      <c r="A6241" s="124"/>
      <c r="B6241" s="37"/>
      <c r="C6241" s="37"/>
      <c r="D6241" s="37"/>
      <c r="F6241" s="37"/>
      <c r="G6241" s="37"/>
      <c r="H6241" s="37"/>
      <c r="J6241" s="25"/>
      <c r="K6241" s="25"/>
      <c r="M6241" s="25"/>
      <c r="P6241" s="25"/>
      <c r="R6241" s="25"/>
      <c r="T6241" s="37"/>
      <c r="U6241" s="37"/>
      <c r="W6241" s="37"/>
      <c r="Y6241" s="37"/>
      <c r="Z6241" s="37"/>
      <c r="AB6241" s="37"/>
    </row>
    <row r="6242" spans="1:28" x14ac:dyDescent="0.2">
      <c r="A6242" s="124"/>
      <c r="B6242" s="37"/>
      <c r="C6242" s="37"/>
      <c r="D6242" s="37"/>
      <c r="F6242" s="37"/>
      <c r="G6242" s="37"/>
      <c r="H6242" s="37"/>
      <c r="J6242" s="25"/>
      <c r="K6242" s="25"/>
      <c r="M6242" s="25"/>
      <c r="P6242" s="25"/>
      <c r="R6242" s="25"/>
      <c r="T6242" s="37"/>
      <c r="U6242" s="37"/>
      <c r="W6242" s="37"/>
      <c r="Y6242" s="37"/>
      <c r="Z6242" s="37"/>
      <c r="AB6242" s="37"/>
    </row>
    <row r="6243" spans="1:28" x14ac:dyDescent="0.2">
      <c r="A6243" s="124"/>
      <c r="B6243" s="37"/>
      <c r="C6243" s="37"/>
      <c r="D6243" s="37"/>
      <c r="F6243" s="37"/>
      <c r="G6243" s="37"/>
      <c r="H6243" s="37"/>
      <c r="J6243" s="25"/>
      <c r="K6243" s="25"/>
      <c r="M6243" s="25"/>
      <c r="P6243" s="25"/>
      <c r="R6243" s="25"/>
      <c r="T6243" s="37"/>
      <c r="U6243" s="37"/>
      <c r="W6243" s="37"/>
      <c r="Y6243" s="37"/>
      <c r="Z6243" s="37"/>
      <c r="AB6243" s="37"/>
    </row>
    <row r="6244" spans="1:28" x14ac:dyDescent="0.2">
      <c r="A6244" s="124"/>
      <c r="B6244" s="37"/>
      <c r="C6244" s="37"/>
      <c r="D6244" s="37"/>
      <c r="F6244" s="37"/>
      <c r="G6244" s="37"/>
      <c r="H6244" s="37"/>
      <c r="J6244" s="25"/>
      <c r="K6244" s="25"/>
      <c r="M6244" s="25"/>
      <c r="P6244" s="25"/>
      <c r="R6244" s="25"/>
      <c r="T6244" s="37"/>
      <c r="U6244" s="37"/>
      <c r="W6244" s="37"/>
      <c r="Y6244" s="37"/>
      <c r="Z6244" s="37"/>
      <c r="AB6244" s="37"/>
    </row>
    <row r="6245" spans="1:28" x14ac:dyDescent="0.2">
      <c r="A6245" s="124"/>
      <c r="B6245" s="37"/>
      <c r="C6245" s="37"/>
      <c r="D6245" s="37"/>
      <c r="F6245" s="37"/>
      <c r="G6245" s="37"/>
      <c r="H6245" s="37"/>
      <c r="J6245" s="25"/>
      <c r="K6245" s="25"/>
      <c r="M6245" s="25"/>
      <c r="P6245" s="25"/>
      <c r="R6245" s="25"/>
      <c r="T6245" s="37"/>
      <c r="U6245" s="37"/>
      <c r="W6245" s="37"/>
      <c r="Y6245" s="37"/>
      <c r="Z6245" s="37"/>
      <c r="AB6245" s="37"/>
    </row>
    <row r="6246" spans="1:28" x14ac:dyDescent="0.2">
      <c r="A6246" s="124"/>
      <c r="B6246" s="37"/>
      <c r="C6246" s="37"/>
      <c r="D6246" s="37"/>
      <c r="F6246" s="37"/>
      <c r="G6246" s="37"/>
      <c r="H6246" s="37"/>
      <c r="J6246" s="25"/>
      <c r="K6246" s="25"/>
      <c r="M6246" s="25"/>
      <c r="P6246" s="25"/>
      <c r="R6246" s="25"/>
      <c r="T6246" s="37"/>
      <c r="U6246" s="37"/>
      <c r="W6246" s="37"/>
      <c r="Y6246" s="37"/>
      <c r="Z6246" s="37"/>
      <c r="AB6246" s="37"/>
    </row>
    <row r="6247" spans="1:28" x14ac:dyDescent="0.2">
      <c r="A6247" s="124"/>
      <c r="B6247" s="37"/>
      <c r="C6247" s="37"/>
      <c r="D6247" s="37"/>
      <c r="F6247" s="37"/>
      <c r="G6247" s="37"/>
      <c r="H6247" s="37"/>
      <c r="J6247" s="25"/>
      <c r="K6247" s="25"/>
      <c r="M6247" s="25"/>
      <c r="P6247" s="25"/>
      <c r="R6247" s="25"/>
      <c r="T6247" s="37"/>
      <c r="U6247" s="37"/>
      <c r="W6247" s="37"/>
      <c r="Y6247" s="37"/>
      <c r="Z6247" s="37"/>
      <c r="AB6247" s="37"/>
    </row>
    <row r="6248" spans="1:28" x14ac:dyDescent="0.2">
      <c r="A6248" s="124"/>
      <c r="B6248" s="37"/>
      <c r="C6248" s="37"/>
      <c r="D6248" s="37"/>
      <c r="F6248" s="37"/>
      <c r="G6248" s="37"/>
      <c r="H6248" s="37"/>
      <c r="J6248" s="25"/>
      <c r="K6248" s="25"/>
      <c r="M6248" s="25"/>
      <c r="P6248" s="25"/>
      <c r="R6248" s="25"/>
      <c r="T6248" s="37"/>
      <c r="U6248" s="37"/>
      <c r="W6248" s="37"/>
      <c r="Y6248" s="37"/>
      <c r="Z6248" s="37"/>
      <c r="AB6248" s="37"/>
    </row>
    <row r="6249" spans="1:28" x14ac:dyDescent="0.2">
      <c r="A6249" s="124"/>
      <c r="B6249" s="37"/>
      <c r="C6249" s="37"/>
      <c r="D6249" s="37"/>
      <c r="F6249" s="37"/>
      <c r="G6249" s="37"/>
      <c r="H6249" s="37"/>
      <c r="J6249" s="25"/>
      <c r="K6249" s="25"/>
      <c r="M6249" s="25"/>
      <c r="P6249" s="25"/>
      <c r="R6249" s="25"/>
      <c r="T6249" s="37"/>
      <c r="U6249" s="37"/>
      <c r="W6249" s="37"/>
      <c r="Y6249" s="37"/>
      <c r="Z6249" s="37"/>
      <c r="AB6249" s="37"/>
    </row>
    <row r="6250" spans="1:28" x14ac:dyDescent="0.2">
      <c r="A6250" s="124"/>
      <c r="B6250" s="37"/>
      <c r="C6250" s="37"/>
      <c r="D6250" s="37"/>
      <c r="F6250" s="37"/>
      <c r="G6250" s="37"/>
      <c r="H6250" s="37"/>
      <c r="J6250" s="25"/>
      <c r="K6250" s="25"/>
      <c r="M6250" s="25"/>
      <c r="P6250" s="25"/>
      <c r="R6250" s="25"/>
      <c r="T6250" s="37"/>
      <c r="U6250" s="37"/>
      <c r="W6250" s="37"/>
      <c r="Y6250" s="37"/>
      <c r="Z6250" s="37"/>
      <c r="AB6250" s="37"/>
    </row>
    <row r="6251" spans="1:28" x14ac:dyDescent="0.2">
      <c r="A6251" s="124"/>
      <c r="B6251" s="37"/>
      <c r="C6251" s="37"/>
      <c r="D6251" s="37"/>
      <c r="F6251" s="37"/>
      <c r="G6251" s="37"/>
      <c r="H6251" s="37"/>
      <c r="J6251" s="25"/>
      <c r="K6251" s="25"/>
      <c r="M6251" s="25"/>
      <c r="P6251" s="25"/>
      <c r="R6251" s="25"/>
      <c r="T6251" s="37"/>
      <c r="U6251" s="37"/>
      <c r="W6251" s="37"/>
      <c r="Y6251" s="37"/>
      <c r="Z6251" s="37"/>
      <c r="AB6251" s="37"/>
    </row>
    <row r="6252" spans="1:28" x14ac:dyDescent="0.2">
      <c r="A6252" s="124"/>
      <c r="B6252" s="37"/>
      <c r="C6252" s="37"/>
      <c r="D6252" s="37"/>
      <c r="F6252" s="37"/>
      <c r="G6252" s="37"/>
      <c r="H6252" s="37"/>
      <c r="J6252" s="25"/>
      <c r="K6252" s="25"/>
      <c r="M6252" s="25"/>
      <c r="P6252" s="25"/>
      <c r="R6252" s="25"/>
      <c r="T6252" s="37"/>
      <c r="U6252" s="37"/>
      <c r="W6252" s="37"/>
      <c r="Y6252" s="37"/>
      <c r="Z6252" s="37"/>
      <c r="AB6252" s="37"/>
    </row>
    <row r="6253" spans="1:28" x14ac:dyDescent="0.2">
      <c r="A6253" s="124"/>
      <c r="B6253" s="37"/>
      <c r="C6253" s="37"/>
      <c r="D6253" s="37"/>
      <c r="F6253" s="37"/>
      <c r="G6253" s="37"/>
      <c r="H6253" s="37"/>
      <c r="J6253" s="25"/>
      <c r="K6253" s="25"/>
      <c r="M6253" s="25"/>
      <c r="P6253" s="25"/>
      <c r="R6253" s="25"/>
      <c r="T6253" s="37"/>
      <c r="U6253" s="37"/>
      <c r="W6253" s="37"/>
      <c r="Y6253" s="37"/>
      <c r="Z6253" s="37"/>
      <c r="AB6253" s="37"/>
    </row>
    <row r="6254" spans="1:28" x14ac:dyDescent="0.2">
      <c r="A6254" s="124"/>
      <c r="B6254" s="37"/>
      <c r="C6254" s="37"/>
      <c r="D6254" s="37"/>
      <c r="F6254" s="37"/>
      <c r="G6254" s="37"/>
      <c r="H6254" s="37"/>
      <c r="J6254" s="25"/>
      <c r="K6254" s="25"/>
      <c r="M6254" s="25"/>
      <c r="P6254" s="25"/>
      <c r="R6254" s="25"/>
      <c r="T6254" s="37"/>
      <c r="U6254" s="37"/>
      <c r="W6254" s="37"/>
      <c r="Y6254" s="37"/>
      <c r="Z6254" s="37"/>
      <c r="AB6254" s="37"/>
    </row>
    <row r="6255" spans="1:28" x14ac:dyDescent="0.2">
      <c r="A6255" s="124"/>
      <c r="B6255" s="37"/>
      <c r="C6255" s="37"/>
      <c r="D6255" s="37"/>
      <c r="F6255" s="37"/>
      <c r="G6255" s="37"/>
      <c r="H6255" s="37"/>
      <c r="J6255" s="25"/>
      <c r="K6255" s="25"/>
      <c r="M6255" s="25"/>
      <c r="P6255" s="25"/>
      <c r="R6255" s="25"/>
      <c r="T6255" s="37"/>
      <c r="U6255" s="37"/>
      <c r="W6255" s="37"/>
      <c r="Y6255" s="37"/>
      <c r="Z6255" s="37"/>
      <c r="AB6255" s="37"/>
    </row>
    <row r="6256" spans="1:28" x14ac:dyDescent="0.2">
      <c r="A6256" s="124"/>
      <c r="B6256" s="37"/>
      <c r="C6256" s="37"/>
      <c r="D6256" s="37"/>
      <c r="F6256" s="37"/>
      <c r="G6256" s="37"/>
      <c r="H6256" s="37"/>
      <c r="J6256" s="25"/>
      <c r="K6256" s="25"/>
      <c r="M6256" s="25"/>
      <c r="P6256" s="25"/>
      <c r="R6256" s="25"/>
      <c r="T6256" s="37"/>
      <c r="U6256" s="37"/>
      <c r="W6256" s="37"/>
      <c r="Y6256" s="37"/>
      <c r="Z6256" s="37"/>
      <c r="AB6256" s="37"/>
    </row>
    <row r="6257" spans="1:28" x14ac:dyDescent="0.2">
      <c r="A6257" s="124"/>
      <c r="B6257" s="37"/>
      <c r="C6257" s="37"/>
      <c r="D6257" s="37"/>
      <c r="F6257" s="37"/>
      <c r="G6257" s="37"/>
      <c r="H6257" s="37"/>
      <c r="J6257" s="25"/>
      <c r="K6257" s="25"/>
      <c r="M6257" s="25"/>
      <c r="P6257" s="25"/>
      <c r="R6257" s="25"/>
      <c r="T6257" s="37"/>
      <c r="U6257" s="37"/>
      <c r="W6257" s="37"/>
      <c r="Y6257" s="37"/>
      <c r="Z6257" s="37"/>
      <c r="AB6257" s="37"/>
    </row>
    <row r="6258" spans="1:28" x14ac:dyDescent="0.2">
      <c r="A6258" s="124"/>
      <c r="B6258" s="37"/>
      <c r="C6258" s="37"/>
      <c r="D6258" s="37"/>
      <c r="F6258" s="37"/>
      <c r="G6258" s="37"/>
      <c r="H6258" s="37"/>
      <c r="J6258" s="25"/>
      <c r="K6258" s="25"/>
      <c r="M6258" s="25"/>
      <c r="P6258" s="25"/>
      <c r="R6258" s="25"/>
      <c r="T6258" s="37"/>
      <c r="U6258" s="37"/>
      <c r="W6258" s="37"/>
      <c r="Y6258" s="37"/>
      <c r="Z6258" s="37"/>
      <c r="AB6258" s="37"/>
    </row>
    <row r="6259" spans="1:28" x14ac:dyDescent="0.2">
      <c r="A6259" s="124"/>
      <c r="B6259" s="37"/>
      <c r="C6259" s="37"/>
      <c r="D6259" s="37"/>
      <c r="F6259" s="37"/>
      <c r="G6259" s="37"/>
      <c r="H6259" s="37"/>
      <c r="J6259" s="25"/>
      <c r="K6259" s="25"/>
      <c r="M6259" s="25"/>
      <c r="P6259" s="25"/>
      <c r="R6259" s="25"/>
      <c r="T6259" s="37"/>
      <c r="U6259" s="37"/>
      <c r="W6259" s="37"/>
      <c r="Y6259" s="37"/>
      <c r="Z6259" s="37"/>
      <c r="AB6259" s="37"/>
    </row>
    <row r="6260" spans="1:28" x14ac:dyDescent="0.2">
      <c r="A6260" s="124"/>
      <c r="B6260" s="37"/>
      <c r="C6260" s="37"/>
      <c r="D6260" s="37"/>
      <c r="F6260" s="37"/>
      <c r="G6260" s="37"/>
      <c r="H6260" s="37"/>
      <c r="J6260" s="25"/>
      <c r="K6260" s="25"/>
      <c r="M6260" s="25"/>
      <c r="P6260" s="25"/>
      <c r="R6260" s="25"/>
      <c r="T6260" s="37"/>
      <c r="U6260" s="37"/>
      <c r="W6260" s="37"/>
      <c r="Y6260" s="37"/>
      <c r="Z6260" s="37"/>
      <c r="AB6260" s="37"/>
    </row>
    <row r="6261" spans="1:28" x14ac:dyDescent="0.2">
      <c r="A6261" s="124"/>
      <c r="B6261" s="37"/>
      <c r="C6261" s="37"/>
      <c r="D6261" s="37"/>
      <c r="F6261" s="37"/>
      <c r="G6261" s="37"/>
      <c r="H6261" s="37"/>
      <c r="J6261" s="25"/>
      <c r="K6261" s="25"/>
      <c r="M6261" s="25"/>
      <c r="P6261" s="25"/>
      <c r="R6261" s="25"/>
      <c r="T6261" s="37"/>
      <c r="U6261" s="37"/>
      <c r="W6261" s="37"/>
      <c r="Y6261" s="37"/>
      <c r="Z6261" s="37"/>
      <c r="AB6261" s="37"/>
    </row>
    <row r="6262" spans="1:28" x14ac:dyDescent="0.2">
      <c r="A6262" s="124"/>
      <c r="B6262" s="37"/>
      <c r="C6262" s="37"/>
      <c r="D6262" s="37"/>
      <c r="F6262" s="37"/>
      <c r="G6262" s="37"/>
      <c r="H6262" s="37"/>
      <c r="J6262" s="25"/>
      <c r="K6262" s="25"/>
      <c r="M6262" s="25"/>
      <c r="P6262" s="25"/>
      <c r="R6262" s="25"/>
      <c r="T6262" s="37"/>
      <c r="U6262" s="37"/>
      <c r="W6262" s="37"/>
      <c r="Y6262" s="37"/>
      <c r="Z6262" s="37"/>
      <c r="AB6262" s="37"/>
    </row>
    <row r="6263" spans="1:28" x14ac:dyDescent="0.2">
      <c r="A6263" s="124"/>
      <c r="B6263" s="37"/>
      <c r="C6263" s="37"/>
      <c r="D6263" s="37"/>
      <c r="F6263" s="37"/>
      <c r="G6263" s="37"/>
      <c r="H6263" s="37"/>
      <c r="J6263" s="25"/>
      <c r="K6263" s="25"/>
      <c r="M6263" s="25"/>
      <c r="P6263" s="25"/>
      <c r="R6263" s="25"/>
      <c r="T6263" s="37"/>
      <c r="U6263" s="37"/>
      <c r="W6263" s="37"/>
      <c r="Y6263" s="37"/>
      <c r="Z6263" s="37"/>
      <c r="AB6263" s="37"/>
    </row>
    <row r="6264" spans="1:28" x14ac:dyDescent="0.2">
      <c r="A6264" s="124"/>
      <c r="B6264" s="37"/>
      <c r="C6264" s="37"/>
      <c r="D6264" s="37"/>
      <c r="F6264" s="37"/>
      <c r="G6264" s="37"/>
      <c r="H6264" s="37"/>
      <c r="J6264" s="25"/>
      <c r="K6264" s="25"/>
      <c r="M6264" s="25"/>
      <c r="P6264" s="25"/>
      <c r="R6264" s="25"/>
      <c r="T6264" s="37"/>
      <c r="U6264" s="37"/>
      <c r="W6264" s="37"/>
      <c r="Y6264" s="37"/>
      <c r="Z6264" s="37"/>
      <c r="AB6264" s="37"/>
    </row>
    <row r="6265" spans="1:28" x14ac:dyDescent="0.2">
      <c r="A6265" s="124"/>
      <c r="B6265" s="37"/>
      <c r="C6265" s="37"/>
      <c r="D6265" s="37"/>
      <c r="F6265" s="37"/>
      <c r="G6265" s="37"/>
      <c r="H6265" s="37"/>
      <c r="J6265" s="25"/>
      <c r="K6265" s="25"/>
      <c r="M6265" s="25"/>
      <c r="P6265" s="25"/>
      <c r="R6265" s="25"/>
      <c r="T6265" s="37"/>
      <c r="U6265" s="37"/>
      <c r="W6265" s="37"/>
      <c r="Y6265" s="37"/>
      <c r="Z6265" s="37"/>
      <c r="AB6265" s="37"/>
    </row>
    <row r="6266" spans="1:28" x14ac:dyDescent="0.2">
      <c r="A6266" s="124"/>
      <c r="B6266" s="37"/>
      <c r="C6266" s="37"/>
      <c r="D6266" s="37"/>
      <c r="F6266" s="37"/>
      <c r="G6266" s="37"/>
      <c r="H6266" s="37"/>
      <c r="J6266" s="25"/>
      <c r="K6266" s="25"/>
      <c r="M6266" s="25"/>
      <c r="P6266" s="25"/>
      <c r="R6266" s="25"/>
      <c r="T6266" s="37"/>
      <c r="U6266" s="37"/>
      <c r="W6266" s="37"/>
      <c r="Y6266" s="37"/>
      <c r="Z6266" s="37"/>
      <c r="AB6266" s="37"/>
    </row>
    <row r="6267" spans="1:28" x14ac:dyDescent="0.2">
      <c r="A6267" s="124"/>
      <c r="B6267" s="37"/>
      <c r="C6267" s="37"/>
      <c r="D6267" s="37"/>
      <c r="F6267" s="37"/>
      <c r="G6267" s="37"/>
      <c r="H6267" s="37"/>
      <c r="J6267" s="25"/>
      <c r="K6267" s="25"/>
      <c r="M6267" s="25"/>
      <c r="P6267" s="25"/>
      <c r="R6267" s="25"/>
      <c r="T6267" s="37"/>
      <c r="U6267" s="37"/>
      <c r="W6267" s="37"/>
      <c r="Y6267" s="37"/>
      <c r="Z6267" s="37"/>
      <c r="AB6267" s="37"/>
    </row>
    <row r="6268" spans="1:28" x14ac:dyDescent="0.2">
      <c r="A6268" s="124"/>
      <c r="B6268" s="37"/>
      <c r="C6268" s="37"/>
      <c r="D6268" s="37"/>
      <c r="F6268" s="37"/>
      <c r="G6268" s="37"/>
      <c r="H6268" s="37"/>
      <c r="J6268" s="25"/>
      <c r="K6268" s="25"/>
      <c r="M6268" s="25"/>
      <c r="P6268" s="25"/>
      <c r="R6268" s="25"/>
      <c r="T6268" s="37"/>
      <c r="U6268" s="37"/>
      <c r="W6268" s="37"/>
      <c r="Y6268" s="37"/>
      <c r="Z6268" s="37"/>
      <c r="AB6268" s="37"/>
    </row>
    <row r="6269" spans="1:28" x14ac:dyDescent="0.2">
      <c r="A6269" s="124"/>
      <c r="B6269" s="37"/>
      <c r="C6269" s="37"/>
      <c r="D6269" s="37"/>
      <c r="F6269" s="37"/>
      <c r="G6269" s="37"/>
      <c r="H6269" s="37"/>
      <c r="J6269" s="25"/>
      <c r="K6269" s="25"/>
      <c r="M6269" s="25"/>
      <c r="P6269" s="25"/>
      <c r="R6269" s="25"/>
      <c r="T6269" s="37"/>
      <c r="U6269" s="37"/>
      <c r="W6269" s="37"/>
      <c r="Y6269" s="37"/>
      <c r="Z6269" s="37"/>
      <c r="AB6269" s="37"/>
    </row>
    <row r="6270" spans="1:28" x14ac:dyDescent="0.2">
      <c r="A6270" s="124"/>
      <c r="B6270" s="37"/>
      <c r="C6270" s="37"/>
      <c r="D6270" s="37"/>
      <c r="F6270" s="37"/>
      <c r="G6270" s="37"/>
      <c r="H6270" s="37"/>
      <c r="J6270" s="25"/>
      <c r="K6270" s="25"/>
      <c r="M6270" s="25"/>
      <c r="P6270" s="25"/>
      <c r="R6270" s="25"/>
      <c r="T6270" s="37"/>
      <c r="U6270" s="37"/>
      <c r="W6270" s="37"/>
      <c r="Y6270" s="37"/>
      <c r="Z6270" s="37"/>
      <c r="AB6270" s="37"/>
    </row>
    <row r="6271" spans="1:28" x14ac:dyDescent="0.2">
      <c r="A6271" s="124"/>
      <c r="B6271" s="37"/>
      <c r="C6271" s="37"/>
      <c r="D6271" s="37"/>
      <c r="F6271" s="37"/>
      <c r="G6271" s="37"/>
      <c r="H6271" s="37"/>
      <c r="J6271" s="25"/>
      <c r="K6271" s="25"/>
      <c r="M6271" s="25"/>
      <c r="P6271" s="25"/>
      <c r="R6271" s="25"/>
      <c r="T6271" s="37"/>
      <c r="U6271" s="37"/>
      <c r="W6271" s="37"/>
      <c r="Y6271" s="37"/>
      <c r="Z6271" s="37"/>
      <c r="AB6271" s="37"/>
    </row>
    <row r="6272" spans="1:28" x14ac:dyDescent="0.2">
      <c r="A6272" s="124"/>
      <c r="B6272" s="37"/>
      <c r="C6272" s="37"/>
      <c r="D6272" s="37"/>
      <c r="F6272" s="37"/>
      <c r="G6272" s="37"/>
      <c r="H6272" s="37"/>
      <c r="J6272" s="25"/>
      <c r="K6272" s="25"/>
      <c r="M6272" s="25"/>
      <c r="P6272" s="25"/>
      <c r="R6272" s="25"/>
      <c r="T6272" s="37"/>
      <c r="U6272" s="37"/>
      <c r="W6272" s="37"/>
      <c r="Y6272" s="37"/>
      <c r="Z6272" s="37"/>
      <c r="AB6272" s="37"/>
    </row>
    <row r="6273" spans="1:28" x14ac:dyDescent="0.2">
      <c r="A6273" s="124"/>
      <c r="B6273" s="37"/>
      <c r="C6273" s="37"/>
      <c r="D6273" s="37"/>
      <c r="F6273" s="37"/>
      <c r="G6273" s="37"/>
      <c r="H6273" s="37"/>
      <c r="J6273" s="25"/>
      <c r="K6273" s="25"/>
      <c r="M6273" s="25"/>
      <c r="P6273" s="25"/>
      <c r="R6273" s="25"/>
      <c r="T6273" s="37"/>
      <c r="U6273" s="37"/>
      <c r="W6273" s="37"/>
      <c r="Y6273" s="37"/>
      <c r="Z6273" s="37"/>
      <c r="AB6273" s="37"/>
    </row>
    <row r="6274" spans="1:28" x14ac:dyDescent="0.2">
      <c r="A6274" s="124"/>
      <c r="B6274" s="37"/>
      <c r="C6274" s="37"/>
      <c r="D6274" s="37"/>
      <c r="F6274" s="37"/>
      <c r="G6274" s="37"/>
      <c r="H6274" s="37"/>
      <c r="J6274" s="25"/>
      <c r="K6274" s="25"/>
      <c r="M6274" s="25"/>
      <c r="P6274" s="25"/>
      <c r="R6274" s="25"/>
      <c r="T6274" s="37"/>
      <c r="U6274" s="37"/>
      <c r="W6274" s="37"/>
      <c r="Y6274" s="37"/>
      <c r="Z6274" s="37"/>
      <c r="AB6274" s="37"/>
    </row>
    <row r="6275" spans="1:28" x14ac:dyDescent="0.2">
      <c r="A6275" s="124"/>
      <c r="B6275" s="37"/>
      <c r="C6275" s="37"/>
      <c r="D6275" s="37"/>
      <c r="F6275" s="37"/>
      <c r="G6275" s="37"/>
      <c r="H6275" s="37"/>
      <c r="J6275" s="25"/>
      <c r="K6275" s="25"/>
      <c r="M6275" s="25"/>
      <c r="P6275" s="25"/>
      <c r="R6275" s="25"/>
      <c r="T6275" s="37"/>
      <c r="U6275" s="37"/>
      <c r="W6275" s="37"/>
      <c r="Y6275" s="37"/>
      <c r="Z6275" s="37"/>
      <c r="AB6275" s="37"/>
    </row>
    <row r="6276" spans="1:28" x14ac:dyDescent="0.2">
      <c r="A6276" s="124"/>
      <c r="B6276" s="37"/>
      <c r="C6276" s="37"/>
      <c r="D6276" s="37"/>
      <c r="F6276" s="37"/>
      <c r="G6276" s="37"/>
      <c r="H6276" s="37"/>
      <c r="J6276" s="25"/>
      <c r="K6276" s="25"/>
      <c r="M6276" s="25"/>
      <c r="P6276" s="25"/>
      <c r="R6276" s="25"/>
      <c r="T6276" s="37"/>
      <c r="U6276" s="37"/>
      <c r="W6276" s="37"/>
      <c r="Y6276" s="37"/>
      <c r="Z6276" s="37"/>
      <c r="AB6276" s="37"/>
    </row>
    <row r="6277" spans="1:28" x14ac:dyDescent="0.2">
      <c r="A6277" s="124"/>
      <c r="B6277" s="37"/>
      <c r="C6277" s="37"/>
      <c r="D6277" s="37"/>
      <c r="F6277" s="37"/>
      <c r="G6277" s="37"/>
      <c r="H6277" s="37"/>
      <c r="J6277" s="25"/>
      <c r="K6277" s="25"/>
      <c r="M6277" s="25"/>
      <c r="P6277" s="25"/>
      <c r="R6277" s="25"/>
      <c r="T6277" s="37"/>
      <c r="U6277" s="37"/>
      <c r="W6277" s="37"/>
      <c r="Y6277" s="37"/>
      <c r="Z6277" s="37"/>
      <c r="AB6277" s="37"/>
    </row>
    <row r="6278" spans="1:28" x14ac:dyDescent="0.2">
      <c r="A6278" s="124"/>
      <c r="B6278" s="37"/>
      <c r="C6278" s="37"/>
      <c r="D6278" s="37"/>
      <c r="F6278" s="37"/>
      <c r="G6278" s="37"/>
      <c r="H6278" s="37"/>
      <c r="J6278" s="25"/>
      <c r="K6278" s="25"/>
      <c r="M6278" s="25"/>
      <c r="P6278" s="25"/>
      <c r="R6278" s="25"/>
      <c r="T6278" s="37"/>
      <c r="U6278" s="37"/>
      <c r="W6278" s="37"/>
      <c r="Y6278" s="37"/>
      <c r="Z6278" s="37"/>
      <c r="AB6278" s="37"/>
    </row>
    <row r="6279" spans="1:28" x14ac:dyDescent="0.2">
      <c r="A6279" s="124"/>
      <c r="B6279" s="37"/>
      <c r="C6279" s="37"/>
      <c r="D6279" s="37"/>
      <c r="F6279" s="37"/>
      <c r="G6279" s="37"/>
      <c r="H6279" s="37"/>
      <c r="J6279" s="25"/>
      <c r="K6279" s="25"/>
      <c r="M6279" s="25"/>
      <c r="P6279" s="25"/>
      <c r="R6279" s="25"/>
      <c r="T6279" s="37"/>
      <c r="U6279" s="37"/>
      <c r="W6279" s="37"/>
      <c r="Y6279" s="37"/>
      <c r="Z6279" s="37"/>
      <c r="AB6279" s="37"/>
    </row>
    <row r="6280" spans="1:28" x14ac:dyDescent="0.2">
      <c r="A6280" s="124"/>
      <c r="B6280" s="37"/>
      <c r="C6280" s="37"/>
      <c r="D6280" s="37"/>
      <c r="F6280" s="37"/>
      <c r="G6280" s="37"/>
      <c r="H6280" s="37"/>
      <c r="J6280" s="25"/>
      <c r="K6280" s="25"/>
      <c r="M6280" s="25"/>
      <c r="P6280" s="25"/>
      <c r="R6280" s="25"/>
      <c r="T6280" s="37"/>
      <c r="U6280" s="37"/>
      <c r="W6280" s="37"/>
      <c r="Y6280" s="37"/>
      <c r="Z6280" s="37"/>
      <c r="AB6280" s="37"/>
    </row>
    <row r="6281" spans="1:28" x14ac:dyDescent="0.2">
      <c r="A6281" s="124"/>
      <c r="B6281" s="37"/>
      <c r="C6281" s="37"/>
      <c r="D6281" s="37"/>
      <c r="F6281" s="37"/>
      <c r="G6281" s="37"/>
      <c r="H6281" s="37"/>
      <c r="J6281" s="25"/>
      <c r="K6281" s="25"/>
      <c r="M6281" s="25"/>
      <c r="P6281" s="25"/>
      <c r="R6281" s="25"/>
      <c r="T6281" s="37"/>
      <c r="U6281" s="37"/>
      <c r="W6281" s="37"/>
      <c r="Y6281" s="37"/>
      <c r="Z6281" s="37"/>
      <c r="AB6281" s="37"/>
    </row>
    <row r="6282" spans="1:28" x14ac:dyDescent="0.2">
      <c r="A6282" s="124"/>
      <c r="B6282" s="37"/>
      <c r="C6282" s="37"/>
      <c r="D6282" s="37"/>
      <c r="F6282" s="37"/>
      <c r="G6282" s="37"/>
      <c r="H6282" s="37"/>
      <c r="J6282" s="25"/>
      <c r="K6282" s="25"/>
      <c r="M6282" s="25"/>
      <c r="P6282" s="25"/>
      <c r="R6282" s="25"/>
      <c r="T6282" s="37"/>
      <c r="U6282" s="37"/>
      <c r="W6282" s="37"/>
      <c r="Y6282" s="37"/>
      <c r="Z6282" s="37"/>
      <c r="AB6282" s="37"/>
    </row>
    <row r="6283" spans="1:28" x14ac:dyDescent="0.2">
      <c r="A6283" s="124"/>
      <c r="B6283" s="37"/>
      <c r="C6283" s="37"/>
      <c r="D6283" s="37"/>
      <c r="F6283" s="37"/>
      <c r="G6283" s="37"/>
      <c r="H6283" s="37"/>
      <c r="J6283" s="25"/>
      <c r="K6283" s="25"/>
      <c r="M6283" s="25"/>
      <c r="P6283" s="25"/>
      <c r="R6283" s="25"/>
      <c r="T6283" s="37"/>
      <c r="U6283" s="37"/>
      <c r="W6283" s="37"/>
      <c r="Y6283" s="37"/>
      <c r="Z6283" s="37"/>
      <c r="AB6283" s="37"/>
    </row>
    <row r="6284" spans="1:28" x14ac:dyDescent="0.2">
      <c r="A6284" s="124"/>
      <c r="B6284" s="37"/>
      <c r="C6284" s="37"/>
      <c r="D6284" s="37"/>
      <c r="F6284" s="37"/>
      <c r="G6284" s="37"/>
      <c r="H6284" s="37"/>
      <c r="J6284" s="25"/>
      <c r="K6284" s="25"/>
      <c r="M6284" s="25"/>
      <c r="P6284" s="25"/>
      <c r="R6284" s="25"/>
      <c r="T6284" s="37"/>
      <c r="U6284" s="37"/>
      <c r="W6284" s="37"/>
      <c r="Y6284" s="37"/>
      <c r="Z6284" s="37"/>
      <c r="AB6284" s="37"/>
    </row>
    <row r="6285" spans="1:28" x14ac:dyDescent="0.2">
      <c r="A6285" s="124"/>
      <c r="B6285" s="37"/>
      <c r="C6285" s="37"/>
      <c r="D6285" s="37"/>
      <c r="F6285" s="37"/>
      <c r="G6285" s="37"/>
      <c r="H6285" s="37"/>
      <c r="J6285" s="25"/>
      <c r="K6285" s="25"/>
      <c r="M6285" s="25"/>
      <c r="P6285" s="25"/>
      <c r="R6285" s="25"/>
      <c r="T6285" s="37"/>
      <c r="U6285" s="37"/>
      <c r="W6285" s="37"/>
      <c r="Y6285" s="37"/>
      <c r="Z6285" s="37"/>
      <c r="AB6285" s="37"/>
    </row>
    <row r="6286" spans="1:28" x14ac:dyDescent="0.2">
      <c r="A6286" s="124"/>
      <c r="B6286" s="37"/>
      <c r="C6286" s="37"/>
      <c r="D6286" s="37"/>
      <c r="F6286" s="37"/>
      <c r="G6286" s="37"/>
      <c r="H6286" s="37"/>
      <c r="J6286" s="25"/>
      <c r="K6286" s="25"/>
      <c r="M6286" s="25"/>
      <c r="P6286" s="25"/>
      <c r="R6286" s="25"/>
      <c r="T6286" s="37"/>
      <c r="U6286" s="37"/>
      <c r="W6286" s="37"/>
      <c r="Y6286" s="37"/>
      <c r="Z6286" s="37"/>
      <c r="AB6286" s="37"/>
    </row>
    <row r="6287" spans="1:28" x14ac:dyDescent="0.2">
      <c r="A6287" s="124"/>
      <c r="B6287" s="37"/>
      <c r="C6287" s="37"/>
      <c r="D6287" s="37"/>
      <c r="F6287" s="37"/>
      <c r="G6287" s="37"/>
      <c r="H6287" s="37"/>
      <c r="J6287" s="25"/>
      <c r="K6287" s="25"/>
      <c r="M6287" s="25"/>
      <c r="P6287" s="25"/>
      <c r="R6287" s="25"/>
      <c r="T6287" s="37"/>
      <c r="U6287" s="37"/>
      <c r="W6287" s="37"/>
      <c r="Y6287" s="37"/>
      <c r="Z6287" s="37"/>
      <c r="AB6287" s="37"/>
    </row>
    <row r="6288" spans="1:28" x14ac:dyDescent="0.2">
      <c r="A6288" s="124"/>
      <c r="B6288" s="37"/>
      <c r="C6288" s="37"/>
      <c r="D6288" s="37"/>
      <c r="F6288" s="37"/>
      <c r="G6288" s="37"/>
      <c r="H6288" s="37"/>
      <c r="J6288" s="25"/>
      <c r="K6288" s="25"/>
      <c r="M6288" s="25"/>
      <c r="P6288" s="25"/>
      <c r="R6288" s="25"/>
      <c r="T6288" s="37"/>
      <c r="U6288" s="37"/>
      <c r="W6288" s="37"/>
      <c r="Y6288" s="37"/>
      <c r="Z6288" s="37"/>
      <c r="AB6288" s="37"/>
    </row>
    <row r="6289" spans="1:28" x14ac:dyDescent="0.2">
      <c r="A6289" s="124"/>
      <c r="B6289" s="37"/>
      <c r="C6289" s="37"/>
      <c r="D6289" s="37"/>
      <c r="F6289" s="37"/>
      <c r="G6289" s="37"/>
      <c r="H6289" s="37"/>
      <c r="J6289" s="25"/>
      <c r="K6289" s="25"/>
      <c r="M6289" s="25"/>
      <c r="P6289" s="25"/>
      <c r="R6289" s="25"/>
      <c r="T6289" s="37"/>
      <c r="U6289" s="37"/>
      <c r="W6289" s="37"/>
      <c r="Y6289" s="37"/>
      <c r="Z6289" s="37"/>
      <c r="AB6289" s="37"/>
    </row>
    <row r="6290" spans="1:28" x14ac:dyDescent="0.2">
      <c r="A6290" s="124"/>
      <c r="B6290" s="37"/>
      <c r="C6290" s="37"/>
      <c r="D6290" s="37"/>
      <c r="F6290" s="37"/>
      <c r="G6290" s="37"/>
      <c r="H6290" s="37"/>
      <c r="J6290" s="25"/>
      <c r="K6290" s="25"/>
      <c r="M6290" s="25"/>
      <c r="P6290" s="25"/>
      <c r="R6290" s="25"/>
      <c r="T6290" s="37"/>
      <c r="U6290" s="37"/>
      <c r="W6290" s="37"/>
      <c r="Y6290" s="37"/>
      <c r="Z6290" s="37"/>
      <c r="AB6290" s="37"/>
    </row>
    <row r="6291" spans="1:28" x14ac:dyDescent="0.2">
      <c r="A6291" s="124"/>
      <c r="B6291" s="37"/>
      <c r="C6291" s="37"/>
      <c r="D6291" s="37"/>
      <c r="F6291" s="37"/>
      <c r="G6291" s="37"/>
      <c r="H6291" s="37"/>
      <c r="J6291" s="25"/>
      <c r="K6291" s="25"/>
      <c r="M6291" s="25"/>
      <c r="P6291" s="25"/>
      <c r="R6291" s="25"/>
      <c r="T6291" s="37"/>
      <c r="U6291" s="37"/>
      <c r="W6291" s="37"/>
      <c r="Y6291" s="37"/>
      <c r="Z6291" s="37"/>
      <c r="AB6291" s="37"/>
    </row>
    <row r="6292" spans="1:28" x14ac:dyDescent="0.2">
      <c r="A6292" s="124"/>
      <c r="B6292" s="37"/>
      <c r="C6292" s="37"/>
      <c r="D6292" s="37"/>
      <c r="F6292" s="37"/>
      <c r="G6292" s="37"/>
      <c r="H6292" s="37"/>
      <c r="J6292" s="25"/>
      <c r="K6292" s="25"/>
      <c r="M6292" s="25"/>
      <c r="P6292" s="25"/>
      <c r="R6292" s="25"/>
      <c r="T6292" s="37"/>
      <c r="U6292" s="37"/>
      <c r="W6292" s="37"/>
      <c r="Y6292" s="37"/>
      <c r="Z6292" s="37"/>
      <c r="AB6292" s="37"/>
    </row>
    <row r="6293" spans="1:28" x14ac:dyDescent="0.2">
      <c r="A6293" s="124"/>
      <c r="B6293" s="37"/>
      <c r="C6293" s="37"/>
      <c r="D6293" s="37"/>
      <c r="F6293" s="37"/>
      <c r="G6293" s="37"/>
      <c r="H6293" s="37"/>
      <c r="J6293" s="25"/>
      <c r="K6293" s="25"/>
      <c r="M6293" s="25"/>
      <c r="P6293" s="25"/>
      <c r="R6293" s="25"/>
      <c r="T6293" s="37"/>
      <c r="U6293" s="37"/>
      <c r="W6293" s="37"/>
      <c r="Y6293" s="37"/>
      <c r="Z6293" s="37"/>
      <c r="AB6293" s="37"/>
    </row>
    <row r="6294" spans="1:28" x14ac:dyDescent="0.2">
      <c r="A6294" s="124"/>
      <c r="B6294" s="37"/>
      <c r="C6294" s="37"/>
      <c r="D6294" s="37"/>
      <c r="F6294" s="37"/>
      <c r="G6294" s="37"/>
      <c r="H6294" s="37"/>
      <c r="J6294" s="25"/>
      <c r="K6294" s="25"/>
      <c r="M6294" s="25"/>
      <c r="P6294" s="25"/>
      <c r="R6294" s="25"/>
      <c r="T6294" s="37"/>
      <c r="U6294" s="37"/>
      <c r="W6294" s="37"/>
      <c r="Y6294" s="37"/>
      <c r="Z6294" s="37"/>
      <c r="AB6294" s="37"/>
    </row>
    <row r="6295" spans="1:28" x14ac:dyDescent="0.2">
      <c r="A6295" s="124"/>
      <c r="B6295" s="37"/>
      <c r="C6295" s="37"/>
      <c r="D6295" s="37"/>
      <c r="F6295" s="37"/>
      <c r="G6295" s="37"/>
      <c r="H6295" s="37"/>
      <c r="J6295" s="25"/>
      <c r="K6295" s="25"/>
      <c r="M6295" s="25"/>
      <c r="P6295" s="25"/>
      <c r="R6295" s="25"/>
      <c r="T6295" s="37"/>
      <c r="U6295" s="37"/>
      <c r="W6295" s="37"/>
      <c r="Y6295" s="37"/>
      <c r="Z6295" s="37"/>
      <c r="AB6295" s="37"/>
    </row>
    <row r="6296" spans="1:28" x14ac:dyDescent="0.2">
      <c r="A6296" s="124"/>
      <c r="B6296" s="37"/>
      <c r="C6296" s="37"/>
      <c r="D6296" s="37"/>
      <c r="F6296" s="37"/>
      <c r="G6296" s="37"/>
      <c r="H6296" s="37"/>
      <c r="J6296" s="25"/>
      <c r="K6296" s="25"/>
      <c r="M6296" s="25"/>
      <c r="P6296" s="25"/>
      <c r="R6296" s="25"/>
      <c r="T6296" s="37"/>
      <c r="U6296" s="37"/>
      <c r="W6296" s="37"/>
      <c r="Y6296" s="37"/>
      <c r="Z6296" s="37"/>
      <c r="AB6296" s="37"/>
    </row>
    <row r="6297" spans="1:28" x14ac:dyDescent="0.2">
      <c r="A6297" s="124"/>
      <c r="B6297" s="37"/>
      <c r="C6297" s="37"/>
      <c r="D6297" s="37"/>
      <c r="F6297" s="37"/>
      <c r="G6297" s="37"/>
      <c r="H6297" s="37"/>
      <c r="J6297" s="25"/>
      <c r="K6297" s="25"/>
      <c r="M6297" s="25"/>
      <c r="P6297" s="25"/>
      <c r="R6297" s="25"/>
      <c r="T6297" s="37"/>
      <c r="U6297" s="37"/>
      <c r="W6297" s="37"/>
      <c r="Y6297" s="37"/>
      <c r="Z6297" s="37"/>
      <c r="AB6297" s="37"/>
    </row>
    <row r="6298" spans="1:28" x14ac:dyDescent="0.2">
      <c r="A6298" s="124"/>
      <c r="B6298" s="37"/>
      <c r="C6298" s="37"/>
      <c r="D6298" s="37"/>
      <c r="F6298" s="37"/>
      <c r="G6298" s="37"/>
      <c r="H6298" s="37"/>
      <c r="J6298" s="25"/>
      <c r="K6298" s="25"/>
      <c r="M6298" s="25"/>
      <c r="P6298" s="25"/>
      <c r="R6298" s="25"/>
      <c r="T6298" s="37"/>
      <c r="U6298" s="37"/>
      <c r="W6298" s="37"/>
      <c r="Y6298" s="37"/>
      <c r="Z6298" s="37"/>
      <c r="AB6298" s="37"/>
    </row>
    <row r="6299" spans="1:28" x14ac:dyDescent="0.2">
      <c r="A6299" s="124"/>
      <c r="B6299" s="37"/>
      <c r="C6299" s="37"/>
      <c r="D6299" s="37"/>
      <c r="F6299" s="37"/>
      <c r="G6299" s="37"/>
      <c r="H6299" s="37"/>
      <c r="J6299" s="25"/>
      <c r="K6299" s="25"/>
      <c r="M6299" s="25"/>
      <c r="P6299" s="25"/>
      <c r="R6299" s="25"/>
      <c r="T6299" s="37"/>
      <c r="U6299" s="37"/>
      <c r="W6299" s="37"/>
      <c r="Y6299" s="37"/>
      <c r="Z6299" s="37"/>
      <c r="AB6299" s="37"/>
    </row>
    <row r="6300" spans="1:28" x14ac:dyDescent="0.2">
      <c r="A6300" s="124"/>
      <c r="B6300" s="37"/>
      <c r="C6300" s="37"/>
      <c r="D6300" s="37"/>
      <c r="F6300" s="37"/>
      <c r="G6300" s="37"/>
      <c r="H6300" s="37"/>
      <c r="J6300" s="25"/>
      <c r="K6300" s="25"/>
      <c r="M6300" s="25"/>
      <c r="P6300" s="25"/>
      <c r="R6300" s="25"/>
      <c r="T6300" s="37"/>
      <c r="U6300" s="37"/>
      <c r="W6300" s="37"/>
      <c r="Y6300" s="37"/>
      <c r="Z6300" s="37"/>
      <c r="AB6300" s="37"/>
    </row>
    <row r="6301" spans="1:28" x14ac:dyDescent="0.2">
      <c r="A6301" s="124"/>
      <c r="B6301" s="37"/>
      <c r="C6301" s="37"/>
      <c r="D6301" s="37"/>
      <c r="F6301" s="37"/>
      <c r="G6301" s="37"/>
      <c r="H6301" s="37"/>
      <c r="J6301" s="25"/>
      <c r="K6301" s="25"/>
      <c r="M6301" s="25"/>
      <c r="P6301" s="25"/>
      <c r="R6301" s="25"/>
      <c r="T6301" s="37"/>
      <c r="U6301" s="37"/>
      <c r="W6301" s="37"/>
      <c r="Y6301" s="37"/>
      <c r="Z6301" s="37"/>
      <c r="AB6301" s="37"/>
    </row>
    <row r="6302" spans="1:28" x14ac:dyDescent="0.2">
      <c r="A6302" s="124"/>
      <c r="B6302" s="37"/>
      <c r="C6302" s="37"/>
      <c r="D6302" s="37"/>
      <c r="F6302" s="37"/>
      <c r="G6302" s="37"/>
      <c r="H6302" s="37"/>
      <c r="J6302" s="25"/>
      <c r="K6302" s="25"/>
      <c r="M6302" s="25"/>
      <c r="P6302" s="25"/>
      <c r="R6302" s="25"/>
      <c r="T6302" s="37"/>
      <c r="U6302" s="37"/>
      <c r="W6302" s="37"/>
      <c r="Y6302" s="37"/>
      <c r="Z6302" s="37"/>
      <c r="AB6302" s="37"/>
    </row>
    <row r="6303" spans="1:28" x14ac:dyDescent="0.2">
      <c r="A6303" s="124"/>
      <c r="B6303" s="37"/>
      <c r="C6303" s="37"/>
      <c r="D6303" s="37"/>
      <c r="F6303" s="37"/>
      <c r="G6303" s="37"/>
      <c r="H6303" s="37"/>
      <c r="J6303" s="25"/>
      <c r="K6303" s="25"/>
      <c r="M6303" s="25"/>
      <c r="P6303" s="25"/>
      <c r="R6303" s="25"/>
      <c r="T6303" s="37"/>
      <c r="U6303" s="37"/>
      <c r="W6303" s="37"/>
      <c r="Y6303" s="37"/>
      <c r="Z6303" s="37"/>
      <c r="AB6303" s="37"/>
    </row>
    <row r="6304" spans="1:28" x14ac:dyDescent="0.2">
      <c r="A6304" s="124"/>
      <c r="B6304" s="37"/>
      <c r="C6304" s="37"/>
      <c r="D6304" s="37"/>
      <c r="F6304" s="37"/>
      <c r="G6304" s="37"/>
      <c r="H6304" s="37"/>
      <c r="J6304" s="25"/>
      <c r="K6304" s="25"/>
      <c r="M6304" s="25"/>
      <c r="P6304" s="25"/>
      <c r="R6304" s="25"/>
      <c r="T6304" s="37"/>
      <c r="U6304" s="37"/>
      <c r="W6304" s="37"/>
      <c r="Y6304" s="37"/>
      <c r="Z6304" s="37"/>
      <c r="AB6304" s="37"/>
    </row>
    <row r="6305" spans="1:28" x14ac:dyDescent="0.2">
      <c r="A6305" s="124"/>
      <c r="B6305" s="37"/>
      <c r="C6305" s="37"/>
      <c r="D6305" s="37"/>
      <c r="F6305" s="37"/>
      <c r="G6305" s="37"/>
      <c r="H6305" s="37"/>
      <c r="J6305" s="25"/>
      <c r="K6305" s="25"/>
      <c r="M6305" s="25"/>
      <c r="P6305" s="25"/>
      <c r="R6305" s="25"/>
      <c r="T6305" s="37"/>
      <c r="U6305" s="37"/>
      <c r="W6305" s="37"/>
      <c r="Y6305" s="37"/>
      <c r="Z6305" s="37"/>
      <c r="AB6305" s="37"/>
    </row>
    <row r="6306" spans="1:28" x14ac:dyDescent="0.2">
      <c r="A6306" s="124"/>
      <c r="B6306" s="37"/>
      <c r="C6306" s="37"/>
      <c r="D6306" s="37"/>
      <c r="F6306" s="37"/>
      <c r="G6306" s="37"/>
      <c r="H6306" s="37"/>
      <c r="J6306" s="25"/>
      <c r="K6306" s="25"/>
      <c r="M6306" s="25"/>
      <c r="P6306" s="25"/>
      <c r="R6306" s="25"/>
      <c r="T6306" s="37"/>
      <c r="U6306" s="37"/>
      <c r="W6306" s="37"/>
      <c r="Y6306" s="37"/>
      <c r="Z6306" s="37"/>
      <c r="AB6306" s="37"/>
    </row>
    <row r="6307" spans="1:28" x14ac:dyDescent="0.2">
      <c r="A6307" s="124"/>
      <c r="B6307" s="37"/>
      <c r="C6307" s="37"/>
      <c r="D6307" s="37"/>
      <c r="F6307" s="37"/>
      <c r="G6307" s="37"/>
      <c r="H6307" s="37"/>
      <c r="J6307" s="25"/>
      <c r="K6307" s="25"/>
      <c r="M6307" s="25"/>
      <c r="P6307" s="25"/>
      <c r="R6307" s="25"/>
      <c r="T6307" s="37"/>
      <c r="U6307" s="37"/>
      <c r="W6307" s="37"/>
      <c r="Y6307" s="37"/>
      <c r="Z6307" s="37"/>
      <c r="AB6307" s="37"/>
    </row>
    <row r="6308" spans="1:28" x14ac:dyDescent="0.2">
      <c r="A6308" s="124"/>
      <c r="B6308" s="37"/>
      <c r="C6308" s="37"/>
      <c r="D6308" s="37"/>
      <c r="F6308" s="37"/>
      <c r="G6308" s="37"/>
      <c r="H6308" s="37"/>
      <c r="J6308" s="25"/>
      <c r="K6308" s="25"/>
      <c r="M6308" s="25"/>
      <c r="P6308" s="25"/>
      <c r="R6308" s="25"/>
      <c r="T6308" s="37"/>
      <c r="U6308" s="37"/>
      <c r="W6308" s="37"/>
      <c r="Y6308" s="37"/>
      <c r="Z6308" s="37"/>
      <c r="AB6308" s="37"/>
    </row>
    <row r="6309" spans="1:28" x14ac:dyDescent="0.2">
      <c r="A6309" s="124"/>
      <c r="B6309" s="37"/>
      <c r="C6309" s="37"/>
      <c r="D6309" s="37"/>
      <c r="F6309" s="37"/>
      <c r="G6309" s="37"/>
      <c r="H6309" s="37"/>
      <c r="J6309" s="25"/>
      <c r="K6309" s="25"/>
      <c r="M6309" s="25"/>
      <c r="P6309" s="25"/>
      <c r="R6309" s="25"/>
      <c r="T6309" s="37"/>
      <c r="U6309" s="37"/>
      <c r="W6309" s="37"/>
      <c r="Y6309" s="37"/>
      <c r="Z6309" s="37"/>
      <c r="AB6309" s="37"/>
    </row>
    <row r="6310" spans="1:28" x14ac:dyDescent="0.2">
      <c r="A6310" s="124"/>
      <c r="B6310" s="37"/>
      <c r="C6310" s="37"/>
      <c r="D6310" s="37"/>
      <c r="F6310" s="37"/>
      <c r="G6310" s="37"/>
      <c r="H6310" s="37"/>
      <c r="J6310" s="25"/>
      <c r="K6310" s="25"/>
      <c r="M6310" s="25"/>
      <c r="P6310" s="25"/>
      <c r="R6310" s="25"/>
      <c r="T6310" s="37"/>
      <c r="U6310" s="37"/>
      <c r="W6310" s="37"/>
      <c r="Y6310" s="37"/>
      <c r="Z6310" s="37"/>
      <c r="AB6310" s="37"/>
    </row>
    <row r="6311" spans="1:28" x14ac:dyDescent="0.2">
      <c r="A6311" s="124"/>
      <c r="B6311" s="37"/>
      <c r="C6311" s="37"/>
      <c r="D6311" s="37"/>
      <c r="F6311" s="37"/>
      <c r="G6311" s="37"/>
      <c r="H6311" s="37"/>
      <c r="J6311" s="25"/>
      <c r="K6311" s="25"/>
      <c r="M6311" s="25"/>
      <c r="P6311" s="25"/>
      <c r="R6311" s="25"/>
      <c r="T6311" s="37"/>
      <c r="U6311" s="37"/>
      <c r="W6311" s="37"/>
      <c r="Y6311" s="37"/>
      <c r="Z6311" s="37"/>
      <c r="AB6311" s="37"/>
    </row>
    <row r="6312" spans="1:28" x14ac:dyDescent="0.2">
      <c r="A6312" s="124"/>
      <c r="B6312" s="37"/>
      <c r="C6312" s="37"/>
      <c r="D6312" s="37"/>
      <c r="F6312" s="37"/>
      <c r="G6312" s="37"/>
      <c r="H6312" s="37"/>
      <c r="J6312" s="25"/>
      <c r="K6312" s="25"/>
      <c r="M6312" s="25"/>
      <c r="P6312" s="25"/>
      <c r="R6312" s="25"/>
      <c r="T6312" s="37"/>
      <c r="U6312" s="37"/>
      <c r="W6312" s="37"/>
      <c r="Y6312" s="37"/>
      <c r="Z6312" s="37"/>
      <c r="AB6312" s="37"/>
    </row>
    <row r="6313" spans="1:28" x14ac:dyDescent="0.2">
      <c r="A6313" s="124"/>
      <c r="B6313" s="37"/>
      <c r="C6313" s="37"/>
      <c r="D6313" s="37"/>
      <c r="F6313" s="37"/>
      <c r="G6313" s="37"/>
      <c r="H6313" s="37"/>
      <c r="J6313" s="25"/>
      <c r="K6313" s="25"/>
      <c r="M6313" s="25"/>
      <c r="P6313" s="25"/>
      <c r="R6313" s="25"/>
      <c r="T6313" s="37"/>
      <c r="U6313" s="37"/>
      <c r="W6313" s="37"/>
      <c r="Y6313" s="37"/>
      <c r="Z6313" s="37"/>
      <c r="AB6313" s="37"/>
    </row>
    <row r="6314" spans="1:28" x14ac:dyDescent="0.2">
      <c r="A6314" s="124"/>
      <c r="B6314" s="37"/>
      <c r="C6314" s="37"/>
      <c r="D6314" s="37"/>
      <c r="F6314" s="37"/>
      <c r="G6314" s="37"/>
      <c r="H6314" s="37"/>
      <c r="J6314" s="25"/>
      <c r="K6314" s="25"/>
      <c r="M6314" s="25"/>
      <c r="P6314" s="25"/>
      <c r="R6314" s="25"/>
      <c r="T6314" s="37"/>
      <c r="U6314" s="37"/>
      <c r="W6314" s="37"/>
      <c r="Y6314" s="37"/>
      <c r="Z6314" s="37"/>
      <c r="AB6314" s="37"/>
    </row>
    <row r="6315" spans="1:28" x14ac:dyDescent="0.2">
      <c r="A6315" s="124"/>
      <c r="B6315" s="37"/>
      <c r="C6315" s="37"/>
      <c r="D6315" s="37"/>
      <c r="F6315" s="37"/>
      <c r="G6315" s="37"/>
      <c r="H6315" s="37"/>
      <c r="J6315" s="25"/>
      <c r="K6315" s="25"/>
      <c r="M6315" s="25"/>
      <c r="P6315" s="25"/>
      <c r="R6315" s="25"/>
      <c r="T6315" s="37"/>
      <c r="U6315" s="37"/>
      <c r="W6315" s="37"/>
      <c r="Y6315" s="37"/>
      <c r="Z6315" s="37"/>
      <c r="AB6315" s="37"/>
    </row>
    <row r="6316" spans="1:28" x14ac:dyDescent="0.2">
      <c r="A6316" s="124"/>
      <c r="B6316" s="37"/>
      <c r="C6316" s="37"/>
      <c r="D6316" s="37"/>
      <c r="F6316" s="37"/>
      <c r="G6316" s="37"/>
      <c r="H6316" s="37"/>
      <c r="J6316" s="25"/>
      <c r="K6316" s="25"/>
      <c r="M6316" s="25"/>
      <c r="P6316" s="25"/>
      <c r="R6316" s="25"/>
      <c r="T6316" s="37"/>
      <c r="U6316" s="37"/>
      <c r="W6316" s="37"/>
      <c r="Y6316" s="37"/>
      <c r="Z6316" s="37"/>
      <c r="AB6316" s="37"/>
    </row>
    <row r="6317" spans="1:28" x14ac:dyDescent="0.2">
      <c r="A6317" s="124"/>
      <c r="B6317" s="37"/>
      <c r="C6317" s="37"/>
      <c r="D6317" s="37"/>
      <c r="F6317" s="37"/>
      <c r="G6317" s="37"/>
      <c r="H6317" s="37"/>
      <c r="J6317" s="25"/>
      <c r="K6317" s="25"/>
      <c r="M6317" s="25"/>
      <c r="P6317" s="25"/>
      <c r="R6317" s="25"/>
      <c r="T6317" s="37"/>
      <c r="U6317" s="37"/>
      <c r="W6317" s="37"/>
      <c r="Y6317" s="37"/>
      <c r="Z6317" s="37"/>
      <c r="AB6317" s="37"/>
    </row>
    <row r="6318" spans="1:28" x14ac:dyDescent="0.2">
      <c r="A6318" s="124"/>
      <c r="B6318" s="37"/>
      <c r="C6318" s="37"/>
      <c r="D6318" s="37"/>
      <c r="F6318" s="37"/>
      <c r="G6318" s="37"/>
      <c r="H6318" s="37"/>
      <c r="J6318" s="25"/>
      <c r="K6318" s="25"/>
      <c r="M6318" s="25"/>
      <c r="P6318" s="25"/>
      <c r="R6318" s="25"/>
      <c r="T6318" s="37"/>
      <c r="U6318" s="37"/>
      <c r="W6318" s="37"/>
      <c r="Y6318" s="37"/>
      <c r="Z6318" s="37"/>
      <c r="AB6318" s="37"/>
    </row>
    <row r="6319" spans="1:28" x14ac:dyDescent="0.2">
      <c r="A6319" s="124"/>
      <c r="B6319" s="37"/>
      <c r="C6319" s="37"/>
      <c r="D6319" s="37"/>
      <c r="F6319" s="37"/>
      <c r="G6319" s="37"/>
      <c r="H6319" s="37"/>
      <c r="J6319" s="25"/>
      <c r="K6319" s="25"/>
      <c r="M6319" s="25"/>
      <c r="P6319" s="25"/>
      <c r="R6319" s="25"/>
      <c r="T6319" s="37"/>
      <c r="U6319" s="37"/>
      <c r="W6319" s="37"/>
      <c r="Y6319" s="37"/>
      <c r="Z6319" s="37"/>
      <c r="AB6319" s="37"/>
    </row>
    <row r="6320" spans="1:28" x14ac:dyDescent="0.2">
      <c r="A6320" s="124"/>
      <c r="B6320" s="37"/>
      <c r="C6320" s="37"/>
      <c r="D6320" s="37"/>
      <c r="F6320" s="37"/>
      <c r="G6320" s="37"/>
      <c r="H6320" s="37"/>
      <c r="J6320" s="25"/>
      <c r="K6320" s="25"/>
      <c r="M6320" s="25"/>
      <c r="P6320" s="25"/>
      <c r="R6320" s="25"/>
      <c r="T6320" s="37"/>
      <c r="U6320" s="37"/>
      <c r="W6320" s="37"/>
      <c r="Y6320" s="37"/>
      <c r="Z6320" s="37"/>
      <c r="AB6320" s="37"/>
    </row>
    <row r="6321" spans="1:28" x14ac:dyDescent="0.2">
      <c r="A6321" s="124"/>
      <c r="B6321" s="37"/>
      <c r="C6321" s="37"/>
      <c r="D6321" s="37"/>
      <c r="F6321" s="37"/>
      <c r="G6321" s="37"/>
      <c r="H6321" s="37"/>
      <c r="J6321" s="25"/>
      <c r="K6321" s="25"/>
      <c r="M6321" s="25"/>
      <c r="P6321" s="25"/>
      <c r="R6321" s="25"/>
      <c r="T6321" s="37"/>
      <c r="U6321" s="37"/>
      <c r="W6321" s="37"/>
      <c r="Y6321" s="37"/>
      <c r="Z6321" s="37"/>
      <c r="AB6321" s="37"/>
    </row>
    <row r="6322" spans="1:28" x14ac:dyDescent="0.2">
      <c r="A6322" s="124"/>
      <c r="B6322" s="37"/>
      <c r="C6322" s="37"/>
      <c r="D6322" s="37"/>
      <c r="F6322" s="37"/>
      <c r="G6322" s="37"/>
      <c r="H6322" s="37"/>
      <c r="J6322" s="25"/>
      <c r="K6322" s="25"/>
      <c r="M6322" s="25"/>
      <c r="P6322" s="25"/>
      <c r="R6322" s="25"/>
      <c r="T6322" s="37"/>
      <c r="U6322" s="37"/>
      <c r="W6322" s="37"/>
      <c r="Y6322" s="37"/>
      <c r="Z6322" s="37"/>
      <c r="AB6322" s="37"/>
    </row>
    <row r="6323" spans="1:28" x14ac:dyDescent="0.2">
      <c r="A6323" s="124"/>
      <c r="B6323" s="37"/>
      <c r="C6323" s="37"/>
      <c r="D6323" s="37"/>
      <c r="F6323" s="37"/>
      <c r="G6323" s="37"/>
      <c r="H6323" s="37"/>
      <c r="J6323" s="25"/>
      <c r="K6323" s="25"/>
      <c r="M6323" s="25"/>
      <c r="P6323" s="25"/>
      <c r="R6323" s="25"/>
      <c r="T6323" s="37"/>
      <c r="U6323" s="37"/>
      <c r="W6323" s="37"/>
      <c r="Y6323" s="37"/>
      <c r="Z6323" s="37"/>
      <c r="AB6323" s="37"/>
    </row>
    <row r="6324" spans="1:28" x14ac:dyDescent="0.2">
      <c r="A6324" s="124"/>
      <c r="B6324" s="37"/>
      <c r="C6324" s="37"/>
      <c r="D6324" s="37"/>
      <c r="F6324" s="37"/>
      <c r="G6324" s="37"/>
      <c r="H6324" s="37"/>
      <c r="J6324" s="25"/>
      <c r="K6324" s="25"/>
      <c r="M6324" s="25"/>
      <c r="P6324" s="25"/>
      <c r="R6324" s="25"/>
      <c r="T6324" s="37"/>
      <c r="U6324" s="37"/>
      <c r="W6324" s="37"/>
      <c r="Y6324" s="37"/>
      <c r="Z6324" s="37"/>
      <c r="AB6324" s="37"/>
    </row>
    <row r="6325" spans="1:28" x14ac:dyDescent="0.2">
      <c r="A6325" s="124"/>
      <c r="B6325" s="37"/>
      <c r="C6325" s="37"/>
      <c r="D6325" s="37"/>
      <c r="F6325" s="37"/>
      <c r="G6325" s="37"/>
      <c r="H6325" s="37"/>
      <c r="J6325" s="25"/>
      <c r="K6325" s="25"/>
      <c r="M6325" s="25"/>
      <c r="P6325" s="25"/>
      <c r="R6325" s="25"/>
      <c r="T6325" s="37"/>
      <c r="U6325" s="37"/>
      <c r="W6325" s="37"/>
      <c r="Y6325" s="37"/>
      <c r="Z6325" s="37"/>
      <c r="AB6325" s="37"/>
    </row>
    <row r="6326" spans="1:28" x14ac:dyDescent="0.2">
      <c r="A6326" s="124"/>
      <c r="B6326" s="37"/>
      <c r="C6326" s="37"/>
      <c r="D6326" s="37"/>
      <c r="F6326" s="37"/>
      <c r="G6326" s="37"/>
      <c r="H6326" s="37"/>
      <c r="J6326" s="25"/>
      <c r="K6326" s="25"/>
      <c r="M6326" s="25"/>
      <c r="P6326" s="25"/>
      <c r="R6326" s="25"/>
      <c r="T6326" s="37"/>
      <c r="U6326" s="37"/>
      <c r="W6326" s="37"/>
      <c r="Y6326" s="37"/>
      <c r="Z6326" s="37"/>
      <c r="AB6326" s="37"/>
    </row>
    <row r="6327" spans="1:28" x14ac:dyDescent="0.2">
      <c r="A6327" s="124"/>
      <c r="B6327" s="37"/>
      <c r="C6327" s="37"/>
      <c r="D6327" s="37"/>
      <c r="F6327" s="37"/>
      <c r="G6327" s="37"/>
      <c r="H6327" s="37"/>
      <c r="J6327" s="25"/>
      <c r="K6327" s="25"/>
      <c r="M6327" s="25"/>
      <c r="P6327" s="25"/>
      <c r="R6327" s="25"/>
      <c r="T6327" s="37"/>
      <c r="U6327" s="37"/>
      <c r="W6327" s="37"/>
      <c r="Y6327" s="37"/>
      <c r="Z6327" s="37"/>
      <c r="AB6327" s="37"/>
    </row>
    <row r="6328" spans="1:28" x14ac:dyDescent="0.2">
      <c r="A6328" s="124"/>
      <c r="B6328" s="37"/>
      <c r="C6328" s="37"/>
      <c r="D6328" s="37"/>
      <c r="F6328" s="37"/>
      <c r="G6328" s="37"/>
      <c r="H6328" s="37"/>
      <c r="J6328" s="25"/>
      <c r="K6328" s="25"/>
      <c r="M6328" s="25"/>
      <c r="P6328" s="25"/>
      <c r="R6328" s="25"/>
      <c r="T6328" s="37"/>
      <c r="U6328" s="37"/>
      <c r="W6328" s="37"/>
      <c r="Y6328" s="37"/>
      <c r="Z6328" s="37"/>
      <c r="AB6328" s="37"/>
    </row>
    <row r="6329" spans="1:28" x14ac:dyDescent="0.2">
      <c r="A6329" s="124"/>
      <c r="B6329" s="37"/>
      <c r="C6329" s="37"/>
      <c r="D6329" s="37"/>
      <c r="F6329" s="37"/>
      <c r="G6329" s="37"/>
      <c r="H6329" s="37"/>
      <c r="J6329" s="25"/>
      <c r="K6329" s="25"/>
      <c r="M6329" s="25"/>
      <c r="P6329" s="25"/>
      <c r="R6329" s="25"/>
      <c r="T6329" s="37"/>
      <c r="U6329" s="37"/>
      <c r="W6329" s="37"/>
      <c r="Y6329" s="37"/>
      <c r="Z6329" s="37"/>
      <c r="AB6329" s="37"/>
    </row>
    <row r="6330" spans="1:28" x14ac:dyDescent="0.2">
      <c r="A6330" s="124"/>
      <c r="B6330" s="37"/>
      <c r="C6330" s="37"/>
      <c r="D6330" s="37"/>
      <c r="F6330" s="37"/>
      <c r="G6330" s="37"/>
      <c r="H6330" s="37"/>
      <c r="J6330" s="25"/>
      <c r="K6330" s="25"/>
      <c r="M6330" s="25"/>
      <c r="P6330" s="25"/>
      <c r="R6330" s="25"/>
      <c r="T6330" s="37"/>
      <c r="U6330" s="37"/>
      <c r="W6330" s="37"/>
      <c r="Y6330" s="37"/>
      <c r="Z6330" s="37"/>
      <c r="AB6330" s="37"/>
    </row>
    <row r="6331" spans="1:28" x14ac:dyDescent="0.2">
      <c r="A6331" s="124"/>
      <c r="B6331" s="37"/>
      <c r="C6331" s="37"/>
      <c r="D6331" s="37"/>
      <c r="F6331" s="37"/>
      <c r="G6331" s="37"/>
      <c r="H6331" s="37"/>
      <c r="J6331" s="25"/>
      <c r="K6331" s="25"/>
      <c r="M6331" s="25"/>
      <c r="P6331" s="25"/>
      <c r="R6331" s="25"/>
      <c r="T6331" s="37"/>
      <c r="U6331" s="37"/>
      <c r="W6331" s="37"/>
      <c r="Y6331" s="37"/>
      <c r="Z6331" s="37"/>
      <c r="AB6331" s="37"/>
    </row>
    <row r="6332" spans="1:28" x14ac:dyDescent="0.2">
      <c r="A6332" s="124"/>
      <c r="B6332" s="37"/>
      <c r="C6332" s="37"/>
      <c r="D6332" s="37"/>
      <c r="F6332" s="37"/>
      <c r="G6332" s="37"/>
      <c r="H6332" s="37"/>
      <c r="J6332" s="25"/>
      <c r="K6332" s="25"/>
      <c r="M6332" s="25"/>
      <c r="P6332" s="25"/>
      <c r="R6332" s="25"/>
      <c r="T6332" s="37"/>
      <c r="U6332" s="37"/>
      <c r="W6332" s="37"/>
      <c r="Y6332" s="37"/>
      <c r="Z6332" s="37"/>
      <c r="AB6332" s="37"/>
    </row>
    <row r="6333" spans="1:28" x14ac:dyDescent="0.2">
      <c r="A6333" s="124"/>
      <c r="B6333" s="37"/>
      <c r="C6333" s="37"/>
      <c r="D6333" s="37"/>
      <c r="F6333" s="37"/>
      <c r="G6333" s="37"/>
      <c r="H6333" s="37"/>
      <c r="J6333" s="25"/>
      <c r="K6333" s="25"/>
      <c r="M6333" s="25"/>
      <c r="P6333" s="25"/>
      <c r="R6333" s="25"/>
      <c r="T6333" s="37"/>
      <c r="U6333" s="37"/>
      <c r="W6333" s="37"/>
      <c r="Y6333" s="37"/>
      <c r="Z6333" s="37"/>
      <c r="AB6333" s="37"/>
    </row>
    <row r="6334" spans="1:28" x14ac:dyDescent="0.2">
      <c r="A6334" s="124"/>
      <c r="B6334" s="37"/>
      <c r="C6334" s="37"/>
      <c r="D6334" s="37"/>
      <c r="F6334" s="37"/>
      <c r="G6334" s="37"/>
      <c r="H6334" s="37"/>
      <c r="J6334" s="25"/>
      <c r="K6334" s="25"/>
      <c r="M6334" s="25"/>
      <c r="P6334" s="25"/>
      <c r="R6334" s="25"/>
      <c r="T6334" s="37"/>
      <c r="U6334" s="37"/>
      <c r="W6334" s="37"/>
      <c r="Y6334" s="37"/>
      <c r="Z6334" s="37"/>
      <c r="AB6334" s="37"/>
    </row>
    <row r="6335" spans="1:28" x14ac:dyDescent="0.2">
      <c r="A6335" s="124"/>
      <c r="B6335" s="37"/>
      <c r="C6335" s="37"/>
      <c r="D6335" s="37"/>
      <c r="F6335" s="37"/>
      <c r="G6335" s="37"/>
      <c r="H6335" s="37"/>
      <c r="J6335" s="25"/>
      <c r="K6335" s="25"/>
      <c r="M6335" s="25"/>
      <c r="P6335" s="25"/>
      <c r="R6335" s="25"/>
      <c r="T6335" s="37"/>
      <c r="U6335" s="37"/>
      <c r="W6335" s="37"/>
      <c r="Y6335" s="37"/>
      <c r="Z6335" s="37"/>
      <c r="AB6335" s="37"/>
    </row>
    <row r="6336" spans="1:28" x14ac:dyDescent="0.2">
      <c r="A6336" s="124"/>
      <c r="B6336" s="37"/>
      <c r="C6336" s="37"/>
      <c r="D6336" s="37"/>
      <c r="F6336" s="37"/>
      <c r="G6336" s="37"/>
      <c r="H6336" s="37"/>
      <c r="J6336" s="25"/>
      <c r="K6336" s="25"/>
      <c r="M6336" s="25"/>
      <c r="P6336" s="25"/>
      <c r="R6336" s="25"/>
      <c r="T6336" s="37"/>
      <c r="U6336" s="37"/>
      <c r="W6336" s="37"/>
      <c r="Y6336" s="37"/>
      <c r="Z6336" s="37"/>
      <c r="AB6336" s="37"/>
    </row>
    <row r="6337" spans="1:28" x14ac:dyDescent="0.2">
      <c r="A6337" s="124"/>
      <c r="B6337" s="37"/>
      <c r="C6337" s="37"/>
      <c r="D6337" s="37"/>
      <c r="F6337" s="37"/>
      <c r="G6337" s="37"/>
      <c r="H6337" s="37"/>
      <c r="J6337" s="25"/>
      <c r="K6337" s="25"/>
      <c r="M6337" s="25"/>
      <c r="P6337" s="25"/>
      <c r="R6337" s="25"/>
      <c r="T6337" s="37"/>
      <c r="U6337" s="37"/>
      <c r="W6337" s="37"/>
      <c r="Y6337" s="37"/>
      <c r="Z6337" s="37"/>
      <c r="AB6337" s="37"/>
    </row>
    <row r="6338" spans="1:28" x14ac:dyDescent="0.2">
      <c r="A6338" s="124"/>
      <c r="B6338" s="37"/>
      <c r="C6338" s="37"/>
      <c r="D6338" s="37"/>
      <c r="F6338" s="37"/>
      <c r="G6338" s="37"/>
      <c r="H6338" s="37"/>
      <c r="J6338" s="25"/>
      <c r="K6338" s="25"/>
      <c r="M6338" s="25"/>
      <c r="P6338" s="25"/>
      <c r="R6338" s="25"/>
      <c r="T6338" s="37"/>
      <c r="U6338" s="37"/>
      <c r="W6338" s="37"/>
      <c r="Y6338" s="37"/>
      <c r="Z6338" s="37"/>
      <c r="AB6338" s="37"/>
    </row>
    <row r="6339" spans="1:28" x14ac:dyDescent="0.2">
      <c r="A6339" s="124"/>
      <c r="B6339" s="37"/>
      <c r="C6339" s="37"/>
      <c r="D6339" s="37"/>
      <c r="F6339" s="37"/>
      <c r="G6339" s="37"/>
      <c r="H6339" s="37"/>
      <c r="J6339" s="25"/>
      <c r="K6339" s="25"/>
      <c r="M6339" s="25"/>
      <c r="P6339" s="25"/>
      <c r="R6339" s="25"/>
      <c r="T6339" s="37"/>
      <c r="U6339" s="37"/>
      <c r="W6339" s="37"/>
      <c r="Y6339" s="37"/>
      <c r="Z6339" s="37"/>
      <c r="AB6339" s="37"/>
    </row>
    <row r="6340" spans="1:28" x14ac:dyDescent="0.2">
      <c r="A6340" s="124"/>
      <c r="B6340" s="37"/>
      <c r="C6340" s="37"/>
      <c r="D6340" s="37"/>
      <c r="F6340" s="37"/>
      <c r="G6340" s="37"/>
      <c r="H6340" s="37"/>
      <c r="J6340" s="25"/>
      <c r="K6340" s="25"/>
      <c r="M6340" s="25"/>
      <c r="P6340" s="25"/>
      <c r="R6340" s="25"/>
      <c r="T6340" s="37"/>
      <c r="U6340" s="37"/>
      <c r="W6340" s="37"/>
      <c r="Y6340" s="37"/>
      <c r="Z6340" s="37"/>
      <c r="AB6340" s="37"/>
    </row>
    <row r="6341" spans="1:28" x14ac:dyDescent="0.2">
      <c r="A6341" s="124"/>
      <c r="B6341" s="37"/>
      <c r="C6341" s="37"/>
      <c r="D6341" s="37"/>
      <c r="F6341" s="37"/>
      <c r="G6341" s="37"/>
      <c r="H6341" s="37"/>
      <c r="J6341" s="25"/>
      <c r="K6341" s="25"/>
      <c r="M6341" s="25"/>
      <c r="P6341" s="25"/>
      <c r="R6341" s="25"/>
      <c r="T6341" s="37"/>
      <c r="U6341" s="37"/>
      <c r="W6341" s="37"/>
      <c r="Y6341" s="37"/>
      <c r="Z6341" s="37"/>
      <c r="AB6341" s="37"/>
    </row>
    <row r="6342" spans="1:28" x14ac:dyDescent="0.2">
      <c r="A6342" s="124"/>
      <c r="B6342" s="37"/>
      <c r="C6342" s="37"/>
      <c r="D6342" s="37"/>
      <c r="F6342" s="37"/>
      <c r="G6342" s="37"/>
      <c r="H6342" s="37"/>
      <c r="J6342" s="25"/>
      <c r="K6342" s="25"/>
      <c r="M6342" s="25"/>
      <c r="P6342" s="25"/>
      <c r="R6342" s="25"/>
      <c r="T6342" s="37"/>
      <c r="U6342" s="37"/>
      <c r="W6342" s="37"/>
      <c r="Y6342" s="37"/>
      <c r="Z6342" s="37"/>
      <c r="AB6342" s="37"/>
    </row>
    <row r="6343" spans="1:28" x14ac:dyDescent="0.2">
      <c r="A6343" s="124"/>
      <c r="B6343" s="37"/>
      <c r="C6343" s="37"/>
      <c r="D6343" s="37"/>
      <c r="F6343" s="37"/>
      <c r="G6343" s="37"/>
      <c r="H6343" s="37"/>
      <c r="J6343" s="25"/>
      <c r="K6343" s="25"/>
      <c r="M6343" s="25"/>
      <c r="P6343" s="25"/>
      <c r="R6343" s="25"/>
      <c r="T6343" s="37"/>
      <c r="U6343" s="37"/>
      <c r="W6343" s="37"/>
      <c r="Y6343" s="37"/>
      <c r="Z6343" s="37"/>
      <c r="AB6343" s="37"/>
    </row>
    <row r="6344" spans="1:28" x14ac:dyDescent="0.2">
      <c r="A6344" s="124"/>
      <c r="B6344" s="37"/>
      <c r="C6344" s="37"/>
      <c r="D6344" s="37"/>
      <c r="F6344" s="37"/>
      <c r="G6344" s="37"/>
      <c r="H6344" s="37"/>
      <c r="J6344" s="25"/>
      <c r="K6344" s="25"/>
      <c r="M6344" s="25"/>
      <c r="P6344" s="25"/>
      <c r="R6344" s="25"/>
      <c r="T6344" s="37"/>
      <c r="U6344" s="37"/>
      <c r="W6344" s="37"/>
      <c r="Y6344" s="37"/>
      <c r="Z6344" s="37"/>
      <c r="AB6344" s="37"/>
    </row>
    <row r="6345" spans="1:28" x14ac:dyDescent="0.2">
      <c r="A6345" s="124"/>
      <c r="B6345" s="37"/>
      <c r="C6345" s="37"/>
      <c r="D6345" s="37"/>
      <c r="F6345" s="37"/>
      <c r="G6345" s="37"/>
      <c r="H6345" s="37"/>
      <c r="J6345" s="25"/>
      <c r="K6345" s="25"/>
      <c r="M6345" s="25"/>
      <c r="P6345" s="25"/>
      <c r="R6345" s="25"/>
      <c r="T6345" s="37"/>
      <c r="U6345" s="37"/>
      <c r="W6345" s="37"/>
      <c r="Y6345" s="37"/>
      <c r="Z6345" s="37"/>
      <c r="AB6345" s="37"/>
    </row>
    <row r="6346" spans="1:28" x14ac:dyDescent="0.2">
      <c r="A6346" s="124"/>
      <c r="B6346" s="37"/>
      <c r="C6346" s="37"/>
      <c r="D6346" s="37"/>
      <c r="F6346" s="37"/>
      <c r="G6346" s="37"/>
      <c r="H6346" s="37"/>
      <c r="J6346" s="25"/>
      <c r="K6346" s="25"/>
      <c r="M6346" s="25"/>
      <c r="P6346" s="25"/>
      <c r="R6346" s="25"/>
      <c r="T6346" s="37"/>
      <c r="U6346" s="37"/>
      <c r="W6346" s="37"/>
      <c r="Y6346" s="37"/>
      <c r="Z6346" s="37"/>
      <c r="AB6346" s="37"/>
    </row>
    <row r="6347" spans="1:28" x14ac:dyDescent="0.2">
      <c r="A6347" s="124"/>
      <c r="B6347" s="37"/>
      <c r="C6347" s="37"/>
      <c r="D6347" s="37"/>
      <c r="F6347" s="37"/>
      <c r="G6347" s="37"/>
      <c r="H6347" s="37"/>
      <c r="J6347" s="25"/>
      <c r="K6347" s="25"/>
      <c r="M6347" s="25"/>
      <c r="P6347" s="25"/>
      <c r="R6347" s="25"/>
      <c r="T6347" s="37"/>
      <c r="U6347" s="37"/>
      <c r="W6347" s="37"/>
      <c r="Y6347" s="37"/>
      <c r="Z6347" s="37"/>
      <c r="AB6347" s="37"/>
    </row>
    <row r="6348" spans="1:28" x14ac:dyDescent="0.2">
      <c r="A6348" s="124"/>
      <c r="B6348" s="37"/>
      <c r="C6348" s="37"/>
      <c r="D6348" s="37"/>
      <c r="F6348" s="37"/>
      <c r="G6348" s="37"/>
      <c r="H6348" s="37"/>
      <c r="J6348" s="25"/>
      <c r="K6348" s="25"/>
      <c r="M6348" s="25"/>
      <c r="P6348" s="25"/>
      <c r="R6348" s="25"/>
      <c r="T6348" s="37"/>
      <c r="U6348" s="37"/>
      <c r="W6348" s="37"/>
      <c r="Y6348" s="37"/>
      <c r="Z6348" s="37"/>
      <c r="AB6348" s="37"/>
    </row>
    <row r="6349" spans="1:28" x14ac:dyDescent="0.2">
      <c r="A6349" s="124"/>
      <c r="B6349" s="37"/>
      <c r="C6349" s="37"/>
      <c r="D6349" s="37"/>
      <c r="F6349" s="37"/>
      <c r="G6349" s="37"/>
      <c r="H6349" s="37"/>
      <c r="J6349" s="25"/>
      <c r="K6349" s="25"/>
      <c r="M6349" s="25"/>
      <c r="P6349" s="25"/>
      <c r="R6349" s="25"/>
      <c r="T6349" s="37"/>
      <c r="U6349" s="37"/>
      <c r="W6349" s="37"/>
      <c r="Y6349" s="37"/>
      <c r="Z6349" s="37"/>
      <c r="AB6349" s="37"/>
    </row>
    <row r="6350" spans="1:28" x14ac:dyDescent="0.2">
      <c r="A6350" s="124"/>
      <c r="B6350" s="37"/>
      <c r="C6350" s="37"/>
      <c r="D6350" s="37"/>
      <c r="F6350" s="37"/>
      <c r="G6350" s="37"/>
      <c r="H6350" s="37"/>
      <c r="J6350" s="25"/>
      <c r="K6350" s="25"/>
      <c r="M6350" s="25"/>
      <c r="P6350" s="25"/>
      <c r="R6350" s="25"/>
      <c r="T6350" s="37"/>
      <c r="U6350" s="37"/>
      <c r="W6350" s="37"/>
      <c r="Y6350" s="37"/>
      <c r="Z6350" s="37"/>
      <c r="AB6350" s="37"/>
    </row>
    <row r="6351" spans="1:28" x14ac:dyDescent="0.2">
      <c r="A6351" s="124"/>
      <c r="B6351" s="37"/>
      <c r="C6351" s="37"/>
      <c r="D6351" s="37"/>
      <c r="F6351" s="37"/>
      <c r="G6351" s="37"/>
      <c r="H6351" s="37"/>
      <c r="J6351" s="25"/>
      <c r="K6351" s="25"/>
      <c r="M6351" s="25"/>
      <c r="P6351" s="25"/>
      <c r="R6351" s="25"/>
      <c r="T6351" s="37"/>
      <c r="U6351" s="37"/>
      <c r="W6351" s="37"/>
      <c r="Y6351" s="37"/>
      <c r="Z6351" s="37"/>
      <c r="AB6351" s="37"/>
    </row>
    <row r="6352" spans="1:28" x14ac:dyDescent="0.2">
      <c r="A6352" s="124"/>
      <c r="B6352" s="37"/>
      <c r="C6352" s="37"/>
      <c r="D6352" s="37"/>
      <c r="F6352" s="37"/>
      <c r="G6352" s="37"/>
      <c r="H6352" s="37"/>
      <c r="J6352" s="25"/>
      <c r="K6352" s="25"/>
      <c r="M6352" s="25"/>
      <c r="P6352" s="25"/>
      <c r="R6352" s="25"/>
      <c r="T6352" s="37"/>
      <c r="U6352" s="37"/>
      <c r="W6352" s="37"/>
      <c r="Y6352" s="37"/>
      <c r="Z6352" s="37"/>
      <c r="AB6352" s="37"/>
    </row>
    <row r="6353" spans="1:28" x14ac:dyDescent="0.2">
      <c r="A6353" s="124"/>
      <c r="B6353" s="37"/>
      <c r="C6353" s="37"/>
      <c r="D6353" s="37"/>
      <c r="F6353" s="37"/>
      <c r="G6353" s="37"/>
      <c r="H6353" s="37"/>
      <c r="J6353" s="25"/>
      <c r="K6353" s="25"/>
      <c r="M6353" s="25"/>
      <c r="P6353" s="25"/>
      <c r="R6353" s="25"/>
      <c r="T6353" s="37"/>
      <c r="U6353" s="37"/>
      <c r="W6353" s="37"/>
      <c r="Y6353" s="37"/>
      <c r="Z6353" s="37"/>
      <c r="AB6353" s="37"/>
    </row>
    <row r="6354" spans="1:28" x14ac:dyDescent="0.2">
      <c r="A6354" s="124"/>
      <c r="B6354" s="37"/>
      <c r="C6354" s="37"/>
      <c r="D6354" s="37"/>
      <c r="F6354" s="37"/>
      <c r="G6354" s="37"/>
      <c r="H6354" s="37"/>
      <c r="J6354" s="25"/>
      <c r="K6354" s="25"/>
      <c r="M6354" s="25"/>
      <c r="P6354" s="25"/>
      <c r="R6354" s="25"/>
      <c r="T6354" s="37"/>
      <c r="U6354" s="37"/>
      <c r="W6354" s="37"/>
      <c r="Y6354" s="37"/>
      <c r="Z6354" s="37"/>
      <c r="AB6354" s="37"/>
    </row>
    <row r="6355" spans="1:28" x14ac:dyDescent="0.2">
      <c r="A6355" s="124"/>
      <c r="B6355" s="37"/>
      <c r="C6355" s="37"/>
      <c r="D6355" s="37"/>
      <c r="F6355" s="37"/>
      <c r="G6355" s="37"/>
      <c r="H6355" s="37"/>
      <c r="J6355" s="25"/>
      <c r="K6355" s="25"/>
      <c r="M6355" s="25"/>
      <c r="P6355" s="25"/>
      <c r="R6355" s="25"/>
      <c r="T6355" s="37"/>
      <c r="U6355" s="37"/>
      <c r="W6355" s="37"/>
      <c r="Y6355" s="37"/>
      <c r="Z6355" s="37"/>
      <c r="AB6355" s="37"/>
    </row>
    <row r="6356" spans="1:28" x14ac:dyDescent="0.2">
      <c r="A6356" s="124"/>
      <c r="B6356" s="37"/>
      <c r="C6356" s="37"/>
      <c r="D6356" s="37"/>
      <c r="F6356" s="37"/>
      <c r="G6356" s="37"/>
      <c r="H6356" s="37"/>
      <c r="J6356" s="25"/>
      <c r="K6356" s="25"/>
      <c r="M6356" s="25"/>
      <c r="P6356" s="25"/>
      <c r="R6356" s="25"/>
      <c r="T6356" s="37"/>
      <c r="U6356" s="37"/>
      <c r="W6356" s="37"/>
      <c r="Y6356" s="37"/>
      <c r="Z6356" s="37"/>
      <c r="AB6356" s="37"/>
    </row>
    <row r="6357" spans="1:28" x14ac:dyDescent="0.2">
      <c r="A6357" s="124"/>
      <c r="B6357" s="37"/>
      <c r="C6357" s="37"/>
      <c r="D6357" s="37"/>
      <c r="F6357" s="37"/>
      <c r="G6357" s="37"/>
      <c r="H6357" s="37"/>
      <c r="J6357" s="25"/>
      <c r="K6357" s="25"/>
      <c r="M6357" s="25"/>
      <c r="P6357" s="25"/>
      <c r="R6357" s="25"/>
      <c r="T6357" s="37"/>
      <c r="U6357" s="37"/>
      <c r="W6357" s="37"/>
      <c r="Y6357" s="37"/>
      <c r="Z6357" s="37"/>
      <c r="AB6357" s="37"/>
    </row>
    <row r="6358" spans="1:28" x14ac:dyDescent="0.2">
      <c r="A6358" s="124"/>
      <c r="B6358" s="37"/>
      <c r="C6358" s="37"/>
      <c r="D6358" s="37"/>
      <c r="F6358" s="37"/>
      <c r="G6358" s="37"/>
      <c r="H6358" s="37"/>
      <c r="J6358" s="25"/>
      <c r="K6358" s="25"/>
      <c r="M6358" s="25"/>
      <c r="P6358" s="25"/>
      <c r="R6358" s="25"/>
      <c r="T6358" s="37"/>
      <c r="U6358" s="37"/>
      <c r="W6358" s="37"/>
      <c r="Y6358" s="37"/>
      <c r="Z6358" s="37"/>
      <c r="AB6358" s="37"/>
    </row>
    <row r="6359" spans="1:28" x14ac:dyDescent="0.2">
      <c r="A6359" s="124"/>
      <c r="B6359" s="37"/>
      <c r="C6359" s="37"/>
      <c r="D6359" s="37"/>
      <c r="F6359" s="37"/>
      <c r="G6359" s="37"/>
      <c r="H6359" s="37"/>
      <c r="J6359" s="25"/>
      <c r="K6359" s="25"/>
      <c r="M6359" s="25"/>
      <c r="P6359" s="25"/>
      <c r="R6359" s="25"/>
      <c r="T6359" s="37"/>
      <c r="U6359" s="37"/>
      <c r="W6359" s="37"/>
      <c r="Y6359" s="37"/>
      <c r="Z6359" s="37"/>
      <c r="AB6359" s="37"/>
    </row>
    <row r="6360" spans="1:28" x14ac:dyDescent="0.2">
      <c r="A6360" s="124"/>
      <c r="B6360" s="37"/>
      <c r="C6360" s="37"/>
      <c r="D6360" s="37"/>
      <c r="F6360" s="37"/>
      <c r="G6360" s="37"/>
      <c r="H6360" s="37"/>
      <c r="J6360" s="25"/>
      <c r="K6360" s="25"/>
      <c r="M6360" s="25"/>
      <c r="P6360" s="25"/>
      <c r="R6360" s="25"/>
      <c r="T6360" s="37"/>
      <c r="U6360" s="37"/>
      <c r="W6360" s="37"/>
      <c r="Y6360" s="37"/>
      <c r="Z6360" s="37"/>
      <c r="AB6360" s="37"/>
    </row>
    <row r="6361" spans="1:28" x14ac:dyDescent="0.2">
      <c r="A6361" s="124"/>
      <c r="B6361" s="37"/>
      <c r="C6361" s="37"/>
      <c r="D6361" s="37"/>
      <c r="F6361" s="37"/>
      <c r="G6361" s="37"/>
      <c r="H6361" s="37"/>
      <c r="J6361" s="25"/>
      <c r="K6361" s="25"/>
      <c r="M6361" s="25"/>
      <c r="P6361" s="25"/>
      <c r="R6361" s="25"/>
      <c r="T6361" s="37"/>
      <c r="U6361" s="37"/>
      <c r="W6361" s="37"/>
      <c r="Y6361" s="37"/>
      <c r="Z6361" s="37"/>
      <c r="AB6361" s="37"/>
    </row>
    <row r="6362" spans="1:28" x14ac:dyDescent="0.2">
      <c r="A6362" s="124"/>
      <c r="B6362" s="37"/>
      <c r="C6362" s="37"/>
      <c r="D6362" s="37"/>
      <c r="F6362" s="37"/>
      <c r="G6362" s="37"/>
      <c r="H6362" s="37"/>
      <c r="J6362" s="25"/>
      <c r="K6362" s="25"/>
      <c r="M6362" s="25"/>
      <c r="P6362" s="25"/>
      <c r="R6362" s="25"/>
      <c r="T6362" s="37"/>
      <c r="U6362" s="37"/>
      <c r="W6362" s="37"/>
      <c r="Y6362" s="37"/>
      <c r="Z6362" s="37"/>
      <c r="AB6362" s="37"/>
    </row>
    <row r="6363" spans="1:28" x14ac:dyDescent="0.2">
      <c r="A6363" s="124"/>
      <c r="B6363" s="37"/>
      <c r="C6363" s="37"/>
      <c r="D6363" s="37"/>
      <c r="F6363" s="37"/>
      <c r="G6363" s="37"/>
      <c r="H6363" s="37"/>
      <c r="J6363" s="25"/>
      <c r="K6363" s="25"/>
      <c r="M6363" s="25"/>
      <c r="P6363" s="25"/>
      <c r="R6363" s="25"/>
      <c r="T6363" s="37"/>
      <c r="U6363" s="37"/>
      <c r="W6363" s="37"/>
      <c r="Y6363" s="37"/>
      <c r="Z6363" s="37"/>
      <c r="AB6363" s="37"/>
    </row>
    <row r="6364" spans="1:28" x14ac:dyDescent="0.2">
      <c r="A6364" s="124"/>
      <c r="B6364" s="37"/>
      <c r="C6364" s="37"/>
      <c r="D6364" s="37"/>
      <c r="F6364" s="37"/>
      <c r="G6364" s="37"/>
      <c r="H6364" s="37"/>
      <c r="J6364" s="25"/>
      <c r="K6364" s="25"/>
      <c r="M6364" s="25"/>
      <c r="P6364" s="25"/>
      <c r="R6364" s="25"/>
      <c r="T6364" s="37"/>
      <c r="U6364" s="37"/>
      <c r="W6364" s="37"/>
      <c r="Y6364" s="37"/>
      <c r="Z6364" s="37"/>
      <c r="AB6364" s="37"/>
    </row>
    <row r="6365" spans="1:28" x14ac:dyDescent="0.2">
      <c r="A6365" s="124"/>
      <c r="B6365" s="37"/>
      <c r="C6365" s="37"/>
      <c r="D6365" s="37"/>
      <c r="F6365" s="37"/>
      <c r="G6365" s="37"/>
      <c r="H6365" s="37"/>
      <c r="J6365" s="25"/>
      <c r="K6365" s="25"/>
      <c r="M6365" s="25"/>
      <c r="P6365" s="25"/>
      <c r="R6365" s="25"/>
      <c r="T6365" s="37"/>
      <c r="U6365" s="37"/>
      <c r="W6365" s="37"/>
      <c r="Y6365" s="37"/>
      <c r="Z6365" s="37"/>
      <c r="AB6365" s="37"/>
    </row>
    <row r="6366" spans="1:28" x14ac:dyDescent="0.2">
      <c r="A6366" s="124"/>
      <c r="B6366" s="37"/>
      <c r="C6366" s="37"/>
      <c r="D6366" s="37"/>
      <c r="F6366" s="37"/>
      <c r="G6366" s="37"/>
      <c r="H6366" s="37"/>
      <c r="J6366" s="25"/>
      <c r="K6366" s="25"/>
      <c r="M6366" s="25"/>
      <c r="P6366" s="25"/>
      <c r="R6366" s="25"/>
      <c r="T6366" s="37"/>
      <c r="U6366" s="37"/>
      <c r="W6366" s="37"/>
      <c r="Y6366" s="37"/>
      <c r="Z6366" s="37"/>
      <c r="AB6366" s="37"/>
    </row>
    <row r="6367" spans="1:28" x14ac:dyDescent="0.2">
      <c r="A6367" s="124"/>
      <c r="B6367" s="37"/>
      <c r="C6367" s="37"/>
      <c r="D6367" s="37"/>
      <c r="F6367" s="37"/>
      <c r="G6367" s="37"/>
      <c r="H6367" s="37"/>
      <c r="J6367" s="25"/>
      <c r="K6367" s="25"/>
      <c r="M6367" s="25"/>
      <c r="P6367" s="25"/>
      <c r="R6367" s="25"/>
      <c r="T6367" s="37"/>
      <c r="U6367" s="37"/>
      <c r="W6367" s="37"/>
      <c r="Y6367" s="37"/>
      <c r="Z6367" s="37"/>
      <c r="AB6367" s="37"/>
    </row>
    <row r="6368" spans="1:28" x14ac:dyDescent="0.2">
      <c r="A6368" s="124"/>
      <c r="B6368" s="37"/>
      <c r="C6368" s="37"/>
      <c r="D6368" s="37"/>
      <c r="F6368" s="37"/>
      <c r="G6368" s="37"/>
      <c r="H6368" s="37"/>
      <c r="J6368" s="25"/>
      <c r="K6368" s="25"/>
      <c r="M6368" s="25"/>
      <c r="P6368" s="25"/>
      <c r="R6368" s="25"/>
      <c r="T6368" s="37"/>
      <c r="U6368" s="37"/>
      <c r="W6368" s="37"/>
      <c r="Y6368" s="37"/>
      <c r="Z6368" s="37"/>
      <c r="AB6368" s="37"/>
    </row>
    <row r="6369" spans="1:28" x14ac:dyDescent="0.2">
      <c r="A6369" s="124"/>
      <c r="B6369" s="37"/>
      <c r="C6369" s="37"/>
      <c r="D6369" s="37"/>
      <c r="F6369" s="37"/>
      <c r="G6369" s="37"/>
      <c r="H6369" s="37"/>
      <c r="J6369" s="25"/>
      <c r="K6369" s="25"/>
      <c r="M6369" s="25"/>
      <c r="P6369" s="25"/>
      <c r="R6369" s="25"/>
      <c r="T6369" s="37"/>
      <c r="U6369" s="37"/>
      <c r="W6369" s="37"/>
      <c r="Y6369" s="37"/>
      <c r="Z6369" s="37"/>
      <c r="AB6369" s="37"/>
    </row>
    <row r="6370" spans="1:28" x14ac:dyDescent="0.2">
      <c r="A6370" s="124"/>
      <c r="B6370" s="37"/>
      <c r="C6370" s="37"/>
      <c r="D6370" s="37"/>
      <c r="F6370" s="37"/>
      <c r="G6370" s="37"/>
      <c r="H6370" s="37"/>
      <c r="J6370" s="25"/>
      <c r="K6370" s="25"/>
      <c r="M6370" s="25"/>
      <c r="P6370" s="25"/>
      <c r="R6370" s="25"/>
      <c r="T6370" s="37"/>
      <c r="U6370" s="37"/>
      <c r="W6370" s="37"/>
      <c r="Y6370" s="37"/>
      <c r="Z6370" s="37"/>
      <c r="AB6370" s="37"/>
    </row>
    <row r="6371" spans="1:28" x14ac:dyDescent="0.2">
      <c r="A6371" s="124"/>
      <c r="B6371" s="37"/>
      <c r="C6371" s="37"/>
      <c r="D6371" s="37"/>
      <c r="F6371" s="37"/>
      <c r="G6371" s="37"/>
      <c r="H6371" s="37"/>
      <c r="J6371" s="25"/>
      <c r="K6371" s="25"/>
      <c r="M6371" s="25"/>
      <c r="P6371" s="25"/>
      <c r="R6371" s="25"/>
      <c r="T6371" s="37"/>
      <c r="U6371" s="37"/>
      <c r="W6371" s="37"/>
      <c r="Y6371" s="37"/>
      <c r="Z6371" s="37"/>
      <c r="AB6371" s="37"/>
    </row>
    <row r="6372" spans="1:28" x14ac:dyDescent="0.2">
      <c r="A6372" s="124"/>
      <c r="B6372" s="37"/>
      <c r="C6372" s="37"/>
      <c r="D6372" s="37"/>
      <c r="F6372" s="37"/>
      <c r="G6372" s="37"/>
      <c r="H6372" s="37"/>
      <c r="J6372" s="25"/>
      <c r="K6372" s="25"/>
      <c r="M6372" s="25"/>
      <c r="P6372" s="25"/>
      <c r="R6372" s="25"/>
      <c r="T6372" s="37"/>
      <c r="U6372" s="37"/>
      <c r="W6372" s="37"/>
      <c r="Y6372" s="37"/>
      <c r="Z6372" s="37"/>
      <c r="AB6372" s="37"/>
    </row>
    <row r="6373" spans="1:28" x14ac:dyDescent="0.2">
      <c r="A6373" s="124"/>
      <c r="B6373" s="37"/>
      <c r="C6373" s="37"/>
      <c r="D6373" s="37"/>
      <c r="F6373" s="37"/>
      <c r="G6373" s="37"/>
      <c r="H6373" s="37"/>
      <c r="J6373" s="25"/>
      <c r="K6373" s="25"/>
      <c r="M6373" s="25"/>
      <c r="P6373" s="25"/>
      <c r="R6373" s="25"/>
      <c r="T6373" s="37"/>
      <c r="U6373" s="37"/>
      <c r="W6373" s="37"/>
      <c r="Y6373" s="37"/>
      <c r="Z6373" s="37"/>
      <c r="AB6373" s="37"/>
    </row>
    <row r="6374" spans="1:28" x14ac:dyDescent="0.2">
      <c r="A6374" s="124"/>
      <c r="B6374" s="37"/>
      <c r="C6374" s="37"/>
      <c r="D6374" s="37"/>
      <c r="F6374" s="37"/>
      <c r="G6374" s="37"/>
      <c r="H6374" s="37"/>
      <c r="J6374" s="25"/>
      <c r="K6374" s="25"/>
      <c r="M6374" s="25"/>
      <c r="P6374" s="25"/>
      <c r="R6374" s="25"/>
      <c r="T6374" s="37"/>
      <c r="U6374" s="37"/>
      <c r="W6374" s="37"/>
      <c r="Y6374" s="37"/>
      <c r="Z6374" s="37"/>
      <c r="AB6374" s="37"/>
    </row>
    <row r="6375" spans="1:28" x14ac:dyDescent="0.2">
      <c r="A6375" s="124"/>
      <c r="B6375" s="37"/>
      <c r="C6375" s="37"/>
      <c r="D6375" s="37"/>
      <c r="F6375" s="37"/>
      <c r="G6375" s="37"/>
      <c r="H6375" s="37"/>
      <c r="J6375" s="25"/>
      <c r="K6375" s="25"/>
      <c r="M6375" s="25"/>
      <c r="P6375" s="25"/>
      <c r="R6375" s="25"/>
      <c r="T6375" s="37"/>
      <c r="U6375" s="37"/>
      <c r="W6375" s="37"/>
      <c r="Y6375" s="37"/>
      <c r="Z6375" s="37"/>
      <c r="AB6375" s="37"/>
    </row>
    <row r="6376" spans="1:28" x14ac:dyDescent="0.2">
      <c r="A6376" s="124"/>
      <c r="B6376" s="37"/>
      <c r="C6376" s="37"/>
      <c r="D6376" s="37"/>
      <c r="F6376" s="37"/>
      <c r="G6376" s="37"/>
      <c r="H6376" s="37"/>
      <c r="J6376" s="25"/>
      <c r="K6376" s="25"/>
      <c r="M6376" s="25"/>
      <c r="P6376" s="25"/>
      <c r="R6376" s="25"/>
      <c r="T6376" s="37"/>
      <c r="U6376" s="37"/>
      <c r="W6376" s="37"/>
      <c r="Y6376" s="37"/>
      <c r="Z6376" s="37"/>
      <c r="AB6376" s="37"/>
    </row>
    <row r="6377" spans="1:28" x14ac:dyDescent="0.2">
      <c r="A6377" s="124"/>
      <c r="B6377" s="37"/>
      <c r="C6377" s="37"/>
      <c r="D6377" s="37"/>
      <c r="F6377" s="37"/>
      <c r="G6377" s="37"/>
      <c r="H6377" s="37"/>
      <c r="J6377" s="25"/>
      <c r="K6377" s="25"/>
      <c r="M6377" s="25"/>
      <c r="P6377" s="25"/>
      <c r="R6377" s="25"/>
      <c r="T6377" s="37"/>
      <c r="U6377" s="37"/>
      <c r="W6377" s="37"/>
      <c r="Y6377" s="37"/>
      <c r="Z6377" s="37"/>
      <c r="AB6377" s="37"/>
    </row>
    <row r="6378" spans="1:28" x14ac:dyDescent="0.2">
      <c r="A6378" s="124"/>
      <c r="B6378" s="37"/>
      <c r="C6378" s="37"/>
      <c r="D6378" s="37"/>
      <c r="F6378" s="37"/>
      <c r="G6378" s="37"/>
      <c r="H6378" s="37"/>
      <c r="J6378" s="25"/>
      <c r="K6378" s="25"/>
      <c r="M6378" s="25"/>
      <c r="P6378" s="25"/>
      <c r="R6378" s="25"/>
      <c r="T6378" s="37"/>
      <c r="U6378" s="37"/>
      <c r="W6378" s="37"/>
      <c r="Y6378" s="37"/>
      <c r="Z6378" s="37"/>
      <c r="AB6378" s="37"/>
    </row>
    <row r="6379" spans="1:28" x14ac:dyDescent="0.2">
      <c r="A6379" s="124"/>
      <c r="B6379" s="37"/>
      <c r="C6379" s="37"/>
      <c r="D6379" s="37"/>
      <c r="F6379" s="37"/>
      <c r="G6379" s="37"/>
      <c r="H6379" s="37"/>
      <c r="J6379" s="25"/>
      <c r="K6379" s="25"/>
      <c r="M6379" s="25"/>
      <c r="P6379" s="25"/>
      <c r="R6379" s="25"/>
      <c r="T6379" s="37"/>
      <c r="U6379" s="37"/>
      <c r="W6379" s="37"/>
      <c r="Y6379" s="37"/>
      <c r="Z6379" s="37"/>
      <c r="AB6379" s="37"/>
    </row>
    <row r="6380" spans="1:28" x14ac:dyDescent="0.2">
      <c r="A6380" s="124"/>
      <c r="B6380" s="37"/>
      <c r="C6380" s="37"/>
      <c r="D6380" s="37"/>
      <c r="F6380" s="37"/>
      <c r="G6380" s="37"/>
      <c r="H6380" s="37"/>
      <c r="J6380" s="25"/>
      <c r="K6380" s="25"/>
      <c r="M6380" s="25"/>
      <c r="P6380" s="25"/>
      <c r="R6380" s="25"/>
      <c r="T6380" s="37"/>
      <c r="U6380" s="37"/>
      <c r="W6380" s="37"/>
      <c r="Y6380" s="37"/>
      <c r="Z6380" s="37"/>
      <c r="AB6380" s="37"/>
    </row>
    <row r="6381" spans="1:28" x14ac:dyDescent="0.2">
      <c r="A6381" s="124"/>
      <c r="B6381" s="37"/>
      <c r="C6381" s="37"/>
      <c r="D6381" s="37"/>
      <c r="F6381" s="37"/>
      <c r="G6381" s="37"/>
      <c r="H6381" s="37"/>
      <c r="J6381" s="25"/>
      <c r="K6381" s="25"/>
      <c r="M6381" s="25"/>
      <c r="P6381" s="25"/>
      <c r="R6381" s="25"/>
      <c r="T6381" s="37"/>
      <c r="U6381" s="37"/>
      <c r="W6381" s="37"/>
      <c r="Y6381" s="37"/>
      <c r="Z6381" s="37"/>
      <c r="AB6381" s="37"/>
    </row>
    <row r="6382" spans="1:28" x14ac:dyDescent="0.2">
      <c r="A6382" s="124"/>
      <c r="B6382" s="37"/>
      <c r="C6382" s="37"/>
      <c r="D6382" s="37"/>
      <c r="F6382" s="37"/>
      <c r="G6382" s="37"/>
      <c r="H6382" s="37"/>
      <c r="J6382" s="25"/>
      <c r="K6382" s="25"/>
      <c r="M6382" s="25"/>
      <c r="P6382" s="25"/>
      <c r="R6382" s="25"/>
      <c r="T6382" s="37"/>
      <c r="U6382" s="37"/>
      <c r="W6382" s="37"/>
      <c r="Y6382" s="37"/>
      <c r="Z6382" s="37"/>
      <c r="AB6382" s="37"/>
    </row>
    <row r="6383" spans="1:28" x14ac:dyDescent="0.2">
      <c r="A6383" s="124"/>
      <c r="B6383" s="37"/>
      <c r="C6383" s="37"/>
      <c r="D6383" s="37"/>
      <c r="F6383" s="37"/>
      <c r="G6383" s="37"/>
      <c r="H6383" s="37"/>
      <c r="J6383" s="25"/>
      <c r="K6383" s="25"/>
      <c r="M6383" s="25"/>
      <c r="P6383" s="25"/>
      <c r="R6383" s="25"/>
      <c r="T6383" s="37"/>
      <c r="U6383" s="37"/>
      <c r="W6383" s="37"/>
      <c r="Y6383" s="37"/>
      <c r="Z6383" s="37"/>
      <c r="AB6383" s="37"/>
    </row>
    <row r="6384" spans="1:28" x14ac:dyDescent="0.2">
      <c r="A6384" s="124"/>
      <c r="B6384" s="37"/>
      <c r="C6384" s="37"/>
      <c r="D6384" s="37"/>
      <c r="F6384" s="37"/>
      <c r="G6384" s="37"/>
      <c r="H6384" s="37"/>
      <c r="J6384" s="25"/>
      <c r="K6384" s="25"/>
      <c r="M6384" s="25"/>
      <c r="P6384" s="25"/>
      <c r="R6384" s="25"/>
      <c r="T6384" s="37"/>
      <c r="U6384" s="37"/>
      <c r="W6384" s="37"/>
      <c r="Y6384" s="37"/>
      <c r="Z6384" s="37"/>
      <c r="AB6384" s="37"/>
    </row>
    <row r="6385" spans="1:28" x14ac:dyDescent="0.2">
      <c r="A6385" s="124"/>
      <c r="B6385" s="37"/>
      <c r="C6385" s="37"/>
      <c r="D6385" s="37"/>
      <c r="F6385" s="37"/>
      <c r="G6385" s="37"/>
      <c r="H6385" s="37"/>
      <c r="J6385" s="25"/>
      <c r="K6385" s="25"/>
      <c r="M6385" s="25"/>
      <c r="P6385" s="25"/>
      <c r="R6385" s="25"/>
      <c r="T6385" s="37"/>
      <c r="U6385" s="37"/>
      <c r="W6385" s="37"/>
      <c r="Y6385" s="37"/>
      <c r="Z6385" s="37"/>
      <c r="AB6385" s="37"/>
    </row>
    <row r="6386" spans="1:28" x14ac:dyDescent="0.2">
      <c r="A6386" s="124"/>
      <c r="B6386" s="37"/>
      <c r="C6386" s="37"/>
      <c r="D6386" s="37"/>
      <c r="F6386" s="37"/>
      <c r="G6386" s="37"/>
      <c r="H6386" s="37"/>
      <c r="J6386" s="25"/>
      <c r="K6386" s="25"/>
      <c r="M6386" s="25"/>
      <c r="P6386" s="25"/>
      <c r="R6386" s="25"/>
      <c r="T6386" s="37"/>
      <c r="U6386" s="37"/>
      <c r="W6386" s="37"/>
      <c r="Y6386" s="37"/>
      <c r="Z6386" s="37"/>
      <c r="AB6386" s="37"/>
    </row>
    <row r="6387" spans="1:28" x14ac:dyDescent="0.2">
      <c r="A6387" s="124"/>
      <c r="B6387" s="37"/>
      <c r="C6387" s="37"/>
      <c r="D6387" s="37"/>
      <c r="F6387" s="37"/>
      <c r="G6387" s="37"/>
      <c r="H6387" s="37"/>
      <c r="J6387" s="25"/>
      <c r="K6387" s="25"/>
      <c r="M6387" s="25"/>
      <c r="P6387" s="25"/>
      <c r="R6387" s="25"/>
      <c r="T6387" s="37"/>
      <c r="U6387" s="37"/>
      <c r="W6387" s="37"/>
      <c r="Y6387" s="37"/>
      <c r="Z6387" s="37"/>
      <c r="AB6387" s="37"/>
    </row>
    <row r="6388" spans="1:28" x14ac:dyDescent="0.2">
      <c r="A6388" s="124"/>
      <c r="B6388" s="37"/>
      <c r="C6388" s="37"/>
      <c r="D6388" s="37"/>
      <c r="F6388" s="37"/>
      <c r="G6388" s="37"/>
      <c r="H6388" s="37"/>
      <c r="J6388" s="25"/>
      <c r="K6388" s="25"/>
      <c r="M6388" s="25"/>
      <c r="P6388" s="25"/>
      <c r="R6388" s="25"/>
      <c r="T6388" s="37"/>
      <c r="U6388" s="37"/>
      <c r="W6388" s="37"/>
      <c r="Y6388" s="37"/>
      <c r="Z6388" s="37"/>
      <c r="AB6388" s="37"/>
    </row>
    <row r="6389" spans="1:28" x14ac:dyDescent="0.2">
      <c r="A6389" s="124"/>
      <c r="B6389" s="37"/>
      <c r="C6389" s="37"/>
      <c r="D6389" s="37"/>
      <c r="F6389" s="37"/>
      <c r="G6389" s="37"/>
      <c r="H6389" s="37"/>
      <c r="J6389" s="25"/>
      <c r="K6389" s="25"/>
      <c r="M6389" s="25"/>
      <c r="P6389" s="25"/>
      <c r="R6389" s="25"/>
      <c r="T6389" s="37"/>
      <c r="U6389" s="37"/>
      <c r="W6389" s="37"/>
      <c r="Y6389" s="37"/>
      <c r="Z6389" s="37"/>
      <c r="AB6389" s="37"/>
    </row>
    <row r="6390" spans="1:28" x14ac:dyDescent="0.2">
      <c r="A6390" s="124"/>
      <c r="B6390" s="37"/>
      <c r="C6390" s="37"/>
      <c r="D6390" s="37"/>
      <c r="F6390" s="37"/>
      <c r="G6390" s="37"/>
      <c r="H6390" s="37"/>
      <c r="J6390" s="25"/>
      <c r="K6390" s="25"/>
      <c r="M6390" s="25"/>
      <c r="P6390" s="25"/>
      <c r="R6390" s="25"/>
      <c r="T6390" s="37"/>
      <c r="U6390" s="37"/>
      <c r="W6390" s="37"/>
      <c r="Y6390" s="37"/>
      <c r="Z6390" s="37"/>
      <c r="AB6390" s="37"/>
    </row>
    <row r="6391" spans="1:28" x14ac:dyDescent="0.2">
      <c r="A6391" s="124"/>
      <c r="B6391" s="37"/>
      <c r="C6391" s="37"/>
      <c r="D6391" s="37"/>
      <c r="F6391" s="37"/>
      <c r="G6391" s="37"/>
      <c r="H6391" s="37"/>
      <c r="J6391" s="25"/>
      <c r="K6391" s="25"/>
      <c r="M6391" s="25"/>
      <c r="P6391" s="25"/>
      <c r="R6391" s="25"/>
      <c r="T6391" s="37"/>
      <c r="U6391" s="37"/>
      <c r="W6391" s="37"/>
      <c r="Y6391" s="37"/>
      <c r="Z6391" s="37"/>
      <c r="AB6391" s="37"/>
    </row>
    <row r="6392" spans="1:28" x14ac:dyDescent="0.2">
      <c r="A6392" s="124"/>
      <c r="B6392" s="37"/>
      <c r="C6392" s="37"/>
      <c r="D6392" s="37"/>
      <c r="F6392" s="37"/>
      <c r="G6392" s="37"/>
      <c r="H6392" s="37"/>
      <c r="J6392" s="25"/>
      <c r="K6392" s="25"/>
      <c r="M6392" s="25"/>
      <c r="P6392" s="25"/>
      <c r="R6392" s="25"/>
      <c r="T6392" s="37"/>
      <c r="U6392" s="37"/>
      <c r="W6392" s="37"/>
      <c r="Y6392" s="37"/>
      <c r="Z6392" s="37"/>
      <c r="AB6392" s="37"/>
    </row>
    <row r="6393" spans="1:28" x14ac:dyDescent="0.2">
      <c r="A6393" s="124"/>
      <c r="B6393" s="37"/>
      <c r="C6393" s="37"/>
      <c r="D6393" s="37"/>
      <c r="F6393" s="37"/>
      <c r="G6393" s="37"/>
      <c r="H6393" s="37"/>
      <c r="J6393" s="25"/>
      <c r="K6393" s="25"/>
      <c r="M6393" s="25"/>
      <c r="P6393" s="25"/>
      <c r="R6393" s="25"/>
      <c r="T6393" s="37"/>
      <c r="U6393" s="37"/>
      <c r="W6393" s="37"/>
      <c r="Y6393" s="37"/>
      <c r="Z6393" s="37"/>
      <c r="AB6393" s="37"/>
    </row>
    <row r="6394" spans="1:28" x14ac:dyDescent="0.2">
      <c r="A6394" s="124"/>
      <c r="B6394" s="37"/>
      <c r="C6394" s="37"/>
      <c r="D6394" s="37"/>
      <c r="F6394" s="37"/>
      <c r="G6394" s="37"/>
      <c r="H6394" s="37"/>
      <c r="J6394" s="25"/>
      <c r="K6394" s="25"/>
      <c r="M6394" s="25"/>
      <c r="P6394" s="25"/>
      <c r="R6394" s="25"/>
      <c r="T6394" s="37"/>
      <c r="U6394" s="37"/>
      <c r="W6394" s="37"/>
      <c r="Y6394" s="37"/>
      <c r="Z6394" s="37"/>
      <c r="AB6394" s="37"/>
    </row>
    <row r="6395" spans="1:28" x14ac:dyDescent="0.2">
      <c r="A6395" s="124"/>
      <c r="B6395" s="37"/>
      <c r="C6395" s="37"/>
      <c r="D6395" s="37"/>
      <c r="F6395" s="37"/>
      <c r="G6395" s="37"/>
      <c r="H6395" s="37"/>
      <c r="J6395" s="25"/>
      <c r="K6395" s="25"/>
      <c r="M6395" s="25"/>
      <c r="P6395" s="25"/>
      <c r="R6395" s="25"/>
      <c r="T6395" s="37"/>
      <c r="U6395" s="37"/>
      <c r="W6395" s="37"/>
      <c r="Y6395" s="37"/>
      <c r="Z6395" s="37"/>
      <c r="AB6395" s="37"/>
    </row>
    <row r="6396" spans="1:28" x14ac:dyDescent="0.2">
      <c r="A6396" s="124"/>
      <c r="B6396" s="37"/>
      <c r="C6396" s="37"/>
      <c r="D6396" s="37"/>
      <c r="F6396" s="37"/>
      <c r="G6396" s="37"/>
      <c r="H6396" s="37"/>
      <c r="J6396" s="25"/>
      <c r="K6396" s="25"/>
      <c r="M6396" s="25"/>
      <c r="P6396" s="25"/>
      <c r="R6396" s="25"/>
      <c r="T6396" s="37"/>
      <c r="U6396" s="37"/>
      <c r="W6396" s="37"/>
      <c r="Y6396" s="37"/>
      <c r="Z6396" s="37"/>
      <c r="AB6396" s="37"/>
    </row>
    <row r="6397" spans="1:28" x14ac:dyDescent="0.2">
      <c r="A6397" s="124"/>
      <c r="B6397" s="37"/>
      <c r="C6397" s="37"/>
      <c r="D6397" s="37"/>
      <c r="F6397" s="37"/>
      <c r="G6397" s="37"/>
      <c r="H6397" s="37"/>
      <c r="J6397" s="25"/>
      <c r="K6397" s="25"/>
      <c r="M6397" s="25"/>
      <c r="P6397" s="25"/>
      <c r="R6397" s="25"/>
      <c r="T6397" s="37"/>
      <c r="U6397" s="37"/>
      <c r="W6397" s="37"/>
      <c r="Y6397" s="37"/>
      <c r="Z6397" s="37"/>
      <c r="AB6397" s="37"/>
    </row>
    <row r="6398" spans="1:28" x14ac:dyDescent="0.2">
      <c r="A6398" s="124"/>
      <c r="B6398" s="37"/>
      <c r="C6398" s="37"/>
      <c r="D6398" s="37"/>
      <c r="F6398" s="37"/>
      <c r="G6398" s="37"/>
      <c r="H6398" s="37"/>
      <c r="J6398" s="25"/>
      <c r="K6398" s="25"/>
      <c r="M6398" s="25"/>
      <c r="P6398" s="25"/>
      <c r="R6398" s="25"/>
      <c r="T6398" s="37"/>
      <c r="U6398" s="37"/>
      <c r="W6398" s="37"/>
      <c r="Y6398" s="37"/>
      <c r="Z6398" s="37"/>
      <c r="AB6398" s="37"/>
    </row>
    <row r="6399" spans="1:28" x14ac:dyDescent="0.2">
      <c r="A6399" s="124"/>
      <c r="B6399" s="37"/>
      <c r="C6399" s="37"/>
      <c r="D6399" s="37"/>
      <c r="F6399" s="37"/>
      <c r="G6399" s="37"/>
      <c r="H6399" s="37"/>
      <c r="J6399" s="25"/>
      <c r="K6399" s="25"/>
      <c r="M6399" s="25"/>
      <c r="P6399" s="25"/>
      <c r="R6399" s="25"/>
      <c r="T6399" s="37"/>
      <c r="U6399" s="37"/>
      <c r="W6399" s="37"/>
      <c r="Y6399" s="37"/>
      <c r="Z6399" s="37"/>
      <c r="AB6399" s="37"/>
    </row>
    <row r="6400" spans="1:28" x14ac:dyDescent="0.2">
      <c r="A6400" s="124"/>
      <c r="B6400" s="37"/>
      <c r="C6400" s="37"/>
      <c r="D6400" s="37"/>
      <c r="F6400" s="37"/>
      <c r="G6400" s="37"/>
      <c r="H6400" s="37"/>
      <c r="J6400" s="25"/>
      <c r="K6400" s="25"/>
      <c r="M6400" s="25"/>
      <c r="P6400" s="25"/>
      <c r="R6400" s="25"/>
      <c r="T6400" s="37"/>
      <c r="U6400" s="37"/>
      <c r="W6400" s="37"/>
      <c r="Y6400" s="37"/>
      <c r="Z6400" s="37"/>
      <c r="AB6400" s="37"/>
    </row>
    <row r="6401" spans="1:28" x14ac:dyDescent="0.2">
      <c r="A6401" s="124"/>
      <c r="B6401" s="37"/>
      <c r="C6401" s="37"/>
      <c r="D6401" s="37"/>
      <c r="F6401" s="37"/>
      <c r="G6401" s="37"/>
      <c r="H6401" s="37"/>
      <c r="J6401" s="25"/>
      <c r="K6401" s="25"/>
      <c r="M6401" s="25"/>
      <c r="P6401" s="25"/>
      <c r="R6401" s="25"/>
      <c r="T6401" s="37"/>
      <c r="U6401" s="37"/>
      <c r="W6401" s="37"/>
      <c r="Y6401" s="37"/>
      <c r="Z6401" s="37"/>
      <c r="AB6401" s="37"/>
    </row>
    <row r="6402" spans="1:28" x14ac:dyDescent="0.2">
      <c r="A6402" s="124"/>
      <c r="B6402" s="37"/>
      <c r="C6402" s="37"/>
      <c r="D6402" s="37"/>
      <c r="F6402" s="37"/>
      <c r="G6402" s="37"/>
      <c r="H6402" s="37"/>
      <c r="J6402" s="25"/>
      <c r="K6402" s="25"/>
      <c r="M6402" s="25"/>
      <c r="P6402" s="25"/>
      <c r="R6402" s="25"/>
      <c r="T6402" s="37"/>
      <c r="U6402" s="37"/>
      <c r="W6402" s="37"/>
      <c r="Y6402" s="37"/>
      <c r="Z6402" s="37"/>
      <c r="AB6402" s="37"/>
    </row>
    <row r="6403" spans="1:28" x14ac:dyDescent="0.2">
      <c r="A6403" s="124"/>
      <c r="B6403" s="37"/>
      <c r="C6403" s="37"/>
      <c r="D6403" s="37"/>
      <c r="F6403" s="37"/>
      <c r="G6403" s="37"/>
      <c r="H6403" s="37"/>
      <c r="J6403" s="25"/>
      <c r="K6403" s="25"/>
      <c r="M6403" s="25"/>
      <c r="P6403" s="25"/>
      <c r="R6403" s="25"/>
      <c r="T6403" s="37"/>
      <c r="U6403" s="37"/>
      <c r="W6403" s="37"/>
      <c r="Y6403" s="37"/>
      <c r="Z6403" s="37"/>
      <c r="AB6403" s="37"/>
    </row>
    <row r="6404" spans="1:28" x14ac:dyDescent="0.2">
      <c r="A6404" s="124"/>
      <c r="B6404" s="37"/>
      <c r="C6404" s="37"/>
      <c r="D6404" s="37"/>
      <c r="F6404" s="37"/>
      <c r="G6404" s="37"/>
      <c r="H6404" s="37"/>
      <c r="J6404" s="25"/>
      <c r="K6404" s="25"/>
      <c r="M6404" s="25"/>
      <c r="P6404" s="25"/>
      <c r="R6404" s="25"/>
      <c r="T6404" s="37"/>
      <c r="U6404" s="37"/>
      <c r="W6404" s="37"/>
      <c r="Y6404" s="37"/>
      <c r="Z6404" s="37"/>
      <c r="AB6404" s="37"/>
    </row>
    <row r="6405" spans="1:28" x14ac:dyDescent="0.2">
      <c r="A6405" s="124"/>
      <c r="B6405" s="37"/>
      <c r="C6405" s="37"/>
      <c r="D6405" s="37"/>
      <c r="F6405" s="37"/>
      <c r="G6405" s="37"/>
      <c r="H6405" s="37"/>
      <c r="J6405" s="25"/>
      <c r="K6405" s="25"/>
      <c r="M6405" s="25"/>
      <c r="P6405" s="25"/>
      <c r="R6405" s="25"/>
      <c r="T6405" s="37"/>
      <c r="U6405" s="37"/>
      <c r="W6405" s="37"/>
      <c r="Y6405" s="37"/>
      <c r="Z6405" s="37"/>
      <c r="AB6405" s="37"/>
    </row>
    <row r="6406" spans="1:28" x14ac:dyDescent="0.2">
      <c r="A6406" s="124"/>
      <c r="B6406" s="37"/>
      <c r="C6406" s="37"/>
      <c r="D6406" s="37"/>
      <c r="F6406" s="37"/>
      <c r="G6406" s="37"/>
      <c r="H6406" s="37"/>
      <c r="J6406" s="25"/>
      <c r="K6406" s="25"/>
      <c r="M6406" s="25"/>
      <c r="P6406" s="25"/>
      <c r="R6406" s="25"/>
      <c r="T6406" s="37"/>
      <c r="U6406" s="37"/>
      <c r="W6406" s="37"/>
      <c r="Y6406" s="37"/>
      <c r="Z6406" s="37"/>
      <c r="AB6406" s="37"/>
    </row>
    <row r="6407" spans="1:28" x14ac:dyDescent="0.2">
      <c r="A6407" s="124"/>
      <c r="B6407" s="37"/>
      <c r="C6407" s="37"/>
      <c r="D6407" s="37"/>
      <c r="F6407" s="37"/>
      <c r="G6407" s="37"/>
      <c r="H6407" s="37"/>
      <c r="J6407" s="25"/>
      <c r="K6407" s="25"/>
      <c r="M6407" s="25"/>
      <c r="P6407" s="25"/>
      <c r="R6407" s="25"/>
      <c r="T6407" s="37"/>
      <c r="U6407" s="37"/>
      <c r="W6407" s="37"/>
      <c r="Y6407" s="37"/>
      <c r="Z6407" s="37"/>
      <c r="AB6407" s="37"/>
    </row>
    <row r="6408" spans="1:28" x14ac:dyDescent="0.2">
      <c r="A6408" s="124"/>
      <c r="B6408" s="37"/>
      <c r="C6408" s="37"/>
      <c r="D6408" s="37"/>
      <c r="F6408" s="37"/>
      <c r="G6408" s="37"/>
      <c r="H6408" s="37"/>
      <c r="J6408" s="25"/>
      <c r="K6408" s="25"/>
      <c r="M6408" s="25"/>
      <c r="P6408" s="25"/>
      <c r="R6408" s="25"/>
      <c r="T6408" s="37"/>
      <c r="U6408" s="37"/>
      <c r="W6408" s="37"/>
      <c r="Y6408" s="37"/>
      <c r="Z6408" s="37"/>
      <c r="AB6408" s="37"/>
    </row>
    <row r="6409" spans="1:28" x14ac:dyDescent="0.2">
      <c r="A6409" s="124"/>
      <c r="B6409" s="37"/>
      <c r="C6409" s="37"/>
      <c r="D6409" s="37"/>
      <c r="F6409" s="37"/>
      <c r="G6409" s="37"/>
      <c r="H6409" s="37"/>
      <c r="J6409" s="25"/>
      <c r="K6409" s="25"/>
      <c r="M6409" s="25"/>
      <c r="P6409" s="25"/>
      <c r="R6409" s="25"/>
      <c r="T6409" s="37"/>
      <c r="U6409" s="37"/>
      <c r="W6409" s="37"/>
      <c r="Y6409" s="37"/>
      <c r="Z6409" s="37"/>
      <c r="AB6409" s="37"/>
    </row>
    <row r="6410" spans="1:28" x14ac:dyDescent="0.2">
      <c r="A6410" s="124"/>
      <c r="B6410" s="37"/>
      <c r="C6410" s="37"/>
      <c r="D6410" s="37"/>
      <c r="F6410" s="37"/>
      <c r="G6410" s="37"/>
      <c r="H6410" s="37"/>
      <c r="J6410" s="25"/>
      <c r="K6410" s="25"/>
      <c r="M6410" s="25"/>
      <c r="P6410" s="25"/>
      <c r="R6410" s="25"/>
      <c r="T6410" s="37"/>
      <c r="U6410" s="37"/>
      <c r="W6410" s="37"/>
      <c r="Y6410" s="37"/>
      <c r="Z6410" s="37"/>
      <c r="AB6410" s="37"/>
    </row>
    <row r="6411" spans="1:28" x14ac:dyDescent="0.2">
      <c r="A6411" s="124"/>
      <c r="B6411" s="37"/>
      <c r="C6411" s="37"/>
      <c r="D6411" s="37"/>
      <c r="F6411" s="37"/>
      <c r="G6411" s="37"/>
      <c r="H6411" s="37"/>
      <c r="J6411" s="25"/>
      <c r="K6411" s="25"/>
      <c r="M6411" s="25"/>
      <c r="P6411" s="25"/>
      <c r="R6411" s="25"/>
      <c r="T6411" s="37"/>
      <c r="U6411" s="37"/>
      <c r="W6411" s="37"/>
      <c r="Y6411" s="37"/>
      <c r="Z6411" s="37"/>
      <c r="AB6411" s="37"/>
    </row>
    <row r="6412" spans="1:28" x14ac:dyDescent="0.2">
      <c r="A6412" s="124"/>
      <c r="B6412" s="37"/>
      <c r="C6412" s="37"/>
      <c r="D6412" s="37"/>
      <c r="F6412" s="37"/>
      <c r="G6412" s="37"/>
      <c r="H6412" s="37"/>
      <c r="J6412" s="25"/>
      <c r="K6412" s="25"/>
      <c r="M6412" s="25"/>
      <c r="P6412" s="25"/>
      <c r="R6412" s="25"/>
      <c r="T6412" s="37"/>
      <c r="U6412" s="37"/>
      <c r="W6412" s="37"/>
      <c r="Y6412" s="37"/>
      <c r="Z6412" s="37"/>
      <c r="AB6412" s="37"/>
    </row>
    <row r="6413" spans="1:28" x14ac:dyDescent="0.2">
      <c r="A6413" s="124"/>
      <c r="B6413" s="37"/>
      <c r="C6413" s="37"/>
      <c r="D6413" s="37"/>
      <c r="F6413" s="37"/>
      <c r="G6413" s="37"/>
      <c r="H6413" s="37"/>
      <c r="J6413" s="25"/>
      <c r="K6413" s="25"/>
      <c r="M6413" s="25"/>
      <c r="P6413" s="25"/>
      <c r="R6413" s="25"/>
      <c r="T6413" s="37"/>
      <c r="U6413" s="37"/>
      <c r="W6413" s="37"/>
      <c r="Y6413" s="37"/>
      <c r="Z6413" s="37"/>
      <c r="AB6413" s="37"/>
    </row>
    <row r="6414" spans="1:28" x14ac:dyDescent="0.2">
      <c r="A6414" s="124"/>
      <c r="B6414" s="37"/>
      <c r="C6414" s="37"/>
      <c r="D6414" s="37"/>
      <c r="F6414" s="37"/>
      <c r="G6414" s="37"/>
      <c r="H6414" s="37"/>
      <c r="J6414" s="25"/>
      <c r="K6414" s="25"/>
      <c r="M6414" s="25"/>
      <c r="P6414" s="25"/>
      <c r="R6414" s="25"/>
      <c r="T6414" s="37"/>
      <c r="U6414" s="37"/>
      <c r="W6414" s="37"/>
      <c r="Y6414" s="37"/>
      <c r="Z6414" s="37"/>
      <c r="AB6414" s="37"/>
    </row>
    <row r="6415" spans="1:28" x14ac:dyDescent="0.2">
      <c r="A6415" s="124"/>
      <c r="B6415" s="37"/>
      <c r="C6415" s="37"/>
      <c r="D6415" s="37"/>
      <c r="F6415" s="37"/>
      <c r="G6415" s="37"/>
      <c r="H6415" s="37"/>
      <c r="J6415" s="25"/>
      <c r="K6415" s="25"/>
      <c r="M6415" s="25"/>
      <c r="P6415" s="25"/>
      <c r="R6415" s="25"/>
      <c r="T6415" s="37"/>
      <c r="U6415" s="37"/>
      <c r="W6415" s="37"/>
      <c r="Y6415" s="37"/>
      <c r="Z6415" s="37"/>
      <c r="AB6415" s="37"/>
    </row>
    <row r="6416" spans="1:28" x14ac:dyDescent="0.2">
      <c r="A6416" s="124"/>
      <c r="B6416" s="37"/>
      <c r="C6416" s="37"/>
      <c r="D6416" s="37"/>
      <c r="F6416" s="37"/>
      <c r="G6416" s="37"/>
      <c r="H6416" s="37"/>
      <c r="J6416" s="25"/>
      <c r="K6416" s="25"/>
      <c r="M6416" s="25"/>
      <c r="P6416" s="25"/>
      <c r="R6416" s="25"/>
      <c r="T6416" s="37"/>
      <c r="U6416" s="37"/>
      <c r="W6416" s="37"/>
      <c r="Y6416" s="37"/>
      <c r="Z6416" s="37"/>
      <c r="AB6416" s="37"/>
    </row>
    <row r="6417" spans="1:28" x14ac:dyDescent="0.2">
      <c r="A6417" s="124"/>
      <c r="B6417" s="37"/>
      <c r="C6417" s="37"/>
      <c r="D6417" s="37"/>
      <c r="F6417" s="37"/>
      <c r="G6417" s="37"/>
      <c r="H6417" s="37"/>
      <c r="J6417" s="25"/>
      <c r="K6417" s="25"/>
      <c r="M6417" s="25"/>
      <c r="P6417" s="25"/>
      <c r="R6417" s="25"/>
      <c r="T6417" s="37"/>
      <c r="U6417" s="37"/>
      <c r="W6417" s="37"/>
      <c r="Y6417" s="37"/>
      <c r="Z6417" s="37"/>
      <c r="AB6417" s="37"/>
    </row>
    <row r="6418" spans="1:28" x14ac:dyDescent="0.2">
      <c r="A6418" s="124"/>
      <c r="B6418" s="37"/>
      <c r="C6418" s="37"/>
      <c r="D6418" s="37"/>
      <c r="F6418" s="37"/>
      <c r="G6418" s="37"/>
      <c r="H6418" s="37"/>
      <c r="J6418" s="25"/>
      <c r="K6418" s="25"/>
      <c r="M6418" s="25"/>
      <c r="P6418" s="25"/>
      <c r="R6418" s="25"/>
      <c r="T6418" s="37"/>
      <c r="U6418" s="37"/>
      <c r="W6418" s="37"/>
      <c r="Y6418" s="37"/>
      <c r="Z6418" s="37"/>
      <c r="AB6418" s="37"/>
    </row>
    <row r="6419" spans="1:28" x14ac:dyDescent="0.2">
      <c r="A6419" s="124"/>
      <c r="B6419" s="37"/>
      <c r="C6419" s="37"/>
      <c r="D6419" s="37"/>
      <c r="F6419" s="37"/>
      <c r="G6419" s="37"/>
      <c r="H6419" s="37"/>
      <c r="J6419" s="25"/>
      <c r="K6419" s="25"/>
      <c r="M6419" s="25"/>
      <c r="P6419" s="25"/>
      <c r="R6419" s="25"/>
      <c r="T6419" s="37"/>
      <c r="U6419" s="37"/>
      <c r="W6419" s="37"/>
      <c r="Y6419" s="37"/>
      <c r="Z6419" s="37"/>
      <c r="AB6419" s="37"/>
    </row>
    <row r="6420" spans="1:28" x14ac:dyDescent="0.2">
      <c r="A6420" s="124"/>
      <c r="B6420" s="37"/>
      <c r="C6420" s="37"/>
      <c r="D6420" s="37"/>
      <c r="F6420" s="37"/>
      <c r="G6420" s="37"/>
      <c r="H6420" s="37"/>
      <c r="J6420" s="25"/>
      <c r="K6420" s="25"/>
      <c r="M6420" s="25"/>
      <c r="P6420" s="25"/>
      <c r="R6420" s="25"/>
      <c r="T6420" s="37"/>
      <c r="U6420" s="37"/>
      <c r="W6420" s="37"/>
      <c r="Y6420" s="37"/>
      <c r="Z6420" s="37"/>
      <c r="AB6420" s="37"/>
    </row>
    <row r="6421" spans="1:28" x14ac:dyDescent="0.2">
      <c r="A6421" s="124"/>
      <c r="B6421" s="37"/>
      <c r="C6421" s="37"/>
      <c r="D6421" s="37"/>
      <c r="F6421" s="37"/>
      <c r="G6421" s="37"/>
      <c r="H6421" s="37"/>
      <c r="J6421" s="25"/>
      <c r="K6421" s="25"/>
      <c r="M6421" s="25"/>
      <c r="P6421" s="25"/>
      <c r="R6421" s="25"/>
      <c r="T6421" s="37"/>
      <c r="U6421" s="37"/>
      <c r="W6421" s="37"/>
      <c r="Y6421" s="37"/>
      <c r="Z6421" s="37"/>
      <c r="AB6421" s="37"/>
    </row>
    <row r="6422" spans="1:28" x14ac:dyDescent="0.2">
      <c r="A6422" s="124"/>
      <c r="B6422" s="37"/>
      <c r="C6422" s="37"/>
      <c r="D6422" s="37"/>
      <c r="F6422" s="37"/>
      <c r="G6422" s="37"/>
      <c r="H6422" s="37"/>
      <c r="J6422" s="25"/>
      <c r="K6422" s="25"/>
      <c r="M6422" s="25"/>
      <c r="P6422" s="25"/>
      <c r="R6422" s="25"/>
      <c r="T6422" s="37"/>
      <c r="U6422" s="37"/>
      <c r="W6422" s="37"/>
      <c r="Y6422" s="37"/>
      <c r="Z6422" s="37"/>
      <c r="AB6422" s="37"/>
    </row>
    <row r="6423" spans="1:28" x14ac:dyDescent="0.2">
      <c r="A6423" s="124"/>
      <c r="B6423" s="37"/>
      <c r="C6423" s="37"/>
      <c r="D6423" s="37"/>
      <c r="F6423" s="37"/>
      <c r="G6423" s="37"/>
      <c r="H6423" s="37"/>
      <c r="J6423" s="25"/>
      <c r="K6423" s="25"/>
      <c r="M6423" s="25"/>
      <c r="P6423" s="25"/>
      <c r="R6423" s="25"/>
      <c r="T6423" s="37"/>
      <c r="U6423" s="37"/>
      <c r="W6423" s="37"/>
      <c r="Y6423" s="37"/>
      <c r="Z6423" s="37"/>
      <c r="AB6423" s="37"/>
    </row>
    <row r="6424" spans="1:28" x14ac:dyDescent="0.2">
      <c r="A6424" s="124"/>
      <c r="B6424" s="37"/>
      <c r="C6424" s="37"/>
      <c r="D6424" s="37"/>
      <c r="F6424" s="37"/>
      <c r="G6424" s="37"/>
      <c r="H6424" s="37"/>
      <c r="J6424" s="25"/>
      <c r="K6424" s="25"/>
      <c r="M6424" s="25"/>
      <c r="P6424" s="25"/>
      <c r="R6424" s="25"/>
      <c r="T6424" s="37"/>
      <c r="U6424" s="37"/>
      <c r="W6424" s="37"/>
      <c r="Y6424" s="37"/>
      <c r="Z6424" s="37"/>
      <c r="AB6424" s="37"/>
    </row>
    <row r="6425" spans="1:28" x14ac:dyDescent="0.2">
      <c r="A6425" s="124"/>
      <c r="B6425" s="37"/>
      <c r="C6425" s="37"/>
      <c r="D6425" s="37"/>
      <c r="F6425" s="37"/>
      <c r="G6425" s="37"/>
      <c r="H6425" s="37"/>
      <c r="J6425" s="25"/>
      <c r="K6425" s="25"/>
      <c r="M6425" s="25"/>
      <c r="P6425" s="25"/>
      <c r="R6425" s="25"/>
      <c r="T6425" s="37"/>
      <c r="U6425" s="37"/>
      <c r="W6425" s="37"/>
      <c r="Y6425" s="37"/>
      <c r="Z6425" s="37"/>
      <c r="AB6425" s="37"/>
    </row>
    <row r="6426" spans="1:28" x14ac:dyDescent="0.2">
      <c r="A6426" s="124"/>
      <c r="B6426" s="37"/>
      <c r="C6426" s="37"/>
      <c r="D6426" s="37"/>
      <c r="F6426" s="37"/>
      <c r="G6426" s="37"/>
      <c r="H6426" s="37"/>
      <c r="J6426" s="25"/>
      <c r="K6426" s="25"/>
      <c r="M6426" s="25"/>
      <c r="P6426" s="25"/>
      <c r="R6426" s="25"/>
      <c r="T6426" s="37"/>
      <c r="U6426" s="37"/>
      <c r="W6426" s="37"/>
      <c r="Y6426" s="37"/>
      <c r="Z6426" s="37"/>
      <c r="AB6426" s="37"/>
    </row>
    <row r="6427" spans="1:28" x14ac:dyDescent="0.2">
      <c r="A6427" s="124"/>
      <c r="B6427" s="37"/>
      <c r="C6427" s="37"/>
      <c r="D6427" s="37"/>
      <c r="F6427" s="37"/>
      <c r="G6427" s="37"/>
      <c r="H6427" s="37"/>
      <c r="J6427" s="25"/>
      <c r="K6427" s="25"/>
      <c r="M6427" s="25"/>
      <c r="P6427" s="25"/>
      <c r="R6427" s="25"/>
      <c r="T6427" s="37"/>
      <c r="U6427" s="37"/>
      <c r="W6427" s="37"/>
      <c r="Y6427" s="37"/>
      <c r="Z6427" s="37"/>
      <c r="AB6427" s="37"/>
    </row>
    <row r="6428" spans="1:28" x14ac:dyDescent="0.2">
      <c r="A6428" s="124"/>
      <c r="B6428" s="37"/>
      <c r="C6428" s="37"/>
      <c r="D6428" s="37"/>
      <c r="F6428" s="37"/>
      <c r="G6428" s="37"/>
      <c r="H6428" s="37"/>
      <c r="J6428" s="25"/>
      <c r="K6428" s="25"/>
      <c r="M6428" s="25"/>
      <c r="P6428" s="25"/>
      <c r="R6428" s="25"/>
      <c r="T6428" s="37"/>
      <c r="U6428" s="37"/>
      <c r="W6428" s="37"/>
      <c r="Y6428" s="37"/>
      <c r="Z6428" s="37"/>
      <c r="AB6428" s="37"/>
    </row>
    <row r="6429" spans="1:28" x14ac:dyDescent="0.2">
      <c r="A6429" s="124"/>
      <c r="B6429" s="37"/>
      <c r="C6429" s="37"/>
      <c r="D6429" s="37"/>
      <c r="F6429" s="37"/>
      <c r="G6429" s="37"/>
      <c r="H6429" s="37"/>
      <c r="J6429" s="25"/>
      <c r="K6429" s="25"/>
      <c r="M6429" s="25"/>
      <c r="P6429" s="25"/>
      <c r="R6429" s="25"/>
      <c r="T6429" s="37"/>
      <c r="U6429" s="37"/>
      <c r="W6429" s="37"/>
      <c r="Y6429" s="37"/>
      <c r="Z6429" s="37"/>
      <c r="AB6429" s="37"/>
    </row>
    <row r="6430" spans="1:28" x14ac:dyDescent="0.2">
      <c r="A6430" s="124"/>
      <c r="B6430" s="37"/>
      <c r="C6430" s="37"/>
      <c r="D6430" s="37"/>
      <c r="F6430" s="37"/>
      <c r="G6430" s="37"/>
      <c r="H6430" s="37"/>
      <c r="J6430" s="25"/>
      <c r="K6430" s="25"/>
      <c r="M6430" s="25"/>
      <c r="P6430" s="25"/>
      <c r="R6430" s="25"/>
      <c r="T6430" s="37"/>
      <c r="U6430" s="37"/>
      <c r="W6430" s="37"/>
      <c r="Y6430" s="37"/>
      <c r="Z6430" s="37"/>
      <c r="AB6430" s="37"/>
    </row>
    <row r="6431" spans="1:28" x14ac:dyDescent="0.2">
      <c r="A6431" s="124"/>
      <c r="B6431" s="37"/>
      <c r="C6431" s="37"/>
      <c r="D6431" s="37"/>
      <c r="F6431" s="37"/>
      <c r="G6431" s="37"/>
      <c r="H6431" s="37"/>
      <c r="J6431" s="25"/>
      <c r="K6431" s="25"/>
      <c r="M6431" s="25"/>
      <c r="P6431" s="25"/>
      <c r="R6431" s="25"/>
      <c r="T6431" s="37"/>
      <c r="U6431" s="37"/>
      <c r="W6431" s="37"/>
      <c r="Y6431" s="37"/>
      <c r="Z6431" s="37"/>
      <c r="AB6431" s="37"/>
    </row>
    <row r="6432" spans="1:28" x14ac:dyDescent="0.2">
      <c r="A6432" s="124"/>
      <c r="B6432" s="37"/>
      <c r="C6432" s="37"/>
      <c r="D6432" s="37"/>
      <c r="F6432" s="37"/>
      <c r="G6432" s="37"/>
      <c r="H6432" s="37"/>
      <c r="J6432" s="25"/>
      <c r="K6432" s="25"/>
      <c r="M6432" s="25"/>
      <c r="P6432" s="25"/>
      <c r="R6432" s="25"/>
      <c r="T6432" s="37"/>
      <c r="U6432" s="37"/>
      <c r="W6432" s="37"/>
      <c r="Y6432" s="37"/>
      <c r="Z6432" s="37"/>
      <c r="AB6432" s="37"/>
    </row>
    <row r="6433" spans="1:28" x14ac:dyDescent="0.2">
      <c r="A6433" s="124"/>
      <c r="B6433" s="37"/>
      <c r="C6433" s="37"/>
      <c r="D6433" s="37"/>
      <c r="F6433" s="37"/>
      <c r="G6433" s="37"/>
      <c r="H6433" s="37"/>
      <c r="J6433" s="25"/>
      <c r="K6433" s="25"/>
      <c r="M6433" s="25"/>
      <c r="P6433" s="25"/>
      <c r="R6433" s="25"/>
      <c r="T6433" s="37"/>
      <c r="U6433" s="37"/>
      <c r="W6433" s="37"/>
      <c r="Y6433" s="37"/>
      <c r="Z6433" s="37"/>
      <c r="AB6433" s="37"/>
    </row>
    <row r="6434" spans="1:28" x14ac:dyDescent="0.2">
      <c r="A6434" s="124"/>
      <c r="B6434" s="37"/>
      <c r="C6434" s="37"/>
      <c r="D6434" s="37"/>
      <c r="F6434" s="37"/>
      <c r="G6434" s="37"/>
      <c r="H6434" s="37"/>
      <c r="J6434" s="25"/>
      <c r="K6434" s="25"/>
      <c r="M6434" s="25"/>
      <c r="P6434" s="25"/>
      <c r="R6434" s="25"/>
      <c r="T6434" s="37"/>
      <c r="U6434" s="37"/>
      <c r="W6434" s="37"/>
      <c r="Y6434" s="37"/>
      <c r="Z6434" s="37"/>
      <c r="AB6434" s="37"/>
    </row>
    <row r="6435" spans="1:28" x14ac:dyDescent="0.2">
      <c r="A6435" s="124"/>
      <c r="B6435" s="37"/>
      <c r="C6435" s="37"/>
      <c r="D6435" s="37"/>
      <c r="F6435" s="37"/>
      <c r="G6435" s="37"/>
      <c r="H6435" s="37"/>
      <c r="J6435" s="25"/>
      <c r="K6435" s="25"/>
      <c r="M6435" s="25"/>
      <c r="P6435" s="25"/>
      <c r="R6435" s="25"/>
      <c r="T6435" s="37"/>
      <c r="U6435" s="37"/>
      <c r="W6435" s="37"/>
      <c r="Y6435" s="37"/>
      <c r="Z6435" s="37"/>
      <c r="AB6435" s="37"/>
    </row>
    <row r="6436" spans="1:28" x14ac:dyDescent="0.2">
      <c r="A6436" s="124"/>
      <c r="B6436" s="37"/>
      <c r="C6436" s="37"/>
      <c r="D6436" s="37"/>
      <c r="F6436" s="37"/>
      <c r="G6436" s="37"/>
      <c r="H6436" s="37"/>
      <c r="J6436" s="25"/>
      <c r="K6436" s="25"/>
      <c r="M6436" s="25"/>
      <c r="P6436" s="25"/>
      <c r="R6436" s="25"/>
      <c r="T6436" s="37"/>
      <c r="U6436" s="37"/>
      <c r="W6436" s="37"/>
      <c r="Y6436" s="37"/>
      <c r="Z6436" s="37"/>
      <c r="AB6436" s="37"/>
    </row>
    <row r="6437" spans="1:28" x14ac:dyDescent="0.2">
      <c r="A6437" s="124"/>
      <c r="B6437" s="37"/>
      <c r="C6437" s="37"/>
      <c r="D6437" s="37"/>
      <c r="F6437" s="37"/>
      <c r="G6437" s="37"/>
      <c r="H6437" s="37"/>
      <c r="J6437" s="25"/>
      <c r="K6437" s="25"/>
      <c r="M6437" s="25"/>
      <c r="P6437" s="25"/>
      <c r="R6437" s="25"/>
      <c r="T6437" s="37"/>
      <c r="U6437" s="37"/>
      <c r="W6437" s="37"/>
      <c r="Y6437" s="37"/>
      <c r="Z6437" s="37"/>
      <c r="AB6437" s="37"/>
    </row>
    <row r="6438" spans="1:28" x14ac:dyDescent="0.2">
      <c r="A6438" s="124"/>
      <c r="B6438" s="37"/>
      <c r="C6438" s="37"/>
      <c r="D6438" s="37"/>
      <c r="F6438" s="37"/>
      <c r="G6438" s="37"/>
      <c r="H6438" s="37"/>
      <c r="J6438" s="25"/>
      <c r="K6438" s="25"/>
      <c r="M6438" s="25"/>
      <c r="P6438" s="25"/>
      <c r="R6438" s="25"/>
      <c r="T6438" s="37"/>
      <c r="U6438" s="37"/>
      <c r="W6438" s="37"/>
      <c r="Y6438" s="37"/>
      <c r="Z6438" s="37"/>
      <c r="AB6438" s="37"/>
    </row>
    <row r="6439" spans="1:28" x14ac:dyDescent="0.2">
      <c r="A6439" s="124"/>
      <c r="B6439" s="37"/>
      <c r="C6439" s="37"/>
      <c r="D6439" s="37"/>
      <c r="F6439" s="37"/>
      <c r="G6439" s="37"/>
      <c r="H6439" s="37"/>
      <c r="J6439" s="25"/>
      <c r="K6439" s="25"/>
      <c r="M6439" s="25"/>
      <c r="P6439" s="25"/>
      <c r="R6439" s="25"/>
      <c r="T6439" s="37"/>
      <c r="U6439" s="37"/>
      <c r="W6439" s="37"/>
      <c r="Y6439" s="37"/>
      <c r="Z6439" s="37"/>
      <c r="AB6439" s="37"/>
    </row>
    <row r="6440" spans="1:28" x14ac:dyDescent="0.2">
      <c r="A6440" s="124"/>
      <c r="B6440" s="37"/>
      <c r="C6440" s="37"/>
      <c r="D6440" s="37"/>
      <c r="F6440" s="37"/>
      <c r="G6440" s="37"/>
      <c r="H6440" s="37"/>
      <c r="J6440" s="25"/>
      <c r="K6440" s="25"/>
      <c r="M6440" s="25"/>
      <c r="P6440" s="25"/>
      <c r="R6440" s="25"/>
      <c r="T6440" s="37"/>
      <c r="U6440" s="37"/>
      <c r="W6440" s="37"/>
      <c r="Y6440" s="37"/>
      <c r="Z6440" s="37"/>
      <c r="AB6440" s="37"/>
    </row>
    <row r="6441" spans="1:28" x14ac:dyDescent="0.2">
      <c r="A6441" s="124"/>
      <c r="B6441" s="37"/>
      <c r="C6441" s="37"/>
      <c r="D6441" s="37"/>
      <c r="F6441" s="37"/>
      <c r="G6441" s="37"/>
      <c r="H6441" s="37"/>
      <c r="J6441" s="25"/>
      <c r="K6441" s="25"/>
      <c r="M6441" s="25"/>
      <c r="P6441" s="25"/>
      <c r="R6441" s="25"/>
      <c r="T6441" s="37"/>
      <c r="U6441" s="37"/>
      <c r="W6441" s="37"/>
      <c r="Y6441" s="37"/>
      <c r="Z6441" s="37"/>
      <c r="AB6441" s="37"/>
    </row>
    <row r="6442" spans="1:28" x14ac:dyDescent="0.2">
      <c r="A6442" s="124"/>
      <c r="B6442" s="37"/>
      <c r="C6442" s="37"/>
      <c r="D6442" s="37"/>
      <c r="F6442" s="37"/>
      <c r="G6442" s="37"/>
      <c r="H6442" s="37"/>
      <c r="J6442" s="25"/>
      <c r="K6442" s="25"/>
      <c r="M6442" s="25"/>
      <c r="P6442" s="25"/>
      <c r="R6442" s="25"/>
      <c r="T6442" s="37"/>
      <c r="U6442" s="37"/>
      <c r="W6442" s="37"/>
      <c r="Y6442" s="37"/>
      <c r="Z6442" s="37"/>
      <c r="AB6442" s="37"/>
    </row>
    <row r="6443" spans="1:28" x14ac:dyDescent="0.2">
      <c r="A6443" s="124"/>
      <c r="B6443" s="37"/>
      <c r="C6443" s="37"/>
      <c r="D6443" s="37"/>
      <c r="F6443" s="37"/>
      <c r="G6443" s="37"/>
      <c r="H6443" s="37"/>
      <c r="J6443" s="25"/>
      <c r="K6443" s="25"/>
      <c r="M6443" s="25"/>
      <c r="P6443" s="25"/>
      <c r="R6443" s="25"/>
      <c r="T6443" s="37"/>
      <c r="U6443" s="37"/>
      <c r="W6443" s="37"/>
      <c r="Y6443" s="37"/>
      <c r="Z6443" s="37"/>
      <c r="AB6443" s="37"/>
    </row>
    <row r="6444" spans="1:28" x14ac:dyDescent="0.2">
      <c r="A6444" s="124"/>
      <c r="B6444" s="37"/>
      <c r="C6444" s="37"/>
      <c r="D6444" s="37"/>
      <c r="F6444" s="37"/>
      <c r="G6444" s="37"/>
      <c r="H6444" s="37"/>
      <c r="J6444" s="25"/>
      <c r="K6444" s="25"/>
      <c r="M6444" s="25"/>
      <c r="P6444" s="25"/>
      <c r="R6444" s="25"/>
      <c r="T6444" s="37"/>
      <c r="U6444" s="37"/>
      <c r="W6444" s="37"/>
      <c r="Y6444" s="37"/>
      <c r="Z6444" s="37"/>
      <c r="AB6444" s="37"/>
    </row>
    <row r="6445" spans="1:28" x14ac:dyDescent="0.2">
      <c r="A6445" s="124"/>
      <c r="B6445" s="37"/>
      <c r="C6445" s="37"/>
      <c r="D6445" s="37"/>
      <c r="F6445" s="37"/>
      <c r="G6445" s="37"/>
      <c r="H6445" s="37"/>
      <c r="J6445" s="25"/>
      <c r="K6445" s="25"/>
      <c r="M6445" s="25"/>
      <c r="P6445" s="25"/>
      <c r="R6445" s="25"/>
      <c r="T6445" s="37"/>
      <c r="U6445" s="37"/>
      <c r="W6445" s="37"/>
      <c r="Y6445" s="37"/>
      <c r="Z6445" s="37"/>
      <c r="AB6445" s="37"/>
    </row>
    <row r="6446" spans="1:28" x14ac:dyDescent="0.2">
      <c r="A6446" s="124"/>
      <c r="B6446" s="37"/>
      <c r="C6446" s="37"/>
      <c r="D6446" s="37"/>
      <c r="F6446" s="37"/>
      <c r="G6446" s="37"/>
      <c r="H6446" s="37"/>
      <c r="J6446" s="25"/>
      <c r="K6446" s="25"/>
      <c r="M6446" s="25"/>
      <c r="P6446" s="25"/>
      <c r="R6446" s="25"/>
      <c r="T6446" s="37"/>
      <c r="U6446" s="37"/>
      <c r="W6446" s="37"/>
      <c r="Y6446" s="37"/>
      <c r="Z6446" s="37"/>
      <c r="AB6446" s="37"/>
    </row>
    <row r="6447" spans="1:28" x14ac:dyDescent="0.2">
      <c r="A6447" s="124"/>
      <c r="B6447" s="37"/>
      <c r="C6447" s="37"/>
      <c r="D6447" s="37"/>
      <c r="F6447" s="37"/>
      <c r="G6447" s="37"/>
      <c r="H6447" s="37"/>
      <c r="J6447" s="25"/>
      <c r="K6447" s="25"/>
      <c r="M6447" s="25"/>
      <c r="P6447" s="25"/>
      <c r="R6447" s="25"/>
      <c r="T6447" s="37"/>
      <c r="U6447" s="37"/>
      <c r="W6447" s="37"/>
      <c r="Y6447" s="37"/>
      <c r="Z6447" s="37"/>
      <c r="AB6447" s="37"/>
    </row>
    <row r="6448" spans="1:28" x14ac:dyDescent="0.2">
      <c r="A6448" s="124"/>
      <c r="B6448" s="37"/>
      <c r="C6448" s="37"/>
      <c r="D6448" s="37"/>
      <c r="F6448" s="37"/>
      <c r="G6448" s="37"/>
      <c r="H6448" s="37"/>
      <c r="J6448" s="25"/>
      <c r="K6448" s="25"/>
      <c r="M6448" s="25"/>
      <c r="P6448" s="25"/>
      <c r="R6448" s="25"/>
      <c r="T6448" s="37"/>
      <c r="U6448" s="37"/>
      <c r="W6448" s="37"/>
      <c r="Y6448" s="37"/>
      <c r="Z6448" s="37"/>
      <c r="AB6448" s="37"/>
    </row>
    <row r="6449" spans="1:28" x14ac:dyDescent="0.2">
      <c r="A6449" s="124"/>
      <c r="B6449" s="37"/>
      <c r="C6449" s="37"/>
      <c r="D6449" s="37"/>
      <c r="F6449" s="37"/>
      <c r="G6449" s="37"/>
      <c r="H6449" s="37"/>
      <c r="J6449" s="25"/>
      <c r="K6449" s="25"/>
      <c r="M6449" s="25"/>
      <c r="P6449" s="25"/>
      <c r="R6449" s="25"/>
      <c r="T6449" s="37"/>
      <c r="U6449" s="37"/>
      <c r="W6449" s="37"/>
      <c r="Y6449" s="37"/>
      <c r="Z6449" s="37"/>
      <c r="AB6449" s="37"/>
    </row>
    <row r="6450" spans="1:28" x14ac:dyDescent="0.2">
      <c r="A6450" s="124"/>
      <c r="B6450" s="37"/>
      <c r="C6450" s="37"/>
      <c r="D6450" s="37"/>
      <c r="F6450" s="37"/>
      <c r="G6450" s="37"/>
      <c r="H6450" s="37"/>
      <c r="J6450" s="25"/>
      <c r="K6450" s="25"/>
      <c r="M6450" s="25"/>
      <c r="P6450" s="25"/>
      <c r="R6450" s="25"/>
      <c r="T6450" s="37"/>
      <c r="U6450" s="37"/>
      <c r="W6450" s="37"/>
      <c r="Y6450" s="37"/>
      <c r="Z6450" s="37"/>
      <c r="AB6450" s="37"/>
    </row>
    <row r="6451" spans="1:28" x14ac:dyDescent="0.2">
      <c r="A6451" s="124"/>
      <c r="B6451" s="37"/>
      <c r="C6451" s="37"/>
      <c r="D6451" s="37"/>
      <c r="F6451" s="37"/>
      <c r="G6451" s="37"/>
      <c r="H6451" s="37"/>
      <c r="J6451" s="25"/>
      <c r="K6451" s="25"/>
      <c r="M6451" s="25"/>
      <c r="P6451" s="25"/>
      <c r="R6451" s="25"/>
      <c r="T6451" s="37"/>
      <c r="U6451" s="37"/>
      <c r="W6451" s="37"/>
      <c r="Y6451" s="37"/>
      <c r="Z6451" s="37"/>
      <c r="AB6451" s="37"/>
    </row>
    <row r="6452" spans="1:28" x14ac:dyDescent="0.2">
      <c r="A6452" s="124"/>
      <c r="B6452" s="37"/>
      <c r="C6452" s="37"/>
      <c r="D6452" s="37"/>
      <c r="F6452" s="37"/>
      <c r="G6452" s="37"/>
      <c r="H6452" s="37"/>
      <c r="J6452" s="25"/>
      <c r="K6452" s="25"/>
      <c r="M6452" s="25"/>
      <c r="P6452" s="25"/>
      <c r="R6452" s="25"/>
      <c r="T6452" s="37"/>
      <c r="U6452" s="37"/>
      <c r="W6452" s="37"/>
      <c r="Y6452" s="37"/>
      <c r="Z6452" s="37"/>
      <c r="AB6452" s="37"/>
    </row>
    <row r="6453" spans="1:28" x14ac:dyDescent="0.2">
      <c r="A6453" s="124"/>
      <c r="B6453" s="37"/>
      <c r="C6453" s="37"/>
      <c r="D6453" s="37"/>
      <c r="F6453" s="37"/>
      <c r="G6453" s="37"/>
      <c r="H6453" s="37"/>
      <c r="J6453" s="25"/>
      <c r="K6453" s="25"/>
      <c r="M6453" s="25"/>
      <c r="P6453" s="25"/>
      <c r="R6453" s="25"/>
      <c r="T6453" s="37"/>
      <c r="U6453" s="37"/>
      <c r="W6453" s="37"/>
      <c r="Y6453" s="37"/>
      <c r="Z6453" s="37"/>
      <c r="AB6453" s="37"/>
    </row>
    <row r="6454" spans="1:28" x14ac:dyDescent="0.2">
      <c r="A6454" s="124"/>
      <c r="B6454" s="37"/>
      <c r="C6454" s="37"/>
      <c r="D6454" s="37"/>
      <c r="F6454" s="37"/>
      <c r="G6454" s="37"/>
      <c r="H6454" s="37"/>
      <c r="J6454" s="25"/>
      <c r="K6454" s="25"/>
      <c r="M6454" s="25"/>
      <c r="P6454" s="25"/>
      <c r="R6454" s="25"/>
      <c r="T6454" s="37"/>
      <c r="U6454" s="37"/>
      <c r="W6454" s="37"/>
      <c r="Y6454" s="37"/>
      <c r="Z6454" s="37"/>
      <c r="AB6454" s="37"/>
    </row>
    <row r="6455" spans="1:28" x14ac:dyDescent="0.2">
      <c r="A6455" s="124"/>
      <c r="B6455" s="37"/>
      <c r="C6455" s="37"/>
      <c r="D6455" s="37"/>
      <c r="F6455" s="37"/>
      <c r="G6455" s="37"/>
      <c r="H6455" s="37"/>
      <c r="J6455" s="25"/>
      <c r="K6455" s="25"/>
      <c r="M6455" s="25"/>
      <c r="P6455" s="25"/>
      <c r="R6455" s="25"/>
      <c r="T6455" s="37"/>
      <c r="U6455" s="37"/>
      <c r="W6455" s="37"/>
      <c r="Y6455" s="37"/>
      <c r="Z6455" s="37"/>
      <c r="AB6455" s="37"/>
    </row>
    <row r="6456" spans="1:28" x14ac:dyDescent="0.2">
      <c r="A6456" s="124"/>
      <c r="B6456" s="37"/>
      <c r="C6456" s="37"/>
      <c r="D6456" s="37"/>
      <c r="F6456" s="37"/>
      <c r="G6456" s="37"/>
      <c r="H6456" s="37"/>
      <c r="J6456" s="25"/>
      <c r="K6456" s="25"/>
      <c r="M6456" s="25"/>
      <c r="P6456" s="25"/>
      <c r="R6456" s="25"/>
      <c r="T6456" s="37"/>
      <c r="U6456" s="37"/>
      <c r="W6456" s="37"/>
      <c r="Y6456" s="37"/>
      <c r="Z6456" s="37"/>
      <c r="AB6456" s="37"/>
    </row>
    <row r="6457" spans="1:28" x14ac:dyDescent="0.2">
      <c r="A6457" s="124"/>
      <c r="B6457" s="37"/>
      <c r="C6457" s="37"/>
      <c r="D6457" s="37"/>
      <c r="F6457" s="37"/>
      <c r="G6457" s="37"/>
      <c r="H6457" s="37"/>
      <c r="J6457" s="25"/>
      <c r="K6457" s="25"/>
      <c r="M6457" s="25"/>
      <c r="P6457" s="25"/>
      <c r="R6457" s="25"/>
      <c r="T6457" s="37"/>
      <c r="U6457" s="37"/>
      <c r="W6457" s="37"/>
      <c r="Y6457" s="37"/>
      <c r="Z6457" s="37"/>
      <c r="AB6457" s="37"/>
    </row>
    <row r="6458" spans="1:28" x14ac:dyDescent="0.2">
      <c r="A6458" s="124"/>
      <c r="B6458" s="37"/>
      <c r="C6458" s="37"/>
      <c r="D6458" s="37"/>
      <c r="F6458" s="37"/>
      <c r="G6458" s="37"/>
      <c r="H6458" s="37"/>
      <c r="J6458" s="25"/>
      <c r="K6458" s="25"/>
      <c r="M6458" s="25"/>
      <c r="P6458" s="25"/>
      <c r="R6458" s="25"/>
      <c r="T6458" s="37"/>
      <c r="U6458" s="37"/>
      <c r="W6458" s="37"/>
      <c r="Y6458" s="37"/>
      <c r="Z6458" s="37"/>
      <c r="AB6458" s="37"/>
    </row>
    <row r="6459" spans="1:28" x14ac:dyDescent="0.2">
      <c r="A6459" s="124"/>
      <c r="B6459" s="37"/>
      <c r="C6459" s="37"/>
      <c r="D6459" s="37"/>
      <c r="F6459" s="37"/>
      <c r="G6459" s="37"/>
      <c r="H6459" s="37"/>
      <c r="J6459" s="25"/>
      <c r="K6459" s="25"/>
      <c r="M6459" s="25"/>
      <c r="P6459" s="25"/>
      <c r="R6459" s="25"/>
      <c r="T6459" s="37"/>
      <c r="U6459" s="37"/>
      <c r="W6459" s="37"/>
      <c r="Y6459" s="37"/>
      <c r="Z6459" s="37"/>
      <c r="AB6459" s="37"/>
    </row>
    <row r="6460" spans="1:28" x14ac:dyDescent="0.2">
      <c r="A6460" s="124"/>
      <c r="B6460" s="37"/>
      <c r="C6460" s="37"/>
      <c r="D6460" s="37"/>
      <c r="F6460" s="37"/>
      <c r="G6460" s="37"/>
      <c r="H6460" s="37"/>
      <c r="J6460" s="25"/>
      <c r="K6460" s="25"/>
      <c r="M6460" s="25"/>
      <c r="P6460" s="25"/>
      <c r="R6460" s="25"/>
      <c r="T6460" s="37"/>
      <c r="U6460" s="37"/>
      <c r="W6460" s="37"/>
      <c r="Y6460" s="37"/>
      <c r="Z6460" s="37"/>
      <c r="AB6460" s="37"/>
    </row>
    <row r="6461" spans="1:28" x14ac:dyDescent="0.2">
      <c r="A6461" s="124"/>
      <c r="B6461" s="37"/>
      <c r="C6461" s="37"/>
      <c r="D6461" s="37"/>
      <c r="F6461" s="37"/>
      <c r="G6461" s="37"/>
      <c r="H6461" s="37"/>
      <c r="J6461" s="25"/>
      <c r="K6461" s="25"/>
      <c r="M6461" s="25"/>
      <c r="P6461" s="25"/>
      <c r="R6461" s="25"/>
      <c r="T6461" s="37"/>
      <c r="U6461" s="37"/>
      <c r="W6461" s="37"/>
      <c r="Y6461" s="37"/>
      <c r="Z6461" s="37"/>
      <c r="AB6461" s="37"/>
    </row>
    <row r="6462" spans="1:28" x14ac:dyDescent="0.2">
      <c r="A6462" s="124"/>
      <c r="B6462" s="37"/>
      <c r="C6462" s="37"/>
      <c r="D6462" s="37"/>
      <c r="F6462" s="37"/>
      <c r="G6462" s="37"/>
      <c r="H6462" s="37"/>
      <c r="J6462" s="25"/>
      <c r="K6462" s="25"/>
      <c r="M6462" s="25"/>
      <c r="P6462" s="25"/>
      <c r="R6462" s="25"/>
      <c r="T6462" s="37"/>
      <c r="U6462" s="37"/>
      <c r="W6462" s="37"/>
      <c r="Y6462" s="37"/>
      <c r="Z6462" s="37"/>
      <c r="AB6462" s="37"/>
    </row>
    <row r="6463" spans="1:28" x14ac:dyDescent="0.2">
      <c r="A6463" s="124"/>
      <c r="B6463" s="37"/>
      <c r="C6463" s="37"/>
      <c r="D6463" s="37"/>
      <c r="F6463" s="37"/>
      <c r="G6463" s="37"/>
      <c r="H6463" s="37"/>
      <c r="J6463" s="25"/>
      <c r="K6463" s="25"/>
      <c r="M6463" s="25"/>
      <c r="P6463" s="25"/>
      <c r="R6463" s="25"/>
      <c r="T6463" s="37"/>
      <c r="U6463" s="37"/>
      <c r="W6463" s="37"/>
      <c r="Y6463" s="37"/>
      <c r="Z6463" s="37"/>
      <c r="AB6463" s="37"/>
    </row>
    <row r="6464" spans="1:28" x14ac:dyDescent="0.2">
      <c r="A6464" s="124"/>
      <c r="B6464" s="37"/>
      <c r="C6464" s="37"/>
      <c r="D6464" s="37"/>
      <c r="F6464" s="37"/>
      <c r="G6464" s="37"/>
      <c r="H6464" s="37"/>
      <c r="J6464" s="25"/>
      <c r="K6464" s="25"/>
      <c r="M6464" s="25"/>
      <c r="P6464" s="25"/>
      <c r="R6464" s="25"/>
      <c r="T6464" s="37"/>
      <c r="U6464" s="37"/>
      <c r="W6464" s="37"/>
      <c r="Y6464" s="37"/>
      <c r="Z6464" s="37"/>
      <c r="AB6464" s="37"/>
    </row>
    <row r="6465" spans="1:28" x14ac:dyDescent="0.2">
      <c r="A6465" s="124"/>
      <c r="B6465" s="37"/>
      <c r="C6465" s="37"/>
      <c r="D6465" s="37"/>
      <c r="F6465" s="37"/>
      <c r="G6465" s="37"/>
      <c r="H6465" s="37"/>
      <c r="J6465" s="25"/>
      <c r="K6465" s="25"/>
      <c r="M6465" s="25"/>
      <c r="P6465" s="25"/>
      <c r="R6465" s="25"/>
      <c r="T6465" s="37"/>
      <c r="U6465" s="37"/>
      <c r="W6465" s="37"/>
      <c r="Y6465" s="37"/>
      <c r="Z6465" s="37"/>
      <c r="AB6465" s="37"/>
    </row>
    <row r="6466" spans="1:28" x14ac:dyDescent="0.2">
      <c r="A6466" s="124"/>
      <c r="B6466" s="37"/>
      <c r="C6466" s="37"/>
      <c r="D6466" s="37"/>
      <c r="F6466" s="37"/>
      <c r="G6466" s="37"/>
      <c r="H6466" s="37"/>
      <c r="J6466" s="25"/>
      <c r="K6466" s="25"/>
      <c r="M6466" s="25"/>
      <c r="P6466" s="25"/>
      <c r="R6466" s="25"/>
      <c r="T6466" s="37"/>
      <c r="U6466" s="37"/>
      <c r="W6466" s="37"/>
      <c r="Y6466" s="37"/>
      <c r="Z6466" s="37"/>
      <c r="AB6466" s="37"/>
    </row>
    <row r="6467" spans="1:28" x14ac:dyDescent="0.2">
      <c r="A6467" s="124"/>
      <c r="B6467" s="37"/>
      <c r="C6467" s="37"/>
      <c r="D6467" s="37"/>
      <c r="F6467" s="37"/>
      <c r="G6467" s="37"/>
      <c r="H6467" s="37"/>
      <c r="J6467" s="25"/>
      <c r="K6467" s="25"/>
      <c r="M6467" s="25"/>
      <c r="P6467" s="25"/>
      <c r="R6467" s="25"/>
      <c r="T6467" s="37"/>
      <c r="U6467" s="37"/>
      <c r="W6467" s="37"/>
      <c r="Y6467" s="37"/>
      <c r="Z6467" s="37"/>
      <c r="AB6467" s="37"/>
    </row>
    <row r="6468" spans="1:28" x14ac:dyDescent="0.2">
      <c r="A6468" s="124"/>
      <c r="B6468" s="37"/>
      <c r="C6468" s="37"/>
      <c r="D6468" s="37"/>
      <c r="F6468" s="37"/>
      <c r="G6468" s="37"/>
      <c r="H6468" s="37"/>
      <c r="J6468" s="25"/>
      <c r="K6468" s="25"/>
      <c r="M6468" s="25"/>
      <c r="P6468" s="25"/>
      <c r="R6468" s="25"/>
      <c r="T6468" s="37"/>
      <c r="U6468" s="37"/>
      <c r="W6468" s="37"/>
      <c r="Y6468" s="37"/>
      <c r="Z6468" s="37"/>
      <c r="AB6468" s="37"/>
    </row>
    <row r="6469" spans="1:28" x14ac:dyDescent="0.2">
      <c r="A6469" s="124"/>
      <c r="B6469" s="37"/>
      <c r="C6469" s="37"/>
      <c r="D6469" s="37"/>
      <c r="F6469" s="37"/>
      <c r="G6469" s="37"/>
      <c r="H6469" s="37"/>
      <c r="J6469" s="25"/>
      <c r="K6469" s="25"/>
      <c r="M6469" s="25"/>
      <c r="P6469" s="25"/>
      <c r="R6469" s="25"/>
      <c r="T6469" s="37"/>
      <c r="U6469" s="37"/>
      <c r="W6469" s="37"/>
      <c r="Y6469" s="37"/>
      <c r="Z6469" s="37"/>
      <c r="AB6469" s="37"/>
    </row>
    <row r="6470" spans="1:28" x14ac:dyDescent="0.2">
      <c r="A6470" s="124"/>
      <c r="B6470" s="37"/>
      <c r="C6470" s="37"/>
      <c r="D6470" s="37"/>
      <c r="F6470" s="37"/>
      <c r="G6470" s="37"/>
      <c r="H6470" s="37"/>
      <c r="J6470" s="25"/>
      <c r="K6470" s="25"/>
      <c r="M6470" s="25"/>
      <c r="P6470" s="25"/>
      <c r="R6470" s="25"/>
      <c r="T6470" s="37"/>
      <c r="U6470" s="37"/>
      <c r="W6470" s="37"/>
      <c r="Y6470" s="37"/>
      <c r="Z6470" s="37"/>
      <c r="AB6470" s="37"/>
    </row>
    <row r="6471" spans="1:28" x14ac:dyDescent="0.2">
      <c r="A6471" s="124"/>
      <c r="B6471" s="37"/>
      <c r="C6471" s="37"/>
      <c r="D6471" s="37"/>
      <c r="F6471" s="37"/>
      <c r="G6471" s="37"/>
      <c r="H6471" s="37"/>
      <c r="J6471" s="25"/>
      <c r="K6471" s="25"/>
      <c r="M6471" s="25"/>
      <c r="P6471" s="25"/>
      <c r="R6471" s="25"/>
      <c r="T6471" s="37"/>
      <c r="U6471" s="37"/>
      <c r="W6471" s="37"/>
      <c r="Y6471" s="37"/>
      <c r="Z6471" s="37"/>
      <c r="AB6471" s="37"/>
    </row>
    <row r="6472" spans="1:28" x14ac:dyDescent="0.2">
      <c r="A6472" s="124"/>
      <c r="B6472" s="37"/>
      <c r="C6472" s="37"/>
      <c r="D6472" s="37"/>
      <c r="F6472" s="37"/>
      <c r="G6472" s="37"/>
      <c r="H6472" s="37"/>
      <c r="J6472" s="25"/>
      <c r="K6472" s="25"/>
      <c r="M6472" s="25"/>
      <c r="P6472" s="25"/>
      <c r="R6472" s="25"/>
      <c r="T6472" s="37"/>
      <c r="U6472" s="37"/>
      <c r="W6472" s="37"/>
      <c r="Y6472" s="37"/>
      <c r="Z6472" s="37"/>
      <c r="AB6472" s="37"/>
    </row>
    <row r="6473" spans="1:28" x14ac:dyDescent="0.2">
      <c r="A6473" s="124"/>
      <c r="B6473" s="37"/>
      <c r="C6473" s="37"/>
      <c r="D6473" s="37"/>
      <c r="F6473" s="37"/>
      <c r="G6473" s="37"/>
      <c r="H6473" s="37"/>
      <c r="J6473" s="25"/>
      <c r="K6473" s="25"/>
      <c r="M6473" s="25"/>
      <c r="P6473" s="25"/>
      <c r="R6473" s="25"/>
      <c r="T6473" s="37"/>
      <c r="U6473" s="37"/>
      <c r="W6473" s="37"/>
      <c r="Y6473" s="37"/>
      <c r="Z6473" s="37"/>
      <c r="AB6473" s="37"/>
    </row>
    <row r="6474" spans="1:28" x14ac:dyDescent="0.2">
      <c r="A6474" s="124"/>
      <c r="B6474" s="37"/>
      <c r="C6474" s="37"/>
      <c r="D6474" s="37"/>
      <c r="F6474" s="37"/>
      <c r="G6474" s="37"/>
      <c r="H6474" s="37"/>
      <c r="J6474" s="25"/>
      <c r="K6474" s="25"/>
      <c r="M6474" s="25"/>
      <c r="P6474" s="25"/>
      <c r="R6474" s="25"/>
      <c r="T6474" s="37"/>
      <c r="U6474" s="37"/>
      <c r="W6474" s="37"/>
      <c r="Y6474" s="37"/>
      <c r="Z6474" s="37"/>
      <c r="AB6474" s="37"/>
    </row>
    <row r="6475" spans="1:28" x14ac:dyDescent="0.2">
      <c r="A6475" s="124"/>
      <c r="B6475" s="37"/>
      <c r="C6475" s="37"/>
      <c r="D6475" s="37"/>
      <c r="F6475" s="37"/>
      <c r="G6475" s="37"/>
      <c r="H6475" s="37"/>
      <c r="J6475" s="25"/>
      <c r="K6475" s="25"/>
      <c r="M6475" s="25"/>
      <c r="P6475" s="25"/>
      <c r="R6475" s="25"/>
      <c r="T6475" s="37"/>
      <c r="U6475" s="37"/>
      <c r="W6475" s="37"/>
      <c r="Y6475" s="37"/>
      <c r="Z6475" s="37"/>
      <c r="AB6475" s="37"/>
    </row>
    <row r="6476" spans="1:28" x14ac:dyDescent="0.2">
      <c r="A6476" s="124"/>
      <c r="B6476" s="37"/>
      <c r="C6476" s="37"/>
      <c r="D6476" s="37"/>
      <c r="F6476" s="37"/>
      <c r="G6476" s="37"/>
      <c r="H6476" s="37"/>
      <c r="J6476" s="25"/>
      <c r="K6476" s="25"/>
      <c r="M6476" s="25"/>
      <c r="P6476" s="25"/>
      <c r="R6476" s="25"/>
      <c r="T6476" s="37"/>
      <c r="U6476" s="37"/>
      <c r="W6476" s="37"/>
      <c r="Y6476" s="37"/>
      <c r="Z6476" s="37"/>
      <c r="AB6476" s="37"/>
    </row>
    <row r="6477" spans="1:28" x14ac:dyDescent="0.2">
      <c r="A6477" s="124"/>
      <c r="B6477" s="37"/>
      <c r="C6477" s="37"/>
      <c r="D6477" s="37"/>
      <c r="F6477" s="37"/>
      <c r="G6477" s="37"/>
      <c r="H6477" s="37"/>
      <c r="J6477" s="25"/>
      <c r="K6477" s="25"/>
      <c r="M6477" s="25"/>
      <c r="P6477" s="25"/>
      <c r="R6477" s="25"/>
      <c r="T6477" s="37"/>
      <c r="U6477" s="37"/>
      <c r="W6477" s="37"/>
      <c r="Y6477" s="37"/>
      <c r="Z6477" s="37"/>
      <c r="AB6477" s="37"/>
    </row>
    <row r="6478" spans="1:28" x14ac:dyDescent="0.2">
      <c r="A6478" s="124"/>
      <c r="B6478" s="37"/>
      <c r="C6478" s="37"/>
      <c r="D6478" s="37"/>
      <c r="F6478" s="37"/>
      <c r="G6478" s="37"/>
      <c r="H6478" s="37"/>
      <c r="J6478" s="25"/>
      <c r="K6478" s="25"/>
      <c r="M6478" s="25"/>
      <c r="P6478" s="25"/>
      <c r="R6478" s="25"/>
      <c r="T6478" s="37"/>
      <c r="U6478" s="37"/>
      <c r="W6478" s="37"/>
      <c r="Y6478" s="37"/>
      <c r="Z6478" s="37"/>
      <c r="AB6478" s="37"/>
    </row>
    <row r="6479" spans="1:28" x14ac:dyDescent="0.2">
      <c r="A6479" s="124"/>
      <c r="B6479" s="37"/>
      <c r="C6479" s="37"/>
      <c r="D6479" s="37"/>
      <c r="F6479" s="37"/>
      <c r="G6479" s="37"/>
      <c r="H6479" s="37"/>
      <c r="J6479" s="25"/>
      <c r="K6479" s="25"/>
      <c r="M6479" s="25"/>
      <c r="P6479" s="25"/>
      <c r="R6479" s="25"/>
      <c r="T6479" s="37"/>
      <c r="U6479" s="37"/>
      <c r="W6479" s="37"/>
      <c r="Y6479" s="37"/>
      <c r="Z6479" s="37"/>
      <c r="AB6479" s="37"/>
    </row>
    <row r="6480" spans="1:28" x14ac:dyDescent="0.2">
      <c r="A6480" s="124"/>
      <c r="B6480" s="37"/>
      <c r="C6480" s="37"/>
      <c r="D6480" s="37"/>
      <c r="F6480" s="37"/>
      <c r="G6480" s="37"/>
      <c r="H6480" s="37"/>
      <c r="J6480" s="25"/>
      <c r="K6480" s="25"/>
      <c r="M6480" s="25"/>
      <c r="P6480" s="25"/>
      <c r="R6480" s="25"/>
      <c r="T6480" s="37"/>
      <c r="U6480" s="37"/>
      <c r="W6480" s="37"/>
      <c r="Y6480" s="37"/>
      <c r="Z6480" s="37"/>
      <c r="AB6480" s="37"/>
    </row>
    <row r="6481" spans="1:28" x14ac:dyDescent="0.2">
      <c r="A6481" s="124"/>
      <c r="B6481" s="37"/>
      <c r="C6481" s="37"/>
      <c r="D6481" s="37"/>
      <c r="F6481" s="37"/>
      <c r="G6481" s="37"/>
      <c r="H6481" s="37"/>
      <c r="J6481" s="25"/>
      <c r="K6481" s="25"/>
      <c r="M6481" s="25"/>
      <c r="P6481" s="25"/>
      <c r="R6481" s="25"/>
      <c r="T6481" s="37"/>
      <c r="U6481" s="37"/>
      <c r="W6481" s="37"/>
      <c r="Y6481" s="37"/>
      <c r="Z6481" s="37"/>
      <c r="AB6481" s="37"/>
    </row>
    <row r="6482" spans="1:28" x14ac:dyDescent="0.2">
      <c r="A6482" s="124"/>
      <c r="B6482" s="37"/>
      <c r="C6482" s="37"/>
      <c r="D6482" s="37"/>
      <c r="F6482" s="37"/>
      <c r="G6482" s="37"/>
      <c r="H6482" s="37"/>
      <c r="J6482" s="25"/>
      <c r="K6482" s="25"/>
      <c r="M6482" s="25"/>
      <c r="P6482" s="25"/>
      <c r="R6482" s="25"/>
      <c r="T6482" s="37"/>
      <c r="U6482" s="37"/>
      <c r="W6482" s="37"/>
      <c r="Y6482" s="37"/>
      <c r="Z6482" s="37"/>
      <c r="AB6482" s="37"/>
    </row>
    <row r="6483" spans="1:28" x14ac:dyDescent="0.2">
      <c r="A6483" s="124"/>
      <c r="B6483" s="37"/>
      <c r="C6483" s="37"/>
      <c r="D6483" s="37"/>
      <c r="F6483" s="37"/>
      <c r="G6483" s="37"/>
      <c r="H6483" s="37"/>
      <c r="J6483" s="25"/>
      <c r="K6483" s="25"/>
      <c r="M6483" s="25"/>
      <c r="P6483" s="25"/>
      <c r="R6483" s="25"/>
      <c r="T6483" s="37"/>
      <c r="U6483" s="37"/>
      <c r="W6483" s="37"/>
      <c r="Y6483" s="37"/>
      <c r="Z6483" s="37"/>
      <c r="AB6483" s="37"/>
    </row>
    <row r="6484" spans="1:28" x14ac:dyDescent="0.2">
      <c r="A6484" s="124"/>
      <c r="B6484" s="37"/>
      <c r="C6484" s="37"/>
      <c r="D6484" s="37"/>
      <c r="F6484" s="37"/>
      <c r="G6484" s="37"/>
      <c r="H6484" s="37"/>
      <c r="J6484" s="25"/>
      <c r="K6484" s="25"/>
      <c r="M6484" s="25"/>
      <c r="P6484" s="25"/>
      <c r="R6484" s="25"/>
      <c r="T6484" s="37"/>
      <c r="U6484" s="37"/>
      <c r="W6484" s="37"/>
      <c r="Y6484" s="37"/>
      <c r="Z6484" s="37"/>
      <c r="AB6484" s="37"/>
    </row>
    <row r="6485" spans="1:28" x14ac:dyDescent="0.2">
      <c r="A6485" s="124"/>
      <c r="B6485" s="37"/>
      <c r="C6485" s="37"/>
      <c r="D6485" s="37"/>
      <c r="F6485" s="37"/>
      <c r="G6485" s="37"/>
      <c r="H6485" s="37"/>
      <c r="J6485" s="25"/>
      <c r="K6485" s="25"/>
      <c r="M6485" s="25"/>
      <c r="P6485" s="25"/>
      <c r="R6485" s="25"/>
      <c r="T6485" s="37"/>
      <c r="U6485" s="37"/>
      <c r="W6485" s="37"/>
      <c r="Y6485" s="37"/>
      <c r="Z6485" s="37"/>
      <c r="AB6485" s="37"/>
    </row>
    <row r="6486" spans="1:28" x14ac:dyDescent="0.2">
      <c r="A6486" s="124"/>
      <c r="B6486" s="37"/>
      <c r="C6486" s="37"/>
      <c r="D6486" s="37"/>
      <c r="F6486" s="37"/>
      <c r="G6486" s="37"/>
      <c r="H6486" s="37"/>
      <c r="J6486" s="25"/>
      <c r="K6486" s="25"/>
      <c r="M6486" s="25"/>
      <c r="P6486" s="25"/>
      <c r="R6486" s="25"/>
      <c r="T6486" s="37"/>
      <c r="U6486" s="37"/>
      <c r="W6486" s="37"/>
      <c r="Y6486" s="37"/>
      <c r="Z6486" s="37"/>
      <c r="AB6486" s="37"/>
    </row>
    <row r="6487" spans="1:28" x14ac:dyDescent="0.2">
      <c r="A6487" s="124"/>
      <c r="B6487" s="37"/>
      <c r="C6487" s="37"/>
      <c r="D6487" s="37"/>
      <c r="F6487" s="37"/>
      <c r="G6487" s="37"/>
      <c r="H6487" s="37"/>
      <c r="J6487" s="25"/>
      <c r="K6487" s="25"/>
      <c r="M6487" s="25"/>
      <c r="P6487" s="25"/>
      <c r="R6487" s="25"/>
      <c r="T6487" s="37"/>
      <c r="U6487" s="37"/>
      <c r="W6487" s="37"/>
      <c r="Y6487" s="37"/>
      <c r="Z6487" s="37"/>
      <c r="AB6487" s="37"/>
    </row>
    <row r="6488" spans="1:28" x14ac:dyDescent="0.2">
      <c r="A6488" s="124"/>
      <c r="B6488" s="37"/>
      <c r="C6488" s="37"/>
      <c r="D6488" s="37"/>
      <c r="F6488" s="37"/>
      <c r="G6488" s="37"/>
      <c r="H6488" s="37"/>
      <c r="J6488" s="25"/>
      <c r="K6488" s="25"/>
      <c r="M6488" s="25"/>
      <c r="P6488" s="25"/>
      <c r="R6488" s="25"/>
      <c r="T6488" s="37"/>
      <c r="U6488" s="37"/>
      <c r="W6488" s="37"/>
      <c r="Y6488" s="37"/>
      <c r="Z6488" s="37"/>
      <c r="AB6488" s="37"/>
    </row>
    <row r="6489" spans="1:28" x14ac:dyDescent="0.2">
      <c r="A6489" s="124"/>
      <c r="B6489" s="37"/>
      <c r="C6489" s="37"/>
      <c r="D6489" s="37"/>
      <c r="F6489" s="37"/>
      <c r="G6489" s="37"/>
      <c r="H6489" s="37"/>
      <c r="J6489" s="25"/>
      <c r="K6489" s="25"/>
      <c r="M6489" s="25"/>
      <c r="P6489" s="25"/>
      <c r="R6489" s="25"/>
      <c r="T6489" s="37"/>
      <c r="U6489" s="37"/>
      <c r="W6489" s="37"/>
      <c r="Y6489" s="37"/>
      <c r="Z6489" s="37"/>
      <c r="AB6489" s="37"/>
    </row>
    <row r="6490" spans="1:28" x14ac:dyDescent="0.2">
      <c r="A6490" s="124"/>
      <c r="B6490" s="37"/>
      <c r="C6490" s="37"/>
      <c r="D6490" s="37"/>
      <c r="F6490" s="37"/>
      <c r="G6490" s="37"/>
      <c r="H6490" s="37"/>
      <c r="J6490" s="25"/>
      <c r="K6490" s="25"/>
      <c r="M6490" s="25"/>
      <c r="P6490" s="25"/>
      <c r="R6490" s="25"/>
      <c r="T6490" s="37"/>
      <c r="U6490" s="37"/>
      <c r="W6490" s="37"/>
      <c r="Y6490" s="37"/>
      <c r="Z6490" s="37"/>
      <c r="AB6490" s="37"/>
    </row>
    <row r="6491" spans="1:28" x14ac:dyDescent="0.2">
      <c r="A6491" s="124"/>
      <c r="B6491" s="37"/>
      <c r="C6491" s="37"/>
      <c r="D6491" s="37"/>
      <c r="F6491" s="37"/>
      <c r="G6491" s="37"/>
      <c r="H6491" s="37"/>
      <c r="J6491" s="25"/>
      <c r="K6491" s="25"/>
      <c r="M6491" s="25"/>
      <c r="P6491" s="25"/>
      <c r="R6491" s="25"/>
      <c r="T6491" s="37"/>
      <c r="U6491" s="37"/>
      <c r="W6491" s="37"/>
      <c r="Y6491" s="37"/>
      <c r="Z6491" s="37"/>
      <c r="AB6491" s="37"/>
    </row>
    <row r="6492" spans="1:28" x14ac:dyDescent="0.2">
      <c r="A6492" s="124"/>
      <c r="B6492" s="37"/>
      <c r="C6492" s="37"/>
      <c r="D6492" s="37"/>
      <c r="F6492" s="37"/>
      <c r="G6492" s="37"/>
      <c r="H6492" s="37"/>
      <c r="J6492" s="25"/>
      <c r="K6492" s="25"/>
      <c r="M6492" s="25"/>
      <c r="P6492" s="25"/>
      <c r="R6492" s="25"/>
      <c r="T6492" s="37"/>
      <c r="U6492" s="37"/>
      <c r="W6492" s="37"/>
      <c r="Y6492" s="37"/>
      <c r="Z6492" s="37"/>
      <c r="AB6492" s="37"/>
    </row>
    <row r="6493" spans="1:28" x14ac:dyDescent="0.2">
      <c r="A6493" s="124"/>
      <c r="B6493" s="37"/>
      <c r="C6493" s="37"/>
      <c r="D6493" s="37"/>
      <c r="F6493" s="37"/>
      <c r="G6493" s="37"/>
      <c r="H6493" s="37"/>
      <c r="J6493" s="25"/>
      <c r="K6493" s="25"/>
      <c r="M6493" s="25"/>
      <c r="P6493" s="25"/>
      <c r="R6493" s="25"/>
      <c r="T6493" s="37"/>
      <c r="U6493" s="37"/>
      <c r="W6493" s="37"/>
      <c r="Y6493" s="37"/>
      <c r="Z6493" s="37"/>
      <c r="AB6493" s="37"/>
    </row>
    <row r="6494" spans="1:28" x14ac:dyDescent="0.2">
      <c r="A6494" s="124"/>
      <c r="B6494" s="37"/>
      <c r="C6494" s="37"/>
      <c r="D6494" s="37"/>
      <c r="F6494" s="37"/>
      <c r="G6494" s="37"/>
      <c r="H6494" s="37"/>
      <c r="J6494" s="25"/>
      <c r="K6494" s="25"/>
      <c r="M6494" s="25"/>
      <c r="P6494" s="25"/>
      <c r="R6494" s="25"/>
      <c r="T6494" s="37"/>
      <c r="U6494" s="37"/>
      <c r="W6494" s="37"/>
      <c r="Y6494" s="37"/>
      <c r="Z6494" s="37"/>
      <c r="AB6494" s="37"/>
    </row>
    <row r="6495" spans="1:28" x14ac:dyDescent="0.2">
      <c r="A6495" s="124"/>
      <c r="B6495" s="37"/>
      <c r="C6495" s="37"/>
      <c r="D6495" s="37"/>
      <c r="F6495" s="37"/>
      <c r="G6495" s="37"/>
      <c r="H6495" s="37"/>
      <c r="J6495" s="25"/>
      <c r="K6495" s="25"/>
      <c r="M6495" s="25"/>
      <c r="P6495" s="25"/>
      <c r="R6495" s="25"/>
      <c r="T6495" s="37"/>
      <c r="U6495" s="37"/>
      <c r="W6495" s="37"/>
      <c r="Y6495" s="37"/>
      <c r="Z6495" s="37"/>
      <c r="AB6495" s="37"/>
    </row>
    <row r="6496" spans="1:28" x14ac:dyDescent="0.2">
      <c r="A6496" s="124"/>
      <c r="B6496" s="37"/>
      <c r="C6496" s="37"/>
      <c r="D6496" s="37"/>
      <c r="F6496" s="37"/>
      <c r="G6496" s="37"/>
      <c r="H6496" s="37"/>
      <c r="J6496" s="25"/>
      <c r="K6496" s="25"/>
      <c r="M6496" s="25"/>
      <c r="P6496" s="25"/>
      <c r="R6496" s="25"/>
      <c r="T6496" s="37"/>
      <c r="U6496" s="37"/>
      <c r="W6496" s="37"/>
      <c r="Y6496" s="37"/>
      <c r="Z6496" s="37"/>
      <c r="AB6496" s="37"/>
    </row>
    <row r="6497" spans="1:28" x14ac:dyDescent="0.2">
      <c r="A6497" s="124"/>
      <c r="B6497" s="37"/>
      <c r="C6497" s="37"/>
      <c r="D6497" s="37"/>
      <c r="F6497" s="37"/>
      <c r="G6497" s="37"/>
      <c r="H6497" s="37"/>
      <c r="J6497" s="25"/>
      <c r="K6497" s="25"/>
      <c r="M6497" s="25"/>
      <c r="P6497" s="25"/>
      <c r="R6497" s="25"/>
      <c r="T6497" s="37"/>
      <c r="U6497" s="37"/>
      <c r="W6497" s="37"/>
      <c r="Y6497" s="37"/>
      <c r="Z6497" s="37"/>
      <c r="AB6497" s="37"/>
    </row>
    <row r="6498" spans="1:28" x14ac:dyDescent="0.2">
      <c r="A6498" s="124"/>
      <c r="B6498" s="37"/>
      <c r="C6498" s="37"/>
      <c r="D6498" s="37"/>
      <c r="F6498" s="37"/>
      <c r="G6498" s="37"/>
      <c r="H6498" s="37"/>
      <c r="J6498" s="25"/>
      <c r="K6498" s="25"/>
      <c r="M6498" s="25"/>
      <c r="P6498" s="25"/>
      <c r="R6498" s="25"/>
      <c r="T6498" s="37"/>
      <c r="U6498" s="37"/>
      <c r="W6498" s="37"/>
      <c r="Y6498" s="37"/>
      <c r="Z6498" s="37"/>
      <c r="AB6498" s="37"/>
    </row>
    <row r="6499" spans="1:28" x14ac:dyDescent="0.2">
      <c r="A6499" s="124"/>
      <c r="B6499" s="37"/>
      <c r="C6499" s="37"/>
      <c r="D6499" s="37"/>
      <c r="F6499" s="37"/>
      <c r="G6499" s="37"/>
      <c r="H6499" s="37"/>
      <c r="J6499" s="25"/>
      <c r="K6499" s="25"/>
      <c r="M6499" s="25"/>
      <c r="P6499" s="25"/>
      <c r="R6499" s="25"/>
      <c r="T6499" s="37"/>
      <c r="U6499" s="37"/>
      <c r="W6499" s="37"/>
      <c r="Y6499" s="37"/>
      <c r="Z6499" s="37"/>
      <c r="AB6499" s="37"/>
    </row>
    <row r="6500" spans="1:28" x14ac:dyDescent="0.2">
      <c r="A6500" s="124"/>
      <c r="B6500" s="37"/>
      <c r="C6500" s="37"/>
      <c r="D6500" s="37"/>
      <c r="F6500" s="37"/>
      <c r="G6500" s="37"/>
      <c r="H6500" s="37"/>
      <c r="J6500" s="25"/>
      <c r="K6500" s="25"/>
      <c r="M6500" s="25"/>
      <c r="P6500" s="25"/>
      <c r="R6500" s="25"/>
      <c r="T6500" s="37"/>
      <c r="U6500" s="37"/>
      <c r="W6500" s="37"/>
      <c r="Y6500" s="37"/>
      <c r="Z6500" s="37"/>
      <c r="AB6500" s="37"/>
    </row>
    <row r="6501" spans="1:28" x14ac:dyDescent="0.2">
      <c r="A6501" s="124"/>
      <c r="B6501" s="37"/>
      <c r="C6501" s="37"/>
      <c r="D6501" s="37"/>
      <c r="F6501" s="37"/>
      <c r="G6501" s="37"/>
      <c r="H6501" s="37"/>
      <c r="J6501" s="25"/>
      <c r="K6501" s="25"/>
      <c r="M6501" s="25"/>
      <c r="P6501" s="25"/>
      <c r="R6501" s="25"/>
      <c r="T6501" s="37"/>
      <c r="U6501" s="37"/>
      <c r="W6501" s="37"/>
      <c r="Y6501" s="37"/>
      <c r="Z6501" s="37"/>
      <c r="AB6501" s="37"/>
    </row>
    <row r="6502" spans="1:28" x14ac:dyDescent="0.2">
      <c r="A6502" s="124"/>
      <c r="B6502" s="37"/>
      <c r="C6502" s="37"/>
      <c r="D6502" s="37"/>
      <c r="F6502" s="37"/>
      <c r="G6502" s="37"/>
      <c r="H6502" s="37"/>
      <c r="J6502" s="25"/>
      <c r="K6502" s="25"/>
      <c r="M6502" s="25"/>
      <c r="P6502" s="25"/>
      <c r="R6502" s="25"/>
      <c r="T6502" s="37"/>
      <c r="U6502" s="37"/>
      <c r="W6502" s="37"/>
      <c r="Y6502" s="37"/>
      <c r="Z6502" s="37"/>
      <c r="AB6502" s="37"/>
    </row>
    <row r="6503" spans="1:28" x14ac:dyDescent="0.2">
      <c r="A6503" s="124"/>
      <c r="B6503" s="37"/>
      <c r="C6503" s="37"/>
      <c r="D6503" s="37"/>
      <c r="F6503" s="37"/>
      <c r="G6503" s="37"/>
      <c r="H6503" s="37"/>
      <c r="J6503" s="25"/>
      <c r="K6503" s="25"/>
      <c r="M6503" s="25"/>
      <c r="P6503" s="25"/>
      <c r="R6503" s="25"/>
      <c r="T6503" s="37"/>
      <c r="U6503" s="37"/>
      <c r="W6503" s="37"/>
      <c r="Y6503" s="37"/>
      <c r="Z6503" s="37"/>
      <c r="AB6503" s="37"/>
    </row>
    <row r="6504" spans="1:28" x14ac:dyDescent="0.2">
      <c r="A6504" s="124"/>
      <c r="B6504" s="37"/>
      <c r="C6504" s="37"/>
      <c r="D6504" s="37"/>
      <c r="F6504" s="37"/>
      <c r="G6504" s="37"/>
      <c r="H6504" s="37"/>
      <c r="J6504" s="25"/>
      <c r="K6504" s="25"/>
      <c r="M6504" s="25"/>
      <c r="P6504" s="25"/>
      <c r="R6504" s="25"/>
      <c r="T6504" s="37"/>
      <c r="U6504" s="37"/>
      <c r="W6504" s="37"/>
      <c r="Y6504" s="37"/>
      <c r="Z6504" s="37"/>
      <c r="AB6504" s="37"/>
    </row>
    <row r="6505" spans="1:28" x14ac:dyDescent="0.2">
      <c r="A6505" s="124"/>
      <c r="B6505" s="37"/>
      <c r="C6505" s="37"/>
      <c r="D6505" s="37"/>
      <c r="F6505" s="37"/>
      <c r="G6505" s="37"/>
      <c r="H6505" s="37"/>
      <c r="J6505" s="25"/>
      <c r="K6505" s="25"/>
      <c r="M6505" s="25"/>
      <c r="P6505" s="25"/>
      <c r="R6505" s="25"/>
      <c r="T6505" s="37"/>
      <c r="U6505" s="37"/>
      <c r="W6505" s="37"/>
      <c r="Y6505" s="37"/>
      <c r="Z6505" s="37"/>
      <c r="AB6505" s="37"/>
    </row>
    <row r="6506" spans="1:28" x14ac:dyDescent="0.2">
      <c r="A6506" s="124"/>
      <c r="B6506" s="37"/>
      <c r="C6506" s="37"/>
      <c r="D6506" s="37"/>
      <c r="F6506" s="37"/>
      <c r="G6506" s="37"/>
      <c r="H6506" s="37"/>
      <c r="J6506" s="25"/>
      <c r="K6506" s="25"/>
      <c r="M6506" s="25"/>
      <c r="P6506" s="25"/>
      <c r="R6506" s="25"/>
      <c r="T6506" s="37"/>
      <c r="U6506" s="37"/>
      <c r="W6506" s="37"/>
      <c r="Y6506" s="37"/>
      <c r="Z6506" s="37"/>
      <c r="AB6506" s="37"/>
    </row>
    <row r="6507" spans="1:28" x14ac:dyDescent="0.2">
      <c r="A6507" s="124"/>
      <c r="B6507" s="37"/>
      <c r="C6507" s="37"/>
      <c r="D6507" s="37"/>
      <c r="F6507" s="37"/>
      <c r="G6507" s="37"/>
      <c r="H6507" s="37"/>
      <c r="J6507" s="25"/>
      <c r="K6507" s="25"/>
      <c r="M6507" s="25"/>
      <c r="P6507" s="25"/>
      <c r="R6507" s="25"/>
      <c r="T6507" s="37"/>
      <c r="U6507" s="37"/>
      <c r="W6507" s="37"/>
      <c r="Y6507" s="37"/>
      <c r="Z6507" s="37"/>
      <c r="AB6507" s="37"/>
    </row>
    <row r="6508" spans="1:28" x14ac:dyDescent="0.2">
      <c r="A6508" s="124"/>
      <c r="B6508" s="37"/>
      <c r="C6508" s="37"/>
      <c r="D6508" s="37"/>
      <c r="F6508" s="37"/>
      <c r="G6508" s="37"/>
      <c r="H6508" s="37"/>
      <c r="J6508" s="25"/>
      <c r="K6508" s="25"/>
      <c r="M6508" s="25"/>
      <c r="P6508" s="25"/>
      <c r="R6508" s="25"/>
      <c r="T6508" s="37"/>
      <c r="U6508" s="37"/>
      <c r="W6508" s="37"/>
      <c r="Y6508" s="37"/>
      <c r="Z6508" s="37"/>
      <c r="AB6508" s="37"/>
    </row>
    <row r="6509" spans="1:28" x14ac:dyDescent="0.2">
      <c r="A6509" s="124"/>
      <c r="B6509" s="37"/>
      <c r="C6509" s="37"/>
      <c r="D6509" s="37"/>
      <c r="F6509" s="37"/>
      <c r="G6509" s="37"/>
      <c r="H6509" s="37"/>
      <c r="J6509" s="25"/>
      <c r="K6509" s="25"/>
      <c r="M6509" s="25"/>
      <c r="P6509" s="25"/>
      <c r="R6509" s="25"/>
      <c r="T6509" s="37"/>
      <c r="U6509" s="37"/>
      <c r="W6509" s="37"/>
      <c r="Y6509" s="37"/>
      <c r="Z6509" s="37"/>
      <c r="AB6509" s="37"/>
    </row>
    <row r="6510" spans="1:28" x14ac:dyDescent="0.2">
      <c r="A6510" s="124"/>
      <c r="B6510" s="37"/>
      <c r="C6510" s="37"/>
      <c r="D6510" s="37"/>
      <c r="F6510" s="37"/>
      <c r="G6510" s="37"/>
      <c r="H6510" s="37"/>
      <c r="J6510" s="25"/>
      <c r="K6510" s="25"/>
      <c r="M6510" s="25"/>
      <c r="P6510" s="25"/>
      <c r="R6510" s="25"/>
      <c r="T6510" s="37"/>
      <c r="U6510" s="37"/>
      <c r="W6510" s="37"/>
      <c r="Y6510" s="37"/>
      <c r="Z6510" s="37"/>
      <c r="AB6510" s="37"/>
    </row>
    <row r="6511" spans="1:28" x14ac:dyDescent="0.2">
      <c r="A6511" s="124"/>
      <c r="B6511" s="37"/>
      <c r="C6511" s="37"/>
      <c r="D6511" s="37"/>
      <c r="F6511" s="37"/>
      <c r="G6511" s="37"/>
      <c r="H6511" s="37"/>
      <c r="J6511" s="25"/>
      <c r="K6511" s="25"/>
      <c r="M6511" s="25"/>
      <c r="P6511" s="25"/>
      <c r="R6511" s="25"/>
      <c r="T6511" s="37"/>
      <c r="U6511" s="37"/>
      <c r="W6511" s="37"/>
      <c r="Y6511" s="37"/>
      <c r="Z6511" s="37"/>
      <c r="AB6511" s="37"/>
    </row>
    <row r="6512" spans="1:28" x14ac:dyDescent="0.2">
      <c r="A6512" s="124"/>
      <c r="B6512" s="37"/>
      <c r="C6512" s="37"/>
      <c r="D6512" s="37"/>
      <c r="F6512" s="37"/>
      <c r="G6512" s="37"/>
      <c r="H6512" s="37"/>
      <c r="J6512" s="25"/>
      <c r="K6512" s="25"/>
      <c r="M6512" s="25"/>
      <c r="P6512" s="25"/>
      <c r="R6512" s="25"/>
      <c r="T6512" s="37"/>
      <c r="U6512" s="37"/>
      <c r="W6512" s="37"/>
      <c r="Y6512" s="37"/>
      <c r="Z6512" s="37"/>
      <c r="AB6512" s="37"/>
    </row>
    <row r="6513" spans="1:28" x14ac:dyDescent="0.2">
      <c r="A6513" s="124"/>
      <c r="B6513" s="37"/>
      <c r="C6513" s="37"/>
      <c r="D6513" s="37"/>
      <c r="F6513" s="37"/>
      <c r="G6513" s="37"/>
      <c r="H6513" s="37"/>
      <c r="J6513" s="25"/>
      <c r="K6513" s="25"/>
      <c r="M6513" s="25"/>
      <c r="P6513" s="25"/>
      <c r="R6513" s="25"/>
      <c r="T6513" s="37"/>
      <c r="U6513" s="37"/>
      <c r="W6513" s="37"/>
      <c r="Y6513" s="37"/>
      <c r="Z6513" s="37"/>
      <c r="AB6513" s="37"/>
    </row>
    <row r="6514" spans="1:28" x14ac:dyDescent="0.2">
      <c r="A6514" s="124"/>
      <c r="B6514" s="37"/>
      <c r="C6514" s="37"/>
      <c r="D6514" s="37"/>
      <c r="F6514" s="37"/>
      <c r="G6514" s="37"/>
      <c r="H6514" s="37"/>
      <c r="J6514" s="25"/>
      <c r="K6514" s="25"/>
      <c r="M6514" s="25"/>
      <c r="P6514" s="25"/>
      <c r="R6514" s="25"/>
      <c r="T6514" s="37"/>
      <c r="U6514" s="37"/>
      <c r="W6514" s="37"/>
      <c r="Y6514" s="37"/>
      <c r="Z6514" s="37"/>
      <c r="AB6514" s="37"/>
    </row>
    <row r="6515" spans="1:28" x14ac:dyDescent="0.2">
      <c r="A6515" s="124"/>
      <c r="B6515" s="37"/>
      <c r="C6515" s="37"/>
      <c r="D6515" s="37"/>
      <c r="F6515" s="37"/>
      <c r="G6515" s="37"/>
      <c r="H6515" s="37"/>
      <c r="J6515" s="25"/>
      <c r="K6515" s="25"/>
      <c r="M6515" s="25"/>
      <c r="P6515" s="25"/>
      <c r="R6515" s="25"/>
      <c r="T6515" s="37"/>
      <c r="U6515" s="37"/>
      <c r="W6515" s="37"/>
      <c r="Y6515" s="37"/>
      <c r="Z6515" s="37"/>
      <c r="AB6515" s="37"/>
    </row>
    <row r="6516" spans="1:28" x14ac:dyDescent="0.2">
      <c r="A6516" s="124"/>
      <c r="B6516" s="37"/>
      <c r="C6516" s="37"/>
      <c r="D6516" s="37"/>
      <c r="F6516" s="37"/>
      <c r="G6516" s="37"/>
      <c r="H6516" s="37"/>
      <c r="J6516" s="25"/>
      <c r="K6516" s="25"/>
      <c r="M6516" s="25"/>
      <c r="P6516" s="25"/>
      <c r="R6516" s="25"/>
      <c r="T6516" s="37"/>
      <c r="U6516" s="37"/>
      <c r="W6516" s="37"/>
      <c r="Y6516" s="37"/>
      <c r="Z6516" s="37"/>
      <c r="AB6516" s="37"/>
    </row>
    <row r="6517" spans="1:28" x14ac:dyDescent="0.2">
      <c r="A6517" s="124"/>
      <c r="B6517" s="37"/>
      <c r="C6517" s="37"/>
      <c r="D6517" s="37"/>
      <c r="F6517" s="37"/>
      <c r="G6517" s="37"/>
      <c r="H6517" s="37"/>
      <c r="J6517" s="25"/>
      <c r="K6517" s="25"/>
      <c r="M6517" s="25"/>
      <c r="P6517" s="25"/>
      <c r="R6517" s="25"/>
      <c r="T6517" s="37"/>
      <c r="U6517" s="37"/>
      <c r="W6517" s="37"/>
      <c r="Y6517" s="37"/>
      <c r="Z6517" s="37"/>
      <c r="AB6517" s="37"/>
    </row>
    <row r="6518" spans="1:28" x14ac:dyDescent="0.2">
      <c r="A6518" s="124"/>
      <c r="B6518" s="37"/>
      <c r="C6518" s="37"/>
      <c r="D6518" s="37"/>
      <c r="F6518" s="37"/>
      <c r="G6518" s="37"/>
      <c r="H6518" s="37"/>
      <c r="J6518" s="25"/>
      <c r="K6518" s="25"/>
      <c r="M6518" s="25"/>
      <c r="P6518" s="25"/>
      <c r="R6518" s="25"/>
      <c r="T6518" s="37"/>
      <c r="U6518" s="37"/>
      <c r="W6518" s="37"/>
      <c r="Y6518" s="37"/>
      <c r="Z6518" s="37"/>
      <c r="AB6518" s="37"/>
    </row>
    <row r="6519" spans="1:28" x14ac:dyDescent="0.2">
      <c r="A6519" s="124"/>
      <c r="B6519" s="37"/>
      <c r="C6519" s="37"/>
      <c r="D6519" s="37"/>
      <c r="F6519" s="37"/>
      <c r="G6519" s="37"/>
      <c r="H6519" s="37"/>
      <c r="J6519" s="25"/>
      <c r="K6519" s="25"/>
      <c r="M6519" s="25"/>
      <c r="P6519" s="25"/>
      <c r="R6519" s="25"/>
      <c r="T6519" s="37"/>
      <c r="U6519" s="37"/>
      <c r="W6519" s="37"/>
      <c r="Y6519" s="37"/>
      <c r="Z6519" s="37"/>
      <c r="AB6519" s="37"/>
    </row>
    <row r="6520" spans="1:28" x14ac:dyDescent="0.2">
      <c r="A6520" s="124"/>
      <c r="B6520" s="37"/>
      <c r="C6520" s="37"/>
      <c r="D6520" s="37"/>
      <c r="F6520" s="37"/>
      <c r="G6520" s="37"/>
      <c r="H6520" s="37"/>
      <c r="J6520" s="25"/>
      <c r="K6520" s="25"/>
      <c r="M6520" s="25"/>
      <c r="P6520" s="25"/>
      <c r="R6520" s="25"/>
      <c r="T6520" s="37"/>
      <c r="U6520" s="37"/>
      <c r="W6520" s="37"/>
      <c r="Y6520" s="37"/>
      <c r="Z6520" s="37"/>
      <c r="AB6520" s="37"/>
    </row>
    <row r="6521" spans="1:28" x14ac:dyDescent="0.2">
      <c r="A6521" s="124"/>
      <c r="B6521" s="37"/>
      <c r="C6521" s="37"/>
      <c r="D6521" s="37"/>
      <c r="F6521" s="37"/>
      <c r="G6521" s="37"/>
      <c r="H6521" s="37"/>
      <c r="J6521" s="25"/>
      <c r="K6521" s="25"/>
      <c r="M6521" s="25"/>
      <c r="P6521" s="25"/>
      <c r="R6521" s="25"/>
      <c r="T6521" s="37"/>
      <c r="U6521" s="37"/>
      <c r="W6521" s="37"/>
      <c r="Y6521" s="37"/>
      <c r="Z6521" s="37"/>
      <c r="AB6521" s="37"/>
    </row>
    <row r="6522" spans="1:28" x14ac:dyDescent="0.2">
      <c r="A6522" s="124"/>
      <c r="B6522" s="37"/>
      <c r="C6522" s="37"/>
      <c r="D6522" s="37"/>
      <c r="F6522" s="37"/>
      <c r="G6522" s="37"/>
      <c r="H6522" s="37"/>
      <c r="J6522" s="25"/>
      <c r="K6522" s="25"/>
      <c r="M6522" s="25"/>
      <c r="P6522" s="25"/>
      <c r="R6522" s="25"/>
      <c r="T6522" s="37"/>
      <c r="U6522" s="37"/>
      <c r="W6522" s="37"/>
      <c r="Y6522" s="37"/>
      <c r="Z6522" s="37"/>
      <c r="AB6522" s="37"/>
    </row>
    <row r="6523" spans="1:28" x14ac:dyDescent="0.2">
      <c r="A6523" s="124"/>
      <c r="B6523" s="37"/>
      <c r="C6523" s="37"/>
      <c r="D6523" s="37"/>
      <c r="F6523" s="37"/>
      <c r="G6523" s="37"/>
      <c r="H6523" s="37"/>
      <c r="J6523" s="25"/>
      <c r="K6523" s="25"/>
      <c r="M6523" s="25"/>
      <c r="P6523" s="25"/>
      <c r="R6523" s="25"/>
      <c r="T6523" s="37"/>
      <c r="U6523" s="37"/>
      <c r="W6523" s="37"/>
      <c r="Y6523" s="37"/>
      <c r="Z6523" s="37"/>
      <c r="AB6523" s="37"/>
    </row>
    <row r="6524" spans="1:28" x14ac:dyDescent="0.2">
      <c r="A6524" s="124"/>
      <c r="B6524" s="37"/>
      <c r="C6524" s="37"/>
      <c r="D6524" s="37"/>
      <c r="F6524" s="37"/>
      <c r="G6524" s="37"/>
      <c r="H6524" s="37"/>
      <c r="J6524" s="25"/>
      <c r="K6524" s="25"/>
      <c r="M6524" s="25"/>
      <c r="P6524" s="25"/>
      <c r="R6524" s="25"/>
      <c r="T6524" s="37"/>
      <c r="U6524" s="37"/>
      <c r="W6524" s="37"/>
      <c r="Y6524" s="37"/>
      <c r="Z6524" s="37"/>
      <c r="AB6524" s="37"/>
    </row>
    <row r="6525" spans="1:28" x14ac:dyDescent="0.2">
      <c r="A6525" s="124"/>
      <c r="B6525" s="37"/>
      <c r="C6525" s="37"/>
      <c r="D6525" s="37"/>
      <c r="F6525" s="37"/>
      <c r="G6525" s="37"/>
      <c r="H6525" s="37"/>
      <c r="J6525" s="25"/>
      <c r="K6525" s="25"/>
      <c r="M6525" s="25"/>
      <c r="P6525" s="25"/>
      <c r="R6525" s="25"/>
      <c r="T6525" s="37"/>
      <c r="U6525" s="37"/>
      <c r="W6525" s="37"/>
      <c r="Y6525" s="37"/>
      <c r="Z6525" s="37"/>
      <c r="AB6525" s="37"/>
    </row>
    <row r="6526" spans="1:28" x14ac:dyDescent="0.2">
      <c r="A6526" s="124"/>
      <c r="B6526" s="37"/>
      <c r="C6526" s="37"/>
      <c r="D6526" s="37"/>
      <c r="F6526" s="37"/>
      <c r="G6526" s="37"/>
      <c r="H6526" s="37"/>
      <c r="J6526" s="25"/>
      <c r="K6526" s="25"/>
      <c r="M6526" s="25"/>
      <c r="P6526" s="25"/>
      <c r="R6526" s="25"/>
      <c r="T6526" s="37"/>
      <c r="U6526" s="37"/>
      <c r="W6526" s="37"/>
      <c r="Y6526" s="37"/>
      <c r="Z6526" s="37"/>
      <c r="AB6526" s="37"/>
    </row>
    <row r="6527" spans="1:28" x14ac:dyDescent="0.2">
      <c r="A6527" s="124"/>
      <c r="B6527" s="37"/>
      <c r="C6527" s="37"/>
      <c r="D6527" s="37"/>
      <c r="F6527" s="37"/>
      <c r="G6527" s="37"/>
      <c r="H6527" s="37"/>
      <c r="J6527" s="25"/>
      <c r="K6527" s="25"/>
      <c r="M6527" s="25"/>
      <c r="P6527" s="25"/>
      <c r="R6527" s="25"/>
      <c r="T6527" s="37"/>
      <c r="U6527" s="37"/>
      <c r="W6527" s="37"/>
      <c r="Y6527" s="37"/>
      <c r="Z6527" s="37"/>
      <c r="AB6527" s="37"/>
    </row>
    <row r="6528" spans="1:28" x14ac:dyDescent="0.2">
      <c r="A6528" s="124"/>
      <c r="B6528" s="37"/>
      <c r="C6528" s="37"/>
      <c r="D6528" s="37"/>
      <c r="F6528" s="37"/>
      <c r="G6528" s="37"/>
      <c r="H6528" s="37"/>
      <c r="J6528" s="25"/>
      <c r="K6528" s="25"/>
      <c r="M6528" s="25"/>
      <c r="P6528" s="25"/>
      <c r="R6528" s="25"/>
      <c r="T6528" s="37"/>
      <c r="U6528" s="37"/>
      <c r="W6528" s="37"/>
      <c r="Y6528" s="37"/>
      <c r="Z6528" s="37"/>
      <c r="AB6528" s="37"/>
    </row>
    <row r="6529" spans="1:28" x14ac:dyDescent="0.2">
      <c r="A6529" s="124"/>
      <c r="B6529" s="37"/>
      <c r="C6529" s="37"/>
      <c r="D6529" s="37"/>
      <c r="F6529" s="37"/>
      <c r="G6529" s="37"/>
      <c r="H6529" s="37"/>
      <c r="J6529" s="25"/>
      <c r="K6529" s="25"/>
      <c r="M6529" s="25"/>
      <c r="P6529" s="25"/>
      <c r="R6529" s="25"/>
      <c r="T6529" s="37"/>
      <c r="U6529" s="37"/>
      <c r="W6529" s="37"/>
      <c r="Y6529" s="37"/>
      <c r="Z6529" s="37"/>
      <c r="AB6529" s="37"/>
    </row>
    <row r="6530" spans="1:28" x14ac:dyDescent="0.2">
      <c r="A6530" s="124"/>
      <c r="B6530" s="37"/>
      <c r="C6530" s="37"/>
      <c r="D6530" s="37"/>
      <c r="F6530" s="37"/>
      <c r="G6530" s="37"/>
      <c r="H6530" s="37"/>
      <c r="J6530" s="25"/>
      <c r="K6530" s="25"/>
      <c r="M6530" s="25"/>
      <c r="P6530" s="25"/>
      <c r="R6530" s="25"/>
      <c r="T6530" s="37"/>
      <c r="U6530" s="37"/>
      <c r="W6530" s="37"/>
      <c r="Y6530" s="37"/>
      <c r="Z6530" s="37"/>
      <c r="AB6530" s="37"/>
    </row>
    <row r="6531" spans="1:28" x14ac:dyDescent="0.2">
      <c r="A6531" s="124"/>
      <c r="B6531" s="37"/>
      <c r="C6531" s="37"/>
      <c r="D6531" s="37"/>
      <c r="F6531" s="37"/>
      <c r="G6531" s="37"/>
      <c r="H6531" s="37"/>
      <c r="J6531" s="25"/>
      <c r="K6531" s="25"/>
      <c r="M6531" s="25"/>
      <c r="P6531" s="25"/>
      <c r="R6531" s="25"/>
      <c r="T6531" s="37"/>
      <c r="U6531" s="37"/>
      <c r="W6531" s="37"/>
      <c r="Y6531" s="37"/>
      <c r="Z6531" s="37"/>
      <c r="AB6531" s="37"/>
    </row>
    <row r="6532" spans="1:28" x14ac:dyDescent="0.2">
      <c r="A6532" s="124"/>
      <c r="B6532" s="37"/>
      <c r="C6532" s="37"/>
      <c r="D6532" s="37"/>
      <c r="F6532" s="37"/>
      <c r="G6532" s="37"/>
      <c r="H6532" s="37"/>
      <c r="J6532" s="25"/>
      <c r="K6532" s="25"/>
      <c r="M6532" s="25"/>
      <c r="P6532" s="25"/>
      <c r="R6532" s="25"/>
      <c r="T6532" s="37"/>
      <c r="U6532" s="37"/>
      <c r="W6532" s="37"/>
      <c r="Y6532" s="37"/>
      <c r="Z6532" s="37"/>
      <c r="AB6532" s="37"/>
    </row>
    <row r="6533" spans="1:28" x14ac:dyDescent="0.2">
      <c r="A6533" s="124"/>
      <c r="B6533" s="37"/>
      <c r="C6533" s="37"/>
      <c r="D6533" s="37"/>
      <c r="F6533" s="37"/>
      <c r="G6533" s="37"/>
      <c r="H6533" s="37"/>
      <c r="J6533" s="25"/>
      <c r="K6533" s="25"/>
      <c r="M6533" s="25"/>
      <c r="P6533" s="25"/>
      <c r="R6533" s="25"/>
      <c r="T6533" s="37"/>
      <c r="U6533" s="37"/>
      <c r="W6533" s="37"/>
      <c r="Y6533" s="37"/>
      <c r="Z6533" s="37"/>
      <c r="AB6533" s="37"/>
    </row>
    <row r="6534" spans="1:28" x14ac:dyDescent="0.2">
      <c r="A6534" s="124"/>
      <c r="B6534" s="37"/>
      <c r="C6534" s="37"/>
      <c r="D6534" s="37"/>
      <c r="F6534" s="37"/>
      <c r="G6534" s="37"/>
      <c r="H6534" s="37"/>
      <c r="J6534" s="25"/>
      <c r="K6534" s="25"/>
      <c r="M6534" s="25"/>
      <c r="P6534" s="25"/>
      <c r="R6534" s="25"/>
      <c r="T6534" s="37"/>
      <c r="U6534" s="37"/>
      <c r="W6534" s="37"/>
      <c r="Y6534" s="37"/>
      <c r="Z6534" s="37"/>
      <c r="AB6534" s="37"/>
    </row>
    <row r="6535" spans="1:28" x14ac:dyDescent="0.2">
      <c r="A6535" s="124"/>
      <c r="B6535" s="37"/>
      <c r="C6535" s="37"/>
      <c r="D6535" s="37"/>
      <c r="F6535" s="37"/>
      <c r="G6535" s="37"/>
      <c r="H6535" s="37"/>
      <c r="J6535" s="25"/>
      <c r="K6535" s="25"/>
      <c r="M6535" s="25"/>
      <c r="P6535" s="25"/>
      <c r="R6535" s="25"/>
      <c r="T6535" s="37"/>
      <c r="U6535" s="37"/>
      <c r="W6535" s="37"/>
      <c r="Y6535" s="37"/>
      <c r="Z6535" s="37"/>
      <c r="AB6535" s="37"/>
    </row>
    <row r="6536" spans="1:28" x14ac:dyDescent="0.2">
      <c r="A6536" s="124"/>
      <c r="B6536" s="37"/>
      <c r="C6536" s="37"/>
      <c r="D6536" s="37"/>
      <c r="F6536" s="37"/>
      <c r="G6536" s="37"/>
      <c r="H6536" s="37"/>
      <c r="J6536" s="25"/>
      <c r="K6536" s="25"/>
      <c r="M6536" s="25"/>
      <c r="P6536" s="25"/>
      <c r="R6536" s="25"/>
      <c r="T6536" s="37"/>
      <c r="U6536" s="37"/>
      <c r="W6536" s="37"/>
      <c r="Y6536" s="37"/>
      <c r="Z6536" s="37"/>
      <c r="AB6536" s="37"/>
    </row>
    <row r="6537" spans="1:28" x14ac:dyDescent="0.2">
      <c r="A6537" s="124"/>
      <c r="B6537" s="37"/>
      <c r="C6537" s="37"/>
      <c r="D6537" s="37"/>
      <c r="F6537" s="37"/>
      <c r="G6537" s="37"/>
      <c r="H6537" s="37"/>
      <c r="J6537" s="25"/>
      <c r="K6537" s="25"/>
      <c r="M6537" s="25"/>
      <c r="P6537" s="25"/>
      <c r="R6537" s="25"/>
      <c r="T6537" s="37"/>
      <c r="U6537" s="37"/>
      <c r="W6537" s="37"/>
      <c r="Y6537" s="37"/>
      <c r="Z6537" s="37"/>
      <c r="AB6537" s="37"/>
    </row>
    <row r="6538" spans="1:28" x14ac:dyDescent="0.2">
      <c r="A6538" s="124"/>
      <c r="B6538" s="37"/>
      <c r="C6538" s="37"/>
      <c r="D6538" s="37"/>
      <c r="F6538" s="37"/>
      <c r="G6538" s="37"/>
      <c r="H6538" s="37"/>
      <c r="J6538" s="25"/>
      <c r="K6538" s="25"/>
      <c r="M6538" s="25"/>
      <c r="P6538" s="25"/>
      <c r="R6538" s="25"/>
      <c r="T6538" s="37"/>
      <c r="U6538" s="37"/>
      <c r="W6538" s="37"/>
      <c r="Y6538" s="37"/>
      <c r="Z6538" s="37"/>
      <c r="AB6538" s="37"/>
    </row>
    <row r="6539" spans="1:28" x14ac:dyDescent="0.2">
      <c r="A6539" s="124"/>
      <c r="B6539" s="37"/>
      <c r="C6539" s="37"/>
      <c r="D6539" s="37"/>
      <c r="F6539" s="37"/>
      <c r="G6539" s="37"/>
      <c r="H6539" s="37"/>
      <c r="J6539" s="25"/>
      <c r="K6539" s="25"/>
      <c r="M6539" s="25"/>
      <c r="P6539" s="25"/>
      <c r="R6539" s="25"/>
      <c r="T6539" s="37"/>
      <c r="U6539" s="37"/>
      <c r="W6539" s="37"/>
      <c r="Y6539" s="37"/>
      <c r="Z6539" s="37"/>
      <c r="AB6539" s="37"/>
    </row>
    <row r="6540" spans="1:28" x14ac:dyDescent="0.2">
      <c r="A6540" s="124"/>
      <c r="B6540" s="37"/>
      <c r="C6540" s="37"/>
      <c r="D6540" s="37"/>
      <c r="F6540" s="37"/>
      <c r="G6540" s="37"/>
      <c r="H6540" s="37"/>
      <c r="J6540" s="25"/>
      <c r="K6540" s="25"/>
      <c r="M6540" s="25"/>
      <c r="P6540" s="25"/>
      <c r="R6540" s="25"/>
      <c r="T6540" s="37"/>
      <c r="U6540" s="37"/>
      <c r="W6540" s="37"/>
      <c r="Y6540" s="37"/>
      <c r="Z6540" s="37"/>
      <c r="AB6540" s="37"/>
    </row>
    <row r="6541" spans="1:28" x14ac:dyDescent="0.2">
      <c r="A6541" s="124"/>
      <c r="B6541" s="37"/>
      <c r="C6541" s="37"/>
      <c r="D6541" s="37"/>
      <c r="F6541" s="37"/>
      <c r="G6541" s="37"/>
      <c r="H6541" s="37"/>
      <c r="J6541" s="25"/>
      <c r="K6541" s="25"/>
      <c r="M6541" s="25"/>
      <c r="P6541" s="25"/>
      <c r="R6541" s="25"/>
      <c r="T6541" s="37"/>
      <c r="U6541" s="37"/>
      <c r="W6541" s="37"/>
      <c r="Y6541" s="37"/>
      <c r="Z6541" s="37"/>
      <c r="AB6541" s="37"/>
    </row>
    <row r="6542" spans="1:28" x14ac:dyDescent="0.2">
      <c r="A6542" s="124"/>
      <c r="B6542" s="37"/>
      <c r="C6542" s="37"/>
      <c r="D6542" s="37"/>
      <c r="F6542" s="37"/>
      <c r="G6542" s="37"/>
      <c r="H6542" s="37"/>
      <c r="J6542" s="25"/>
      <c r="K6542" s="25"/>
      <c r="M6542" s="25"/>
      <c r="P6542" s="25"/>
      <c r="R6542" s="25"/>
      <c r="T6542" s="37"/>
      <c r="U6542" s="37"/>
      <c r="W6542" s="37"/>
      <c r="Y6542" s="37"/>
      <c r="Z6542" s="37"/>
      <c r="AB6542" s="37"/>
    </row>
    <row r="6543" spans="1:28" x14ac:dyDescent="0.2">
      <c r="A6543" s="124"/>
      <c r="B6543" s="37"/>
      <c r="C6543" s="37"/>
      <c r="D6543" s="37"/>
      <c r="F6543" s="37"/>
      <c r="G6543" s="37"/>
      <c r="H6543" s="37"/>
      <c r="J6543" s="25"/>
      <c r="K6543" s="25"/>
      <c r="M6543" s="25"/>
      <c r="P6543" s="25"/>
      <c r="R6543" s="25"/>
      <c r="T6543" s="37"/>
      <c r="U6543" s="37"/>
      <c r="W6543" s="37"/>
      <c r="Y6543" s="37"/>
      <c r="Z6543" s="37"/>
      <c r="AB6543" s="37"/>
    </row>
    <row r="6544" spans="1:28" x14ac:dyDescent="0.2">
      <c r="A6544" s="124"/>
      <c r="B6544" s="37"/>
      <c r="C6544" s="37"/>
      <c r="D6544" s="37"/>
      <c r="F6544" s="37"/>
      <c r="G6544" s="37"/>
      <c r="H6544" s="37"/>
      <c r="J6544" s="25"/>
      <c r="K6544" s="25"/>
      <c r="M6544" s="25"/>
      <c r="P6544" s="25"/>
      <c r="R6544" s="25"/>
      <c r="T6544" s="37"/>
      <c r="U6544" s="37"/>
      <c r="W6544" s="37"/>
      <c r="Y6544" s="37"/>
      <c r="Z6544" s="37"/>
      <c r="AB6544" s="37"/>
    </row>
    <row r="6545" spans="1:28" x14ac:dyDescent="0.2">
      <c r="A6545" s="124"/>
      <c r="B6545" s="37"/>
      <c r="C6545" s="37"/>
      <c r="D6545" s="37"/>
      <c r="F6545" s="37"/>
      <c r="G6545" s="37"/>
      <c r="H6545" s="37"/>
      <c r="J6545" s="25"/>
      <c r="K6545" s="25"/>
      <c r="M6545" s="25"/>
      <c r="P6545" s="25"/>
      <c r="R6545" s="25"/>
      <c r="T6545" s="37"/>
      <c r="U6545" s="37"/>
      <c r="W6545" s="37"/>
      <c r="Y6545" s="37"/>
      <c r="Z6545" s="37"/>
      <c r="AB6545" s="37"/>
    </row>
    <row r="6546" spans="1:28" x14ac:dyDescent="0.2">
      <c r="A6546" s="124"/>
      <c r="B6546" s="37"/>
      <c r="C6546" s="37"/>
      <c r="D6546" s="37"/>
      <c r="F6546" s="37"/>
      <c r="G6546" s="37"/>
      <c r="H6546" s="37"/>
      <c r="J6546" s="25"/>
      <c r="K6546" s="25"/>
      <c r="M6546" s="25"/>
      <c r="P6546" s="25"/>
      <c r="R6546" s="25"/>
      <c r="T6546" s="37"/>
      <c r="U6546" s="37"/>
      <c r="W6546" s="37"/>
      <c r="Y6546" s="37"/>
      <c r="Z6546" s="37"/>
      <c r="AB6546" s="37"/>
    </row>
    <row r="6547" spans="1:28" x14ac:dyDescent="0.2">
      <c r="A6547" s="124"/>
      <c r="B6547" s="37"/>
      <c r="C6547" s="37"/>
      <c r="D6547" s="37"/>
      <c r="F6547" s="37"/>
      <c r="G6547" s="37"/>
      <c r="H6547" s="37"/>
      <c r="J6547" s="25"/>
      <c r="K6547" s="25"/>
      <c r="M6547" s="25"/>
      <c r="P6547" s="25"/>
      <c r="R6547" s="25"/>
      <c r="T6547" s="37"/>
      <c r="U6547" s="37"/>
      <c r="W6547" s="37"/>
      <c r="Y6547" s="37"/>
      <c r="Z6547" s="37"/>
      <c r="AB6547" s="37"/>
    </row>
    <row r="6548" spans="1:28" x14ac:dyDescent="0.2">
      <c r="A6548" s="124"/>
      <c r="B6548" s="37"/>
      <c r="C6548" s="37"/>
      <c r="D6548" s="37"/>
      <c r="F6548" s="37"/>
      <c r="G6548" s="37"/>
      <c r="H6548" s="37"/>
      <c r="J6548" s="25"/>
      <c r="K6548" s="25"/>
      <c r="M6548" s="25"/>
      <c r="P6548" s="25"/>
      <c r="R6548" s="25"/>
      <c r="T6548" s="37"/>
      <c r="U6548" s="37"/>
      <c r="W6548" s="37"/>
      <c r="Y6548" s="37"/>
      <c r="Z6548" s="37"/>
      <c r="AB6548" s="37"/>
    </row>
    <row r="6549" spans="1:28" x14ac:dyDescent="0.2">
      <c r="A6549" s="124"/>
      <c r="B6549" s="37"/>
      <c r="C6549" s="37"/>
      <c r="D6549" s="37"/>
      <c r="F6549" s="37"/>
      <c r="G6549" s="37"/>
      <c r="H6549" s="37"/>
      <c r="J6549" s="25"/>
      <c r="K6549" s="25"/>
      <c r="M6549" s="25"/>
      <c r="P6549" s="25"/>
      <c r="R6549" s="25"/>
      <c r="T6549" s="37"/>
      <c r="U6549" s="37"/>
      <c r="W6549" s="37"/>
      <c r="Y6549" s="37"/>
      <c r="Z6549" s="37"/>
      <c r="AB6549" s="37"/>
    </row>
    <row r="6550" spans="1:28" x14ac:dyDescent="0.2">
      <c r="A6550" s="124"/>
      <c r="B6550" s="37"/>
      <c r="C6550" s="37"/>
      <c r="D6550" s="37"/>
      <c r="F6550" s="37"/>
      <c r="G6550" s="37"/>
      <c r="H6550" s="37"/>
      <c r="J6550" s="25"/>
      <c r="K6550" s="25"/>
      <c r="M6550" s="25"/>
      <c r="P6550" s="25"/>
      <c r="R6550" s="25"/>
      <c r="T6550" s="37"/>
      <c r="U6550" s="37"/>
      <c r="W6550" s="37"/>
      <c r="Y6550" s="37"/>
      <c r="Z6550" s="37"/>
      <c r="AB6550" s="37"/>
    </row>
    <row r="6551" spans="1:28" x14ac:dyDescent="0.2">
      <c r="A6551" s="124"/>
      <c r="B6551" s="37"/>
      <c r="C6551" s="37"/>
      <c r="D6551" s="37"/>
      <c r="F6551" s="37"/>
      <c r="G6551" s="37"/>
      <c r="H6551" s="37"/>
      <c r="J6551" s="25"/>
      <c r="K6551" s="25"/>
      <c r="M6551" s="25"/>
      <c r="P6551" s="25"/>
      <c r="R6551" s="25"/>
      <c r="T6551" s="37"/>
      <c r="U6551" s="37"/>
      <c r="W6551" s="37"/>
      <c r="Y6551" s="37"/>
      <c r="Z6551" s="37"/>
      <c r="AB6551" s="37"/>
    </row>
    <row r="6552" spans="1:28" x14ac:dyDescent="0.2">
      <c r="A6552" s="124"/>
      <c r="B6552" s="37"/>
      <c r="C6552" s="37"/>
      <c r="D6552" s="37"/>
      <c r="F6552" s="37"/>
      <c r="G6552" s="37"/>
      <c r="H6552" s="37"/>
      <c r="J6552" s="25"/>
      <c r="K6552" s="25"/>
      <c r="M6552" s="25"/>
      <c r="P6552" s="25"/>
      <c r="R6552" s="25"/>
      <c r="T6552" s="37"/>
      <c r="U6552" s="37"/>
      <c r="W6552" s="37"/>
      <c r="Y6552" s="37"/>
      <c r="Z6552" s="37"/>
      <c r="AB6552" s="37"/>
    </row>
    <row r="6553" spans="1:28" x14ac:dyDescent="0.2">
      <c r="A6553" s="124"/>
      <c r="B6553" s="37"/>
      <c r="C6553" s="37"/>
      <c r="D6553" s="37"/>
      <c r="F6553" s="37"/>
      <c r="G6553" s="37"/>
      <c r="H6553" s="37"/>
      <c r="J6553" s="25"/>
      <c r="K6553" s="25"/>
      <c r="M6553" s="25"/>
      <c r="P6553" s="25"/>
      <c r="R6553" s="25"/>
      <c r="T6553" s="37"/>
      <c r="U6553" s="37"/>
      <c r="W6553" s="37"/>
      <c r="Y6553" s="37"/>
      <c r="Z6553" s="37"/>
      <c r="AB6553" s="37"/>
    </row>
    <row r="6554" spans="1:28" x14ac:dyDescent="0.2">
      <c r="A6554" s="124"/>
      <c r="B6554" s="37"/>
      <c r="C6554" s="37"/>
      <c r="D6554" s="37"/>
      <c r="F6554" s="37"/>
      <c r="G6554" s="37"/>
      <c r="H6554" s="37"/>
      <c r="J6554" s="25"/>
      <c r="K6554" s="25"/>
      <c r="M6554" s="25"/>
      <c r="P6554" s="25"/>
      <c r="R6554" s="25"/>
      <c r="T6554" s="37"/>
      <c r="U6554" s="37"/>
      <c r="W6554" s="37"/>
      <c r="Y6554" s="37"/>
      <c r="Z6554" s="37"/>
      <c r="AB6554" s="37"/>
    </row>
    <row r="6555" spans="1:28" x14ac:dyDescent="0.2">
      <c r="A6555" s="124"/>
      <c r="B6555" s="37"/>
      <c r="C6555" s="37"/>
      <c r="D6555" s="37"/>
      <c r="F6555" s="37"/>
      <c r="G6555" s="37"/>
      <c r="H6555" s="37"/>
      <c r="J6555" s="25"/>
      <c r="K6555" s="25"/>
      <c r="M6555" s="25"/>
      <c r="P6555" s="25"/>
      <c r="R6555" s="25"/>
      <c r="T6555" s="37"/>
      <c r="U6555" s="37"/>
      <c r="W6555" s="37"/>
      <c r="Y6555" s="37"/>
      <c r="Z6555" s="37"/>
      <c r="AB6555" s="37"/>
    </row>
    <row r="6556" spans="1:28" x14ac:dyDescent="0.2">
      <c r="A6556" s="124"/>
      <c r="B6556" s="37"/>
      <c r="C6556" s="37"/>
      <c r="D6556" s="37"/>
      <c r="F6556" s="37"/>
      <c r="G6556" s="37"/>
      <c r="H6556" s="37"/>
      <c r="J6556" s="25"/>
      <c r="K6556" s="25"/>
      <c r="M6556" s="25"/>
      <c r="P6556" s="25"/>
      <c r="R6556" s="25"/>
      <c r="T6556" s="37"/>
      <c r="U6556" s="37"/>
      <c r="W6556" s="37"/>
      <c r="Y6556" s="37"/>
      <c r="Z6556" s="37"/>
      <c r="AB6556" s="37"/>
    </row>
    <row r="6557" spans="1:28" x14ac:dyDescent="0.2">
      <c r="A6557" s="124"/>
      <c r="B6557" s="37"/>
      <c r="C6557" s="37"/>
      <c r="D6557" s="37"/>
      <c r="F6557" s="37"/>
      <c r="G6557" s="37"/>
      <c r="H6557" s="37"/>
      <c r="J6557" s="25"/>
      <c r="K6557" s="25"/>
      <c r="M6557" s="25"/>
      <c r="P6557" s="25"/>
      <c r="R6557" s="25"/>
      <c r="T6557" s="37"/>
      <c r="U6557" s="37"/>
      <c r="W6557" s="37"/>
      <c r="Y6557" s="37"/>
      <c r="Z6557" s="37"/>
      <c r="AB6557" s="37"/>
    </row>
    <row r="6558" spans="1:28" x14ac:dyDescent="0.2">
      <c r="A6558" s="124"/>
      <c r="B6558" s="37"/>
      <c r="C6558" s="37"/>
      <c r="D6558" s="37"/>
      <c r="F6558" s="37"/>
      <c r="G6558" s="37"/>
      <c r="H6558" s="37"/>
      <c r="J6558" s="25"/>
      <c r="K6558" s="25"/>
      <c r="M6558" s="25"/>
      <c r="P6558" s="25"/>
      <c r="R6558" s="25"/>
      <c r="T6558" s="37"/>
      <c r="U6558" s="37"/>
      <c r="W6558" s="37"/>
      <c r="Y6558" s="37"/>
      <c r="Z6558" s="37"/>
      <c r="AB6558" s="37"/>
    </row>
    <row r="6559" spans="1:28" x14ac:dyDescent="0.2">
      <c r="A6559" s="124"/>
      <c r="B6559" s="37"/>
      <c r="C6559" s="37"/>
      <c r="D6559" s="37"/>
      <c r="F6559" s="37"/>
      <c r="G6559" s="37"/>
      <c r="H6559" s="37"/>
      <c r="J6559" s="25"/>
      <c r="K6559" s="25"/>
      <c r="M6559" s="25"/>
      <c r="P6559" s="25"/>
      <c r="R6559" s="25"/>
      <c r="T6559" s="37"/>
      <c r="U6559" s="37"/>
      <c r="W6559" s="37"/>
      <c r="Y6559" s="37"/>
      <c r="Z6559" s="37"/>
      <c r="AB6559" s="37"/>
    </row>
    <row r="6560" spans="1:28" x14ac:dyDescent="0.2">
      <c r="A6560" s="124"/>
      <c r="B6560" s="37"/>
      <c r="C6560" s="37"/>
      <c r="D6560" s="37"/>
      <c r="F6560" s="37"/>
      <c r="G6560" s="37"/>
      <c r="H6560" s="37"/>
      <c r="J6560" s="25"/>
      <c r="K6560" s="25"/>
      <c r="M6560" s="25"/>
      <c r="P6560" s="25"/>
      <c r="R6560" s="25"/>
      <c r="T6560" s="37"/>
      <c r="U6560" s="37"/>
      <c r="W6560" s="37"/>
      <c r="Y6560" s="37"/>
      <c r="Z6560" s="37"/>
      <c r="AB6560" s="37"/>
    </row>
    <row r="6561" spans="1:28" x14ac:dyDescent="0.2">
      <c r="A6561" s="124"/>
      <c r="B6561" s="37"/>
      <c r="C6561" s="37"/>
      <c r="D6561" s="37"/>
      <c r="F6561" s="37"/>
      <c r="G6561" s="37"/>
      <c r="H6561" s="37"/>
      <c r="J6561" s="25"/>
      <c r="K6561" s="25"/>
      <c r="M6561" s="25"/>
      <c r="P6561" s="25"/>
      <c r="R6561" s="25"/>
      <c r="T6561" s="37"/>
      <c r="U6561" s="37"/>
      <c r="W6561" s="37"/>
      <c r="Y6561" s="37"/>
      <c r="Z6561" s="37"/>
      <c r="AB6561" s="37"/>
    </row>
    <row r="6562" spans="1:28" x14ac:dyDescent="0.2">
      <c r="A6562" s="124"/>
      <c r="B6562" s="37"/>
      <c r="C6562" s="37"/>
      <c r="D6562" s="37"/>
      <c r="F6562" s="37"/>
      <c r="G6562" s="37"/>
      <c r="H6562" s="37"/>
      <c r="J6562" s="25"/>
      <c r="K6562" s="25"/>
      <c r="M6562" s="25"/>
      <c r="P6562" s="25"/>
      <c r="R6562" s="25"/>
      <c r="T6562" s="37"/>
      <c r="U6562" s="37"/>
      <c r="W6562" s="37"/>
      <c r="Y6562" s="37"/>
      <c r="Z6562" s="37"/>
      <c r="AB6562" s="37"/>
    </row>
    <row r="6563" spans="1:28" x14ac:dyDescent="0.2">
      <c r="A6563" s="124"/>
      <c r="B6563" s="37"/>
      <c r="C6563" s="37"/>
      <c r="D6563" s="37"/>
      <c r="F6563" s="37"/>
      <c r="G6563" s="37"/>
      <c r="H6563" s="37"/>
      <c r="J6563" s="25"/>
      <c r="K6563" s="25"/>
      <c r="M6563" s="25"/>
      <c r="P6563" s="25"/>
      <c r="R6563" s="25"/>
      <c r="T6563" s="37"/>
      <c r="U6563" s="37"/>
      <c r="W6563" s="37"/>
      <c r="Y6563" s="37"/>
      <c r="Z6563" s="37"/>
      <c r="AB6563" s="37"/>
    </row>
    <row r="6564" spans="1:28" x14ac:dyDescent="0.2">
      <c r="A6564" s="124"/>
      <c r="B6564" s="37"/>
      <c r="C6564" s="37"/>
      <c r="D6564" s="37"/>
      <c r="F6564" s="37"/>
      <c r="G6564" s="37"/>
      <c r="H6564" s="37"/>
      <c r="J6564" s="25"/>
      <c r="K6564" s="25"/>
      <c r="M6564" s="25"/>
      <c r="P6564" s="25"/>
      <c r="R6564" s="25"/>
      <c r="T6564" s="37"/>
      <c r="U6564" s="37"/>
      <c r="W6564" s="37"/>
      <c r="Y6564" s="37"/>
      <c r="Z6564" s="37"/>
      <c r="AB6564" s="37"/>
    </row>
    <row r="6565" spans="1:28" x14ac:dyDescent="0.2">
      <c r="A6565" s="124"/>
      <c r="B6565" s="37"/>
      <c r="C6565" s="37"/>
      <c r="D6565" s="37"/>
      <c r="F6565" s="37"/>
      <c r="G6565" s="37"/>
      <c r="H6565" s="37"/>
      <c r="J6565" s="25"/>
      <c r="K6565" s="25"/>
      <c r="M6565" s="25"/>
      <c r="P6565" s="25"/>
      <c r="R6565" s="25"/>
      <c r="T6565" s="37"/>
      <c r="U6565" s="37"/>
      <c r="W6565" s="37"/>
      <c r="Y6565" s="37"/>
      <c r="Z6565" s="37"/>
      <c r="AB6565" s="37"/>
    </row>
    <row r="6566" spans="1:28" x14ac:dyDescent="0.2">
      <c r="A6566" s="124"/>
      <c r="B6566" s="37"/>
      <c r="C6566" s="37"/>
      <c r="D6566" s="37"/>
      <c r="F6566" s="37"/>
      <c r="G6566" s="37"/>
      <c r="H6566" s="37"/>
      <c r="J6566" s="25"/>
      <c r="K6566" s="25"/>
      <c r="M6566" s="25"/>
      <c r="P6566" s="25"/>
      <c r="R6566" s="25"/>
      <c r="T6566" s="37"/>
      <c r="U6566" s="37"/>
      <c r="W6566" s="37"/>
      <c r="Y6566" s="37"/>
      <c r="Z6566" s="37"/>
      <c r="AB6566" s="37"/>
    </row>
    <row r="6567" spans="1:28" x14ac:dyDescent="0.2">
      <c r="A6567" s="124"/>
      <c r="B6567" s="37"/>
      <c r="C6567" s="37"/>
      <c r="D6567" s="37"/>
      <c r="F6567" s="37"/>
      <c r="G6567" s="37"/>
      <c r="H6567" s="37"/>
      <c r="J6567" s="25"/>
      <c r="K6567" s="25"/>
      <c r="M6567" s="25"/>
      <c r="P6567" s="25"/>
      <c r="R6567" s="25"/>
      <c r="T6567" s="37"/>
      <c r="U6567" s="37"/>
      <c r="W6567" s="37"/>
      <c r="Y6567" s="37"/>
      <c r="Z6567" s="37"/>
      <c r="AB6567" s="37"/>
    </row>
    <row r="6568" spans="1:28" x14ac:dyDescent="0.2">
      <c r="A6568" s="124"/>
      <c r="B6568" s="37"/>
      <c r="C6568" s="37"/>
      <c r="D6568" s="37"/>
      <c r="F6568" s="37"/>
      <c r="G6568" s="37"/>
      <c r="H6568" s="37"/>
      <c r="J6568" s="25"/>
      <c r="K6568" s="25"/>
      <c r="M6568" s="25"/>
      <c r="P6568" s="25"/>
      <c r="R6568" s="25"/>
      <c r="T6568" s="37"/>
      <c r="U6568" s="37"/>
      <c r="W6568" s="37"/>
      <c r="Y6568" s="37"/>
      <c r="Z6568" s="37"/>
      <c r="AB6568" s="37"/>
    </row>
    <row r="6569" spans="1:28" x14ac:dyDescent="0.2">
      <c r="A6569" s="124"/>
      <c r="B6569" s="37"/>
      <c r="C6569" s="37"/>
      <c r="D6569" s="37"/>
      <c r="F6569" s="37"/>
      <c r="G6569" s="37"/>
      <c r="H6569" s="37"/>
      <c r="J6569" s="25"/>
      <c r="K6569" s="25"/>
      <c r="M6569" s="25"/>
      <c r="P6569" s="25"/>
      <c r="R6569" s="25"/>
      <c r="T6569" s="37"/>
      <c r="U6569" s="37"/>
      <c r="W6569" s="37"/>
      <c r="Y6569" s="37"/>
      <c r="Z6569" s="37"/>
      <c r="AB6569" s="37"/>
    </row>
    <row r="6570" spans="1:28" x14ac:dyDescent="0.2">
      <c r="A6570" s="124"/>
      <c r="B6570" s="37"/>
      <c r="C6570" s="37"/>
      <c r="D6570" s="37"/>
      <c r="F6570" s="37"/>
      <c r="G6570" s="37"/>
      <c r="H6570" s="37"/>
      <c r="J6570" s="25"/>
      <c r="K6570" s="25"/>
      <c r="M6570" s="25"/>
      <c r="P6570" s="25"/>
      <c r="R6570" s="25"/>
      <c r="T6570" s="37"/>
      <c r="U6570" s="37"/>
      <c r="W6570" s="37"/>
      <c r="Y6570" s="37"/>
      <c r="Z6570" s="37"/>
      <c r="AB6570" s="37"/>
    </row>
    <row r="6571" spans="1:28" x14ac:dyDescent="0.2">
      <c r="A6571" s="124"/>
      <c r="B6571" s="37"/>
      <c r="C6571" s="37"/>
      <c r="D6571" s="37"/>
      <c r="F6571" s="37"/>
      <c r="G6571" s="37"/>
      <c r="H6571" s="37"/>
      <c r="J6571" s="25"/>
      <c r="K6571" s="25"/>
      <c r="M6571" s="25"/>
      <c r="P6571" s="25"/>
      <c r="R6571" s="25"/>
      <c r="T6571" s="37"/>
      <c r="U6571" s="37"/>
      <c r="W6571" s="37"/>
      <c r="Y6571" s="37"/>
      <c r="Z6571" s="37"/>
      <c r="AB6571" s="37"/>
    </row>
    <row r="6572" spans="1:28" x14ac:dyDescent="0.2">
      <c r="A6572" s="124"/>
      <c r="B6572" s="37"/>
      <c r="C6572" s="37"/>
      <c r="D6572" s="37"/>
      <c r="F6572" s="37"/>
      <c r="G6572" s="37"/>
      <c r="H6572" s="37"/>
      <c r="J6572" s="25"/>
      <c r="K6572" s="25"/>
      <c r="M6572" s="25"/>
      <c r="P6572" s="25"/>
      <c r="R6572" s="25"/>
      <c r="T6572" s="37"/>
      <c r="U6572" s="37"/>
      <c r="W6572" s="37"/>
      <c r="Y6572" s="37"/>
      <c r="Z6572" s="37"/>
      <c r="AB6572" s="37"/>
    </row>
    <row r="6573" spans="1:28" x14ac:dyDescent="0.2">
      <c r="A6573" s="124"/>
      <c r="B6573" s="37"/>
      <c r="C6573" s="37"/>
      <c r="D6573" s="37"/>
      <c r="F6573" s="37"/>
      <c r="G6573" s="37"/>
      <c r="H6573" s="37"/>
      <c r="J6573" s="25"/>
      <c r="K6573" s="25"/>
      <c r="M6573" s="25"/>
      <c r="P6573" s="25"/>
      <c r="R6573" s="25"/>
      <c r="T6573" s="37"/>
      <c r="U6573" s="37"/>
      <c r="W6573" s="37"/>
      <c r="Y6573" s="37"/>
      <c r="Z6573" s="37"/>
      <c r="AB6573" s="37"/>
    </row>
    <row r="6574" spans="1:28" x14ac:dyDescent="0.2">
      <c r="A6574" s="124"/>
      <c r="B6574" s="37"/>
      <c r="C6574" s="37"/>
      <c r="D6574" s="37"/>
      <c r="F6574" s="37"/>
      <c r="G6574" s="37"/>
      <c r="H6574" s="37"/>
      <c r="J6574" s="25"/>
      <c r="K6574" s="25"/>
      <c r="M6574" s="25"/>
      <c r="P6574" s="25"/>
      <c r="R6574" s="25"/>
      <c r="T6574" s="37"/>
      <c r="U6574" s="37"/>
      <c r="W6574" s="37"/>
      <c r="Y6574" s="37"/>
      <c r="Z6574" s="37"/>
      <c r="AB6574" s="37"/>
    </row>
    <row r="6575" spans="1:28" x14ac:dyDescent="0.2">
      <c r="A6575" s="124"/>
      <c r="B6575" s="37"/>
      <c r="C6575" s="37"/>
      <c r="D6575" s="37"/>
      <c r="F6575" s="37"/>
      <c r="G6575" s="37"/>
      <c r="H6575" s="37"/>
      <c r="J6575" s="25"/>
      <c r="K6575" s="25"/>
      <c r="M6575" s="25"/>
      <c r="P6575" s="25"/>
      <c r="R6575" s="25"/>
      <c r="T6575" s="37"/>
      <c r="U6575" s="37"/>
      <c r="W6575" s="37"/>
      <c r="Y6575" s="37"/>
      <c r="Z6575" s="37"/>
      <c r="AB6575" s="37"/>
    </row>
    <row r="6576" spans="1:28" x14ac:dyDescent="0.2">
      <c r="A6576" s="124"/>
      <c r="B6576" s="37"/>
      <c r="C6576" s="37"/>
      <c r="D6576" s="37"/>
      <c r="F6576" s="37"/>
      <c r="G6576" s="37"/>
      <c r="H6576" s="37"/>
      <c r="J6576" s="25"/>
      <c r="K6576" s="25"/>
      <c r="M6576" s="25"/>
      <c r="P6576" s="25"/>
      <c r="R6576" s="25"/>
      <c r="T6576" s="37"/>
      <c r="U6576" s="37"/>
      <c r="W6576" s="37"/>
      <c r="Y6576" s="37"/>
      <c r="Z6576" s="37"/>
      <c r="AB6576" s="37"/>
    </row>
    <row r="6577" spans="1:28" x14ac:dyDescent="0.2">
      <c r="A6577" s="124"/>
      <c r="B6577" s="37"/>
      <c r="C6577" s="37"/>
      <c r="D6577" s="37"/>
      <c r="F6577" s="37"/>
      <c r="G6577" s="37"/>
      <c r="H6577" s="37"/>
      <c r="J6577" s="25"/>
      <c r="K6577" s="25"/>
      <c r="M6577" s="25"/>
      <c r="P6577" s="25"/>
      <c r="R6577" s="25"/>
      <c r="T6577" s="37"/>
      <c r="U6577" s="37"/>
      <c r="W6577" s="37"/>
      <c r="Y6577" s="37"/>
      <c r="Z6577" s="37"/>
      <c r="AB6577" s="37"/>
    </row>
    <row r="6578" spans="1:28" x14ac:dyDescent="0.2">
      <c r="A6578" s="124"/>
      <c r="B6578" s="37"/>
      <c r="C6578" s="37"/>
      <c r="D6578" s="37"/>
      <c r="F6578" s="37"/>
      <c r="G6578" s="37"/>
      <c r="H6578" s="37"/>
      <c r="J6578" s="25"/>
      <c r="K6578" s="25"/>
      <c r="M6578" s="25"/>
      <c r="P6578" s="25"/>
      <c r="R6578" s="25"/>
      <c r="T6578" s="37"/>
      <c r="U6578" s="37"/>
      <c r="W6578" s="37"/>
      <c r="Y6578" s="37"/>
      <c r="Z6578" s="37"/>
      <c r="AB6578" s="37"/>
    </row>
    <row r="6579" spans="1:28" x14ac:dyDescent="0.2">
      <c r="A6579" s="124"/>
      <c r="B6579" s="37"/>
      <c r="C6579" s="37"/>
      <c r="D6579" s="37"/>
      <c r="F6579" s="37"/>
      <c r="G6579" s="37"/>
      <c r="H6579" s="37"/>
      <c r="J6579" s="25"/>
      <c r="K6579" s="25"/>
      <c r="M6579" s="25"/>
      <c r="P6579" s="25"/>
      <c r="R6579" s="25"/>
      <c r="T6579" s="37"/>
      <c r="U6579" s="37"/>
      <c r="W6579" s="37"/>
      <c r="Y6579" s="37"/>
      <c r="Z6579" s="37"/>
      <c r="AB6579" s="37"/>
    </row>
    <row r="6580" spans="1:28" x14ac:dyDescent="0.2">
      <c r="A6580" s="124"/>
      <c r="B6580" s="37"/>
      <c r="C6580" s="37"/>
      <c r="D6580" s="37"/>
      <c r="F6580" s="37"/>
      <c r="G6580" s="37"/>
      <c r="H6580" s="37"/>
      <c r="J6580" s="25"/>
      <c r="K6580" s="25"/>
      <c r="M6580" s="25"/>
      <c r="P6580" s="25"/>
      <c r="R6580" s="25"/>
      <c r="T6580" s="37"/>
      <c r="U6580" s="37"/>
      <c r="W6580" s="37"/>
      <c r="Y6580" s="37"/>
      <c r="Z6580" s="37"/>
      <c r="AB6580" s="37"/>
    </row>
    <row r="6581" spans="1:28" x14ac:dyDescent="0.2">
      <c r="A6581" s="124"/>
      <c r="B6581" s="37"/>
      <c r="C6581" s="37"/>
      <c r="D6581" s="37"/>
      <c r="F6581" s="37"/>
      <c r="G6581" s="37"/>
      <c r="H6581" s="37"/>
      <c r="J6581" s="25"/>
      <c r="K6581" s="25"/>
      <c r="M6581" s="25"/>
      <c r="P6581" s="25"/>
      <c r="R6581" s="25"/>
      <c r="T6581" s="37"/>
      <c r="U6581" s="37"/>
      <c r="W6581" s="37"/>
      <c r="Y6581" s="37"/>
      <c r="Z6581" s="37"/>
      <c r="AB6581" s="37"/>
    </row>
    <row r="6582" spans="1:28" x14ac:dyDescent="0.2">
      <c r="A6582" s="124"/>
      <c r="B6582" s="37"/>
      <c r="C6582" s="37"/>
      <c r="D6582" s="37"/>
      <c r="F6582" s="37"/>
      <c r="G6582" s="37"/>
      <c r="H6582" s="37"/>
      <c r="J6582" s="25"/>
      <c r="K6582" s="25"/>
      <c r="M6582" s="25"/>
      <c r="P6582" s="25"/>
      <c r="R6582" s="25"/>
      <c r="T6582" s="37"/>
      <c r="U6582" s="37"/>
      <c r="W6582" s="37"/>
      <c r="Y6582" s="37"/>
      <c r="Z6582" s="37"/>
      <c r="AB6582" s="37"/>
    </row>
    <row r="6583" spans="1:28" x14ac:dyDescent="0.2">
      <c r="A6583" s="124"/>
      <c r="B6583" s="37"/>
      <c r="C6583" s="37"/>
      <c r="D6583" s="37"/>
      <c r="F6583" s="37"/>
      <c r="G6583" s="37"/>
      <c r="H6583" s="37"/>
      <c r="J6583" s="25"/>
      <c r="K6583" s="25"/>
      <c r="M6583" s="25"/>
      <c r="P6583" s="25"/>
      <c r="R6583" s="25"/>
      <c r="T6583" s="37"/>
      <c r="U6583" s="37"/>
      <c r="W6583" s="37"/>
      <c r="Y6583" s="37"/>
      <c r="Z6583" s="37"/>
      <c r="AB6583" s="37"/>
    </row>
    <row r="6584" spans="1:28" x14ac:dyDescent="0.2">
      <c r="A6584" s="124"/>
      <c r="B6584" s="37"/>
      <c r="C6584" s="37"/>
      <c r="D6584" s="37"/>
      <c r="F6584" s="37"/>
      <c r="G6584" s="37"/>
      <c r="H6584" s="37"/>
      <c r="J6584" s="25"/>
      <c r="K6584" s="25"/>
      <c r="M6584" s="25"/>
      <c r="P6584" s="25"/>
      <c r="R6584" s="25"/>
      <c r="T6584" s="37"/>
      <c r="U6584" s="37"/>
      <c r="W6584" s="37"/>
      <c r="Y6584" s="37"/>
      <c r="Z6584" s="37"/>
      <c r="AB6584" s="37"/>
    </row>
    <row r="6585" spans="1:28" x14ac:dyDescent="0.2">
      <c r="A6585" s="124"/>
      <c r="B6585" s="37"/>
      <c r="C6585" s="37"/>
      <c r="D6585" s="37"/>
      <c r="F6585" s="37"/>
      <c r="G6585" s="37"/>
      <c r="H6585" s="37"/>
      <c r="J6585" s="25"/>
      <c r="K6585" s="25"/>
      <c r="M6585" s="25"/>
      <c r="P6585" s="25"/>
      <c r="R6585" s="25"/>
      <c r="T6585" s="37"/>
      <c r="U6585" s="37"/>
      <c r="W6585" s="37"/>
      <c r="Y6585" s="37"/>
      <c r="Z6585" s="37"/>
      <c r="AB6585" s="37"/>
    </row>
    <row r="6586" spans="1:28" x14ac:dyDescent="0.2">
      <c r="A6586" s="124"/>
      <c r="B6586" s="37"/>
      <c r="C6586" s="37"/>
      <c r="D6586" s="37"/>
      <c r="F6586" s="37"/>
      <c r="G6586" s="37"/>
      <c r="H6586" s="37"/>
      <c r="J6586" s="25"/>
      <c r="K6586" s="25"/>
      <c r="M6586" s="25"/>
      <c r="P6586" s="25"/>
      <c r="R6586" s="25"/>
      <c r="T6586" s="37"/>
      <c r="U6586" s="37"/>
      <c r="W6586" s="37"/>
      <c r="Y6586" s="37"/>
      <c r="Z6586" s="37"/>
      <c r="AB6586" s="37"/>
    </row>
    <row r="6587" spans="1:28" x14ac:dyDescent="0.2">
      <c r="A6587" s="124"/>
      <c r="B6587" s="37"/>
      <c r="C6587" s="37"/>
      <c r="D6587" s="37"/>
      <c r="F6587" s="37"/>
      <c r="G6587" s="37"/>
      <c r="H6587" s="37"/>
      <c r="J6587" s="25"/>
      <c r="K6587" s="25"/>
      <c r="M6587" s="25"/>
      <c r="P6587" s="25"/>
      <c r="R6587" s="25"/>
      <c r="T6587" s="37"/>
      <c r="U6587" s="37"/>
      <c r="W6587" s="37"/>
      <c r="Y6587" s="37"/>
      <c r="Z6587" s="37"/>
      <c r="AB6587" s="37"/>
    </row>
    <row r="6588" spans="1:28" x14ac:dyDescent="0.2">
      <c r="A6588" s="124"/>
      <c r="B6588" s="37"/>
      <c r="C6588" s="37"/>
      <c r="D6588" s="37"/>
      <c r="F6588" s="37"/>
      <c r="G6588" s="37"/>
      <c r="H6588" s="37"/>
      <c r="J6588" s="25"/>
      <c r="K6588" s="25"/>
      <c r="M6588" s="25"/>
      <c r="P6588" s="25"/>
      <c r="R6588" s="25"/>
      <c r="T6588" s="37"/>
      <c r="U6588" s="37"/>
      <c r="W6588" s="37"/>
      <c r="Y6588" s="37"/>
      <c r="Z6588" s="37"/>
      <c r="AB6588" s="37"/>
    </row>
    <row r="6589" spans="1:28" x14ac:dyDescent="0.2">
      <c r="A6589" s="124"/>
      <c r="B6589" s="37"/>
      <c r="C6589" s="37"/>
      <c r="D6589" s="37"/>
      <c r="F6589" s="37"/>
      <c r="G6589" s="37"/>
      <c r="H6589" s="37"/>
      <c r="J6589" s="25"/>
      <c r="K6589" s="25"/>
      <c r="M6589" s="25"/>
      <c r="P6589" s="25"/>
      <c r="R6589" s="25"/>
      <c r="T6589" s="37"/>
      <c r="U6589" s="37"/>
      <c r="W6589" s="37"/>
      <c r="Y6589" s="37"/>
      <c r="Z6589" s="37"/>
      <c r="AB6589" s="37"/>
    </row>
    <row r="6590" spans="1:28" x14ac:dyDescent="0.2">
      <c r="A6590" s="124"/>
      <c r="B6590" s="37"/>
      <c r="C6590" s="37"/>
      <c r="D6590" s="37"/>
      <c r="F6590" s="37"/>
      <c r="G6590" s="37"/>
      <c r="H6590" s="37"/>
      <c r="J6590" s="25"/>
      <c r="K6590" s="25"/>
      <c r="M6590" s="25"/>
      <c r="P6590" s="25"/>
      <c r="R6590" s="25"/>
      <c r="T6590" s="37"/>
      <c r="U6590" s="37"/>
      <c r="W6590" s="37"/>
      <c r="Y6590" s="37"/>
      <c r="Z6590" s="37"/>
      <c r="AB6590" s="37"/>
    </row>
    <row r="6591" spans="1:28" x14ac:dyDescent="0.2">
      <c r="A6591" s="124"/>
      <c r="B6591" s="37"/>
      <c r="C6591" s="37"/>
      <c r="D6591" s="37"/>
      <c r="F6591" s="37"/>
      <c r="G6591" s="37"/>
      <c r="H6591" s="37"/>
      <c r="J6591" s="25"/>
      <c r="K6591" s="25"/>
      <c r="M6591" s="25"/>
      <c r="P6591" s="25"/>
      <c r="R6591" s="25"/>
      <c r="T6591" s="37"/>
      <c r="U6591" s="37"/>
      <c r="W6591" s="37"/>
      <c r="Y6591" s="37"/>
      <c r="Z6591" s="37"/>
      <c r="AB6591" s="37"/>
    </row>
    <row r="6592" spans="1:28" x14ac:dyDescent="0.2">
      <c r="A6592" s="124"/>
      <c r="B6592" s="37"/>
      <c r="C6592" s="37"/>
      <c r="D6592" s="37"/>
      <c r="F6592" s="37"/>
      <c r="G6592" s="37"/>
      <c r="H6592" s="37"/>
      <c r="J6592" s="25"/>
      <c r="K6592" s="25"/>
      <c r="M6592" s="25"/>
      <c r="P6592" s="25"/>
      <c r="R6592" s="25"/>
      <c r="T6592" s="37"/>
      <c r="U6592" s="37"/>
      <c r="W6592" s="37"/>
      <c r="Y6592" s="37"/>
      <c r="Z6592" s="37"/>
      <c r="AB6592" s="37"/>
    </row>
    <row r="6593" spans="1:28" x14ac:dyDescent="0.2">
      <c r="A6593" s="124"/>
      <c r="B6593" s="37"/>
      <c r="C6593" s="37"/>
      <c r="D6593" s="37"/>
      <c r="F6593" s="37"/>
      <c r="G6593" s="37"/>
      <c r="H6593" s="37"/>
      <c r="J6593" s="25"/>
      <c r="K6593" s="25"/>
      <c r="M6593" s="25"/>
      <c r="P6593" s="25"/>
      <c r="R6593" s="25"/>
      <c r="T6593" s="37"/>
      <c r="U6593" s="37"/>
      <c r="W6593" s="37"/>
      <c r="Y6593" s="37"/>
      <c r="Z6593" s="37"/>
      <c r="AB6593" s="37"/>
    </row>
    <row r="6594" spans="1:28" x14ac:dyDescent="0.2">
      <c r="A6594" s="124"/>
      <c r="B6594" s="37"/>
      <c r="C6594" s="37"/>
      <c r="D6594" s="37"/>
      <c r="F6594" s="37"/>
      <c r="G6594" s="37"/>
      <c r="H6594" s="37"/>
      <c r="J6594" s="25"/>
      <c r="K6594" s="25"/>
      <c r="M6594" s="25"/>
      <c r="P6594" s="25"/>
      <c r="R6594" s="25"/>
      <c r="T6594" s="37"/>
      <c r="U6594" s="37"/>
      <c r="W6594" s="37"/>
      <c r="Y6594" s="37"/>
      <c r="Z6594" s="37"/>
      <c r="AB6594" s="37"/>
    </row>
    <row r="6595" spans="1:28" x14ac:dyDescent="0.2">
      <c r="A6595" s="124"/>
      <c r="B6595" s="37"/>
      <c r="C6595" s="37"/>
      <c r="D6595" s="37"/>
      <c r="F6595" s="37"/>
      <c r="G6595" s="37"/>
      <c r="H6595" s="37"/>
      <c r="J6595" s="25"/>
      <c r="K6595" s="25"/>
      <c r="M6595" s="25"/>
      <c r="P6595" s="25"/>
      <c r="R6595" s="25"/>
      <c r="T6595" s="37"/>
      <c r="U6595" s="37"/>
      <c r="W6595" s="37"/>
      <c r="Y6595" s="37"/>
      <c r="Z6595" s="37"/>
      <c r="AB6595" s="37"/>
    </row>
    <row r="6596" spans="1:28" x14ac:dyDescent="0.2">
      <c r="A6596" s="124"/>
      <c r="B6596" s="37"/>
      <c r="C6596" s="37"/>
      <c r="D6596" s="37"/>
      <c r="F6596" s="37"/>
      <c r="G6596" s="37"/>
      <c r="H6596" s="37"/>
      <c r="J6596" s="25"/>
      <c r="K6596" s="25"/>
      <c r="M6596" s="25"/>
      <c r="P6596" s="25"/>
      <c r="R6596" s="25"/>
      <c r="T6596" s="37"/>
      <c r="U6596" s="37"/>
      <c r="W6596" s="37"/>
      <c r="Y6596" s="37"/>
      <c r="Z6596" s="37"/>
      <c r="AB6596" s="37"/>
    </row>
    <row r="6597" spans="1:28" x14ac:dyDescent="0.2">
      <c r="A6597" s="124"/>
      <c r="B6597" s="37"/>
      <c r="C6597" s="37"/>
      <c r="D6597" s="37"/>
      <c r="F6597" s="37"/>
      <c r="G6597" s="37"/>
      <c r="H6597" s="37"/>
      <c r="J6597" s="25"/>
      <c r="K6597" s="25"/>
      <c r="M6597" s="25"/>
      <c r="P6597" s="25"/>
      <c r="R6597" s="25"/>
      <c r="T6597" s="37"/>
      <c r="U6597" s="37"/>
      <c r="W6597" s="37"/>
      <c r="Y6597" s="37"/>
      <c r="Z6597" s="37"/>
      <c r="AB6597" s="37"/>
    </row>
    <row r="6598" spans="1:28" x14ac:dyDescent="0.2">
      <c r="A6598" s="124"/>
      <c r="B6598" s="37"/>
      <c r="C6598" s="37"/>
      <c r="D6598" s="37"/>
      <c r="F6598" s="37"/>
      <c r="G6598" s="37"/>
      <c r="H6598" s="37"/>
      <c r="J6598" s="25"/>
      <c r="K6598" s="25"/>
      <c r="M6598" s="25"/>
      <c r="P6598" s="25"/>
      <c r="R6598" s="25"/>
      <c r="T6598" s="37"/>
      <c r="U6598" s="37"/>
      <c r="W6598" s="37"/>
      <c r="Y6598" s="37"/>
      <c r="Z6598" s="37"/>
      <c r="AB6598" s="37"/>
    </row>
    <row r="6599" spans="1:28" x14ac:dyDescent="0.2">
      <c r="A6599" s="124"/>
      <c r="B6599" s="37"/>
      <c r="C6599" s="37"/>
      <c r="D6599" s="37"/>
      <c r="F6599" s="37"/>
      <c r="G6599" s="37"/>
      <c r="H6599" s="37"/>
      <c r="J6599" s="25"/>
      <c r="K6599" s="25"/>
      <c r="M6599" s="25"/>
      <c r="P6599" s="25"/>
      <c r="R6599" s="25"/>
      <c r="T6599" s="37"/>
      <c r="U6599" s="37"/>
      <c r="W6599" s="37"/>
      <c r="Y6599" s="37"/>
      <c r="Z6599" s="37"/>
      <c r="AB6599" s="37"/>
    </row>
    <row r="6600" spans="1:28" x14ac:dyDescent="0.2">
      <c r="A6600" s="124"/>
      <c r="B6600" s="37"/>
      <c r="C6600" s="37"/>
      <c r="D6600" s="37"/>
      <c r="F6600" s="37"/>
      <c r="G6600" s="37"/>
      <c r="H6600" s="37"/>
      <c r="J6600" s="25"/>
      <c r="K6600" s="25"/>
      <c r="M6600" s="25"/>
      <c r="P6600" s="25"/>
      <c r="R6600" s="25"/>
      <c r="T6600" s="37"/>
      <c r="U6600" s="37"/>
      <c r="W6600" s="37"/>
      <c r="Y6600" s="37"/>
      <c r="Z6600" s="37"/>
      <c r="AB6600" s="37"/>
    </row>
    <row r="6601" spans="1:28" x14ac:dyDescent="0.2">
      <c r="A6601" s="124"/>
      <c r="B6601" s="37"/>
      <c r="C6601" s="37"/>
      <c r="D6601" s="37"/>
      <c r="F6601" s="37"/>
      <c r="G6601" s="37"/>
      <c r="H6601" s="37"/>
      <c r="J6601" s="25"/>
      <c r="K6601" s="25"/>
      <c r="M6601" s="25"/>
      <c r="P6601" s="25"/>
      <c r="R6601" s="25"/>
      <c r="T6601" s="37"/>
      <c r="U6601" s="37"/>
      <c r="W6601" s="37"/>
      <c r="Y6601" s="37"/>
      <c r="Z6601" s="37"/>
      <c r="AB6601" s="37"/>
    </row>
    <row r="6602" spans="1:28" x14ac:dyDescent="0.2">
      <c r="A6602" s="124"/>
      <c r="B6602" s="37"/>
      <c r="C6602" s="37"/>
      <c r="D6602" s="37"/>
      <c r="F6602" s="37"/>
      <c r="G6602" s="37"/>
      <c r="H6602" s="37"/>
      <c r="J6602" s="25"/>
      <c r="K6602" s="25"/>
      <c r="M6602" s="25"/>
      <c r="P6602" s="25"/>
      <c r="R6602" s="25"/>
      <c r="T6602" s="37"/>
      <c r="U6602" s="37"/>
      <c r="W6602" s="37"/>
      <c r="Y6602" s="37"/>
      <c r="Z6602" s="37"/>
      <c r="AB6602" s="37"/>
    </row>
    <row r="6603" spans="1:28" x14ac:dyDescent="0.2">
      <c r="A6603" s="124"/>
      <c r="B6603" s="37"/>
      <c r="C6603" s="37"/>
      <c r="D6603" s="37"/>
      <c r="F6603" s="37"/>
      <c r="G6603" s="37"/>
      <c r="H6603" s="37"/>
      <c r="J6603" s="25"/>
      <c r="K6603" s="25"/>
      <c r="M6603" s="25"/>
      <c r="P6603" s="25"/>
      <c r="R6603" s="25"/>
      <c r="T6603" s="37"/>
      <c r="U6603" s="37"/>
      <c r="W6603" s="37"/>
      <c r="Y6603" s="37"/>
      <c r="Z6603" s="37"/>
      <c r="AB6603" s="37"/>
    </row>
    <row r="6604" spans="1:28" x14ac:dyDescent="0.2">
      <c r="A6604" s="124"/>
      <c r="B6604" s="37"/>
      <c r="C6604" s="37"/>
      <c r="D6604" s="37"/>
      <c r="F6604" s="37"/>
      <c r="G6604" s="37"/>
      <c r="H6604" s="37"/>
      <c r="J6604" s="25"/>
      <c r="K6604" s="25"/>
      <c r="M6604" s="25"/>
      <c r="P6604" s="25"/>
      <c r="R6604" s="25"/>
      <c r="T6604" s="37"/>
      <c r="U6604" s="37"/>
      <c r="W6604" s="37"/>
      <c r="Y6604" s="37"/>
      <c r="Z6604" s="37"/>
      <c r="AB6604" s="37"/>
    </row>
    <row r="6605" spans="1:28" x14ac:dyDescent="0.2">
      <c r="A6605" s="124"/>
      <c r="B6605" s="37"/>
      <c r="C6605" s="37"/>
      <c r="D6605" s="37"/>
      <c r="F6605" s="37"/>
      <c r="G6605" s="37"/>
      <c r="H6605" s="37"/>
      <c r="J6605" s="25"/>
      <c r="K6605" s="25"/>
      <c r="M6605" s="25"/>
      <c r="P6605" s="25"/>
      <c r="R6605" s="25"/>
      <c r="T6605" s="37"/>
      <c r="U6605" s="37"/>
      <c r="W6605" s="37"/>
      <c r="Y6605" s="37"/>
      <c r="Z6605" s="37"/>
      <c r="AB6605" s="37"/>
    </row>
    <row r="6606" spans="1:28" x14ac:dyDescent="0.2">
      <c r="A6606" s="124"/>
      <c r="B6606" s="37"/>
      <c r="C6606" s="37"/>
      <c r="D6606" s="37"/>
      <c r="F6606" s="37"/>
      <c r="G6606" s="37"/>
      <c r="H6606" s="37"/>
      <c r="J6606" s="25"/>
      <c r="K6606" s="25"/>
      <c r="M6606" s="25"/>
      <c r="P6606" s="25"/>
      <c r="R6606" s="25"/>
      <c r="T6606" s="37"/>
      <c r="U6606" s="37"/>
      <c r="W6606" s="37"/>
      <c r="Y6606" s="37"/>
      <c r="Z6606" s="37"/>
      <c r="AB6606" s="37"/>
    </row>
    <row r="6607" spans="1:28" x14ac:dyDescent="0.2">
      <c r="A6607" s="124"/>
      <c r="B6607" s="37"/>
      <c r="C6607" s="37"/>
      <c r="D6607" s="37"/>
      <c r="F6607" s="37"/>
      <c r="G6607" s="37"/>
      <c r="H6607" s="37"/>
      <c r="J6607" s="25"/>
      <c r="K6607" s="25"/>
      <c r="M6607" s="25"/>
      <c r="P6607" s="25"/>
      <c r="R6607" s="25"/>
      <c r="T6607" s="37"/>
      <c r="U6607" s="37"/>
      <c r="W6607" s="37"/>
      <c r="Y6607" s="37"/>
      <c r="Z6607" s="37"/>
      <c r="AB6607" s="37"/>
    </row>
    <row r="6608" spans="1:28" x14ac:dyDescent="0.2">
      <c r="A6608" s="124"/>
      <c r="B6608" s="37"/>
      <c r="C6608" s="37"/>
      <c r="D6608" s="37"/>
      <c r="F6608" s="37"/>
      <c r="G6608" s="37"/>
      <c r="H6608" s="37"/>
      <c r="J6608" s="25"/>
      <c r="K6608" s="25"/>
      <c r="M6608" s="25"/>
      <c r="P6608" s="25"/>
      <c r="R6608" s="25"/>
      <c r="T6608" s="37"/>
      <c r="U6608" s="37"/>
      <c r="W6608" s="37"/>
      <c r="Y6608" s="37"/>
      <c r="Z6608" s="37"/>
      <c r="AB6608" s="37"/>
    </row>
    <row r="6609" spans="1:28" x14ac:dyDescent="0.2">
      <c r="A6609" s="124"/>
      <c r="B6609" s="37"/>
      <c r="C6609" s="37"/>
      <c r="D6609" s="37"/>
      <c r="F6609" s="37"/>
      <c r="G6609" s="37"/>
      <c r="H6609" s="37"/>
      <c r="J6609" s="25"/>
      <c r="K6609" s="25"/>
      <c r="M6609" s="25"/>
      <c r="P6609" s="25"/>
      <c r="R6609" s="25"/>
      <c r="T6609" s="37"/>
      <c r="U6609" s="37"/>
      <c r="W6609" s="37"/>
      <c r="Y6609" s="37"/>
      <c r="Z6609" s="37"/>
      <c r="AB6609" s="37"/>
    </row>
    <row r="6610" spans="1:28" x14ac:dyDescent="0.2">
      <c r="A6610" s="124"/>
      <c r="B6610" s="37"/>
      <c r="C6610" s="37"/>
      <c r="D6610" s="37"/>
      <c r="F6610" s="37"/>
      <c r="G6610" s="37"/>
      <c r="H6610" s="37"/>
      <c r="J6610" s="25"/>
      <c r="K6610" s="25"/>
      <c r="M6610" s="25"/>
      <c r="P6610" s="25"/>
      <c r="R6610" s="25"/>
      <c r="T6610" s="37"/>
      <c r="U6610" s="37"/>
      <c r="W6610" s="37"/>
      <c r="Y6610" s="37"/>
      <c r="Z6610" s="37"/>
      <c r="AB6610" s="37"/>
    </row>
    <row r="6611" spans="1:28" x14ac:dyDescent="0.2">
      <c r="A6611" s="124"/>
      <c r="B6611" s="37"/>
      <c r="C6611" s="37"/>
      <c r="D6611" s="37"/>
      <c r="F6611" s="37"/>
      <c r="G6611" s="37"/>
      <c r="H6611" s="37"/>
      <c r="J6611" s="25"/>
      <c r="K6611" s="25"/>
      <c r="M6611" s="25"/>
      <c r="P6611" s="25"/>
      <c r="R6611" s="25"/>
      <c r="T6611" s="37"/>
      <c r="U6611" s="37"/>
      <c r="W6611" s="37"/>
      <c r="Y6611" s="37"/>
      <c r="Z6611" s="37"/>
      <c r="AB6611" s="37"/>
    </row>
    <row r="6612" spans="1:28" x14ac:dyDescent="0.2">
      <c r="A6612" s="124"/>
      <c r="B6612" s="37"/>
      <c r="C6612" s="37"/>
      <c r="D6612" s="37"/>
      <c r="F6612" s="37"/>
      <c r="G6612" s="37"/>
      <c r="H6612" s="37"/>
      <c r="J6612" s="25"/>
      <c r="K6612" s="25"/>
      <c r="M6612" s="25"/>
      <c r="P6612" s="25"/>
      <c r="R6612" s="25"/>
      <c r="T6612" s="37"/>
      <c r="U6612" s="37"/>
      <c r="W6612" s="37"/>
      <c r="Y6612" s="37"/>
      <c r="Z6612" s="37"/>
      <c r="AB6612" s="37"/>
    </row>
    <row r="6613" spans="1:28" x14ac:dyDescent="0.2">
      <c r="A6613" s="124"/>
      <c r="B6613" s="37"/>
      <c r="C6613" s="37"/>
      <c r="D6613" s="37"/>
      <c r="F6613" s="37"/>
      <c r="G6613" s="37"/>
      <c r="H6613" s="37"/>
      <c r="J6613" s="25"/>
      <c r="K6613" s="25"/>
      <c r="M6613" s="25"/>
      <c r="P6613" s="25"/>
      <c r="R6613" s="25"/>
      <c r="T6613" s="37"/>
      <c r="U6613" s="37"/>
      <c r="W6613" s="37"/>
      <c r="Y6613" s="37"/>
      <c r="Z6613" s="37"/>
      <c r="AB6613" s="37"/>
    </row>
    <row r="6614" spans="1:28" x14ac:dyDescent="0.2">
      <c r="A6614" s="124"/>
      <c r="B6614" s="37"/>
      <c r="C6614" s="37"/>
      <c r="D6614" s="37"/>
      <c r="F6614" s="37"/>
      <c r="G6614" s="37"/>
      <c r="H6614" s="37"/>
      <c r="J6614" s="25"/>
      <c r="K6614" s="25"/>
      <c r="M6614" s="25"/>
      <c r="P6614" s="25"/>
      <c r="R6614" s="25"/>
      <c r="T6614" s="37"/>
      <c r="U6614" s="37"/>
      <c r="W6614" s="37"/>
      <c r="Y6614" s="37"/>
      <c r="Z6614" s="37"/>
      <c r="AB6614" s="37"/>
    </row>
    <row r="6615" spans="1:28" x14ac:dyDescent="0.2">
      <c r="A6615" s="124"/>
      <c r="B6615" s="37"/>
      <c r="C6615" s="37"/>
      <c r="D6615" s="37"/>
      <c r="F6615" s="37"/>
      <c r="G6615" s="37"/>
      <c r="H6615" s="37"/>
      <c r="J6615" s="25"/>
      <c r="K6615" s="25"/>
      <c r="M6615" s="25"/>
      <c r="P6615" s="25"/>
      <c r="R6615" s="25"/>
      <c r="T6615" s="37"/>
      <c r="U6615" s="37"/>
      <c r="W6615" s="37"/>
      <c r="Y6615" s="37"/>
      <c r="Z6615" s="37"/>
      <c r="AB6615" s="37"/>
    </row>
    <row r="6616" spans="1:28" x14ac:dyDescent="0.2">
      <c r="A6616" s="124"/>
      <c r="B6616" s="37"/>
      <c r="C6616" s="37"/>
      <c r="D6616" s="37"/>
      <c r="F6616" s="37"/>
      <c r="G6616" s="37"/>
      <c r="H6616" s="37"/>
      <c r="J6616" s="25"/>
      <c r="K6616" s="25"/>
      <c r="M6616" s="25"/>
      <c r="P6616" s="25"/>
      <c r="R6616" s="25"/>
      <c r="T6616" s="37"/>
      <c r="U6616" s="37"/>
      <c r="W6616" s="37"/>
      <c r="Y6616" s="37"/>
      <c r="Z6616" s="37"/>
      <c r="AB6616" s="37"/>
    </row>
    <row r="6617" spans="1:28" x14ac:dyDescent="0.2">
      <c r="A6617" s="124"/>
      <c r="B6617" s="37"/>
      <c r="C6617" s="37"/>
      <c r="D6617" s="37"/>
      <c r="F6617" s="37"/>
      <c r="G6617" s="37"/>
      <c r="H6617" s="37"/>
      <c r="J6617" s="25"/>
      <c r="K6617" s="25"/>
      <c r="M6617" s="25"/>
      <c r="P6617" s="25"/>
      <c r="R6617" s="25"/>
      <c r="T6617" s="37"/>
      <c r="U6617" s="37"/>
      <c r="W6617" s="37"/>
      <c r="Y6617" s="37"/>
      <c r="Z6617" s="37"/>
      <c r="AB6617" s="37"/>
    </row>
    <row r="6618" spans="1:28" x14ac:dyDescent="0.2">
      <c r="A6618" s="124"/>
      <c r="B6618" s="37"/>
      <c r="C6618" s="37"/>
      <c r="D6618" s="37"/>
      <c r="F6618" s="37"/>
      <c r="G6618" s="37"/>
      <c r="H6618" s="37"/>
      <c r="J6618" s="25"/>
      <c r="K6618" s="25"/>
      <c r="M6618" s="25"/>
      <c r="P6618" s="25"/>
      <c r="R6618" s="25"/>
      <c r="T6618" s="37"/>
      <c r="U6618" s="37"/>
      <c r="W6618" s="37"/>
      <c r="Y6618" s="37"/>
      <c r="Z6618" s="37"/>
      <c r="AB6618" s="37"/>
    </row>
    <row r="6619" spans="1:28" x14ac:dyDescent="0.2">
      <c r="A6619" s="124"/>
      <c r="B6619" s="37"/>
      <c r="C6619" s="37"/>
      <c r="D6619" s="37"/>
      <c r="F6619" s="37"/>
      <c r="G6619" s="37"/>
      <c r="H6619" s="37"/>
      <c r="J6619" s="25"/>
      <c r="K6619" s="25"/>
      <c r="M6619" s="25"/>
      <c r="P6619" s="25"/>
      <c r="R6619" s="25"/>
      <c r="T6619" s="37"/>
      <c r="U6619" s="37"/>
      <c r="W6619" s="37"/>
      <c r="Y6619" s="37"/>
      <c r="Z6619" s="37"/>
      <c r="AB6619" s="37"/>
    </row>
    <row r="6620" spans="1:28" x14ac:dyDescent="0.2">
      <c r="A6620" s="124"/>
      <c r="B6620" s="37"/>
      <c r="C6620" s="37"/>
      <c r="D6620" s="37"/>
      <c r="F6620" s="37"/>
      <c r="G6620" s="37"/>
      <c r="H6620" s="37"/>
      <c r="J6620" s="25"/>
      <c r="K6620" s="25"/>
      <c r="M6620" s="25"/>
      <c r="P6620" s="25"/>
      <c r="R6620" s="25"/>
      <c r="T6620" s="37"/>
      <c r="U6620" s="37"/>
      <c r="W6620" s="37"/>
      <c r="Y6620" s="37"/>
      <c r="Z6620" s="37"/>
      <c r="AB6620" s="37"/>
    </row>
    <row r="6621" spans="1:28" x14ac:dyDescent="0.2">
      <c r="A6621" s="124"/>
      <c r="B6621" s="37"/>
      <c r="C6621" s="37"/>
      <c r="D6621" s="37"/>
      <c r="F6621" s="37"/>
      <c r="G6621" s="37"/>
      <c r="H6621" s="37"/>
      <c r="J6621" s="25"/>
      <c r="K6621" s="25"/>
      <c r="M6621" s="25"/>
      <c r="P6621" s="25"/>
      <c r="R6621" s="25"/>
      <c r="T6621" s="37"/>
      <c r="U6621" s="37"/>
      <c r="W6621" s="37"/>
      <c r="Y6621" s="37"/>
      <c r="Z6621" s="37"/>
      <c r="AB6621" s="37"/>
    </row>
    <row r="6622" spans="1:28" x14ac:dyDescent="0.2">
      <c r="A6622" s="124"/>
      <c r="B6622" s="37"/>
      <c r="C6622" s="37"/>
      <c r="D6622" s="37"/>
      <c r="F6622" s="37"/>
      <c r="G6622" s="37"/>
      <c r="H6622" s="37"/>
      <c r="J6622" s="25"/>
      <c r="K6622" s="25"/>
      <c r="M6622" s="25"/>
      <c r="P6622" s="25"/>
      <c r="R6622" s="25"/>
      <c r="T6622" s="37"/>
      <c r="U6622" s="37"/>
      <c r="W6622" s="37"/>
      <c r="Y6622" s="37"/>
      <c r="Z6622" s="37"/>
      <c r="AB6622" s="37"/>
    </row>
    <row r="6623" spans="1:28" x14ac:dyDescent="0.2">
      <c r="A6623" s="124"/>
      <c r="B6623" s="37"/>
      <c r="C6623" s="37"/>
      <c r="D6623" s="37"/>
      <c r="F6623" s="37"/>
      <c r="G6623" s="37"/>
      <c r="H6623" s="37"/>
      <c r="J6623" s="25"/>
      <c r="K6623" s="25"/>
      <c r="M6623" s="25"/>
      <c r="P6623" s="25"/>
      <c r="R6623" s="25"/>
      <c r="T6623" s="37"/>
      <c r="U6623" s="37"/>
      <c r="W6623" s="37"/>
      <c r="Y6623" s="37"/>
      <c r="Z6623" s="37"/>
      <c r="AB6623" s="37"/>
    </row>
    <row r="6624" spans="1:28" x14ac:dyDescent="0.2">
      <c r="A6624" s="124"/>
      <c r="B6624" s="37"/>
      <c r="C6624" s="37"/>
      <c r="D6624" s="37"/>
      <c r="F6624" s="37"/>
      <c r="G6624" s="37"/>
      <c r="H6624" s="37"/>
      <c r="J6624" s="25"/>
      <c r="K6624" s="25"/>
      <c r="M6624" s="25"/>
      <c r="P6624" s="25"/>
      <c r="R6624" s="25"/>
      <c r="T6624" s="37"/>
      <c r="U6624" s="37"/>
      <c r="W6624" s="37"/>
      <c r="Y6624" s="37"/>
      <c r="Z6624" s="37"/>
      <c r="AB6624" s="37"/>
    </row>
    <row r="6625" spans="1:28" x14ac:dyDescent="0.2">
      <c r="A6625" s="124"/>
      <c r="B6625" s="37"/>
      <c r="C6625" s="37"/>
      <c r="D6625" s="37"/>
      <c r="F6625" s="37"/>
      <c r="G6625" s="37"/>
      <c r="H6625" s="37"/>
      <c r="J6625" s="25"/>
      <c r="K6625" s="25"/>
      <c r="M6625" s="25"/>
      <c r="P6625" s="25"/>
      <c r="R6625" s="25"/>
      <c r="T6625" s="37"/>
      <c r="U6625" s="37"/>
      <c r="W6625" s="37"/>
      <c r="Y6625" s="37"/>
      <c r="Z6625" s="37"/>
      <c r="AB6625" s="37"/>
    </row>
    <row r="6626" spans="1:28" x14ac:dyDescent="0.2">
      <c r="A6626" s="124"/>
      <c r="B6626" s="37"/>
      <c r="C6626" s="37"/>
      <c r="D6626" s="37"/>
      <c r="F6626" s="37"/>
      <c r="G6626" s="37"/>
      <c r="H6626" s="37"/>
      <c r="J6626" s="25"/>
      <c r="K6626" s="25"/>
      <c r="M6626" s="25"/>
      <c r="P6626" s="25"/>
      <c r="R6626" s="25"/>
      <c r="T6626" s="37"/>
      <c r="U6626" s="37"/>
      <c r="W6626" s="37"/>
      <c r="Y6626" s="37"/>
      <c r="Z6626" s="37"/>
      <c r="AB6626" s="37"/>
    </row>
    <row r="6627" spans="1:28" x14ac:dyDescent="0.2">
      <c r="A6627" s="124"/>
      <c r="B6627" s="37"/>
      <c r="C6627" s="37"/>
      <c r="D6627" s="37"/>
      <c r="F6627" s="37"/>
      <c r="G6627" s="37"/>
      <c r="H6627" s="37"/>
      <c r="J6627" s="25"/>
      <c r="K6627" s="25"/>
      <c r="M6627" s="25"/>
      <c r="P6627" s="25"/>
      <c r="R6627" s="25"/>
      <c r="T6627" s="37"/>
      <c r="U6627" s="37"/>
      <c r="W6627" s="37"/>
      <c r="Y6627" s="37"/>
      <c r="Z6627" s="37"/>
      <c r="AB6627" s="37"/>
    </row>
    <row r="6628" spans="1:28" x14ac:dyDescent="0.2">
      <c r="A6628" s="124"/>
      <c r="B6628" s="37"/>
      <c r="C6628" s="37"/>
      <c r="D6628" s="37"/>
      <c r="F6628" s="37"/>
      <c r="G6628" s="37"/>
      <c r="H6628" s="37"/>
      <c r="J6628" s="25"/>
      <c r="K6628" s="25"/>
      <c r="M6628" s="25"/>
      <c r="P6628" s="25"/>
      <c r="R6628" s="25"/>
      <c r="T6628" s="37"/>
      <c r="U6628" s="37"/>
      <c r="W6628" s="37"/>
      <c r="Y6628" s="37"/>
      <c r="Z6628" s="37"/>
      <c r="AB6628" s="37"/>
    </row>
    <row r="6629" spans="1:28" x14ac:dyDescent="0.2">
      <c r="A6629" s="124"/>
      <c r="B6629" s="37"/>
      <c r="C6629" s="37"/>
      <c r="D6629" s="37"/>
      <c r="F6629" s="37"/>
      <c r="G6629" s="37"/>
      <c r="H6629" s="37"/>
      <c r="J6629" s="25"/>
      <c r="K6629" s="25"/>
      <c r="M6629" s="25"/>
      <c r="P6629" s="25"/>
      <c r="R6629" s="25"/>
      <c r="T6629" s="37"/>
      <c r="U6629" s="37"/>
      <c r="W6629" s="37"/>
      <c r="Y6629" s="37"/>
      <c r="Z6629" s="37"/>
      <c r="AB6629" s="37"/>
    </row>
    <row r="6630" spans="1:28" x14ac:dyDescent="0.2">
      <c r="A6630" s="124"/>
      <c r="B6630" s="37"/>
      <c r="C6630" s="37"/>
      <c r="D6630" s="37"/>
      <c r="F6630" s="37"/>
      <c r="G6630" s="37"/>
      <c r="H6630" s="37"/>
      <c r="J6630" s="25"/>
      <c r="K6630" s="25"/>
      <c r="M6630" s="25"/>
      <c r="P6630" s="25"/>
      <c r="R6630" s="25"/>
      <c r="T6630" s="37"/>
      <c r="U6630" s="37"/>
      <c r="W6630" s="37"/>
      <c r="Y6630" s="37"/>
      <c r="Z6630" s="37"/>
      <c r="AB6630" s="37"/>
    </row>
    <row r="6631" spans="1:28" x14ac:dyDescent="0.2">
      <c r="A6631" s="124"/>
      <c r="B6631" s="37"/>
      <c r="C6631" s="37"/>
      <c r="D6631" s="37"/>
      <c r="F6631" s="37"/>
      <c r="G6631" s="37"/>
      <c r="H6631" s="37"/>
      <c r="J6631" s="25"/>
      <c r="K6631" s="25"/>
      <c r="M6631" s="25"/>
      <c r="P6631" s="25"/>
      <c r="R6631" s="25"/>
      <c r="T6631" s="37"/>
      <c r="U6631" s="37"/>
      <c r="W6631" s="37"/>
      <c r="Y6631" s="37"/>
      <c r="Z6631" s="37"/>
      <c r="AB6631" s="37"/>
    </row>
    <row r="6632" spans="1:28" x14ac:dyDescent="0.2">
      <c r="A6632" s="124"/>
      <c r="B6632" s="37"/>
      <c r="C6632" s="37"/>
      <c r="D6632" s="37"/>
      <c r="F6632" s="37"/>
      <c r="G6632" s="37"/>
      <c r="H6632" s="37"/>
      <c r="J6632" s="25"/>
      <c r="K6632" s="25"/>
      <c r="M6632" s="25"/>
      <c r="P6632" s="25"/>
      <c r="R6632" s="25"/>
      <c r="T6632" s="37"/>
      <c r="U6632" s="37"/>
      <c r="W6632" s="37"/>
      <c r="Y6632" s="37"/>
      <c r="Z6632" s="37"/>
      <c r="AB6632" s="37"/>
    </row>
    <row r="6633" spans="1:28" x14ac:dyDescent="0.2">
      <c r="A6633" s="124"/>
      <c r="B6633" s="37"/>
      <c r="C6633" s="37"/>
      <c r="D6633" s="37"/>
      <c r="F6633" s="37"/>
      <c r="G6633" s="37"/>
      <c r="H6633" s="37"/>
      <c r="J6633" s="25"/>
      <c r="K6633" s="25"/>
      <c r="M6633" s="25"/>
      <c r="P6633" s="25"/>
      <c r="R6633" s="25"/>
      <c r="T6633" s="37"/>
      <c r="U6633" s="37"/>
      <c r="W6633" s="37"/>
      <c r="Y6633" s="37"/>
      <c r="Z6633" s="37"/>
      <c r="AB6633" s="37"/>
    </row>
    <row r="6634" spans="1:28" x14ac:dyDescent="0.2">
      <c r="A6634" s="124"/>
      <c r="B6634" s="37"/>
      <c r="C6634" s="37"/>
      <c r="D6634" s="37"/>
      <c r="F6634" s="37"/>
      <c r="G6634" s="37"/>
      <c r="H6634" s="37"/>
      <c r="J6634" s="25"/>
      <c r="K6634" s="25"/>
      <c r="M6634" s="25"/>
      <c r="P6634" s="25"/>
      <c r="R6634" s="25"/>
      <c r="T6634" s="37"/>
      <c r="U6634" s="37"/>
      <c r="W6634" s="37"/>
      <c r="Y6634" s="37"/>
      <c r="Z6634" s="37"/>
      <c r="AB6634" s="37"/>
    </row>
    <row r="6635" spans="1:28" x14ac:dyDescent="0.2">
      <c r="A6635" s="124"/>
      <c r="B6635" s="37"/>
      <c r="C6635" s="37"/>
      <c r="D6635" s="37"/>
      <c r="F6635" s="37"/>
      <c r="G6635" s="37"/>
      <c r="H6635" s="37"/>
      <c r="J6635" s="25"/>
      <c r="K6635" s="25"/>
      <c r="M6635" s="25"/>
      <c r="P6635" s="25"/>
      <c r="R6635" s="25"/>
      <c r="T6635" s="37"/>
      <c r="U6635" s="37"/>
      <c r="W6635" s="37"/>
      <c r="Y6635" s="37"/>
      <c r="Z6635" s="37"/>
      <c r="AB6635" s="37"/>
    </row>
    <row r="6636" spans="1:28" x14ac:dyDescent="0.2">
      <c r="A6636" s="124"/>
      <c r="B6636" s="37"/>
      <c r="C6636" s="37"/>
      <c r="D6636" s="37"/>
      <c r="F6636" s="37"/>
      <c r="G6636" s="37"/>
      <c r="H6636" s="37"/>
      <c r="J6636" s="25"/>
      <c r="K6636" s="25"/>
      <c r="M6636" s="25"/>
      <c r="P6636" s="25"/>
      <c r="R6636" s="25"/>
      <c r="T6636" s="37"/>
      <c r="U6636" s="37"/>
      <c r="W6636" s="37"/>
      <c r="Y6636" s="37"/>
      <c r="Z6636" s="37"/>
      <c r="AB6636" s="37"/>
    </row>
    <row r="6637" spans="1:28" x14ac:dyDescent="0.2">
      <c r="A6637" s="124"/>
      <c r="B6637" s="37"/>
      <c r="C6637" s="37"/>
      <c r="D6637" s="37"/>
      <c r="F6637" s="37"/>
      <c r="G6637" s="37"/>
      <c r="H6637" s="37"/>
      <c r="J6637" s="25"/>
      <c r="K6637" s="25"/>
      <c r="M6637" s="25"/>
      <c r="P6637" s="25"/>
      <c r="R6637" s="25"/>
      <c r="T6637" s="37"/>
      <c r="U6637" s="37"/>
      <c r="W6637" s="37"/>
      <c r="Y6637" s="37"/>
      <c r="Z6637" s="37"/>
      <c r="AB6637" s="37"/>
    </row>
    <row r="6638" spans="1:28" x14ac:dyDescent="0.2">
      <c r="A6638" s="124"/>
      <c r="B6638" s="37"/>
      <c r="C6638" s="37"/>
      <c r="D6638" s="37"/>
      <c r="F6638" s="37"/>
      <c r="G6638" s="37"/>
      <c r="H6638" s="37"/>
      <c r="J6638" s="25"/>
      <c r="K6638" s="25"/>
      <c r="M6638" s="25"/>
      <c r="P6638" s="25"/>
      <c r="R6638" s="25"/>
      <c r="T6638" s="37"/>
      <c r="U6638" s="37"/>
      <c r="W6638" s="37"/>
      <c r="Y6638" s="37"/>
      <c r="Z6638" s="37"/>
      <c r="AB6638" s="37"/>
    </row>
    <row r="6639" spans="1:28" x14ac:dyDescent="0.2">
      <c r="A6639" s="124"/>
      <c r="B6639" s="37"/>
      <c r="C6639" s="37"/>
      <c r="D6639" s="37"/>
      <c r="F6639" s="37"/>
      <c r="G6639" s="37"/>
      <c r="H6639" s="37"/>
      <c r="J6639" s="25"/>
      <c r="K6639" s="25"/>
      <c r="M6639" s="25"/>
      <c r="P6639" s="25"/>
      <c r="R6639" s="25"/>
      <c r="T6639" s="37"/>
      <c r="U6639" s="37"/>
      <c r="W6639" s="37"/>
      <c r="Y6639" s="37"/>
      <c r="Z6639" s="37"/>
      <c r="AB6639" s="37"/>
    </row>
    <row r="6640" spans="1:28" x14ac:dyDescent="0.2">
      <c r="A6640" s="124"/>
      <c r="B6640" s="37"/>
      <c r="C6640" s="37"/>
      <c r="D6640" s="37"/>
      <c r="F6640" s="37"/>
      <c r="G6640" s="37"/>
      <c r="H6640" s="37"/>
      <c r="J6640" s="25"/>
      <c r="K6640" s="25"/>
      <c r="M6640" s="25"/>
      <c r="P6640" s="25"/>
      <c r="R6640" s="25"/>
      <c r="T6640" s="37"/>
      <c r="U6640" s="37"/>
      <c r="W6640" s="37"/>
      <c r="Y6640" s="37"/>
      <c r="Z6640" s="37"/>
      <c r="AB6640" s="37"/>
    </row>
    <row r="6641" spans="1:28" x14ac:dyDescent="0.2">
      <c r="A6641" s="124"/>
      <c r="B6641" s="37"/>
      <c r="C6641" s="37"/>
      <c r="D6641" s="37"/>
      <c r="F6641" s="37"/>
      <c r="G6641" s="37"/>
      <c r="H6641" s="37"/>
      <c r="J6641" s="25"/>
      <c r="K6641" s="25"/>
      <c r="M6641" s="25"/>
      <c r="P6641" s="25"/>
      <c r="R6641" s="25"/>
      <c r="T6641" s="37"/>
      <c r="U6641" s="37"/>
      <c r="W6641" s="37"/>
      <c r="Y6641" s="37"/>
      <c r="Z6641" s="37"/>
      <c r="AB6641" s="37"/>
    </row>
    <row r="6642" spans="1:28" x14ac:dyDescent="0.2">
      <c r="A6642" s="124"/>
      <c r="B6642" s="37"/>
      <c r="C6642" s="37"/>
      <c r="D6642" s="37"/>
      <c r="F6642" s="37"/>
      <c r="G6642" s="37"/>
      <c r="H6642" s="37"/>
      <c r="J6642" s="25"/>
      <c r="K6642" s="25"/>
      <c r="M6642" s="25"/>
      <c r="P6642" s="25"/>
      <c r="R6642" s="25"/>
      <c r="T6642" s="37"/>
      <c r="U6642" s="37"/>
      <c r="W6642" s="37"/>
      <c r="Y6642" s="37"/>
      <c r="Z6642" s="37"/>
      <c r="AB6642" s="37"/>
    </row>
    <row r="6643" spans="1:28" x14ac:dyDescent="0.2">
      <c r="A6643" s="124"/>
      <c r="B6643" s="37"/>
      <c r="C6643" s="37"/>
      <c r="D6643" s="37"/>
      <c r="F6643" s="37"/>
      <c r="G6643" s="37"/>
      <c r="H6643" s="37"/>
      <c r="J6643" s="25"/>
      <c r="K6643" s="25"/>
      <c r="M6643" s="25"/>
      <c r="P6643" s="25"/>
      <c r="R6643" s="25"/>
      <c r="T6643" s="37"/>
      <c r="U6643" s="37"/>
      <c r="W6643" s="37"/>
      <c r="Y6643" s="37"/>
      <c r="Z6643" s="37"/>
      <c r="AB6643" s="37"/>
    </row>
    <row r="6644" spans="1:28" x14ac:dyDescent="0.2">
      <c r="A6644" s="124"/>
      <c r="B6644" s="37"/>
      <c r="C6644" s="37"/>
      <c r="D6644" s="37"/>
      <c r="F6644" s="37"/>
      <c r="G6644" s="37"/>
      <c r="H6644" s="37"/>
      <c r="J6644" s="25"/>
      <c r="K6644" s="25"/>
      <c r="M6644" s="25"/>
      <c r="P6644" s="25"/>
      <c r="R6644" s="25"/>
      <c r="T6644" s="37"/>
      <c r="U6644" s="37"/>
      <c r="W6644" s="37"/>
      <c r="Y6644" s="37"/>
      <c r="Z6644" s="37"/>
      <c r="AB6644" s="37"/>
    </row>
    <row r="6645" spans="1:28" x14ac:dyDescent="0.2">
      <c r="A6645" s="124"/>
      <c r="B6645" s="37"/>
      <c r="C6645" s="37"/>
      <c r="D6645" s="37"/>
      <c r="F6645" s="37"/>
      <c r="G6645" s="37"/>
      <c r="H6645" s="37"/>
      <c r="J6645" s="25"/>
      <c r="K6645" s="25"/>
      <c r="M6645" s="25"/>
      <c r="P6645" s="25"/>
      <c r="R6645" s="25"/>
      <c r="T6645" s="37"/>
      <c r="U6645" s="37"/>
      <c r="W6645" s="37"/>
      <c r="Y6645" s="37"/>
      <c r="Z6645" s="37"/>
      <c r="AB6645" s="37"/>
    </row>
    <row r="6646" spans="1:28" x14ac:dyDescent="0.2">
      <c r="A6646" s="124"/>
      <c r="B6646" s="37"/>
      <c r="C6646" s="37"/>
      <c r="D6646" s="37"/>
      <c r="F6646" s="37"/>
      <c r="G6646" s="37"/>
      <c r="H6646" s="37"/>
      <c r="J6646" s="25"/>
      <c r="K6646" s="25"/>
      <c r="M6646" s="25"/>
      <c r="P6646" s="25"/>
      <c r="R6646" s="25"/>
      <c r="T6646" s="37"/>
      <c r="U6646" s="37"/>
      <c r="W6646" s="37"/>
      <c r="Y6646" s="37"/>
      <c r="Z6646" s="37"/>
      <c r="AB6646" s="37"/>
    </row>
    <row r="6647" spans="1:28" x14ac:dyDescent="0.2">
      <c r="A6647" s="124"/>
      <c r="B6647" s="37"/>
      <c r="C6647" s="37"/>
      <c r="D6647" s="37"/>
      <c r="F6647" s="37"/>
      <c r="G6647" s="37"/>
      <c r="H6647" s="37"/>
      <c r="J6647" s="25"/>
      <c r="K6647" s="25"/>
      <c r="M6647" s="25"/>
      <c r="P6647" s="25"/>
      <c r="R6647" s="25"/>
      <c r="T6647" s="37"/>
      <c r="U6647" s="37"/>
      <c r="W6647" s="37"/>
      <c r="Y6647" s="37"/>
      <c r="Z6647" s="37"/>
      <c r="AB6647" s="37"/>
    </row>
    <row r="6648" spans="1:28" x14ac:dyDescent="0.2">
      <c r="A6648" s="124"/>
      <c r="B6648" s="37"/>
      <c r="C6648" s="37"/>
      <c r="D6648" s="37"/>
      <c r="F6648" s="37"/>
      <c r="G6648" s="37"/>
      <c r="H6648" s="37"/>
      <c r="J6648" s="25"/>
      <c r="K6648" s="25"/>
      <c r="M6648" s="25"/>
      <c r="P6648" s="25"/>
      <c r="R6648" s="25"/>
      <c r="T6648" s="37"/>
      <c r="U6648" s="37"/>
      <c r="W6648" s="37"/>
      <c r="Y6648" s="37"/>
      <c r="Z6648" s="37"/>
      <c r="AB6648" s="37"/>
    </row>
    <row r="6649" spans="1:28" x14ac:dyDescent="0.2">
      <c r="A6649" s="124"/>
      <c r="B6649" s="37"/>
      <c r="C6649" s="37"/>
      <c r="D6649" s="37"/>
      <c r="F6649" s="37"/>
      <c r="G6649" s="37"/>
      <c r="H6649" s="37"/>
      <c r="J6649" s="25"/>
      <c r="K6649" s="25"/>
      <c r="M6649" s="25"/>
      <c r="P6649" s="25"/>
      <c r="R6649" s="25"/>
      <c r="T6649" s="37"/>
      <c r="U6649" s="37"/>
      <c r="W6649" s="37"/>
      <c r="Y6649" s="37"/>
      <c r="Z6649" s="37"/>
      <c r="AB6649" s="37"/>
    </row>
    <row r="6650" spans="1:28" x14ac:dyDescent="0.2">
      <c r="A6650" s="124"/>
      <c r="B6650" s="37"/>
      <c r="C6650" s="37"/>
      <c r="D6650" s="37"/>
      <c r="F6650" s="37"/>
      <c r="G6650" s="37"/>
      <c r="H6650" s="37"/>
      <c r="J6650" s="25"/>
      <c r="K6650" s="25"/>
      <c r="M6650" s="25"/>
      <c r="P6650" s="25"/>
      <c r="R6650" s="25"/>
      <c r="T6650" s="37"/>
      <c r="U6650" s="37"/>
      <c r="W6650" s="37"/>
      <c r="Y6650" s="37"/>
      <c r="Z6650" s="37"/>
      <c r="AB6650" s="37"/>
    </row>
    <row r="6651" spans="1:28" x14ac:dyDescent="0.2">
      <c r="A6651" s="124"/>
      <c r="B6651" s="37"/>
      <c r="C6651" s="37"/>
      <c r="D6651" s="37"/>
      <c r="F6651" s="37"/>
      <c r="G6651" s="37"/>
      <c r="H6651" s="37"/>
      <c r="J6651" s="25"/>
      <c r="K6651" s="25"/>
      <c r="M6651" s="25"/>
      <c r="P6651" s="25"/>
      <c r="R6651" s="25"/>
      <c r="T6651" s="37"/>
      <c r="U6651" s="37"/>
      <c r="W6651" s="37"/>
      <c r="Y6651" s="37"/>
      <c r="Z6651" s="37"/>
      <c r="AB6651" s="37"/>
    </row>
    <row r="6652" spans="1:28" x14ac:dyDescent="0.2">
      <c r="A6652" s="124"/>
      <c r="B6652" s="37"/>
      <c r="C6652" s="37"/>
      <c r="D6652" s="37"/>
      <c r="F6652" s="37"/>
      <c r="G6652" s="37"/>
      <c r="H6652" s="37"/>
      <c r="J6652" s="25"/>
      <c r="K6652" s="25"/>
      <c r="M6652" s="25"/>
      <c r="P6652" s="25"/>
      <c r="R6652" s="25"/>
      <c r="T6652" s="37"/>
      <c r="U6652" s="37"/>
      <c r="W6652" s="37"/>
      <c r="Y6652" s="37"/>
      <c r="Z6652" s="37"/>
      <c r="AB6652" s="37"/>
    </row>
    <row r="6653" spans="1:28" x14ac:dyDescent="0.2">
      <c r="A6653" s="124"/>
      <c r="B6653" s="37"/>
      <c r="C6653" s="37"/>
      <c r="D6653" s="37"/>
      <c r="F6653" s="37"/>
      <c r="G6653" s="37"/>
      <c r="H6653" s="37"/>
      <c r="J6653" s="25"/>
      <c r="K6653" s="25"/>
      <c r="M6653" s="25"/>
      <c r="P6653" s="25"/>
      <c r="R6653" s="25"/>
      <c r="T6653" s="37"/>
      <c r="U6653" s="37"/>
      <c r="W6653" s="37"/>
      <c r="Y6653" s="37"/>
      <c r="Z6653" s="37"/>
      <c r="AB6653" s="37"/>
    </row>
    <row r="6654" spans="1:28" x14ac:dyDescent="0.2">
      <c r="A6654" s="124"/>
      <c r="B6654" s="37"/>
      <c r="C6654" s="37"/>
      <c r="D6654" s="37"/>
      <c r="F6654" s="37"/>
      <c r="G6654" s="37"/>
      <c r="H6654" s="37"/>
      <c r="J6654" s="25"/>
      <c r="K6654" s="25"/>
      <c r="M6654" s="25"/>
      <c r="P6654" s="25"/>
      <c r="R6654" s="25"/>
      <c r="T6654" s="37"/>
      <c r="U6654" s="37"/>
      <c r="W6654" s="37"/>
      <c r="Y6654" s="37"/>
      <c r="Z6654" s="37"/>
      <c r="AB6654" s="37"/>
    </row>
    <row r="6655" spans="1:28" x14ac:dyDescent="0.2">
      <c r="A6655" s="124"/>
      <c r="B6655" s="37"/>
      <c r="C6655" s="37"/>
      <c r="D6655" s="37"/>
      <c r="F6655" s="37"/>
      <c r="G6655" s="37"/>
      <c r="H6655" s="37"/>
      <c r="J6655" s="25"/>
      <c r="K6655" s="25"/>
      <c r="M6655" s="25"/>
      <c r="P6655" s="25"/>
      <c r="R6655" s="25"/>
      <c r="T6655" s="37"/>
      <c r="U6655" s="37"/>
      <c r="W6655" s="37"/>
      <c r="Y6655" s="37"/>
      <c r="Z6655" s="37"/>
      <c r="AB6655" s="37"/>
    </row>
    <row r="6656" spans="1:28" x14ac:dyDescent="0.2">
      <c r="A6656" s="124"/>
      <c r="B6656" s="37"/>
      <c r="C6656" s="37"/>
      <c r="D6656" s="37"/>
      <c r="F6656" s="37"/>
      <c r="G6656" s="37"/>
      <c r="H6656" s="37"/>
      <c r="J6656" s="25"/>
      <c r="K6656" s="25"/>
      <c r="M6656" s="25"/>
      <c r="P6656" s="25"/>
      <c r="R6656" s="25"/>
      <c r="T6656" s="37"/>
      <c r="U6656" s="37"/>
      <c r="W6656" s="37"/>
      <c r="Y6656" s="37"/>
      <c r="Z6656" s="37"/>
      <c r="AB6656" s="37"/>
    </row>
    <row r="6657" spans="1:28" x14ac:dyDescent="0.2">
      <c r="A6657" s="124"/>
      <c r="B6657" s="37"/>
      <c r="C6657" s="37"/>
      <c r="D6657" s="37"/>
      <c r="F6657" s="37"/>
      <c r="G6657" s="37"/>
      <c r="H6657" s="37"/>
      <c r="J6657" s="25"/>
      <c r="K6657" s="25"/>
      <c r="M6657" s="25"/>
      <c r="P6657" s="25"/>
      <c r="R6657" s="25"/>
      <c r="T6657" s="37"/>
      <c r="U6657" s="37"/>
      <c r="W6657" s="37"/>
      <c r="Y6657" s="37"/>
      <c r="Z6657" s="37"/>
      <c r="AB6657" s="37"/>
    </row>
    <row r="6658" spans="1:28" x14ac:dyDescent="0.2">
      <c r="A6658" s="124"/>
      <c r="B6658" s="37"/>
      <c r="C6658" s="37"/>
      <c r="D6658" s="37"/>
      <c r="F6658" s="37"/>
      <c r="G6658" s="37"/>
      <c r="H6658" s="37"/>
      <c r="J6658" s="25"/>
      <c r="K6658" s="25"/>
      <c r="M6658" s="25"/>
      <c r="P6658" s="25"/>
      <c r="R6658" s="25"/>
      <c r="T6658" s="37"/>
      <c r="U6658" s="37"/>
      <c r="W6658" s="37"/>
      <c r="Y6658" s="37"/>
      <c r="Z6658" s="37"/>
      <c r="AB6658" s="37"/>
    </row>
    <row r="6659" spans="1:28" x14ac:dyDescent="0.2">
      <c r="A6659" s="124"/>
      <c r="B6659" s="37"/>
      <c r="C6659" s="37"/>
      <c r="D6659" s="37"/>
      <c r="F6659" s="37"/>
      <c r="G6659" s="37"/>
      <c r="H6659" s="37"/>
      <c r="J6659" s="25"/>
      <c r="K6659" s="25"/>
      <c r="M6659" s="25"/>
      <c r="P6659" s="25"/>
      <c r="R6659" s="25"/>
      <c r="T6659" s="37"/>
      <c r="U6659" s="37"/>
      <c r="W6659" s="37"/>
      <c r="Y6659" s="37"/>
      <c r="Z6659" s="37"/>
      <c r="AB6659" s="37"/>
    </row>
    <row r="6660" spans="1:28" x14ac:dyDescent="0.2">
      <c r="A6660" s="124"/>
      <c r="B6660" s="37"/>
      <c r="C6660" s="37"/>
      <c r="D6660" s="37"/>
      <c r="F6660" s="37"/>
      <c r="G6660" s="37"/>
      <c r="H6660" s="37"/>
      <c r="J6660" s="25"/>
      <c r="K6660" s="25"/>
      <c r="M6660" s="25"/>
      <c r="P6660" s="25"/>
      <c r="R6660" s="25"/>
      <c r="T6660" s="37"/>
      <c r="U6660" s="37"/>
      <c r="W6660" s="37"/>
      <c r="Y6660" s="37"/>
      <c r="Z6660" s="37"/>
      <c r="AB6660" s="37"/>
    </row>
    <row r="6661" spans="1:28" x14ac:dyDescent="0.2">
      <c r="A6661" s="124"/>
      <c r="B6661" s="37"/>
      <c r="C6661" s="37"/>
      <c r="D6661" s="37"/>
      <c r="F6661" s="37"/>
      <c r="G6661" s="37"/>
      <c r="H6661" s="37"/>
      <c r="J6661" s="25"/>
      <c r="K6661" s="25"/>
      <c r="M6661" s="25"/>
      <c r="P6661" s="25"/>
      <c r="R6661" s="25"/>
      <c r="T6661" s="37"/>
      <c r="U6661" s="37"/>
      <c r="W6661" s="37"/>
      <c r="Y6661" s="37"/>
      <c r="Z6661" s="37"/>
      <c r="AB6661" s="37"/>
    </row>
    <row r="6662" spans="1:28" x14ac:dyDescent="0.2">
      <c r="A6662" s="124"/>
      <c r="B6662" s="37"/>
      <c r="C6662" s="37"/>
      <c r="D6662" s="37"/>
      <c r="F6662" s="37"/>
      <c r="G6662" s="37"/>
      <c r="H6662" s="37"/>
      <c r="J6662" s="25"/>
      <c r="K6662" s="25"/>
      <c r="M6662" s="25"/>
      <c r="P6662" s="25"/>
      <c r="R6662" s="25"/>
      <c r="T6662" s="37"/>
      <c r="U6662" s="37"/>
      <c r="W6662" s="37"/>
      <c r="Y6662" s="37"/>
      <c r="Z6662" s="37"/>
      <c r="AB6662" s="37"/>
    </row>
    <row r="6663" spans="1:28" x14ac:dyDescent="0.2">
      <c r="A6663" s="124"/>
      <c r="B6663" s="37"/>
      <c r="C6663" s="37"/>
      <c r="D6663" s="37"/>
      <c r="F6663" s="37"/>
      <c r="G6663" s="37"/>
      <c r="H6663" s="37"/>
      <c r="J6663" s="25"/>
      <c r="K6663" s="25"/>
      <c r="M6663" s="25"/>
      <c r="P6663" s="25"/>
      <c r="R6663" s="25"/>
      <c r="T6663" s="37"/>
      <c r="U6663" s="37"/>
      <c r="W6663" s="37"/>
      <c r="Y6663" s="37"/>
      <c r="Z6663" s="37"/>
      <c r="AB6663" s="37"/>
    </row>
    <row r="6664" spans="1:28" x14ac:dyDescent="0.2">
      <c r="A6664" s="124"/>
      <c r="B6664" s="37"/>
      <c r="C6664" s="37"/>
      <c r="D6664" s="37"/>
      <c r="F6664" s="37"/>
      <c r="G6664" s="37"/>
      <c r="H6664" s="37"/>
      <c r="J6664" s="25"/>
      <c r="K6664" s="25"/>
      <c r="M6664" s="25"/>
      <c r="P6664" s="25"/>
      <c r="R6664" s="25"/>
      <c r="T6664" s="37"/>
      <c r="U6664" s="37"/>
      <c r="W6664" s="37"/>
      <c r="Y6664" s="37"/>
      <c r="Z6664" s="37"/>
      <c r="AB6664" s="37"/>
    </row>
    <row r="6665" spans="1:28" x14ac:dyDescent="0.2">
      <c r="A6665" s="124"/>
      <c r="B6665" s="37"/>
      <c r="C6665" s="37"/>
      <c r="D6665" s="37"/>
      <c r="F6665" s="37"/>
      <c r="G6665" s="37"/>
      <c r="H6665" s="37"/>
      <c r="J6665" s="25"/>
      <c r="K6665" s="25"/>
      <c r="M6665" s="25"/>
      <c r="P6665" s="25"/>
      <c r="R6665" s="25"/>
      <c r="T6665" s="37"/>
      <c r="U6665" s="37"/>
      <c r="W6665" s="37"/>
      <c r="Y6665" s="37"/>
      <c r="Z6665" s="37"/>
      <c r="AB6665" s="37"/>
    </row>
    <row r="6666" spans="1:28" x14ac:dyDescent="0.2">
      <c r="A6666" s="124"/>
      <c r="B6666" s="37"/>
      <c r="C6666" s="37"/>
      <c r="D6666" s="37"/>
      <c r="F6666" s="37"/>
      <c r="G6666" s="37"/>
      <c r="H6666" s="37"/>
      <c r="J6666" s="25"/>
      <c r="K6666" s="25"/>
      <c r="M6666" s="25"/>
      <c r="P6666" s="25"/>
      <c r="R6666" s="25"/>
      <c r="T6666" s="37"/>
      <c r="U6666" s="37"/>
      <c r="W6666" s="37"/>
      <c r="Y6666" s="37"/>
      <c r="Z6666" s="37"/>
      <c r="AB6666" s="37"/>
    </row>
    <row r="6667" spans="1:28" x14ac:dyDescent="0.2">
      <c r="A6667" s="124"/>
      <c r="B6667" s="37"/>
      <c r="C6667" s="37"/>
      <c r="D6667" s="37"/>
      <c r="F6667" s="37"/>
      <c r="G6667" s="37"/>
      <c r="H6667" s="37"/>
      <c r="J6667" s="25"/>
      <c r="K6667" s="25"/>
      <c r="M6667" s="25"/>
      <c r="P6667" s="25"/>
      <c r="R6667" s="25"/>
      <c r="T6667" s="37"/>
      <c r="U6667" s="37"/>
      <c r="W6667" s="37"/>
      <c r="Y6667" s="37"/>
      <c r="Z6667" s="37"/>
      <c r="AB6667" s="37"/>
    </row>
    <row r="6668" spans="1:28" x14ac:dyDescent="0.2">
      <c r="A6668" s="124"/>
      <c r="B6668" s="37"/>
      <c r="C6668" s="37"/>
      <c r="D6668" s="37"/>
      <c r="F6668" s="37"/>
      <c r="G6668" s="37"/>
      <c r="H6668" s="37"/>
      <c r="J6668" s="25"/>
      <c r="K6668" s="25"/>
      <c r="M6668" s="25"/>
      <c r="P6668" s="25"/>
      <c r="R6668" s="25"/>
      <c r="T6668" s="37"/>
      <c r="U6668" s="37"/>
      <c r="W6668" s="37"/>
      <c r="Y6668" s="37"/>
      <c r="Z6668" s="37"/>
      <c r="AB6668" s="37"/>
    </row>
    <row r="6669" spans="1:28" x14ac:dyDescent="0.2">
      <c r="A6669" s="124"/>
      <c r="B6669" s="37"/>
      <c r="C6669" s="37"/>
      <c r="D6669" s="37"/>
      <c r="F6669" s="37"/>
      <c r="G6669" s="37"/>
      <c r="H6669" s="37"/>
      <c r="J6669" s="25"/>
      <c r="K6669" s="25"/>
      <c r="M6669" s="25"/>
      <c r="P6669" s="25"/>
      <c r="R6669" s="25"/>
      <c r="T6669" s="37"/>
      <c r="U6669" s="37"/>
      <c r="W6669" s="37"/>
      <c r="Y6669" s="37"/>
      <c r="Z6669" s="37"/>
      <c r="AB6669" s="37"/>
    </row>
    <row r="6670" spans="1:28" x14ac:dyDescent="0.2">
      <c r="A6670" s="124"/>
      <c r="B6670" s="37"/>
      <c r="C6670" s="37"/>
      <c r="D6670" s="37"/>
      <c r="F6670" s="37"/>
      <c r="G6670" s="37"/>
      <c r="H6670" s="37"/>
      <c r="J6670" s="25"/>
      <c r="K6670" s="25"/>
      <c r="M6670" s="25"/>
      <c r="P6670" s="25"/>
      <c r="R6670" s="25"/>
      <c r="T6670" s="37"/>
      <c r="U6670" s="37"/>
      <c r="W6670" s="37"/>
      <c r="Y6670" s="37"/>
      <c r="Z6670" s="37"/>
      <c r="AB6670" s="37"/>
    </row>
    <row r="6671" spans="1:28" x14ac:dyDescent="0.2">
      <c r="A6671" s="124"/>
      <c r="B6671" s="37"/>
      <c r="C6671" s="37"/>
      <c r="D6671" s="37"/>
      <c r="F6671" s="37"/>
      <c r="G6671" s="37"/>
      <c r="H6671" s="37"/>
      <c r="J6671" s="25"/>
      <c r="K6671" s="25"/>
      <c r="M6671" s="25"/>
      <c r="P6671" s="25"/>
      <c r="R6671" s="25"/>
      <c r="T6671" s="37"/>
      <c r="U6671" s="37"/>
      <c r="W6671" s="37"/>
      <c r="Y6671" s="37"/>
      <c r="Z6671" s="37"/>
      <c r="AB6671" s="37"/>
    </row>
    <row r="6672" spans="1:28" x14ac:dyDescent="0.2">
      <c r="A6672" s="124"/>
      <c r="B6672" s="37"/>
      <c r="C6672" s="37"/>
      <c r="D6672" s="37"/>
      <c r="F6672" s="37"/>
      <c r="G6672" s="37"/>
      <c r="H6672" s="37"/>
      <c r="J6672" s="25"/>
      <c r="K6672" s="25"/>
      <c r="M6672" s="25"/>
      <c r="P6672" s="25"/>
      <c r="R6672" s="25"/>
      <c r="T6672" s="37"/>
      <c r="U6672" s="37"/>
      <c r="W6672" s="37"/>
      <c r="Y6672" s="37"/>
      <c r="Z6672" s="37"/>
      <c r="AB6672" s="37"/>
    </row>
    <row r="6673" spans="1:28" x14ac:dyDescent="0.2">
      <c r="A6673" s="124"/>
      <c r="B6673" s="37"/>
      <c r="C6673" s="37"/>
      <c r="D6673" s="37"/>
      <c r="F6673" s="37"/>
      <c r="G6673" s="37"/>
      <c r="H6673" s="37"/>
      <c r="J6673" s="25"/>
      <c r="K6673" s="25"/>
      <c r="M6673" s="25"/>
      <c r="P6673" s="25"/>
      <c r="R6673" s="25"/>
      <c r="T6673" s="37"/>
      <c r="U6673" s="37"/>
      <c r="W6673" s="37"/>
      <c r="Y6673" s="37"/>
      <c r="Z6673" s="37"/>
      <c r="AB6673" s="37"/>
    </row>
    <row r="6674" spans="1:28" x14ac:dyDescent="0.2">
      <c r="A6674" s="124"/>
      <c r="B6674" s="37"/>
      <c r="C6674" s="37"/>
      <c r="D6674" s="37"/>
      <c r="F6674" s="37"/>
      <c r="G6674" s="37"/>
      <c r="H6674" s="37"/>
      <c r="J6674" s="25"/>
      <c r="K6674" s="25"/>
      <c r="M6674" s="25"/>
      <c r="P6674" s="25"/>
      <c r="R6674" s="25"/>
      <c r="T6674" s="37"/>
      <c r="U6674" s="37"/>
      <c r="W6674" s="37"/>
      <c r="Y6674" s="37"/>
      <c r="Z6674" s="37"/>
      <c r="AB6674" s="37"/>
    </row>
    <row r="6675" spans="1:28" x14ac:dyDescent="0.2">
      <c r="A6675" s="124"/>
      <c r="B6675" s="37"/>
      <c r="C6675" s="37"/>
      <c r="D6675" s="37"/>
      <c r="F6675" s="37"/>
      <c r="G6675" s="37"/>
      <c r="H6675" s="37"/>
      <c r="J6675" s="25"/>
      <c r="K6675" s="25"/>
      <c r="M6675" s="25"/>
      <c r="P6675" s="25"/>
      <c r="R6675" s="25"/>
      <c r="T6675" s="37"/>
      <c r="U6675" s="37"/>
      <c r="W6675" s="37"/>
      <c r="Y6675" s="37"/>
      <c r="Z6675" s="37"/>
      <c r="AB6675" s="37"/>
    </row>
    <row r="6676" spans="1:28" x14ac:dyDescent="0.2">
      <c r="A6676" s="124"/>
      <c r="B6676" s="37"/>
      <c r="C6676" s="37"/>
      <c r="D6676" s="37"/>
      <c r="F6676" s="37"/>
      <c r="G6676" s="37"/>
      <c r="H6676" s="37"/>
      <c r="J6676" s="25"/>
      <c r="K6676" s="25"/>
      <c r="M6676" s="25"/>
      <c r="P6676" s="25"/>
      <c r="R6676" s="25"/>
      <c r="T6676" s="37"/>
      <c r="U6676" s="37"/>
      <c r="W6676" s="37"/>
      <c r="Y6676" s="37"/>
      <c r="Z6676" s="37"/>
      <c r="AB6676" s="37"/>
    </row>
    <row r="6677" spans="1:28" x14ac:dyDescent="0.2">
      <c r="A6677" s="124"/>
      <c r="B6677" s="37"/>
      <c r="C6677" s="37"/>
      <c r="D6677" s="37"/>
      <c r="F6677" s="37"/>
      <c r="G6677" s="37"/>
      <c r="H6677" s="37"/>
      <c r="J6677" s="25"/>
      <c r="K6677" s="25"/>
      <c r="M6677" s="25"/>
      <c r="P6677" s="25"/>
      <c r="R6677" s="25"/>
      <c r="T6677" s="37"/>
      <c r="U6677" s="37"/>
      <c r="W6677" s="37"/>
      <c r="Y6677" s="37"/>
      <c r="Z6677" s="37"/>
      <c r="AB6677" s="37"/>
    </row>
    <row r="6678" spans="1:28" x14ac:dyDescent="0.2">
      <c r="A6678" s="124"/>
      <c r="B6678" s="37"/>
      <c r="C6678" s="37"/>
      <c r="D6678" s="37"/>
      <c r="F6678" s="37"/>
      <c r="G6678" s="37"/>
      <c r="H6678" s="37"/>
      <c r="J6678" s="25"/>
      <c r="K6678" s="25"/>
      <c r="M6678" s="25"/>
      <c r="P6678" s="25"/>
      <c r="R6678" s="25"/>
      <c r="T6678" s="37"/>
      <c r="U6678" s="37"/>
      <c r="W6678" s="37"/>
      <c r="Y6678" s="37"/>
      <c r="Z6678" s="37"/>
      <c r="AB6678" s="37"/>
    </row>
    <row r="6679" spans="1:28" x14ac:dyDescent="0.2">
      <c r="A6679" s="124"/>
      <c r="B6679" s="37"/>
      <c r="C6679" s="37"/>
      <c r="D6679" s="37"/>
      <c r="F6679" s="37"/>
      <c r="G6679" s="37"/>
      <c r="H6679" s="37"/>
      <c r="J6679" s="25"/>
      <c r="K6679" s="25"/>
      <c r="M6679" s="25"/>
      <c r="P6679" s="25"/>
      <c r="R6679" s="25"/>
      <c r="T6679" s="37"/>
      <c r="U6679" s="37"/>
      <c r="W6679" s="37"/>
      <c r="Y6679" s="37"/>
      <c r="Z6679" s="37"/>
      <c r="AB6679" s="37"/>
    </row>
    <row r="6680" spans="1:28" x14ac:dyDescent="0.2">
      <c r="A6680" s="124"/>
      <c r="B6680" s="37"/>
      <c r="C6680" s="37"/>
      <c r="D6680" s="37"/>
      <c r="F6680" s="37"/>
      <c r="G6680" s="37"/>
      <c r="H6680" s="37"/>
      <c r="J6680" s="25"/>
      <c r="K6680" s="25"/>
      <c r="M6680" s="25"/>
      <c r="P6680" s="25"/>
      <c r="R6680" s="25"/>
      <c r="T6680" s="37"/>
      <c r="U6680" s="37"/>
      <c r="W6680" s="37"/>
      <c r="Y6680" s="37"/>
      <c r="Z6680" s="37"/>
      <c r="AB6680" s="37"/>
    </row>
    <row r="6681" spans="1:28" x14ac:dyDescent="0.2">
      <c r="A6681" s="124"/>
      <c r="B6681" s="37"/>
      <c r="C6681" s="37"/>
      <c r="D6681" s="37"/>
      <c r="F6681" s="37"/>
      <c r="G6681" s="37"/>
      <c r="H6681" s="37"/>
      <c r="J6681" s="25"/>
      <c r="K6681" s="25"/>
      <c r="M6681" s="25"/>
      <c r="P6681" s="25"/>
      <c r="R6681" s="25"/>
      <c r="T6681" s="37"/>
      <c r="U6681" s="37"/>
      <c r="W6681" s="37"/>
      <c r="Y6681" s="37"/>
      <c r="Z6681" s="37"/>
      <c r="AB6681" s="37"/>
    </row>
    <row r="6682" spans="1:28" x14ac:dyDescent="0.2">
      <c r="A6682" s="124"/>
      <c r="B6682" s="37"/>
      <c r="C6682" s="37"/>
      <c r="D6682" s="37"/>
      <c r="F6682" s="37"/>
      <c r="G6682" s="37"/>
      <c r="H6682" s="37"/>
      <c r="J6682" s="25"/>
      <c r="K6682" s="25"/>
      <c r="M6682" s="25"/>
      <c r="P6682" s="25"/>
      <c r="R6682" s="25"/>
      <c r="T6682" s="37"/>
      <c r="U6682" s="37"/>
      <c r="W6682" s="37"/>
      <c r="Y6682" s="37"/>
      <c r="Z6682" s="37"/>
      <c r="AB6682" s="37"/>
    </row>
    <row r="6683" spans="1:28" x14ac:dyDescent="0.2">
      <c r="A6683" s="124"/>
      <c r="B6683" s="37"/>
      <c r="C6683" s="37"/>
      <c r="D6683" s="37"/>
      <c r="F6683" s="37"/>
      <c r="G6683" s="37"/>
      <c r="H6683" s="37"/>
      <c r="J6683" s="25"/>
      <c r="K6683" s="25"/>
      <c r="M6683" s="25"/>
      <c r="P6683" s="25"/>
      <c r="R6683" s="25"/>
      <c r="T6683" s="37"/>
      <c r="U6683" s="37"/>
      <c r="W6683" s="37"/>
      <c r="Y6683" s="37"/>
      <c r="Z6683" s="37"/>
      <c r="AB6683" s="37"/>
    </row>
    <row r="6684" spans="1:28" x14ac:dyDescent="0.2">
      <c r="A6684" s="124"/>
      <c r="B6684" s="37"/>
      <c r="C6684" s="37"/>
      <c r="D6684" s="37"/>
      <c r="F6684" s="37"/>
      <c r="G6684" s="37"/>
      <c r="H6684" s="37"/>
      <c r="J6684" s="25"/>
      <c r="K6684" s="25"/>
      <c r="M6684" s="25"/>
      <c r="P6684" s="25"/>
      <c r="R6684" s="25"/>
      <c r="T6684" s="37"/>
      <c r="U6684" s="37"/>
      <c r="W6684" s="37"/>
      <c r="Y6684" s="37"/>
      <c r="Z6684" s="37"/>
      <c r="AB6684" s="37"/>
    </row>
    <row r="6685" spans="1:28" x14ac:dyDescent="0.2">
      <c r="A6685" s="124"/>
      <c r="B6685" s="37"/>
      <c r="C6685" s="37"/>
      <c r="D6685" s="37"/>
      <c r="F6685" s="37"/>
      <c r="G6685" s="37"/>
      <c r="H6685" s="37"/>
      <c r="J6685" s="25"/>
      <c r="K6685" s="25"/>
      <c r="M6685" s="25"/>
      <c r="P6685" s="25"/>
      <c r="R6685" s="25"/>
      <c r="T6685" s="37"/>
      <c r="U6685" s="37"/>
      <c r="W6685" s="37"/>
      <c r="Y6685" s="37"/>
      <c r="Z6685" s="37"/>
      <c r="AB6685" s="37"/>
    </row>
    <row r="6686" spans="1:28" x14ac:dyDescent="0.2">
      <c r="A6686" s="124"/>
      <c r="B6686" s="37"/>
      <c r="C6686" s="37"/>
      <c r="D6686" s="37"/>
      <c r="F6686" s="37"/>
      <c r="G6686" s="37"/>
      <c r="H6686" s="37"/>
      <c r="J6686" s="25"/>
      <c r="K6686" s="25"/>
      <c r="M6686" s="25"/>
      <c r="P6686" s="25"/>
      <c r="R6686" s="25"/>
      <c r="T6686" s="37"/>
      <c r="U6686" s="37"/>
      <c r="W6686" s="37"/>
      <c r="Y6686" s="37"/>
      <c r="Z6686" s="37"/>
      <c r="AB6686" s="37"/>
    </row>
    <row r="6687" spans="1:28" x14ac:dyDescent="0.2">
      <c r="A6687" s="124"/>
      <c r="B6687" s="37"/>
      <c r="C6687" s="37"/>
      <c r="D6687" s="37"/>
      <c r="F6687" s="37"/>
      <c r="G6687" s="37"/>
      <c r="H6687" s="37"/>
      <c r="J6687" s="25"/>
      <c r="K6687" s="25"/>
      <c r="M6687" s="25"/>
      <c r="P6687" s="25"/>
      <c r="R6687" s="25"/>
      <c r="T6687" s="37"/>
      <c r="U6687" s="37"/>
      <c r="W6687" s="37"/>
      <c r="Y6687" s="37"/>
      <c r="Z6687" s="37"/>
      <c r="AB6687" s="37"/>
    </row>
    <row r="6688" spans="1:28" x14ac:dyDescent="0.2">
      <c r="A6688" s="124"/>
      <c r="B6688" s="37"/>
      <c r="C6688" s="37"/>
      <c r="D6688" s="37"/>
      <c r="F6688" s="37"/>
      <c r="G6688" s="37"/>
      <c r="H6688" s="37"/>
      <c r="J6688" s="25"/>
      <c r="K6688" s="25"/>
      <c r="M6688" s="25"/>
      <c r="P6688" s="25"/>
      <c r="R6688" s="25"/>
      <c r="T6688" s="37"/>
      <c r="U6688" s="37"/>
      <c r="W6688" s="37"/>
      <c r="Y6688" s="37"/>
      <c r="Z6688" s="37"/>
      <c r="AB6688" s="37"/>
    </row>
    <row r="6689" spans="1:28" x14ac:dyDescent="0.2">
      <c r="A6689" s="124"/>
      <c r="B6689" s="37"/>
      <c r="C6689" s="37"/>
      <c r="D6689" s="37"/>
      <c r="F6689" s="37"/>
      <c r="G6689" s="37"/>
      <c r="H6689" s="37"/>
      <c r="J6689" s="25"/>
      <c r="K6689" s="25"/>
      <c r="M6689" s="25"/>
      <c r="P6689" s="25"/>
      <c r="R6689" s="25"/>
      <c r="T6689" s="37"/>
      <c r="U6689" s="37"/>
      <c r="W6689" s="37"/>
      <c r="Y6689" s="37"/>
      <c r="Z6689" s="37"/>
      <c r="AB6689" s="37"/>
    </row>
    <row r="6690" spans="1:28" x14ac:dyDescent="0.2">
      <c r="A6690" s="124"/>
      <c r="B6690" s="37"/>
      <c r="C6690" s="37"/>
      <c r="D6690" s="37"/>
      <c r="F6690" s="37"/>
      <c r="G6690" s="37"/>
      <c r="H6690" s="37"/>
      <c r="J6690" s="25"/>
      <c r="K6690" s="25"/>
      <c r="M6690" s="25"/>
      <c r="P6690" s="25"/>
      <c r="R6690" s="25"/>
      <c r="T6690" s="37"/>
      <c r="U6690" s="37"/>
      <c r="W6690" s="37"/>
      <c r="Y6690" s="37"/>
      <c r="Z6690" s="37"/>
      <c r="AB6690" s="37"/>
    </row>
    <row r="6691" spans="1:28" x14ac:dyDescent="0.2">
      <c r="A6691" s="124"/>
      <c r="B6691" s="37"/>
      <c r="C6691" s="37"/>
      <c r="D6691" s="37"/>
      <c r="F6691" s="37"/>
      <c r="G6691" s="37"/>
      <c r="H6691" s="37"/>
      <c r="J6691" s="25"/>
      <c r="K6691" s="25"/>
      <c r="M6691" s="25"/>
      <c r="P6691" s="25"/>
      <c r="R6691" s="25"/>
      <c r="T6691" s="37"/>
      <c r="U6691" s="37"/>
      <c r="W6691" s="37"/>
      <c r="Y6691" s="37"/>
      <c r="Z6691" s="37"/>
      <c r="AB6691" s="37"/>
    </row>
    <row r="6692" spans="1:28" x14ac:dyDescent="0.2">
      <c r="A6692" s="124"/>
      <c r="B6692" s="37"/>
      <c r="C6692" s="37"/>
      <c r="D6692" s="37"/>
      <c r="F6692" s="37"/>
      <c r="G6692" s="37"/>
      <c r="H6692" s="37"/>
      <c r="J6692" s="25"/>
      <c r="K6692" s="25"/>
      <c r="M6692" s="25"/>
      <c r="P6692" s="25"/>
      <c r="R6692" s="25"/>
      <c r="T6692" s="37"/>
      <c r="U6692" s="37"/>
      <c r="W6692" s="37"/>
      <c r="Y6692" s="37"/>
      <c r="Z6692" s="37"/>
      <c r="AB6692" s="37"/>
    </row>
    <row r="6693" spans="1:28" x14ac:dyDescent="0.2">
      <c r="A6693" s="124"/>
      <c r="B6693" s="37"/>
      <c r="C6693" s="37"/>
      <c r="D6693" s="37"/>
      <c r="F6693" s="37"/>
      <c r="G6693" s="37"/>
      <c r="H6693" s="37"/>
      <c r="J6693" s="25"/>
      <c r="K6693" s="25"/>
      <c r="M6693" s="25"/>
      <c r="P6693" s="25"/>
      <c r="R6693" s="25"/>
      <c r="T6693" s="37"/>
      <c r="U6693" s="37"/>
      <c r="W6693" s="37"/>
      <c r="Y6693" s="37"/>
      <c r="Z6693" s="37"/>
      <c r="AB6693" s="37"/>
    </row>
    <row r="6694" spans="1:28" x14ac:dyDescent="0.2">
      <c r="A6694" s="124"/>
      <c r="B6694" s="37"/>
      <c r="C6694" s="37"/>
      <c r="D6694" s="37"/>
      <c r="F6694" s="37"/>
      <c r="G6694" s="37"/>
      <c r="H6694" s="37"/>
      <c r="J6694" s="25"/>
      <c r="K6694" s="25"/>
      <c r="M6694" s="25"/>
      <c r="P6694" s="25"/>
      <c r="R6694" s="25"/>
      <c r="T6694" s="37"/>
      <c r="U6694" s="37"/>
      <c r="W6694" s="37"/>
      <c r="Y6694" s="37"/>
      <c r="Z6694" s="37"/>
      <c r="AB6694" s="37"/>
    </row>
    <row r="6695" spans="1:28" x14ac:dyDescent="0.2">
      <c r="A6695" s="124"/>
      <c r="B6695" s="37"/>
      <c r="C6695" s="37"/>
      <c r="D6695" s="37"/>
      <c r="F6695" s="37"/>
      <c r="G6695" s="37"/>
      <c r="H6695" s="37"/>
      <c r="J6695" s="25"/>
      <c r="K6695" s="25"/>
      <c r="M6695" s="25"/>
      <c r="P6695" s="25"/>
      <c r="R6695" s="25"/>
      <c r="T6695" s="37"/>
      <c r="U6695" s="37"/>
      <c r="W6695" s="37"/>
      <c r="Y6695" s="37"/>
      <c r="Z6695" s="37"/>
      <c r="AB6695" s="37"/>
    </row>
    <row r="6696" spans="1:28" x14ac:dyDescent="0.2">
      <c r="A6696" s="124"/>
      <c r="B6696" s="37"/>
      <c r="C6696" s="37"/>
      <c r="D6696" s="37"/>
      <c r="F6696" s="37"/>
      <c r="G6696" s="37"/>
      <c r="H6696" s="37"/>
      <c r="J6696" s="25"/>
      <c r="K6696" s="25"/>
      <c r="M6696" s="25"/>
      <c r="P6696" s="25"/>
      <c r="R6696" s="25"/>
      <c r="T6696" s="37"/>
      <c r="U6696" s="37"/>
      <c r="W6696" s="37"/>
      <c r="Y6696" s="37"/>
      <c r="Z6696" s="37"/>
      <c r="AB6696" s="37"/>
    </row>
    <row r="6697" spans="1:28" x14ac:dyDescent="0.2">
      <c r="A6697" s="124"/>
      <c r="B6697" s="37"/>
      <c r="C6697" s="37"/>
      <c r="D6697" s="37"/>
      <c r="F6697" s="37"/>
      <c r="G6697" s="37"/>
      <c r="H6697" s="37"/>
      <c r="J6697" s="25"/>
      <c r="K6697" s="25"/>
      <c r="M6697" s="25"/>
      <c r="P6697" s="25"/>
      <c r="R6697" s="25"/>
      <c r="T6697" s="37"/>
      <c r="U6697" s="37"/>
      <c r="W6697" s="37"/>
      <c r="Y6697" s="37"/>
      <c r="Z6697" s="37"/>
      <c r="AB6697" s="37"/>
    </row>
    <row r="6698" spans="1:28" x14ac:dyDescent="0.2">
      <c r="A6698" s="124"/>
      <c r="B6698" s="37"/>
      <c r="C6698" s="37"/>
      <c r="D6698" s="37"/>
      <c r="F6698" s="37"/>
      <c r="G6698" s="37"/>
      <c r="H6698" s="37"/>
      <c r="J6698" s="25"/>
      <c r="K6698" s="25"/>
      <c r="M6698" s="25"/>
      <c r="P6698" s="25"/>
      <c r="R6698" s="25"/>
      <c r="T6698" s="37"/>
      <c r="U6698" s="37"/>
      <c r="W6698" s="37"/>
      <c r="Y6698" s="37"/>
      <c r="Z6698" s="37"/>
      <c r="AB6698" s="37"/>
    </row>
    <row r="6699" spans="1:28" x14ac:dyDescent="0.2">
      <c r="A6699" s="124"/>
      <c r="B6699" s="37"/>
      <c r="C6699" s="37"/>
      <c r="D6699" s="37"/>
      <c r="F6699" s="37"/>
      <c r="G6699" s="37"/>
      <c r="H6699" s="37"/>
      <c r="J6699" s="25"/>
      <c r="K6699" s="25"/>
      <c r="M6699" s="25"/>
      <c r="P6699" s="25"/>
      <c r="R6699" s="25"/>
      <c r="T6699" s="37"/>
      <c r="U6699" s="37"/>
      <c r="W6699" s="37"/>
      <c r="Y6699" s="37"/>
      <c r="Z6699" s="37"/>
      <c r="AB6699" s="37"/>
    </row>
    <row r="6700" spans="1:28" x14ac:dyDescent="0.2">
      <c r="A6700" s="124"/>
      <c r="B6700" s="37"/>
      <c r="C6700" s="37"/>
      <c r="D6700" s="37"/>
      <c r="F6700" s="37"/>
      <c r="G6700" s="37"/>
      <c r="H6700" s="37"/>
      <c r="J6700" s="25"/>
      <c r="K6700" s="25"/>
      <c r="M6700" s="25"/>
      <c r="P6700" s="25"/>
      <c r="R6700" s="25"/>
      <c r="T6700" s="37"/>
      <c r="U6700" s="37"/>
      <c r="W6700" s="37"/>
      <c r="Y6700" s="37"/>
      <c r="Z6700" s="37"/>
      <c r="AB6700" s="37"/>
    </row>
    <row r="6701" spans="1:28" x14ac:dyDescent="0.2">
      <c r="A6701" s="124"/>
      <c r="B6701" s="37"/>
      <c r="C6701" s="37"/>
      <c r="D6701" s="37"/>
      <c r="F6701" s="37"/>
      <c r="G6701" s="37"/>
      <c r="H6701" s="37"/>
      <c r="J6701" s="25"/>
      <c r="K6701" s="25"/>
      <c r="M6701" s="25"/>
      <c r="P6701" s="25"/>
      <c r="R6701" s="25"/>
      <c r="T6701" s="37"/>
      <c r="U6701" s="37"/>
      <c r="W6701" s="37"/>
      <c r="Y6701" s="37"/>
      <c r="Z6701" s="37"/>
      <c r="AB6701" s="37"/>
    </row>
    <row r="6702" spans="1:28" x14ac:dyDescent="0.2">
      <c r="A6702" s="124"/>
      <c r="B6702" s="37"/>
      <c r="C6702" s="37"/>
      <c r="D6702" s="37"/>
      <c r="F6702" s="37"/>
      <c r="G6702" s="37"/>
      <c r="H6702" s="37"/>
      <c r="J6702" s="25"/>
      <c r="K6702" s="25"/>
      <c r="M6702" s="25"/>
      <c r="P6702" s="25"/>
      <c r="R6702" s="25"/>
      <c r="T6702" s="37"/>
      <c r="U6702" s="37"/>
      <c r="W6702" s="37"/>
      <c r="Y6702" s="37"/>
      <c r="Z6702" s="37"/>
      <c r="AB6702" s="37"/>
    </row>
    <row r="6703" spans="1:28" x14ac:dyDescent="0.2">
      <c r="A6703" s="124"/>
      <c r="B6703" s="37"/>
      <c r="C6703" s="37"/>
      <c r="D6703" s="37"/>
      <c r="F6703" s="37"/>
      <c r="G6703" s="37"/>
      <c r="H6703" s="37"/>
      <c r="J6703" s="25"/>
      <c r="K6703" s="25"/>
      <c r="M6703" s="25"/>
      <c r="P6703" s="25"/>
      <c r="R6703" s="25"/>
      <c r="T6703" s="37"/>
      <c r="U6703" s="37"/>
      <c r="W6703" s="37"/>
      <c r="Y6703" s="37"/>
      <c r="Z6703" s="37"/>
      <c r="AB6703" s="37"/>
    </row>
    <row r="6704" spans="1:28" x14ac:dyDescent="0.2">
      <c r="A6704" s="124"/>
      <c r="B6704" s="37"/>
      <c r="C6704" s="37"/>
      <c r="D6704" s="37"/>
      <c r="F6704" s="37"/>
      <c r="G6704" s="37"/>
      <c r="H6704" s="37"/>
      <c r="J6704" s="25"/>
      <c r="K6704" s="25"/>
      <c r="M6704" s="25"/>
      <c r="P6704" s="25"/>
      <c r="R6704" s="25"/>
      <c r="T6704" s="37"/>
      <c r="U6704" s="37"/>
      <c r="W6704" s="37"/>
      <c r="Y6704" s="37"/>
      <c r="Z6704" s="37"/>
      <c r="AB6704" s="37"/>
    </row>
    <row r="6705" spans="1:28" x14ac:dyDescent="0.2">
      <c r="A6705" s="124"/>
      <c r="B6705" s="37"/>
      <c r="C6705" s="37"/>
      <c r="D6705" s="37"/>
      <c r="F6705" s="37"/>
      <c r="G6705" s="37"/>
      <c r="H6705" s="37"/>
      <c r="J6705" s="25"/>
      <c r="K6705" s="25"/>
      <c r="M6705" s="25"/>
      <c r="P6705" s="25"/>
      <c r="R6705" s="25"/>
      <c r="T6705" s="37"/>
      <c r="U6705" s="37"/>
      <c r="W6705" s="37"/>
      <c r="Y6705" s="37"/>
      <c r="Z6705" s="37"/>
      <c r="AB6705" s="37"/>
    </row>
    <row r="6706" spans="1:28" x14ac:dyDescent="0.2">
      <c r="A6706" s="124"/>
      <c r="B6706" s="37"/>
      <c r="C6706" s="37"/>
      <c r="D6706" s="37"/>
      <c r="F6706" s="37"/>
      <c r="G6706" s="37"/>
      <c r="H6706" s="37"/>
      <c r="J6706" s="25"/>
      <c r="K6706" s="25"/>
      <c r="M6706" s="25"/>
      <c r="P6706" s="25"/>
      <c r="R6706" s="25"/>
      <c r="T6706" s="37"/>
      <c r="U6706" s="37"/>
      <c r="W6706" s="37"/>
      <c r="Y6706" s="37"/>
      <c r="Z6706" s="37"/>
      <c r="AB6706" s="37"/>
    </row>
    <row r="6707" spans="1:28" x14ac:dyDescent="0.2">
      <c r="A6707" s="124"/>
      <c r="B6707" s="37"/>
      <c r="C6707" s="37"/>
      <c r="D6707" s="37"/>
      <c r="F6707" s="37"/>
      <c r="G6707" s="37"/>
      <c r="H6707" s="37"/>
      <c r="J6707" s="25"/>
      <c r="K6707" s="25"/>
      <c r="M6707" s="25"/>
      <c r="P6707" s="25"/>
      <c r="R6707" s="25"/>
      <c r="T6707" s="37"/>
      <c r="U6707" s="37"/>
      <c r="W6707" s="37"/>
      <c r="Y6707" s="37"/>
      <c r="Z6707" s="37"/>
      <c r="AB6707" s="37"/>
    </row>
    <row r="6708" spans="1:28" x14ac:dyDescent="0.2">
      <c r="A6708" s="124"/>
      <c r="B6708" s="37"/>
      <c r="C6708" s="37"/>
      <c r="D6708" s="37"/>
      <c r="F6708" s="37"/>
      <c r="G6708" s="37"/>
      <c r="H6708" s="37"/>
      <c r="J6708" s="25"/>
      <c r="K6708" s="25"/>
      <c r="M6708" s="25"/>
      <c r="P6708" s="25"/>
      <c r="R6708" s="25"/>
      <c r="T6708" s="37"/>
      <c r="U6708" s="37"/>
      <c r="W6708" s="37"/>
      <c r="Y6708" s="37"/>
      <c r="Z6708" s="37"/>
      <c r="AB6708" s="37"/>
    </row>
    <row r="6709" spans="1:28" x14ac:dyDescent="0.2">
      <c r="A6709" s="124"/>
      <c r="B6709" s="37"/>
      <c r="C6709" s="37"/>
      <c r="D6709" s="37"/>
      <c r="F6709" s="37"/>
      <c r="G6709" s="37"/>
      <c r="H6709" s="37"/>
      <c r="J6709" s="25"/>
      <c r="K6709" s="25"/>
      <c r="M6709" s="25"/>
      <c r="P6709" s="25"/>
      <c r="R6709" s="25"/>
      <c r="T6709" s="37"/>
      <c r="U6709" s="37"/>
      <c r="W6709" s="37"/>
      <c r="Y6709" s="37"/>
      <c r="Z6709" s="37"/>
      <c r="AB6709" s="37"/>
    </row>
    <row r="6710" spans="1:28" x14ac:dyDescent="0.2">
      <c r="A6710" s="124"/>
      <c r="B6710" s="37"/>
      <c r="C6710" s="37"/>
      <c r="D6710" s="37"/>
      <c r="F6710" s="37"/>
      <c r="G6710" s="37"/>
      <c r="H6710" s="37"/>
      <c r="J6710" s="25"/>
      <c r="K6710" s="25"/>
      <c r="M6710" s="25"/>
      <c r="P6710" s="25"/>
      <c r="R6710" s="25"/>
      <c r="T6710" s="37"/>
      <c r="U6710" s="37"/>
      <c r="W6710" s="37"/>
      <c r="Y6710" s="37"/>
      <c r="Z6710" s="37"/>
      <c r="AB6710" s="37"/>
    </row>
    <row r="6711" spans="1:28" x14ac:dyDescent="0.2">
      <c r="A6711" s="124"/>
      <c r="B6711" s="37"/>
      <c r="C6711" s="37"/>
      <c r="D6711" s="37"/>
      <c r="F6711" s="37"/>
      <c r="G6711" s="37"/>
      <c r="H6711" s="37"/>
      <c r="J6711" s="25"/>
      <c r="K6711" s="25"/>
      <c r="M6711" s="25"/>
      <c r="P6711" s="25"/>
      <c r="R6711" s="25"/>
      <c r="T6711" s="37"/>
      <c r="U6711" s="37"/>
      <c r="W6711" s="37"/>
      <c r="Y6711" s="37"/>
      <c r="Z6711" s="37"/>
      <c r="AB6711" s="37"/>
    </row>
    <row r="6712" spans="1:28" x14ac:dyDescent="0.2">
      <c r="A6712" s="124"/>
      <c r="B6712" s="37"/>
      <c r="C6712" s="37"/>
      <c r="D6712" s="37"/>
      <c r="F6712" s="37"/>
      <c r="G6712" s="37"/>
      <c r="H6712" s="37"/>
      <c r="J6712" s="25"/>
      <c r="K6712" s="25"/>
      <c r="M6712" s="25"/>
      <c r="P6712" s="25"/>
      <c r="R6712" s="25"/>
      <c r="T6712" s="37"/>
      <c r="U6712" s="37"/>
      <c r="W6712" s="37"/>
      <c r="Y6712" s="37"/>
      <c r="Z6712" s="37"/>
      <c r="AB6712" s="37"/>
    </row>
    <row r="6713" spans="1:28" x14ac:dyDescent="0.2">
      <c r="A6713" s="124"/>
      <c r="B6713" s="37"/>
      <c r="C6713" s="37"/>
      <c r="D6713" s="37"/>
      <c r="F6713" s="37"/>
      <c r="G6713" s="37"/>
      <c r="H6713" s="37"/>
      <c r="J6713" s="25"/>
      <c r="K6713" s="25"/>
      <c r="M6713" s="25"/>
      <c r="P6713" s="25"/>
      <c r="R6713" s="25"/>
      <c r="T6713" s="37"/>
      <c r="U6713" s="37"/>
      <c r="W6713" s="37"/>
      <c r="Y6713" s="37"/>
      <c r="Z6713" s="37"/>
      <c r="AB6713" s="37"/>
    </row>
    <row r="6714" spans="1:28" x14ac:dyDescent="0.2">
      <c r="A6714" s="124"/>
      <c r="B6714" s="37"/>
      <c r="C6714" s="37"/>
      <c r="D6714" s="37"/>
      <c r="F6714" s="37"/>
      <c r="G6714" s="37"/>
      <c r="H6714" s="37"/>
      <c r="J6714" s="25"/>
      <c r="K6714" s="25"/>
      <c r="M6714" s="25"/>
      <c r="P6714" s="25"/>
      <c r="R6714" s="25"/>
      <c r="T6714" s="37"/>
      <c r="U6714" s="37"/>
      <c r="W6714" s="37"/>
      <c r="Y6714" s="37"/>
      <c r="Z6714" s="37"/>
      <c r="AB6714" s="37"/>
    </row>
    <row r="6715" spans="1:28" x14ac:dyDescent="0.2">
      <c r="A6715" s="124"/>
      <c r="B6715" s="37"/>
      <c r="C6715" s="37"/>
      <c r="D6715" s="37"/>
      <c r="F6715" s="37"/>
      <c r="G6715" s="37"/>
      <c r="H6715" s="37"/>
      <c r="J6715" s="25"/>
      <c r="K6715" s="25"/>
      <c r="M6715" s="25"/>
      <c r="P6715" s="25"/>
      <c r="R6715" s="25"/>
      <c r="T6715" s="37"/>
      <c r="U6715" s="37"/>
      <c r="W6715" s="37"/>
      <c r="Y6715" s="37"/>
      <c r="Z6715" s="37"/>
      <c r="AB6715" s="37"/>
    </row>
    <row r="6716" spans="1:28" x14ac:dyDescent="0.2">
      <c r="A6716" s="124"/>
      <c r="B6716" s="37"/>
      <c r="C6716" s="37"/>
      <c r="D6716" s="37"/>
      <c r="F6716" s="37"/>
      <c r="G6716" s="37"/>
      <c r="H6716" s="37"/>
      <c r="J6716" s="25"/>
      <c r="K6716" s="25"/>
      <c r="M6716" s="25"/>
      <c r="P6716" s="25"/>
      <c r="R6716" s="25"/>
      <c r="T6716" s="37"/>
      <c r="U6716" s="37"/>
      <c r="W6716" s="37"/>
      <c r="Y6716" s="37"/>
      <c r="Z6716" s="37"/>
      <c r="AB6716" s="37"/>
    </row>
    <row r="6717" spans="1:28" x14ac:dyDescent="0.2">
      <c r="A6717" s="124"/>
      <c r="B6717" s="37"/>
      <c r="C6717" s="37"/>
      <c r="D6717" s="37"/>
      <c r="F6717" s="37"/>
      <c r="G6717" s="37"/>
      <c r="H6717" s="37"/>
      <c r="J6717" s="25"/>
      <c r="K6717" s="25"/>
      <c r="M6717" s="25"/>
      <c r="P6717" s="25"/>
      <c r="R6717" s="25"/>
      <c r="T6717" s="37"/>
      <c r="U6717" s="37"/>
      <c r="W6717" s="37"/>
      <c r="Y6717" s="37"/>
      <c r="Z6717" s="37"/>
      <c r="AB6717" s="37"/>
    </row>
    <row r="6718" spans="1:28" x14ac:dyDescent="0.2">
      <c r="A6718" s="124"/>
      <c r="B6718" s="37"/>
      <c r="C6718" s="37"/>
      <c r="D6718" s="37"/>
      <c r="F6718" s="37"/>
      <c r="G6718" s="37"/>
      <c r="H6718" s="37"/>
      <c r="J6718" s="25"/>
      <c r="K6718" s="25"/>
      <c r="M6718" s="25"/>
      <c r="P6718" s="25"/>
      <c r="R6718" s="25"/>
      <c r="T6718" s="37"/>
      <c r="U6718" s="37"/>
      <c r="W6718" s="37"/>
      <c r="Y6718" s="37"/>
      <c r="Z6718" s="37"/>
      <c r="AB6718" s="37"/>
    </row>
    <row r="6719" spans="1:28" x14ac:dyDescent="0.2">
      <c r="A6719" s="124"/>
      <c r="B6719" s="37"/>
      <c r="C6719" s="37"/>
      <c r="D6719" s="37"/>
      <c r="F6719" s="37"/>
      <c r="G6719" s="37"/>
      <c r="H6719" s="37"/>
      <c r="J6719" s="25"/>
      <c r="K6719" s="25"/>
      <c r="M6719" s="25"/>
      <c r="P6719" s="25"/>
      <c r="R6719" s="25"/>
      <c r="T6719" s="37"/>
      <c r="U6719" s="37"/>
      <c r="W6719" s="37"/>
      <c r="Y6719" s="37"/>
      <c r="Z6719" s="37"/>
      <c r="AB6719" s="37"/>
    </row>
    <row r="6720" spans="1:28" x14ac:dyDescent="0.2">
      <c r="A6720" s="124"/>
      <c r="B6720" s="37"/>
      <c r="C6720" s="37"/>
      <c r="D6720" s="37"/>
      <c r="F6720" s="37"/>
      <c r="G6720" s="37"/>
      <c r="H6720" s="37"/>
      <c r="J6720" s="25"/>
      <c r="K6720" s="25"/>
      <c r="M6720" s="25"/>
      <c r="P6720" s="25"/>
      <c r="R6720" s="25"/>
      <c r="T6720" s="37"/>
      <c r="U6720" s="37"/>
      <c r="W6720" s="37"/>
      <c r="Y6720" s="37"/>
      <c r="Z6720" s="37"/>
      <c r="AB6720" s="37"/>
    </row>
    <row r="6721" spans="1:28" x14ac:dyDescent="0.2">
      <c r="A6721" s="124"/>
      <c r="B6721" s="37"/>
      <c r="C6721" s="37"/>
      <c r="D6721" s="37"/>
      <c r="F6721" s="37"/>
      <c r="G6721" s="37"/>
      <c r="H6721" s="37"/>
      <c r="J6721" s="25"/>
      <c r="K6721" s="25"/>
      <c r="M6721" s="25"/>
      <c r="P6721" s="25"/>
      <c r="R6721" s="25"/>
      <c r="T6721" s="37"/>
      <c r="U6721" s="37"/>
      <c r="W6721" s="37"/>
      <c r="Y6721" s="37"/>
      <c r="Z6721" s="37"/>
      <c r="AB6721" s="37"/>
    </row>
    <row r="6722" spans="1:28" x14ac:dyDescent="0.2">
      <c r="A6722" s="124"/>
      <c r="B6722" s="37"/>
      <c r="C6722" s="37"/>
      <c r="D6722" s="37"/>
      <c r="F6722" s="37"/>
      <c r="G6722" s="37"/>
      <c r="H6722" s="37"/>
      <c r="J6722" s="25"/>
      <c r="K6722" s="25"/>
      <c r="M6722" s="25"/>
      <c r="P6722" s="25"/>
      <c r="R6722" s="25"/>
      <c r="T6722" s="37"/>
      <c r="U6722" s="37"/>
      <c r="W6722" s="37"/>
      <c r="Y6722" s="37"/>
      <c r="Z6722" s="37"/>
      <c r="AB6722" s="37"/>
    </row>
    <row r="6723" spans="1:28" x14ac:dyDescent="0.2">
      <c r="A6723" s="124"/>
      <c r="B6723" s="37"/>
      <c r="C6723" s="37"/>
      <c r="D6723" s="37"/>
      <c r="F6723" s="37"/>
      <c r="G6723" s="37"/>
      <c r="H6723" s="37"/>
      <c r="J6723" s="25"/>
      <c r="K6723" s="25"/>
      <c r="M6723" s="25"/>
      <c r="P6723" s="25"/>
      <c r="R6723" s="25"/>
      <c r="T6723" s="37"/>
      <c r="U6723" s="37"/>
      <c r="W6723" s="37"/>
      <c r="Y6723" s="37"/>
      <c r="Z6723" s="37"/>
      <c r="AB6723" s="37"/>
    </row>
    <row r="6724" spans="1:28" x14ac:dyDescent="0.2">
      <c r="A6724" s="124"/>
      <c r="B6724" s="37"/>
      <c r="C6724" s="37"/>
      <c r="D6724" s="37"/>
      <c r="F6724" s="37"/>
      <c r="G6724" s="37"/>
      <c r="H6724" s="37"/>
      <c r="J6724" s="25"/>
      <c r="K6724" s="25"/>
      <c r="M6724" s="25"/>
      <c r="P6724" s="25"/>
      <c r="R6724" s="25"/>
      <c r="T6724" s="37"/>
      <c r="U6724" s="37"/>
      <c r="W6724" s="37"/>
      <c r="Y6724" s="37"/>
      <c r="Z6724" s="37"/>
      <c r="AB6724" s="37"/>
    </row>
    <row r="6725" spans="1:28" x14ac:dyDescent="0.2">
      <c r="A6725" s="124"/>
      <c r="B6725" s="37"/>
      <c r="C6725" s="37"/>
      <c r="D6725" s="37"/>
      <c r="F6725" s="37"/>
      <c r="G6725" s="37"/>
      <c r="H6725" s="37"/>
      <c r="J6725" s="25"/>
      <c r="K6725" s="25"/>
      <c r="M6725" s="25"/>
      <c r="P6725" s="25"/>
      <c r="R6725" s="25"/>
      <c r="T6725" s="37"/>
      <c r="U6725" s="37"/>
      <c r="W6725" s="37"/>
      <c r="Y6725" s="37"/>
      <c r="Z6725" s="37"/>
      <c r="AB6725" s="37"/>
    </row>
    <row r="6726" spans="1:28" x14ac:dyDescent="0.2">
      <c r="A6726" s="124"/>
      <c r="B6726" s="37"/>
      <c r="C6726" s="37"/>
      <c r="D6726" s="37"/>
      <c r="F6726" s="37"/>
      <c r="G6726" s="37"/>
      <c r="H6726" s="37"/>
      <c r="J6726" s="25"/>
      <c r="K6726" s="25"/>
      <c r="M6726" s="25"/>
      <c r="P6726" s="25"/>
      <c r="R6726" s="25"/>
      <c r="T6726" s="37"/>
      <c r="U6726" s="37"/>
      <c r="W6726" s="37"/>
      <c r="Y6726" s="37"/>
      <c r="Z6726" s="37"/>
      <c r="AB6726" s="37"/>
    </row>
    <row r="6727" spans="1:28" x14ac:dyDescent="0.2">
      <c r="A6727" s="124"/>
      <c r="B6727" s="37"/>
      <c r="C6727" s="37"/>
      <c r="D6727" s="37"/>
      <c r="F6727" s="37"/>
      <c r="G6727" s="37"/>
      <c r="H6727" s="37"/>
      <c r="J6727" s="25"/>
      <c r="K6727" s="25"/>
      <c r="M6727" s="25"/>
      <c r="P6727" s="25"/>
      <c r="R6727" s="25"/>
      <c r="T6727" s="37"/>
      <c r="U6727" s="37"/>
      <c r="W6727" s="37"/>
      <c r="Y6727" s="37"/>
      <c r="Z6727" s="37"/>
      <c r="AB6727" s="37"/>
    </row>
    <row r="6728" spans="1:28" x14ac:dyDescent="0.2">
      <c r="A6728" s="124"/>
      <c r="B6728" s="37"/>
      <c r="C6728" s="37"/>
      <c r="D6728" s="37"/>
      <c r="F6728" s="37"/>
      <c r="G6728" s="37"/>
      <c r="H6728" s="37"/>
      <c r="J6728" s="25"/>
      <c r="K6728" s="25"/>
      <c r="M6728" s="25"/>
      <c r="P6728" s="25"/>
      <c r="R6728" s="25"/>
      <c r="T6728" s="37"/>
      <c r="U6728" s="37"/>
      <c r="W6728" s="37"/>
      <c r="Y6728" s="37"/>
      <c r="Z6728" s="37"/>
      <c r="AB6728" s="37"/>
    </row>
    <row r="6729" spans="1:28" x14ac:dyDescent="0.2">
      <c r="A6729" s="124"/>
      <c r="B6729" s="37"/>
      <c r="C6729" s="37"/>
      <c r="D6729" s="37"/>
      <c r="F6729" s="37"/>
      <c r="G6729" s="37"/>
      <c r="H6729" s="37"/>
      <c r="J6729" s="25"/>
      <c r="K6729" s="25"/>
      <c r="M6729" s="25"/>
      <c r="P6729" s="25"/>
      <c r="R6729" s="25"/>
      <c r="T6729" s="37"/>
      <c r="U6729" s="37"/>
      <c r="W6729" s="37"/>
      <c r="Y6729" s="37"/>
      <c r="Z6729" s="37"/>
      <c r="AB6729" s="37"/>
    </row>
    <row r="6730" spans="1:28" x14ac:dyDescent="0.2">
      <c r="A6730" s="124"/>
      <c r="B6730" s="37"/>
      <c r="C6730" s="37"/>
      <c r="D6730" s="37"/>
      <c r="F6730" s="37"/>
      <c r="G6730" s="37"/>
      <c r="H6730" s="37"/>
      <c r="J6730" s="25"/>
      <c r="K6730" s="25"/>
      <c r="M6730" s="25"/>
      <c r="P6730" s="25"/>
      <c r="R6730" s="25"/>
      <c r="T6730" s="37"/>
      <c r="U6730" s="37"/>
      <c r="W6730" s="37"/>
      <c r="Y6730" s="37"/>
      <c r="Z6730" s="37"/>
      <c r="AB6730" s="37"/>
    </row>
    <row r="6731" spans="1:28" x14ac:dyDescent="0.2">
      <c r="A6731" s="124"/>
      <c r="B6731" s="37"/>
      <c r="C6731" s="37"/>
      <c r="D6731" s="37"/>
      <c r="F6731" s="37"/>
      <c r="G6731" s="37"/>
      <c r="H6731" s="37"/>
      <c r="J6731" s="25"/>
      <c r="K6731" s="25"/>
      <c r="M6731" s="25"/>
      <c r="P6731" s="25"/>
      <c r="R6731" s="25"/>
      <c r="T6731" s="37"/>
      <c r="U6731" s="37"/>
      <c r="W6731" s="37"/>
      <c r="Y6731" s="37"/>
      <c r="Z6731" s="37"/>
      <c r="AB6731" s="37"/>
    </row>
    <row r="6732" spans="1:28" x14ac:dyDescent="0.2">
      <c r="A6732" s="124"/>
      <c r="B6732" s="37"/>
      <c r="C6732" s="37"/>
      <c r="D6732" s="37"/>
      <c r="F6732" s="37"/>
      <c r="G6732" s="37"/>
      <c r="H6732" s="37"/>
      <c r="J6732" s="25"/>
      <c r="K6732" s="25"/>
      <c r="M6732" s="25"/>
      <c r="P6732" s="25"/>
      <c r="R6732" s="25"/>
      <c r="T6732" s="37"/>
      <c r="U6732" s="37"/>
      <c r="W6732" s="37"/>
      <c r="Y6732" s="37"/>
      <c r="Z6732" s="37"/>
      <c r="AB6732" s="37"/>
    </row>
    <row r="6733" spans="1:28" x14ac:dyDescent="0.2">
      <c r="A6733" s="124"/>
      <c r="B6733" s="37"/>
      <c r="C6733" s="37"/>
      <c r="D6733" s="37"/>
      <c r="F6733" s="37"/>
      <c r="G6733" s="37"/>
      <c r="H6733" s="37"/>
      <c r="J6733" s="25"/>
      <c r="K6733" s="25"/>
      <c r="M6733" s="25"/>
      <c r="P6733" s="25"/>
      <c r="R6733" s="25"/>
      <c r="T6733" s="37"/>
      <c r="U6733" s="37"/>
      <c r="W6733" s="37"/>
      <c r="Y6733" s="37"/>
      <c r="Z6733" s="37"/>
      <c r="AB6733" s="37"/>
    </row>
    <row r="6734" spans="1:28" x14ac:dyDescent="0.2">
      <c r="A6734" s="124"/>
      <c r="B6734" s="37"/>
      <c r="C6734" s="37"/>
      <c r="D6734" s="37"/>
      <c r="F6734" s="37"/>
      <c r="G6734" s="37"/>
      <c r="H6734" s="37"/>
      <c r="J6734" s="25"/>
      <c r="K6734" s="25"/>
      <c r="M6734" s="25"/>
      <c r="P6734" s="25"/>
      <c r="R6734" s="25"/>
      <c r="T6734" s="37"/>
      <c r="U6734" s="37"/>
      <c r="W6734" s="37"/>
      <c r="Y6734" s="37"/>
      <c r="Z6734" s="37"/>
      <c r="AB6734" s="37"/>
    </row>
    <row r="6735" spans="1:28" x14ac:dyDescent="0.2">
      <c r="A6735" s="124"/>
      <c r="B6735" s="37"/>
      <c r="C6735" s="37"/>
      <c r="D6735" s="37"/>
      <c r="F6735" s="37"/>
      <c r="G6735" s="37"/>
      <c r="H6735" s="37"/>
      <c r="J6735" s="25"/>
      <c r="K6735" s="25"/>
      <c r="M6735" s="25"/>
      <c r="P6735" s="25"/>
      <c r="R6735" s="25"/>
      <c r="T6735" s="37"/>
      <c r="U6735" s="37"/>
      <c r="W6735" s="37"/>
      <c r="Y6735" s="37"/>
      <c r="Z6735" s="37"/>
      <c r="AB6735" s="37"/>
    </row>
    <row r="6736" spans="1:28" x14ac:dyDescent="0.2">
      <c r="A6736" s="124"/>
      <c r="B6736" s="37"/>
      <c r="C6736" s="37"/>
      <c r="D6736" s="37"/>
      <c r="F6736" s="37"/>
      <c r="G6736" s="37"/>
      <c r="H6736" s="37"/>
      <c r="J6736" s="25"/>
      <c r="K6736" s="25"/>
      <c r="M6736" s="25"/>
      <c r="P6736" s="25"/>
      <c r="R6736" s="25"/>
      <c r="T6736" s="37"/>
      <c r="U6736" s="37"/>
      <c r="W6736" s="37"/>
      <c r="Y6736" s="37"/>
      <c r="Z6736" s="37"/>
      <c r="AB6736" s="37"/>
    </row>
    <row r="6737" spans="1:28" x14ac:dyDescent="0.2">
      <c r="A6737" s="124"/>
      <c r="B6737" s="37"/>
      <c r="C6737" s="37"/>
      <c r="D6737" s="37"/>
      <c r="F6737" s="37"/>
      <c r="G6737" s="37"/>
      <c r="H6737" s="37"/>
      <c r="J6737" s="25"/>
      <c r="K6737" s="25"/>
      <c r="M6737" s="25"/>
      <c r="P6737" s="25"/>
      <c r="R6737" s="25"/>
      <c r="T6737" s="37"/>
      <c r="U6737" s="37"/>
      <c r="W6737" s="37"/>
      <c r="Y6737" s="37"/>
      <c r="Z6737" s="37"/>
      <c r="AB6737" s="37"/>
    </row>
    <row r="6738" spans="1:28" x14ac:dyDescent="0.2">
      <c r="A6738" s="124"/>
      <c r="B6738" s="37"/>
      <c r="C6738" s="37"/>
      <c r="D6738" s="37"/>
      <c r="F6738" s="37"/>
      <c r="G6738" s="37"/>
      <c r="H6738" s="37"/>
      <c r="J6738" s="25"/>
      <c r="K6738" s="25"/>
      <c r="M6738" s="25"/>
      <c r="P6738" s="25"/>
      <c r="R6738" s="25"/>
      <c r="T6738" s="37"/>
      <c r="U6738" s="37"/>
      <c r="W6738" s="37"/>
      <c r="Y6738" s="37"/>
      <c r="Z6738" s="37"/>
      <c r="AB6738" s="37"/>
    </row>
    <row r="6739" spans="1:28" x14ac:dyDescent="0.2">
      <c r="A6739" s="124"/>
      <c r="B6739" s="37"/>
      <c r="C6739" s="37"/>
      <c r="D6739" s="37"/>
      <c r="F6739" s="37"/>
      <c r="G6739" s="37"/>
      <c r="H6739" s="37"/>
      <c r="J6739" s="25"/>
      <c r="K6739" s="25"/>
      <c r="M6739" s="25"/>
      <c r="P6739" s="25"/>
      <c r="R6739" s="25"/>
      <c r="T6739" s="37"/>
      <c r="U6739" s="37"/>
      <c r="W6739" s="37"/>
      <c r="Y6739" s="37"/>
      <c r="Z6739" s="37"/>
      <c r="AB6739" s="37"/>
    </row>
    <row r="6740" spans="1:28" x14ac:dyDescent="0.2">
      <c r="A6740" s="124"/>
      <c r="B6740" s="37"/>
      <c r="C6740" s="37"/>
      <c r="D6740" s="37"/>
      <c r="F6740" s="37"/>
      <c r="G6740" s="37"/>
      <c r="H6740" s="37"/>
      <c r="J6740" s="25"/>
      <c r="K6740" s="25"/>
      <c r="M6740" s="25"/>
      <c r="P6740" s="25"/>
      <c r="R6740" s="25"/>
      <c r="T6740" s="37"/>
      <c r="U6740" s="37"/>
      <c r="W6740" s="37"/>
      <c r="Y6740" s="37"/>
      <c r="Z6740" s="37"/>
      <c r="AB6740" s="37"/>
    </row>
    <row r="6741" spans="1:28" x14ac:dyDescent="0.2">
      <c r="A6741" s="124"/>
      <c r="B6741" s="37"/>
      <c r="C6741" s="37"/>
      <c r="D6741" s="37"/>
      <c r="F6741" s="37"/>
      <c r="G6741" s="37"/>
      <c r="H6741" s="37"/>
      <c r="J6741" s="25"/>
      <c r="K6741" s="25"/>
      <c r="M6741" s="25"/>
      <c r="P6741" s="25"/>
      <c r="R6741" s="25"/>
      <c r="T6741" s="37"/>
      <c r="U6741" s="37"/>
      <c r="W6741" s="37"/>
      <c r="Y6741" s="37"/>
      <c r="Z6741" s="37"/>
      <c r="AB6741" s="37"/>
    </row>
    <row r="6742" spans="1:28" x14ac:dyDescent="0.2">
      <c r="A6742" s="124"/>
      <c r="B6742" s="37"/>
      <c r="C6742" s="37"/>
      <c r="D6742" s="37"/>
      <c r="F6742" s="37"/>
      <c r="G6742" s="37"/>
      <c r="H6742" s="37"/>
      <c r="J6742" s="25"/>
      <c r="K6742" s="25"/>
      <c r="M6742" s="25"/>
      <c r="P6742" s="25"/>
      <c r="R6742" s="25"/>
      <c r="T6742" s="37"/>
      <c r="U6742" s="37"/>
      <c r="W6742" s="37"/>
      <c r="Y6742" s="37"/>
      <c r="Z6742" s="37"/>
      <c r="AB6742" s="37"/>
    </row>
    <row r="6743" spans="1:28" x14ac:dyDescent="0.2">
      <c r="A6743" s="124"/>
      <c r="B6743" s="37"/>
      <c r="C6743" s="37"/>
      <c r="D6743" s="37"/>
      <c r="F6743" s="37"/>
      <c r="G6743" s="37"/>
      <c r="H6743" s="37"/>
      <c r="J6743" s="25"/>
      <c r="K6743" s="25"/>
      <c r="M6743" s="25"/>
      <c r="P6743" s="25"/>
      <c r="R6743" s="25"/>
      <c r="T6743" s="37"/>
      <c r="U6743" s="37"/>
      <c r="W6743" s="37"/>
      <c r="Y6743" s="37"/>
      <c r="Z6743" s="37"/>
      <c r="AB6743" s="37"/>
    </row>
    <row r="6744" spans="1:28" x14ac:dyDescent="0.2">
      <c r="A6744" s="124"/>
      <c r="B6744" s="37"/>
      <c r="C6744" s="37"/>
      <c r="D6744" s="37"/>
      <c r="F6744" s="37"/>
      <c r="G6744" s="37"/>
      <c r="H6744" s="37"/>
      <c r="J6744" s="25"/>
      <c r="K6744" s="25"/>
      <c r="M6744" s="25"/>
      <c r="P6744" s="25"/>
      <c r="R6744" s="25"/>
      <c r="T6744" s="37"/>
      <c r="U6744" s="37"/>
      <c r="W6744" s="37"/>
      <c r="Y6744" s="37"/>
      <c r="Z6744" s="37"/>
      <c r="AB6744" s="37"/>
    </row>
    <row r="6745" spans="1:28" x14ac:dyDescent="0.2">
      <c r="A6745" s="124"/>
      <c r="B6745" s="37"/>
      <c r="C6745" s="37"/>
      <c r="D6745" s="37"/>
      <c r="F6745" s="37"/>
      <c r="G6745" s="37"/>
      <c r="H6745" s="37"/>
      <c r="J6745" s="25"/>
      <c r="K6745" s="25"/>
      <c r="M6745" s="25"/>
      <c r="P6745" s="25"/>
      <c r="R6745" s="25"/>
      <c r="T6745" s="37"/>
      <c r="U6745" s="37"/>
      <c r="W6745" s="37"/>
      <c r="Y6745" s="37"/>
      <c r="Z6745" s="37"/>
      <c r="AB6745" s="37"/>
    </row>
    <row r="6746" spans="1:28" x14ac:dyDescent="0.2">
      <c r="A6746" s="124"/>
      <c r="B6746" s="37"/>
      <c r="C6746" s="37"/>
      <c r="D6746" s="37"/>
      <c r="F6746" s="37"/>
      <c r="G6746" s="37"/>
      <c r="H6746" s="37"/>
      <c r="J6746" s="25"/>
      <c r="K6746" s="25"/>
      <c r="M6746" s="25"/>
      <c r="P6746" s="25"/>
      <c r="R6746" s="25"/>
      <c r="T6746" s="37"/>
      <c r="U6746" s="37"/>
      <c r="W6746" s="37"/>
      <c r="Y6746" s="37"/>
      <c r="Z6746" s="37"/>
      <c r="AB6746" s="37"/>
    </row>
    <row r="6747" spans="1:28" x14ac:dyDescent="0.2">
      <c r="A6747" s="124"/>
      <c r="B6747" s="37"/>
      <c r="C6747" s="37"/>
      <c r="D6747" s="37"/>
      <c r="F6747" s="37"/>
      <c r="G6747" s="37"/>
      <c r="H6747" s="37"/>
      <c r="J6747" s="25"/>
      <c r="K6747" s="25"/>
      <c r="M6747" s="25"/>
      <c r="P6747" s="25"/>
      <c r="R6747" s="25"/>
      <c r="T6747" s="37"/>
      <c r="U6747" s="37"/>
      <c r="W6747" s="37"/>
      <c r="Y6747" s="37"/>
      <c r="Z6747" s="37"/>
      <c r="AB6747" s="37"/>
    </row>
    <row r="6748" spans="1:28" x14ac:dyDescent="0.2">
      <c r="A6748" s="124"/>
      <c r="B6748" s="37"/>
      <c r="C6748" s="37"/>
      <c r="D6748" s="37"/>
      <c r="F6748" s="37"/>
      <c r="G6748" s="37"/>
      <c r="H6748" s="37"/>
      <c r="J6748" s="25"/>
      <c r="K6748" s="25"/>
      <c r="M6748" s="25"/>
      <c r="P6748" s="25"/>
      <c r="R6748" s="25"/>
      <c r="T6748" s="37"/>
      <c r="U6748" s="37"/>
      <c r="W6748" s="37"/>
      <c r="Y6748" s="37"/>
      <c r="Z6748" s="37"/>
      <c r="AB6748" s="37"/>
    </row>
    <row r="6749" spans="1:28" x14ac:dyDescent="0.2">
      <c r="A6749" s="124"/>
      <c r="B6749" s="37"/>
      <c r="C6749" s="37"/>
      <c r="D6749" s="37"/>
      <c r="F6749" s="37"/>
      <c r="G6749" s="37"/>
      <c r="H6749" s="37"/>
      <c r="J6749" s="25"/>
      <c r="K6749" s="25"/>
      <c r="M6749" s="25"/>
      <c r="P6749" s="25"/>
      <c r="R6749" s="25"/>
      <c r="T6749" s="37"/>
      <c r="U6749" s="37"/>
      <c r="W6749" s="37"/>
      <c r="Y6749" s="37"/>
      <c r="Z6749" s="37"/>
      <c r="AB6749" s="37"/>
    </row>
    <row r="6750" spans="1:28" x14ac:dyDescent="0.2">
      <c r="A6750" s="124"/>
      <c r="B6750" s="37"/>
      <c r="C6750" s="37"/>
      <c r="D6750" s="37"/>
      <c r="F6750" s="37"/>
      <c r="G6750" s="37"/>
      <c r="H6750" s="37"/>
      <c r="J6750" s="25"/>
      <c r="K6750" s="25"/>
      <c r="M6750" s="25"/>
      <c r="P6750" s="25"/>
      <c r="R6750" s="25"/>
      <c r="T6750" s="37"/>
      <c r="U6750" s="37"/>
      <c r="W6750" s="37"/>
      <c r="Y6750" s="37"/>
      <c r="Z6750" s="37"/>
      <c r="AB6750" s="37"/>
    </row>
    <row r="6751" spans="1:28" x14ac:dyDescent="0.2">
      <c r="A6751" s="124"/>
      <c r="B6751" s="37"/>
      <c r="C6751" s="37"/>
      <c r="D6751" s="37"/>
      <c r="F6751" s="37"/>
      <c r="G6751" s="37"/>
      <c r="H6751" s="37"/>
      <c r="J6751" s="25"/>
      <c r="K6751" s="25"/>
      <c r="M6751" s="25"/>
      <c r="P6751" s="25"/>
      <c r="R6751" s="25"/>
      <c r="T6751" s="37"/>
      <c r="U6751" s="37"/>
      <c r="W6751" s="37"/>
      <c r="Y6751" s="37"/>
      <c r="Z6751" s="37"/>
      <c r="AB6751" s="37"/>
    </row>
    <row r="6752" spans="1:28" x14ac:dyDescent="0.2">
      <c r="A6752" s="124"/>
      <c r="B6752" s="37"/>
      <c r="C6752" s="37"/>
      <c r="D6752" s="37"/>
      <c r="F6752" s="37"/>
      <c r="G6752" s="37"/>
      <c r="H6752" s="37"/>
      <c r="J6752" s="25"/>
      <c r="K6752" s="25"/>
      <c r="M6752" s="25"/>
      <c r="P6752" s="25"/>
      <c r="R6752" s="25"/>
      <c r="T6752" s="37"/>
      <c r="U6752" s="37"/>
      <c r="W6752" s="37"/>
      <c r="Y6752" s="37"/>
      <c r="Z6752" s="37"/>
      <c r="AB6752" s="37"/>
    </row>
    <row r="6753" spans="1:28" x14ac:dyDescent="0.2">
      <c r="A6753" s="124"/>
      <c r="B6753" s="37"/>
      <c r="C6753" s="37"/>
      <c r="D6753" s="37"/>
      <c r="F6753" s="37"/>
      <c r="G6753" s="37"/>
      <c r="H6753" s="37"/>
      <c r="J6753" s="25"/>
      <c r="K6753" s="25"/>
      <c r="M6753" s="25"/>
      <c r="P6753" s="25"/>
      <c r="R6753" s="25"/>
      <c r="T6753" s="37"/>
      <c r="U6753" s="37"/>
      <c r="W6753" s="37"/>
      <c r="Y6753" s="37"/>
      <c r="Z6753" s="37"/>
      <c r="AB6753" s="37"/>
    </row>
    <row r="6754" spans="1:28" x14ac:dyDescent="0.2">
      <c r="A6754" s="124"/>
      <c r="B6754" s="37"/>
      <c r="C6754" s="37"/>
      <c r="D6754" s="37"/>
      <c r="F6754" s="37"/>
      <c r="G6754" s="37"/>
      <c r="H6754" s="37"/>
      <c r="J6754" s="25"/>
      <c r="K6754" s="25"/>
      <c r="M6754" s="25"/>
      <c r="P6754" s="25"/>
      <c r="R6754" s="25"/>
      <c r="T6754" s="37"/>
      <c r="U6754" s="37"/>
      <c r="W6754" s="37"/>
      <c r="Y6754" s="37"/>
      <c r="Z6754" s="37"/>
      <c r="AB6754" s="37"/>
    </row>
    <row r="6755" spans="1:28" x14ac:dyDescent="0.2">
      <c r="A6755" s="124"/>
      <c r="B6755" s="37"/>
      <c r="C6755" s="37"/>
      <c r="D6755" s="37"/>
      <c r="F6755" s="37"/>
      <c r="G6755" s="37"/>
      <c r="H6755" s="37"/>
      <c r="J6755" s="25"/>
      <c r="K6755" s="25"/>
      <c r="M6755" s="25"/>
      <c r="P6755" s="25"/>
      <c r="R6755" s="25"/>
      <c r="T6755" s="37"/>
      <c r="U6755" s="37"/>
      <c r="W6755" s="37"/>
      <c r="Y6755" s="37"/>
      <c r="Z6755" s="37"/>
      <c r="AB6755" s="37"/>
    </row>
    <row r="6756" spans="1:28" x14ac:dyDescent="0.2">
      <c r="A6756" s="124"/>
      <c r="B6756" s="37"/>
      <c r="C6756" s="37"/>
      <c r="D6756" s="37"/>
      <c r="F6756" s="37"/>
      <c r="G6756" s="37"/>
      <c r="H6756" s="37"/>
      <c r="J6756" s="25"/>
      <c r="K6756" s="25"/>
      <c r="M6756" s="25"/>
      <c r="P6756" s="25"/>
      <c r="R6756" s="25"/>
      <c r="T6756" s="37"/>
      <c r="U6756" s="37"/>
      <c r="W6756" s="37"/>
      <c r="Y6756" s="37"/>
      <c r="Z6756" s="37"/>
      <c r="AB6756" s="37"/>
    </row>
    <row r="6757" spans="1:28" x14ac:dyDescent="0.2">
      <c r="A6757" s="124"/>
      <c r="B6757" s="37"/>
      <c r="C6757" s="37"/>
      <c r="D6757" s="37"/>
      <c r="F6757" s="37"/>
      <c r="G6757" s="37"/>
      <c r="H6757" s="37"/>
      <c r="J6757" s="25"/>
      <c r="K6757" s="25"/>
      <c r="M6757" s="25"/>
      <c r="P6757" s="25"/>
      <c r="R6757" s="25"/>
      <c r="T6757" s="37"/>
      <c r="U6757" s="37"/>
      <c r="W6757" s="37"/>
      <c r="Y6757" s="37"/>
      <c r="Z6757" s="37"/>
      <c r="AB6757" s="37"/>
    </row>
    <row r="6758" spans="1:28" x14ac:dyDescent="0.2">
      <c r="A6758" s="124"/>
      <c r="B6758" s="37"/>
      <c r="C6758" s="37"/>
      <c r="D6758" s="37"/>
      <c r="F6758" s="37"/>
      <c r="G6758" s="37"/>
      <c r="H6758" s="37"/>
      <c r="J6758" s="25"/>
      <c r="K6758" s="25"/>
      <c r="M6758" s="25"/>
      <c r="P6758" s="25"/>
      <c r="R6758" s="25"/>
      <c r="T6758" s="37"/>
      <c r="U6758" s="37"/>
      <c r="W6758" s="37"/>
      <c r="Y6758" s="37"/>
      <c r="Z6758" s="37"/>
      <c r="AB6758" s="37"/>
    </row>
    <row r="6759" spans="1:28" x14ac:dyDescent="0.2">
      <c r="A6759" s="124"/>
      <c r="B6759" s="37"/>
      <c r="C6759" s="37"/>
      <c r="D6759" s="37"/>
      <c r="F6759" s="37"/>
      <c r="G6759" s="37"/>
      <c r="H6759" s="37"/>
      <c r="J6759" s="25"/>
      <c r="K6759" s="25"/>
      <c r="M6759" s="25"/>
      <c r="P6759" s="25"/>
      <c r="R6759" s="25"/>
      <c r="T6759" s="37"/>
      <c r="U6759" s="37"/>
      <c r="W6759" s="37"/>
      <c r="Y6759" s="37"/>
      <c r="Z6759" s="37"/>
      <c r="AB6759" s="37"/>
    </row>
    <row r="6760" spans="1:28" x14ac:dyDescent="0.2">
      <c r="A6760" s="124"/>
      <c r="B6760" s="37"/>
      <c r="C6760" s="37"/>
      <c r="D6760" s="37"/>
      <c r="F6760" s="37"/>
      <c r="G6760" s="37"/>
      <c r="H6760" s="37"/>
      <c r="J6760" s="25"/>
      <c r="K6760" s="25"/>
      <c r="M6760" s="25"/>
      <c r="P6760" s="25"/>
      <c r="R6760" s="25"/>
      <c r="T6760" s="37"/>
      <c r="U6760" s="37"/>
      <c r="W6760" s="37"/>
      <c r="Y6760" s="37"/>
      <c r="Z6760" s="37"/>
      <c r="AB6760" s="37"/>
    </row>
    <row r="6761" spans="1:28" x14ac:dyDescent="0.2">
      <c r="A6761" s="124"/>
      <c r="B6761" s="37"/>
      <c r="C6761" s="37"/>
      <c r="D6761" s="37"/>
      <c r="F6761" s="37"/>
      <c r="G6761" s="37"/>
      <c r="H6761" s="37"/>
      <c r="J6761" s="25"/>
      <c r="K6761" s="25"/>
      <c r="M6761" s="25"/>
      <c r="P6761" s="25"/>
      <c r="R6761" s="25"/>
      <c r="T6761" s="37"/>
      <c r="U6761" s="37"/>
      <c r="W6761" s="37"/>
      <c r="Y6761" s="37"/>
      <c r="Z6761" s="37"/>
      <c r="AB6761" s="37"/>
    </row>
    <row r="6762" spans="1:28" x14ac:dyDescent="0.2">
      <c r="A6762" s="124"/>
      <c r="B6762" s="37"/>
      <c r="C6762" s="37"/>
      <c r="D6762" s="37"/>
      <c r="F6762" s="37"/>
      <c r="G6762" s="37"/>
      <c r="H6762" s="37"/>
      <c r="J6762" s="25"/>
      <c r="K6762" s="25"/>
      <c r="M6762" s="25"/>
      <c r="P6762" s="25"/>
      <c r="R6762" s="25"/>
      <c r="T6762" s="37"/>
      <c r="U6762" s="37"/>
      <c r="W6762" s="37"/>
      <c r="Y6762" s="37"/>
      <c r="Z6762" s="37"/>
      <c r="AB6762" s="37"/>
    </row>
    <row r="6763" spans="1:28" x14ac:dyDescent="0.2">
      <c r="A6763" s="124"/>
      <c r="B6763" s="37"/>
      <c r="C6763" s="37"/>
      <c r="D6763" s="37"/>
      <c r="F6763" s="37"/>
      <c r="G6763" s="37"/>
      <c r="H6763" s="37"/>
      <c r="J6763" s="25"/>
      <c r="K6763" s="25"/>
      <c r="M6763" s="25"/>
      <c r="P6763" s="25"/>
      <c r="R6763" s="25"/>
      <c r="T6763" s="37"/>
      <c r="U6763" s="37"/>
      <c r="W6763" s="37"/>
      <c r="Y6763" s="37"/>
      <c r="Z6763" s="37"/>
      <c r="AB6763" s="37"/>
    </row>
    <row r="6764" spans="1:28" x14ac:dyDescent="0.2">
      <c r="A6764" s="124"/>
      <c r="B6764" s="37"/>
      <c r="C6764" s="37"/>
      <c r="D6764" s="37"/>
      <c r="F6764" s="37"/>
      <c r="G6764" s="37"/>
      <c r="H6764" s="37"/>
      <c r="J6764" s="25"/>
      <c r="K6764" s="25"/>
      <c r="M6764" s="25"/>
      <c r="P6764" s="25"/>
      <c r="R6764" s="25"/>
      <c r="T6764" s="37"/>
      <c r="U6764" s="37"/>
      <c r="W6764" s="37"/>
      <c r="Y6764" s="37"/>
      <c r="Z6764" s="37"/>
      <c r="AB6764" s="37"/>
    </row>
    <row r="6765" spans="1:28" x14ac:dyDescent="0.2">
      <c r="A6765" s="124"/>
      <c r="B6765" s="37"/>
      <c r="C6765" s="37"/>
      <c r="D6765" s="37"/>
      <c r="F6765" s="37"/>
      <c r="G6765" s="37"/>
      <c r="H6765" s="37"/>
      <c r="J6765" s="25"/>
      <c r="K6765" s="25"/>
      <c r="M6765" s="25"/>
      <c r="P6765" s="25"/>
      <c r="R6765" s="25"/>
      <c r="T6765" s="37"/>
      <c r="U6765" s="37"/>
      <c r="W6765" s="37"/>
      <c r="Y6765" s="37"/>
      <c r="Z6765" s="37"/>
      <c r="AB6765" s="37"/>
    </row>
    <row r="6766" spans="1:28" x14ac:dyDescent="0.2">
      <c r="A6766" s="124"/>
      <c r="B6766" s="37"/>
      <c r="C6766" s="37"/>
      <c r="D6766" s="37"/>
      <c r="F6766" s="37"/>
      <c r="G6766" s="37"/>
      <c r="H6766" s="37"/>
      <c r="J6766" s="25"/>
      <c r="K6766" s="25"/>
      <c r="M6766" s="25"/>
      <c r="P6766" s="25"/>
      <c r="R6766" s="25"/>
      <c r="T6766" s="37"/>
      <c r="U6766" s="37"/>
      <c r="W6766" s="37"/>
      <c r="Y6766" s="37"/>
      <c r="Z6766" s="37"/>
      <c r="AB6766" s="37"/>
    </row>
    <row r="6767" spans="1:28" x14ac:dyDescent="0.2">
      <c r="A6767" s="124"/>
      <c r="B6767" s="37"/>
      <c r="C6767" s="37"/>
      <c r="D6767" s="37"/>
      <c r="F6767" s="37"/>
      <c r="G6767" s="37"/>
      <c r="H6767" s="37"/>
      <c r="J6767" s="25"/>
      <c r="K6767" s="25"/>
      <c r="M6767" s="25"/>
      <c r="P6767" s="25"/>
      <c r="R6767" s="25"/>
      <c r="T6767" s="37"/>
      <c r="U6767" s="37"/>
      <c r="W6767" s="37"/>
      <c r="Y6767" s="37"/>
      <c r="Z6767" s="37"/>
      <c r="AB6767" s="37"/>
    </row>
    <row r="6768" spans="1:28" x14ac:dyDescent="0.2">
      <c r="A6768" s="124"/>
      <c r="B6768" s="37"/>
      <c r="C6768" s="37"/>
      <c r="D6768" s="37"/>
      <c r="F6768" s="37"/>
      <c r="G6768" s="37"/>
      <c r="H6768" s="37"/>
      <c r="J6768" s="25"/>
      <c r="K6768" s="25"/>
      <c r="M6768" s="25"/>
      <c r="P6768" s="25"/>
      <c r="R6768" s="25"/>
      <c r="T6768" s="37"/>
      <c r="U6768" s="37"/>
      <c r="W6768" s="37"/>
      <c r="Y6768" s="37"/>
      <c r="Z6768" s="37"/>
      <c r="AB6768" s="37"/>
    </row>
    <row r="6769" spans="1:28" x14ac:dyDescent="0.2">
      <c r="A6769" s="124"/>
      <c r="B6769" s="37"/>
      <c r="C6769" s="37"/>
      <c r="D6769" s="37"/>
      <c r="F6769" s="37"/>
      <c r="G6769" s="37"/>
      <c r="H6769" s="37"/>
      <c r="J6769" s="25"/>
      <c r="K6769" s="25"/>
      <c r="M6769" s="25"/>
      <c r="P6769" s="25"/>
      <c r="R6769" s="25"/>
      <c r="T6769" s="37"/>
      <c r="U6769" s="37"/>
      <c r="W6769" s="37"/>
      <c r="Y6769" s="37"/>
      <c r="Z6769" s="37"/>
      <c r="AB6769" s="37"/>
    </row>
    <row r="6770" spans="1:28" x14ac:dyDescent="0.2">
      <c r="A6770" s="124"/>
      <c r="B6770" s="37"/>
      <c r="C6770" s="37"/>
      <c r="D6770" s="37"/>
      <c r="F6770" s="37"/>
      <c r="G6770" s="37"/>
      <c r="H6770" s="37"/>
      <c r="J6770" s="25"/>
      <c r="K6770" s="25"/>
      <c r="M6770" s="25"/>
      <c r="P6770" s="25"/>
      <c r="R6770" s="25"/>
      <c r="T6770" s="37"/>
      <c r="U6770" s="37"/>
      <c r="W6770" s="37"/>
      <c r="Y6770" s="37"/>
      <c r="Z6770" s="37"/>
      <c r="AB6770" s="37"/>
    </row>
    <row r="6771" spans="1:28" x14ac:dyDescent="0.2">
      <c r="A6771" s="124"/>
      <c r="B6771" s="37"/>
      <c r="C6771" s="37"/>
      <c r="D6771" s="37"/>
      <c r="F6771" s="37"/>
      <c r="G6771" s="37"/>
      <c r="H6771" s="37"/>
      <c r="J6771" s="25"/>
      <c r="K6771" s="25"/>
      <c r="M6771" s="25"/>
      <c r="P6771" s="25"/>
      <c r="R6771" s="25"/>
      <c r="T6771" s="37"/>
      <c r="U6771" s="37"/>
      <c r="W6771" s="37"/>
      <c r="Y6771" s="37"/>
      <c r="Z6771" s="37"/>
      <c r="AB6771" s="37"/>
    </row>
    <row r="6772" spans="1:28" x14ac:dyDescent="0.2">
      <c r="A6772" s="124"/>
      <c r="B6772" s="37"/>
      <c r="C6772" s="37"/>
      <c r="D6772" s="37"/>
      <c r="F6772" s="37"/>
      <c r="G6772" s="37"/>
      <c r="H6772" s="37"/>
      <c r="J6772" s="25"/>
      <c r="K6772" s="25"/>
      <c r="M6772" s="25"/>
      <c r="P6772" s="25"/>
      <c r="R6772" s="25"/>
      <c r="T6772" s="37"/>
      <c r="U6772" s="37"/>
      <c r="W6772" s="37"/>
      <c r="Y6772" s="37"/>
      <c r="Z6772" s="37"/>
      <c r="AB6772" s="37"/>
    </row>
    <row r="6773" spans="1:28" x14ac:dyDescent="0.2">
      <c r="A6773" s="124"/>
      <c r="B6773" s="37"/>
      <c r="C6773" s="37"/>
      <c r="D6773" s="37"/>
      <c r="F6773" s="37"/>
      <c r="G6773" s="37"/>
      <c r="H6773" s="37"/>
      <c r="J6773" s="25"/>
      <c r="K6773" s="25"/>
      <c r="M6773" s="25"/>
      <c r="P6773" s="25"/>
      <c r="R6773" s="25"/>
      <c r="T6773" s="37"/>
      <c r="U6773" s="37"/>
      <c r="W6773" s="37"/>
      <c r="Y6773" s="37"/>
      <c r="Z6773" s="37"/>
      <c r="AB6773" s="37"/>
    </row>
    <row r="6774" spans="1:28" x14ac:dyDescent="0.2">
      <c r="A6774" s="124"/>
      <c r="B6774" s="37"/>
      <c r="C6774" s="37"/>
      <c r="D6774" s="37"/>
      <c r="F6774" s="37"/>
      <c r="G6774" s="37"/>
      <c r="H6774" s="37"/>
      <c r="J6774" s="25"/>
      <c r="K6774" s="25"/>
      <c r="M6774" s="25"/>
      <c r="P6774" s="25"/>
      <c r="R6774" s="25"/>
      <c r="T6774" s="37"/>
      <c r="U6774" s="37"/>
      <c r="W6774" s="37"/>
      <c r="Y6774" s="37"/>
      <c r="Z6774" s="37"/>
      <c r="AB6774" s="37"/>
    </row>
    <row r="6775" spans="1:28" x14ac:dyDescent="0.2">
      <c r="A6775" s="124"/>
      <c r="B6775" s="37"/>
      <c r="C6775" s="37"/>
      <c r="D6775" s="37"/>
      <c r="F6775" s="37"/>
      <c r="G6775" s="37"/>
      <c r="H6775" s="37"/>
      <c r="J6775" s="25"/>
      <c r="K6775" s="25"/>
      <c r="M6775" s="25"/>
      <c r="P6775" s="25"/>
      <c r="R6775" s="25"/>
      <c r="T6775" s="37"/>
      <c r="U6775" s="37"/>
      <c r="W6775" s="37"/>
      <c r="Y6775" s="37"/>
      <c r="Z6775" s="37"/>
      <c r="AB6775" s="37"/>
    </row>
    <row r="6776" spans="1:28" x14ac:dyDescent="0.2">
      <c r="A6776" s="124"/>
      <c r="B6776" s="37"/>
      <c r="C6776" s="37"/>
      <c r="D6776" s="37"/>
      <c r="F6776" s="37"/>
      <c r="G6776" s="37"/>
      <c r="H6776" s="37"/>
      <c r="J6776" s="25"/>
      <c r="K6776" s="25"/>
      <c r="M6776" s="25"/>
      <c r="P6776" s="25"/>
      <c r="R6776" s="25"/>
      <c r="T6776" s="37"/>
      <c r="U6776" s="37"/>
      <c r="W6776" s="37"/>
      <c r="Y6776" s="37"/>
      <c r="Z6776" s="37"/>
      <c r="AB6776" s="37"/>
    </row>
    <row r="6777" spans="1:28" x14ac:dyDescent="0.2">
      <c r="A6777" s="124"/>
      <c r="B6777" s="37"/>
      <c r="C6777" s="37"/>
      <c r="D6777" s="37"/>
      <c r="F6777" s="37"/>
      <c r="G6777" s="37"/>
      <c r="H6777" s="37"/>
      <c r="J6777" s="25"/>
      <c r="K6777" s="25"/>
      <c r="M6777" s="25"/>
      <c r="P6777" s="25"/>
      <c r="R6777" s="25"/>
      <c r="T6777" s="37"/>
      <c r="U6777" s="37"/>
      <c r="W6777" s="37"/>
      <c r="Y6777" s="37"/>
      <c r="Z6777" s="37"/>
      <c r="AB6777" s="37"/>
    </row>
    <row r="6778" spans="1:28" x14ac:dyDescent="0.2">
      <c r="A6778" s="124"/>
      <c r="B6778" s="37"/>
      <c r="C6778" s="37"/>
      <c r="D6778" s="37"/>
      <c r="F6778" s="37"/>
      <c r="G6778" s="37"/>
      <c r="H6778" s="37"/>
      <c r="J6778" s="25"/>
      <c r="K6778" s="25"/>
      <c r="M6778" s="25"/>
      <c r="P6778" s="25"/>
      <c r="R6778" s="25"/>
      <c r="T6778" s="37"/>
      <c r="U6778" s="37"/>
      <c r="W6778" s="37"/>
      <c r="Y6778" s="37"/>
      <c r="Z6778" s="37"/>
      <c r="AB6778" s="37"/>
    </row>
    <row r="6779" spans="1:28" x14ac:dyDescent="0.2">
      <c r="A6779" s="124"/>
      <c r="B6779" s="37"/>
      <c r="C6779" s="37"/>
      <c r="D6779" s="37"/>
      <c r="F6779" s="37"/>
      <c r="G6779" s="37"/>
      <c r="H6779" s="37"/>
      <c r="J6779" s="25"/>
      <c r="K6779" s="25"/>
      <c r="M6779" s="25"/>
      <c r="P6779" s="25"/>
      <c r="R6779" s="25"/>
      <c r="T6779" s="37"/>
      <c r="U6779" s="37"/>
      <c r="W6779" s="37"/>
      <c r="Y6779" s="37"/>
      <c r="Z6779" s="37"/>
      <c r="AB6779" s="37"/>
    </row>
    <row r="6780" spans="1:28" x14ac:dyDescent="0.2">
      <c r="A6780" s="124"/>
      <c r="B6780" s="37"/>
      <c r="C6780" s="37"/>
      <c r="D6780" s="37"/>
      <c r="F6780" s="37"/>
      <c r="G6780" s="37"/>
      <c r="H6780" s="37"/>
      <c r="J6780" s="25"/>
      <c r="K6780" s="25"/>
      <c r="M6780" s="25"/>
      <c r="P6780" s="25"/>
      <c r="R6780" s="25"/>
      <c r="T6780" s="37"/>
      <c r="U6780" s="37"/>
      <c r="W6780" s="37"/>
      <c r="Y6780" s="37"/>
      <c r="Z6780" s="37"/>
      <c r="AB6780" s="37"/>
    </row>
    <row r="6781" spans="1:28" x14ac:dyDescent="0.2">
      <c r="A6781" s="124"/>
      <c r="B6781" s="37"/>
      <c r="C6781" s="37"/>
      <c r="D6781" s="37"/>
      <c r="F6781" s="37"/>
      <c r="G6781" s="37"/>
      <c r="H6781" s="37"/>
      <c r="J6781" s="25"/>
      <c r="K6781" s="25"/>
      <c r="M6781" s="25"/>
      <c r="P6781" s="25"/>
      <c r="R6781" s="25"/>
      <c r="T6781" s="37"/>
      <c r="U6781" s="37"/>
      <c r="W6781" s="37"/>
      <c r="Y6781" s="37"/>
      <c r="Z6781" s="37"/>
      <c r="AB6781" s="37"/>
    </row>
    <row r="6782" spans="1:28" x14ac:dyDescent="0.2">
      <c r="A6782" s="124"/>
      <c r="B6782" s="37"/>
      <c r="C6782" s="37"/>
      <c r="D6782" s="37"/>
      <c r="F6782" s="37"/>
      <c r="G6782" s="37"/>
      <c r="H6782" s="37"/>
      <c r="J6782" s="25"/>
      <c r="K6782" s="25"/>
      <c r="M6782" s="25"/>
      <c r="P6782" s="25"/>
      <c r="R6782" s="25"/>
      <c r="T6782" s="37"/>
      <c r="U6782" s="37"/>
      <c r="W6782" s="37"/>
      <c r="Y6782" s="37"/>
      <c r="Z6782" s="37"/>
      <c r="AB6782" s="37"/>
    </row>
    <row r="6783" spans="1:28" x14ac:dyDescent="0.2">
      <c r="A6783" s="124"/>
      <c r="B6783" s="37"/>
      <c r="C6783" s="37"/>
      <c r="D6783" s="37"/>
      <c r="F6783" s="37"/>
      <c r="G6783" s="37"/>
      <c r="H6783" s="37"/>
      <c r="J6783" s="25"/>
      <c r="K6783" s="25"/>
      <c r="M6783" s="25"/>
      <c r="P6783" s="25"/>
      <c r="R6783" s="25"/>
      <c r="T6783" s="37"/>
      <c r="U6783" s="37"/>
      <c r="W6783" s="37"/>
      <c r="Y6783" s="37"/>
      <c r="Z6783" s="37"/>
      <c r="AB6783" s="37"/>
    </row>
    <row r="6784" spans="1:28" x14ac:dyDescent="0.2">
      <c r="A6784" s="124"/>
      <c r="B6784" s="37"/>
      <c r="C6784" s="37"/>
      <c r="D6784" s="37"/>
      <c r="F6784" s="37"/>
      <c r="G6784" s="37"/>
      <c r="H6784" s="37"/>
      <c r="J6784" s="25"/>
      <c r="K6784" s="25"/>
      <c r="M6784" s="25"/>
      <c r="P6784" s="25"/>
      <c r="R6784" s="25"/>
      <c r="T6784" s="37"/>
      <c r="U6784" s="37"/>
      <c r="W6784" s="37"/>
      <c r="Y6784" s="37"/>
      <c r="Z6784" s="37"/>
      <c r="AB6784" s="37"/>
    </row>
    <row r="6785" spans="1:28" x14ac:dyDescent="0.2">
      <c r="A6785" s="124"/>
      <c r="B6785" s="37"/>
      <c r="C6785" s="37"/>
      <c r="D6785" s="37"/>
      <c r="F6785" s="37"/>
      <c r="G6785" s="37"/>
      <c r="H6785" s="37"/>
      <c r="J6785" s="25"/>
      <c r="K6785" s="25"/>
      <c r="M6785" s="25"/>
      <c r="P6785" s="25"/>
      <c r="R6785" s="25"/>
      <c r="T6785" s="37"/>
      <c r="U6785" s="37"/>
      <c r="W6785" s="37"/>
      <c r="Y6785" s="37"/>
      <c r="Z6785" s="37"/>
      <c r="AB6785" s="37"/>
    </row>
    <row r="6786" spans="1:28" x14ac:dyDescent="0.2">
      <c r="A6786" s="124"/>
      <c r="B6786" s="37"/>
      <c r="C6786" s="37"/>
      <c r="D6786" s="37"/>
      <c r="F6786" s="37"/>
      <c r="G6786" s="37"/>
      <c r="H6786" s="37"/>
      <c r="J6786" s="25"/>
      <c r="K6786" s="25"/>
      <c r="M6786" s="25"/>
      <c r="P6786" s="25"/>
      <c r="R6786" s="25"/>
      <c r="T6786" s="37"/>
      <c r="U6786" s="37"/>
      <c r="W6786" s="37"/>
      <c r="Y6786" s="37"/>
      <c r="Z6786" s="37"/>
      <c r="AB6786" s="37"/>
    </row>
    <row r="6787" spans="1:28" x14ac:dyDescent="0.2">
      <c r="A6787" s="124"/>
      <c r="B6787" s="37"/>
      <c r="C6787" s="37"/>
      <c r="D6787" s="37"/>
      <c r="F6787" s="37"/>
      <c r="G6787" s="37"/>
      <c r="H6787" s="37"/>
      <c r="J6787" s="25"/>
      <c r="K6787" s="25"/>
      <c r="M6787" s="25"/>
      <c r="P6787" s="25"/>
      <c r="R6787" s="25"/>
      <c r="T6787" s="37"/>
      <c r="U6787" s="37"/>
      <c r="W6787" s="37"/>
      <c r="Y6787" s="37"/>
      <c r="Z6787" s="37"/>
      <c r="AB6787" s="37"/>
    </row>
    <row r="6788" spans="1:28" x14ac:dyDescent="0.2">
      <c r="A6788" s="124"/>
      <c r="B6788" s="37"/>
      <c r="C6788" s="37"/>
      <c r="D6788" s="37"/>
      <c r="F6788" s="37"/>
      <c r="G6788" s="37"/>
      <c r="H6788" s="37"/>
      <c r="J6788" s="25"/>
      <c r="K6788" s="25"/>
      <c r="M6788" s="25"/>
      <c r="P6788" s="25"/>
      <c r="R6788" s="25"/>
      <c r="T6788" s="37"/>
      <c r="U6788" s="37"/>
      <c r="W6788" s="37"/>
      <c r="Y6788" s="37"/>
      <c r="Z6788" s="37"/>
      <c r="AB6788" s="37"/>
    </row>
    <row r="6789" spans="1:28" x14ac:dyDescent="0.2">
      <c r="A6789" s="124"/>
      <c r="B6789" s="37"/>
      <c r="C6789" s="37"/>
      <c r="D6789" s="37"/>
      <c r="F6789" s="37"/>
      <c r="G6789" s="37"/>
      <c r="H6789" s="37"/>
      <c r="J6789" s="25"/>
      <c r="K6789" s="25"/>
      <c r="M6789" s="25"/>
      <c r="P6789" s="25"/>
      <c r="R6789" s="25"/>
      <c r="T6789" s="37"/>
      <c r="U6789" s="37"/>
      <c r="W6789" s="37"/>
      <c r="Y6789" s="37"/>
      <c r="Z6789" s="37"/>
      <c r="AB6789" s="37"/>
    </row>
    <row r="6790" spans="1:28" x14ac:dyDescent="0.2">
      <c r="A6790" s="124"/>
      <c r="B6790" s="37"/>
      <c r="C6790" s="37"/>
      <c r="D6790" s="37"/>
      <c r="F6790" s="37"/>
      <c r="G6790" s="37"/>
      <c r="H6790" s="37"/>
      <c r="J6790" s="25"/>
      <c r="K6790" s="25"/>
      <c r="M6790" s="25"/>
      <c r="P6790" s="25"/>
      <c r="R6790" s="25"/>
      <c r="T6790" s="37"/>
      <c r="U6790" s="37"/>
      <c r="W6790" s="37"/>
      <c r="Y6790" s="37"/>
      <c r="Z6790" s="37"/>
      <c r="AB6790" s="37"/>
    </row>
    <row r="6791" spans="1:28" x14ac:dyDescent="0.2">
      <c r="A6791" s="124"/>
      <c r="B6791" s="37"/>
      <c r="C6791" s="37"/>
      <c r="D6791" s="37"/>
      <c r="F6791" s="37"/>
      <c r="G6791" s="37"/>
      <c r="H6791" s="37"/>
      <c r="J6791" s="25"/>
      <c r="K6791" s="25"/>
      <c r="M6791" s="25"/>
      <c r="P6791" s="25"/>
      <c r="R6791" s="25"/>
      <c r="T6791" s="37"/>
      <c r="U6791" s="37"/>
      <c r="W6791" s="37"/>
      <c r="Y6791" s="37"/>
      <c r="Z6791" s="37"/>
      <c r="AB6791" s="37"/>
    </row>
    <row r="6792" spans="1:28" x14ac:dyDescent="0.2">
      <c r="A6792" s="124"/>
      <c r="B6792" s="37"/>
      <c r="C6792" s="37"/>
      <c r="D6792" s="37"/>
      <c r="F6792" s="37"/>
      <c r="G6792" s="37"/>
      <c r="H6792" s="37"/>
      <c r="J6792" s="25"/>
      <c r="K6792" s="25"/>
      <c r="M6792" s="25"/>
      <c r="P6792" s="25"/>
      <c r="R6792" s="25"/>
      <c r="T6792" s="37"/>
      <c r="U6792" s="37"/>
      <c r="W6792" s="37"/>
      <c r="Y6792" s="37"/>
      <c r="Z6792" s="37"/>
      <c r="AB6792" s="37"/>
    </row>
    <row r="6793" spans="1:28" x14ac:dyDescent="0.2">
      <c r="A6793" s="124"/>
      <c r="B6793" s="37"/>
      <c r="C6793" s="37"/>
      <c r="D6793" s="37"/>
      <c r="F6793" s="37"/>
      <c r="G6793" s="37"/>
      <c r="H6793" s="37"/>
      <c r="J6793" s="25"/>
      <c r="K6793" s="25"/>
      <c r="M6793" s="25"/>
      <c r="P6793" s="25"/>
      <c r="R6793" s="25"/>
      <c r="T6793" s="37"/>
      <c r="U6793" s="37"/>
      <c r="W6793" s="37"/>
      <c r="Y6793" s="37"/>
      <c r="Z6793" s="37"/>
      <c r="AB6793" s="37"/>
    </row>
    <row r="6794" spans="1:28" x14ac:dyDescent="0.2">
      <c r="A6794" s="124"/>
      <c r="B6794" s="37"/>
      <c r="C6794" s="37"/>
      <c r="D6794" s="37"/>
      <c r="F6794" s="37"/>
      <c r="G6794" s="37"/>
      <c r="H6794" s="37"/>
      <c r="J6794" s="25"/>
      <c r="K6794" s="25"/>
      <c r="M6794" s="25"/>
      <c r="P6794" s="25"/>
      <c r="R6794" s="25"/>
      <c r="T6794" s="37"/>
      <c r="U6794" s="37"/>
      <c r="W6794" s="37"/>
      <c r="Y6794" s="37"/>
      <c r="Z6794" s="37"/>
      <c r="AB6794" s="37"/>
    </row>
    <row r="6795" spans="1:28" x14ac:dyDescent="0.2">
      <c r="A6795" s="124"/>
      <c r="B6795" s="37"/>
      <c r="C6795" s="37"/>
      <c r="D6795" s="37"/>
      <c r="F6795" s="37"/>
      <c r="G6795" s="37"/>
      <c r="H6795" s="37"/>
      <c r="J6795" s="25"/>
      <c r="K6795" s="25"/>
      <c r="M6795" s="25"/>
      <c r="P6795" s="25"/>
      <c r="R6795" s="25"/>
      <c r="T6795" s="37"/>
      <c r="U6795" s="37"/>
      <c r="W6795" s="37"/>
      <c r="Y6795" s="37"/>
      <c r="Z6795" s="37"/>
      <c r="AB6795" s="37"/>
    </row>
    <row r="6796" spans="1:28" x14ac:dyDescent="0.2">
      <c r="A6796" s="124"/>
      <c r="B6796" s="37"/>
      <c r="C6796" s="37"/>
      <c r="D6796" s="37"/>
      <c r="F6796" s="37"/>
      <c r="G6796" s="37"/>
      <c r="H6796" s="37"/>
      <c r="J6796" s="25"/>
      <c r="K6796" s="25"/>
      <c r="M6796" s="25"/>
      <c r="P6796" s="25"/>
      <c r="R6796" s="25"/>
      <c r="T6796" s="37"/>
      <c r="U6796" s="37"/>
      <c r="W6796" s="37"/>
      <c r="Y6796" s="37"/>
      <c r="Z6796" s="37"/>
      <c r="AB6796" s="37"/>
    </row>
    <row r="6797" spans="1:28" x14ac:dyDescent="0.2">
      <c r="A6797" s="124"/>
      <c r="B6797" s="37"/>
      <c r="C6797" s="37"/>
      <c r="D6797" s="37"/>
      <c r="F6797" s="37"/>
      <c r="G6797" s="37"/>
      <c r="H6797" s="37"/>
      <c r="J6797" s="25"/>
      <c r="K6797" s="25"/>
      <c r="M6797" s="25"/>
      <c r="P6797" s="25"/>
      <c r="R6797" s="25"/>
      <c r="T6797" s="37"/>
      <c r="U6797" s="37"/>
      <c r="W6797" s="37"/>
      <c r="Y6797" s="37"/>
      <c r="Z6797" s="37"/>
      <c r="AB6797" s="37"/>
    </row>
    <row r="6798" spans="1:28" x14ac:dyDescent="0.2">
      <c r="A6798" s="124"/>
      <c r="B6798" s="37"/>
      <c r="C6798" s="37"/>
      <c r="D6798" s="37"/>
      <c r="F6798" s="37"/>
      <c r="G6798" s="37"/>
      <c r="H6798" s="37"/>
      <c r="J6798" s="25"/>
      <c r="K6798" s="25"/>
      <c r="M6798" s="25"/>
      <c r="P6798" s="25"/>
      <c r="R6798" s="25"/>
      <c r="T6798" s="37"/>
      <c r="U6798" s="37"/>
      <c r="W6798" s="37"/>
      <c r="Y6798" s="37"/>
      <c r="Z6798" s="37"/>
      <c r="AB6798" s="37"/>
    </row>
    <row r="6799" spans="1:28" x14ac:dyDescent="0.2">
      <c r="A6799" s="124"/>
      <c r="B6799" s="37"/>
      <c r="C6799" s="37"/>
      <c r="D6799" s="37"/>
      <c r="F6799" s="37"/>
      <c r="G6799" s="37"/>
      <c r="H6799" s="37"/>
      <c r="J6799" s="25"/>
      <c r="K6799" s="25"/>
      <c r="M6799" s="25"/>
      <c r="P6799" s="25"/>
      <c r="R6799" s="25"/>
      <c r="T6799" s="37"/>
      <c r="U6799" s="37"/>
      <c r="W6799" s="37"/>
      <c r="Y6799" s="37"/>
      <c r="Z6799" s="37"/>
      <c r="AB6799" s="37"/>
    </row>
    <row r="6800" spans="1:28" x14ac:dyDescent="0.2">
      <c r="A6800" s="124"/>
      <c r="B6800" s="37"/>
      <c r="C6800" s="37"/>
      <c r="D6800" s="37"/>
      <c r="F6800" s="37"/>
      <c r="G6800" s="37"/>
      <c r="H6800" s="37"/>
      <c r="J6800" s="25"/>
      <c r="K6800" s="25"/>
      <c r="M6800" s="25"/>
      <c r="P6800" s="25"/>
      <c r="R6800" s="25"/>
      <c r="T6800" s="37"/>
      <c r="U6800" s="37"/>
      <c r="W6800" s="37"/>
      <c r="Y6800" s="37"/>
      <c r="Z6800" s="37"/>
      <c r="AB6800" s="37"/>
    </row>
    <row r="6801" spans="1:28" x14ac:dyDescent="0.2">
      <c r="A6801" s="124"/>
      <c r="B6801" s="37"/>
      <c r="C6801" s="37"/>
      <c r="D6801" s="37"/>
      <c r="F6801" s="37"/>
      <c r="G6801" s="37"/>
      <c r="H6801" s="37"/>
      <c r="J6801" s="25"/>
      <c r="K6801" s="25"/>
      <c r="M6801" s="25"/>
      <c r="P6801" s="25"/>
      <c r="R6801" s="25"/>
      <c r="T6801" s="37"/>
      <c r="U6801" s="37"/>
      <c r="W6801" s="37"/>
      <c r="Y6801" s="37"/>
      <c r="Z6801" s="37"/>
      <c r="AB6801" s="37"/>
    </row>
    <row r="6802" spans="1:28" x14ac:dyDescent="0.2">
      <c r="A6802" s="124"/>
      <c r="B6802" s="37"/>
      <c r="C6802" s="37"/>
      <c r="D6802" s="37"/>
      <c r="F6802" s="37"/>
      <c r="G6802" s="37"/>
      <c r="H6802" s="37"/>
      <c r="J6802" s="25"/>
      <c r="K6802" s="25"/>
      <c r="M6802" s="25"/>
      <c r="P6802" s="25"/>
      <c r="R6802" s="25"/>
      <c r="T6802" s="37"/>
      <c r="U6802" s="37"/>
      <c r="W6802" s="37"/>
      <c r="Y6802" s="37"/>
      <c r="Z6802" s="37"/>
      <c r="AB6802" s="37"/>
    </row>
    <row r="6803" spans="1:28" x14ac:dyDescent="0.2">
      <c r="A6803" s="124"/>
      <c r="B6803" s="37"/>
      <c r="C6803" s="37"/>
      <c r="D6803" s="37"/>
      <c r="F6803" s="37"/>
      <c r="G6803" s="37"/>
      <c r="H6803" s="37"/>
      <c r="J6803" s="25"/>
      <c r="K6803" s="25"/>
      <c r="M6803" s="25"/>
      <c r="P6803" s="25"/>
      <c r="R6803" s="25"/>
      <c r="T6803" s="37"/>
      <c r="U6803" s="37"/>
      <c r="W6803" s="37"/>
      <c r="Y6803" s="37"/>
      <c r="Z6803" s="37"/>
      <c r="AB6803" s="37"/>
    </row>
    <row r="6804" spans="1:28" x14ac:dyDescent="0.2">
      <c r="A6804" s="124"/>
      <c r="B6804" s="37"/>
      <c r="C6804" s="37"/>
      <c r="D6804" s="37"/>
      <c r="F6804" s="37"/>
      <c r="G6804" s="37"/>
      <c r="H6804" s="37"/>
      <c r="J6804" s="25"/>
      <c r="K6804" s="25"/>
      <c r="M6804" s="25"/>
      <c r="P6804" s="25"/>
      <c r="R6804" s="25"/>
      <c r="T6804" s="37"/>
      <c r="U6804" s="37"/>
      <c r="W6804" s="37"/>
      <c r="Y6804" s="37"/>
      <c r="Z6804" s="37"/>
      <c r="AB6804" s="37"/>
    </row>
    <row r="6805" spans="1:28" x14ac:dyDescent="0.2">
      <c r="A6805" s="124"/>
      <c r="B6805" s="37"/>
      <c r="C6805" s="37"/>
      <c r="D6805" s="37"/>
      <c r="F6805" s="37"/>
      <c r="G6805" s="37"/>
      <c r="H6805" s="37"/>
      <c r="J6805" s="25"/>
      <c r="K6805" s="25"/>
      <c r="M6805" s="25"/>
      <c r="P6805" s="25"/>
      <c r="R6805" s="25"/>
      <c r="T6805" s="37"/>
      <c r="U6805" s="37"/>
      <c r="W6805" s="37"/>
      <c r="Y6805" s="37"/>
      <c r="Z6805" s="37"/>
      <c r="AB6805" s="37"/>
    </row>
    <row r="6806" spans="1:28" x14ac:dyDescent="0.2">
      <c r="A6806" s="124"/>
      <c r="B6806" s="37"/>
      <c r="C6806" s="37"/>
      <c r="D6806" s="37"/>
      <c r="F6806" s="37"/>
      <c r="G6806" s="37"/>
      <c r="H6806" s="37"/>
      <c r="J6806" s="25"/>
      <c r="K6806" s="25"/>
      <c r="M6806" s="25"/>
      <c r="P6806" s="25"/>
      <c r="R6806" s="25"/>
      <c r="T6806" s="37"/>
      <c r="U6806" s="37"/>
      <c r="W6806" s="37"/>
      <c r="Y6806" s="37"/>
      <c r="Z6806" s="37"/>
      <c r="AB6806" s="37"/>
    </row>
    <row r="6807" spans="1:28" x14ac:dyDescent="0.2">
      <c r="A6807" s="124"/>
      <c r="B6807" s="37"/>
      <c r="C6807" s="37"/>
      <c r="D6807" s="37"/>
      <c r="F6807" s="37"/>
      <c r="G6807" s="37"/>
      <c r="H6807" s="37"/>
      <c r="J6807" s="25"/>
      <c r="K6807" s="25"/>
      <c r="M6807" s="25"/>
      <c r="P6807" s="25"/>
      <c r="R6807" s="25"/>
      <c r="T6807" s="37"/>
      <c r="U6807" s="37"/>
      <c r="W6807" s="37"/>
      <c r="Y6807" s="37"/>
      <c r="Z6807" s="37"/>
      <c r="AB6807" s="37"/>
    </row>
    <row r="6808" spans="1:28" x14ac:dyDescent="0.2">
      <c r="A6808" s="124"/>
      <c r="B6808" s="37"/>
      <c r="C6808" s="37"/>
      <c r="D6808" s="37"/>
      <c r="F6808" s="37"/>
      <c r="G6808" s="37"/>
      <c r="H6808" s="37"/>
      <c r="J6808" s="25"/>
      <c r="K6808" s="25"/>
      <c r="M6808" s="25"/>
      <c r="P6808" s="25"/>
      <c r="R6808" s="25"/>
      <c r="T6808" s="37"/>
      <c r="U6808" s="37"/>
      <c r="W6808" s="37"/>
      <c r="Y6808" s="37"/>
      <c r="Z6808" s="37"/>
      <c r="AB6808" s="37"/>
    </row>
    <row r="6809" spans="1:28" x14ac:dyDescent="0.2">
      <c r="A6809" s="124"/>
      <c r="B6809" s="37"/>
      <c r="C6809" s="37"/>
      <c r="D6809" s="37"/>
      <c r="F6809" s="37"/>
      <c r="G6809" s="37"/>
      <c r="H6809" s="37"/>
      <c r="J6809" s="25"/>
      <c r="K6809" s="25"/>
      <c r="M6809" s="25"/>
      <c r="P6809" s="25"/>
      <c r="R6809" s="25"/>
      <c r="T6809" s="37"/>
      <c r="U6809" s="37"/>
      <c r="W6809" s="37"/>
      <c r="Y6809" s="37"/>
      <c r="Z6809" s="37"/>
      <c r="AB6809" s="37"/>
    </row>
    <row r="6810" spans="1:28" x14ac:dyDescent="0.2">
      <c r="A6810" s="124"/>
      <c r="B6810" s="37"/>
      <c r="C6810" s="37"/>
      <c r="D6810" s="37"/>
      <c r="F6810" s="37"/>
      <c r="G6810" s="37"/>
      <c r="H6810" s="37"/>
      <c r="J6810" s="25"/>
      <c r="K6810" s="25"/>
      <c r="M6810" s="25"/>
      <c r="P6810" s="25"/>
      <c r="R6810" s="25"/>
      <c r="T6810" s="37"/>
      <c r="U6810" s="37"/>
      <c r="W6810" s="37"/>
      <c r="Y6810" s="37"/>
      <c r="Z6810" s="37"/>
      <c r="AB6810" s="37"/>
    </row>
    <row r="6811" spans="1:28" x14ac:dyDescent="0.2">
      <c r="A6811" s="124"/>
      <c r="B6811" s="37"/>
      <c r="C6811" s="37"/>
      <c r="D6811" s="37"/>
      <c r="F6811" s="37"/>
      <c r="G6811" s="37"/>
      <c r="H6811" s="37"/>
      <c r="J6811" s="25"/>
      <c r="K6811" s="25"/>
      <c r="M6811" s="25"/>
      <c r="P6811" s="25"/>
      <c r="R6811" s="25"/>
      <c r="T6811" s="37"/>
      <c r="U6811" s="37"/>
      <c r="W6811" s="37"/>
      <c r="Y6811" s="37"/>
      <c r="Z6811" s="37"/>
      <c r="AB6811" s="37"/>
    </row>
    <row r="6812" spans="1:28" x14ac:dyDescent="0.2">
      <c r="A6812" s="124"/>
      <c r="B6812" s="37"/>
      <c r="C6812" s="37"/>
      <c r="D6812" s="37"/>
      <c r="F6812" s="37"/>
      <c r="G6812" s="37"/>
      <c r="H6812" s="37"/>
      <c r="J6812" s="25"/>
      <c r="K6812" s="25"/>
      <c r="M6812" s="25"/>
      <c r="P6812" s="25"/>
      <c r="R6812" s="25"/>
      <c r="T6812" s="37"/>
      <c r="U6812" s="37"/>
      <c r="W6812" s="37"/>
      <c r="Y6812" s="37"/>
      <c r="Z6812" s="37"/>
      <c r="AB6812" s="37"/>
    </row>
    <row r="6813" spans="1:28" x14ac:dyDescent="0.2">
      <c r="A6813" s="124"/>
      <c r="B6813" s="37"/>
      <c r="C6813" s="37"/>
      <c r="D6813" s="37"/>
      <c r="F6813" s="37"/>
      <c r="G6813" s="37"/>
      <c r="H6813" s="37"/>
      <c r="J6813" s="25"/>
      <c r="K6813" s="25"/>
      <c r="M6813" s="25"/>
      <c r="P6813" s="25"/>
      <c r="R6813" s="25"/>
      <c r="T6813" s="37"/>
      <c r="U6813" s="37"/>
      <c r="W6813" s="37"/>
      <c r="Y6813" s="37"/>
      <c r="Z6813" s="37"/>
      <c r="AB6813" s="37"/>
    </row>
    <row r="6814" spans="1:28" x14ac:dyDescent="0.2">
      <c r="A6814" s="124"/>
      <c r="B6814" s="37"/>
      <c r="C6814" s="37"/>
      <c r="D6814" s="37"/>
      <c r="F6814" s="37"/>
      <c r="G6814" s="37"/>
      <c r="H6814" s="37"/>
      <c r="J6814" s="25"/>
      <c r="K6814" s="25"/>
      <c r="M6814" s="25"/>
      <c r="P6814" s="25"/>
      <c r="R6814" s="25"/>
      <c r="T6814" s="37"/>
      <c r="U6814" s="37"/>
      <c r="W6814" s="37"/>
      <c r="Y6814" s="37"/>
      <c r="Z6814" s="37"/>
      <c r="AB6814" s="37"/>
    </row>
    <row r="6815" spans="1:28" x14ac:dyDescent="0.2">
      <c r="A6815" s="124"/>
      <c r="B6815" s="37"/>
      <c r="C6815" s="37"/>
      <c r="D6815" s="37"/>
      <c r="F6815" s="37"/>
      <c r="G6815" s="37"/>
      <c r="H6815" s="37"/>
      <c r="J6815" s="25"/>
      <c r="K6815" s="25"/>
      <c r="M6815" s="25"/>
      <c r="P6815" s="25"/>
      <c r="R6815" s="25"/>
      <c r="T6815" s="37"/>
      <c r="U6815" s="37"/>
      <c r="W6815" s="37"/>
      <c r="Y6815" s="37"/>
      <c r="Z6815" s="37"/>
      <c r="AB6815" s="37"/>
    </row>
    <row r="6816" spans="1:28" x14ac:dyDescent="0.2">
      <c r="A6816" s="124"/>
      <c r="B6816" s="37"/>
      <c r="C6816" s="37"/>
      <c r="D6816" s="37"/>
      <c r="F6816" s="37"/>
      <c r="G6816" s="37"/>
      <c r="H6816" s="37"/>
      <c r="J6816" s="25"/>
      <c r="K6816" s="25"/>
      <c r="M6816" s="25"/>
      <c r="P6816" s="25"/>
      <c r="R6816" s="25"/>
      <c r="T6816" s="37"/>
      <c r="U6816" s="37"/>
      <c r="W6816" s="37"/>
      <c r="Y6816" s="37"/>
      <c r="Z6816" s="37"/>
      <c r="AB6816" s="37"/>
    </row>
    <row r="6817" spans="1:28" x14ac:dyDescent="0.2">
      <c r="A6817" s="124"/>
      <c r="B6817" s="37"/>
      <c r="C6817" s="37"/>
      <c r="D6817" s="37"/>
      <c r="F6817" s="37"/>
      <c r="G6817" s="37"/>
      <c r="H6817" s="37"/>
      <c r="J6817" s="25"/>
      <c r="K6817" s="25"/>
      <c r="M6817" s="25"/>
      <c r="P6817" s="25"/>
      <c r="R6817" s="25"/>
      <c r="T6817" s="37"/>
      <c r="U6817" s="37"/>
      <c r="W6817" s="37"/>
      <c r="Y6817" s="37"/>
      <c r="Z6817" s="37"/>
      <c r="AB6817" s="37"/>
    </row>
    <row r="6818" spans="1:28" x14ac:dyDescent="0.2">
      <c r="A6818" s="124"/>
      <c r="B6818" s="37"/>
      <c r="C6818" s="37"/>
      <c r="D6818" s="37"/>
      <c r="F6818" s="37"/>
      <c r="G6818" s="37"/>
      <c r="H6818" s="37"/>
      <c r="J6818" s="25"/>
      <c r="K6818" s="25"/>
      <c r="M6818" s="25"/>
      <c r="P6818" s="25"/>
      <c r="R6818" s="25"/>
      <c r="T6818" s="37"/>
      <c r="U6818" s="37"/>
      <c r="W6818" s="37"/>
      <c r="Y6818" s="37"/>
      <c r="Z6818" s="37"/>
      <c r="AB6818" s="37"/>
    </row>
    <row r="6819" spans="1:28" x14ac:dyDescent="0.2">
      <c r="A6819" s="124"/>
      <c r="B6819" s="37"/>
      <c r="C6819" s="37"/>
      <c r="D6819" s="37"/>
      <c r="F6819" s="37"/>
      <c r="G6819" s="37"/>
      <c r="H6819" s="37"/>
      <c r="J6819" s="25"/>
      <c r="K6819" s="25"/>
      <c r="M6819" s="25"/>
      <c r="P6819" s="25"/>
      <c r="R6819" s="25"/>
      <c r="T6819" s="37"/>
      <c r="U6819" s="37"/>
      <c r="W6819" s="37"/>
      <c r="Y6819" s="37"/>
      <c r="Z6819" s="37"/>
      <c r="AB6819" s="37"/>
    </row>
    <row r="6820" spans="1:28" x14ac:dyDescent="0.2">
      <c r="A6820" s="124"/>
      <c r="B6820" s="37"/>
      <c r="C6820" s="37"/>
      <c r="D6820" s="37"/>
      <c r="F6820" s="37"/>
      <c r="G6820" s="37"/>
      <c r="H6820" s="37"/>
      <c r="J6820" s="25"/>
      <c r="K6820" s="25"/>
      <c r="M6820" s="25"/>
      <c r="P6820" s="25"/>
      <c r="R6820" s="25"/>
      <c r="T6820" s="37"/>
      <c r="U6820" s="37"/>
      <c r="W6820" s="37"/>
      <c r="Y6820" s="37"/>
      <c r="Z6820" s="37"/>
      <c r="AB6820" s="37"/>
    </row>
    <row r="6821" spans="1:28" x14ac:dyDescent="0.2">
      <c r="A6821" s="124"/>
      <c r="B6821" s="37"/>
      <c r="C6821" s="37"/>
      <c r="D6821" s="37"/>
      <c r="F6821" s="37"/>
      <c r="G6821" s="37"/>
      <c r="H6821" s="37"/>
      <c r="J6821" s="25"/>
      <c r="K6821" s="25"/>
      <c r="M6821" s="25"/>
      <c r="P6821" s="25"/>
      <c r="R6821" s="25"/>
      <c r="T6821" s="37"/>
      <c r="U6821" s="37"/>
      <c r="W6821" s="37"/>
      <c r="Y6821" s="37"/>
      <c r="Z6821" s="37"/>
      <c r="AB6821" s="37"/>
    </row>
    <row r="6822" spans="1:28" x14ac:dyDescent="0.2">
      <c r="A6822" s="124"/>
      <c r="B6822" s="37"/>
      <c r="C6822" s="37"/>
      <c r="D6822" s="37"/>
      <c r="F6822" s="37"/>
      <c r="G6822" s="37"/>
      <c r="H6822" s="37"/>
      <c r="J6822" s="25"/>
      <c r="K6822" s="25"/>
      <c r="M6822" s="25"/>
      <c r="P6822" s="25"/>
      <c r="R6822" s="25"/>
      <c r="T6822" s="37"/>
      <c r="U6822" s="37"/>
      <c r="W6822" s="37"/>
      <c r="Y6822" s="37"/>
      <c r="Z6822" s="37"/>
      <c r="AB6822" s="37"/>
    </row>
    <row r="6823" spans="1:28" x14ac:dyDescent="0.2">
      <c r="A6823" s="124"/>
      <c r="B6823" s="37"/>
      <c r="C6823" s="37"/>
      <c r="D6823" s="37"/>
      <c r="F6823" s="37"/>
      <c r="G6823" s="37"/>
      <c r="H6823" s="37"/>
      <c r="J6823" s="25"/>
      <c r="K6823" s="25"/>
      <c r="M6823" s="25"/>
      <c r="P6823" s="25"/>
      <c r="R6823" s="25"/>
      <c r="T6823" s="37"/>
      <c r="U6823" s="37"/>
      <c r="W6823" s="37"/>
      <c r="Y6823" s="37"/>
      <c r="Z6823" s="37"/>
      <c r="AB6823" s="37"/>
    </row>
    <row r="6824" spans="1:28" x14ac:dyDescent="0.2">
      <c r="A6824" s="124"/>
      <c r="B6824" s="37"/>
      <c r="C6824" s="37"/>
      <c r="D6824" s="37"/>
      <c r="F6824" s="37"/>
      <c r="G6824" s="37"/>
      <c r="H6824" s="37"/>
      <c r="J6824" s="25"/>
      <c r="K6824" s="25"/>
      <c r="M6824" s="25"/>
      <c r="P6824" s="25"/>
      <c r="R6824" s="25"/>
      <c r="T6824" s="37"/>
      <c r="U6824" s="37"/>
      <c r="W6824" s="37"/>
      <c r="Y6824" s="37"/>
      <c r="Z6824" s="37"/>
      <c r="AB6824" s="37"/>
    </row>
    <row r="6825" spans="1:28" x14ac:dyDescent="0.2">
      <c r="A6825" s="124"/>
      <c r="B6825" s="37"/>
      <c r="C6825" s="37"/>
      <c r="D6825" s="37"/>
      <c r="F6825" s="37"/>
      <c r="G6825" s="37"/>
      <c r="H6825" s="37"/>
      <c r="J6825" s="25"/>
      <c r="K6825" s="25"/>
      <c r="M6825" s="25"/>
      <c r="P6825" s="25"/>
      <c r="R6825" s="25"/>
      <c r="T6825" s="37"/>
      <c r="U6825" s="37"/>
      <c r="W6825" s="37"/>
      <c r="Y6825" s="37"/>
      <c r="Z6825" s="37"/>
      <c r="AB6825" s="37"/>
    </row>
    <row r="6826" spans="1:28" x14ac:dyDescent="0.2">
      <c r="A6826" s="124"/>
      <c r="B6826" s="37"/>
      <c r="C6826" s="37"/>
      <c r="D6826" s="37"/>
      <c r="F6826" s="37"/>
      <c r="G6826" s="37"/>
      <c r="H6826" s="37"/>
      <c r="J6826" s="25"/>
      <c r="K6826" s="25"/>
      <c r="M6826" s="25"/>
      <c r="P6826" s="25"/>
      <c r="R6826" s="25"/>
      <c r="T6826" s="37"/>
      <c r="U6826" s="37"/>
      <c r="W6826" s="37"/>
      <c r="Y6826" s="37"/>
      <c r="Z6826" s="37"/>
      <c r="AB6826" s="37"/>
    </row>
    <row r="6827" spans="1:28" x14ac:dyDescent="0.2">
      <c r="A6827" s="124"/>
      <c r="B6827" s="37"/>
      <c r="C6827" s="37"/>
      <c r="D6827" s="37"/>
      <c r="F6827" s="37"/>
      <c r="G6827" s="37"/>
      <c r="H6827" s="37"/>
      <c r="J6827" s="25"/>
      <c r="K6827" s="25"/>
      <c r="M6827" s="25"/>
      <c r="P6827" s="25"/>
      <c r="R6827" s="25"/>
      <c r="T6827" s="37"/>
      <c r="U6827" s="37"/>
      <c r="W6827" s="37"/>
      <c r="Y6827" s="37"/>
      <c r="Z6827" s="37"/>
      <c r="AB6827" s="37"/>
    </row>
    <row r="6828" spans="1:28" x14ac:dyDescent="0.2">
      <c r="A6828" s="124"/>
      <c r="B6828" s="37"/>
      <c r="C6828" s="37"/>
      <c r="D6828" s="37"/>
      <c r="F6828" s="37"/>
      <c r="G6828" s="37"/>
      <c r="H6828" s="37"/>
      <c r="J6828" s="25"/>
      <c r="K6828" s="25"/>
      <c r="M6828" s="25"/>
      <c r="P6828" s="25"/>
      <c r="R6828" s="25"/>
      <c r="T6828" s="37"/>
      <c r="U6828" s="37"/>
      <c r="W6828" s="37"/>
      <c r="Y6828" s="37"/>
      <c r="Z6828" s="37"/>
      <c r="AB6828" s="37"/>
    </row>
    <row r="6829" spans="1:28" x14ac:dyDescent="0.2">
      <c r="A6829" s="124"/>
      <c r="B6829" s="37"/>
      <c r="C6829" s="37"/>
      <c r="D6829" s="37"/>
      <c r="F6829" s="37"/>
      <c r="G6829" s="37"/>
      <c r="H6829" s="37"/>
      <c r="J6829" s="25"/>
      <c r="K6829" s="25"/>
      <c r="M6829" s="25"/>
      <c r="P6829" s="25"/>
      <c r="R6829" s="25"/>
      <c r="T6829" s="37"/>
      <c r="U6829" s="37"/>
      <c r="W6829" s="37"/>
      <c r="Y6829" s="37"/>
      <c r="Z6829" s="37"/>
      <c r="AB6829" s="37"/>
    </row>
    <row r="6830" spans="1:28" x14ac:dyDescent="0.2">
      <c r="A6830" s="124"/>
      <c r="B6830" s="37"/>
      <c r="C6830" s="37"/>
      <c r="D6830" s="37"/>
      <c r="F6830" s="37"/>
      <c r="G6830" s="37"/>
      <c r="H6830" s="37"/>
      <c r="J6830" s="25"/>
      <c r="K6830" s="25"/>
      <c r="M6830" s="25"/>
      <c r="P6830" s="25"/>
      <c r="R6830" s="25"/>
      <c r="T6830" s="37"/>
      <c r="U6830" s="37"/>
      <c r="W6830" s="37"/>
      <c r="Y6830" s="37"/>
      <c r="Z6830" s="37"/>
      <c r="AB6830" s="37"/>
    </row>
    <row r="6831" spans="1:28" x14ac:dyDescent="0.2">
      <c r="A6831" s="124"/>
      <c r="B6831" s="37"/>
      <c r="C6831" s="37"/>
      <c r="D6831" s="37"/>
      <c r="F6831" s="37"/>
      <c r="G6831" s="37"/>
      <c r="H6831" s="37"/>
      <c r="J6831" s="25"/>
      <c r="K6831" s="25"/>
      <c r="M6831" s="25"/>
      <c r="P6831" s="25"/>
      <c r="R6831" s="25"/>
      <c r="T6831" s="37"/>
      <c r="U6831" s="37"/>
      <c r="W6831" s="37"/>
      <c r="Y6831" s="37"/>
      <c r="Z6831" s="37"/>
      <c r="AB6831" s="37"/>
    </row>
    <row r="6832" spans="1:28" x14ac:dyDescent="0.2">
      <c r="A6832" s="124"/>
      <c r="B6832" s="37"/>
      <c r="C6832" s="37"/>
      <c r="D6832" s="37"/>
      <c r="F6832" s="37"/>
      <c r="G6832" s="37"/>
      <c r="H6832" s="37"/>
      <c r="J6832" s="25"/>
      <c r="K6832" s="25"/>
      <c r="M6832" s="25"/>
      <c r="P6832" s="25"/>
      <c r="R6832" s="25"/>
      <c r="T6832" s="37"/>
      <c r="U6832" s="37"/>
      <c r="W6832" s="37"/>
      <c r="Y6832" s="37"/>
      <c r="Z6832" s="37"/>
      <c r="AB6832" s="37"/>
    </row>
    <row r="6833" spans="1:28" x14ac:dyDescent="0.2">
      <c r="A6833" s="124"/>
      <c r="B6833" s="37"/>
      <c r="C6833" s="37"/>
      <c r="D6833" s="37"/>
      <c r="F6833" s="37"/>
      <c r="G6833" s="37"/>
      <c r="H6833" s="37"/>
      <c r="J6833" s="25"/>
      <c r="K6833" s="25"/>
      <c r="M6833" s="25"/>
      <c r="P6833" s="25"/>
      <c r="R6833" s="25"/>
      <c r="T6833" s="37"/>
      <c r="U6833" s="37"/>
      <c r="W6833" s="37"/>
      <c r="Y6833" s="37"/>
      <c r="Z6833" s="37"/>
      <c r="AB6833" s="37"/>
    </row>
    <row r="6834" spans="1:28" x14ac:dyDescent="0.2">
      <c r="A6834" s="124"/>
      <c r="B6834" s="37"/>
      <c r="C6834" s="37"/>
      <c r="D6834" s="37"/>
      <c r="F6834" s="37"/>
      <c r="G6834" s="37"/>
      <c r="H6834" s="37"/>
      <c r="J6834" s="25"/>
      <c r="K6834" s="25"/>
      <c r="M6834" s="25"/>
      <c r="P6834" s="25"/>
      <c r="R6834" s="25"/>
      <c r="T6834" s="37"/>
      <c r="U6834" s="37"/>
      <c r="W6834" s="37"/>
      <c r="Y6834" s="37"/>
      <c r="Z6834" s="37"/>
      <c r="AB6834" s="37"/>
    </row>
    <row r="6835" spans="1:28" x14ac:dyDescent="0.2">
      <c r="A6835" s="124"/>
      <c r="B6835" s="37"/>
      <c r="C6835" s="37"/>
      <c r="D6835" s="37"/>
      <c r="F6835" s="37"/>
      <c r="G6835" s="37"/>
      <c r="H6835" s="37"/>
      <c r="J6835" s="25"/>
      <c r="K6835" s="25"/>
      <c r="M6835" s="25"/>
      <c r="P6835" s="25"/>
      <c r="R6835" s="25"/>
      <c r="T6835" s="37"/>
      <c r="U6835" s="37"/>
      <c r="W6835" s="37"/>
      <c r="Y6835" s="37"/>
      <c r="Z6835" s="37"/>
      <c r="AB6835" s="37"/>
    </row>
    <row r="6836" spans="1:28" x14ac:dyDescent="0.2">
      <c r="A6836" s="124"/>
      <c r="B6836" s="37"/>
      <c r="C6836" s="37"/>
      <c r="D6836" s="37"/>
      <c r="F6836" s="37"/>
      <c r="G6836" s="37"/>
      <c r="H6836" s="37"/>
      <c r="J6836" s="25"/>
      <c r="K6836" s="25"/>
      <c r="M6836" s="25"/>
      <c r="P6836" s="25"/>
      <c r="R6836" s="25"/>
      <c r="T6836" s="37"/>
      <c r="U6836" s="37"/>
      <c r="W6836" s="37"/>
      <c r="Y6836" s="37"/>
      <c r="Z6836" s="37"/>
      <c r="AB6836" s="37"/>
    </row>
    <row r="6837" spans="1:28" x14ac:dyDescent="0.2">
      <c r="A6837" s="124"/>
      <c r="B6837" s="37"/>
      <c r="C6837" s="37"/>
      <c r="D6837" s="37"/>
      <c r="F6837" s="37"/>
      <c r="G6837" s="37"/>
      <c r="H6837" s="37"/>
      <c r="J6837" s="25"/>
      <c r="K6837" s="25"/>
      <c r="M6837" s="25"/>
      <c r="P6837" s="25"/>
      <c r="R6837" s="25"/>
      <c r="T6837" s="37"/>
      <c r="U6837" s="37"/>
      <c r="W6837" s="37"/>
      <c r="Y6837" s="37"/>
      <c r="Z6837" s="37"/>
      <c r="AB6837" s="37"/>
    </row>
    <row r="6838" spans="1:28" x14ac:dyDescent="0.2">
      <c r="A6838" s="124"/>
      <c r="B6838" s="37"/>
      <c r="C6838" s="37"/>
      <c r="D6838" s="37"/>
      <c r="F6838" s="37"/>
      <c r="G6838" s="37"/>
      <c r="H6838" s="37"/>
      <c r="J6838" s="25"/>
      <c r="K6838" s="25"/>
      <c r="M6838" s="25"/>
      <c r="P6838" s="25"/>
      <c r="R6838" s="25"/>
      <c r="T6838" s="37"/>
      <c r="U6838" s="37"/>
      <c r="W6838" s="37"/>
      <c r="Y6838" s="37"/>
      <c r="Z6838" s="37"/>
      <c r="AB6838" s="37"/>
    </row>
    <row r="6839" spans="1:28" x14ac:dyDescent="0.2">
      <c r="A6839" s="124"/>
      <c r="B6839" s="37"/>
      <c r="C6839" s="37"/>
      <c r="D6839" s="37"/>
      <c r="F6839" s="37"/>
      <c r="G6839" s="37"/>
      <c r="H6839" s="37"/>
      <c r="J6839" s="25"/>
      <c r="K6839" s="25"/>
      <c r="M6839" s="25"/>
      <c r="P6839" s="25"/>
      <c r="R6839" s="25"/>
      <c r="T6839" s="37"/>
      <c r="U6839" s="37"/>
      <c r="W6839" s="37"/>
      <c r="Y6839" s="37"/>
      <c r="Z6839" s="37"/>
      <c r="AB6839" s="37"/>
    </row>
    <row r="6840" spans="1:28" x14ac:dyDescent="0.2">
      <c r="A6840" s="124"/>
      <c r="B6840" s="37"/>
      <c r="C6840" s="37"/>
      <c r="D6840" s="37"/>
      <c r="F6840" s="37"/>
      <c r="G6840" s="37"/>
      <c r="H6840" s="37"/>
      <c r="J6840" s="25"/>
      <c r="K6840" s="25"/>
      <c r="M6840" s="25"/>
      <c r="P6840" s="25"/>
      <c r="R6840" s="25"/>
      <c r="T6840" s="37"/>
      <c r="U6840" s="37"/>
      <c r="W6840" s="37"/>
      <c r="Y6840" s="37"/>
      <c r="Z6840" s="37"/>
      <c r="AB6840" s="37"/>
    </row>
    <row r="6841" spans="1:28" x14ac:dyDescent="0.2">
      <c r="A6841" s="124"/>
      <c r="B6841" s="37"/>
      <c r="C6841" s="37"/>
      <c r="D6841" s="37"/>
      <c r="F6841" s="37"/>
      <c r="G6841" s="37"/>
      <c r="H6841" s="37"/>
      <c r="J6841" s="25"/>
      <c r="K6841" s="25"/>
      <c r="M6841" s="25"/>
      <c r="P6841" s="25"/>
      <c r="R6841" s="25"/>
      <c r="T6841" s="37"/>
      <c r="U6841" s="37"/>
      <c r="W6841" s="37"/>
      <c r="Y6841" s="37"/>
      <c r="Z6841" s="37"/>
      <c r="AB6841" s="37"/>
    </row>
    <row r="6842" spans="1:28" x14ac:dyDescent="0.2">
      <c r="A6842" s="124"/>
      <c r="B6842" s="37"/>
      <c r="C6842" s="37"/>
      <c r="D6842" s="37"/>
      <c r="F6842" s="37"/>
      <c r="G6842" s="37"/>
      <c r="H6842" s="37"/>
      <c r="J6842" s="25"/>
      <c r="K6842" s="25"/>
      <c r="M6842" s="25"/>
      <c r="P6842" s="25"/>
      <c r="R6842" s="25"/>
      <c r="T6842" s="37"/>
      <c r="U6842" s="37"/>
      <c r="W6842" s="37"/>
      <c r="Y6842" s="37"/>
      <c r="Z6842" s="37"/>
      <c r="AB6842" s="37"/>
    </row>
    <row r="6843" spans="1:28" x14ac:dyDescent="0.2">
      <c r="A6843" s="124"/>
      <c r="B6843" s="37"/>
      <c r="C6843" s="37"/>
      <c r="D6843" s="37"/>
      <c r="F6843" s="37"/>
      <c r="G6843" s="37"/>
      <c r="H6843" s="37"/>
      <c r="J6843" s="25"/>
      <c r="K6843" s="25"/>
      <c r="M6843" s="25"/>
      <c r="P6843" s="25"/>
      <c r="R6843" s="25"/>
      <c r="T6843" s="37"/>
      <c r="U6843" s="37"/>
      <c r="W6843" s="37"/>
      <c r="Y6843" s="37"/>
      <c r="Z6843" s="37"/>
      <c r="AB6843" s="37"/>
    </row>
    <row r="6844" spans="1:28" x14ac:dyDescent="0.2">
      <c r="A6844" s="124"/>
      <c r="B6844" s="37"/>
      <c r="C6844" s="37"/>
      <c r="D6844" s="37"/>
      <c r="F6844" s="37"/>
      <c r="G6844" s="37"/>
      <c r="H6844" s="37"/>
      <c r="J6844" s="25"/>
      <c r="K6844" s="25"/>
      <c r="M6844" s="25"/>
      <c r="P6844" s="25"/>
      <c r="R6844" s="25"/>
      <c r="T6844" s="37"/>
      <c r="U6844" s="37"/>
      <c r="W6844" s="37"/>
      <c r="Y6844" s="37"/>
      <c r="Z6844" s="37"/>
      <c r="AB6844" s="37"/>
    </row>
    <row r="6845" spans="1:28" x14ac:dyDescent="0.2">
      <c r="A6845" s="124"/>
      <c r="B6845" s="37"/>
      <c r="C6845" s="37"/>
      <c r="D6845" s="37"/>
      <c r="F6845" s="37"/>
      <c r="G6845" s="37"/>
      <c r="H6845" s="37"/>
      <c r="J6845" s="25"/>
      <c r="K6845" s="25"/>
      <c r="M6845" s="25"/>
      <c r="P6845" s="25"/>
      <c r="R6845" s="25"/>
      <c r="T6845" s="37"/>
      <c r="U6845" s="37"/>
      <c r="W6845" s="37"/>
      <c r="Y6845" s="37"/>
      <c r="Z6845" s="37"/>
      <c r="AB6845" s="37"/>
    </row>
    <row r="6846" spans="1:28" x14ac:dyDescent="0.2">
      <c r="A6846" s="124"/>
      <c r="B6846" s="37"/>
      <c r="C6846" s="37"/>
      <c r="D6846" s="37"/>
      <c r="F6846" s="37"/>
      <c r="G6846" s="37"/>
      <c r="H6846" s="37"/>
      <c r="J6846" s="25"/>
      <c r="K6846" s="25"/>
      <c r="M6846" s="25"/>
      <c r="P6846" s="25"/>
      <c r="R6846" s="25"/>
      <c r="T6846" s="37"/>
      <c r="U6846" s="37"/>
      <c r="W6846" s="37"/>
      <c r="Y6846" s="37"/>
      <c r="Z6846" s="37"/>
      <c r="AB6846" s="37"/>
    </row>
    <row r="6847" spans="1:28" x14ac:dyDescent="0.2">
      <c r="A6847" s="124"/>
      <c r="B6847" s="37"/>
      <c r="C6847" s="37"/>
      <c r="D6847" s="37"/>
      <c r="F6847" s="37"/>
      <c r="G6847" s="37"/>
      <c r="H6847" s="37"/>
      <c r="J6847" s="25"/>
      <c r="K6847" s="25"/>
      <c r="M6847" s="25"/>
      <c r="P6847" s="25"/>
      <c r="R6847" s="25"/>
      <c r="T6847" s="37"/>
      <c r="U6847" s="37"/>
      <c r="W6847" s="37"/>
      <c r="Y6847" s="37"/>
      <c r="Z6847" s="37"/>
      <c r="AB6847" s="37"/>
    </row>
    <row r="6848" spans="1:28" x14ac:dyDescent="0.2">
      <c r="A6848" s="124"/>
      <c r="B6848" s="37"/>
      <c r="C6848" s="37"/>
      <c r="D6848" s="37"/>
      <c r="F6848" s="37"/>
      <c r="G6848" s="37"/>
      <c r="H6848" s="37"/>
      <c r="J6848" s="25"/>
      <c r="K6848" s="25"/>
      <c r="M6848" s="25"/>
      <c r="P6848" s="25"/>
      <c r="R6848" s="25"/>
      <c r="T6848" s="37"/>
      <c r="U6848" s="37"/>
      <c r="W6848" s="37"/>
      <c r="Y6848" s="37"/>
      <c r="Z6848" s="37"/>
      <c r="AB6848" s="37"/>
    </row>
    <row r="6849" spans="1:28" x14ac:dyDescent="0.2">
      <c r="A6849" s="124"/>
      <c r="B6849" s="37"/>
      <c r="C6849" s="37"/>
      <c r="D6849" s="37"/>
      <c r="F6849" s="37"/>
      <c r="G6849" s="37"/>
      <c r="H6849" s="37"/>
      <c r="J6849" s="25"/>
      <c r="K6849" s="25"/>
      <c r="M6849" s="25"/>
      <c r="P6849" s="25"/>
      <c r="R6849" s="25"/>
      <c r="T6849" s="37"/>
      <c r="U6849" s="37"/>
      <c r="W6849" s="37"/>
      <c r="Y6849" s="37"/>
      <c r="Z6849" s="37"/>
      <c r="AB6849" s="37"/>
    </row>
    <row r="6850" spans="1:28" x14ac:dyDescent="0.2">
      <c r="A6850" s="124"/>
      <c r="B6850" s="37"/>
      <c r="C6850" s="37"/>
      <c r="D6850" s="37"/>
      <c r="F6850" s="37"/>
      <c r="G6850" s="37"/>
      <c r="H6850" s="37"/>
      <c r="J6850" s="25"/>
      <c r="K6850" s="25"/>
      <c r="M6850" s="25"/>
      <c r="P6850" s="25"/>
      <c r="R6850" s="25"/>
      <c r="T6850" s="37"/>
      <c r="U6850" s="37"/>
      <c r="W6850" s="37"/>
      <c r="Y6850" s="37"/>
      <c r="Z6850" s="37"/>
      <c r="AB6850" s="37"/>
    </row>
    <row r="6851" spans="1:28" x14ac:dyDescent="0.2">
      <c r="A6851" s="124"/>
      <c r="B6851" s="37"/>
      <c r="C6851" s="37"/>
      <c r="D6851" s="37"/>
      <c r="F6851" s="37"/>
      <c r="G6851" s="37"/>
      <c r="H6851" s="37"/>
      <c r="J6851" s="25"/>
      <c r="K6851" s="25"/>
      <c r="M6851" s="25"/>
      <c r="P6851" s="25"/>
      <c r="R6851" s="25"/>
      <c r="T6851" s="37"/>
      <c r="U6851" s="37"/>
      <c r="W6851" s="37"/>
      <c r="Y6851" s="37"/>
      <c r="Z6851" s="37"/>
      <c r="AB6851" s="37"/>
    </row>
    <row r="6852" spans="1:28" x14ac:dyDescent="0.2">
      <c r="A6852" s="124"/>
      <c r="B6852" s="37"/>
      <c r="C6852" s="37"/>
      <c r="D6852" s="37"/>
      <c r="F6852" s="37"/>
      <c r="G6852" s="37"/>
      <c r="H6852" s="37"/>
      <c r="J6852" s="25"/>
      <c r="K6852" s="25"/>
      <c r="M6852" s="25"/>
      <c r="P6852" s="25"/>
      <c r="R6852" s="25"/>
      <c r="T6852" s="37"/>
      <c r="U6852" s="37"/>
      <c r="W6852" s="37"/>
      <c r="Y6852" s="37"/>
      <c r="Z6852" s="37"/>
      <c r="AB6852" s="37"/>
    </row>
    <row r="6853" spans="1:28" x14ac:dyDescent="0.2">
      <c r="A6853" s="124"/>
      <c r="B6853" s="37"/>
      <c r="C6853" s="37"/>
      <c r="D6853" s="37"/>
      <c r="F6853" s="37"/>
      <c r="G6853" s="37"/>
      <c r="H6853" s="37"/>
      <c r="J6853" s="25"/>
      <c r="K6853" s="25"/>
      <c r="M6853" s="25"/>
      <c r="P6853" s="25"/>
      <c r="R6853" s="25"/>
      <c r="T6853" s="37"/>
      <c r="U6853" s="37"/>
      <c r="W6853" s="37"/>
      <c r="Y6853" s="37"/>
      <c r="Z6853" s="37"/>
      <c r="AB6853" s="37"/>
    </row>
    <row r="6854" spans="1:28" x14ac:dyDescent="0.2">
      <c r="A6854" s="124"/>
      <c r="B6854" s="37"/>
      <c r="C6854" s="37"/>
      <c r="D6854" s="37"/>
      <c r="F6854" s="37"/>
      <c r="G6854" s="37"/>
      <c r="H6854" s="37"/>
      <c r="J6854" s="25"/>
      <c r="K6854" s="25"/>
      <c r="M6854" s="25"/>
      <c r="P6854" s="25"/>
      <c r="R6854" s="25"/>
      <c r="T6854" s="37"/>
      <c r="U6854" s="37"/>
      <c r="W6854" s="37"/>
      <c r="Y6854" s="37"/>
      <c r="Z6854" s="37"/>
      <c r="AB6854" s="37"/>
    </row>
    <row r="6855" spans="1:28" x14ac:dyDescent="0.2">
      <c r="A6855" s="124"/>
      <c r="B6855" s="37"/>
      <c r="C6855" s="37"/>
      <c r="D6855" s="37"/>
      <c r="F6855" s="37"/>
      <c r="G6855" s="37"/>
      <c r="H6855" s="37"/>
      <c r="J6855" s="25"/>
      <c r="K6855" s="25"/>
      <c r="M6855" s="25"/>
      <c r="P6855" s="25"/>
      <c r="R6855" s="25"/>
      <c r="T6855" s="37"/>
      <c r="U6855" s="37"/>
      <c r="W6855" s="37"/>
      <c r="Y6855" s="37"/>
      <c r="Z6855" s="37"/>
      <c r="AB6855" s="37"/>
    </row>
    <row r="6856" spans="1:28" x14ac:dyDescent="0.2">
      <c r="A6856" s="124"/>
      <c r="B6856" s="37"/>
      <c r="C6856" s="37"/>
      <c r="D6856" s="37"/>
      <c r="F6856" s="37"/>
      <c r="G6856" s="37"/>
      <c r="H6856" s="37"/>
      <c r="J6856" s="25"/>
      <c r="K6856" s="25"/>
      <c r="M6856" s="25"/>
      <c r="P6856" s="25"/>
      <c r="R6856" s="25"/>
      <c r="T6856" s="37"/>
      <c r="U6856" s="37"/>
      <c r="W6856" s="37"/>
      <c r="Y6856" s="37"/>
      <c r="Z6856" s="37"/>
      <c r="AB6856" s="37"/>
    </row>
    <row r="6857" spans="1:28" x14ac:dyDescent="0.2">
      <c r="A6857" s="124"/>
      <c r="B6857" s="37"/>
      <c r="C6857" s="37"/>
      <c r="D6857" s="37"/>
      <c r="F6857" s="37"/>
      <c r="G6857" s="37"/>
      <c r="H6857" s="37"/>
      <c r="J6857" s="25"/>
      <c r="K6857" s="25"/>
      <c r="M6857" s="25"/>
      <c r="P6857" s="25"/>
      <c r="R6857" s="25"/>
      <c r="T6857" s="37"/>
      <c r="U6857" s="37"/>
      <c r="W6857" s="37"/>
      <c r="Y6857" s="37"/>
      <c r="Z6857" s="37"/>
      <c r="AB6857" s="37"/>
    </row>
    <row r="6858" spans="1:28" x14ac:dyDescent="0.2">
      <c r="A6858" s="124"/>
      <c r="B6858" s="37"/>
      <c r="C6858" s="37"/>
      <c r="D6858" s="37"/>
      <c r="F6858" s="37"/>
      <c r="G6858" s="37"/>
      <c r="H6858" s="37"/>
      <c r="J6858" s="25"/>
      <c r="K6858" s="25"/>
      <c r="M6858" s="25"/>
      <c r="P6858" s="25"/>
      <c r="R6858" s="25"/>
      <c r="T6858" s="37"/>
      <c r="U6858" s="37"/>
      <c r="W6858" s="37"/>
      <c r="Y6858" s="37"/>
      <c r="Z6858" s="37"/>
      <c r="AB6858" s="37"/>
    </row>
    <row r="6859" spans="1:28" x14ac:dyDescent="0.2">
      <c r="A6859" s="124"/>
      <c r="B6859" s="37"/>
      <c r="C6859" s="37"/>
      <c r="D6859" s="37"/>
      <c r="F6859" s="37"/>
      <c r="G6859" s="37"/>
      <c r="H6859" s="37"/>
      <c r="J6859" s="25"/>
      <c r="K6859" s="25"/>
      <c r="M6859" s="25"/>
      <c r="P6859" s="25"/>
      <c r="R6859" s="25"/>
      <c r="T6859" s="37"/>
      <c r="U6859" s="37"/>
      <c r="W6859" s="37"/>
      <c r="Y6859" s="37"/>
      <c r="Z6859" s="37"/>
      <c r="AB6859" s="37"/>
    </row>
    <row r="6860" spans="1:28" x14ac:dyDescent="0.2">
      <c r="A6860" s="124"/>
      <c r="B6860" s="37"/>
      <c r="C6860" s="37"/>
      <c r="D6860" s="37"/>
      <c r="F6860" s="37"/>
      <c r="G6860" s="37"/>
      <c r="H6860" s="37"/>
      <c r="J6860" s="25"/>
      <c r="K6860" s="25"/>
      <c r="M6860" s="25"/>
      <c r="P6860" s="25"/>
      <c r="R6860" s="25"/>
      <c r="T6860" s="37"/>
      <c r="U6860" s="37"/>
      <c r="W6860" s="37"/>
      <c r="Y6860" s="37"/>
      <c r="Z6860" s="37"/>
      <c r="AB6860" s="37"/>
    </row>
    <row r="6861" spans="1:28" x14ac:dyDescent="0.2">
      <c r="A6861" s="124"/>
      <c r="B6861" s="37"/>
      <c r="C6861" s="37"/>
      <c r="D6861" s="37"/>
      <c r="F6861" s="37"/>
      <c r="G6861" s="37"/>
      <c r="H6861" s="37"/>
      <c r="J6861" s="25"/>
      <c r="K6861" s="25"/>
      <c r="M6861" s="25"/>
      <c r="P6861" s="25"/>
      <c r="R6861" s="25"/>
      <c r="T6861" s="37"/>
      <c r="U6861" s="37"/>
      <c r="W6861" s="37"/>
      <c r="Y6861" s="37"/>
      <c r="Z6861" s="37"/>
      <c r="AB6861" s="37"/>
    </row>
    <row r="6862" spans="1:28" x14ac:dyDescent="0.2">
      <c r="A6862" s="124"/>
      <c r="B6862" s="37"/>
      <c r="C6862" s="37"/>
      <c r="D6862" s="37"/>
      <c r="F6862" s="37"/>
      <c r="G6862" s="37"/>
      <c r="H6862" s="37"/>
      <c r="J6862" s="25"/>
      <c r="K6862" s="25"/>
      <c r="M6862" s="25"/>
      <c r="P6862" s="25"/>
      <c r="R6862" s="25"/>
      <c r="T6862" s="37"/>
      <c r="U6862" s="37"/>
      <c r="W6862" s="37"/>
      <c r="Y6862" s="37"/>
      <c r="Z6862" s="37"/>
      <c r="AB6862" s="37"/>
    </row>
    <row r="6863" spans="1:28" x14ac:dyDescent="0.2">
      <c r="A6863" s="124"/>
      <c r="B6863" s="37"/>
      <c r="C6863" s="37"/>
      <c r="D6863" s="37"/>
      <c r="F6863" s="37"/>
      <c r="G6863" s="37"/>
      <c r="H6863" s="37"/>
      <c r="J6863" s="25"/>
      <c r="K6863" s="25"/>
      <c r="M6863" s="25"/>
      <c r="P6863" s="25"/>
      <c r="R6863" s="25"/>
      <c r="T6863" s="37"/>
      <c r="U6863" s="37"/>
      <c r="W6863" s="37"/>
      <c r="Y6863" s="37"/>
      <c r="Z6863" s="37"/>
      <c r="AB6863" s="37"/>
    </row>
    <row r="6864" spans="1:28" x14ac:dyDescent="0.2">
      <c r="A6864" s="124"/>
      <c r="B6864" s="37"/>
      <c r="C6864" s="37"/>
      <c r="D6864" s="37"/>
      <c r="F6864" s="37"/>
      <c r="G6864" s="37"/>
      <c r="H6864" s="37"/>
      <c r="J6864" s="25"/>
      <c r="K6864" s="25"/>
      <c r="M6864" s="25"/>
      <c r="P6864" s="25"/>
      <c r="R6864" s="25"/>
      <c r="T6864" s="37"/>
      <c r="U6864" s="37"/>
      <c r="W6864" s="37"/>
      <c r="Y6864" s="37"/>
      <c r="Z6864" s="37"/>
      <c r="AB6864" s="37"/>
    </row>
    <row r="6865" spans="1:28" x14ac:dyDescent="0.2">
      <c r="A6865" s="124"/>
      <c r="B6865" s="37"/>
      <c r="C6865" s="37"/>
      <c r="D6865" s="37"/>
      <c r="F6865" s="37"/>
      <c r="G6865" s="37"/>
      <c r="H6865" s="37"/>
      <c r="J6865" s="25"/>
      <c r="K6865" s="25"/>
      <c r="M6865" s="25"/>
      <c r="P6865" s="25"/>
      <c r="R6865" s="25"/>
      <c r="T6865" s="37"/>
      <c r="U6865" s="37"/>
      <c r="W6865" s="37"/>
      <c r="Y6865" s="37"/>
      <c r="Z6865" s="37"/>
      <c r="AB6865" s="37"/>
    </row>
    <row r="6866" spans="1:28" x14ac:dyDescent="0.2">
      <c r="A6866" s="124"/>
      <c r="B6866" s="37"/>
      <c r="C6866" s="37"/>
      <c r="D6866" s="37"/>
      <c r="F6866" s="37"/>
      <c r="G6866" s="37"/>
      <c r="H6866" s="37"/>
      <c r="J6866" s="25"/>
      <c r="K6866" s="25"/>
      <c r="M6866" s="25"/>
      <c r="P6866" s="25"/>
      <c r="R6866" s="25"/>
      <c r="T6866" s="37"/>
      <c r="U6866" s="37"/>
      <c r="W6866" s="37"/>
      <c r="Y6866" s="37"/>
      <c r="Z6866" s="37"/>
      <c r="AB6866" s="37"/>
    </row>
    <row r="6867" spans="1:28" x14ac:dyDescent="0.2">
      <c r="A6867" s="124"/>
      <c r="B6867" s="37"/>
      <c r="C6867" s="37"/>
      <c r="D6867" s="37"/>
      <c r="F6867" s="37"/>
      <c r="G6867" s="37"/>
      <c r="H6867" s="37"/>
      <c r="J6867" s="25"/>
      <c r="K6867" s="25"/>
      <c r="M6867" s="25"/>
      <c r="P6867" s="25"/>
      <c r="R6867" s="25"/>
      <c r="T6867" s="37"/>
      <c r="U6867" s="37"/>
      <c r="W6867" s="37"/>
      <c r="Y6867" s="37"/>
      <c r="Z6867" s="37"/>
      <c r="AB6867" s="37"/>
    </row>
    <row r="6868" spans="1:28" x14ac:dyDescent="0.2">
      <c r="A6868" s="124"/>
      <c r="B6868" s="37"/>
      <c r="C6868" s="37"/>
      <c r="D6868" s="37"/>
      <c r="F6868" s="37"/>
      <c r="G6868" s="37"/>
      <c r="H6868" s="37"/>
      <c r="J6868" s="25"/>
      <c r="K6868" s="25"/>
      <c r="M6868" s="25"/>
      <c r="P6868" s="25"/>
      <c r="R6868" s="25"/>
      <c r="T6868" s="37"/>
      <c r="U6868" s="37"/>
      <c r="W6868" s="37"/>
      <c r="Y6868" s="37"/>
      <c r="Z6868" s="37"/>
      <c r="AB6868" s="37"/>
    </row>
    <row r="6869" spans="1:28" x14ac:dyDescent="0.2">
      <c r="A6869" s="124"/>
      <c r="B6869" s="37"/>
      <c r="C6869" s="37"/>
      <c r="D6869" s="37"/>
      <c r="F6869" s="37"/>
      <c r="G6869" s="37"/>
      <c r="H6869" s="37"/>
      <c r="J6869" s="25"/>
      <c r="K6869" s="25"/>
      <c r="M6869" s="25"/>
      <c r="P6869" s="25"/>
      <c r="R6869" s="25"/>
      <c r="T6869" s="37"/>
      <c r="U6869" s="37"/>
      <c r="W6869" s="37"/>
      <c r="Y6869" s="37"/>
      <c r="Z6869" s="37"/>
      <c r="AB6869" s="37"/>
    </row>
    <row r="6870" spans="1:28" x14ac:dyDescent="0.2">
      <c r="A6870" s="124"/>
      <c r="B6870" s="37"/>
      <c r="C6870" s="37"/>
      <c r="D6870" s="37"/>
      <c r="F6870" s="37"/>
      <c r="G6870" s="37"/>
      <c r="H6870" s="37"/>
      <c r="J6870" s="25"/>
      <c r="K6870" s="25"/>
      <c r="M6870" s="25"/>
      <c r="P6870" s="25"/>
      <c r="R6870" s="25"/>
      <c r="T6870" s="37"/>
      <c r="U6870" s="37"/>
      <c r="W6870" s="37"/>
      <c r="Y6870" s="37"/>
      <c r="Z6870" s="37"/>
      <c r="AB6870" s="37"/>
    </row>
    <row r="6871" spans="1:28" x14ac:dyDescent="0.2">
      <c r="A6871" s="124"/>
      <c r="B6871" s="37"/>
      <c r="C6871" s="37"/>
      <c r="D6871" s="37"/>
      <c r="F6871" s="37"/>
      <c r="G6871" s="37"/>
      <c r="H6871" s="37"/>
      <c r="J6871" s="25"/>
      <c r="K6871" s="25"/>
      <c r="M6871" s="25"/>
      <c r="P6871" s="25"/>
      <c r="R6871" s="25"/>
      <c r="T6871" s="37"/>
      <c r="U6871" s="37"/>
      <c r="W6871" s="37"/>
      <c r="Y6871" s="37"/>
      <c r="Z6871" s="37"/>
      <c r="AB6871" s="37"/>
    </row>
    <row r="6872" spans="1:28" x14ac:dyDescent="0.2">
      <c r="A6872" s="124"/>
      <c r="B6872" s="37"/>
      <c r="C6872" s="37"/>
      <c r="D6872" s="37"/>
      <c r="F6872" s="37"/>
      <c r="G6872" s="37"/>
      <c r="H6872" s="37"/>
      <c r="J6872" s="25"/>
      <c r="K6872" s="25"/>
      <c r="M6872" s="25"/>
      <c r="P6872" s="25"/>
      <c r="R6872" s="25"/>
      <c r="T6872" s="37"/>
      <c r="U6872" s="37"/>
      <c r="W6872" s="37"/>
      <c r="Y6872" s="37"/>
      <c r="Z6872" s="37"/>
      <c r="AB6872" s="37"/>
    </row>
    <row r="6873" spans="1:28" x14ac:dyDescent="0.2">
      <c r="A6873" s="124"/>
      <c r="B6873" s="37"/>
      <c r="C6873" s="37"/>
      <c r="D6873" s="37"/>
      <c r="F6873" s="37"/>
      <c r="G6873" s="37"/>
      <c r="H6873" s="37"/>
      <c r="J6873" s="25"/>
      <c r="K6873" s="25"/>
      <c r="M6873" s="25"/>
      <c r="P6873" s="25"/>
      <c r="R6873" s="25"/>
      <c r="T6873" s="37"/>
      <c r="U6873" s="37"/>
      <c r="W6873" s="37"/>
      <c r="Y6873" s="37"/>
      <c r="Z6873" s="37"/>
      <c r="AB6873" s="37"/>
    </row>
    <row r="6874" spans="1:28" x14ac:dyDescent="0.2">
      <c r="A6874" s="124"/>
      <c r="B6874" s="37"/>
      <c r="C6874" s="37"/>
      <c r="D6874" s="37"/>
      <c r="F6874" s="37"/>
      <c r="G6874" s="37"/>
      <c r="H6874" s="37"/>
      <c r="J6874" s="25"/>
      <c r="K6874" s="25"/>
      <c r="M6874" s="25"/>
      <c r="P6874" s="25"/>
      <c r="R6874" s="25"/>
      <c r="T6874" s="37"/>
      <c r="U6874" s="37"/>
      <c r="W6874" s="37"/>
      <c r="Y6874" s="37"/>
      <c r="Z6874" s="37"/>
      <c r="AB6874" s="37"/>
    </row>
    <row r="6875" spans="1:28" x14ac:dyDescent="0.2">
      <c r="A6875" s="124"/>
      <c r="B6875" s="37"/>
      <c r="C6875" s="37"/>
      <c r="D6875" s="37"/>
      <c r="F6875" s="37"/>
      <c r="G6875" s="37"/>
      <c r="H6875" s="37"/>
      <c r="J6875" s="25"/>
      <c r="K6875" s="25"/>
      <c r="M6875" s="25"/>
      <c r="P6875" s="25"/>
      <c r="R6875" s="25"/>
      <c r="T6875" s="37"/>
      <c r="U6875" s="37"/>
      <c r="W6875" s="37"/>
      <c r="Y6875" s="37"/>
      <c r="Z6875" s="37"/>
      <c r="AB6875" s="37"/>
    </row>
    <row r="6876" spans="1:28" x14ac:dyDescent="0.2">
      <c r="A6876" s="124"/>
      <c r="B6876" s="37"/>
      <c r="C6876" s="37"/>
      <c r="D6876" s="37"/>
      <c r="F6876" s="37"/>
      <c r="G6876" s="37"/>
      <c r="H6876" s="37"/>
      <c r="J6876" s="25"/>
      <c r="K6876" s="25"/>
      <c r="M6876" s="25"/>
      <c r="P6876" s="25"/>
      <c r="R6876" s="25"/>
      <c r="T6876" s="37"/>
      <c r="U6876" s="37"/>
      <c r="W6876" s="37"/>
      <c r="Y6876" s="37"/>
      <c r="Z6876" s="37"/>
      <c r="AB6876" s="37"/>
    </row>
    <row r="6877" spans="1:28" x14ac:dyDescent="0.2">
      <c r="A6877" s="124"/>
      <c r="B6877" s="37"/>
      <c r="C6877" s="37"/>
      <c r="D6877" s="37"/>
      <c r="F6877" s="37"/>
      <c r="G6877" s="37"/>
      <c r="H6877" s="37"/>
      <c r="J6877" s="25"/>
      <c r="K6877" s="25"/>
      <c r="M6877" s="25"/>
      <c r="P6877" s="25"/>
      <c r="R6877" s="25"/>
      <c r="T6877" s="37"/>
      <c r="U6877" s="37"/>
      <c r="W6877" s="37"/>
      <c r="Y6877" s="37"/>
      <c r="Z6877" s="37"/>
      <c r="AB6877" s="37"/>
    </row>
    <row r="6878" spans="1:28" x14ac:dyDescent="0.2">
      <c r="A6878" s="124"/>
      <c r="B6878" s="37"/>
      <c r="C6878" s="37"/>
      <c r="D6878" s="37"/>
      <c r="F6878" s="37"/>
      <c r="G6878" s="37"/>
      <c r="H6878" s="37"/>
      <c r="J6878" s="25"/>
      <c r="K6878" s="25"/>
      <c r="M6878" s="25"/>
      <c r="P6878" s="25"/>
      <c r="R6878" s="25"/>
      <c r="T6878" s="37"/>
      <c r="U6878" s="37"/>
      <c r="W6878" s="37"/>
      <c r="Y6878" s="37"/>
      <c r="Z6878" s="37"/>
      <c r="AB6878" s="37"/>
    </row>
    <row r="6879" spans="1:28" x14ac:dyDescent="0.2">
      <c r="A6879" s="124"/>
      <c r="B6879" s="37"/>
      <c r="C6879" s="37"/>
      <c r="D6879" s="37"/>
      <c r="F6879" s="37"/>
      <c r="G6879" s="37"/>
      <c r="H6879" s="37"/>
      <c r="J6879" s="25"/>
      <c r="K6879" s="25"/>
      <c r="M6879" s="25"/>
      <c r="P6879" s="25"/>
      <c r="R6879" s="25"/>
      <c r="T6879" s="37"/>
      <c r="U6879" s="37"/>
      <c r="W6879" s="37"/>
      <c r="Y6879" s="37"/>
      <c r="Z6879" s="37"/>
      <c r="AB6879" s="37"/>
    </row>
    <row r="6880" spans="1:28" x14ac:dyDescent="0.2">
      <c r="A6880" s="124"/>
      <c r="B6880" s="37"/>
      <c r="C6880" s="37"/>
      <c r="D6880" s="37"/>
      <c r="F6880" s="37"/>
      <c r="G6880" s="37"/>
      <c r="H6880" s="37"/>
      <c r="J6880" s="25"/>
      <c r="K6880" s="25"/>
      <c r="M6880" s="25"/>
      <c r="P6880" s="25"/>
      <c r="R6880" s="25"/>
      <c r="T6880" s="37"/>
      <c r="U6880" s="37"/>
      <c r="W6880" s="37"/>
      <c r="Y6880" s="37"/>
      <c r="Z6880" s="37"/>
      <c r="AB6880" s="37"/>
    </row>
    <row r="6881" spans="1:28" x14ac:dyDescent="0.2">
      <c r="A6881" s="124"/>
      <c r="B6881" s="37"/>
      <c r="C6881" s="37"/>
      <c r="D6881" s="37"/>
      <c r="F6881" s="37"/>
      <c r="G6881" s="37"/>
      <c r="H6881" s="37"/>
      <c r="J6881" s="25"/>
      <c r="K6881" s="25"/>
      <c r="M6881" s="25"/>
      <c r="P6881" s="25"/>
      <c r="R6881" s="25"/>
      <c r="T6881" s="37"/>
      <c r="U6881" s="37"/>
      <c r="W6881" s="37"/>
      <c r="Y6881" s="37"/>
      <c r="Z6881" s="37"/>
      <c r="AB6881" s="37"/>
    </row>
    <row r="6882" spans="1:28" x14ac:dyDescent="0.2">
      <c r="A6882" s="124"/>
      <c r="B6882" s="37"/>
      <c r="C6882" s="37"/>
      <c r="D6882" s="37"/>
      <c r="F6882" s="37"/>
      <c r="G6882" s="37"/>
      <c r="H6882" s="37"/>
      <c r="J6882" s="25"/>
      <c r="K6882" s="25"/>
      <c r="M6882" s="25"/>
      <c r="P6882" s="25"/>
      <c r="R6882" s="25"/>
      <c r="T6882" s="37"/>
      <c r="U6882" s="37"/>
      <c r="W6882" s="37"/>
      <c r="Y6882" s="37"/>
      <c r="Z6882" s="37"/>
      <c r="AB6882" s="37"/>
    </row>
    <row r="6883" spans="1:28" x14ac:dyDescent="0.2">
      <c r="A6883" s="124"/>
      <c r="B6883" s="37"/>
      <c r="C6883" s="37"/>
      <c r="D6883" s="37"/>
      <c r="F6883" s="37"/>
      <c r="G6883" s="37"/>
      <c r="H6883" s="37"/>
      <c r="J6883" s="25"/>
      <c r="K6883" s="25"/>
      <c r="M6883" s="25"/>
      <c r="P6883" s="25"/>
      <c r="R6883" s="25"/>
      <c r="T6883" s="37"/>
      <c r="U6883" s="37"/>
      <c r="W6883" s="37"/>
      <c r="Y6883" s="37"/>
      <c r="Z6883" s="37"/>
      <c r="AB6883" s="37"/>
    </row>
    <row r="6884" spans="1:28" x14ac:dyDescent="0.2">
      <c r="A6884" s="124"/>
      <c r="B6884" s="37"/>
      <c r="C6884" s="37"/>
      <c r="D6884" s="37"/>
      <c r="F6884" s="37"/>
      <c r="G6884" s="37"/>
      <c r="H6884" s="37"/>
      <c r="J6884" s="25"/>
      <c r="K6884" s="25"/>
      <c r="M6884" s="25"/>
      <c r="P6884" s="25"/>
      <c r="R6884" s="25"/>
      <c r="T6884" s="37"/>
      <c r="U6884" s="37"/>
      <c r="W6884" s="37"/>
      <c r="Y6884" s="37"/>
      <c r="Z6884" s="37"/>
      <c r="AB6884" s="37"/>
    </row>
    <row r="6885" spans="1:28" x14ac:dyDescent="0.2">
      <c r="A6885" s="124"/>
      <c r="B6885" s="37"/>
      <c r="C6885" s="37"/>
      <c r="D6885" s="37"/>
      <c r="F6885" s="37"/>
      <c r="G6885" s="37"/>
      <c r="H6885" s="37"/>
      <c r="J6885" s="25"/>
      <c r="K6885" s="25"/>
      <c r="M6885" s="25"/>
      <c r="P6885" s="25"/>
      <c r="R6885" s="25"/>
      <c r="T6885" s="37"/>
      <c r="U6885" s="37"/>
      <c r="W6885" s="37"/>
      <c r="Y6885" s="37"/>
      <c r="Z6885" s="37"/>
      <c r="AB6885" s="37"/>
    </row>
    <row r="6886" spans="1:28" x14ac:dyDescent="0.2">
      <c r="A6886" s="124"/>
      <c r="B6886" s="37"/>
      <c r="C6886" s="37"/>
      <c r="D6886" s="37"/>
      <c r="F6886" s="37"/>
      <c r="G6886" s="37"/>
      <c r="H6886" s="37"/>
      <c r="J6886" s="25"/>
      <c r="K6886" s="25"/>
      <c r="M6886" s="25"/>
      <c r="P6886" s="25"/>
      <c r="R6886" s="25"/>
      <c r="T6886" s="37"/>
      <c r="U6886" s="37"/>
      <c r="W6886" s="37"/>
      <c r="Y6886" s="37"/>
      <c r="Z6886" s="37"/>
      <c r="AB6886" s="37"/>
    </row>
  </sheetData>
  <mergeCells count="3">
    <mergeCell ref="H1:P1"/>
    <mergeCell ref="Q1:X1"/>
    <mergeCell ref="A1:G1"/>
  </mergeCells>
  <phoneticPr fontId="0" type="noConversion"/>
  <printOptions gridLines="1"/>
  <pageMargins left="0.2" right="0.2" top="0.85" bottom="0.65" header="0.65" footer="0.5"/>
  <pageSetup orientation="landscape" r:id="rId1"/>
  <headerFooter alignWithMargins="0">
    <oddHeader>&amp;L&amp;"Arial,Bold"Lake Name  County   WBIC XXXXXXX&amp;R&amp;"Arial,Bold"Date:                       Page &amp;P of &amp;N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ColWidth="4.7109375" defaultRowHeight="12.75" x14ac:dyDescent="0.2"/>
  <cols>
    <col min="1" max="1" width="32.85546875" customWidth="1"/>
    <col min="2" max="2" width="74.28515625" customWidth="1"/>
    <col min="3" max="3" width="62.140625" customWidth="1"/>
    <col min="6" max="8" width="5.7109375" customWidth="1"/>
    <col min="9" max="9" width="8" customWidth="1"/>
    <col min="10" max="12" width="5.7109375" customWidth="1"/>
  </cols>
  <sheetData>
    <row r="1" spans="1:2" ht="26.25" x14ac:dyDescent="0.4">
      <c r="A1" s="7" t="s">
        <v>21</v>
      </c>
    </row>
    <row r="2" spans="1:2" x14ac:dyDescent="0.2">
      <c r="A2" s="71" t="s">
        <v>169</v>
      </c>
      <c r="B2" t="str">
        <f>IF('ENTRY '!I2="","",'ENTRY '!I2)</f>
        <v>Loon</v>
      </c>
    </row>
    <row r="3" spans="1:2" x14ac:dyDescent="0.2">
      <c r="A3" s="71" t="s">
        <v>47</v>
      </c>
      <c r="B3" t="str">
        <f>IF('ENTRY '!I3="","",'ENTRY '!I3)</f>
        <v>Shawano</v>
      </c>
    </row>
    <row r="4" spans="1:2" x14ac:dyDescent="0.2">
      <c r="A4" s="71" t="s">
        <v>170</v>
      </c>
      <c r="B4" s="76">
        <f>IF('ENTRY '!I4="","",'ENTRY '!I4)</f>
        <v>323800</v>
      </c>
    </row>
    <row r="5" spans="1:2" x14ac:dyDescent="0.2">
      <c r="A5" s="72" t="s">
        <v>69</v>
      </c>
      <c r="B5" s="92">
        <f>IF('ENTRY '!I5="","",'ENTRY '!I5)</f>
        <v>41486</v>
      </c>
    </row>
    <row r="6" spans="1:2" x14ac:dyDescent="0.2">
      <c r="A6" s="72" t="s">
        <v>168</v>
      </c>
      <c r="B6" s="76" t="str">
        <f>IF('ENTRY '!I6="","",'ENTRY '!I6)</f>
        <v>Michelle Nault</v>
      </c>
    </row>
    <row r="7" spans="1:2" x14ac:dyDescent="0.2">
      <c r="A7" s="72"/>
      <c r="B7" s="76" t="str">
        <f>IF('ENTRY '!I7="","",'ENTRY '!I7)</f>
        <v>Martha Barton</v>
      </c>
    </row>
    <row r="8" spans="1:2" x14ac:dyDescent="0.2">
      <c r="A8" s="72"/>
      <c r="B8" s="76"/>
    </row>
    <row r="9" spans="1:2" x14ac:dyDescent="0.2">
      <c r="A9" s="72"/>
      <c r="B9" s="76"/>
    </row>
    <row r="10" spans="1:2" x14ac:dyDescent="0.2">
      <c r="A10" s="93" t="s">
        <v>87</v>
      </c>
      <c r="B10" s="93" t="s">
        <v>164</v>
      </c>
    </row>
    <row r="11" spans="1:2" x14ac:dyDescent="0.2">
      <c r="A11" s="75">
        <v>2</v>
      </c>
      <c r="B11" s="94" t="s">
        <v>408</v>
      </c>
    </row>
    <row r="12" spans="1:2" x14ac:dyDescent="0.2">
      <c r="A12" s="75">
        <v>123</v>
      </c>
      <c r="B12" s="94" t="s">
        <v>500</v>
      </c>
    </row>
    <row r="13" spans="1:2" x14ac:dyDescent="0.2">
      <c r="A13" s="75">
        <v>165</v>
      </c>
      <c r="B13" s="213" t="s">
        <v>753</v>
      </c>
    </row>
    <row r="26" spans="2:2" x14ac:dyDescent="0.2">
      <c r="B26" s="93" t="s">
        <v>171</v>
      </c>
    </row>
    <row r="27" spans="2:2" x14ac:dyDescent="0.2">
      <c r="B27" s="75" t="s">
        <v>752</v>
      </c>
    </row>
  </sheetData>
  <phoneticPr fontId="18" type="noConversion"/>
  <printOptions headings="1" gridLines="1"/>
  <pageMargins left="0.75" right="0.75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41"/>
  <sheetViews>
    <sheetView zoomScale="85" workbookViewId="0">
      <pane xSplit="2" ySplit="1" topLeftCell="C8" activePane="bottomRight" state="frozen"/>
      <selection pane="topRight" activeCell="B1" sqref="B1"/>
      <selection pane="bottomLeft" activeCell="A2" sqref="A2"/>
      <selection pane="bottomRight"/>
    </sheetView>
  </sheetViews>
  <sheetFormatPr defaultColWidth="5.7109375" defaultRowHeight="12.75" x14ac:dyDescent="0.2"/>
  <cols>
    <col min="1" max="1" width="13.140625" customWidth="1"/>
    <col min="2" max="2" width="77.140625" bestFit="1" customWidth="1"/>
    <col min="3" max="3" width="10.28515625" style="52" bestFit="1" customWidth="1"/>
    <col min="4" max="5" width="6.7109375" style="44" customWidth="1"/>
    <col min="6" max="153" width="6.7109375" customWidth="1"/>
    <col min="154" max="154" width="5.7109375" customWidth="1"/>
    <col min="155" max="16384" width="5.7109375" style="37"/>
  </cols>
  <sheetData>
    <row r="1" spans="1:156" s="25" customFormat="1" ht="138.6" customHeight="1" x14ac:dyDescent="0.4">
      <c r="A1" s="62"/>
      <c r="B1" s="51" t="s">
        <v>19</v>
      </c>
      <c r="C1" s="205" t="s">
        <v>16</v>
      </c>
      <c r="D1" s="206" t="s">
        <v>566</v>
      </c>
      <c r="E1" s="207" t="s">
        <v>567</v>
      </c>
      <c r="F1" s="208" t="str">
        <f>'ENTRY '!X1</f>
        <v>Acorus americanus, Sweet-flag</v>
      </c>
      <c r="G1" s="208" t="str">
        <f>'ENTRY '!Y1</f>
        <v>Alisma triviale, Northern water-plantain</v>
      </c>
      <c r="H1" s="208" t="str">
        <f>'ENTRY '!Z1</f>
        <v>Bidens beckii (formerly Megalodonta), Water marigold</v>
      </c>
      <c r="I1" s="208" t="str">
        <f>'ENTRY '!AA1</f>
        <v>Bolboschoenus fluviatilis, River bulrush</v>
      </c>
      <c r="J1" s="208" t="str">
        <f>'ENTRY '!AB1</f>
        <v>Brasenia schreberi, Watershield</v>
      </c>
      <c r="K1" s="208" t="str">
        <f>'ENTRY '!AC1</f>
        <v>Calla palustris, Wild calla</v>
      </c>
      <c r="L1" s="208" t="str">
        <f>'ENTRY '!AD1</f>
        <v>Callitriche hermaphroditica, Autumnal water-starwort</v>
      </c>
      <c r="M1" s="208" t="str">
        <f>'ENTRY '!AE1</f>
        <v>Callitriche heterophylla, Large water-starwort</v>
      </c>
      <c r="N1" s="208" t="str">
        <f>'ENTRY '!AF1</f>
        <v>Callitriche palustris, Common water-starwort</v>
      </c>
      <c r="O1" s="208" t="str">
        <f>'ENTRY '!AG1</f>
        <v>Carex comosa, Bottle brush sedge</v>
      </c>
      <c r="P1" s="208" t="str">
        <f>'ENTRY '!AH1</f>
        <v>Catabrosa aquatica, Brook grass</v>
      </c>
      <c r="Q1" s="208" t="str">
        <f>'ENTRY '!AI1</f>
        <v>Ceratophyllum demersum, Coontail</v>
      </c>
      <c r="R1" s="208" t="str">
        <f>'ENTRY '!AJ1</f>
        <v>Ceratophyllum echinatum, Spiny hornwort</v>
      </c>
      <c r="S1" s="208" t="str">
        <f>'ENTRY '!AK1</f>
        <v>Chara sp., Muskgrasses</v>
      </c>
      <c r="T1" s="208" t="str">
        <f>'ENTRY '!AL1</f>
        <v>Comarum palustre, Marsh cinquefoil</v>
      </c>
      <c r="U1" s="208" t="str">
        <f>'ENTRY '!AM1</f>
        <v>Decodon verticillatus, Swamp loosestrife</v>
      </c>
      <c r="V1" s="208" t="str">
        <f>'ENTRY '!AN1</f>
        <v>Dulichium arundinaceum, Three-way sedge</v>
      </c>
      <c r="W1" s="208" t="str">
        <f>'ENTRY '!AO1</f>
        <v>Elatine minima, Waterwort</v>
      </c>
      <c r="X1" s="208" t="str">
        <f>'ENTRY '!AP1</f>
        <v>Elatine triandra, Greater waterwort</v>
      </c>
      <c r="Y1" s="208" t="str">
        <f>'ENTRY '!AQ1</f>
        <v>Eleocharis acicularis, Needle spikerush</v>
      </c>
      <c r="Z1" s="208" t="str">
        <f>'ENTRY '!AR1</f>
        <v>Eleocharis erythropoda, Bald spikerush</v>
      </c>
      <c r="AA1" s="208" t="str">
        <f>'ENTRY '!AS1</f>
        <v>Eleocharis palustris, Creeping spikerush</v>
      </c>
      <c r="AB1" s="208" t="str">
        <f>'ENTRY '!AT1</f>
        <v>Eleocharis robbinsii, Robbins' spikerush</v>
      </c>
      <c r="AC1" s="208" t="str">
        <f>'ENTRY '!AU1</f>
        <v>Elodea canadensis, Common waterweed</v>
      </c>
      <c r="AD1" s="208" t="str">
        <f>'ENTRY '!AV1</f>
        <v>Elodea nuttallii, Slender waterweed</v>
      </c>
      <c r="AE1" s="208" t="str">
        <f>'ENTRY '!AW1</f>
        <v>Equisetum fluviatile, Water horsetail</v>
      </c>
      <c r="AF1" s="208" t="str">
        <f>'ENTRY '!AX1</f>
        <v>Eriocaulon aquaticum, Pipewort</v>
      </c>
      <c r="AG1" s="208" t="str">
        <f>'ENTRY '!AY1</f>
        <v>Glyceria borealis, Northern manna grass</v>
      </c>
      <c r="AH1" s="208" t="str">
        <f>'ENTRY '!AZ1</f>
        <v>Gratiola aurea, Golden hedge-hyssop</v>
      </c>
      <c r="AI1" s="208" t="str">
        <f>'ENTRY '!BA1</f>
        <v>Heteranthera dubia, Water star-grass</v>
      </c>
      <c r="AJ1" s="208" t="str">
        <f>'ENTRY '!BB1</f>
        <v>Iris versicolor, Northern blue flag</v>
      </c>
      <c r="AK1" s="208" t="str">
        <f>'ENTRY '!BC1</f>
        <v>Iris virginica, Southern blue flag</v>
      </c>
      <c r="AL1" s="208" t="str">
        <f>'ENTRY '!BD1</f>
        <v>Isoetes echinospora, Spiny spored-quillwort</v>
      </c>
      <c r="AM1" s="208" t="str">
        <f>'ENTRY '!BE1</f>
        <v>Isoetes lacustris, Lake quillwort</v>
      </c>
      <c r="AN1" s="208" t="str">
        <f>'ENTRY '!BF1</f>
        <v>Isoetes sp., Quillwort</v>
      </c>
      <c r="AO1" s="208" t="str">
        <f>'ENTRY '!BG1</f>
        <v>Juncus pelocarpus f. submersus, Brown-fruited rush</v>
      </c>
      <c r="AP1" s="208" t="str">
        <f>'ENTRY '!BH1</f>
        <v>Juncus torreyi, Torrey's rush</v>
      </c>
      <c r="AQ1" s="208" t="str">
        <f>'ENTRY '!BI1</f>
        <v>Lemna minor, Small duckweed</v>
      </c>
      <c r="AR1" s="208" t="str">
        <f>'ENTRY '!BJ1</f>
        <v>Lemna perpusilla, Least duckweed</v>
      </c>
      <c r="AS1" s="208" t="str">
        <f>'ENTRY '!BK1</f>
        <v>Lemna trisulca, Forked duckweed</v>
      </c>
      <c r="AT1" s="208" t="str">
        <f>'ENTRY '!BL1</f>
        <v>Littorella uniflora, Littorella</v>
      </c>
      <c r="AU1" s="208" t="str">
        <f>'ENTRY '!BM1</f>
        <v>Lobelia dortmanna, Water lobelia</v>
      </c>
      <c r="AV1" s="208" t="str">
        <f>'ENTRY '!BN1</f>
        <v>Ludwigia palustris, Marsh purslane</v>
      </c>
      <c r="AW1" s="208" t="str">
        <f>'ENTRY '!BO1</f>
        <v>Lythrum salicaria, Purple loosestrife</v>
      </c>
      <c r="AX1" s="208" t="str">
        <f>'ENTRY '!BP1</f>
        <v>Myriophyllum alterniflorum, Alternate-flowered water-milfoil</v>
      </c>
      <c r="AY1" s="208" t="str">
        <f>'ENTRY '!BQ1</f>
        <v>Myriophyllum farwellii, Farwell's water-milfoil</v>
      </c>
      <c r="AZ1" s="208" t="str">
        <f>'ENTRY '!BR1</f>
        <v>Myriophyllum heterophyllum, Various-leaved water-milfoil</v>
      </c>
      <c r="BA1" s="208" t="str">
        <f>'ENTRY '!BS1</f>
        <v>Myriophyllum sibiricum, Northern water-milfoil</v>
      </c>
      <c r="BB1" s="208" t="str">
        <f>'ENTRY '!BT1</f>
        <v>Myriophyllum tenellum, Dwarf water-milfoil</v>
      </c>
      <c r="BC1" s="208" t="str">
        <f>'ENTRY '!BU1</f>
        <v>Myriophyllum verticillatum, Whorled water-milfoil</v>
      </c>
      <c r="BD1" s="208" t="str">
        <f>'ENTRY '!BV1</f>
        <v>Najas flexilis, Slender naiad</v>
      </c>
      <c r="BE1" s="208" t="str">
        <f>'ENTRY '!BW1</f>
        <v>Najas gracillima, Northern naiad</v>
      </c>
      <c r="BF1" s="208" t="str">
        <f>'ENTRY '!BX1</f>
        <v>Najas guadalupensis, Southern naiad</v>
      </c>
      <c r="BG1" s="208" t="str">
        <f>'ENTRY '!BY1</f>
        <v>Najas marina, Spiny naiad</v>
      </c>
      <c r="BH1" s="208" t="str">
        <f>'ENTRY '!BZ1</f>
        <v>Nelumbo lutea, American lotus</v>
      </c>
      <c r="BI1" s="208" t="str">
        <f>'ENTRY '!CA1</f>
        <v>Nitella sp., Nitella</v>
      </c>
      <c r="BJ1" s="208" t="str">
        <f>'ENTRY '!CB1</f>
        <v>Nuphar advena, Yellow pond lily</v>
      </c>
      <c r="BK1" s="208" t="str">
        <f>'ENTRY '!CC1</f>
        <v>Nuphar microphylla, Small pond lily</v>
      </c>
      <c r="BL1" s="208" t="str">
        <f>'ENTRY '!CD1</f>
        <v>Nuphar X rubrodisca, Intermediate pond lily</v>
      </c>
      <c r="BM1" s="208" t="str">
        <f>'ENTRY '!CE1</f>
        <v>Nuphar variegata, Spatterdock</v>
      </c>
      <c r="BN1" s="208" t="str">
        <f>'ENTRY '!CF1</f>
        <v>Nymphaea odorata, White water lily</v>
      </c>
      <c r="BO1" s="208" t="str">
        <f>'ENTRY '!CG1</f>
        <v>Phalaris arundinacea, Reed canary grass</v>
      </c>
      <c r="BP1" s="208" t="str">
        <f>'ENTRY '!CH1</f>
        <v>Phragmites australis, Common reed</v>
      </c>
      <c r="BQ1" s="208" t="str">
        <f>'ENTRY '!CI1</f>
        <v>Polygonum amphibium, Water smartweed</v>
      </c>
      <c r="BR1" s="208" t="str">
        <f>'ENTRY '!CJ1</f>
        <v>Polygonum punctatum, Dotted smartweed</v>
      </c>
      <c r="BS1" s="208" t="str">
        <f>'ENTRY '!CK1</f>
        <v>Pontederia cordata, Pickerelweed</v>
      </c>
      <c r="BT1" s="208" t="str">
        <f>'ENTRY '!CL1</f>
        <v>Potamogeton alpinus, Alpine pondweed</v>
      </c>
      <c r="BU1" s="208" t="str">
        <f>'ENTRY '!CM1</f>
        <v>Potamogeton amplifolius, Large-leaf pondweed</v>
      </c>
      <c r="BV1" s="208" t="str">
        <f>'ENTRY '!CN1</f>
        <v>Potamogeton bicupulatus, Snail-seed pondweed</v>
      </c>
      <c r="BW1" s="208" t="str">
        <f>'ENTRY '!CO1</f>
        <v>Potamogeton confervoides, Algal-leaved pondweed</v>
      </c>
      <c r="BX1" s="208" t="str">
        <f>'ENTRY '!CP1</f>
        <v>Potamogeton diversifolius, Water-thread pondweed</v>
      </c>
      <c r="BY1" s="208" t="str">
        <f>'ENTRY '!CQ1</f>
        <v>Potamogeton epihydrus, Ribbon-leaf pondweed</v>
      </c>
      <c r="BZ1" s="208" t="str">
        <f>'ENTRY '!CR1</f>
        <v>Potamogeton foliosus, Leafy pondweed</v>
      </c>
      <c r="CA1" s="208" t="str">
        <f>'ENTRY '!CS1</f>
        <v>Potamogeton friesii, Fries' pondweed</v>
      </c>
      <c r="CB1" s="208" t="str">
        <f>'ENTRY '!CT1</f>
        <v>Potamogeton gramineus, Variable pondweed</v>
      </c>
      <c r="CC1" s="208" t="str">
        <f>'ENTRY '!CU1</f>
        <v>Potamogeton hillii, Hill's pondweed</v>
      </c>
      <c r="CD1" s="208" t="str">
        <f>'ENTRY '!CV1</f>
        <v>Potamogeton illinoensis, Illinois pondweed</v>
      </c>
      <c r="CE1" s="208" t="str">
        <f>'ENTRY '!CW1</f>
        <v>Potamogeton natans, Floating-leaf pondweed</v>
      </c>
      <c r="CF1" s="208" t="str">
        <f>'ENTRY '!CX1</f>
        <v>Potamogeton nodosus, Long-leaf pondweed</v>
      </c>
      <c r="CG1" s="208" t="str">
        <f>'ENTRY '!CY1</f>
        <v>Potamogeton oakesianus, Oakes' pondweed</v>
      </c>
      <c r="CH1" s="208" t="str">
        <f>'ENTRY '!CZ1</f>
        <v>Potamogeton obtusifolius, Blunt-leaf pondweed</v>
      </c>
      <c r="CI1" s="208" t="str">
        <f>'ENTRY '!DA1</f>
        <v>Potamogeton praelongus, White-stem pondweed</v>
      </c>
      <c r="CJ1" s="208" t="str">
        <f>'ENTRY '!DB1</f>
        <v>Potamogeton pulcher, Spotted pondweed</v>
      </c>
      <c r="CK1" s="208" t="str">
        <f>'ENTRY '!DC1</f>
        <v>Potamogeton pusillus, Small pondweed</v>
      </c>
      <c r="CL1" s="208" t="str">
        <f>'ENTRY '!DD1</f>
        <v>Potamogeton richardsonii, Clasping-leaf pondweed</v>
      </c>
      <c r="CM1" s="208" t="str">
        <f>'ENTRY '!DE1</f>
        <v>Potamogeton robbinsii, Fern pondweed</v>
      </c>
      <c r="CN1" s="208" t="str">
        <f>'ENTRY '!DF1</f>
        <v>Potamogeton spirillus, Spiral-fruited pondweed</v>
      </c>
      <c r="CO1" s="208" t="str">
        <f>'ENTRY '!DG1</f>
        <v>Potamogeton strictifolius, Stiff pondweed</v>
      </c>
      <c r="CP1" s="208" t="str">
        <f>'ENTRY '!DH1</f>
        <v>Potamogeton vaseyi, Vasey's pondweed</v>
      </c>
      <c r="CQ1" s="208" t="str">
        <f>'ENTRY '!DI1</f>
        <v>Potamogeton zosteriformis, Flat-stem pondweed</v>
      </c>
      <c r="CR1" s="208" t="str">
        <f>'ENTRY '!DJ1</f>
        <v>Ranunculus aquatilis, White water crowfoot</v>
      </c>
      <c r="CS1" s="208" t="str">
        <f>'ENTRY '!DK1</f>
        <v>Ranunculus flabellaris, Yellow water crowfoot</v>
      </c>
      <c r="CT1" s="208" t="str">
        <f>'ENTRY '!DL1</f>
        <v>Ranunculus flammula, Creeping spearwort</v>
      </c>
      <c r="CU1" s="208" t="str">
        <f>'ENTRY '!DM1</f>
        <v>Ruppia cirrhosa, Ditch grass</v>
      </c>
      <c r="CV1" s="208" t="str">
        <f>'ENTRY '!DN1</f>
        <v>Sagittaria brevirostra, Midwestern arrowhead</v>
      </c>
      <c r="CW1" s="208" t="str">
        <f>'ENTRY '!DO1</f>
        <v>Sagittaria cristata, Crested arrowhead</v>
      </c>
      <c r="CX1" s="208" t="str">
        <f>'ENTRY '!DP1</f>
        <v>Sagittaria cuneata, Arum-leaved arrowhead</v>
      </c>
      <c r="CY1" s="208" t="str">
        <f>'ENTRY '!DQ1</f>
        <v>Sagittaria graminea, Grass-leaved arrowhead</v>
      </c>
      <c r="CZ1" s="208" t="str">
        <f>'ENTRY '!DR1</f>
        <v>Sagittaria latifolia, Common arrowhead</v>
      </c>
      <c r="DA1" s="208" t="str">
        <f>'ENTRY '!DS1</f>
        <v>Sagittaria rigida, Sessile-fruited arrowhead</v>
      </c>
      <c r="DB1" s="208" t="str">
        <f>'ENTRY '!DT1</f>
        <v>Sagittaria sp., Arrowhead</v>
      </c>
      <c r="DC1" s="208" t="str">
        <f>'ENTRY '!DU1</f>
        <v>Schoenoplectus acutus, Hardstem bulrush</v>
      </c>
      <c r="DD1" s="208" t="str">
        <f>'ENTRY '!DV1</f>
        <v>Schoenoplectus heterochaetus, Slender bulrush</v>
      </c>
      <c r="DE1" s="208" t="str">
        <f>'ENTRY '!DW1</f>
        <v>Schoenoplectus pungens, Three-square bulrush</v>
      </c>
      <c r="DF1" s="208" t="str">
        <f>'ENTRY '!DX1</f>
        <v>Schoenoplectus subterminalis, Water bulrush</v>
      </c>
      <c r="DG1" s="208" t="str">
        <f>'ENTRY '!DY1</f>
        <v>Schoenoplectus tabernaemontani, Softstem bulrush</v>
      </c>
      <c r="DH1" s="208" t="str">
        <f>'ENTRY '!DZ1</f>
        <v>Sparganium americanum, American bur-reed</v>
      </c>
      <c r="DI1" s="208" t="str">
        <f>'ENTRY '!EA1</f>
        <v>Sparganium androcladum, Branched bur-reed</v>
      </c>
      <c r="DJ1" s="208" t="str">
        <f>'ENTRY '!EB1</f>
        <v>Sparganium angustifolium, Narrow-leaved bur-reed</v>
      </c>
      <c r="DK1" s="208" t="str">
        <f>'ENTRY '!EC1</f>
        <v>Sparganium emersum, Short-stemmed bur-reed</v>
      </c>
      <c r="DL1" s="208" t="str">
        <f>'ENTRY '!ED1</f>
        <v>Sparganium eurycarpum, Common bur-reed</v>
      </c>
      <c r="DM1" s="208" t="str">
        <f>'ENTRY '!EE1</f>
        <v>Sparganium fluctuans, Floating-leaf bur-reed</v>
      </c>
      <c r="DN1" s="208" t="str">
        <f>'ENTRY '!EF1</f>
        <v>Sparganium natans, Small bur-reed</v>
      </c>
      <c r="DO1" s="208" t="str">
        <f>'ENTRY '!EG1</f>
        <v>Sparganium sp., Bur-reed</v>
      </c>
      <c r="DP1" s="208" t="str">
        <f>'ENTRY '!EH1</f>
        <v>Spirodela polyrhiza, Large duckweed</v>
      </c>
      <c r="DQ1" s="208" t="str">
        <f>'ENTRY '!EI1</f>
        <v>Stuckenia filiformis, Fine-leaved pondweed</v>
      </c>
      <c r="DR1" s="208" t="str">
        <f>'ENTRY '!EJ1</f>
        <v>Stuckenia pectinata, Sago pondweed</v>
      </c>
      <c r="DS1" s="208" t="str">
        <f>'ENTRY '!EK1</f>
        <v>Stuckenia vaginata, Sheathed pondweed</v>
      </c>
      <c r="DT1" s="208" t="str">
        <f>'ENTRY '!EL1</f>
        <v>Typha angustifolia, Narrow-leaved cattail</v>
      </c>
      <c r="DU1" s="208" t="str">
        <f>'ENTRY '!EM1</f>
        <v>Typha latifolia, Broad-leaved cattail</v>
      </c>
      <c r="DV1" s="208" t="str">
        <f>'ENTRY '!EN1</f>
        <v>Typha sp., Cattail</v>
      </c>
      <c r="DW1" s="208" t="str">
        <f>'ENTRY '!EO1</f>
        <v>Utricularia cornuta, Horned bladderwort</v>
      </c>
      <c r="DX1" s="208" t="str">
        <f>'ENTRY '!EP1</f>
        <v>Utricularia geminiscapa, Twin-stemmed bladderwort</v>
      </c>
      <c r="DY1" s="208" t="str">
        <f>'ENTRY '!EQ1</f>
        <v>Utricularia gibba, Creeping bladderwort</v>
      </c>
      <c r="DZ1" s="208" t="str">
        <f>'ENTRY '!ER1</f>
        <v>Utricularia intermedia, Flat-leaf bladderwort</v>
      </c>
      <c r="EA1" s="208" t="str">
        <f>'ENTRY '!ES1</f>
        <v>Utricularia minor, Small bladderwort</v>
      </c>
      <c r="EB1" s="208" t="str">
        <f>'ENTRY '!ET1</f>
        <v>Utricularia purpurea, Large purple bladderwort</v>
      </c>
      <c r="EC1" s="208" t="str">
        <f>'ENTRY '!EU1</f>
        <v>Utricularia resupinata, Small purple bladderwort</v>
      </c>
      <c r="ED1" s="208" t="str">
        <f>'ENTRY '!EV1</f>
        <v>Utricularia vulgaris, Common bladderwort</v>
      </c>
      <c r="EE1" s="208" t="str">
        <f>'ENTRY '!EW1</f>
        <v>Vallisneria americana, Wild celery</v>
      </c>
      <c r="EF1" s="208" t="str">
        <f>'ENTRY '!EX1</f>
        <v>Wolffia borealis, Northern watermeal</v>
      </c>
      <c r="EG1" s="208" t="str">
        <f>'ENTRY '!EY1</f>
        <v>Wolffia columbiana, Common watermeal</v>
      </c>
      <c r="EH1" s="208" t="str">
        <f>'ENTRY '!EZ1</f>
        <v>Zannichellia palustris, Horned pondweed</v>
      </c>
      <c r="EI1" s="208" t="str">
        <f>'ENTRY '!FA1</f>
        <v>Zizania aquatica, Southern wild rice</v>
      </c>
      <c r="EJ1" s="208" t="str">
        <f>'ENTRY '!FB1</f>
        <v>Zizania palustris, Northern wild rice</v>
      </c>
      <c r="EK1" s="208" t="str">
        <f>'ENTRY '!FC1</f>
        <v>Zizania sp., Wild rice</v>
      </c>
      <c r="EL1" s="208" t="str">
        <f>'ENTRY '!FD1</f>
        <v>Aquatic moss</v>
      </c>
      <c r="EM1" s="208" t="str">
        <f>'ENTRY '!FE1</f>
        <v>Freshwater sponge</v>
      </c>
      <c r="EN1" s="208" t="str">
        <f>'ENTRY '!FF1</f>
        <v>Filamentous algae</v>
      </c>
      <c r="EO1" s="208" t="str">
        <f>'ENTRY '!FG1</f>
        <v>Riccia fluitans, Slender riccia</v>
      </c>
      <c r="EP1" s="208" t="str">
        <f>'ENTRY '!FH1</f>
        <v xml:space="preserve">Ricciocarpus natans, Purple-fringed riccia </v>
      </c>
      <c r="EQ1" s="208" t="str">
        <f>'ENTRY '!FI1</f>
        <v>sp1</v>
      </c>
      <c r="ER1" s="208" t="str">
        <f>'ENTRY '!FJ1</f>
        <v>sp2</v>
      </c>
      <c r="ES1" s="208" t="str">
        <f>'ENTRY '!FK1</f>
        <v>sp3</v>
      </c>
      <c r="ET1" s="208" t="str">
        <f>'ENTRY '!FL1</f>
        <v>sp4</v>
      </c>
      <c r="EU1" s="208" t="str">
        <f>'ENTRY '!FM1</f>
        <v>sp5</v>
      </c>
      <c r="EV1" s="208" t="str">
        <f>'ENTRY '!FN1</f>
        <v>sp6</v>
      </c>
      <c r="EW1" s="208" t="str">
        <f>'ENTRY '!FO1</f>
        <v>sp7</v>
      </c>
      <c r="EX1" s="208" t="str">
        <f>'ENTRY '!FP1</f>
        <v>sp8</v>
      </c>
      <c r="EY1" s="208" t="str">
        <f>'ENTRY '!FQ1</f>
        <v>sp9</v>
      </c>
      <c r="EZ1" s="35"/>
    </row>
    <row r="2" spans="1:156" s="25" customFormat="1" ht="12.75" customHeight="1" x14ac:dyDescent="0.2">
      <c r="A2" s="63" t="s">
        <v>169</v>
      </c>
      <c r="B2" s="61" t="str">
        <f>IF('ENTRY '!I2="","",'ENTRY '!I2)</f>
        <v>Loon</v>
      </c>
      <c r="C2" s="50"/>
      <c r="D2" s="46"/>
      <c r="E2" s="39"/>
      <c r="F2" s="60"/>
      <c r="G2" s="60"/>
      <c r="H2" s="60"/>
      <c r="I2" s="60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60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</row>
    <row r="3" spans="1:156" s="25" customFormat="1" ht="12.75" customHeight="1" x14ac:dyDescent="0.2">
      <c r="A3" s="63" t="s">
        <v>47</v>
      </c>
      <c r="B3" s="61" t="str">
        <f>IF('ENTRY '!I3="","",'ENTRY '!I3)</f>
        <v>Shawano</v>
      </c>
      <c r="C3" s="50"/>
      <c r="D3" s="46"/>
      <c r="E3" s="39"/>
      <c r="F3" s="60"/>
      <c r="G3" s="60"/>
      <c r="H3" s="60"/>
      <c r="I3" s="60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60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</row>
    <row r="4" spans="1:156" s="25" customFormat="1" ht="12.75" customHeight="1" x14ac:dyDescent="0.2">
      <c r="A4" s="63" t="s">
        <v>49</v>
      </c>
      <c r="B4" s="61">
        <f>IF('ENTRY '!I4="","",'ENTRY '!I4)</f>
        <v>323800</v>
      </c>
      <c r="C4" s="50"/>
      <c r="D4" s="46"/>
      <c r="E4" s="39"/>
      <c r="F4" s="60"/>
      <c r="G4" s="60"/>
      <c r="H4" s="60"/>
      <c r="I4" s="60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60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</row>
    <row r="5" spans="1:156" s="25" customFormat="1" ht="12.75" customHeight="1" x14ac:dyDescent="0.2">
      <c r="A5" s="64" t="s">
        <v>70</v>
      </c>
      <c r="B5" s="68">
        <f>IF('ENTRY '!I5="","",'ENTRY '!I5)</f>
        <v>41486</v>
      </c>
      <c r="C5" s="50"/>
      <c r="D5" s="46"/>
      <c r="E5" s="39"/>
      <c r="F5" s="60"/>
      <c r="G5" s="60"/>
      <c r="H5" s="60"/>
      <c r="I5" s="60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60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</row>
    <row r="6" spans="1:156" s="25" customFormat="1" ht="15" customHeight="1" x14ac:dyDescent="0.25">
      <c r="B6" s="24" t="s">
        <v>45</v>
      </c>
      <c r="C6" s="50"/>
      <c r="D6" s="46"/>
      <c r="E6" s="39"/>
      <c r="F6" s="46"/>
      <c r="G6" s="46"/>
      <c r="H6" s="46"/>
      <c r="I6" s="46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40"/>
      <c r="BO6" s="39"/>
      <c r="BP6" s="40"/>
      <c r="BQ6" s="39"/>
      <c r="BR6" s="39"/>
      <c r="BS6" s="39"/>
      <c r="BT6" s="40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40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46"/>
      <c r="EM6" s="39"/>
      <c r="EN6" s="39"/>
      <c r="EO6" s="39"/>
      <c r="EP6" s="39"/>
      <c r="EQ6" s="41"/>
      <c r="ER6" s="41"/>
      <c r="ES6" s="41"/>
      <c r="ET6" s="41"/>
      <c r="EU6" s="41"/>
      <c r="EV6" s="41"/>
      <c r="EW6" s="41"/>
      <c r="EX6" s="41"/>
      <c r="EY6" s="41"/>
    </row>
    <row r="7" spans="1:156" s="85" customFormat="1" ht="12.75" customHeight="1" x14ac:dyDescent="0.2">
      <c r="A7" s="57"/>
      <c r="B7" s="57" t="s">
        <v>18</v>
      </c>
      <c r="C7" s="54"/>
      <c r="D7" s="58">
        <f>IF(D11="","",(D11/$C$18)*100)</f>
        <v>0.61728395061728392</v>
      </c>
      <c r="E7" s="59" t="str">
        <f>IF(E11="","",(E11/$C$18)*100)</f>
        <v/>
      </c>
      <c r="F7" s="59" t="str">
        <f t="shared" ref="F7:BQ7" si="0">IF(F11="","",(F11/$C$18)*100)</f>
        <v/>
      </c>
      <c r="G7" s="59" t="str">
        <f t="shared" si="0"/>
        <v/>
      </c>
      <c r="H7" s="59" t="str">
        <f t="shared" si="0"/>
        <v/>
      </c>
      <c r="I7" s="59" t="str">
        <f t="shared" si="0"/>
        <v/>
      </c>
      <c r="J7" s="59">
        <f t="shared" si="0"/>
        <v>6.1728395061728394</v>
      </c>
      <c r="K7" s="59" t="str">
        <f t="shared" si="0"/>
        <v/>
      </c>
      <c r="L7" s="59" t="str">
        <f t="shared" si="0"/>
        <v/>
      </c>
      <c r="M7" s="59" t="str">
        <f t="shared" si="0"/>
        <v/>
      </c>
      <c r="N7" s="59" t="str">
        <f t="shared" si="0"/>
        <v/>
      </c>
      <c r="O7" s="59" t="str">
        <f t="shared" si="0"/>
        <v/>
      </c>
      <c r="P7" s="59" t="str">
        <f t="shared" si="0"/>
        <v/>
      </c>
      <c r="Q7" s="59">
        <f t="shared" si="0"/>
        <v>1.8518518518518516</v>
      </c>
      <c r="R7" s="59" t="str">
        <f t="shared" si="0"/>
        <v/>
      </c>
      <c r="S7" s="59">
        <f t="shared" si="0"/>
        <v>17.283950617283949</v>
      </c>
      <c r="T7" s="59" t="str">
        <f t="shared" si="0"/>
        <v/>
      </c>
      <c r="U7" s="59" t="str">
        <f t="shared" si="0"/>
        <v/>
      </c>
      <c r="V7" s="59" t="str">
        <f t="shared" si="0"/>
        <v/>
      </c>
      <c r="W7" s="59" t="str">
        <f t="shared" si="0"/>
        <v/>
      </c>
      <c r="X7" s="59" t="str">
        <f t="shared" si="0"/>
        <v/>
      </c>
      <c r="Y7" s="59">
        <f t="shared" si="0"/>
        <v>3.0864197530864197</v>
      </c>
      <c r="Z7" s="59" t="str">
        <f t="shared" si="0"/>
        <v/>
      </c>
      <c r="AA7" s="59" t="str">
        <f t="shared" si="0"/>
        <v/>
      </c>
      <c r="AB7" s="59" t="str">
        <f t="shared" si="0"/>
        <v/>
      </c>
      <c r="AC7" s="59">
        <f t="shared" si="0"/>
        <v>53.086419753086425</v>
      </c>
      <c r="AD7" s="59" t="str">
        <f t="shared" si="0"/>
        <v/>
      </c>
      <c r="AE7" s="59" t="str">
        <f t="shared" si="0"/>
        <v/>
      </c>
      <c r="AF7" s="59" t="str">
        <f t="shared" si="0"/>
        <v/>
      </c>
      <c r="AG7" s="59" t="str">
        <f t="shared" si="0"/>
        <v/>
      </c>
      <c r="AH7" s="59" t="str">
        <f t="shared" si="0"/>
        <v/>
      </c>
      <c r="AI7" s="59">
        <f t="shared" si="0"/>
        <v>4.9382716049382713</v>
      </c>
      <c r="AJ7" s="59" t="str">
        <f t="shared" si="0"/>
        <v/>
      </c>
      <c r="AK7" s="59" t="str">
        <f t="shared" si="0"/>
        <v/>
      </c>
      <c r="AL7" s="59" t="str">
        <f t="shared" si="0"/>
        <v/>
      </c>
      <c r="AM7" s="59" t="str">
        <f t="shared" si="0"/>
        <v/>
      </c>
      <c r="AN7" s="59" t="str">
        <f t="shared" si="0"/>
        <v/>
      </c>
      <c r="AO7" s="59" t="str">
        <f t="shared" si="0"/>
        <v/>
      </c>
      <c r="AP7" s="59" t="str">
        <f t="shared" si="0"/>
        <v/>
      </c>
      <c r="AQ7" s="59" t="str">
        <f t="shared" si="0"/>
        <v/>
      </c>
      <c r="AR7" s="59" t="str">
        <f t="shared" si="0"/>
        <v/>
      </c>
      <c r="AS7" s="59">
        <f t="shared" si="0"/>
        <v>2.4691358024691357</v>
      </c>
      <c r="AT7" s="59" t="str">
        <f t="shared" si="0"/>
        <v/>
      </c>
      <c r="AU7" s="59" t="str">
        <f t="shared" si="0"/>
        <v/>
      </c>
      <c r="AV7" s="59" t="str">
        <f t="shared" si="0"/>
        <v/>
      </c>
      <c r="AW7" s="59" t="str">
        <f t="shared" si="0"/>
        <v/>
      </c>
      <c r="AX7" s="59" t="str">
        <f t="shared" si="0"/>
        <v/>
      </c>
      <c r="AY7" s="59" t="str">
        <f t="shared" si="0"/>
        <v/>
      </c>
      <c r="AZ7" s="59" t="str">
        <f t="shared" si="0"/>
        <v/>
      </c>
      <c r="BA7" s="59">
        <f t="shared" si="0"/>
        <v>4.9382716049382713</v>
      </c>
      <c r="BB7" s="59" t="str">
        <f t="shared" si="0"/>
        <v/>
      </c>
      <c r="BC7" s="59" t="str">
        <f t="shared" si="0"/>
        <v/>
      </c>
      <c r="BD7" s="59">
        <f t="shared" si="0"/>
        <v>34.567901234567898</v>
      </c>
      <c r="BE7" s="59" t="str">
        <f t="shared" si="0"/>
        <v/>
      </c>
      <c r="BF7" s="59">
        <f t="shared" si="0"/>
        <v>3.0864197530864197</v>
      </c>
      <c r="BG7" s="59" t="str">
        <f t="shared" si="0"/>
        <v/>
      </c>
      <c r="BH7" s="59" t="str">
        <f t="shared" si="0"/>
        <v/>
      </c>
      <c r="BI7" s="59">
        <f t="shared" si="0"/>
        <v>45.679012345679013</v>
      </c>
      <c r="BJ7" s="59" t="str">
        <f t="shared" si="0"/>
        <v/>
      </c>
      <c r="BK7" s="59" t="str">
        <f t="shared" si="0"/>
        <v/>
      </c>
      <c r="BL7" s="59" t="str">
        <f t="shared" si="0"/>
        <v/>
      </c>
      <c r="BM7" s="59">
        <f t="shared" si="0"/>
        <v>6.1728395061728394</v>
      </c>
      <c r="BN7" s="59">
        <f t="shared" si="0"/>
        <v>4.9382716049382713</v>
      </c>
      <c r="BO7" s="59" t="str">
        <f t="shared" si="0"/>
        <v/>
      </c>
      <c r="BP7" s="59" t="str">
        <f t="shared" si="0"/>
        <v/>
      </c>
      <c r="BQ7" s="59" t="str">
        <f t="shared" si="0"/>
        <v/>
      </c>
      <c r="BR7" s="59" t="str">
        <f t="shared" ref="BR7:EC7" si="1">IF(BR11="","",(BR11/$C$18)*100)</f>
        <v/>
      </c>
      <c r="BS7" s="59" t="str">
        <f t="shared" si="1"/>
        <v/>
      </c>
      <c r="BT7" s="59" t="str">
        <f t="shared" si="1"/>
        <v/>
      </c>
      <c r="BU7" s="59">
        <f t="shared" si="1"/>
        <v>1.8518518518518516</v>
      </c>
      <c r="BV7" s="59" t="str">
        <f t="shared" si="1"/>
        <v/>
      </c>
      <c r="BW7" s="59" t="str">
        <f t="shared" si="1"/>
        <v/>
      </c>
      <c r="BX7" s="59" t="str">
        <f t="shared" si="1"/>
        <v/>
      </c>
      <c r="BY7" s="59" t="str">
        <f t="shared" si="1"/>
        <v/>
      </c>
      <c r="BZ7" s="59" t="str">
        <f t="shared" si="1"/>
        <v/>
      </c>
      <c r="CA7" s="59">
        <f t="shared" si="1"/>
        <v>0.61728395061728392</v>
      </c>
      <c r="CB7" s="59">
        <f t="shared" si="1"/>
        <v>9.8765432098765427</v>
      </c>
      <c r="CC7" s="59" t="str">
        <f t="shared" si="1"/>
        <v/>
      </c>
      <c r="CD7" s="59">
        <f t="shared" si="1"/>
        <v>11.111111111111111</v>
      </c>
      <c r="CE7" s="59">
        <f t="shared" si="1"/>
        <v>0.61728395061728392</v>
      </c>
      <c r="CF7" s="59" t="str">
        <f t="shared" si="1"/>
        <v/>
      </c>
      <c r="CG7" s="59" t="str">
        <f t="shared" si="1"/>
        <v/>
      </c>
      <c r="CH7" s="59" t="str">
        <f t="shared" si="1"/>
        <v/>
      </c>
      <c r="CI7" s="59">
        <f t="shared" si="1"/>
        <v>1.2345679012345678</v>
      </c>
      <c r="CJ7" s="59" t="str">
        <f t="shared" si="1"/>
        <v/>
      </c>
      <c r="CK7" s="59">
        <f t="shared" si="1"/>
        <v>9.8765432098765427</v>
      </c>
      <c r="CL7" s="59">
        <f t="shared" si="1"/>
        <v>12.962962962962962</v>
      </c>
      <c r="CM7" s="59" t="str">
        <f t="shared" si="1"/>
        <v/>
      </c>
      <c r="CN7" s="59" t="str">
        <f t="shared" si="1"/>
        <v/>
      </c>
      <c r="CO7" s="59" t="str">
        <f t="shared" si="1"/>
        <v/>
      </c>
      <c r="CP7" s="59" t="str">
        <f t="shared" si="1"/>
        <v/>
      </c>
      <c r="CQ7" s="59" t="str">
        <f t="shared" si="1"/>
        <v/>
      </c>
      <c r="CR7" s="59" t="str">
        <f t="shared" si="1"/>
        <v/>
      </c>
      <c r="CS7" s="59" t="str">
        <f t="shared" si="1"/>
        <v/>
      </c>
      <c r="CT7" s="59" t="str">
        <f t="shared" si="1"/>
        <v/>
      </c>
      <c r="CU7" s="59" t="str">
        <f t="shared" si="1"/>
        <v/>
      </c>
      <c r="CV7" s="59" t="str">
        <f t="shared" si="1"/>
        <v/>
      </c>
      <c r="CW7" s="59" t="str">
        <f t="shared" si="1"/>
        <v/>
      </c>
      <c r="CX7" s="59" t="str">
        <f t="shared" si="1"/>
        <v/>
      </c>
      <c r="CY7" s="59" t="str">
        <f t="shared" si="1"/>
        <v/>
      </c>
      <c r="CZ7" s="59" t="str">
        <f t="shared" si="1"/>
        <v/>
      </c>
      <c r="DA7" s="59" t="str">
        <f t="shared" si="1"/>
        <v/>
      </c>
      <c r="DB7" s="59" t="str">
        <f t="shared" si="1"/>
        <v/>
      </c>
      <c r="DC7" s="59" t="str">
        <f t="shared" si="1"/>
        <v/>
      </c>
      <c r="DD7" s="59" t="str">
        <f t="shared" si="1"/>
        <v/>
      </c>
      <c r="DE7" s="59" t="str">
        <f t="shared" si="1"/>
        <v/>
      </c>
      <c r="DF7" s="59" t="str">
        <f t="shared" si="1"/>
        <v/>
      </c>
      <c r="DG7" s="59" t="str">
        <f t="shared" si="1"/>
        <v/>
      </c>
      <c r="DH7" s="59" t="str">
        <f t="shared" si="1"/>
        <v/>
      </c>
      <c r="DI7" s="59" t="str">
        <f t="shared" si="1"/>
        <v/>
      </c>
      <c r="DJ7" s="59" t="str">
        <f t="shared" si="1"/>
        <v/>
      </c>
      <c r="DK7" s="59" t="str">
        <f t="shared" si="1"/>
        <v/>
      </c>
      <c r="DL7" s="59" t="str">
        <f t="shared" si="1"/>
        <v/>
      </c>
      <c r="DM7" s="59" t="str">
        <f t="shared" si="1"/>
        <v/>
      </c>
      <c r="DN7" s="59" t="str">
        <f t="shared" si="1"/>
        <v/>
      </c>
      <c r="DO7" s="59" t="str">
        <f t="shared" si="1"/>
        <v/>
      </c>
      <c r="DP7" s="59" t="str">
        <f t="shared" si="1"/>
        <v/>
      </c>
      <c r="DQ7" s="59" t="str">
        <f t="shared" si="1"/>
        <v/>
      </c>
      <c r="DR7" s="59" t="str">
        <f t="shared" si="1"/>
        <v/>
      </c>
      <c r="DS7" s="59" t="str">
        <f t="shared" si="1"/>
        <v/>
      </c>
      <c r="DT7" s="59" t="str">
        <f t="shared" si="1"/>
        <v/>
      </c>
      <c r="DU7" s="59" t="str">
        <f t="shared" si="1"/>
        <v/>
      </c>
      <c r="DV7" s="59" t="str">
        <f t="shared" si="1"/>
        <v/>
      </c>
      <c r="DW7" s="59" t="str">
        <f t="shared" si="1"/>
        <v/>
      </c>
      <c r="DX7" s="59" t="str">
        <f t="shared" si="1"/>
        <v/>
      </c>
      <c r="DY7" s="59">
        <f t="shared" si="1"/>
        <v>1.8518518518518516</v>
      </c>
      <c r="DZ7" s="59" t="str">
        <f t="shared" si="1"/>
        <v/>
      </c>
      <c r="EA7" s="59" t="str">
        <f t="shared" si="1"/>
        <v/>
      </c>
      <c r="EB7" s="59">
        <f t="shared" si="1"/>
        <v>0.61728395061728392</v>
      </c>
      <c r="EC7" s="59">
        <f t="shared" si="1"/>
        <v>0.61728395061728392</v>
      </c>
      <c r="ED7" s="59">
        <f t="shared" ref="ED7:EY7" si="2">IF(ED11="","",(ED11/$C$18)*100)</f>
        <v>8.6419753086419746</v>
      </c>
      <c r="EE7" s="59">
        <f t="shared" si="2"/>
        <v>41.975308641975303</v>
      </c>
      <c r="EF7" s="59" t="str">
        <f t="shared" si="2"/>
        <v/>
      </c>
      <c r="EG7" s="59" t="str">
        <f t="shared" si="2"/>
        <v/>
      </c>
      <c r="EH7" s="59" t="str">
        <f t="shared" si="2"/>
        <v/>
      </c>
      <c r="EI7" s="59" t="str">
        <f t="shared" si="2"/>
        <v/>
      </c>
      <c r="EJ7" s="59" t="str">
        <f t="shared" si="2"/>
        <v/>
      </c>
      <c r="EK7" s="59" t="str">
        <f t="shared" si="2"/>
        <v/>
      </c>
      <c r="EL7" s="59">
        <f t="shared" si="2"/>
        <v>2.4691358024691357</v>
      </c>
      <c r="EM7" s="59">
        <f t="shared" si="2"/>
        <v>1.2345679012345678</v>
      </c>
      <c r="EN7" s="59">
        <f t="shared" si="2"/>
        <v>13.580246913580247</v>
      </c>
      <c r="EO7" s="59" t="str">
        <f t="shared" si="2"/>
        <v/>
      </c>
      <c r="EP7" s="59" t="str">
        <f t="shared" si="2"/>
        <v/>
      </c>
      <c r="EQ7" s="59" t="str">
        <f t="shared" si="2"/>
        <v/>
      </c>
      <c r="ER7" s="59" t="str">
        <f t="shared" si="2"/>
        <v/>
      </c>
      <c r="ES7" s="59" t="str">
        <f t="shared" si="2"/>
        <v/>
      </c>
      <c r="ET7" s="59" t="str">
        <f t="shared" si="2"/>
        <v/>
      </c>
      <c r="EU7" s="59" t="str">
        <f t="shared" si="2"/>
        <v/>
      </c>
      <c r="EV7" s="59" t="str">
        <f t="shared" si="2"/>
        <v/>
      </c>
      <c r="EW7" s="59" t="str">
        <f t="shared" si="2"/>
        <v/>
      </c>
      <c r="EX7" s="59" t="str">
        <f t="shared" si="2"/>
        <v/>
      </c>
      <c r="EY7" s="59" t="str">
        <f t="shared" si="2"/>
        <v/>
      </c>
    </row>
    <row r="8" spans="1:156" s="85" customFormat="1" ht="11.25" customHeight="1" x14ac:dyDescent="0.2">
      <c r="A8" s="57"/>
      <c r="B8" s="57" t="s">
        <v>26</v>
      </c>
      <c r="C8" s="56"/>
      <c r="D8" s="58">
        <f>IF(D11="","",(D11/$C$19)*100)</f>
        <v>0.5181347150259068</v>
      </c>
      <c r="E8" s="59" t="str">
        <f>IF(E11="","",(E11/$C$19)*100)</f>
        <v/>
      </c>
      <c r="F8" s="59" t="str">
        <f t="shared" ref="F8:BQ8" si="3">IF(F11="","",(F11/$C$19)*100)</f>
        <v/>
      </c>
      <c r="G8" s="59" t="str">
        <f t="shared" si="3"/>
        <v/>
      </c>
      <c r="H8" s="59" t="str">
        <f t="shared" si="3"/>
        <v/>
      </c>
      <c r="I8" s="59" t="str">
        <f t="shared" si="3"/>
        <v/>
      </c>
      <c r="J8" s="59">
        <f t="shared" si="3"/>
        <v>5.1813471502590671</v>
      </c>
      <c r="K8" s="59" t="str">
        <f t="shared" si="3"/>
        <v/>
      </c>
      <c r="L8" s="59" t="str">
        <f t="shared" si="3"/>
        <v/>
      </c>
      <c r="M8" s="59" t="str">
        <f t="shared" si="3"/>
        <v/>
      </c>
      <c r="N8" s="59" t="str">
        <f t="shared" si="3"/>
        <v/>
      </c>
      <c r="O8" s="59" t="str">
        <f t="shared" si="3"/>
        <v/>
      </c>
      <c r="P8" s="59" t="str">
        <f t="shared" si="3"/>
        <v/>
      </c>
      <c r="Q8" s="59">
        <f t="shared" si="3"/>
        <v>1.5544041450777202</v>
      </c>
      <c r="R8" s="59" t="str">
        <f t="shared" si="3"/>
        <v/>
      </c>
      <c r="S8" s="59">
        <f t="shared" si="3"/>
        <v>14.507772020725387</v>
      </c>
      <c r="T8" s="59" t="str">
        <f t="shared" si="3"/>
        <v/>
      </c>
      <c r="U8" s="59" t="str">
        <f t="shared" si="3"/>
        <v/>
      </c>
      <c r="V8" s="59" t="str">
        <f t="shared" si="3"/>
        <v/>
      </c>
      <c r="W8" s="59" t="str">
        <f t="shared" si="3"/>
        <v/>
      </c>
      <c r="X8" s="59" t="str">
        <f t="shared" si="3"/>
        <v/>
      </c>
      <c r="Y8" s="59">
        <f t="shared" si="3"/>
        <v>2.5906735751295336</v>
      </c>
      <c r="Z8" s="59" t="str">
        <f t="shared" si="3"/>
        <v/>
      </c>
      <c r="AA8" s="59" t="str">
        <f t="shared" si="3"/>
        <v/>
      </c>
      <c r="AB8" s="59" t="str">
        <f t="shared" si="3"/>
        <v/>
      </c>
      <c r="AC8" s="59">
        <f t="shared" si="3"/>
        <v>44.559585492227974</v>
      </c>
      <c r="AD8" s="59" t="str">
        <f t="shared" si="3"/>
        <v/>
      </c>
      <c r="AE8" s="59" t="str">
        <f t="shared" si="3"/>
        <v/>
      </c>
      <c r="AF8" s="59" t="str">
        <f t="shared" si="3"/>
        <v/>
      </c>
      <c r="AG8" s="59" t="str">
        <f t="shared" si="3"/>
        <v/>
      </c>
      <c r="AH8" s="59" t="str">
        <f t="shared" si="3"/>
        <v/>
      </c>
      <c r="AI8" s="59">
        <f t="shared" si="3"/>
        <v>4.1450777202072544</v>
      </c>
      <c r="AJ8" s="59" t="str">
        <f t="shared" si="3"/>
        <v/>
      </c>
      <c r="AK8" s="59" t="str">
        <f t="shared" si="3"/>
        <v/>
      </c>
      <c r="AL8" s="59" t="str">
        <f t="shared" si="3"/>
        <v/>
      </c>
      <c r="AM8" s="59" t="str">
        <f t="shared" si="3"/>
        <v/>
      </c>
      <c r="AN8" s="59" t="str">
        <f t="shared" si="3"/>
        <v/>
      </c>
      <c r="AO8" s="59" t="str">
        <f t="shared" si="3"/>
        <v/>
      </c>
      <c r="AP8" s="59" t="str">
        <f t="shared" si="3"/>
        <v/>
      </c>
      <c r="AQ8" s="59" t="str">
        <f t="shared" si="3"/>
        <v/>
      </c>
      <c r="AR8" s="59" t="str">
        <f t="shared" si="3"/>
        <v/>
      </c>
      <c r="AS8" s="59">
        <f t="shared" si="3"/>
        <v>2.0725388601036272</v>
      </c>
      <c r="AT8" s="59" t="str">
        <f t="shared" si="3"/>
        <v/>
      </c>
      <c r="AU8" s="59" t="str">
        <f t="shared" si="3"/>
        <v/>
      </c>
      <c r="AV8" s="59" t="str">
        <f t="shared" si="3"/>
        <v/>
      </c>
      <c r="AW8" s="59" t="str">
        <f t="shared" si="3"/>
        <v/>
      </c>
      <c r="AX8" s="59" t="str">
        <f t="shared" si="3"/>
        <v/>
      </c>
      <c r="AY8" s="59" t="str">
        <f t="shared" si="3"/>
        <v/>
      </c>
      <c r="AZ8" s="59" t="str">
        <f t="shared" si="3"/>
        <v/>
      </c>
      <c r="BA8" s="59">
        <f t="shared" si="3"/>
        <v>4.1450777202072544</v>
      </c>
      <c r="BB8" s="59" t="str">
        <f t="shared" si="3"/>
        <v/>
      </c>
      <c r="BC8" s="59" t="str">
        <f t="shared" si="3"/>
        <v/>
      </c>
      <c r="BD8" s="59">
        <f t="shared" si="3"/>
        <v>29.015544041450774</v>
      </c>
      <c r="BE8" s="59" t="str">
        <f t="shared" si="3"/>
        <v/>
      </c>
      <c r="BF8" s="59">
        <f t="shared" si="3"/>
        <v>2.5906735751295336</v>
      </c>
      <c r="BG8" s="59" t="str">
        <f t="shared" si="3"/>
        <v/>
      </c>
      <c r="BH8" s="59" t="str">
        <f t="shared" si="3"/>
        <v/>
      </c>
      <c r="BI8" s="59">
        <f t="shared" si="3"/>
        <v>38.341968911917093</v>
      </c>
      <c r="BJ8" s="59" t="str">
        <f t="shared" si="3"/>
        <v/>
      </c>
      <c r="BK8" s="59" t="str">
        <f t="shared" si="3"/>
        <v/>
      </c>
      <c r="BL8" s="59" t="str">
        <f t="shared" si="3"/>
        <v/>
      </c>
      <c r="BM8" s="59">
        <f t="shared" si="3"/>
        <v>5.1813471502590671</v>
      </c>
      <c r="BN8" s="59">
        <f t="shared" si="3"/>
        <v>4.1450777202072544</v>
      </c>
      <c r="BO8" s="59" t="str">
        <f t="shared" si="3"/>
        <v/>
      </c>
      <c r="BP8" s="59" t="str">
        <f t="shared" si="3"/>
        <v/>
      </c>
      <c r="BQ8" s="59" t="str">
        <f t="shared" si="3"/>
        <v/>
      </c>
      <c r="BR8" s="59" t="str">
        <f t="shared" ref="BR8:EC8" si="4">IF(BR11="","",(BR11/$C$19)*100)</f>
        <v/>
      </c>
      <c r="BS8" s="59" t="str">
        <f t="shared" si="4"/>
        <v/>
      </c>
      <c r="BT8" s="59" t="str">
        <f t="shared" si="4"/>
        <v/>
      </c>
      <c r="BU8" s="59">
        <f t="shared" si="4"/>
        <v>1.5544041450777202</v>
      </c>
      <c r="BV8" s="59" t="str">
        <f t="shared" si="4"/>
        <v/>
      </c>
      <c r="BW8" s="59" t="str">
        <f t="shared" si="4"/>
        <v/>
      </c>
      <c r="BX8" s="59" t="str">
        <f t="shared" si="4"/>
        <v/>
      </c>
      <c r="BY8" s="59" t="str">
        <f t="shared" si="4"/>
        <v/>
      </c>
      <c r="BZ8" s="59" t="str">
        <f t="shared" si="4"/>
        <v/>
      </c>
      <c r="CA8" s="59">
        <f t="shared" si="4"/>
        <v>0.5181347150259068</v>
      </c>
      <c r="CB8" s="59">
        <f t="shared" si="4"/>
        <v>8.2901554404145088</v>
      </c>
      <c r="CC8" s="59" t="str">
        <f t="shared" si="4"/>
        <v/>
      </c>
      <c r="CD8" s="59">
        <f t="shared" si="4"/>
        <v>9.3264248704663206</v>
      </c>
      <c r="CE8" s="59">
        <f t="shared" si="4"/>
        <v>0.5181347150259068</v>
      </c>
      <c r="CF8" s="59" t="str">
        <f t="shared" si="4"/>
        <v/>
      </c>
      <c r="CG8" s="59" t="str">
        <f t="shared" si="4"/>
        <v/>
      </c>
      <c r="CH8" s="59" t="str">
        <f t="shared" si="4"/>
        <v/>
      </c>
      <c r="CI8" s="59">
        <f t="shared" si="4"/>
        <v>1.0362694300518136</v>
      </c>
      <c r="CJ8" s="59" t="str">
        <f t="shared" si="4"/>
        <v/>
      </c>
      <c r="CK8" s="59">
        <f t="shared" si="4"/>
        <v>8.2901554404145088</v>
      </c>
      <c r="CL8" s="59">
        <f t="shared" si="4"/>
        <v>10.880829015544041</v>
      </c>
      <c r="CM8" s="59" t="str">
        <f t="shared" si="4"/>
        <v/>
      </c>
      <c r="CN8" s="59" t="str">
        <f t="shared" si="4"/>
        <v/>
      </c>
      <c r="CO8" s="59" t="str">
        <f t="shared" si="4"/>
        <v/>
      </c>
      <c r="CP8" s="59" t="str">
        <f t="shared" si="4"/>
        <v/>
      </c>
      <c r="CQ8" s="59" t="str">
        <f t="shared" si="4"/>
        <v/>
      </c>
      <c r="CR8" s="59" t="str">
        <f t="shared" si="4"/>
        <v/>
      </c>
      <c r="CS8" s="59" t="str">
        <f t="shared" si="4"/>
        <v/>
      </c>
      <c r="CT8" s="59" t="str">
        <f t="shared" si="4"/>
        <v/>
      </c>
      <c r="CU8" s="59" t="str">
        <f t="shared" si="4"/>
        <v/>
      </c>
      <c r="CV8" s="59" t="str">
        <f t="shared" si="4"/>
        <v/>
      </c>
      <c r="CW8" s="59" t="str">
        <f t="shared" si="4"/>
        <v/>
      </c>
      <c r="CX8" s="59" t="str">
        <f t="shared" si="4"/>
        <v/>
      </c>
      <c r="CY8" s="59" t="str">
        <f t="shared" si="4"/>
        <v/>
      </c>
      <c r="CZ8" s="59" t="str">
        <f t="shared" si="4"/>
        <v/>
      </c>
      <c r="DA8" s="59" t="str">
        <f t="shared" si="4"/>
        <v/>
      </c>
      <c r="DB8" s="59" t="str">
        <f t="shared" si="4"/>
        <v/>
      </c>
      <c r="DC8" s="59" t="str">
        <f t="shared" si="4"/>
        <v/>
      </c>
      <c r="DD8" s="59" t="str">
        <f t="shared" si="4"/>
        <v/>
      </c>
      <c r="DE8" s="59" t="str">
        <f t="shared" si="4"/>
        <v/>
      </c>
      <c r="DF8" s="59" t="str">
        <f t="shared" si="4"/>
        <v/>
      </c>
      <c r="DG8" s="59" t="str">
        <f t="shared" si="4"/>
        <v/>
      </c>
      <c r="DH8" s="59" t="str">
        <f t="shared" si="4"/>
        <v/>
      </c>
      <c r="DI8" s="59" t="str">
        <f t="shared" si="4"/>
        <v/>
      </c>
      <c r="DJ8" s="59" t="str">
        <f t="shared" si="4"/>
        <v/>
      </c>
      <c r="DK8" s="59" t="str">
        <f t="shared" si="4"/>
        <v/>
      </c>
      <c r="DL8" s="59" t="str">
        <f t="shared" si="4"/>
        <v/>
      </c>
      <c r="DM8" s="59" t="str">
        <f t="shared" si="4"/>
        <v/>
      </c>
      <c r="DN8" s="59" t="str">
        <f t="shared" si="4"/>
        <v/>
      </c>
      <c r="DO8" s="59" t="str">
        <f t="shared" si="4"/>
        <v/>
      </c>
      <c r="DP8" s="59" t="str">
        <f t="shared" si="4"/>
        <v/>
      </c>
      <c r="DQ8" s="59" t="str">
        <f t="shared" si="4"/>
        <v/>
      </c>
      <c r="DR8" s="59" t="str">
        <f t="shared" si="4"/>
        <v/>
      </c>
      <c r="DS8" s="59" t="str">
        <f t="shared" si="4"/>
        <v/>
      </c>
      <c r="DT8" s="59" t="str">
        <f t="shared" si="4"/>
        <v/>
      </c>
      <c r="DU8" s="59" t="str">
        <f t="shared" si="4"/>
        <v/>
      </c>
      <c r="DV8" s="59" t="str">
        <f t="shared" si="4"/>
        <v/>
      </c>
      <c r="DW8" s="59" t="str">
        <f t="shared" si="4"/>
        <v/>
      </c>
      <c r="DX8" s="59" t="str">
        <f t="shared" si="4"/>
        <v/>
      </c>
      <c r="DY8" s="59">
        <f t="shared" si="4"/>
        <v>1.5544041450777202</v>
      </c>
      <c r="DZ8" s="59" t="str">
        <f t="shared" si="4"/>
        <v/>
      </c>
      <c r="EA8" s="59" t="str">
        <f t="shared" si="4"/>
        <v/>
      </c>
      <c r="EB8" s="59">
        <f t="shared" si="4"/>
        <v>0.5181347150259068</v>
      </c>
      <c r="EC8" s="59">
        <f t="shared" si="4"/>
        <v>0.5181347150259068</v>
      </c>
      <c r="ED8" s="59">
        <f t="shared" ref="ED8:EY8" si="5">IF(ED11="","",(ED11/$C$19)*100)</f>
        <v>7.2538860103626934</v>
      </c>
      <c r="EE8" s="59">
        <f t="shared" si="5"/>
        <v>35.233160621761655</v>
      </c>
      <c r="EF8" s="59" t="str">
        <f t="shared" si="5"/>
        <v/>
      </c>
      <c r="EG8" s="59" t="str">
        <f t="shared" si="5"/>
        <v/>
      </c>
      <c r="EH8" s="59" t="str">
        <f t="shared" si="5"/>
        <v/>
      </c>
      <c r="EI8" s="59" t="str">
        <f t="shared" si="5"/>
        <v/>
      </c>
      <c r="EJ8" s="59" t="str">
        <f t="shared" si="5"/>
        <v/>
      </c>
      <c r="EK8" s="59" t="str">
        <f t="shared" si="5"/>
        <v/>
      </c>
      <c r="EL8" s="59">
        <f t="shared" si="5"/>
        <v>2.0725388601036272</v>
      </c>
      <c r="EM8" s="59">
        <f t="shared" si="5"/>
        <v>1.0362694300518136</v>
      </c>
      <c r="EN8" s="59">
        <f t="shared" si="5"/>
        <v>11.398963730569948</v>
      </c>
      <c r="EO8" s="59" t="str">
        <f t="shared" si="5"/>
        <v/>
      </c>
      <c r="EP8" s="59" t="str">
        <f t="shared" si="5"/>
        <v/>
      </c>
      <c r="EQ8" s="59" t="str">
        <f t="shared" si="5"/>
        <v/>
      </c>
      <c r="ER8" s="59" t="str">
        <f t="shared" si="5"/>
        <v/>
      </c>
      <c r="ES8" s="59" t="str">
        <f t="shared" si="5"/>
        <v/>
      </c>
      <c r="ET8" s="59" t="str">
        <f t="shared" si="5"/>
        <v/>
      </c>
      <c r="EU8" s="59" t="str">
        <f t="shared" si="5"/>
        <v/>
      </c>
      <c r="EV8" s="59" t="str">
        <f t="shared" si="5"/>
        <v/>
      </c>
      <c r="EW8" s="59" t="str">
        <f t="shared" si="5"/>
        <v/>
      </c>
      <c r="EX8" s="59" t="str">
        <f t="shared" si="5"/>
        <v/>
      </c>
      <c r="EY8" s="59" t="str">
        <f t="shared" si="5"/>
        <v/>
      </c>
    </row>
    <row r="9" spans="1:156" s="86" customFormat="1" ht="12.75" customHeight="1" x14ac:dyDescent="0.2">
      <c r="A9" s="19"/>
      <c r="B9" s="18" t="s">
        <v>1</v>
      </c>
      <c r="C9" s="54"/>
      <c r="D9" s="48">
        <f>IF(D8="","",(D8/(SUM($D$8:$EK$8,$EQ$8:$EY$8)/100)))</f>
        <v>0.21231422505307865</v>
      </c>
      <c r="E9" s="48" t="str">
        <f t="shared" ref="E9:BP9" si="6">IF(E8="","",(E8/(SUM($D$8:$EK$8,$EQ$8:$EY$8)/100)))</f>
        <v/>
      </c>
      <c r="F9" s="48" t="str">
        <f>IF(F8="","",(F8/(SUM($D$8:$EK$8,$EQ$8:$EY$8)/100)))</f>
        <v/>
      </c>
      <c r="G9" s="48" t="str">
        <f t="shared" si="6"/>
        <v/>
      </c>
      <c r="H9" s="48" t="str">
        <f t="shared" si="6"/>
        <v/>
      </c>
      <c r="I9" s="48" t="str">
        <f t="shared" si="6"/>
        <v/>
      </c>
      <c r="J9" s="48">
        <f t="shared" si="6"/>
        <v>2.123142250530786</v>
      </c>
      <c r="K9" s="48" t="str">
        <f t="shared" si="6"/>
        <v/>
      </c>
      <c r="L9" s="48" t="str">
        <f t="shared" si="6"/>
        <v/>
      </c>
      <c r="M9" s="48" t="str">
        <f t="shared" si="6"/>
        <v/>
      </c>
      <c r="N9" s="48" t="str">
        <f t="shared" si="6"/>
        <v/>
      </c>
      <c r="O9" s="48" t="str">
        <f t="shared" si="6"/>
        <v/>
      </c>
      <c r="P9" s="48" t="str">
        <f t="shared" si="6"/>
        <v/>
      </c>
      <c r="Q9" s="48">
        <f t="shared" si="6"/>
        <v>0.63694267515923586</v>
      </c>
      <c r="R9" s="48" t="str">
        <f t="shared" si="6"/>
        <v/>
      </c>
      <c r="S9" s="48">
        <f t="shared" si="6"/>
        <v>5.9447983014862</v>
      </c>
      <c r="T9" s="48" t="str">
        <f t="shared" si="6"/>
        <v/>
      </c>
      <c r="U9" s="48" t="str">
        <f t="shared" si="6"/>
        <v/>
      </c>
      <c r="V9" s="48" t="str">
        <f t="shared" si="6"/>
        <v/>
      </c>
      <c r="W9" s="48" t="str">
        <f t="shared" si="6"/>
        <v/>
      </c>
      <c r="X9" s="48" t="str">
        <f t="shared" si="6"/>
        <v/>
      </c>
      <c r="Y9" s="48">
        <f t="shared" si="6"/>
        <v>1.061571125265393</v>
      </c>
      <c r="Z9" s="48" t="str">
        <f t="shared" si="6"/>
        <v/>
      </c>
      <c r="AA9" s="48" t="str">
        <f t="shared" si="6"/>
        <v/>
      </c>
      <c r="AB9" s="48" t="str">
        <f t="shared" si="6"/>
        <v/>
      </c>
      <c r="AC9" s="48">
        <f t="shared" si="6"/>
        <v>18.259023354564757</v>
      </c>
      <c r="AD9" s="48" t="str">
        <f t="shared" si="6"/>
        <v/>
      </c>
      <c r="AE9" s="48" t="str">
        <f t="shared" si="6"/>
        <v/>
      </c>
      <c r="AF9" s="48" t="str">
        <f t="shared" si="6"/>
        <v/>
      </c>
      <c r="AG9" s="48" t="str">
        <f t="shared" si="6"/>
        <v/>
      </c>
      <c r="AH9" s="48" t="str">
        <f t="shared" si="6"/>
        <v/>
      </c>
      <c r="AI9" s="48">
        <f t="shared" si="6"/>
        <v>1.6985138004246292</v>
      </c>
      <c r="AJ9" s="48" t="str">
        <f t="shared" si="6"/>
        <v/>
      </c>
      <c r="AK9" s="48" t="str">
        <f t="shared" si="6"/>
        <v/>
      </c>
      <c r="AL9" s="48" t="str">
        <f t="shared" si="6"/>
        <v/>
      </c>
      <c r="AM9" s="48" t="str">
        <f t="shared" si="6"/>
        <v/>
      </c>
      <c r="AN9" s="48" t="str">
        <f t="shared" si="6"/>
        <v/>
      </c>
      <c r="AO9" s="48" t="str">
        <f t="shared" si="6"/>
        <v/>
      </c>
      <c r="AP9" s="48" t="str">
        <f t="shared" si="6"/>
        <v/>
      </c>
      <c r="AQ9" s="48" t="str">
        <f t="shared" si="6"/>
        <v/>
      </c>
      <c r="AR9" s="48" t="str">
        <f t="shared" si="6"/>
        <v/>
      </c>
      <c r="AS9" s="48">
        <f t="shared" si="6"/>
        <v>0.84925690021231459</v>
      </c>
      <c r="AT9" s="48" t="str">
        <f t="shared" si="6"/>
        <v/>
      </c>
      <c r="AU9" s="48" t="str">
        <f t="shared" si="6"/>
        <v/>
      </c>
      <c r="AV9" s="48" t="str">
        <f t="shared" si="6"/>
        <v/>
      </c>
      <c r="AW9" s="48" t="str">
        <f t="shared" si="6"/>
        <v/>
      </c>
      <c r="AX9" s="48" t="str">
        <f t="shared" si="6"/>
        <v/>
      </c>
      <c r="AY9" s="48" t="str">
        <f t="shared" si="6"/>
        <v/>
      </c>
      <c r="AZ9" s="48" t="str">
        <f t="shared" si="6"/>
        <v/>
      </c>
      <c r="BA9" s="48">
        <f t="shared" si="6"/>
        <v>1.6985138004246292</v>
      </c>
      <c r="BB9" s="48" t="str">
        <f t="shared" si="6"/>
        <v/>
      </c>
      <c r="BC9" s="48" t="str">
        <f t="shared" si="6"/>
        <v/>
      </c>
      <c r="BD9" s="48">
        <f t="shared" si="6"/>
        <v>11.8895966029724</v>
      </c>
      <c r="BE9" s="48" t="str">
        <f t="shared" si="6"/>
        <v/>
      </c>
      <c r="BF9" s="48">
        <f t="shared" si="6"/>
        <v>1.061571125265393</v>
      </c>
      <c r="BG9" s="48" t="str">
        <f t="shared" si="6"/>
        <v/>
      </c>
      <c r="BH9" s="48" t="str">
        <f t="shared" si="6"/>
        <v/>
      </c>
      <c r="BI9" s="48">
        <f t="shared" si="6"/>
        <v>15.711252653927815</v>
      </c>
      <c r="BJ9" s="48" t="str">
        <f t="shared" si="6"/>
        <v/>
      </c>
      <c r="BK9" s="48" t="str">
        <f t="shared" si="6"/>
        <v/>
      </c>
      <c r="BL9" s="48" t="str">
        <f t="shared" si="6"/>
        <v/>
      </c>
      <c r="BM9" s="48">
        <f t="shared" si="6"/>
        <v>2.123142250530786</v>
      </c>
      <c r="BN9" s="48">
        <f t="shared" si="6"/>
        <v>1.6985138004246292</v>
      </c>
      <c r="BO9" s="48" t="str">
        <f t="shared" si="6"/>
        <v/>
      </c>
      <c r="BP9" s="48" t="str">
        <f t="shared" si="6"/>
        <v/>
      </c>
      <c r="BQ9" s="48" t="str">
        <f t="shared" ref="BQ9:EB9" si="7">IF(BQ8="","",(BQ8/(SUM($D$8:$EK$8,$EQ$8:$EY$8)/100)))</f>
        <v/>
      </c>
      <c r="BR9" s="48" t="str">
        <f t="shared" si="7"/>
        <v/>
      </c>
      <c r="BS9" s="48" t="str">
        <f t="shared" si="7"/>
        <v/>
      </c>
      <c r="BT9" s="48" t="str">
        <f t="shared" si="7"/>
        <v/>
      </c>
      <c r="BU9" s="48">
        <f t="shared" si="7"/>
        <v>0.63694267515923586</v>
      </c>
      <c r="BV9" s="48" t="str">
        <f t="shared" si="7"/>
        <v/>
      </c>
      <c r="BW9" s="48" t="str">
        <f t="shared" si="7"/>
        <v/>
      </c>
      <c r="BX9" s="48" t="str">
        <f t="shared" si="7"/>
        <v/>
      </c>
      <c r="BY9" s="48" t="str">
        <f t="shared" si="7"/>
        <v/>
      </c>
      <c r="BZ9" s="48" t="str">
        <f t="shared" si="7"/>
        <v/>
      </c>
      <c r="CA9" s="48">
        <f t="shared" si="7"/>
        <v>0.21231422505307865</v>
      </c>
      <c r="CB9" s="48">
        <f t="shared" si="7"/>
        <v>3.3970276008492584</v>
      </c>
      <c r="CC9" s="48" t="str">
        <f t="shared" si="7"/>
        <v/>
      </c>
      <c r="CD9" s="48">
        <f t="shared" si="7"/>
        <v>3.8216560509554149</v>
      </c>
      <c r="CE9" s="48">
        <f t="shared" si="7"/>
        <v>0.21231422505307865</v>
      </c>
      <c r="CF9" s="48" t="str">
        <f t="shared" si="7"/>
        <v/>
      </c>
      <c r="CG9" s="48" t="str">
        <f t="shared" si="7"/>
        <v/>
      </c>
      <c r="CH9" s="48" t="str">
        <f t="shared" si="7"/>
        <v/>
      </c>
      <c r="CI9" s="48">
        <f t="shared" si="7"/>
        <v>0.4246284501061573</v>
      </c>
      <c r="CJ9" s="48" t="str">
        <f t="shared" si="7"/>
        <v/>
      </c>
      <c r="CK9" s="48">
        <f t="shared" si="7"/>
        <v>3.3970276008492584</v>
      </c>
      <c r="CL9" s="48">
        <f t="shared" si="7"/>
        <v>4.4585987261146505</v>
      </c>
      <c r="CM9" s="48" t="str">
        <f t="shared" si="7"/>
        <v/>
      </c>
      <c r="CN9" s="48" t="str">
        <f t="shared" si="7"/>
        <v/>
      </c>
      <c r="CO9" s="48" t="str">
        <f t="shared" si="7"/>
        <v/>
      </c>
      <c r="CP9" s="48" t="str">
        <f t="shared" si="7"/>
        <v/>
      </c>
      <c r="CQ9" s="48" t="str">
        <f t="shared" si="7"/>
        <v/>
      </c>
      <c r="CR9" s="48" t="str">
        <f t="shared" si="7"/>
        <v/>
      </c>
      <c r="CS9" s="48" t="str">
        <f t="shared" si="7"/>
        <v/>
      </c>
      <c r="CT9" s="48" t="str">
        <f t="shared" si="7"/>
        <v/>
      </c>
      <c r="CU9" s="48" t="str">
        <f t="shared" si="7"/>
        <v/>
      </c>
      <c r="CV9" s="48" t="str">
        <f t="shared" si="7"/>
        <v/>
      </c>
      <c r="CW9" s="48" t="str">
        <f t="shared" si="7"/>
        <v/>
      </c>
      <c r="CX9" s="48" t="str">
        <f t="shared" si="7"/>
        <v/>
      </c>
      <c r="CY9" s="48" t="str">
        <f t="shared" si="7"/>
        <v/>
      </c>
      <c r="CZ9" s="48" t="str">
        <f t="shared" si="7"/>
        <v/>
      </c>
      <c r="DA9" s="48" t="str">
        <f t="shared" si="7"/>
        <v/>
      </c>
      <c r="DB9" s="48" t="str">
        <f t="shared" si="7"/>
        <v/>
      </c>
      <c r="DC9" s="48" t="str">
        <f t="shared" si="7"/>
        <v/>
      </c>
      <c r="DD9" s="48" t="str">
        <f t="shared" si="7"/>
        <v/>
      </c>
      <c r="DE9" s="48" t="str">
        <f t="shared" si="7"/>
        <v/>
      </c>
      <c r="DF9" s="48" t="str">
        <f t="shared" si="7"/>
        <v/>
      </c>
      <c r="DG9" s="48" t="str">
        <f t="shared" si="7"/>
        <v/>
      </c>
      <c r="DH9" s="48" t="str">
        <f t="shared" si="7"/>
        <v/>
      </c>
      <c r="DI9" s="48" t="str">
        <f t="shared" si="7"/>
        <v/>
      </c>
      <c r="DJ9" s="48" t="str">
        <f t="shared" si="7"/>
        <v/>
      </c>
      <c r="DK9" s="48" t="str">
        <f t="shared" si="7"/>
        <v/>
      </c>
      <c r="DL9" s="48" t="str">
        <f t="shared" si="7"/>
        <v/>
      </c>
      <c r="DM9" s="48" t="str">
        <f t="shared" si="7"/>
        <v/>
      </c>
      <c r="DN9" s="48" t="str">
        <f t="shared" si="7"/>
        <v/>
      </c>
      <c r="DO9" s="48" t="str">
        <f t="shared" si="7"/>
        <v/>
      </c>
      <c r="DP9" s="48" t="str">
        <f t="shared" si="7"/>
        <v/>
      </c>
      <c r="DQ9" s="48" t="str">
        <f t="shared" si="7"/>
        <v/>
      </c>
      <c r="DR9" s="48" t="str">
        <f t="shared" si="7"/>
        <v/>
      </c>
      <c r="DS9" s="48" t="str">
        <f t="shared" si="7"/>
        <v/>
      </c>
      <c r="DT9" s="48" t="str">
        <f t="shared" si="7"/>
        <v/>
      </c>
      <c r="DU9" s="48" t="str">
        <f t="shared" si="7"/>
        <v/>
      </c>
      <c r="DV9" s="48" t="str">
        <f t="shared" si="7"/>
        <v/>
      </c>
      <c r="DW9" s="48" t="str">
        <f t="shared" si="7"/>
        <v/>
      </c>
      <c r="DX9" s="48" t="str">
        <f t="shared" si="7"/>
        <v/>
      </c>
      <c r="DY9" s="48">
        <f t="shared" si="7"/>
        <v>0.63694267515923586</v>
      </c>
      <c r="DZ9" s="48" t="str">
        <f t="shared" si="7"/>
        <v/>
      </c>
      <c r="EA9" s="48" t="str">
        <f t="shared" si="7"/>
        <v/>
      </c>
      <c r="EB9" s="48">
        <f t="shared" si="7"/>
        <v>0.21231422505307865</v>
      </c>
      <c r="EC9" s="48">
        <f t="shared" ref="EC9:EI9" si="8">IF(EC8="","",(EC8/(SUM($D$8:$EK$8,$EQ$8:$EY$8)/100)))</f>
        <v>0.21231422505307865</v>
      </c>
      <c r="ED9" s="48">
        <f t="shared" si="8"/>
        <v>2.9723991507431</v>
      </c>
      <c r="EE9" s="48">
        <f t="shared" si="8"/>
        <v>14.437367303609344</v>
      </c>
      <c r="EF9" s="48" t="str">
        <f t="shared" si="8"/>
        <v/>
      </c>
      <c r="EG9" s="48" t="str">
        <f t="shared" si="8"/>
        <v/>
      </c>
      <c r="EH9" s="48" t="str">
        <f t="shared" si="8"/>
        <v/>
      </c>
      <c r="EI9" s="48" t="str">
        <f t="shared" si="8"/>
        <v/>
      </c>
      <c r="EJ9" s="48" t="str">
        <f>IF(EJ8="","",(EJ8/(SUM($D$8:$EK$8,$EQ$8:$EY$8)/100)))</f>
        <v/>
      </c>
      <c r="EK9" s="48" t="str">
        <f>IF(EK8="","",(EK8/(SUM($D$8:$EK$8,$EQ$8:$EY$8)/100)))</f>
        <v/>
      </c>
      <c r="EL9" s="48"/>
      <c r="EM9" s="48"/>
      <c r="EN9" s="48"/>
      <c r="EO9" s="48"/>
      <c r="EP9" s="48"/>
      <c r="EQ9" s="48" t="str">
        <f>IF(EQ8="","",(EQ8/(SUM($D$8:$EK$8,$EQ$8:$EY$8)/100)))</f>
        <v/>
      </c>
      <c r="ER9" s="48" t="str">
        <f t="shared" ref="ER9:EY9" si="9">IF(ER8="","",(ER8/(SUM($D$8:$EK$8,$EQ$8:$EY$8)/100)))</f>
        <v/>
      </c>
      <c r="ES9" s="48" t="str">
        <f t="shared" si="9"/>
        <v/>
      </c>
      <c r="ET9" s="48" t="str">
        <f t="shared" si="9"/>
        <v/>
      </c>
      <c r="EU9" s="48" t="str">
        <f t="shared" si="9"/>
        <v/>
      </c>
      <c r="EV9" s="48" t="str">
        <f t="shared" si="9"/>
        <v/>
      </c>
      <c r="EW9" s="48" t="str">
        <f t="shared" si="9"/>
        <v/>
      </c>
      <c r="EX9" s="48" t="str">
        <f t="shared" si="9"/>
        <v/>
      </c>
      <c r="EY9" s="48" t="str">
        <f t="shared" si="9"/>
        <v/>
      </c>
    </row>
    <row r="10" spans="1:156" s="87" customFormat="1" x14ac:dyDescent="0.2">
      <c r="A10" s="30"/>
      <c r="B10" s="30" t="s">
        <v>2</v>
      </c>
      <c r="C10" s="26">
        <f>IF(SUM(D10:EY10)&gt;0,SUM(D10:EY10),"")</f>
        <v>0.1054043211128691</v>
      </c>
      <c r="D10" s="31">
        <f t="shared" ref="D10:AI10" si="10">IF(D9="","",(D9*D9)/10000)</f>
        <v>4.5077330159889331E-6</v>
      </c>
      <c r="E10" s="31" t="str">
        <f t="shared" si="10"/>
        <v/>
      </c>
      <c r="F10" s="31" t="str">
        <f t="shared" si="10"/>
        <v/>
      </c>
      <c r="G10" s="31" t="str">
        <f t="shared" si="10"/>
        <v/>
      </c>
      <c r="H10" s="31" t="str">
        <f t="shared" si="10"/>
        <v/>
      </c>
      <c r="I10" s="31" t="str">
        <f t="shared" si="10"/>
        <v/>
      </c>
      <c r="J10" s="31">
        <f t="shared" si="10"/>
        <v>4.5077330159889312E-4</v>
      </c>
      <c r="K10" s="31" t="str">
        <f t="shared" si="10"/>
        <v/>
      </c>
      <c r="L10" s="31" t="str">
        <f t="shared" si="10"/>
        <v/>
      </c>
      <c r="M10" s="31" t="str">
        <f t="shared" si="10"/>
        <v/>
      </c>
      <c r="N10" s="31" t="str">
        <f t="shared" si="10"/>
        <v/>
      </c>
      <c r="O10" s="31" t="str">
        <f t="shared" si="10"/>
        <v/>
      </c>
      <c r="P10" s="31" t="str">
        <f t="shared" si="10"/>
        <v/>
      </c>
      <c r="Q10" s="31">
        <f t="shared" si="10"/>
        <v>4.0569597143900385E-5</v>
      </c>
      <c r="R10" s="31" t="str">
        <f t="shared" si="10"/>
        <v/>
      </c>
      <c r="S10" s="31">
        <f t="shared" si="10"/>
        <v>3.5340626845353205E-3</v>
      </c>
      <c r="T10" s="31" t="str">
        <f t="shared" si="10"/>
        <v/>
      </c>
      <c r="U10" s="31" t="str">
        <f t="shared" si="10"/>
        <v/>
      </c>
      <c r="V10" s="31" t="str">
        <f t="shared" si="10"/>
        <v/>
      </c>
      <c r="W10" s="31" t="str">
        <f t="shared" si="10"/>
        <v/>
      </c>
      <c r="X10" s="31" t="str">
        <f t="shared" si="10"/>
        <v/>
      </c>
      <c r="Y10" s="31">
        <f t="shared" si="10"/>
        <v>1.1269332539972328E-4</v>
      </c>
      <c r="Z10" s="31" t="str">
        <f t="shared" si="10"/>
        <v/>
      </c>
      <c r="AA10" s="31" t="str">
        <f t="shared" si="10"/>
        <v/>
      </c>
      <c r="AB10" s="31" t="str">
        <f t="shared" si="10"/>
        <v/>
      </c>
      <c r="AC10" s="31">
        <f t="shared" si="10"/>
        <v>3.3339193386254122E-2</v>
      </c>
      <c r="AD10" s="31" t="str">
        <f t="shared" si="10"/>
        <v/>
      </c>
      <c r="AE10" s="31" t="str">
        <f t="shared" si="10"/>
        <v/>
      </c>
      <c r="AF10" s="31" t="str">
        <f t="shared" si="10"/>
        <v/>
      </c>
      <c r="AG10" s="31" t="str">
        <f t="shared" si="10"/>
        <v/>
      </c>
      <c r="AH10" s="31" t="str">
        <f t="shared" si="10"/>
        <v/>
      </c>
      <c r="AI10" s="31">
        <f t="shared" si="10"/>
        <v>2.8849491302329172E-4</v>
      </c>
      <c r="AJ10" s="31" t="str">
        <f t="shared" ref="AJ10:BO10" si="11">IF(AJ9="","",(AJ9*AJ9)/10000)</f>
        <v/>
      </c>
      <c r="AK10" s="31" t="str">
        <f t="shared" si="11"/>
        <v/>
      </c>
      <c r="AL10" s="31" t="str">
        <f t="shared" si="11"/>
        <v/>
      </c>
      <c r="AM10" s="31" t="str">
        <f t="shared" si="11"/>
        <v/>
      </c>
      <c r="AN10" s="31" t="str">
        <f t="shared" si="11"/>
        <v/>
      </c>
      <c r="AO10" s="31" t="str">
        <f t="shared" si="11"/>
        <v/>
      </c>
      <c r="AP10" s="31" t="str">
        <f t="shared" si="11"/>
        <v/>
      </c>
      <c r="AQ10" s="31" t="str">
        <f t="shared" si="11"/>
        <v/>
      </c>
      <c r="AR10" s="31" t="str">
        <f t="shared" si="11"/>
        <v/>
      </c>
      <c r="AS10" s="31">
        <f t="shared" si="11"/>
        <v>7.2123728255822929E-5</v>
      </c>
      <c r="AT10" s="31" t="str">
        <f t="shared" si="11"/>
        <v/>
      </c>
      <c r="AU10" s="31" t="str">
        <f t="shared" si="11"/>
        <v/>
      </c>
      <c r="AV10" s="31" t="str">
        <f t="shared" si="11"/>
        <v/>
      </c>
      <c r="AW10" s="31" t="str">
        <f t="shared" si="11"/>
        <v/>
      </c>
      <c r="AX10" s="31" t="str">
        <f t="shared" si="11"/>
        <v/>
      </c>
      <c r="AY10" s="31" t="str">
        <f t="shared" si="11"/>
        <v/>
      </c>
      <c r="AZ10" s="31" t="str">
        <f t="shared" si="11"/>
        <v/>
      </c>
      <c r="BA10" s="31">
        <f t="shared" si="11"/>
        <v>2.8849491302329172E-4</v>
      </c>
      <c r="BB10" s="31" t="str">
        <f t="shared" si="11"/>
        <v/>
      </c>
      <c r="BC10" s="31" t="str">
        <f t="shared" si="11"/>
        <v/>
      </c>
      <c r="BD10" s="31">
        <f t="shared" si="11"/>
        <v>1.4136250738141282E-2</v>
      </c>
      <c r="BE10" s="31" t="str">
        <f t="shared" si="11"/>
        <v/>
      </c>
      <c r="BF10" s="31">
        <f t="shared" si="11"/>
        <v>1.1269332539972328E-4</v>
      </c>
      <c r="BG10" s="31" t="str">
        <f t="shared" si="11"/>
        <v/>
      </c>
      <c r="BH10" s="31" t="str">
        <f t="shared" si="11"/>
        <v/>
      </c>
      <c r="BI10" s="31">
        <f t="shared" si="11"/>
        <v>2.4684345995555381E-2</v>
      </c>
      <c r="BJ10" s="31" t="str">
        <f t="shared" si="11"/>
        <v/>
      </c>
      <c r="BK10" s="31" t="str">
        <f t="shared" si="11"/>
        <v/>
      </c>
      <c r="BL10" s="31" t="str">
        <f t="shared" si="11"/>
        <v/>
      </c>
      <c r="BM10" s="31">
        <f t="shared" si="11"/>
        <v>4.5077330159889312E-4</v>
      </c>
      <c r="BN10" s="31">
        <f t="shared" si="11"/>
        <v>2.8849491302329172E-4</v>
      </c>
      <c r="BO10" s="31" t="str">
        <f t="shared" si="11"/>
        <v/>
      </c>
      <c r="BP10" s="31" t="str">
        <f t="shared" ref="BP10:CU10" si="12">IF(BP9="","",(BP9*BP9)/10000)</f>
        <v/>
      </c>
      <c r="BQ10" s="31" t="str">
        <f t="shared" si="12"/>
        <v/>
      </c>
      <c r="BR10" s="31" t="str">
        <f t="shared" si="12"/>
        <v/>
      </c>
      <c r="BS10" s="31" t="str">
        <f t="shared" si="12"/>
        <v/>
      </c>
      <c r="BT10" s="31" t="str">
        <f t="shared" si="12"/>
        <v/>
      </c>
      <c r="BU10" s="31">
        <f t="shared" si="12"/>
        <v>4.0569597143900385E-5</v>
      </c>
      <c r="BV10" s="31" t="str">
        <f t="shared" si="12"/>
        <v/>
      </c>
      <c r="BW10" s="31" t="str">
        <f t="shared" si="12"/>
        <v/>
      </c>
      <c r="BX10" s="31" t="str">
        <f t="shared" si="12"/>
        <v/>
      </c>
      <c r="BY10" s="31" t="str">
        <f t="shared" si="12"/>
        <v/>
      </c>
      <c r="BZ10" s="31" t="str">
        <f t="shared" si="12"/>
        <v/>
      </c>
      <c r="CA10" s="31">
        <f t="shared" si="12"/>
        <v>4.5077330159889331E-6</v>
      </c>
      <c r="CB10" s="31">
        <f t="shared" si="12"/>
        <v>1.1539796520931669E-3</v>
      </c>
      <c r="CC10" s="31" t="str">
        <f t="shared" si="12"/>
        <v/>
      </c>
      <c r="CD10" s="31">
        <f t="shared" si="12"/>
        <v>1.4605054971804138E-3</v>
      </c>
      <c r="CE10" s="31">
        <f t="shared" si="12"/>
        <v>4.5077330159889331E-6</v>
      </c>
      <c r="CF10" s="31" t="str">
        <f t="shared" si="12"/>
        <v/>
      </c>
      <c r="CG10" s="31" t="str">
        <f t="shared" si="12"/>
        <v/>
      </c>
      <c r="CH10" s="31" t="str">
        <f t="shared" si="12"/>
        <v/>
      </c>
      <c r="CI10" s="31">
        <f t="shared" si="12"/>
        <v>1.8030932063955732E-5</v>
      </c>
      <c r="CJ10" s="31" t="str">
        <f t="shared" si="12"/>
        <v/>
      </c>
      <c r="CK10" s="31">
        <f t="shared" si="12"/>
        <v>1.1539796520931669E-3</v>
      </c>
      <c r="CL10" s="31">
        <f t="shared" si="12"/>
        <v>1.9879102600511185E-3</v>
      </c>
      <c r="CM10" s="31" t="str">
        <f t="shared" si="12"/>
        <v/>
      </c>
      <c r="CN10" s="31" t="str">
        <f t="shared" si="12"/>
        <v/>
      </c>
      <c r="CO10" s="31" t="str">
        <f t="shared" si="12"/>
        <v/>
      </c>
      <c r="CP10" s="31" t="str">
        <f t="shared" si="12"/>
        <v/>
      </c>
      <c r="CQ10" s="31" t="str">
        <f t="shared" si="12"/>
        <v/>
      </c>
      <c r="CR10" s="31" t="str">
        <f t="shared" si="12"/>
        <v/>
      </c>
      <c r="CS10" s="31" t="str">
        <f t="shared" si="12"/>
        <v/>
      </c>
      <c r="CT10" s="31" t="str">
        <f t="shared" si="12"/>
        <v/>
      </c>
      <c r="CU10" s="31" t="str">
        <f t="shared" si="12"/>
        <v/>
      </c>
      <c r="CV10" s="31" t="str">
        <f t="shared" ref="CV10:EA10" si="13">IF(CV9="","",(CV9*CV9)/10000)</f>
        <v/>
      </c>
      <c r="CW10" s="31" t="str">
        <f t="shared" si="13"/>
        <v/>
      </c>
      <c r="CX10" s="31" t="str">
        <f t="shared" si="13"/>
        <v/>
      </c>
      <c r="CY10" s="31" t="str">
        <f t="shared" si="13"/>
        <v/>
      </c>
      <c r="CZ10" s="31" t="str">
        <f t="shared" si="13"/>
        <v/>
      </c>
      <c r="DA10" s="31" t="str">
        <f t="shared" si="13"/>
        <v/>
      </c>
      <c r="DB10" s="31" t="str">
        <f t="shared" si="13"/>
        <v/>
      </c>
      <c r="DC10" s="31" t="str">
        <f t="shared" si="13"/>
        <v/>
      </c>
      <c r="DD10" s="31" t="str">
        <f t="shared" si="13"/>
        <v/>
      </c>
      <c r="DE10" s="31" t="str">
        <f t="shared" si="13"/>
        <v/>
      </c>
      <c r="DF10" s="31" t="str">
        <f t="shared" si="13"/>
        <v/>
      </c>
      <c r="DG10" s="31" t="str">
        <f t="shared" si="13"/>
        <v/>
      </c>
      <c r="DH10" s="31" t="str">
        <f t="shared" si="13"/>
        <v/>
      </c>
      <c r="DI10" s="31" t="str">
        <f t="shared" si="13"/>
        <v/>
      </c>
      <c r="DJ10" s="31" t="str">
        <f t="shared" si="13"/>
        <v/>
      </c>
      <c r="DK10" s="31" t="str">
        <f t="shared" si="13"/>
        <v/>
      </c>
      <c r="DL10" s="31" t="str">
        <f t="shared" si="13"/>
        <v/>
      </c>
      <c r="DM10" s="31" t="str">
        <f t="shared" si="13"/>
        <v/>
      </c>
      <c r="DN10" s="31" t="str">
        <f t="shared" si="13"/>
        <v/>
      </c>
      <c r="DO10" s="31" t="str">
        <f t="shared" si="13"/>
        <v/>
      </c>
      <c r="DP10" s="31" t="str">
        <f t="shared" si="13"/>
        <v/>
      </c>
      <c r="DQ10" s="31" t="str">
        <f t="shared" si="13"/>
        <v/>
      </c>
      <c r="DR10" s="31" t="str">
        <f t="shared" si="13"/>
        <v/>
      </c>
      <c r="DS10" s="31" t="str">
        <f t="shared" si="13"/>
        <v/>
      </c>
      <c r="DT10" s="31" t="str">
        <f t="shared" si="13"/>
        <v/>
      </c>
      <c r="DU10" s="31" t="str">
        <f t="shared" si="13"/>
        <v/>
      </c>
      <c r="DV10" s="31" t="str">
        <f t="shared" si="13"/>
        <v/>
      </c>
      <c r="DW10" s="31" t="str">
        <f t="shared" si="13"/>
        <v/>
      </c>
      <c r="DX10" s="31" t="str">
        <f t="shared" si="13"/>
        <v/>
      </c>
      <c r="DY10" s="31">
        <f t="shared" si="13"/>
        <v>4.0569597143900385E-5</v>
      </c>
      <c r="DZ10" s="31" t="str">
        <f t="shared" si="13"/>
        <v/>
      </c>
      <c r="EA10" s="31" t="str">
        <f t="shared" si="13"/>
        <v/>
      </c>
      <c r="EB10" s="31">
        <f t="shared" ref="EB10:EK10" si="14">IF(EB9="","",(EB9*EB9)/10000)</f>
        <v>4.5077330159889331E-6</v>
      </c>
      <c r="EC10" s="31">
        <f t="shared" si="14"/>
        <v>4.5077330159889331E-6</v>
      </c>
      <c r="ED10" s="31">
        <f t="shared" si="14"/>
        <v>8.8351567113383012E-4</v>
      </c>
      <c r="EE10" s="31">
        <f t="shared" si="14"/>
        <v>2.0843757465932814E-2</v>
      </c>
      <c r="EF10" s="31" t="str">
        <f t="shared" si="14"/>
        <v/>
      </c>
      <c r="EG10" s="31" t="str">
        <f t="shared" si="14"/>
        <v/>
      </c>
      <c r="EH10" s="31" t="str">
        <f t="shared" si="14"/>
        <v/>
      </c>
      <c r="EI10" s="31" t="str">
        <f t="shared" si="14"/>
        <v/>
      </c>
      <c r="EJ10" s="31" t="str">
        <f t="shared" si="14"/>
        <v/>
      </c>
      <c r="EK10" s="31" t="str">
        <f t="shared" si="14"/>
        <v/>
      </c>
      <c r="EL10" s="31"/>
      <c r="EM10" s="31"/>
      <c r="EN10" s="31"/>
      <c r="EO10" s="31"/>
      <c r="EP10" s="31"/>
      <c r="EQ10" s="31" t="str">
        <f t="shared" ref="EQ10:EY10" si="15">IF(EQ9="","",(EQ9*EQ9)/10000)</f>
        <v/>
      </c>
      <c r="ER10" s="31" t="str">
        <f t="shared" si="15"/>
        <v/>
      </c>
      <c r="ES10" s="31" t="str">
        <f t="shared" si="15"/>
        <v/>
      </c>
      <c r="ET10" s="31" t="str">
        <f t="shared" si="15"/>
        <v/>
      </c>
      <c r="EU10" s="31" t="str">
        <f t="shared" si="15"/>
        <v/>
      </c>
      <c r="EV10" s="31" t="str">
        <f t="shared" si="15"/>
        <v/>
      </c>
      <c r="EW10" s="31" t="str">
        <f t="shared" si="15"/>
        <v/>
      </c>
      <c r="EX10" s="31" t="str">
        <f t="shared" si="15"/>
        <v/>
      </c>
      <c r="EY10" s="31" t="str">
        <f t="shared" si="15"/>
        <v/>
      </c>
    </row>
    <row r="11" spans="1:156" x14ac:dyDescent="0.2">
      <c r="B11" s="1" t="s">
        <v>179</v>
      </c>
      <c r="C11" s="65"/>
      <c r="D11" s="47">
        <f>IF(SUM('ENTRY '!R2:R4001)=0,"",COUNT('ENTRY '!R2:R4001))</f>
        <v>1</v>
      </c>
      <c r="E11" s="47" t="str">
        <f>IF(SUM('ENTRY '!U2:U4001)=0,"",COUNT('ENTRY '!U2:U4001))</f>
        <v/>
      </c>
      <c r="F11" s="47" t="str">
        <f>IF(SUM('ENTRY '!X2:X4001)=0,"",COUNT('ENTRY '!X2:X4001))</f>
        <v/>
      </c>
      <c r="G11" s="47" t="str">
        <f>IF(SUM('ENTRY '!Y2:Y4001)=0,"",COUNT('ENTRY '!Y2:Y4001))</f>
        <v/>
      </c>
      <c r="H11" s="47" t="str">
        <f>IF(SUM('ENTRY '!Z2:Z4001)=0,"",COUNT('ENTRY '!Z2:Z4001))</f>
        <v/>
      </c>
      <c r="I11" s="47" t="str">
        <f>IF(SUM('ENTRY '!AA2:AA4001)=0,"",COUNT('ENTRY '!AA2:AA4001))</f>
        <v/>
      </c>
      <c r="J11" s="47">
        <f>IF(SUM('ENTRY '!AB2:AB4001)=0,"",COUNT('ENTRY '!AB2:AB4001))</f>
        <v>10</v>
      </c>
      <c r="K11" s="47" t="str">
        <f>IF(SUM('ENTRY '!AC2:AC4001)=0,"",COUNT('ENTRY '!AC2:AC4001))</f>
        <v/>
      </c>
      <c r="L11" s="47" t="str">
        <f>IF(SUM('ENTRY '!AD2:AD4001)=0,"",COUNT('ENTRY '!AD2:AD4001))</f>
        <v/>
      </c>
      <c r="M11" s="47" t="str">
        <f>IF(SUM('ENTRY '!AE2:AE4001)=0,"",COUNT('ENTRY '!AE2:AE4001))</f>
        <v/>
      </c>
      <c r="N11" s="47" t="str">
        <f>IF(SUM('ENTRY '!AF2:AF4001)=0,"",COUNT('ENTRY '!AF2:AF4001))</f>
        <v/>
      </c>
      <c r="O11" s="47" t="str">
        <f>IF(SUM('ENTRY '!AG2:AG4001)=0,"",COUNT('ENTRY '!AG2:AG4001))</f>
        <v/>
      </c>
      <c r="P11" s="47" t="str">
        <f>IF(SUM('ENTRY '!AH2:AH4001)=0,"",COUNT('ENTRY '!AH2:AH4001))</f>
        <v/>
      </c>
      <c r="Q11" s="47">
        <f>IF(SUM('ENTRY '!AI2:AI4001)=0,"",COUNT('ENTRY '!AI2:AI4001))</f>
        <v>3</v>
      </c>
      <c r="R11" s="47" t="str">
        <f>IF(SUM('ENTRY '!AJ2:AJ4001)=0,"",COUNT('ENTRY '!AJ2:AJ4001))</f>
        <v/>
      </c>
      <c r="S11" s="47">
        <f>IF(SUM('ENTRY '!AK2:AK4001)=0,"",COUNT('ENTRY '!AK2:AK4001))</f>
        <v>28</v>
      </c>
      <c r="T11" s="47" t="str">
        <f>IF(SUM('ENTRY '!AL2:AL4001)=0,"",COUNT('ENTRY '!AL2:AL4001))</f>
        <v/>
      </c>
      <c r="U11" s="47" t="str">
        <f>IF(SUM('ENTRY '!AM2:AM4001)=0,"",COUNT('ENTRY '!AM2:AM4001))</f>
        <v/>
      </c>
      <c r="V11" s="47" t="str">
        <f>IF(SUM('ENTRY '!AN2:AN4001)=0,"",COUNT('ENTRY '!AN2:AN4001))</f>
        <v/>
      </c>
      <c r="W11" s="47" t="str">
        <f>IF(SUM('ENTRY '!AO2:AO4001)=0,"",COUNT('ENTRY '!AO2:AO4001))</f>
        <v/>
      </c>
      <c r="X11" s="47" t="str">
        <f>IF(SUM('ENTRY '!AP2:AP4001)=0,"",COUNT('ENTRY '!AP2:AP4001))</f>
        <v/>
      </c>
      <c r="Y11" s="47">
        <f>IF(SUM('ENTRY '!AQ2:AQ4001)=0,"",COUNT('ENTRY '!AQ2:AQ4001))</f>
        <v>5</v>
      </c>
      <c r="Z11" s="47" t="str">
        <f>IF(SUM('ENTRY '!AR2:AR4001)=0,"",COUNT('ENTRY '!AR2:AR4001))</f>
        <v/>
      </c>
      <c r="AA11" s="47" t="str">
        <f>IF(SUM('ENTRY '!AS2:AS4001)=0,"",COUNT('ENTRY '!AS2:AS4001))</f>
        <v/>
      </c>
      <c r="AB11" s="47" t="str">
        <f>IF(SUM('ENTRY '!AT2:AT4001)=0,"",COUNT('ENTRY '!AT2:AT4001))</f>
        <v/>
      </c>
      <c r="AC11" s="47">
        <f>IF(SUM('ENTRY '!AU2:AU4001)=0,"",COUNT('ENTRY '!AU2:AU4001))</f>
        <v>86</v>
      </c>
      <c r="AD11" s="47" t="str">
        <f>IF(SUM('ENTRY '!AV2:AV4001)=0,"",COUNT('ENTRY '!AV2:AV4001))</f>
        <v/>
      </c>
      <c r="AE11" s="47" t="str">
        <f>IF(SUM('ENTRY '!AW2:AW4001)=0,"",COUNT('ENTRY '!AW2:AW4001))</f>
        <v/>
      </c>
      <c r="AF11" s="47" t="str">
        <f>IF(SUM('ENTRY '!AX2:AX4001)=0,"",COUNT('ENTRY '!AX2:AX4001))</f>
        <v/>
      </c>
      <c r="AG11" s="47" t="str">
        <f>IF(SUM('ENTRY '!AY2:AY4001)=0,"",COUNT('ENTRY '!AY2:AY4001))</f>
        <v/>
      </c>
      <c r="AH11" s="47" t="str">
        <f>IF(SUM('ENTRY '!AZ2:AZ4001)=0,"",COUNT('ENTRY '!AZ2:AZ4001))</f>
        <v/>
      </c>
      <c r="AI11" s="47">
        <f>IF(SUM('ENTRY '!BA2:BA4001)=0,"",COUNT('ENTRY '!BA2:BA4001))</f>
        <v>8</v>
      </c>
      <c r="AJ11" s="47" t="str">
        <f>IF(SUM('ENTRY '!BB2:BB4001)=0,"",COUNT('ENTRY '!BB2:BB4001))</f>
        <v/>
      </c>
      <c r="AK11" s="47" t="str">
        <f>IF(SUM('ENTRY '!BC2:BC4001)=0,"",COUNT('ENTRY '!BC2:BC4001))</f>
        <v/>
      </c>
      <c r="AL11" s="47" t="str">
        <f>IF(SUM('ENTRY '!BD2:BD4001)=0,"",COUNT('ENTRY '!BD2:BD4001))</f>
        <v/>
      </c>
      <c r="AM11" s="47" t="str">
        <f>IF(SUM('ENTRY '!BE2:BE4001)=0,"",COUNT('ENTRY '!BE2:BE4001))</f>
        <v/>
      </c>
      <c r="AN11" s="47" t="str">
        <f>IF(SUM('ENTRY '!BF2:BF4001)=0,"",COUNT('ENTRY '!BF2:BF4001))</f>
        <v/>
      </c>
      <c r="AO11" s="47" t="str">
        <f>IF(SUM('ENTRY '!BG2:BG4001)=0,"",COUNT('ENTRY '!BG2:BG4001))</f>
        <v/>
      </c>
      <c r="AP11" s="47" t="str">
        <f>IF(SUM('ENTRY '!BH2:BH4001)=0,"",COUNT('ENTRY '!BH2:BH4001))</f>
        <v/>
      </c>
      <c r="AQ11" s="47" t="str">
        <f>IF(SUM('ENTRY '!BI2:BI4001)=0,"",COUNT('ENTRY '!BI2:BI4001))</f>
        <v/>
      </c>
      <c r="AR11" s="47" t="str">
        <f>IF(SUM('ENTRY '!BJ2:BJ4001)=0,"",COUNT('ENTRY '!BJ2:BJ4001))</f>
        <v/>
      </c>
      <c r="AS11" s="47">
        <f>IF(SUM('ENTRY '!BK2:BK4001)=0,"",COUNT('ENTRY '!BK2:BK4001))</f>
        <v>4</v>
      </c>
      <c r="AT11" s="47" t="str">
        <f>IF(SUM('ENTRY '!BL2:BL4001)=0,"",COUNT('ENTRY '!BL2:BL4001))</f>
        <v/>
      </c>
      <c r="AU11" s="47" t="str">
        <f>IF(SUM('ENTRY '!BM2:BM4001)=0,"",COUNT('ENTRY '!BM2:BM4001))</f>
        <v/>
      </c>
      <c r="AV11" s="47" t="str">
        <f>IF(SUM('ENTRY '!BN2:BN4001)=0,"",COUNT('ENTRY '!BN2:BN4001))</f>
        <v/>
      </c>
      <c r="AW11" s="47" t="str">
        <f>IF(SUM('ENTRY '!BO2:BO4001)=0,"",COUNT('ENTRY '!BO2:BO4001))</f>
        <v/>
      </c>
      <c r="AX11" s="47" t="str">
        <f>IF(SUM('ENTRY '!BP2:BP4001)=0,"",COUNT('ENTRY '!BP2:BP4001))</f>
        <v/>
      </c>
      <c r="AY11" s="47" t="str">
        <f>IF(SUM('ENTRY '!BQ2:BQ4001)=0,"",COUNT('ENTRY '!BQ2:BQ4001))</f>
        <v/>
      </c>
      <c r="AZ11" s="47" t="str">
        <f>IF(SUM('ENTRY '!BR2:BR4001)=0,"",COUNT('ENTRY '!BR2:BR4001))</f>
        <v/>
      </c>
      <c r="BA11" s="47">
        <f>IF(SUM('ENTRY '!BS2:BS4001)=0,"",COUNT('ENTRY '!BS2:BS4001))</f>
        <v>8</v>
      </c>
      <c r="BB11" s="47" t="str">
        <f>IF(SUM('ENTRY '!BT2:BT4001)=0,"",COUNT('ENTRY '!BT2:BT4001))</f>
        <v/>
      </c>
      <c r="BC11" s="47" t="str">
        <f>IF(SUM('ENTRY '!BU2:BU4001)=0,"",COUNT('ENTRY '!BU2:BU4001))</f>
        <v/>
      </c>
      <c r="BD11" s="47">
        <f>IF(SUM('ENTRY '!BV2:BV4001)=0,"",COUNT('ENTRY '!BV2:BV4001))</f>
        <v>56</v>
      </c>
      <c r="BE11" s="47" t="str">
        <f>IF(SUM('ENTRY '!BW2:BW4001)=0,"",COUNT('ENTRY '!BW2:BW4001))</f>
        <v/>
      </c>
      <c r="BF11" s="47">
        <f>IF(SUM('ENTRY '!BX2:BX4001)=0,"",COUNT('ENTRY '!BX2:BX4001))</f>
        <v>5</v>
      </c>
      <c r="BG11" s="47" t="str">
        <f>IF(SUM('ENTRY '!BY2:BY4001)=0,"",COUNT('ENTRY '!BY2:BY4001))</f>
        <v/>
      </c>
      <c r="BH11" s="47" t="str">
        <f>IF(SUM('ENTRY '!BZ2:BZ4001)=0,"",COUNT('ENTRY '!BZ2:BZ4001))</f>
        <v/>
      </c>
      <c r="BI11" s="47">
        <f>IF(SUM('ENTRY '!CA2:CA4001)=0,"",COUNT('ENTRY '!CA2:CA4001))</f>
        <v>74</v>
      </c>
      <c r="BJ11" s="47" t="str">
        <f>IF(SUM('ENTRY '!CB2:CB4001)=0,"",COUNT('ENTRY '!CB2:CB4001))</f>
        <v/>
      </c>
      <c r="BK11" s="47" t="str">
        <f>IF(SUM('ENTRY '!CC2:CC4001)=0,"",COUNT('ENTRY '!CC2:CC4001))</f>
        <v/>
      </c>
      <c r="BL11" s="47" t="str">
        <f>IF(SUM('ENTRY '!CD2:CD4001)=0,"",COUNT('ENTRY '!CD2:CD4001))</f>
        <v/>
      </c>
      <c r="BM11" s="47">
        <f>IF(SUM('ENTRY '!CE2:CE4001)=0,"",COUNT('ENTRY '!CE2:CE4001))</f>
        <v>10</v>
      </c>
      <c r="BN11" s="47">
        <f>IF(SUM('ENTRY '!CF2:CF4001)=0,"",COUNT('ENTRY '!CF2:CF4001))</f>
        <v>8</v>
      </c>
      <c r="BO11" s="47" t="str">
        <f>IF(SUM('ENTRY '!CG2:CG4001)=0,"",COUNT('ENTRY '!CG2:CG4001))</f>
        <v/>
      </c>
      <c r="BP11" s="47" t="str">
        <f>IF(SUM('ENTRY '!CH2:CH4001)=0,"",COUNT('ENTRY '!CH2:CH4001))</f>
        <v/>
      </c>
      <c r="BQ11" s="47" t="str">
        <f>IF(SUM('ENTRY '!CI2:CI4001)=0,"",COUNT('ENTRY '!CI2:CI4001))</f>
        <v/>
      </c>
      <c r="BR11" s="47" t="str">
        <f>IF(SUM('ENTRY '!CJ2:CJ4001)=0,"",COUNT('ENTRY '!CJ2:CJ4001))</f>
        <v/>
      </c>
      <c r="BS11" s="47" t="str">
        <f>IF(SUM('ENTRY '!CK2:CK4001)=0,"",COUNT('ENTRY '!CK2:CK4001))</f>
        <v/>
      </c>
      <c r="BT11" s="47" t="str">
        <f>IF(SUM('ENTRY '!CL2:CL4001)=0,"",COUNT('ENTRY '!CL2:CL4001))</f>
        <v/>
      </c>
      <c r="BU11" s="47">
        <f>IF(SUM('ENTRY '!CM2:CM4001)=0,"",COUNT('ENTRY '!CM2:CM4001))</f>
        <v>3</v>
      </c>
      <c r="BV11" s="47" t="str">
        <f>IF(SUM('ENTRY '!CN2:CN4001)=0,"",COUNT('ENTRY '!CN2:CN4001))</f>
        <v/>
      </c>
      <c r="BW11" s="47" t="str">
        <f>IF(SUM('ENTRY '!CO2:CO4001)=0,"",COUNT('ENTRY '!CO2:CO4001))</f>
        <v/>
      </c>
      <c r="BX11" s="47" t="str">
        <f>IF(SUM('ENTRY '!CP2:CP4001)=0,"",COUNT('ENTRY '!CP2:CP4001))</f>
        <v/>
      </c>
      <c r="BY11" s="47" t="str">
        <f>IF(SUM('ENTRY '!CQ2:CQ4001)=0,"",COUNT('ENTRY '!CQ2:CQ4001))</f>
        <v/>
      </c>
      <c r="BZ11" s="47" t="str">
        <f>IF(SUM('ENTRY '!CR2:CR4001)=0,"",COUNT('ENTRY '!CR2:CR4001))</f>
        <v/>
      </c>
      <c r="CA11" s="47">
        <f>IF(SUM('ENTRY '!CS2:CS4001)=0,"",COUNT('ENTRY '!CS2:CS4001))</f>
        <v>1</v>
      </c>
      <c r="CB11" s="47">
        <f>IF(SUM('ENTRY '!CT2:CT4001)=0,"",COUNT('ENTRY '!CT2:CT4001))</f>
        <v>16</v>
      </c>
      <c r="CC11" s="47" t="str">
        <f>IF(SUM('ENTRY '!CU2:CU4001)=0,"",COUNT('ENTRY '!CU2:CU4001))</f>
        <v/>
      </c>
      <c r="CD11" s="47">
        <f>IF(SUM('ENTRY '!CV2:CV4001)=0,"",COUNT('ENTRY '!CV2:CV4001))</f>
        <v>18</v>
      </c>
      <c r="CE11" s="47">
        <f>IF(SUM('ENTRY '!CW2:CW4001)=0,"",COUNT('ENTRY '!CW2:CW4001))</f>
        <v>1</v>
      </c>
      <c r="CF11" s="47" t="str">
        <f>IF(SUM('ENTRY '!CX2:CX4001)=0,"",COUNT('ENTRY '!CX2:CX4001))</f>
        <v/>
      </c>
      <c r="CG11" s="47" t="str">
        <f>IF(SUM('ENTRY '!CY2:CY4001)=0,"",COUNT('ENTRY '!CY2:CY4001))</f>
        <v/>
      </c>
      <c r="CH11" s="47" t="str">
        <f>IF(SUM('ENTRY '!CZ2:CZ4001)=0,"",COUNT('ENTRY '!CZ2:CZ4001))</f>
        <v/>
      </c>
      <c r="CI11" s="47">
        <f>IF(SUM('ENTRY '!DA2:DA4001)=0,"",COUNT('ENTRY '!DA2:DA4001))</f>
        <v>2</v>
      </c>
      <c r="CJ11" s="47" t="str">
        <f>IF(SUM('ENTRY '!DB2:DB4001)=0,"",COUNT('ENTRY '!DB2:DB4001))</f>
        <v/>
      </c>
      <c r="CK11" s="47">
        <f>IF(SUM('ENTRY '!DC2:DC4001)=0,"",COUNT('ENTRY '!DC2:DC4001))</f>
        <v>16</v>
      </c>
      <c r="CL11" s="47">
        <f>IF(SUM('ENTRY '!DD2:DD4001)=0,"",COUNT('ENTRY '!DD2:DD4001))</f>
        <v>21</v>
      </c>
      <c r="CM11" s="47" t="str">
        <f>IF(SUM('ENTRY '!DE2:DE4001)=0,"",COUNT('ENTRY '!DE2:DE4001))</f>
        <v/>
      </c>
      <c r="CN11" s="47" t="str">
        <f>IF(SUM('ENTRY '!DF2:DF4001)=0,"",COUNT('ENTRY '!DF2:DF4001))</f>
        <v/>
      </c>
      <c r="CO11" s="47" t="str">
        <f>IF(SUM('ENTRY '!DG2:DG4001)=0,"",COUNT('ENTRY '!DG2:DG4001))</f>
        <v/>
      </c>
      <c r="CP11" s="47" t="str">
        <f>IF(SUM('ENTRY '!DH2:DH4001)=0,"",COUNT('ENTRY '!DH2:DH4001))</f>
        <v/>
      </c>
      <c r="CQ11" s="47" t="str">
        <f>IF(SUM('ENTRY '!DI2:DI4001)=0,"",COUNT('ENTRY '!DI2:DI4001))</f>
        <v/>
      </c>
      <c r="CR11" s="47" t="str">
        <f>IF(SUM('ENTRY '!DJ2:DJ4001)=0,"",COUNT('ENTRY '!DJ2:DJ4001))</f>
        <v/>
      </c>
      <c r="CS11" s="47" t="str">
        <f>IF(SUM('ENTRY '!DK2:DK4001)=0,"",COUNT('ENTRY '!DK2:DK4001))</f>
        <v/>
      </c>
      <c r="CT11" s="47" t="str">
        <f>IF(SUM('ENTRY '!DL2:DL4001)=0,"",COUNT('ENTRY '!DL2:DL4001))</f>
        <v/>
      </c>
      <c r="CU11" s="47" t="str">
        <f>IF(SUM('ENTRY '!DM2:DM4001)=0,"",COUNT('ENTRY '!DM2:DM4001))</f>
        <v/>
      </c>
      <c r="CV11" s="47" t="str">
        <f>IF(SUM('ENTRY '!DN2:DN4001)=0,"",COUNT('ENTRY '!DN2:DN4001))</f>
        <v/>
      </c>
      <c r="CW11" s="47" t="str">
        <f>IF(SUM('ENTRY '!DO2:DO4001)=0,"",COUNT('ENTRY '!DO2:DO4001))</f>
        <v/>
      </c>
      <c r="CX11" s="47" t="str">
        <f>IF(SUM('ENTRY '!DP2:DP4001)=0,"",COUNT('ENTRY '!DP2:DP4001))</f>
        <v/>
      </c>
      <c r="CY11" s="47" t="str">
        <f>IF(SUM('ENTRY '!DQ2:DQ4001)=0,"",COUNT('ENTRY '!DQ2:DQ4001))</f>
        <v/>
      </c>
      <c r="CZ11" s="47" t="str">
        <f>IF(SUM('ENTRY '!DR2:DR4001)=0,"",COUNT('ENTRY '!DR2:DR4001))</f>
        <v/>
      </c>
      <c r="DA11" s="47" t="str">
        <f>IF(SUM('ENTRY '!DS2:DS4001)=0,"",COUNT('ENTRY '!DS2:DS4001))</f>
        <v/>
      </c>
      <c r="DB11" s="47" t="str">
        <f>IF(SUM('ENTRY '!DT2:DT4001)=0,"",COUNT('ENTRY '!DT2:DT4001))</f>
        <v/>
      </c>
      <c r="DC11" s="47" t="str">
        <f>IF(SUM('ENTRY '!DU2:DU4001)=0,"",COUNT('ENTRY '!DU2:DU4001))</f>
        <v/>
      </c>
      <c r="DD11" s="47" t="str">
        <f>IF(SUM('ENTRY '!DV2:DV4001)=0,"",COUNT('ENTRY '!DV2:DV4001))</f>
        <v/>
      </c>
      <c r="DE11" s="47" t="str">
        <f>IF(SUM('ENTRY '!DW2:DW4001)=0,"",COUNT('ENTRY '!DW2:DW4001))</f>
        <v/>
      </c>
      <c r="DF11" s="47" t="str">
        <f>IF(SUM('ENTRY '!DX2:DX4001)=0,"",COUNT('ENTRY '!DX2:DX4001))</f>
        <v/>
      </c>
      <c r="DG11" s="47" t="str">
        <f>IF(SUM('ENTRY '!DY2:DY4001)=0,"",COUNT('ENTRY '!DY2:DY4001))</f>
        <v/>
      </c>
      <c r="DH11" s="47" t="str">
        <f>IF(SUM('ENTRY '!DZ2:DZ4001)=0,"",COUNT('ENTRY '!DZ2:DZ4001))</f>
        <v/>
      </c>
      <c r="DI11" s="47" t="str">
        <f>IF(SUM('ENTRY '!EA2:EA4001)=0,"",COUNT('ENTRY '!EA2:EA4001))</f>
        <v/>
      </c>
      <c r="DJ11" s="47" t="str">
        <f>IF(SUM('ENTRY '!EB2:EB4001)=0,"",COUNT('ENTRY '!EB2:EB4001))</f>
        <v/>
      </c>
      <c r="DK11" s="47" t="str">
        <f>IF(SUM('ENTRY '!EC2:EC4001)=0,"",COUNT('ENTRY '!EC2:EC4001))</f>
        <v/>
      </c>
      <c r="DL11" s="47" t="str">
        <f>IF(SUM('ENTRY '!ED2:ED4001)=0,"",COUNT('ENTRY '!ED2:ED4001))</f>
        <v/>
      </c>
      <c r="DM11" s="47" t="str">
        <f>IF(SUM('ENTRY '!EE2:EE4001)=0,"",COUNT('ENTRY '!EE2:EE4001))</f>
        <v/>
      </c>
      <c r="DN11" s="47" t="str">
        <f>IF(SUM('ENTRY '!EF2:EF4001)=0,"",COUNT('ENTRY '!EF2:EF4001))</f>
        <v/>
      </c>
      <c r="DO11" s="47" t="str">
        <f>IF(SUM('ENTRY '!EG2:EG4001)=0,"",COUNT('ENTRY '!EG2:EG4001))</f>
        <v/>
      </c>
      <c r="DP11" s="47" t="str">
        <f>IF(SUM('ENTRY '!EH2:EH4001)=0,"",COUNT('ENTRY '!EH2:EH4001))</f>
        <v/>
      </c>
      <c r="DQ11" s="47" t="str">
        <f>IF(SUM('ENTRY '!EI2:EI4001)=0,"",COUNT('ENTRY '!EI2:EI4001))</f>
        <v/>
      </c>
      <c r="DR11" s="47" t="str">
        <f>IF(SUM('ENTRY '!EJ2:EJ4001)=0,"",COUNT('ENTRY '!EJ2:EJ4001))</f>
        <v/>
      </c>
      <c r="DS11" s="47" t="str">
        <f>IF(SUM('ENTRY '!EK2:EK4001)=0,"",COUNT('ENTRY '!EK2:EK4001))</f>
        <v/>
      </c>
      <c r="DT11" s="47" t="str">
        <f>IF(SUM('ENTRY '!EL2:EL4001)=0,"",COUNT('ENTRY '!EL2:EL4001))</f>
        <v/>
      </c>
      <c r="DU11" s="47" t="str">
        <f>IF(SUM('ENTRY '!EM2:EM4001)=0,"",COUNT('ENTRY '!EM2:EM4001))</f>
        <v/>
      </c>
      <c r="DV11" s="47" t="str">
        <f>IF(SUM('ENTRY '!EN2:EN4001)=0,"",COUNT('ENTRY '!EN2:EN4001))</f>
        <v/>
      </c>
      <c r="DW11" s="47" t="str">
        <f>IF(SUM('ENTRY '!EO2:EO4001)=0,"",COUNT('ENTRY '!EO2:EO4001))</f>
        <v/>
      </c>
      <c r="DX11" s="47" t="str">
        <f>IF(SUM('ENTRY '!EP2:EP4001)=0,"",COUNT('ENTRY '!EP2:EP4001))</f>
        <v/>
      </c>
      <c r="DY11" s="47">
        <f>IF(SUM('ENTRY '!EQ2:EQ4001)=0,"",COUNT('ENTRY '!EQ2:EQ4001))</f>
        <v>3</v>
      </c>
      <c r="DZ11" s="47" t="str">
        <f>IF(SUM('ENTRY '!ER2:ER4001)=0,"",COUNT('ENTRY '!ER2:ER4001))</f>
        <v/>
      </c>
      <c r="EA11" s="47" t="str">
        <f>IF(SUM('ENTRY '!ES2:ES4001)=0,"",COUNT('ENTRY '!ES2:ES4001))</f>
        <v/>
      </c>
      <c r="EB11" s="47">
        <f>IF(SUM('ENTRY '!ET2:ET4001)=0,"",COUNT('ENTRY '!ET2:ET4001))</f>
        <v>1</v>
      </c>
      <c r="EC11" s="47">
        <f>IF(SUM('ENTRY '!EU2:EU4001)=0,"",COUNT('ENTRY '!EU2:EU4001))</f>
        <v>1</v>
      </c>
      <c r="ED11" s="47">
        <f>IF(SUM('ENTRY '!EV2:EV4001)=0,"",COUNT('ENTRY '!EV2:EV4001))</f>
        <v>14</v>
      </c>
      <c r="EE11" s="47">
        <f>IF(SUM('ENTRY '!EW2:EW4001)=0,"",COUNT('ENTRY '!EW2:EW4001))</f>
        <v>68</v>
      </c>
      <c r="EF11" s="47" t="str">
        <f>IF(SUM('ENTRY '!EX2:EX4001)=0,"",COUNT('ENTRY '!EX2:EX4001))</f>
        <v/>
      </c>
      <c r="EG11" s="47" t="str">
        <f>IF(SUM('ENTRY '!EY2:EY4001)=0,"",COUNT('ENTRY '!EY2:EY4001))</f>
        <v/>
      </c>
      <c r="EH11" s="47" t="str">
        <f>IF(SUM('ENTRY '!EZ2:EZ4001)=0,"",COUNT('ENTRY '!EZ2:EZ4001))</f>
        <v/>
      </c>
      <c r="EI11" s="47" t="str">
        <f>IF(SUM('ENTRY '!FA2:FA4001)=0,"",COUNT('ENTRY '!FA2:FA4001))</f>
        <v/>
      </c>
      <c r="EJ11" s="47" t="str">
        <f>IF(SUM('ENTRY '!FB2:FB4001)=0,"",COUNT('ENTRY '!FB2:FB4001))</f>
        <v/>
      </c>
      <c r="EK11" s="47" t="str">
        <f>IF(SUM('ENTRY '!FC2:FC4001)=0,"",COUNT('ENTRY '!FC2:FC4001))</f>
        <v/>
      </c>
      <c r="EL11" s="47">
        <f>IF(SUM('ENTRY '!FD2:FD4001)=0,"",COUNT('ENTRY '!FD2:FD4001))</f>
        <v>4</v>
      </c>
      <c r="EM11" s="47">
        <f>IF(SUM('ENTRY '!FE2:FE4001)=0,"",COUNT('ENTRY '!FE2:FE4001))</f>
        <v>2</v>
      </c>
      <c r="EN11" s="47">
        <f>IF(SUM('ENTRY '!FF2:FF4001)=0,"",COUNT('ENTRY '!FF2:FF4001))</f>
        <v>22</v>
      </c>
      <c r="EO11" s="47" t="str">
        <f>IF(SUM('ENTRY '!FG2:FG4001)=0,"",COUNT('ENTRY '!FG2:FG4001))</f>
        <v/>
      </c>
      <c r="EP11" s="47" t="str">
        <f>IF(SUM('ENTRY '!FH2:FH4001)=0,"",COUNT('ENTRY '!FH2:FH4001))</f>
        <v/>
      </c>
      <c r="EQ11" s="47" t="str">
        <f>IF(SUM('ENTRY '!FI2:FI4001)=0,"",COUNT('ENTRY '!FI2:FI4001))</f>
        <v/>
      </c>
      <c r="ER11" s="47" t="str">
        <f>IF(SUM('ENTRY '!FJ2:FJ4001)=0,"",COUNT('ENTRY '!FJ2:FJ4001))</f>
        <v/>
      </c>
      <c r="ES11" s="47" t="str">
        <f>IF(SUM('ENTRY '!FK2:FK4001)=0,"",COUNT('ENTRY '!FK2:FK4001))</f>
        <v/>
      </c>
      <c r="ET11" s="47" t="str">
        <f>IF(SUM('ENTRY '!FL2:FL4001)=0,"",COUNT('ENTRY '!FL2:FL4001))</f>
        <v/>
      </c>
      <c r="EU11" s="47" t="str">
        <f>IF(SUM('ENTRY '!FM2:FM4001)=0,"",COUNT('ENTRY '!FM2:FM4001))</f>
        <v/>
      </c>
      <c r="EV11" s="47" t="str">
        <f>IF(SUM('ENTRY '!FN2:FN4001)=0,"",COUNT('ENTRY '!FN2:FN4001))</f>
        <v/>
      </c>
      <c r="EW11" s="47" t="str">
        <f>IF(SUM('ENTRY '!FO2:FO4001)=0,"",COUNT('ENTRY '!FO2:FO4001))</f>
        <v/>
      </c>
      <c r="EX11" s="47" t="str">
        <f>IF(SUM('ENTRY '!FP2:FP4001)=0,"",COUNT('ENTRY '!FP2:FP4001))</f>
        <v/>
      </c>
      <c r="EY11" s="47" t="str">
        <f>IF(SUM('ENTRY '!FQ2:FQ4001)=0,"",COUNT('ENTRY '!FQ2:FQ4001))</f>
        <v/>
      </c>
    </row>
    <row r="12" spans="1:156" s="84" customFormat="1" x14ac:dyDescent="0.2">
      <c r="A12" s="77"/>
      <c r="B12" s="57" t="s">
        <v>68</v>
      </c>
      <c r="C12" s="65">
        <f>IF(C17="","",AVERAGE('ENTRY '!Q2:Q4001))</f>
        <v>1.4</v>
      </c>
      <c r="D12" s="26">
        <f>IF(D11="","",AVERAGE('ENTRY '!R2:R4001))</f>
        <v>1</v>
      </c>
      <c r="E12" s="26" t="str">
        <f>IF(E11="","",AVERAGE('ENTRY '!U2:U4001))</f>
        <v/>
      </c>
      <c r="F12" s="26" t="str">
        <f>IF(F11="","",AVERAGE('ENTRY '!X2:X4001))</f>
        <v/>
      </c>
      <c r="G12" s="26" t="str">
        <f>IF(G11="","",AVERAGE('ENTRY '!Y2:Y4001))</f>
        <v/>
      </c>
      <c r="H12" s="26" t="str">
        <f>IF(H11="","",AVERAGE('ENTRY '!Z2:Z4001))</f>
        <v/>
      </c>
      <c r="I12" s="26" t="str">
        <f>IF(I11="","",AVERAGE('ENTRY '!AA2:AA4001))</f>
        <v/>
      </c>
      <c r="J12" s="26">
        <f>IF(J11="","",AVERAGE('ENTRY '!AB2:AB4001))</f>
        <v>1.3</v>
      </c>
      <c r="K12" s="26" t="str">
        <f>IF(K11="","",AVERAGE('ENTRY '!AC2:AC4001))</f>
        <v/>
      </c>
      <c r="L12" s="26" t="str">
        <f>IF(L11="","",AVERAGE('ENTRY '!AD2:AD4001))</f>
        <v/>
      </c>
      <c r="M12" s="26" t="str">
        <f>IF(M11="","",AVERAGE('ENTRY '!AE2:AE4001))</f>
        <v/>
      </c>
      <c r="N12" s="26" t="str">
        <f>IF(N11="","",AVERAGE('ENTRY '!AF2:AF4001))</f>
        <v/>
      </c>
      <c r="O12" s="26" t="str">
        <f>IF(O11="","",AVERAGE('ENTRY '!AG2:AG4001))</f>
        <v/>
      </c>
      <c r="P12" s="26" t="str">
        <f>IF(P11="","",AVERAGE('ENTRY '!AH2:AH4001))</f>
        <v/>
      </c>
      <c r="Q12" s="26">
        <f>IF(Q11="","",AVERAGE('ENTRY '!AI2:AI4001))</f>
        <v>1</v>
      </c>
      <c r="R12" s="26" t="str">
        <f>IF(R11="","",AVERAGE('ENTRY '!AJ2:AJ4001))</f>
        <v/>
      </c>
      <c r="S12" s="26">
        <f>IF(S11="","",AVERAGE('ENTRY '!AK2:AK4001))</f>
        <v>1</v>
      </c>
      <c r="T12" s="26" t="str">
        <f>IF(T11="","",AVERAGE('ENTRY '!AL2:AL4001))</f>
        <v/>
      </c>
      <c r="U12" s="26" t="str">
        <f>IF(U11="","",AVERAGE('ENTRY '!AM2:AM4001))</f>
        <v/>
      </c>
      <c r="V12" s="26" t="str">
        <f>IF(V11="","",AVERAGE('ENTRY '!AN2:AN4001))</f>
        <v/>
      </c>
      <c r="W12" s="26" t="str">
        <f>IF(W11="","",AVERAGE('ENTRY '!AO2:AO4001))</f>
        <v/>
      </c>
      <c r="X12" s="26" t="str">
        <f>IF(X11="","",AVERAGE('ENTRY '!AP2:AP4001))</f>
        <v/>
      </c>
      <c r="Y12" s="26">
        <f>IF(Y11="","",AVERAGE('ENTRY '!AQ2:AQ4001))</f>
        <v>1</v>
      </c>
      <c r="Z12" s="26" t="str">
        <f>IF(Z11="","",AVERAGE('ENTRY '!AR2:AR4001))</f>
        <v/>
      </c>
      <c r="AA12" s="26" t="str">
        <f>IF(AA11="","",AVERAGE('ENTRY '!AS2:AS4001))</f>
        <v/>
      </c>
      <c r="AB12" s="26" t="str">
        <f>IF(AB11="","",AVERAGE('ENTRY '!AT2:AT4001))</f>
        <v/>
      </c>
      <c r="AC12" s="26">
        <f>IF(AC11="","",AVERAGE('ENTRY '!AU2:AU4001))</f>
        <v>1.2209302325581395</v>
      </c>
      <c r="AD12" s="26" t="str">
        <f>IF(AD11="","",AVERAGE('ENTRY '!AV2:AV4001))</f>
        <v/>
      </c>
      <c r="AE12" s="26" t="str">
        <f>IF(AE11="","",AVERAGE('ENTRY '!AW2:AW4001))</f>
        <v/>
      </c>
      <c r="AF12" s="26" t="str">
        <f>IF(AF11="","",AVERAGE('ENTRY '!AX2:AX4001))</f>
        <v/>
      </c>
      <c r="AG12" s="26" t="str">
        <f>IF(AG11="","",AVERAGE('ENTRY '!AY2:AY4001))</f>
        <v/>
      </c>
      <c r="AH12" s="26" t="str">
        <f>IF(AH11="","",AVERAGE('ENTRY '!AZ2:AZ4001))</f>
        <v/>
      </c>
      <c r="AI12" s="26">
        <f>IF(AI11="","",AVERAGE('ENTRY '!BA2:BA4001))</f>
        <v>1</v>
      </c>
      <c r="AJ12" s="26" t="str">
        <f>IF(AJ11="","",AVERAGE('ENTRY '!BB2:BB4001))</f>
        <v/>
      </c>
      <c r="AK12" s="26" t="str">
        <f>IF(AK11="","",AVERAGE('ENTRY '!BC2:BC4001))</f>
        <v/>
      </c>
      <c r="AL12" s="26" t="str">
        <f>IF(AL11="","",AVERAGE('ENTRY '!BD2:BD4001))</f>
        <v/>
      </c>
      <c r="AM12" s="26" t="str">
        <f>IF(AM11="","",AVERAGE('ENTRY '!BE2:BE4001))</f>
        <v/>
      </c>
      <c r="AN12" s="26" t="str">
        <f>IF(AN11="","",AVERAGE('ENTRY '!BF2:BF4001))</f>
        <v/>
      </c>
      <c r="AO12" s="26" t="str">
        <f>IF(AO11="","",AVERAGE('ENTRY '!BG2:BG4001))</f>
        <v/>
      </c>
      <c r="AP12" s="26" t="str">
        <f>IF(AP11="","",AVERAGE('ENTRY '!BH2:BH4001))</f>
        <v/>
      </c>
      <c r="AQ12" s="26" t="str">
        <f>IF(AQ11="","",AVERAGE('ENTRY '!BI2:BI4001))</f>
        <v/>
      </c>
      <c r="AR12" s="26" t="str">
        <f>IF(AR11="","",AVERAGE('ENTRY '!BJ2:BJ4001))</f>
        <v/>
      </c>
      <c r="AS12" s="26">
        <f>IF(AS11="","",AVERAGE('ENTRY '!BK2:BK4001))</f>
        <v>1</v>
      </c>
      <c r="AT12" s="26" t="str">
        <f>IF(AT11="","",AVERAGE('ENTRY '!BL2:BL4001))</f>
        <v/>
      </c>
      <c r="AU12" s="26" t="str">
        <f>IF(AU11="","",AVERAGE('ENTRY '!BM2:BM4001))</f>
        <v/>
      </c>
      <c r="AV12" s="26" t="str">
        <f>IF(AV11="","",AVERAGE('ENTRY '!BN2:BN4001))</f>
        <v/>
      </c>
      <c r="AW12" s="26" t="str">
        <f>IF(AW11="","",AVERAGE('ENTRY '!BO2:BO4001))</f>
        <v/>
      </c>
      <c r="AX12" s="26" t="str">
        <f>IF(AX11="","",AVERAGE('ENTRY '!BP2:BP4001))</f>
        <v/>
      </c>
      <c r="AY12" s="26" t="str">
        <f>IF(AY11="","",AVERAGE('ENTRY '!BQ2:BQ4001))</f>
        <v/>
      </c>
      <c r="AZ12" s="26" t="str">
        <f>IF(AZ11="","",AVERAGE('ENTRY '!BR2:BR4001))</f>
        <v/>
      </c>
      <c r="BA12" s="26">
        <f>IF(BA11="","",AVERAGE('ENTRY '!BS2:BS4001))</f>
        <v>1</v>
      </c>
      <c r="BB12" s="26" t="str">
        <f>IF(BB11="","",AVERAGE('ENTRY '!BT2:BT4001))</f>
        <v/>
      </c>
      <c r="BC12" s="26" t="str">
        <f>IF(BC11="","",AVERAGE('ENTRY '!BU2:BU4001))</f>
        <v/>
      </c>
      <c r="BD12" s="26">
        <f>IF(BD11="","",AVERAGE('ENTRY '!BV2:BV4001))</f>
        <v>1</v>
      </c>
      <c r="BE12" s="26" t="str">
        <f>IF(BE11="","",AVERAGE('ENTRY '!BW2:BW4001))</f>
        <v/>
      </c>
      <c r="BF12" s="26">
        <f>IF(BF11="","",AVERAGE('ENTRY '!BX2:BX4001))</f>
        <v>1</v>
      </c>
      <c r="BG12" s="26" t="str">
        <f>IF(BG11="","",AVERAGE('ENTRY '!BY2:BY4001))</f>
        <v/>
      </c>
      <c r="BH12" s="26" t="str">
        <f>IF(BH11="","",AVERAGE('ENTRY '!BZ2:BZ4001))</f>
        <v/>
      </c>
      <c r="BI12" s="26">
        <f>IF(BI11="","",AVERAGE('ENTRY '!CA2:CA4001))</f>
        <v>1.2972972972972974</v>
      </c>
      <c r="BJ12" s="26" t="str">
        <f>IF(BJ11="","",AVERAGE('ENTRY '!CB2:CB4001))</f>
        <v/>
      </c>
      <c r="BK12" s="26" t="str">
        <f>IF(BK11="","",AVERAGE('ENTRY '!CC2:CC4001))</f>
        <v/>
      </c>
      <c r="BL12" s="26" t="str">
        <f>IF(BL11="","",AVERAGE('ENTRY '!CD2:CD4001))</f>
        <v/>
      </c>
      <c r="BM12" s="26">
        <f>IF(BM11="","",AVERAGE('ENTRY '!CE2:CE4001))</f>
        <v>1.3</v>
      </c>
      <c r="BN12" s="26">
        <f>IF(BN11="","",AVERAGE('ENTRY '!CF2:CF4001))</f>
        <v>1.625</v>
      </c>
      <c r="BO12" s="26" t="str">
        <f>IF(BO11="","",AVERAGE('ENTRY '!CG2:CG4001))</f>
        <v/>
      </c>
      <c r="BP12" s="26" t="str">
        <f>IF(BP11="","",AVERAGE('ENTRY '!CH2:CH4001))</f>
        <v/>
      </c>
      <c r="BQ12" s="26" t="str">
        <f>IF(BQ11="","",AVERAGE('ENTRY '!CI2:CI4001))</f>
        <v/>
      </c>
      <c r="BR12" s="26" t="str">
        <f>IF(BR11="","",AVERAGE('ENTRY '!CJ2:CJ4001))</f>
        <v/>
      </c>
      <c r="BS12" s="26" t="str">
        <f>IF(BS11="","",AVERAGE('ENTRY '!CK2:CK4001))</f>
        <v/>
      </c>
      <c r="BT12" s="26" t="str">
        <f>IF(BT11="","",AVERAGE('ENTRY '!CL2:CL4001))</f>
        <v/>
      </c>
      <c r="BU12" s="26">
        <f>IF(BU11="","",AVERAGE('ENTRY '!CM2:CM4001))</f>
        <v>1</v>
      </c>
      <c r="BV12" s="26" t="str">
        <f>IF(BV11="","",AVERAGE('ENTRY '!CN2:CN4001))</f>
        <v/>
      </c>
      <c r="BW12" s="26" t="str">
        <f>IF(BW11="","",AVERAGE('ENTRY '!CO2:CO4001))</f>
        <v/>
      </c>
      <c r="BX12" s="26" t="str">
        <f>IF(BX11="","",AVERAGE('ENTRY '!CP2:CP4001))</f>
        <v/>
      </c>
      <c r="BY12" s="26" t="str">
        <f>IF(BY11="","",AVERAGE('ENTRY '!CQ2:CQ4001))</f>
        <v/>
      </c>
      <c r="BZ12" s="26" t="str">
        <f>IF(BZ11="","",AVERAGE('ENTRY '!CR2:CR4001))</f>
        <v/>
      </c>
      <c r="CA12" s="26">
        <f>IF(CA11="","",AVERAGE('ENTRY '!CS2:CS4001))</f>
        <v>1</v>
      </c>
      <c r="CB12" s="26">
        <f>IF(CB11="","",AVERAGE('ENTRY '!CT2:CT4001))</f>
        <v>1</v>
      </c>
      <c r="CC12" s="26" t="str">
        <f>IF(CC11="","",AVERAGE('ENTRY '!CU2:CU4001))</f>
        <v/>
      </c>
      <c r="CD12" s="26">
        <f>IF(CD11="","",AVERAGE('ENTRY '!CV2:CV4001))</f>
        <v>1</v>
      </c>
      <c r="CE12" s="26">
        <f>IF(CE11="","",AVERAGE('ENTRY '!CW2:CW4001))</f>
        <v>1</v>
      </c>
      <c r="CF12" s="26" t="str">
        <f>IF(CF11="","",AVERAGE('ENTRY '!CX2:CX4001))</f>
        <v/>
      </c>
      <c r="CG12" s="26" t="str">
        <f>IF(CG11="","",AVERAGE('ENTRY '!CY2:CY4001))</f>
        <v/>
      </c>
      <c r="CH12" s="26" t="str">
        <f>IF(CH11="","",AVERAGE('ENTRY '!CZ2:CZ4001))</f>
        <v/>
      </c>
      <c r="CI12" s="26">
        <f>IF(CI11="","",AVERAGE('ENTRY '!DA2:DA4001))</f>
        <v>1</v>
      </c>
      <c r="CJ12" s="26" t="str">
        <f>IF(CJ11="","",AVERAGE('ENTRY '!DB2:DB4001))</f>
        <v/>
      </c>
      <c r="CK12" s="26">
        <f>IF(CK11="","",AVERAGE('ENTRY '!DC2:DC4001))</f>
        <v>1</v>
      </c>
      <c r="CL12" s="26">
        <f>IF(CL11="","",AVERAGE('ENTRY '!DD2:DD4001))</f>
        <v>1.3809523809523809</v>
      </c>
      <c r="CM12" s="26" t="str">
        <f>IF(CM11="","",AVERAGE('ENTRY '!DE2:DE4001))</f>
        <v/>
      </c>
      <c r="CN12" s="26" t="str">
        <f>IF(CN11="","",AVERAGE('ENTRY '!DF2:DF4001))</f>
        <v/>
      </c>
      <c r="CO12" s="26" t="str">
        <f>IF(CO11="","",AVERAGE('ENTRY '!DG2:DG4001))</f>
        <v/>
      </c>
      <c r="CP12" s="26" t="str">
        <f>IF(CP11="","",AVERAGE('ENTRY '!DH2:DH4001))</f>
        <v/>
      </c>
      <c r="CQ12" s="26" t="str">
        <f>IF(CQ11="","",AVERAGE('ENTRY '!DI2:DI4001))</f>
        <v/>
      </c>
      <c r="CR12" s="26" t="str">
        <f>IF(CR11="","",AVERAGE('ENTRY '!DJ2:DJ4001))</f>
        <v/>
      </c>
      <c r="CS12" s="26" t="str">
        <f>IF(CS11="","",AVERAGE('ENTRY '!DK2:DK4001))</f>
        <v/>
      </c>
      <c r="CT12" s="26" t="str">
        <f>IF(CT11="","",AVERAGE('ENTRY '!DL2:DL4001))</f>
        <v/>
      </c>
      <c r="CU12" s="26" t="str">
        <f>IF(CU11="","",AVERAGE('ENTRY '!DM2:DM4001))</f>
        <v/>
      </c>
      <c r="CV12" s="26" t="str">
        <f>IF(CV11="","",AVERAGE('ENTRY '!DN2:DN4001))</f>
        <v/>
      </c>
      <c r="CW12" s="26" t="str">
        <f>IF(CW11="","",AVERAGE('ENTRY '!DO2:DO4001))</f>
        <v/>
      </c>
      <c r="CX12" s="26" t="str">
        <f>IF(CX11="","",AVERAGE('ENTRY '!DP2:DP4001))</f>
        <v/>
      </c>
      <c r="CY12" s="26" t="str">
        <f>IF(CY11="","",AVERAGE('ENTRY '!DQ2:DQ4001))</f>
        <v/>
      </c>
      <c r="CZ12" s="26" t="str">
        <f>IF(CZ11="","",AVERAGE('ENTRY '!DR2:DR4001))</f>
        <v/>
      </c>
      <c r="DA12" s="26" t="str">
        <f>IF(DA11="","",AVERAGE('ENTRY '!DS2:DS4001))</f>
        <v/>
      </c>
      <c r="DB12" s="26" t="str">
        <f>IF(DB11="","",AVERAGE('ENTRY '!DT2:DT4001))</f>
        <v/>
      </c>
      <c r="DC12" s="26" t="str">
        <f>IF(DC11="","",AVERAGE('ENTRY '!DU2:DU4001))</f>
        <v/>
      </c>
      <c r="DD12" s="26" t="str">
        <f>IF(DD11="","",AVERAGE('ENTRY '!DV2:DV4001))</f>
        <v/>
      </c>
      <c r="DE12" s="26" t="str">
        <f>IF(DE11="","",AVERAGE('ENTRY '!DW2:DW4001))</f>
        <v/>
      </c>
      <c r="DF12" s="26" t="str">
        <f>IF(DF11="","",AVERAGE('ENTRY '!DX2:DX4001))</f>
        <v/>
      </c>
      <c r="DG12" s="26" t="str">
        <f>IF(DG11="","",AVERAGE('ENTRY '!DY2:DY4001))</f>
        <v/>
      </c>
      <c r="DH12" s="26" t="str">
        <f>IF(DH11="","",AVERAGE('ENTRY '!DZ2:DZ4001))</f>
        <v/>
      </c>
      <c r="DI12" s="26" t="str">
        <f>IF(DI11="","",AVERAGE('ENTRY '!EA2:EA4001))</f>
        <v/>
      </c>
      <c r="DJ12" s="26" t="str">
        <f>IF(DJ11="","",AVERAGE('ENTRY '!EB2:EB4001))</f>
        <v/>
      </c>
      <c r="DK12" s="26" t="str">
        <f>IF(DK11="","",AVERAGE('ENTRY '!EC2:EC4001))</f>
        <v/>
      </c>
      <c r="DL12" s="26" t="str">
        <f>IF(DL11="","",AVERAGE('ENTRY '!ED2:ED4001))</f>
        <v/>
      </c>
      <c r="DM12" s="26" t="str">
        <f>IF(DM11="","",AVERAGE('ENTRY '!EE2:EE4001))</f>
        <v/>
      </c>
      <c r="DN12" s="26" t="str">
        <f>IF(DN11="","",AVERAGE('ENTRY '!EF2:EF4001))</f>
        <v/>
      </c>
      <c r="DO12" s="26" t="str">
        <f>IF(DO11="","",AVERAGE('ENTRY '!EG2:EG4001))</f>
        <v/>
      </c>
      <c r="DP12" s="26" t="str">
        <f>IF(DP11="","",AVERAGE('ENTRY '!EH2:EH4001))</f>
        <v/>
      </c>
      <c r="DQ12" s="26" t="str">
        <f>IF(DQ11="","",AVERAGE('ENTRY '!EI2:EI4001))</f>
        <v/>
      </c>
      <c r="DR12" s="26" t="str">
        <f>IF(DR11="","",AVERAGE('ENTRY '!EJ2:EJ4001))</f>
        <v/>
      </c>
      <c r="DS12" s="26" t="str">
        <f>IF(DS11="","",AVERAGE('ENTRY '!EK2:EK4001))</f>
        <v/>
      </c>
      <c r="DT12" s="26" t="str">
        <f>IF(DT11="","",AVERAGE('ENTRY '!EL2:EL4001))</f>
        <v/>
      </c>
      <c r="DU12" s="26" t="str">
        <f>IF(DU11="","",AVERAGE('ENTRY '!EM2:EM4001))</f>
        <v/>
      </c>
      <c r="DV12" s="26" t="str">
        <f>IF(DV11="","",AVERAGE('ENTRY '!EN2:EN4001))</f>
        <v/>
      </c>
      <c r="DW12" s="26" t="str">
        <f>IF(DW11="","",AVERAGE('ENTRY '!EO2:EO4001))</f>
        <v/>
      </c>
      <c r="DX12" s="26" t="str">
        <f>IF(DX11="","",AVERAGE('ENTRY '!EP2:EP4001))</f>
        <v/>
      </c>
      <c r="DY12" s="26">
        <f>IF(DY11="","",AVERAGE('ENTRY '!EQ2:EQ4001))</f>
        <v>1</v>
      </c>
      <c r="DZ12" s="26" t="str">
        <f>IF(DZ11="","",AVERAGE('ENTRY '!ER2:ER4001))</f>
        <v/>
      </c>
      <c r="EA12" s="26" t="str">
        <f>IF(EA11="","",AVERAGE('ENTRY '!ES2:ES4001))</f>
        <v/>
      </c>
      <c r="EB12" s="26">
        <f>IF(EB11="","",AVERAGE('ENTRY '!ET2:ET4001))</f>
        <v>1</v>
      </c>
      <c r="EC12" s="26">
        <f>IF(EC11="","",AVERAGE('ENTRY '!EU2:EU4001))</f>
        <v>1</v>
      </c>
      <c r="ED12" s="26">
        <f>IF(ED11="","",AVERAGE('ENTRY '!EV2:EV4001))</f>
        <v>1.2142857142857142</v>
      </c>
      <c r="EE12" s="26">
        <f>IF(EE11="","",AVERAGE('ENTRY '!EW2:EW4001))</f>
        <v>1.088235294117647</v>
      </c>
      <c r="EF12" s="26" t="str">
        <f>IF(EF11="","",AVERAGE('ENTRY '!EX2:EX4001))</f>
        <v/>
      </c>
      <c r="EG12" s="26" t="str">
        <f>IF(EG11="","",AVERAGE('ENTRY '!EY2:EY4001))</f>
        <v/>
      </c>
      <c r="EH12" s="26" t="str">
        <f>IF(EH11="","",AVERAGE('ENTRY '!EZ2:EZ4001))</f>
        <v/>
      </c>
      <c r="EI12" s="26" t="str">
        <f>IF(EI11="","",AVERAGE('ENTRY '!FA2:FA4001))</f>
        <v/>
      </c>
      <c r="EJ12" s="26" t="str">
        <f>IF(EJ11="","",AVERAGE('ENTRY '!FB2:FB4001))</f>
        <v/>
      </c>
      <c r="EK12" s="26" t="str">
        <f>IF(EK11="","",AVERAGE('ENTRY '!FC2:FC4001))</f>
        <v/>
      </c>
      <c r="EL12" s="26">
        <f>IF(EL11="","",AVERAGE('ENTRY '!FD2:FD4001))</f>
        <v>1</v>
      </c>
      <c r="EM12" s="26">
        <f>IF(EM11="","",AVERAGE('ENTRY '!FE2:FE4001))</f>
        <v>1</v>
      </c>
      <c r="EN12" s="26">
        <f>IF(EN11="","",AVERAGE('ENTRY '!FF2:FF4001))</f>
        <v>1</v>
      </c>
      <c r="EO12" s="26" t="str">
        <f>IF(EO11="","",AVERAGE('ENTRY '!FG2:FG4001))</f>
        <v/>
      </c>
      <c r="EP12" s="26" t="str">
        <f>IF(EP11="","",AVERAGE('ENTRY '!FH2:FH4001))</f>
        <v/>
      </c>
      <c r="EQ12" s="26" t="str">
        <f>IF(EQ11="","",AVERAGE('ENTRY '!FI2:FI4001))</f>
        <v/>
      </c>
      <c r="ER12" s="26" t="str">
        <f>IF(ER11="","",AVERAGE('ENTRY '!FJ2:FJ4001))</f>
        <v/>
      </c>
      <c r="ES12" s="26" t="str">
        <f>IF(ES11="","",AVERAGE('ENTRY '!FK2:FK4001))</f>
        <v/>
      </c>
      <c r="ET12" s="26" t="str">
        <f>IF(ET11="","",AVERAGE('ENTRY '!FL2:FL4001))</f>
        <v/>
      </c>
      <c r="EU12" s="26" t="str">
        <f>IF(EU11="","",AVERAGE('ENTRY '!FM2:FM4001))</f>
        <v/>
      </c>
      <c r="EV12" s="26" t="str">
        <f>IF(EV11="","",AVERAGE('ENTRY '!FN2:FN4001))</f>
        <v/>
      </c>
      <c r="EW12" s="26" t="str">
        <f>IF(EW11="","",AVERAGE('ENTRY '!FO2:FO4001))</f>
        <v/>
      </c>
      <c r="EX12" s="26" t="str">
        <f>IF(EX11="","",AVERAGE('ENTRY '!FP2:FP4001))</f>
        <v/>
      </c>
      <c r="EY12" s="26" t="str">
        <f>IF(EY11="","",AVERAGE('ENTRY '!FQ2:FQ4001))</f>
        <v/>
      </c>
    </row>
    <row r="13" spans="1:156" s="82" customFormat="1" x14ac:dyDescent="0.2">
      <c r="A13" s="38"/>
      <c r="B13" s="28" t="s">
        <v>66</v>
      </c>
      <c r="C13" s="66"/>
      <c r="D13" s="49">
        <f>IF(COUNTIF('ENTRY '!R2:R4001,"v")=0,"",(COUNTIF('ENTRY '!R2:R4001,"v")))</f>
        <v>4</v>
      </c>
      <c r="E13" s="49" t="str">
        <f>IF(COUNTIF('ENTRY '!U2:U4001,"v")=0,"",(COUNTIF('ENTRY '!U2:U4001,"v")))</f>
        <v/>
      </c>
      <c r="F13" s="49" t="str">
        <f>IF(COUNTIF('ENTRY '!X2:X4001,"v")=0,"",(COUNTIF('ENTRY '!X2:X4001,"v")))</f>
        <v/>
      </c>
      <c r="G13" s="49" t="str">
        <f>IF(COUNTIF('ENTRY '!Y2:Y4001,"v")=0,"",(COUNTIF('ENTRY '!Y2:Y4001,"v")))</f>
        <v/>
      </c>
      <c r="H13" s="49" t="str">
        <f>IF(COUNTIF('ENTRY '!Z2:Z4001,"v")=0,"",(COUNTIF('ENTRY '!Z2:Z4001,"v")))</f>
        <v/>
      </c>
      <c r="I13" s="49" t="str">
        <f>IF(COUNTIF('ENTRY '!AA2:AA4001,"v")=0,"",(COUNTIF('ENTRY '!AA2:AA4001,"v")))</f>
        <v/>
      </c>
      <c r="J13" s="49">
        <f>IF(COUNTIF('ENTRY '!AB2:AB4001,"v")=0,"",(COUNTIF('ENTRY '!AB2:AB4001,"v")))</f>
        <v>9</v>
      </c>
      <c r="K13" s="49" t="str">
        <f>IF(COUNTIF('ENTRY '!AC2:AC4001,"v")=0,"",(COUNTIF('ENTRY '!AC2:AC4001,"v")))</f>
        <v/>
      </c>
      <c r="L13" s="49" t="str">
        <f>IF(COUNTIF('ENTRY '!AD2:AD4001,"v")=0,"",(COUNTIF('ENTRY '!AD2:AD4001,"v")))</f>
        <v/>
      </c>
      <c r="M13" s="49" t="str">
        <f>IF(COUNTIF('ENTRY '!AE2:AE4001,"v")=0,"",(COUNTIF('ENTRY '!AE2:AE4001,"v")))</f>
        <v/>
      </c>
      <c r="N13" s="49" t="str">
        <f>IF(COUNTIF('ENTRY '!AF2:AF4001,"v")=0,"",(COUNTIF('ENTRY '!AF2:AF4001,"v")))</f>
        <v/>
      </c>
      <c r="O13" s="49" t="str">
        <f>IF(COUNTIF('ENTRY '!AG2:AG4001,"v")=0,"",(COUNTIF('ENTRY '!AG2:AG4001,"v")))</f>
        <v/>
      </c>
      <c r="P13" s="49" t="str">
        <f>IF(COUNTIF('ENTRY '!AH2:AH4001,"v")=0,"",(COUNTIF('ENTRY '!AH2:AH4001,"v")))</f>
        <v/>
      </c>
      <c r="Q13" s="49" t="str">
        <f>IF(COUNTIF('ENTRY '!AI2:AI4001,"v")=0,"",(COUNTIF('ENTRY '!AI2:AI4001,"v")))</f>
        <v/>
      </c>
      <c r="R13" s="49" t="str">
        <f>IF(COUNTIF('ENTRY '!AJ2:AJ4001,"v")=0,"",(COUNTIF('ENTRY '!AJ2:AJ4001,"v")))</f>
        <v/>
      </c>
      <c r="S13" s="49" t="str">
        <f>IF(COUNTIF('ENTRY '!AK2:AK4001,"v")=0,"",(COUNTIF('ENTRY '!AK2:AK4001,"v")))</f>
        <v/>
      </c>
      <c r="T13" s="49" t="str">
        <f>IF(COUNTIF('ENTRY '!AL2:AL4001,"v")=0,"",(COUNTIF('ENTRY '!AL2:AL4001,"v")))</f>
        <v/>
      </c>
      <c r="U13" s="49">
        <f>IF(COUNTIF('ENTRY '!AM2:AM4001,"v")=0,"",(COUNTIF('ENTRY '!AM2:AM4001,"v")))</f>
        <v>6</v>
      </c>
      <c r="V13" s="49" t="str">
        <f>IF(COUNTIF('ENTRY '!AN2:AN4001,"v")=0,"",(COUNTIF('ENTRY '!AN2:AN4001,"v")))</f>
        <v/>
      </c>
      <c r="W13" s="49" t="str">
        <f>IF(COUNTIF('ENTRY '!AO2:AO4001,"v")=0,"",(COUNTIF('ENTRY '!AO2:AO4001,"v")))</f>
        <v/>
      </c>
      <c r="X13" s="49" t="str">
        <f>IF(COUNTIF('ENTRY '!AP2:AP4001,"v")=0,"",(COUNTIF('ENTRY '!AP2:AP4001,"v")))</f>
        <v/>
      </c>
      <c r="Y13" s="49" t="str">
        <f>IF(COUNTIF('ENTRY '!AQ2:AQ4001,"v")=0,"",(COUNTIF('ENTRY '!AQ2:AQ4001,"v")))</f>
        <v/>
      </c>
      <c r="Z13" s="49" t="str">
        <f>IF(COUNTIF('ENTRY '!AR2:AR4001,"v")=0,"",(COUNTIF('ENTRY '!AR2:AR4001,"v")))</f>
        <v/>
      </c>
      <c r="AA13" s="49" t="str">
        <f>IF(COUNTIF('ENTRY '!AS2:AS4001,"v")=0,"",(COUNTIF('ENTRY '!AS2:AS4001,"v")))</f>
        <v/>
      </c>
      <c r="AB13" s="49" t="str">
        <f>IF(COUNTIF('ENTRY '!AT2:AT4001,"v")=0,"",(COUNTIF('ENTRY '!AT2:AT4001,"v")))</f>
        <v/>
      </c>
      <c r="AC13" s="49" t="str">
        <f>IF(COUNTIF('ENTRY '!AU2:AU4001,"v")=0,"",(COUNTIF('ENTRY '!AU2:AU4001,"v")))</f>
        <v/>
      </c>
      <c r="AD13" s="49" t="str">
        <f>IF(COUNTIF('ENTRY '!AV2:AV4001,"v")=0,"",(COUNTIF('ENTRY '!AV2:AV4001,"v")))</f>
        <v/>
      </c>
      <c r="AE13" s="49" t="str">
        <f>IF(COUNTIF('ENTRY '!AW2:AW4001,"v")=0,"",(COUNTIF('ENTRY '!AW2:AW4001,"v")))</f>
        <v/>
      </c>
      <c r="AF13" s="49" t="str">
        <f>IF(COUNTIF('ENTRY '!AX2:AX4001,"v")=0,"",(COUNTIF('ENTRY '!AX2:AX4001,"v")))</f>
        <v/>
      </c>
      <c r="AG13" s="49" t="str">
        <f>IF(COUNTIF('ENTRY '!AY2:AY4001,"v")=0,"",(COUNTIF('ENTRY '!AY2:AY4001,"v")))</f>
        <v/>
      </c>
      <c r="AH13" s="49" t="str">
        <f>IF(COUNTIF('ENTRY '!AZ2:AZ4001,"v")=0,"",(COUNTIF('ENTRY '!AZ2:AZ4001,"v")))</f>
        <v/>
      </c>
      <c r="AI13" s="49" t="str">
        <f>IF(COUNTIF('ENTRY '!BA2:BA4001,"v")=0,"",(COUNTIF('ENTRY '!BA2:BA4001,"v")))</f>
        <v/>
      </c>
      <c r="AJ13" s="49" t="str">
        <f>IF(COUNTIF('ENTRY '!BB2:BB4001,"v")=0,"",(COUNTIF('ENTRY '!BB2:BB4001,"v")))</f>
        <v/>
      </c>
      <c r="AK13" s="49" t="str">
        <f>IF(COUNTIF('ENTRY '!BC2:BC4001,"v")=0,"",(COUNTIF('ENTRY '!BC2:BC4001,"v")))</f>
        <v/>
      </c>
      <c r="AL13" s="49" t="str">
        <f>IF(COUNTIF('ENTRY '!BD2:BD4001,"v")=0,"",(COUNTIF('ENTRY '!BD2:BD4001,"v")))</f>
        <v/>
      </c>
      <c r="AM13" s="49" t="str">
        <f>IF(COUNTIF('ENTRY '!BE2:BE4001,"v")=0,"",(COUNTIF('ENTRY '!BE2:BE4001,"v")))</f>
        <v/>
      </c>
      <c r="AN13" s="49" t="str">
        <f>IF(COUNTIF('ENTRY '!BF2:BF4001,"v")=0,"",(COUNTIF('ENTRY '!BF2:BF4001,"v")))</f>
        <v/>
      </c>
      <c r="AO13" s="49" t="str">
        <f>IF(COUNTIF('ENTRY '!BG2:BG4001,"v")=0,"",(COUNTIF('ENTRY '!BG2:BG4001,"v")))</f>
        <v/>
      </c>
      <c r="AP13" s="49" t="str">
        <f>IF(COUNTIF('ENTRY '!BH2:BH4001,"v")=0,"",(COUNTIF('ENTRY '!BH2:BH4001,"v")))</f>
        <v/>
      </c>
      <c r="AQ13" s="49" t="str">
        <f>IF(COUNTIF('ENTRY '!BI2:BI4001,"v")=0,"",(COUNTIF('ENTRY '!BI2:BI4001,"v")))</f>
        <v/>
      </c>
      <c r="AR13" s="49" t="str">
        <f>IF(COUNTIF('ENTRY '!BJ2:BJ4001,"v")=0,"",(COUNTIF('ENTRY '!BJ2:BJ4001,"v")))</f>
        <v/>
      </c>
      <c r="AS13" s="49" t="str">
        <f>IF(COUNTIF('ENTRY '!BK2:BK4001,"v")=0,"",(COUNTIF('ENTRY '!BK2:BK4001,"v")))</f>
        <v/>
      </c>
      <c r="AT13" s="49" t="str">
        <f>IF(COUNTIF('ENTRY '!BL2:BL4001,"v")=0,"",(COUNTIF('ENTRY '!BL2:BL4001,"v")))</f>
        <v/>
      </c>
      <c r="AU13" s="49" t="str">
        <f>IF(COUNTIF('ENTRY '!BM2:BM4001,"v")=0,"",(COUNTIF('ENTRY '!BM2:BM4001,"v")))</f>
        <v/>
      </c>
      <c r="AV13" s="49" t="str">
        <f>IF(COUNTIF('ENTRY '!BN2:BN4001,"v")=0,"",(COUNTIF('ENTRY '!BN2:BN4001,"v")))</f>
        <v/>
      </c>
      <c r="AW13" s="49" t="str">
        <f>IF(COUNTIF('ENTRY '!BO2:BO4001,"v")=0,"",(COUNTIF('ENTRY '!BO2:BO4001,"v")))</f>
        <v/>
      </c>
      <c r="AX13" s="49" t="str">
        <f>IF(COUNTIF('ENTRY '!BP2:BP4001,"v")=0,"",(COUNTIF('ENTRY '!BP2:BP4001,"v")))</f>
        <v/>
      </c>
      <c r="AY13" s="49" t="str">
        <f>IF(COUNTIF('ENTRY '!BQ2:BQ4001,"v")=0,"",(COUNTIF('ENTRY '!BQ2:BQ4001,"v")))</f>
        <v/>
      </c>
      <c r="AZ13" s="49" t="str">
        <f>IF(COUNTIF('ENTRY '!BR2:BR4001,"v")=0,"",(COUNTIF('ENTRY '!BR2:BR4001,"v")))</f>
        <v/>
      </c>
      <c r="BA13" s="49" t="str">
        <f>IF(COUNTIF('ENTRY '!BS2:BS4001,"v")=0,"",(COUNTIF('ENTRY '!BS2:BS4001,"v")))</f>
        <v/>
      </c>
      <c r="BB13" s="49" t="str">
        <f>IF(COUNTIF('ENTRY '!BT2:BT4001,"v")=0,"",(COUNTIF('ENTRY '!BT2:BT4001,"v")))</f>
        <v/>
      </c>
      <c r="BC13" s="49" t="str">
        <f>IF(COUNTIF('ENTRY '!BU2:BU4001,"v")=0,"",(COUNTIF('ENTRY '!BU2:BU4001,"v")))</f>
        <v/>
      </c>
      <c r="BD13" s="49" t="str">
        <f>IF(COUNTIF('ENTRY '!BV2:BV4001,"v")=0,"",(COUNTIF('ENTRY '!BV2:BV4001,"v")))</f>
        <v/>
      </c>
      <c r="BE13" s="49" t="str">
        <f>IF(COUNTIF('ENTRY '!BW2:BW4001,"v")=0,"",(COUNTIF('ENTRY '!BW2:BW4001,"v")))</f>
        <v/>
      </c>
      <c r="BF13" s="49" t="str">
        <f>IF(COUNTIF('ENTRY '!BX2:BX4001,"v")=0,"",(COUNTIF('ENTRY '!BX2:BX4001,"v")))</f>
        <v/>
      </c>
      <c r="BG13" s="49" t="str">
        <f>IF(COUNTIF('ENTRY '!BY2:BY4001,"v")=0,"",(COUNTIF('ENTRY '!BY2:BY4001,"v")))</f>
        <v/>
      </c>
      <c r="BH13" s="49" t="str">
        <f>IF(COUNTIF('ENTRY '!BZ2:BZ4001,"v")=0,"",(COUNTIF('ENTRY '!BZ2:BZ4001,"v")))</f>
        <v/>
      </c>
      <c r="BI13" s="49" t="str">
        <f>IF(COUNTIF('ENTRY '!CA2:CA4001,"v")=0,"",(COUNTIF('ENTRY '!CA2:CA4001,"v")))</f>
        <v/>
      </c>
      <c r="BJ13" s="49" t="str">
        <f>IF(COUNTIF('ENTRY '!CB2:CB4001,"v")=0,"",(COUNTIF('ENTRY '!CB2:CB4001,"v")))</f>
        <v/>
      </c>
      <c r="BK13" s="49" t="str">
        <f>IF(COUNTIF('ENTRY '!CC2:CC4001,"v")=0,"",(COUNTIF('ENTRY '!CC2:CC4001,"v")))</f>
        <v/>
      </c>
      <c r="BL13" s="49" t="str">
        <f>IF(COUNTIF('ENTRY '!CD2:CD4001,"v")=0,"",(COUNTIF('ENTRY '!CD2:CD4001,"v")))</f>
        <v/>
      </c>
      <c r="BM13" s="49">
        <f>IF(COUNTIF('ENTRY '!CE2:CE4001,"v")=0,"",(COUNTIF('ENTRY '!CE2:CE4001,"v")))</f>
        <v>15</v>
      </c>
      <c r="BN13" s="49">
        <f>IF(COUNTIF('ENTRY '!CF2:CF4001,"v")=0,"",(COUNTIF('ENTRY '!CF2:CF4001,"v")))</f>
        <v>13</v>
      </c>
      <c r="BO13" s="49" t="str">
        <f>IF(COUNTIF('ENTRY '!CG2:CG4001,"v")=0,"",(COUNTIF('ENTRY '!CG2:CG4001,"v")))</f>
        <v/>
      </c>
      <c r="BP13" s="49" t="str">
        <f>IF(COUNTIF('ENTRY '!CH2:CH4001,"v")=0,"",(COUNTIF('ENTRY '!CH2:CH4001,"v")))</f>
        <v/>
      </c>
      <c r="BQ13" s="49" t="str">
        <f>IF(COUNTIF('ENTRY '!CI2:CI4001,"v")=0,"",(COUNTIF('ENTRY '!CI2:CI4001,"v")))</f>
        <v/>
      </c>
      <c r="BR13" s="49" t="str">
        <f>IF(COUNTIF('ENTRY '!CJ2:CJ4001,"v")=0,"",(COUNTIF('ENTRY '!CJ2:CJ4001,"v")))</f>
        <v/>
      </c>
      <c r="BS13" s="49">
        <f>IF(COUNTIF('ENTRY '!CK2:CK4001,"v")=0,"",(COUNTIF('ENTRY '!CK2:CK4001,"v")))</f>
        <v>4</v>
      </c>
      <c r="BT13" s="49" t="str">
        <f>IF(COUNTIF('ENTRY '!CL2:CL4001,"v")=0,"",(COUNTIF('ENTRY '!CL2:CL4001,"v")))</f>
        <v/>
      </c>
      <c r="BU13" s="49">
        <f>IF(COUNTIF('ENTRY '!CM2:CM4001,"v")=0,"",(COUNTIF('ENTRY '!CM2:CM4001,"v")))</f>
        <v>1</v>
      </c>
      <c r="BV13" s="49" t="str">
        <f>IF(COUNTIF('ENTRY '!CN2:CN4001,"v")=0,"",(COUNTIF('ENTRY '!CN2:CN4001,"v")))</f>
        <v/>
      </c>
      <c r="BW13" s="49" t="str">
        <f>IF(COUNTIF('ENTRY '!CO2:CO4001,"v")=0,"",(COUNTIF('ENTRY '!CO2:CO4001,"v")))</f>
        <v/>
      </c>
      <c r="BX13" s="49" t="str">
        <f>IF(COUNTIF('ENTRY '!CP2:CP4001,"v")=0,"",(COUNTIF('ENTRY '!CP2:CP4001,"v")))</f>
        <v/>
      </c>
      <c r="BY13" s="49">
        <f>IF(COUNTIF('ENTRY '!CQ2:CQ4001,"v")=0,"",(COUNTIF('ENTRY '!CQ2:CQ4001,"v")))</f>
        <v>1</v>
      </c>
      <c r="BZ13" s="49" t="str">
        <f>IF(COUNTIF('ENTRY '!CR2:CR4001,"v")=0,"",(COUNTIF('ENTRY '!CR2:CR4001,"v")))</f>
        <v/>
      </c>
      <c r="CA13" s="49" t="str">
        <f>IF(COUNTIF('ENTRY '!CS2:CS4001,"v")=0,"",(COUNTIF('ENTRY '!CS2:CS4001,"v")))</f>
        <v/>
      </c>
      <c r="CB13" s="49" t="str">
        <f>IF(COUNTIF('ENTRY '!CT2:CT4001,"v")=0,"",(COUNTIF('ENTRY '!CT2:CT4001,"v")))</f>
        <v/>
      </c>
      <c r="CC13" s="49" t="str">
        <f>IF(COUNTIF('ENTRY '!CU2:CU4001,"v")=0,"",(COUNTIF('ENTRY '!CU2:CU4001,"v")))</f>
        <v/>
      </c>
      <c r="CD13" s="49" t="str">
        <f>IF(COUNTIF('ENTRY '!CV2:CV4001,"v")=0,"",(COUNTIF('ENTRY '!CV2:CV4001,"v")))</f>
        <v/>
      </c>
      <c r="CE13" s="49" t="str">
        <f>IF(COUNTIF('ENTRY '!CW2:CW4001,"v")=0,"",(COUNTIF('ENTRY '!CW2:CW4001,"v")))</f>
        <v/>
      </c>
      <c r="CF13" s="49" t="str">
        <f>IF(COUNTIF('ENTRY '!CX2:CX4001,"v")=0,"",(COUNTIF('ENTRY '!CX2:CX4001,"v")))</f>
        <v/>
      </c>
      <c r="CG13" s="49" t="str">
        <f>IF(COUNTIF('ENTRY '!CY2:CY4001,"v")=0,"",(COUNTIF('ENTRY '!CY2:CY4001,"v")))</f>
        <v/>
      </c>
      <c r="CH13" s="49" t="str">
        <f>IF(COUNTIF('ENTRY '!CZ2:CZ4001,"v")=0,"",(COUNTIF('ENTRY '!CZ2:CZ4001,"v")))</f>
        <v/>
      </c>
      <c r="CI13" s="49" t="str">
        <f>IF(COUNTIF('ENTRY '!DA2:DA4001,"v")=0,"",(COUNTIF('ENTRY '!DA2:DA4001,"v")))</f>
        <v/>
      </c>
      <c r="CJ13" s="49" t="str">
        <f>IF(COUNTIF('ENTRY '!DB2:DB4001,"v")=0,"",(COUNTIF('ENTRY '!DB2:DB4001,"v")))</f>
        <v/>
      </c>
      <c r="CK13" s="49" t="str">
        <f>IF(COUNTIF('ENTRY '!DC2:DC4001,"v")=0,"",(COUNTIF('ENTRY '!DC2:DC4001,"v")))</f>
        <v/>
      </c>
      <c r="CL13" s="49">
        <f>IF(COUNTIF('ENTRY '!DD2:DD4001,"v")=0,"",(COUNTIF('ENTRY '!DD2:DD4001,"v")))</f>
        <v>5</v>
      </c>
      <c r="CM13" s="49" t="str">
        <f>IF(COUNTIF('ENTRY '!DE2:DE4001,"v")=0,"",(COUNTIF('ENTRY '!DE2:DE4001,"v")))</f>
        <v/>
      </c>
      <c r="CN13" s="49" t="str">
        <f>IF(COUNTIF('ENTRY '!DF2:DF4001,"v")=0,"",(COUNTIF('ENTRY '!DF2:DF4001,"v")))</f>
        <v/>
      </c>
      <c r="CO13" s="49" t="str">
        <f>IF(COUNTIF('ENTRY '!DG2:DG4001,"v")=0,"",(COUNTIF('ENTRY '!DG2:DG4001,"v")))</f>
        <v/>
      </c>
      <c r="CP13" s="49" t="str">
        <f>IF(COUNTIF('ENTRY '!DH2:DH4001,"v")=0,"",(COUNTIF('ENTRY '!DH2:DH4001,"v")))</f>
        <v/>
      </c>
      <c r="CQ13" s="49" t="str">
        <f>IF(COUNTIF('ENTRY '!DI2:DI4001,"v")=0,"",(COUNTIF('ENTRY '!DI2:DI4001,"v")))</f>
        <v/>
      </c>
      <c r="CR13" s="49" t="str">
        <f>IF(COUNTIF('ENTRY '!DJ2:DJ4001,"v")=0,"",(COUNTIF('ENTRY '!DJ2:DJ4001,"v")))</f>
        <v/>
      </c>
      <c r="CS13" s="49" t="str">
        <f>IF(COUNTIF('ENTRY '!DK2:DK4001,"v")=0,"",(COUNTIF('ENTRY '!DK2:DK4001,"v")))</f>
        <v/>
      </c>
      <c r="CT13" s="49" t="str">
        <f>IF(COUNTIF('ENTRY '!DL2:DL4001,"v")=0,"",(COUNTIF('ENTRY '!DL2:DL4001,"v")))</f>
        <v/>
      </c>
      <c r="CU13" s="49" t="str">
        <f>IF(COUNTIF('ENTRY '!DM2:DM4001,"v")=0,"",(COUNTIF('ENTRY '!DM2:DM4001,"v")))</f>
        <v/>
      </c>
      <c r="CV13" s="49" t="str">
        <f>IF(COUNTIF('ENTRY '!DN2:DN4001,"v")=0,"",(COUNTIF('ENTRY '!DN2:DN4001,"v")))</f>
        <v/>
      </c>
      <c r="CW13" s="49" t="str">
        <f>IF(COUNTIF('ENTRY '!DO2:DO4001,"v")=0,"",(COUNTIF('ENTRY '!DO2:DO4001,"v")))</f>
        <v/>
      </c>
      <c r="CX13" s="49" t="str">
        <f>IF(COUNTIF('ENTRY '!DP2:DP4001,"v")=0,"",(COUNTIF('ENTRY '!DP2:DP4001,"v")))</f>
        <v/>
      </c>
      <c r="CY13" s="49" t="str">
        <f>IF(COUNTIF('ENTRY '!DQ2:DQ4001,"v")=0,"",(COUNTIF('ENTRY '!DQ2:DQ4001,"v")))</f>
        <v/>
      </c>
      <c r="CZ13" s="49" t="str">
        <f>IF(COUNTIF('ENTRY '!DR2:DR4001,"v")=0,"",(COUNTIF('ENTRY '!DR2:DR4001,"v")))</f>
        <v/>
      </c>
      <c r="DA13" s="49" t="str">
        <f>IF(COUNTIF('ENTRY '!DS2:DS4001,"v")=0,"",(COUNTIF('ENTRY '!DS2:DS4001,"v")))</f>
        <v/>
      </c>
      <c r="DB13" s="49" t="str">
        <f>IF(COUNTIF('ENTRY '!DT2:DT4001,"v")=0,"",(COUNTIF('ENTRY '!DT2:DT4001,"v")))</f>
        <v/>
      </c>
      <c r="DC13" s="49" t="str">
        <f>IF(COUNTIF('ENTRY '!DU2:DU4001,"v")=0,"",(COUNTIF('ENTRY '!DU2:DU4001,"v")))</f>
        <v/>
      </c>
      <c r="DD13" s="49" t="str">
        <f>IF(COUNTIF('ENTRY '!DV2:DV4001,"v")=0,"",(COUNTIF('ENTRY '!DV2:DV4001,"v")))</f>
        <v/>
      </c>
      <c r="DE13" s="49" t="str">
        <f>IF(COUNTIF('ENTRY '!DW2:DW4001,"v")=0,"",(COUNTIF('ENTRY '!DW2:DW4001,"v")))</f>
        <v/>
      </c>
      <c r="DF13" s="49" t="str">
        <f>IF(COUNTIF('ENTRY '!DX2:DX4001,"v")=0,"",(COUNTIF('ENTRY '!DX2:DX4001,"v")))</f>
        <v/>
      </c>
      <c r="DG13" s="49" t="str">
        <f>IF(COUNTIF('ENTRY '!DY2:DY4001,"v")=0,"",(COUNTIF('ENTRY '!DY2:DY4001,"v")))</f>
        <v/>
      </c>
      <c r="DH13" s="49" t="str">
        <f>IF(COUNTIF('ENTRY '!DZ2:DZ4001,"v")=0,"",(COUNTIF('ENTRY '!DZ2:DZ4001,"v")))</f>
        <v/>
      </c>
      <c r="DI13" s="49" t="str">
        <f>IF(COUNTIF('ENTRY '!EA2:EA4001,"v")=0,"",(COUNTIF('ENTRY '!EA2:EA4001,"v")))</f>
        <v/>
      </c>
      <c r="DJ13" s="49" t="str">
        <f>IF(COUNTIF('ENTRY '!EB2:EB4001,"v")=0,"",(COUNTIF('ENTRY '!EB2:EB4001,"v")))</f>
        <v/>
      </c>
      <c r="DK13" s="49" t="str">
        <f>IF(COUNTIF('ENTRY '!EC2:EC4001,"v")=0,"",(COUNTIF('ENTRY '!EC2:EC4001,"v")))</f>
        <v/>
      </c>
      <c r="DL13" s="49" t="str">
        <f>IF(COUNTIF('ENTRY '!ED2:ED4001,"v")=0,"",(COUNTIF('ENTRY '!ED2:ED4001,"v")))</f>
        <v/>
      </c>
      <c r="DM13" s="49" t="str">
        <f>IF(COUNTIF('ENTRY '!EE2:EE4001,"v")=0,"",(COUNTIF('ENTRY '!EE2:EE4001,"v")))</f>
        <v/>
      </c>
      <c r="DN13" s="49" t="str">
        <f>IF(COUNTIF('ENTRY '!EF2:EF4001,"v")=0,"",(COUNTIF('ENTRY '!EF2:EF4001,"v")))</f>
        <v/>
      </c>
      <c r="DO13" s="49" t="str">
        <f>IF(COUNTIF('ENTRY '!EG2:EG4001,"v")=0,"",(COUNTIF('ENTRY '!EG2:EG4001,"v")))</f>
        <v/>
      </c>
      <c r="DP13" s="49" t="str">
        <f>IF(COUNTIF('ENTRY '!EH2:EH4001,"v")=0,"",(COUNTIF('ENTRY '!EH2:EH4001,"v")))</f>
        <v/>
      </c>
      <c r="DQ13" s="49" t="str">
        <f>IF(COUNTIF('ENTRY '!EI2:EI4001,"v")=0,"",(COUNTIF('ENTRY '!EI2:EI4001,"v")))</f>
        <v/>
      </c>
      <c r="DR13" s="49">
        <f>IF(COUNTIF('ENTRY '!EJ2:EJ4001,"v")=0,"",(COUNTIF('ENTRY '!EJ2:EJ4001,"v")))</f>
        <v>3</v>
      </c>
      <c r="DS13" s="49" t="str">
        <f>IF(COUNTIF('ENTRY '!EK2:EK4001,"v")=0,"",(COUNTIF('ENTRY '!EK2:EK4001,"v")))</f>
        <v/>
      </c>
      <c r="DT13" s="49" t="str">
        <f>IF(COUNTIF('ENTRY '!EL2:EL4001,"v")=0,"",(COUNTIF('ENTRY '!EL2:EL4001,"v")))</f>
        <v/>
      </c>
      <c r="DU13" s="49" t="str">
        <f>IF(COUNTIF('ENTRY '!EM2:EM4001,"v")=0,"",(COUNTIF('ENTRY '!EM2:EM4001,"v")))</f>
        <v/>
      </c>
      <c r="DV13" s="49" t="str">
        <f>IF(COUNTIF('ENTRY '!EN2:EN4001,"v")=0,"",(COUNTIF('ENTRY '!EN2:EN4001,"v")))</f>
        <v/>
      </c>
      <c r="DW13" s="49" t="str">
        <f>IF(COUNTIF('ENTRY '!EO2:EO4001,"v")=0,"",(COUNTIF('ENTRY '!EO2:EO4001,"v")))</f>
        <v/>
      </c>
      <c r="DX13" s="49" t="str">
        <f>IF(COUNTIF('ENTRY '!EP2:EP4001,"v")=0,"",(COUNTIF('ENTRY '!EP2:EP4001,"v")))</f>
        <v/>
      </c>
      <c r="DY13" s="49">
        <f>IF(COUNTIF('ENTRY '!EQ2:EQ4001,"v")=0,"",(COUNTIF('ENTRY '!EQ2:EQ4001,"v")))</f>
        <v>1</v>
      </c>
      <c r="DZ13" s="49" t="str">
        <f>IF(COUNTIF('ENTRY '!ER2:ER4001,"v")=0,"",(COUNTIF('ENTRY '!ER2:ER4001,"v")))</f>
        <v/>
      </c>
      <c r="EA13" s="49" t="str">
        <f>IF(COUNTIF('ENTRY '!ES2:ES4001,"v")=0,"",(COUNTIF('ENTRY '!ES2:ES4001,"v")))</f>
        <v/>
      </c>
      <c r="EB13" s="49">
        <f>IF(COUNTIF('ENTRY '!ET2:ET4001,"v")=0,"",(COUNTIF('ENTRY '!ET2:ET4001,"v")))</f>
        <v>1</v>
      </c>
      <c r="EC13" s="49" t="str">
        <f>IF(COUNTIF('ENTRY '!EU2:EU4001,"v")=0,"",(COUNTIF('ENTRY '!EU2:EU4001,"v")))</f>
        <v/>
      </c>
      <c r="ED13" s="49" t="str">
        <f>IF(COUNTIF('ENTRY '!EV2:EV4001,"v")=0,"",(COUNTIF('ENTRY '!EV2:EV4001,"v")))</f>
        <v/>
      </c>
      <c r="EE13" s="49">
        <f>IF(COUNTIF('ENTRY '!EW2:EW4001,"v")=0,"",(COUNTIF('ENTRY '!EW2:EW4001,"v")))</f>
        <v>1</v>
      </c>
      <c r="EF13" s="49" t="str">
        <f>IF(COUNTIF('ENTRY '!EX2:EX4001,"v")=0,"",(COUNTIF('ENTRY '!EX2:EX4001,"v")))</f>
        <v/>
      </c>
      <c r="EG13" s="49" t="str">
        <f>IF(COUNTIF('ENTRY '!EY2:EY4001,"v")=0,"",(COUNTIF('ENTRY '!EY2:EY4001,"v")))</f>
        <v/>
      </c>
      <c r="EH13" s="49" t="str">
        <f>IF(COUNTIF('ENTRY '!EZ2:EZ4001,"v")=0,"",(COUNTIF('ENTRY '!EZ2:EZ4001,"v")))</f>
        <v/>
      </c>
      <c r="EI13" s="49" t="str">
        <f>IF(COUNTIF('ENTRY '!FA2:FA4001,"v")=0,"",(COUNTIF('ENTRY '!FA2:FA4001,"v")))</f>
        <v/>
      </c>
      <c r="EJ13" s="49" t="str">
        <f>IF(COUNTIF('ENTRY '!FB2:FB4001,"v")=0,"",(COUNTIF('ENTRY '!FB2:FB4001,"v")))</f>
        <v/>
      </c>
      <c r="EK13" s="49" t="str">
        <f>IF(COUNTIF('ENTRY '!FC2:FC4001,"v")=0,"",(COUNTIF('ENTRY '!FC2:FC4001,"v")))</f>
        <v/>
      </c>
      <c r="EL13" s="49" t="str">
        <f>IF(COUNTIF('ENTRY '!FD2:FD4001,"v")=0,"",(COUNTIF('ENTRY '!FD2:FD4001,"v")))</f>
        <v/>
      </c>
      <c r="EM13" s="49" t="str">
        <f>IF(COUNTIF('ENTRY '!FE2:FE4001,"v")=0,"",(COUNTIF('ENTRY '!FE2:FE4001,"v")))</f>
        <v/>
      </c>
      <c r="EN13" s="49" t="str">
        <f>IF(COUNTIF('ENTRY '!FF2:FF4001,"v")=0,"",(COUNTIF('ENTRY '!FF2:FF4001,"v")))</f>
        <v/>
      </c>
      <c r="EO13" s="49" t="str">
        <f>IF(COUNTIF('ENTRY '!FG2:FG4001,"v")=0,"",(COUNTIF('ENTRY '!FG2:FG4001,"v")))</f>
        <v/>
      </c>
      <c r="EP13" s="49" t="str">
        <f>IF(COUNTIF('ENTRY '!FH2:FH4001,"v")=0,"",(COUNTIF('ENTRY '!FH2:FH4001,"v")))</f>
        <v/>
      </c>
      <c r="EQ13" s="49" t="str">
        <f>IF(COUNTIF('ENTRY '!FI2:FI4001,"v")=0,"",(COUNTIF('ENTRY '!FI2:FI4001,"v")))</f>
        <v/>
      </c>
      <c r="ER13" s="49" t="str">
        <f>IF(COUNTIF('ENTRY '!FJ2:FJ4001,"v")=0,"",(COUNTIF('ENTRY '!FJ2:FJ4001,"v")))</f>
        <v/>
      </c>
      <c r="ES13" s="49" t="str">
        <f>IF(COUNTIF('ENTRY '!FK2:FK4001,"v")=0,"",(COUNTIF('ENTRY '!FK2:FK4001,"v")))</f>
        <v/>
      </c>
      <c r="ET13" s="49" t="str">
        <f>IF(COUNTIF('ENTRY '!FL2:FL4001,"v")=0,"",(COUNTIF('ENTRY '!FL2:FL4001,"v")))</f>
        <v/>
      </c>
      <c r="EU13" s="49" t="str">
        <f>IF(COUNTIF('ENTRY '!FM2:FM4001,"v")=0,"",(COUNTIF('ENTRY '!FM2:FM4001,"v")))</f>
        <v/>
      </c>
      <c r="EV13" s="49" t="str">
        <f>IF(COUNTIF('ENTRY '!FN2:FN4001,"v")=0,"",(COUNTIF('ENTRY '!FN2:FN4001,"v")))</f>
        <v/>
      </c>
      <c r="EW13" s="49" t="str">
        <f>IF(COUNTIF('ENTRY '!FO2:FO4001,"v")=0,"",(COUNTIF('ENTRY '!FO2:FO4001,"v")))</f>
        <v/>
      </c>
      <c r="EX13" s="49" t="str">
        <f>IF(COUNTIF('ENTRY '!FP2:FP4001,"v")=0,"",(COUNTIF('ENTRY '!FP2:FP4001,"v")))</f>
        <v/>
      </c>
      <c r="EY13" s="49" t="str">
        <f>IF(COUNTIF('ENTRY '!FQ2:FQ4001,"v")=0,"",(COUNTIF('ENTRY '!FQ2:FQ4001,"v")))</f>
        <v/>
      </c>
    </row>
    <row r="14" spans="1:156" s="82" customFormat="1" x14ac:dyDescent="0.2">
      <c r="B14" s="83" t="s">
        <v>67</v>
      </c>
      <c r="C14" s="81"/>
      <c r="D14" s="31" t="str">
        <f t="shared" ref="D14:AI14" si="16">IF((OR(D12&lt;&gt;"",D13&lt;&gt;"")),"present","")</f>
        <v>present</v>
      </c>
      <c r="E14" s="31" t="str">
        <f t="shared" si="16"/>
        <v/>
      </c>
      <c r="F14" s="31" t="str">
        <f t="shared" si="16"/>
        <v/>
      </c>
      <c r="G14" s="31" t="str">
        <f t="shared" si="16"/>
        <v/>
      </c>
      <c r="H14" s="31" t="str">
        <f t="shared" si="16"/>
        <v/>
      </c>
      <c r="I14" s="31" t="str">
        <f t="shared" si="16"/>
        <v/>
      </c>
      <c r="J14" s="31" t="str">
        <f t="shared" si="16"/>
        <v>present</v>
      </c>
      <c r="K14" s="31" t="str">
        <f t="shared" si="16"/>
        <v/>
      </c>
      <c r="L14" s="31" t="str">
        <f t="shared" si="16"/>
        <v/>
      </c>
      <c r="M14" s="31" t="str">
        <f t="shared" si="16"/>
        <v/>
      </c>
      <c r="N14" s="31" t="str">
        <f t="shared" si="16"/>
        <v/>
      </c>
      <c r="O14" s="31" t="str">
        <f t="shared" si="16"/>
        <v/>
      </c>
      <c r="P14" s="31" t="str">
        <f t="shared" si="16"/>
        <v/>
      </c>
      <c r="Q14" s="31" t="str">
        <f t="shared" si="16"/>
        <v>present</v>
      </c>
      <c r="R14" s="31" t="str">
        <f t="shared" si="16"/>
        <v/>
      </c>
      <c r="S14" s="31" t="str">
        <f t="shared" si="16"/>
        <v>present</v>
      </c>
      <c r="T14" s="31" t="str">
        <f t="shared" si="16"/>
        <v/>
      </c>
      <c r="U14" s="31" t="str">
        <f t="shared" si="16"/>
        <v>present</v>
      </c>
      <c r="V14" s="31" t="str">
        <f t="shared" si="16"/>
        <v/>
      </c>
      <c r="W14" s="31" t="str">
        <f t="shared" si="16"/>
        <v/>
      </c>
      <c r="X14" s="31" t="str">
        <f t="shared" si="16"/>
        <v/>
      </c>
      <c r="Y14" s="31" t="str">
        <f t="shared" si="16"/>
        <v>present</v>
      </c>
      <c r="Z14" s="31" t="str">
        <f t="shared" si="16"/>
        <v/>
      </c>
      <c r="AA14" s="31" t="str">
        <f t="shared" si="16"/>
        <v/>
      </c>
      <c r="AB14" s="31" t="str">
        <f t="shared" si="16"/>
        <v/>
      </c>
      <c r="AC14" s="31" t="str">
        <f t="shared" si="16"/>
        <v>present</v>
      </c>
      <c r="AD14" s="31" t="str">
        <f t="shared" si="16"/>
        <v/>
      </c>
      <c r="AE14" s="31" t="str">
        <f t="shared" si="16"/>
        <v/>
      </c>
      <c r="AF14" s="31" t="str">
        <f t="shared" si="16"/>
        <v/>
      </c>
      <c r="AG14" s="31" t="str">
        <f t="shared" si="16"/>
        <v/>
      </c>
      <c r="AH14" s="31" t="str">
        <f t="shared" si="16"/>
        <v/>
      </c>
      <c r="AI14" s="31" t="str">
        <f t="shared" si="16"/>
        <v>present</v>
      </c>
      <c r="AJ14" s="31" t="str">
        <f t="shared" ref="AJ14:BO14" si="17">IF((OR(AJ12&lt;&gt;"",AJ13&lt;&gt;"")),"present","")</f>
        <v/>
      </c>
      <c r="AK14" s="31" t="str">
        <f t="shared" si="17"/>
        <v/>
      </c>
      <c r="AL14" s="31" t="str">
        <f t="shared" si="17"/>
        <v/>
      </c>
      <c r="AM14" s="31" t="str">
        <f t="shared" si="17"/>
        <v/>
      </c>
      <c r="AN14" s="31" t="str">
        <f t="shared" si="17"/>
        <v/>
      </c>
      <c r="AO14" s="31" t="str">
        <f t="shared" si="17"/>
        <v/>
      </c>
      <c r="AP14" s="31" t="str">
        <f t="shared" si="17"/>
        <v/>
      </c>
      <c r="AQ14" s="31" t="str">
        <f t="shared" si="17"/>
        <v/>
      </c>
      <c r="AR14" s="31" t="str">
        <f t="shared" si="17"/>
        <v/>
      </c>
      <c r="AS14" s="31" t="str">
        <f t="shared" si="17"/>
        <v>present</v>
      </c>
      <c r="AT14" s="31" t="str">
        <f t="shared" si="17"/>
        <v/>
      </c>
      <c r="AU14" s="31" t="str">
        <f t="shared" si="17"/>
        <v/>
      </c>
      <c r="AV14" s="31" t="str">
        <f t="shared" si="17"/>
        <v/>
      </c>
      <c r="AW14" s="31" t="str">
        <f t="shared" si="17"/>
        <v/>
      </c>
      <c r="AX14" s="31" t="str">
        <f t="shared" si="17"/>
        <v/>
      </c>
      <c r="AY14" s="31" t="str">
        <f t="shared" si="17"/>
        <v/>
      </c>
      <c r="AZ14" s="31" t="str">
        <f t="shared" si="17"/>
        <v/>
      </c>
      <c r="BA14" s="31" t="str">
        <f t="shared" si="17"/>
        <v>present</v>
      </c>
      <c r="BB14" s="31" t="str">
        <f t="shared" si="17"/>
        <v/>
      </c>
      <c r="BC14" s="31" t="str">
        <f t="shared" si="17"/>
        <v/>
      </c>
      <c r="BD14" s="31" t="str">
        <f t="shared" si="17"/>
        <v>present</v>
      </c>
      <c r="BE14" s="31" t="str">
        <f t="shared" si="17"/>
        <v/>
      </c>
      <c r="BF14" s="31" t="str">
        <f t="shared" si="17"/>
        <v>present</v>
      </c>
      <c r="BG14" s="31" t="str">
        <f t="shared" si="17"/>
        <v/>
      </c>
      <c r="BH14" s="31" t="str">
        <f t="shared" si="17"/>
        <v/>
      </c>
      <c r="BI14" s="31" t="str">
        <f t="shared" si="17"/>
        <v>present</v>
      </c>
      <c r="BJ14" s="31" t="str">
        <f t="shared" si="17"/>
        <v/>
      </c>
      <c r="BK14" s="31" t="str">
        <f t="shared" si="17"/>
        <v/>
      </c>
      <c r="BL14" s="31" t="str">
        <f t="shared" si="17"/>
        <v/>
      </c>
      <c r="BM14" s="31" t="str">
        <f t="shared" si="17"/>
        <v>present</v>
      </c>
      <c r="BN14" s="31" t="str">
        <f t="shared" si="17"/>
        <v>present</v>
      </c>
      <c r="BO14" s="31" t="str">
        <f t="shared" si="17"/>
        <v/>
      </c>
      <c r="BP14" s="31" t="str">
        <f t="shared" ref="BP14:CU14" si="18">IF((OR(BP12&lt;&gt;"",BP13&lt;&gt;"")),"present","")</f>
        <v/>
      </c>
      <c r="BQ14" s="31" t="str">
        <f t="shared" si="18"/>
        <v/>
      </c>
      <c r="BR14" s="31" t="str">
        <f t="shared" si="18"/>
        <v/>
      </c>
      <c r="BS14" s="31" t="str">
        <f t="shared" si="18"/>
        <v>present</v>
      </c>
      <c r="BT14" s="31" t="str">
        <f t="shared" si="18"/>
        <v/>
      </c>
      <c r="BU14" s="31" t="str">
        <f t="shared" si="18"/>
        <v>present</v>
      </c>
      <c r="BV14" s="31" t="str">
        <f t="shared" si="18"/>
        <v/>
      </c>
      <c r="BW14" s="31" t="str">
        <f t="shared" si="18"/>
        <v/>
      </c>
      <c r="BX14" s="31" t="str">
        <f t="shared" si="18"/>
        <v/>
      </c>
      <c r="BY14" s="31" t="str">
        <f t="shared" si="18"/>
        <v>present</v>
      </c>
      <c r="BZ14" s="31" t="str">
        <f t="shared" si="18"/>
        <v/>
      </c>
      <c r="CA14" s="31" t="str">
        <f t="shared" si="18"/>
        <v>present</v>
      </c>
      <c r="CB14" s="31" t="str">
        <f t="shared" si="18"/>
        <v>present</v>
      </c>
      <c r="CC14" s="31" t="str">
        <f t="shared" si="18"/>
        <v/>
      </c>
      <c r="CD14" s="31" t="str">
        <f t="shared" si="18"/>
        <v>present</v>
      </c>
      <c r="CE14" s="31" t="str">
        <f t="shared" si="18"/>
        <v>present</v>
      </c>
      <c r="CF14" s="31" t="str">
        <f t="shared" si="18"/>
        <v/>
      </c>
      <c r="CG14" s="31" t="str">
        <f t="shared" si="18"/>
        <v/>
      </c>
      <c r="CH14" s="31" t="str">
        <f t="shared" si="18"/>
        <v/>
      </c>
      <c r="CI14" s="31" t="str">
        <f t="shared" si="18"/>
        <v>present</v>
      </c>
      <c r="CJ14" s="31" t="str">
        <f t="shared" si="18"/>
        <v/>
      </c>
      <c r="CK14" s="31" t="str">
        <f t="shared" si="18"/>
        <v>present</v>
      </c>
      <c r="CL14" s="31" t="str">
        <f t="shared" si="18"/>
        <v>present</v>
      </c>
      <c r="CM14" s="31" t="str">
        <f t="shared" si="18"/>
        <v/>
      </c>
      <c r="CN14" s="31" t="str">
        <f t="shared" si="18"/>
        <v/>
      </c>
      <c r="CO14" s="31" t="str">
        <f t="shared" si="18"/>
        <v/>
      </c>
      <c r="CP14" s="31" t="str">
        <f t="shared" si="18"/>
        <v/>
      </c>
      <c r="CQ14" s="31" t="str">
        <f t="shared" si="18"/>
        <v/>
      </c>
      <c r="CR14" s="31" t="str">
        <f t="shared" si="18"/>
        <v/>
      </c>
      <c r="CS14" s="31" t="str">
        <f t="shared" si="18"/>
        <v/>
      </c>
      <c r="CT14" s="31" t="str">
        <f t="shared" si="18"/>
        <v/>
      </c>
      <c r="CU14" s="31" t="str">
        <f t="shared" si="18"/>
        <v/>
      </c>
      <c r="CV14" s="31" t="str">
        <f t="shared" ref="CV14:EA14" si="19">IF((OR(CV12&lt;&gt;"",CV13&lt;&gt;"")),"present","")</f>
        <v/>
      </c>
      <c r="CW14" s="31" t="str">
        <f t="shared" si="19"/>
        <v/>
      </c>
      <c r="CX14" s="31" t="str">
        <f t="shared" si="19"/>
        <v/>
      </c>
      <c r="CY14" s="31" t="str">
        <f t="shared" si="19"/>
        <v/>
      </c>
      <c r="CZ14" s="31" t="str">
        <f t="shared" si="19"/>
        <v/>
      </c>
      <c r="DA14" s="31" t="str">
        <f t="shared" si="19"/>
        <v/>
      </c>
      <c r="DB14" s="31" t="str">
        <f t="shared" si="19"/>
        <v/>
      </c>
      <c r="DC14" s="31" t="str">
        <f t="shared" si="19"/>
        <v/>
      </c>
      <c r="DD14" s="31" t="str">
        <f t="shared" si="19"/>
        <v/>
      </c>
      <c r="DE14" s="31" t="str">
        <f t="shared" si="19"/>
        <v/>
      </c>
      <c r="DF14" s="31" t="str">
        <f t="shared" si="19"/>
        <v/>
      </c>
      <c r="DG14" s="31" t="str">
        <f t="shared" si="19"/>
        <v/>
      </c>
      <c r="DH14" s="31" t="str">
        <f t="shared" si="19"/>
        <v/>
      </c>
      <c r="DI14" s="31" t="str">
        <f t="shared" si="19"/>
        <v/>
      </c>
      <c r="DJ14" s="31" t="str">
        <f t="shared" si="19"/>
        <v/>
      </c>
      <c r="DK14" s="31" t="str">
        <f t="shared" si="19"/>
        <v/>
      </c>
      <c r="DL14" s="31" t="str">
        <f t="shared" si="19"/>
        <v/>
      </c>
      <c r="DM14" s="31" t="str">
        <f t="shared" si="19"/>
        <v/>
      </c>
      <c r="DN14" s="31" t="str">
        <f t="shared" si="19"/>
        <v/>
      </c>
      <c r="DO14" s="31" t="str">
        <f t="shared" si="19"/>
        <v/>
      </c>
      <c r="DP14" s="31" t="str">
        <f t="shared" si="19"/>
        <v/>
      </c>
      <c r="DQ14" s="31" t="str">
        <f t="shared" si="19"/>
        <v/>
      </c>
      <c r="DR14" s="31" t="str">
        <f t="shared" si="19"/>
        <v>present</v>
      </c>
      <c r="DS14" s="31" t="str">
        <f t="shared" si="19"/>
        <v/>
      </c>
      <c r="DT14" s="31" t="str">
        <f t="shared" si="19"/>
        <v/>
      </c>
      <c r="DU14" s="31" t="str">
        <f t="shared" si="19"/>
        <v/>
      </c>
      <c r="DV14" s="31" t="str">
        <f t="shared" si="19"/>
        <v/>
      </c>
      <c r="DW14" s="31" t="str">
        <f t="shared" si="19"/>
        <v/>
      </c>
      <c r="DX14" s="31" t="str">
        <f t="shared" si="19"/>
        <v/>
      </c>
      <c r="DY14" s="31" t="str">
        <f t="shared" si="19"/>
        <v>present</v>
      </c>
      <c r="DZ14" s="31" t="str">
        <f t="shared" si="19"/>
        <v/>
      </c>
      <c r="EA14" s="31" t="str">
        <f t="shared" si="19"/>
        <v/>
      </c>
      <c r="EB14" s="31" t="str">
        <f t="shared" ref="EB14:EY14" si="20">IF((OR(EB12&lt;&gt;"",EB13&lt;&gt;"")),"present","")</f>
        <v>present</v>
      </c>
      <c r="EC14" s="31" t="str">
        <f t="shared" si="20"/>
        <v>present</v>
      </c>
      <c r="ED14" s="31" t="str">
        <f t="shared" si="20"/>
        <v>present</v>
      </c>
      <c r="EE14" s="31" t="str">
        <f t="shared" si="20"/>
        <v>present</v>
      </c>
      <c r="EF14" s="31" t="str">
        <f t="shared" si="20"/>
        <v/>
      </c>
      <c r="EG14" s="31" t="str">
        <f t="shared" si="20"/>
        <v/>
      </c>
      <c r="EH14" s="31" t="str">
        <f t="shared" si="20"/>
        <v/>
      </c>
      <c r="EI14" s="31" t="str">
        <f t="shared" si="20"/>
        <v/>
      </c>
      <c r="EJ14" s="31" t="str">
        <f t="shared" si="20"/>
        <v/>
      </c>
      <c r="EK14" s="31" t="str">
        <f t="shared" si="20"/>
        <v/>
      </c>
      <c r="EL14" s="31" t="str">
        <f t="shared" si="20"/>
        <v>present</v>
      </c>
      <c r="EM14" s="31" t="str">
        <f t="shared" si="20"/>
        <v>present</v>
      </c>
      <c r="EN14" s="31" t="str">
        <f t="shared" si="20"/>
        <v>present</v>
      </c>
      <c r="EO14" s="31" t="str">
        <f t="shared" si="20"/>
        <v/>
      </c>
      <c r="EP14" s="31" t="str">
        <f t="shared" si="20"/>
        <v/>
      </c>
      <c r="EQ14" s="31" t="str">
        <f t="shared" si="20"/>
        <v/>
      </c>
      <c r="ER14" s="31" t="str">
        <f t="shared" si="20"/>
        <v/>
      </c>
      <c r="ES14" s="31" t="str">
        <f t="shared" si="20"/>
        <v/>
      </c>
      <c r="ET14" s="31" t="str">
        <f t="shared" si="20"/>
        <v/>
      </c>
      <c r="EU14" s="31" t="str">
        <f t="shared" si="20"/>
        <v/>
      </c>
      <c r="EV14" s="31" t="str">
        <f t="shared" si="20"/>
        <v/>
      </c>
      <c r="EW14" s="31" t="str">
        <f t="shared" si="20"/>
        <v/>
      </c>
      <c r="EX14" s="31" t="str">
        <f t="shared" si="20"/>
        <v/>
      </c>
      <c r="EY14" s="31" t="str">
        <f t="shared" si="20"/>
        <v/>
      </c>
    </row>
    <row r="15" spans="1:156" s="78" customFormat="1" x14ac:dyDescent="0.2">
      <c r="B15" s="79"/>
      <c r="C15" s="80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</row>
    <row r="16" spans="1:156" ht="18" x14ac:dyDescent="0.25">
      <c r="B16" s="27" t="s">
        <v>46</v>
      </c>
      <c r="C16" s="88"/>
      <c r="D16" s="42"/>
      <c r="E16" s="43"/>
      <c r="F16" s="37"/>
      <c r="G16" s="37"/>
      <c r="H16" s="37"/>
      <c r="I16" s="37"/>
      <c r="J16" s="67"/>
      <c r="K16" s="67"/>
      <c r="L16" s="67"/>
      <c r="M16" s="67"/>
      <c r="N16" s="6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</row>
    <row r="17" spans="2:153" x14ac:dyDescent="0.2">
      <c r="B17" s="20" t="s">
        <v>562</v>
      </c>
      <c r="C17" s="53">
        <f>IF(SUM('ENTRY '!M2:M4001)=0,"",COUNT('ENTRY '!M2:M4001))</f>
        <v>294</v>
      </c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</row>
    <row r="18" spans="2:153" x14ac:dyDescent="0.2">
      <c r="B18" s="1" t="s">
        <v>174</v>
      </c>
      <c r="C18" s="53">
        <f>IF(SUM('ENTRY '!G2:G4001)=0,"",COUNT('ENTRY '!G2:G4001))</f>
        <v>162</v>
      </c>
      <c r="D18" s="45"/>
      <c r="E18" s="45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</row>
    <row r="19" spans="2:153" x14ac:dyDescent="0.2">
      <c r="B19" s="1" t="s">
        <v>175</v>
      </c>
      <c r="C19" s="53">
        <f>IF(SUM('ENTRY '!H2:H4001)=0,"",SUM('ENTRY '!H2:H4001))</f>
        <v>193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</row>
    <row r="20" spans="2:153" x14ac:dyDescent="0.2">
      <c r="B20" s="18" t="s">
        <v>26</v>
      </c>
      <c r="C20" s="54">
        <f>IF(C19="","",(C18/C19)*100)</f>
        <v>83.937823834196891</v>
      </c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</row>
    <row r="21" spans="2:153" x14ac:dyDescent="0.2">
      <c r="B21" s="1" t="s">
        <v>3</v>
      </c>
      <c r="C21" s="54">
        <f>IF(C10="","",(1-C10))</f>
        <v>0.89459567888713087</v>
      </c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</row>
    <row r="22" spans="2:153" ht="15" customHeight="1" x14ac:dyDescent="0.25">
      <c r="B22" s="1" t="s">
        <v>426</v>
      </c>
      <c r="C22" s="54">
        <f>IF(SUM('ENTRY '!G2:G4001)=0,"",MAX('ENTRY '!G2:G4001))</f>
        <v>9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</row>
    <row r="23" spans="2:153" x14ac:dyDescent="0.2">
      <c r="B23" s="1" t="s">
        <v>176</v>
      </c>
      <c r="C23" s="55">
        <f>IF($C$17="","",COUNTIF('ENTRY '!O2:O4001,"R"))</f>
        <v>0</v>
      </c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</row>
    <row r="24" spans="2:153" x14ac:dyDescent="0.2">
      <c r="B24" s="1" t="s">
        <v>52</v>
      </c>
      <c r="C24" s="55">
        <f>IF($C$17="","",COUNTIF('ENTRY '!O2:O4001,"P"))</f>
        <v>294</v>
      </c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</row>
    <row r="25" spans="2:153" x14ac:dyDescent="0.2">
      <c r="B25" s="1" t="s">
        <v>63</v>
      </c>
      <c r="C25" s="56">
        <f>IF($C$17="","",(IF(SUM('ENTRY '!E2:E4001)=0,"",AVERAGE('ENTRY '!E2:E4001))))</f>
        <v>2.4404145077720205</v>
      </c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P25" s="37"/>
      <c r="DQ25" s="37"/>
      <c r="DR25" s="37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N25" s="37"/>
      <c r="EO25" s="37"/>
      <c r="EP25" s="37"/>
      <c r="EQ25" s="37"/>
      <c r="ER25" s="37"/>
      <c r="ES25" s="37"/>
      <c r="ET25" s="37"/>
      <c r="EU25" s="37"/>
      <c r="EV25" s="37"/>
      <c r="EW25" s="37"/>
    </row>
    <row r="26" spans="2:153" x14ac:dyDescent="0.2">
      <c r="B26" s="1" t="s">
        <v>177</v>
      </c>
      <c r="C26" s="56">
        <f>IF(SUM('ENTRY '!C2:C4001)=0,"",AVERAGE('ENTRY '!C2:C4001))</f>
        <v>2.9074074074074074</v>
      </c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</row>
    <row r="27" spans="2:153" x14ac:dyDescent="0.2">
      <c r="B27" s="1" t="s">
        <v>58</v>
      </c>
      <c r="C27" s="56">
        <f>IF(SUM('ENTRY '!F2:F4001)=0,"",AVERAGE('ENTRY '!F2:F4001))</f>
        <v>2.4352331606217619</v>
      </c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37"/>
      <c r="DO27" s="37"/>
      <c r="DP27" s="37"/>
      <c r="DQ27" s="37"/>
      <c r="DR27" s="37"/>
      <c r="DS27" s="37"/>
      <c r="DT27" s="37"/>
      <c r="DU27" s="37"/>
      <c r="DV27" s="37"/>
      <c r="DW27" s="37"/>
      <c r="DX27" s="37"/>
      <c r="DY27" s="37"/>
      <c r="DZ27" s="37"/>
      <c r="EA27" s="37"/>
      <c r="EB27" s="37"/>
      <c r="EC27" s="37"/>
      <c r="ED27" s="37"/>
      <c r="EE27" s="37"/>
      <c r="EF27" s="37"/>
      <c r="EG27" s="37"/>
      <c r="EH27" s="37"/>
      <c r="EI27" s="37"/>
      <c r="EJ27" s="37"/>
      <c r="EK27" s="37"/>
      <c r="EL27" s="37"/>
      <c r="EM27" s="37"/>
      <c r="EN27" s="37"/>
      <c r="EO27" s="37"/>
      <c r="EP27" s="37"/>
      <c r="EQ27" s="37"/>
      <c r="ER27" s="37"/>
      <c r="ES27" s="37"/>
      <c r="ET27" s="37"/>
      <c r="EU27" s="37"/>
      <c r="EV27" s="37"/>
      <c r="EW27" s="37"/>
    </row>
    <row r="28" spans="2:153" x14ac:dyDescent="0.2">
      <c r="B28" s="1" t="s">
        <v>178</v>
      </c>
      <c r="C28" s="56">
        <f>IF(SUM('ENTRY '!D2:D4001)=0,"",AVERAGE('ENTRY '!D2:D4001))</f>
        <v>2.9012345679012346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R28" s="37"/>
      <c r="CS28" s="37"/>
      <c r="CT28" s="37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N28" s="37"/>
      <c r="EO28" s="37"/>
      <c r="EP28" s="37"/>
      <c r="EQ28" s="37"/>
      <c r="ER28" s="37"/>
      <c r="ES28" s="37"/>
      <c r="ET28" s="37"/>
      <c r="EU28" s="37"/>
      <c r="EV28" s="37"/>
      <c r="EW28" s="37"/>
    </row>
    <row r="29" spans="2:153" x14ac:dyDescent="0.2">
      <c r="B29" s="1" t="s">
        <v>65</v>
      </c>
      <c r="C29" s="53">
        <f>IF(SUM(D7:EK7,EQ7:EY7)=0,"",COUNT(D7:EK7,EQ7:EY7))</f>
        <v>27</v>
      </c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R29" s="37"/>
      <c r="CS29" s="37"/>
      <c r="CT29" s="37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P29" s="37"/>
      <c r="DQ29" s="37"/>
      <c r="DR29" s="37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N29" s="37"/>
      <c r="EO29" s="37"/>
      <c r="EP29" s="37"/>
      <c r="EQ29" s="37"/>
      <c r="ER29" s="37"/>
      <c r="ES29" s="37"/>
      <c r="ET29" s="37"/>
      <c r="EU29" s="37"/>
      <c r="EV29" s="37"/>
      <c r="EW29" s="37"/>
    </row>
    <row r="30" spans="2:153" x14ac:dyDescent="0.2">
      <c r="B30" s="1" t="s">
        <v>64</v>
      </c>
      <c r="C30" s="53">
        <f>IF($C$17="","",SUM((COUNTIF(D14:EK14,"present")),(COUNTIF(EQ14:EY14,"present"))))</f>
        <v>31</v>
      </c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</row>
    <row r="32" spans="2:153" ht="15.75" x14ac:dyDescent="0.25">
      <c r="B32" s="129" t="s">
        <v>425</v>
      </c>
    </row>
    <row r="33" spans="2:5" ht="15.75" x14ac:dyDescent="0.25">
      <c r="B33" s="223" t="s">
        <v>754</v>
      </c>
    </row>
    <row r="35" spans="2:5" ht="18" x14ac:dyDescent="0.25">
      <c r="B35" s="209" t="s">
        <v>719</v>
      </c>
      <c r="C35" s="80"/>
      <c r="D35" s="211" t="s">
        <v>572</v>
      </c>
      <c r="E35" s="211" t="s">
        <v>573</v>
      </c>
    </row>
    <row r="36" spans="2:5" x14ac:dyDescent="0.2">
      <c r="B36" s="85" t="s">
        <v>720</v>
      </c>
      <c r="D36" s="49">
        <f>IF(D11="","",COUNTIF('ENTRY '!S2:S2010,"a"))</f>
        <v>1</v>
      </c>
      <c r="E36" s="49" t="str">
        <f>IF(E11="","",COUNTIF('ENTRY '!V2:V2010,"a"))</f>
        <v/>
      </c>
    </row>
    <row r="37" spans="2:5" x14ac:dyDescent="0.2">
      <c r="B37" s="57" t="s">
        <v>721</v>
      </c>
      <c r="D37" s="49">
        <f>IF(D11="","",COUNTIF('ENTRY '!S2:S2010,"n"))</f>
        <v>4</v>
      </c>
      <c r="E37" s="210" t="str">
        <f>IF(E11="","",COUNTIF('ENTRY '!V2:V2010,"n"))</f>
        <v/>
      </c>
    </row>
    <row r="38" spans="2:5" x14ac:dyDescent="0.2">
      <c r="B38" s="57" t="s">
        <v>722</v>
      </c>
      <c r="D38" s="49">
        <f>IF(D11="","",COUNTIF('ENTRY '!S2:S2010,"b"))</f>
        <v>0</v>
      </c>
      <c r="E38" s="49" t="str">
        <f>IF(E11="","",COUNTIF('ENTRY '!V2:V2010,"b"))</f>
        <v/>
      </c>
    </row>
    <row r="39" spans="2:5" x14ac:dyDescent="0.2">
      <c r="B39" s="57" t="s">
        <v>723</v>
      </c>
      <c r="D39" s="49">
        <f>IF(D11="","",COUNTIF('ENTRY '!T2:T2010,"s"))</f>
        <v>5</v>
      </c>
      <c r="E39" s="49" t="str">
        <f>IF(E11="","",COUNTIF('ENTRY '!W2:W2010,"s"))</f>
        <v/>
      </c>
    </row>
    <row r="40" spans="2:5" x14ac:dyDescent="0.2">
      <c r="B40" s="57" t="s">
        <v>724</v>
      </c>
      <c r="D40" s="49">
        <f>IF(D11="","",COUNTIF('ENTRY '!T2:T2010,"d"))</f>
        <v>0</v>
      </c>
      <c r="E40" s="49" t="str">
        <f>IF(E11="","",COUNTIF('ENTRY '!W2:W2010,"d"))</f>
        <v/>
      </c>
    </row>
    <row r="41" spans="2:5" x14ac:dyDescent="0.2">
      <c r="B41" s="57" t="s">
        <v>725</v>
      </c>
      <c r="D41" s="49">
        <f>IF(D11="","",COUNTIF('ENTRY '!T2:T2010,"u"))</f>
        <v>0</v>
      </c>
      <c r="E41" s="49" t="str">
        <f>IF(E11="","",COUNTIF('ENTRY '!W2:W2010,"u"))</f>
        <v/>
      </c>
    </row>
  </sheetData>
  <sheetProtection selectLockedCells="1" selectUnlockedCells="1"/>
  <phoneticPr fontId="18" type="noConversion"/>
  <dataValidations count="1">
    <dataValidation type="whole" allowBlank="1" showInputMessage="1" showErrorMessage="1" errorTitle="Presence/Absence Data" error="Enter 1 if present" sqref="F6:EP6 D1:E6">
      <formula1>1</formula1>
      <formula2>1</formula2>
    </dataValidation>
  </dataValidations>
  <printOptions headings="1" gridLines="1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topLeftCell="A10" workbookViewId="0"/>
  </sheetViews>
  <sheetFormatPr defaultRowHeight="12.75" x14ac:dyDescent="0.2"/>
  <cols>
    <col min="1" max="1" width="14.7109375" bestFit="1" customWidth="1"/>
    <col min="2" max="2" width="19.28515625" bestFit="1" customWidth="1"/>
  </cols>
  <sheetData>
    <row r="1" spans="1:2" x14ac:dyDescent="0.2">
      <c r="A1" s="1" t="s">
        <v>422</v>
      </c>
      <c r="B1" s="1" t="s">
        <v>423</v>
      </c>
    </row>
    <row r="2" spans="1:2" x14ac:dyDescent="0.2">
      <c r="A2">
        <v>1</v>
      </c>
      <c r="B2">
        <f>COUNTIF('ENTRY '!G2:G4001,"&lt;=1")</f>
        <v>3</v>
      </c>
    </row>
    <row r="3" spans="1:2" x14ac:dyDescent="0.2">
      <c r="A3">
        <v>2</v>
      </c>
      <c r="B3">
        <f>COUNTIF('ENTRY '!G2:G4001,"&lt;=2")-(B2)</f>
        <v>20</v>
      </c>
    </row>
    <row r="4" spans="1:2" x14ac:dyDescent="0.2">
      <c r="A4">
        <v>3</v>
      </c>
      <c r="B4">
        <f>COUNTIF('ENTRY '!G2:G4001,"&lt;=3")-(B2+B3)</f>
        <v>45</v>
      </c>
    </row>
    <row r="5" spans="1:2" x14ac:dyDescent="0.2">
      <c r="A5">
        <v>4</v>
      </c>
      <c r="B5">
        <f>COUNTIF('ENTRY '!G2:G4001,"&lt;=4")-(SUM(B2:B4))</f>
        <v>15</v>
      </c>
    </row>
    <row r="6" spans="1:2" x14ac:dyDescent="0.2">
      <c r="A6">
        <v>5</v>
      </c>
      <c r="B6">
        <f>COUNTIF('ENTRY '!G2:G4001,"&lt;=5")-(SUM(B2:B5))</f>
        <v>17</v>
      </c>
    </row>
    <row r="7" spans="1:2" x14ac:dyDescent="0.2">
      <c r="A7">
        <v>6</v>
      </c>
      <c r="B7">
        <f>COUNTIF('ENTRY '!G2:G4001,"&lt;=6")-(SUM(B2:B6))</f>
        <v>30</v>
      </c>
    </row>
    <row r="8" spans="1:2" x14ac:dyDescent="0.2">
      <c r="A8">
        <v>7</v>
      </c>
      <c r="B8">
        <f>COUNTIF('ENTRY '!G2:G4001,"&lt;=7")-(SUM(B2:B7))</f>
        <v>12</v>
      </c>
    </row>
    <row r="9" spans="1:2" x14ac:dyDescent="0.2">
      <c r="A9">
        <v>8</v>
      </c>
      <c r="B9">
        <f>COUNTIF('ENTRY '!G2:G4001,"&lt;=8")-(SUM(B2:B8))</f>
        <v>12</v>
      </c>
    </row>
    <row r="10" spans="1:2" x14ac:dyDescent="0.2">
      <c r="A10">
        <v>9</v>
      </c>
      <c r="B10">
        <f>COUNTIF('ENTRY '!G2:G4001,"&lt;=9")-(SUM(B2:B9))</f>
        <v>8</v>
      </c>
    </row>
    <row r="11" spans="1:2" x14ac:dyDescent="0.2">
      <c r="A11">
        <v>10</v>
      </c>
      <c r="B11">
        <f>COUNTIF('ENTRY '!G2:G4001,"&lt;=10")-(SUM(B2:B10))</f>
        <v>0</v>
      </c>
    </row>
    <row r="12" spans="1:2" x14ac:dyDescent="0.2">
      <c r="A12">
        <v>11</v>
      </c>
      <c r="B12">
        <f>COUNTIF('ENTRY '!G2:G4001,"&lt;=11")-(SUM(B2:B11))</f>
        <v>0</v>
      </c>
    </row>
    <row r="13" spans="1:2" x14ac:dyDescent="0.2">
      <c r="A13">
        <v>12</v>
      </c>
      <c r="B13">
        <f>COUNTIF('ENTRY '!G2:G4001,"&lt;=12")-(SUM(B2:B12))</f>
        <v>0</v>
      </c>
    </row>
    <row r="14" spans="1:2" x14ac:dyDescent="0.2">
      <c r="A14">
        <v>13</v>
      </c>
      <c r="B14">
        <f>COUNTIF('ENTRY '!G2:G4001,"&lt;=13")-(SUM(B2:B13))</f>
        <v>0</v>
      </c>
    </row>
    <row r="15" spans="1:2" x14ac:dyDescent="0.2">
      <c r="A15">
        <v>14</v>
      </c>
      <c r="B15">
        <f>COUNTIF('ENTRY '!G2:G4001,"&lt;=14")-(SUM(B2:B14))</f>
        <v>0</v>
      </c>
    </row>
    <row r="16" spans="1:2" x14ac:dyDescent="0.2">
      <c r="A16">
        <v>15</v>
      </c>
      <c r="B16">
        <f>COUNTIF('ENTRY '!G2:G4001,"&lt;=15")-(SUM(B2:B15))</f>
        <v>0</v>
      </c>
    </row>
    <row r="17" spans="1:2" x14ac:dyDescent="0.2">
      <c r="A17">
        <v>16</v>
      </c>
      <c r="B17">
        <f>COUNTIF('ENTRY '!G2:G4001,"&lt;=16")-(SUM(B2:B16))</f>
        <v>0</v>
      </c>
    </row>
    <row r="18" spans="1:2" x14ac:dyDescent="0.2">
      <c r="A18">
        <v>17</v>
      </c>
      <c r="B18">
        <f>COUNTIF('ENTRY '!G2:G4001,"&lt;=17")-(SUM(B2:B17))</f>
        <v>0</v>
      </c>
    </row>
    <row r="19" spans="1:2" x14ac:dyDescent="0.2">
      <c r="A19">
        <v>18</v>
      </c>
      <c r="B19">
        <f>COUNTIF('ENTRY '!G2:G4001,"&lt;=18")-(SUM(B2:B18))</f>
        <v>0</v>
      </c>
    </row>
    <row r="20" spans="1:2" x14ac:dyDescent="0.2">
      <c r="A20">
        <v>19</v>
      </c>
      <c r="B20">
        <f>COUNTIF('ENTRY '!G2:G4001,"&lt;=19")-(SUM(B2:B19))</f>
        <v>0</v>
      </c>
    </row>
    <row r="21" spans="1:2" x14ac:dyDescent="0.2">
      <c r="A21">
        <v>20</v>
      </c>
      <c r="B21">
        <f>COUNTIF('ENTRY '!G2:G4001,"&lt;=20")-(SUM(B2:B20))</f>
        <v>0</v>
      </c>
    </row>
    <row r="22" spans="1:2" x14ac:dyDescent="0.2">
      <c r="A22">
        <v>21</v>
      </c>
      <c r="B22">
        <f>COUNTIF('ENTRY '!G2:G4001,"&lt;=21")-(SUM(B2:B21))</f>
        <v>0</v>
      </c>
    </row>
    <row r="23" spans="1:2" x14ac:dyDescent="0.2">
      <c r="A23">
        <v>22</v>
      </c>
      <c r="B23">
        <f>COUNTIF('ENTRY '!G2:G4001,"&lt;=22")-(SUM(B2:B22))</f>
        <v>0</v>
      </c>
    </row>
    <row r="24" spans="1:2" x14ac:dyDescent="0.2">
      <c r="A24">
        <v>23</v>
      </c>
      <c r="B24">
        <f>COUNTIF('ENTRY '!G2:G4001,"&lt;=23")-(SUM(B2:B23))</f>
        <v>0</v>
      </c>
    </row>
    <row r="25" spans="1:2" x14ac:dyDescent="0.2">
      <c r="A25">
        <v>24</v>
      </c>
      <c r="B25">
        <f>COUNTIF('ENTRY '!G2:G4001,"&lt;=24")-(SUM(B2:B24))</f>
        <v>0</v>
      </c>
    </row>
    <row r="26" spans="1:2" x14ac:dyDescent="0.2">
      <c r="A26">
        <v>25</v>
      </c>
      <c r="B26">
        <f>COUNTIF('ENTRY '!G2:G4001,"&lt;=25")-(SUM(B2:B25))</f>
        <v>0</v>
      </c>
    </row>
    <row r="27" spans="1:2" x14ac:dyDescent="0.2">
      <c r="A27">
        <v>26</v>
      </c>
      <c r="B27">
        <f>COUNTIF('ENTRY '!G2:G4001,"&lt;=26")-(SUM(B2:B26))</f>
        <v>0</v>
      </c>
    </row>
    <row r="28" spans="1:2" x14ac:dyDescent="0.2">
      <c r="A28">
        <v>27</v>
      </c>
      <c r="B28">
        <f>COUNTIF('ENTRY '!G2:G4001,"&lt;=27")-(SUM(B2:B27))</f>
        <v>0</v>
      </c>
    </row>
    <row r="29" spans="1:2" x14ac:dyDescent="0.2">
      <c r="A29">
        <v>28</v>
      </c>
      <c r="B29">
        <f>COUNTIF('ENTRY '!G2:G4001,"&lt;=28")-(SUM(B2:B28))</f>
        <v>0</v>
      </c>
    </row>
    <row r="30" spans="1:2" x14ac:dyDescent="0.2">
      <c r="A30">
        <v>29</v>
      </c>
      <c r="B30">
        <f>COUNTIF('ENTRY '!G2:G4001,"&lt;=29")-(SUM(B2:B29))</f>
        <v>0</v>
      </c>
    </row>
    <row r="31" spans="1:2" x14ac:dyDescent="0.2">
      <c r="A31">
        <v>30</v>
      </c>
      <c r="B31">
        <f>COUNTIF('ENTRY '!G2:G4001,"&lt;=30")-(SUM(B2:B30))</f>
        <v>0</v>
      </c>
    </row>
    <row r="32" spans="1:2" x14ac:dyDescent="0.2">
      <c r="A32">
        <v>31</v>
      </c>
      <c r="B32">
        <f>COUNTIF('ENTRY '!G2:G4001,"&lt;=31")-(SUM(B2:B31))</f>
        <v>0</v>
      </c>
    </row>
    <row r="33" spans="1:7" x14ac:dyDescent="0.2">
      <c r="A33">
        <v>32</v>
      </c>
      <c r="B33">
        <f>COUNTIF('ENTRY '!G2:G4001,"&lt;=32")-(SUM(B2:B32))</f>
        <v>0</v>
      </c>
    </row>
    <row r="34" spans="1:7" x14ac:dyDescent="0.2">
      <c r="A34">
        <v>33</v>
      </c>
      <c r="B34">
        <f>COUNTIF('ENTRY '!G2:G4001,"&lt;=33")-(SUM(B2:B33))</f>
        <v>0</v>
      </c>
    </row>
    <row r="35" spans="1:7" x14ac:dyDescent="0.2">
      <c r="A35">
        <v>34</v>
      </c>
      <c r="B35">
        <f>COUNTIF('ENTRY '!G2:G4001,"&lt;=34")-(SUM(B2:B34))</f>
        <v>0</v>
      </c>
    </row>
    <row r="36" spans="1:7" x14ac:dyDescent="0.2">
      <c r="A36">
        <v>35</v>
      </c>
      <c r="B36">
        <f>COUNTIF('ENTRY '!G2:G4001,"&lt;=35")-(SUM(B2:B35))</f>
        <v>0</v>
      </c>
    </row>
    <row r="37" spans="1:7" x14ac:dyDescent="0.2">
      <c r="A37">
        <v>36</v>
      </c>
      <c r="B37">
        <f>COUNTIF('ENTRY '!G2:G4001,"&lt;=36")-(SUM(B2:B36))</f>
        <v>0</v>
      </c>
    </row>
    <row r="38" spans="1:7" x14ac:dyDescent="0.2">
      <c r="A38">
        <v>37</v>
      </c>
      <c r="B38">
        <f>COUNTIF('ENTRY '!G2:G4001,"&lt;=37")-(SUM(B2:B37))</f>
        <v>0</v>
      </c>
    </row>
    <row r="39" spans="1:7" x14ac:dyDescent="0.2">
      <c r="A39">
        <v>38</v>
      </c>
      <c r="B39">
        <f>COUNTIF('ENTRY '!G2:G4001,"&lt;=38")-(SUM(B2:B38))</f>
        <v>0</v>
      </c>
    </row>
    <row r="40" spans="1:7" x14ac:dyDescent="0.2">
      <c r="A40">
        <v>39</v>
      </c>
      <c r="B40">
        <f>COUNTIF('ENTRY '!G2:G4001,"&lt;=39")-(SUM(B2:B39))</f>
        <v>0</v>
      </c>
    </row>
    <row r="41" spans="1:7" x14ac:dyDescent="0.2">
      <c r="A41">
        <v>40</v>
      </c>
      <c r="B41">
        <f>COUNTIF('ENTRY '!G2:G4001,"&lt;=40")-(SUM(B2:B40))</f>
        <v>0</v>
      </c>
    </row>
    <row r="43" spans="1:7" ht="13.5" thickBot="1" x14ac:dyDescent="0.25">
      <c r="G43" s="114"/>
    </row>
    <row r="44" spans="1:7" ht="15" x14ac:dyDescent="0.25">
      <c r="A44" s="176" t="s">
        <v>542</v>
      </c>
      <c r="B44" s="177"/>
      <c r="C44" s="177"/>
      <c r="D44" s="177"/>
      <c r="E44" s="177"/>
      <c r="F44" s="178"/>
      <c r="G44" s="182"/>
    </row>
    <row r="45" spans="1:7" ht="15" thickBot="1" x14ac:dyDescent="0.25">
      <c r="A45" s="179" t="s">
        <v>541</v>
      </c>
      <c r="B45" s="180"/>
      <c r="C45" s="180"/>
      <c r="D45" s="180"/>
      <c r="E45" s="180"/>
      <c r="F45" s="181"/>
      <c r="G45" s="183"/>
    </row>
  </sheetData>
  <phoneticPr fontId="18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43"/>
  <sheetViews>
    <sheetView zoomScale="85" workbookViewId="0"/>
  </sheetViews>
  <sheetFormatPr defaultColWidth="23.7109375" defaultRowHeight="12.75" x14ac:dyDescent="0.2"/>
  <cols>
    <col min="1" max="1" width="37.42578125" bestFit="1" customWidth="1"/>
    <col min="2" max="2" width="29.42578125" customWidth="1"/>
    <col min="3" max="3" width="14" bestFit="1" customWidth="1"/>
    <col min="4" max="4" width="20.140625" bestFit="1" customWidth="1"/>
    <col min="5" max="5" width="12" customWidth="1"/>
    <col min="6" max="9" width="23.7109375" customWidth="1"/>
    <col min="10" max="10" width="29.28515625" customWidth="1"/>
  </cols>
  <sheetData>
    <row r="1" spans="1:11" ht="15" x14ac:dyDescent="0.25">
      <c r="A1" s="130"/>
      <c r="B1" s="131"/>
      <c r="C1" s="185" t="s">
        <v>169</v>
      </c>
      <c r="D1" s="204" t="str">
        <f>IF('ENTRY '!I2="","",'ENTRY '!I2)</f>
        <v>Loon</v>
      </c>
      <c r="E1" s="184"/>
      <c r="F1" s="44"/>
      <c r="G1" s="44"/>
      <c r="H1" s="44"/>
      <c r="I1" s="44"/>
      <c r="J1" s="44"/>
      <c r="K1" s="44"/>
    </row>
    <row r="2" spans="1:11" ht="15" x14ac:dyDescent="0.25">
      <c r="A2" s="130"/>
      <c r="B2" s="131"/>
      <c r="C2" s="186" t="s">
        <v>47</v>
      </c>
      <c r="D2" s="187" t="str">
        <f>IF('ENTRY '!I3="","",'ENTRY '!I3)</f>
        <v>Shawano</v>
      </c>
      <c r="E2" s="184"/>
      <c r="F2" s="44"/>
      <c r="G2" s="44"/>
      <c r="H2" s="44"/>
      <c r="I2" s="44"/>
      <c r="J2" s="44"/>
      <c r="K2" s="44"/>
    </row>
    <row r="3" spans="1:11" ht="18" x14ac:dyDescent="0.25">
      <c r="A3" s="130"/>
      <c r="B3" s="131"/>
      <c r="C3" s="186" t="s">
        <v>167</v>
      </c>
      <c r="D3" s="203">
        <f>IF('ENTRY '!I5="","",'ENTRY '!I5)</f>
        <v>41486</v>
      </c>
      <c r="E3" s="132"/>
      <c r="F3" s="27"/>
    </row>
    <row r="4" spans="1:11" ht="15.75" customHeight="1" x14ac:dyDescent="0.25">
      <c r="A4" s="130"/>
      <c r="B4" s="131"/>
      <c r="C4" s="188" t="s">
        <v>564</v>
      </c>
      <c r="D4" s="189"/>
      <c r="E4" s="132"/>
    </row>
    <row r="5" spans="1:11" ht="15" x14ac:dyDescent="0.25">
      <c r="A5" s="130"/>
      <c r="B5" s="131"/>
      <c r="C5" s="188" t="s">
        <v>565</v>
      </c>
      <c r="D5" s="189"/>
      <c r="E5" s="132"/>
    </row>
    <row r="6" spans="1:11" ht="15.75" thickBot="1" x14ac:dyDescent="0.3">
      <c r="A6" s="130"/>
      <c r="B6" s="131"/>
      <c r="C6" s="190" t="s">
        <v>203</v>
      </c>
      <c r="D6" s="191"/>
      <c r="E6" s="132"/>
    </row>
    <row r="7" spans="1:11" ht="15" thickBot="1" x14ac:dyDescent="0.25">
      <c r="A7" s="130"/>
      <c r="B7" s="131"/>
      <c r="C7" s="130"/>
      <c r="D7" s="130"/>
      <c r="E7" s="132"/>
    </row>
    <row r="8" spans="1:11" ht="15.75" thickBot="1" x14ac:dyDescent="0.3">
      <c r="A8" s="160" t="s">
        <v>204</v>
      </c>
      <c r="B8" s="161" t="s">
        <v>205</v>
      </c>
      <c r="C8" s="168" t="s">
        <v>206</v>
      </c>
      <c r="D8" s="162" t="s">
        <v>207</v>
      </c>
      <c r="E8" s="133"/>
    </row>
    <row r="9" spans="1:11" ht="14.25" customHeight="1" thickBot="1" x14ac:dyDescent="0.25">
      <c r="A9" s="157" t="s">
        <v>453</v>
      </c>
      <c r="B9" s="158" t="s">
        <v>452</v>
      </c>
      <c r="C9" s="159">
        <v>7</v>
      </c>
      <c r="D9" s="165">
        <f>IF(STATS!F11&lt;&gt;"",1,0)</f>
        <v>0</v>
      </c>
      <c r="E9" s="163">
        <f t="shared" ref="E9:E42" si="0">C9*D9</f>
        <v>0</v>
      </c>
    </row>
    <row r="10" spans="1:11" ht="14.25" customHeight="1" x14ac:dyDescent="0.2">
      <c r="A10" s="148" t="s">
        <v>208</v>
      </c>
      <c r="B10" s="141" t="s">
        <v>433</v>
      </c>
      <c r="C10" s="149">
        <v>4</v>
      </c>
      <c r="D10" s="165">
        <f>IF(STATS!G11&lt;&gt;"",1,0)</f>
        <v>0</v>
      </c>
      <c r="E10" s="163">
        <f t="shared" si="0"/>
        <v>0</v>
      </c>
    </row>
    <row r="11" spans="1:11" ht="14.25" customHeight="1" x14ac:dyDescent="0.2">
      <c r="A11" s="150" t="s">
        <v>519</v>
      </c>
      <c r="B11" s="141" t="s">
        <v>262</v>
      </c>
      <c r="C11" s="149">
        <v>8</v>
      </c>
      <c r="D11" s="166">
        <f>IF(STATS!H11&lt;&gt;"",1,0)</f>
        <v>0</v>
      </c>
      <c r="E11" s="163">
        <f t="shared" si="0"/>
        <v>0</v>
      </c>
    </row>
    <row r="12" spans="1:11" ht="14.25" customHeight="1" x14ac:dyDescent="0.2">
      <c r="A12" s="148" t="s">
        <v>209</v>
      </c>
      <c r="B12" s="134" t="s">
        <v>434</v>
      </c>
      <c r="C12" s="149">
        <v>6</v>
      </c>
      <c r="D12" s="166">
        <f>IF(STATS!I11&lt;&gt;"",1,0)</f>
        <v>0</v>
      </c>
      <c r="E12" s="163">
        <f t="shared" si="0"/>
        <v>0</v>
      </c>
    </row>
    <row r="13" spans="1:11" ht="14.25" customHeight="1" x14ac:dyDescent="0.2">
      <c r="A13" s="150" t="s">
        <v>210</v>
      </c>
      <c r="B13" s="141" t="s">
        <v>211</v>
      </c>
      <c r="C13" s="151">
        <v>6</v>
      </c>
      <c r="D13" s="166">
        <f>IF(STATS!J11&lt;&gt;"",1,0)</f>
        <v>1</v>
      </c>
      <c r="E13" s="163">
        <f t="shared" si="0"/>
        <v>6</v>
      </c>
    </row>
    <row r="14" spans="1:11" ht="14.25" customHeight="1" x14ac:dyDescent="0.2">
      <c r="A14" s="150" t="s">
        <v>212</v>
      </c>
      <c r="B14" s="141" t="s">
        <v>435</v>
      </c>
      <c r="C14" s="151">
        <v>9</v>
      </c>
      <c r="D14" s="166">
        <f>IF(STATS!K11&lt;&gt;"",1,0)</f>
        <v>0</v>
      </c>
      <c r="E14" s="163">
        <f t="shared" si="0"/>
        <v>0</v>
      </c>
    </row>
    <row r="15" spans="1:11" ht="14.25" customHeight="1" x14ac:dyDescent="0.2">
      <c r="A15" s="148" t="s">
        <v>213</v>
      </c>
      <c r="B15" s="141" t="s">
        <v>454</v>
      </c>
      <c r="C15" s="149">
        <v>9</v>
      </c>
      <c r="D15" s="166">
        <f>IF(STATS!L11&lt;&gt;"",1,0)</f>
        <v>0</v>
      </c>
      <c r="E15" s="163">
        <f t="shared" si="0"/>
        <v>0</v>
      </c>
    </row>
    <row r="16" spans="1:11" ht="14.25" customHeight="1" x14ac:dyDescent="0.2">
      <c r="A16" s="148" t="s">
        <v>214</v>
      </c>
      <c r="B16" s="141" t="s">
        <v>455</v>
      </c>
      <c r="C16" s="149">
        <v>9</v>
      </c>
      <c r="D16" s="166">
        <f>IF(STATS!M11&lt;&gt;"",1,0)</f>
        <v>0</v>
      </c>
      <c r="E16" s="163">
        <f t="shared" si="0"/>
        <v>0</v>
      </c>
    </row>
    <row r="17" spans="1:5" ht="14.25" customHeight="1" x14ac:dyDescent="0.2">
      <c r="A17" s="150" t="s">
        <v>215</v>
      </c>
      <c r="B17" s="141" t="s">
        <v>456</v>
      </c>
      <c r="C17" s="151">
        <v>8</v>
      </c>
      <c r="D17" s="166">
        <f>IF(STATS!N11&lt;&gt;"",1,0)</f>
        <v>0</v>
      </c>
      <c r="E17" s="163">
        <f t="shared" si="0"/>
        <v>0</v>
      </c>
    </row>
    <row r="18" spans="1:5" ht="14.25" customHeight="1" x14ac:dyDescent="0.2">
      <c r="A18" s="150" t="s">
        <v>216</v>
      </c>
      <c r="B18" s="141" t="s">
        <v>217</v>
      </c>
      <c r="C18" s="151">
        <v>5</v>
      </c>
      <c r="D18" s="166">
        <f>IF(STATS!O11&lt;&gt;"",1,0)</f>
        <v>0</v>
      </c>
      <c r="E18" s="163">
        <f t="shared" si="0"/>
        <v>0</v>
      </c>
    </row>
    <row r="19" spans="1:5" ht="14.25" customHeight="1" x14ac:dyDescent="0.2">
      <c r="A19" s="150" t="s">
        <v>218</v>
      </c>
      <c r="B19" s="142" t="s">
        <v>219</v>
      </c>
      <c r="C19" s="151">
        <v>10</v>
      </c>
      <c r="D19" s="166">
        <f>IF(STATS!P11&lt;&gt;"",1,0)</f>
        <v>0</v>
      </c>
      <c r="E19" s="163">
        <f t="shared" si="0"/>
        <v>0</v>
      </c>
    </row>
    <row r="20" spans="1:5" ht="14.25" customHeight="1" x14ac:dyDescent="0.2">
      <c r="A20" s="150" t="s">
        <v>220</v>
      </c>
      <c r="B20" s="141" t="s">
        <v>221</v>
      </c>
      <c r="C20" s="151">
        <v>3</v>
      </c>
      <c r="D20" s="166">
        <f>IF(STATS!Q11&lt;&gt;"",1,0)</f>
        <v>1</v>
      </c>
      <c r="E20" s="163">
        <f t="shared" si="0"/>
        <v>3</v>
      </c>
    </row>
    <row r="21" spans="1:5" ht="14.25" customHeight="1" x14ac:dyDescent="0.2">
      <c r="A21" s="148" t="s">
        <v>222</v>
      </c>
      <c r="B21" s="141" t="s">
        <v>431</v>
      </c>
      <c r="C21" s="149">
        <v>10</v>
      </c>
      <c r="D21" s="166">
        <f>IF(STATS!R11&lt;&gt;"",1,0)</f>
        <v>0</v>
      </c>
      <c r="E21" s="163">
        <f t="shared" si="0"/>
        <v>0</v>
      </c>
    </row>
    <row r="22" spans="1:5" ht="14.25" customHeight="1" x14ac:dyDescent="0.2">
      <c r="A22" s="150" t="s">
        <v>432</v>
      </c>
      <c r="B22" s="141" t="s">
        <v>223</v>
      </c>
      <c r="C22" s="151">
        <v>7</v>
      </c>
      <c r="D22" s="166">
        <f>IF(STATS!S11&lt;&gt;"",1,0)</f>
        <v>1</v>
      </c>
      <c r="E22" s="163">
        <f t="shared" si="0"/>
        <v>7</v>
      </c>
    </row>
    <row r="23" spans="1:5" ht="14.25" customHeight="1" x14ac:dyDescent="0.2">
      <c r="A23" s="150" t="s">
        <v>224</v>
      </c>
      <c r="B23" s="143" t="s">
        <v>225</v>
      </c>
      <c r="C23" s="151">
        <v>9</v>
      </c>
      <c r="D23" s="166">
        <f>IF(STATS!V11&lt;&gt;"",1,0)</f>
        <v>0</v>
      </c>
      <c r="E23" s="163">
        <f t="shared" si="0"/>
        <v>0</v>
      </c>
    </row>
    <row r="24" spans="1:5" ht="14.25" customHeight="1" x14ac:dyDescent="0.2">
      <c r="A24" s="150" t="s">
        <v>226</v>
      </c>
      <c r="B24" s="141" t="s">
        <v>227</v>
      </c>
      <c r="C24" s="151">
        <v>9</v>
      </c>
      <c r="D24" s="166">
        <f>IF(STATS!W11&lt;&gt;"",1,0)</f>
        <v>0</v>
      </c>
      <c r="E24" s="163">
        <f t="shared" si="0"/>
        <v>0</v>
      </c>
    </row>
    <row r="25" spans="1:5" ht="14.25" customHeight="1" x14ac:dyDescent="0.2">
      <c r="A25" s="148" t="s">
        <v>228</v>
      </c>
      <c r="B25" s="141" t="s">
        <v>436</v>
      </c>
      <c r="C25" s="149">
        <v>9</v>
      </c>
      <c r="D25" s="166">
        <f>IF(STATS!X11&lt;&gt;"",1,0)</f>
        <v>0</v>
      </c>
      <c r="E25" s="163">
        <f t="shared" si="0"/>
        <v>0</v>
      </c>
    </row>
    <row r="26" spans="1:5" ht="14.25" customHeight="1" x14ac:dyDescent="0.2">
      <c r="A26" s="150" t="s">
        <v>229</v>
      </c>
      <c r="B26" s="141" t="s">
        <v>230</v>
      </c>
      <c r="C26" s="151">
        <v>5</v>
      </c>
      <c r="D26" s="166">
        <f>IF(STATS!Y11&lt;&gt;"",1,0)</f>
        <v>1</v>
      </c>
      <c r="E26" s="163">
        <f t="shared" si="0"/>
        <v>5</v>
      </c>
    </row>
    <row r="27" spans="1:5" ht="14.25" customHeight="1" x14ac:dyDescent="0.2">
      <c r="A27" s="150" t="s">
        <v>231</v>
      </c>
      <c r="B27" s="142" t="s">
        <v>437</v>
      </c>
      <c r="C27" s="151">
        <v>3</v>
      </c>
      <c r="D27" s="166">
        <f>IF(STATS!Z11&lt;&gt;"",1,0)</f>
        <v>0</v>
      </c>
      <c r="E27" s="163">
        <f t="shared" si="0"/>
        <v>0</v>
      </c>
    </row>
    <row r="28" spans="1:5" ht="14.25" customHeight="1" x14ac:dyDescent="0.2">
      <c r="A28" s="150" t="s">
        <v>232</v>
      </c>
      <c r="B28" s="141" t="s">
        <v>233</v>
      </c>
      <c r="C28" s="151">
        <v>6</v>
      </c>
      <c r="D28" s="166">
        <f>IF(STATS!AA11&lt;&gt;"",1,0)</f>
        <v>0</v>
      </c>
      <c r="E28" s="163">
        <f t="shared" si="0"/>
        <v>0</v>
      </c>
    </row>
    <row r="29" spans="1:5" ht="14.25" customHeight="1" x14ac:dyDescent="0.2">
      <c r="A29" s="150" t="s">
        <v>234</v>
      </c>
      <c r="B29" s="141" t="s">
        <v>235</v>
      </c>
      <c r="C29" s="151">
        <v>3</v>
      </c>
      <c r="D29" s="166">
        <f>IF(STATS!AC11&lt;&gt;"",1,0)</f>
        <v>1</v>
      </c>
      <c r="E29" s="163">
        <f t="shared" si="0"/>
        <v>3</v>
      </c>
    </row>
    <row r="30" spans="1:5" ht="14.25" customHeight="1" x14ac:dyDescent="0.2">
      <c r="A30" s="148" t="s">
        <v>236</v>
      </c>
      <c r="B30" s="141" t="s">
        <v>237</v>
      </c>
      <c r="C30" s="149">
        <v>7</v>
      </c>
      <c r="D30" s="166">
        <f>IF(STATS!AD11&lt;&gt;"",1,0)</f>
        <v>0</v>
      </c>
      <c r="E30" s="163">
        <f t="shared" si="0"/>
        <v>0</v>
      </c>
    </row>
    <row r="31" spans="1:5" ht="14.25" customHeight="1" x14ac:dyDescent="0.2">
      <c r="A31" s="150" t="s">
        <v>238</v>
      </c>
      <c r="B31" s="141" t="s">
        <v>239</v>
      </c>
      <c r="C31" s="151">
        <v>7</v>
      </c>
      <c r="D31" s="166">
        <f>IF(STATS!AE11&lt;&gt;"",1,0)</f>
        <v>0</v>
      </c>
      <c r="E31" s="163">
        <f t="shared" si="0"/>
        <v>0</v>
      </c>
    </row>
    <row r="32" spans="1:5" ht="14.25" customHeight="1" x14ac:dyDescent="0.2">
      <c r="A32" s="150" t="s">
        <v>240</v>
      </c>
      <c r="B32" s="141" t="s">
        <v>241</v>
      </c>
      <c r="C32" s="151">
        <v>9</v>
      </c>
      <c r="D32" s="166">
        <f>IF(STATS!AF11&lt;&gt;"",1,0)</f>
        <v>0</v>
      </c>
      <c r="E32" s="163">
        <f t="shared" si="0"/>
        <v>0</v>
      </c>
    </row>
    <row r="33" spans="1:5" ht="14.25" customHeight="1" x14ac:dyDescent="0.2">
      <c r="A33" s="148" t="s">
        <v>242</v>
      </c>
      <c r="B33" s="141" t="s">
        <v>243</v>
      </c>
      <c r="C33" s="149">
        <v>8</v>
      </c>
      <c r="D33" s="166">
        <f>IF(STATS!AG11&lt;&gt;"",1,0)</f>
        <v>0</v>
      </c>
      <c r="E33" s="163">
        <f t="shared" si="0"/>
        <v>0</v>
      </c>
    </row>
    <row r="34" spans="1:5" ht="14.25" customHeight="1" x14ac:dyDescent="0.2">
      <c r="A34" s="150" t="s">
        <v>244</v>
      </c>
      <c r="B34" s="141" t="s">
        <v>458</v>
      </c>
      <c r="C34" s="151">
        <v>10</v>
      </c>
      <c r="D34" s="166">
        <f>IF(STATS!AH11&lt;&gt;"",1,0)</f>
        <v>0</v>
      </c>
      <c r="E34" s="163">
        <f t="shared" si="0"/>
        <v>0</v>
      </c>
    </row>
    <row r="35" spans="1:5" ht="14.25" customHeight="1" x14ac:dyDescent="0.2">
      <c r="A35" s="150" t="s">
        <v>245</v>
      </c>
      <c r="B35" s="141" t="s">
        <v>246</v>
      </c>
      <c r="C35" s="151">
        <v>6</v>
      </c>
      <c r="D35" s="166">
        <f>IF(STATS!AI11&lt;&gt;"",1,0)</f>
        <v>1</v>
      </c>
      <c r="E35" s="163">
        <f t="shared" si="0"/>
        <v>6</v>
      </c>
    </row>
    <row r="36" spans="1:5" ht="14.25" customHeight="1" x14ac:dyDescent="0.2">
      <c r="A36" s="150" t="s">
        <v>247</v>
      </c>
      <c r="B36" s="141" t="s">
        <v>248</v>
      </c>
      <c r="C36" s="151">
        <v>8</v>
      </c>
      <c r="D36" s="166">
        <f>IF(STATS!AL11&lt;&gt;"",1,0)</f>
        <v>0</v>
      </c>
      <c r="E36" s="163">
        <f t="shared" si="0"/>
        <v>0</v>
      </c>
    </row>
    <row r="37" spans="1:5" ht="14.25" customHeight="1" x14ac:dyDescent="0.2">
      <c r="A37" s="150" t="s">
        <v>249</v>
      </c>
      <c r="B37" s="141" t="s">
        <v>459</v>
      </c>
      <c r="C37" s="151">
        <v>8</v>
      </c>
      <c r="D37" s="166">
        <f>IF(STATS!AM11&lt;&gt;"",1,0)</f>
        <v>0</v>
      </c>
      <c r="E37" s="163">
        <f t="shared" si="0"/>
        <v>0</v>
      </c>
    </row>
    <row r="38" spans="1:5" ht="14.25" customHeight="1" x14ac:dyDescent="0.2">
      <c r="A38" s="150" t="s">
        <v>504</v>
      </c>
      <c r="B38" s="141" t="s">
        <v>505</v>
      </c>
      <c r="C38" s="151">
        <v>8</v>
      </c>
      <c r="D38" s="166">
        <f>IF(STATS!AN11&lt;&gt;"",1,0)</f>
        <v>0</v>
      </c>
      <c r="E38" s="163">
        <f t="shared" si="0"/>
        <v>0</v>
      </c>
    </row>
    <row r="39" spans="1:5" ht="14.25" customHeight="1" x14ac:dyDescent="0.2">
      <c r="A39" s="150" t="s">
        <v>413</v>
      </c>
      <c r="B39" s="141" t="s">
        <v>250</v>
      </c>
      <c r="C39" s="151">
        <v>8</v>
      </c>
      <c r="D39" s="166">
        <f>IF(STATS!AO11&lt;&gt;"",1,0)</f>
        <v>0</v>
      </c>
      <c r="E39" s="163">
        <f t="shared" si="0"/>
        <v>0</v>
      </c>
    </row>
    <row r="40" spans="1:5" ht="14.25" customHeight="1" x14ac:dyDescent="0.2">
      <c r="A40" s="150" t="s">
        <v>251</v>
      </c>
      <c r="B40" s="142" t="s">
        <v>252</v>
      </c>
      <c r="C40" s="151">
        <v>4</v>
      </c>
      <c r="D40" s="166">
        <f>IF(STATS!AP11&lt;&gt;"",1,0)</f>
        <v>0</v>
      </c>
      <c r="E40" s="163">
        <f t="shared" si="0"/>
        <v>0</v>
      </c>
    </row>
    <row r="41" spans="1:5" ht="14.25" customHeight="1" x14ac:dyDescent="0.2">
      <c r="A41" s="148" t="s">
        <v>253</v>
      </c>
      <c r="B41" s="141" t="s">
        <v>254</v>
      </c>
      <c r="C41" s="149">
        <v>4</v>
      </c>
      <c r="D41" s="166">
        <f>IF(STATS!AQ11&lt;&gt;"",1,0)</f>
        <v>0</v>
      </c>
      <c r="E41" s="163">
        <f t="shared" si="0"/>
        <v>0</v>
      </c>
    </row>
    <row r="42" spans="1:5" ht="14.25" customHeight="1" x14ac:dyDescent="0.2">
      <c r="A42" s="148" t="s">
        <v>255</v>
      </c>
      <c r="B42" s="144" t="s">
        <v>256</v>
      </c>
      <c r="C42" s="149">
        <v>10</v>
      </c>
      <c r="D42" s="166">
        <f>IF(STATS!AR11&lt;&gt;"",1,0)</f>
        <v>0</v>
      </c>
      <c r="E42" s="163">
        <f t="shared" si="0"/>
        <v>0</v>
      </c>
    </row>
    <row r="43" spans="1:5" ht="14.25" customHeight="1" x14ac:dyDescent="0.2">
      <c r="A43" s="148" t="s">
        <v>257</v>
      </c>
      <c r="B43" s="141" t="s">
        <v>440</v>
      </c>
      <c r="C43" s="149">
        <v>6</v>
      </c>
      <c r="D43" s="166">
        <f>IF(STATS!AS11&lt;&gt;"",1,0)</f>
        <v>1</v>
      </c>
      <c r="E43" s="163">
        <f t="shared" ref="E43:E74" si="1">C43*D43</f>
        <v>6</v>
      </c>
    </row>
    <row r="44" spans="1:5" ht="14.25" customHeight="1" x14ac:dyDescent="0.2">
      <c r="A44" s="148" t="s">
        <v>461</v>
      </c>
      <c r="B44" s="141" t="s">
        <v>258</v>
      </c>
      <c r="C44" s="149">
        <v>10</v>
      </c>
      <c r="D44" s="166">
        <f>IF(STATS!AT11&lt;&gt;"",1,0)</f>
        <v>0</v>
      </c>
      <c r="E44" s="163">
        <f t="shared" si="1"/>
        <v>0</v>
      </c>
    </row>
    <row r="45" spans="1:5" ht="14.25" customHeight="1" x14ac:dyDescent="0.2">
      <c r="A45" s="150" t="s">
        <v>259</v>
      </c>
      <c r="B45" s="141" t="s">
        <v>260</v>
      </c>
      <c r="C45" s="151">
        <v>10</v>
      </c>
      <c r="D45" s="166">
        <f>IF(STATS!AU11&lt;&gt;"",1,0)</f>
        <v>0</v>
      </c>
      <c r="E45" s="163">
        <f t="shared" si="1"/>
        <v>0</v>
      </c>
    </row>
    <row r="46" spans="1:5" ht="14.25" customHeight="1" x14ac:dyDescent="0.2">
      <c r="A46" s="150" t="s">
        <v>261</v>
      </c>
      <c r="B46" s="144" t="s">
        <v>441</v>
      </c>
      <c r="C46" s="151">
        <v>4</v>
      </c>
      <c r="D46" s="166">
        <f>IF(STATS!AV11&lt;&gt;"",1,0)</f>
        <v>0</v>
      </c>
      <c r="E46" s="163">
        <f t="shared" si="1"/>
        <v>0</v>
      </c>
    </row>
    <row r="47" spans="1:5" ht="14.25" customHeight="1" x14ac:dyDescent="0.2">
      <c r="A47" s="148" t="s">
        <v>263</v>
      </c>
      <c r="B47" s="141" t="s">
        <v>264</v>
      </c>
      <c r="C47" s="149">
        <v>10</v>
      </c>
      <c r="D47" s="166">
        <f>IF(STATS!AX11&lt;&gt;"",1,0)</f>
        <v>0</v>
      </c>
      <c r="E47" s="163">
        <f t="shared" si="1"/>
        <v>0</v>
      </c>
    </row>
    <row r="48" spans="1:5" ht="14.25" customHeight="1" x14ac:dyDescent="0.2">
      <c r="A48" s="150" t="s">
        <v>265</v>
      </c>
      <c r="B48" s="141" t="s">
        <v>266</v>
      </c>
      <c r="C48" s="151">
        <v>8</v>
      </c>
      <c r="D48" s="166">
        <f>IF(STATS!AY11&lt;&gt;"",1,0)</f>
        <v>0</v>
      </c>
      <c r="E48" s="163">
        <f t="shared" si="1"/>
        <v>0</v>
      </c>
    </row>
    <row r="49" spans="1:5" ht="14.25" customHeight="1" x14ac:dyDescent="0.2">
      <c r="A49" s="148" t="s">
        <v>267</v>
      </c>
      <c r="B49" s="141" t="s">
        <v>268</v>
      </c>
      <c r="C49" s="149">
        <v>7</v>
      </c>
      <c r="D49" s="166">
        <f>IF(STATS!AZ11&lt;&gt;"",1,0)</f>
        <v>0</v>
      </c>
      <c r="E49" s="163">
        <f t="shared" si="1"/>
        <v>0</v>
      </c>
    </row>
    <row r="50" spans="1:5" ht="14.25" customHeight="1" x14ac:dyDescent="0.2">
      <c r="A50" s="148" t="s">
        <v>424</v>
      </c>
      <c r="B50" s="141" t="s">
        <v>269</v>
      </c>
      <c r="C50" s="149">
        <v>6</v>
      </c>
      <c r="D50" s="166">
        <f>IF(STATS!BA11&lt;&gt;"",1,0)</f>
        <v>1</v>
      </c>
      <c r="E50" s="163">
        <f t="shared" si="1"/>
        <v>6</v>
      </c>
    </row>
    <row r="51" spans="1:5" ht="14.25" customHeight="1" x14ac:dyDescent="0.2">
      <c r="A51" s="150" t="s">
        <v>270</v>
      </c>
      <c r="B51" s="141" t="s">
        <v>271</v>
      </c>
      <c r="C51" s="151">
        <v>10</v>
      </c>
      <c r="D51" s="166">
        <f>IF(STATS!BB11&lt;&gt;"",1,0)</f>
        <v>0</v>
      </c>
      <c r="E51" s="163">
        <f t="shared" si="1"/>
        <v>0</v>
      </c>
    </row>
    <row r="52" spans="1:5" ht="14.25" customHeight="1" x14ac:dyDescent="0.2">
      <c r="A52" s="150" t="s">
        <v>272</v>
      </c>
      <c r="B52" s="141" t="s">
        <v>273</v>
      </c>
      <c r="C52" s="151">
        <v>8</v>
      </c>
      <c r="D52" s="166">
        <f>IF(STATS!BC11&lt;&gt;"",1,0)</f>
        <v>0</v>
      </c>
      <c r="E52" s="163">
        <f t="shared" si="1"/>
        <v>0</v>
      </c>
    </row>
    <row r="53" spans="1:5" ht="14.25" customHeight="1" x14ac:dyDescent="0.2">
      <c r="A53" s="150" t="s">
        <v>274</v>
      </c>
      <c r="B53" s="141" t="s">
        <v>471</v>
      </c>
      <c r="C53" s="151">
        <v>6</v>
      </c>
      <c r="D53" s="166">
        <f>IF(STATS!BD11&lt;&gt;"",1,0)</f>
        <v>1</v>
      </c>
      <c r="E53" s="163">
        <f t="shared" si="1"/>
        <v>6</v>
      </c>
    </row>
    <row r="54" spans="1:5" ht="14.25" customHeight="1" x14ac:dyDescent="0.2">
      <c r="A54" s="150" t="s">
        <v>275</v>
      </c>
      <c r="B54" s="142" t="s">
        <v>470</v>
      </c>
      <c r="C54" s="151">
        <v>7</v>
      </c>
      <c r="D54" s="166">
        <f>IF(STATS!BE11&lt;&gt;"",1,0)</f>
        <v>0</v>
      </c>
      <c r="E54" s="163">
        <f t="shared" si="1"/>
        <v>0</v>
      </c>
    </row>
    <row r="55" spans="1:5" ht="14.25" customHeight="1" x14ac:dyDescent="0.2">
      <c r="A55" s="150" t="s">
        <v>276</v>
      </c>
      <c r="B55" s="142" t="s">
        <v>469</v>
      </c>
      <c r="C55" s="151">
        <v>8</v>
      </c>
      <c r="D55" s="166">
        <f>IF(STATS!BF11&lt;&gt;"",1,0)</f>
        <v>1</v>
      </c>
      <c r="E55" s="163">
        <f t="shared" si="1"/>
        <v>8</v>
      </c>
    </row>
    <row r="56" spans="1:5" ht="14.25" customHeight="1" x14ac:dyDescent="0.2">
      <c r="A56" s="148" t="s">
        <v>277</v>
      </c>
      <c r="B56" s="144" t="s">
        <v>442</v>
      </c>
      <c r="C56" s="149">
        <v>7</v>
      </c>
      <c r="D56" s="166">
        <f>IF(STATS!BH11&lt;&gt;"",1,0)</f>
        <v>0</v>
      </c>
      <c r="E56" s="163">
        <f t="shared" si="1"/>
        <v>0</v>
      </c>
    </row>
    <row r="57" spans="1:5" ht="14.25" customHeight="1" x14ac:dyDescent="0.2">
      <c r="A57" s="150" t="s">
        <v>278</v>
      </c>
      <c r="B57" s="141" t="s">
        <v>279</v>
      </c>
      <c r="C57" s="151">
        <v>7</v>
      </c>
      <c r="D57" s="166">
        <f>IF(STATS!BI11&lt;&gt;"",1,0)</f>
        <v>1</v>
      </c>
      <c r="E57" s="163">
        <f t="shared" si="1"/>
        <v>7</v>
      </c>
    </row>
    <row r="58" spans="1:5" ht="14.25" customHeight="1" x14ac:dyDescent="0.2">
      <c r="A58" s="148" t="s">
        <v>280</v>
      </c>
      <c r="B58" s="141" t="s">
        <v>281</v>
      </c>
      <c r="C58" s="149">
        <v>8</v>
      </c>
      <c r="D58" s="166">
        <f>IF(STATS!BJ11&lt;&gt;"",1,0)</f>
        <v>0</v>
      </c>
      <c r="E58" s="163">
        <f t="shared" si="1"/>
        <v>0</v>
      </c>
    </row>
    <row r="59" spans="1:5" ht="14.25" customHeight="1" x14ac:dyDescent="0.2">
      <c r="A59" s="150" t="s">
        <v>282</v>
      </c>
      <c r="B59" s="141" t="s">
        <v>283</v>
      </c>
      <c r="C59" s="151">
        <v>9</v>
      </c>
      <c r="D59" s="166">
        <f>IF(STATS!BK11&lt;&gt;"",1,0)</f>
        <v>0</v>
      </c>
      <c r="E59" s="163">
        <f t="shared" si="1"/>
        <v>0</v>
      </c>
    </row>
    <row r="60" spans="1:5" ht="14.25" customHeight="1" x14ac:dyDescent="0.2">
      <c r="A60" s="150" t="s">
        <v>443</v>
      </c>
      <c r="B60" s="141" t="s">
        <v>284</v>
      </c>
      <c r="C60" s="151">
        <v>9</v>
      </c>
      <c r="D60" s="166">
        <f>IF(STATS!BL11&lt;&gt;"",1,0)</f>
        <v>0</v>
      </c>
      <c r="E60" s="163">
        <f t="shared" si="1"/>
        <v>0</v>
      </c>
    </row>
    <row r="61" spans="1:5" ht="14.25" customHeight="1" x14ac:dyDescent="0.2">
      <c r="A61" s="150" t="s">
        <v>285</v>
      </c>
      <c r="B61" s="141" t="s">
        <v>286</v>
      </c>
      <c r="C61" s="151">
        <v>6</v>
      </c>
      <c r="D61" s="166">
        <f>IF(STATS!BM11&lt;&gt;"",1,0)</f>
        <v>1</v>
      </c>
      <c r="E61" s="163">
        <f t="shared" si="1"/>
        <v>6</v>
      </c>
    </row>
    <row r="62" spans="1:5" ht="14.25" customHeight="1" x14ac:dyDescent="0.2">
      <c r="A62" s="150" t="s">
        <v>287</v>
      </c>
      <c r="B62" s="141" t="s">
        <v>288</v>
      </c>
      <c r="C62" s="151">
        <v>6</v>
      </c>
      <c r="D62" s="166">
        <f>IF(STATS!BN11&lt;&gt;"",1,0)</f>
        <v>1</v>
      </c>
      <c r="E62" s="163">
        <f t="shared" si="1"/>
        <v>6</v>
      </c>
    </row>
    <row r="63" spans="1:5" ht="14.25" customHeight="1" x14ac:dyDescent="0.2">
      <c r="A63" s="148" t="s">
        <v>289</v>
      </c>
      <c r="B63" s="141" t="s">
        <v>290</v>
      </c>
      <c r="C63" s="149">
        <v>1</v>
      </c>
      <c r="D63" s="166">
        <f>IF(STATS!BP11&lt;&gt;"",1,0)</f>
        <v>0</v>
      </c>
      <c r="E63" s="163">
        <f t="shared" si="1"/>
        <v>0</v>
      </c>
    </row>
    <row r="64" spans="1:5" ht="14.25" customHeight="1" x14ac:dyDescent="0.2">
      <c r="A64" s="150" t="s">
        <v>291</v>
      </c>
      <c r="B64" s="141" t="s">
        <v>292</v>
      </c>
      <c r="C64" s="151">
        <v>5</v>
      </c>
      <c r="D64" s="166">
        <f>IF(STATS!BQ11&lt;&gt;"",1,0)</f>
        <v>0</v>
      </c>
      <c r="E64" s="163">
        <f t="shared" si="1"/>
        <v>0</v>
      </c>
    </row>
    <row r="65" spans="1:5" ht="14.25" customHeight="1" x14ac:dyDescent="0.2">
      <c r="A65" s="150" t="s">
        <v>293</v>
      </c>
      <c r="B65" s="142" t="s">
        <v>294</v>
      </c>
      <c r="C65" s="151">
        <v>5</v>
      </c>
      <c r="D65" s="166">
        <f>IF(STATS!BR11&lt;&gt;"",1,0)</f>
        <v>0</v>
      </c>
      <c r="E65" s="163">
        <f t="shared" si="1"/>
        <v>0</v>
      </c>
    </row>
    <row r="66" spans="1:5" ht="14.25" customHeight="1" x14ac:dyDescent="0.2">
      <c r="A66" s="150" t="s">
        <v>295</v>
      </c>
      <c r="B66" s="141" t="s">
        <v>296</v>
      </c>
      <c r="C66" s="151">
        <v>8</v>
      </c>
      <c r="D66" s="166">
        <f>IF(STATS!BS11&lt;&gt;"",1,0)</f>
        <v>0</v>
      </c>
      <c r="E66" s="163">
        <f t="shared" si="1"/>
        <v>0</v>
      </c>
    </row>
    <row r="67" spans="1:5" ht="14.25" customHeight="1" x14ac:dyDescent="0.2">
      <c r="A67" s="150" t="s">
        <v>297</v>
      </c>
      <c r="B67" s="141" t="s">
        <v>298</v>
      </c>
      <c r="C67" s="151">
        <v>9</v>
      </c>
      <c r="D67" s="166">
        <f>IF(STATS!BT11&lt;&gt;"",1,0)</f>
        <v>0</v>
      </c>
      <c r="E67" s="163">
        <f t="shared" si="1"/>
        <v>0</v>
      </c>
    </row>
    <row r="68" spans="1:5" ht="14.25" customHeight="1" x14ac:dyDescent="0.2">
      <c r="A68" s="150" t="s">
        <v>299</v>
      </c>
      <c r="B68" s="141" t="s">
        <v>300</v>
      </c>
      <c r="C68" s="151">
        <v>7</v>
      </c>
      <c r="D68" s="166">
        <f>IF(STATS!BU11&lt;&gt;"",1,0)</f>
        <v>1</v>
      </c>
      <c r="E68" s="163">
        <f t="shared" si="1"/>
        <v>7</v>
      </c>
    </row>
    <row r="69" spans="1:5" ht="14.25" customHeight="1" x14ac:dyDescent="0.2">
      <c r="A69" s="150" t="s">
        <v>444</v>
      </c>
      <c r="B69" s="141" t="s">
        <v>445</v>
      </c>
      <c r="C69" s="151">
        <v>9</v>
      </c>
      <c r="D69" s="166">
        <f>IF(STATS!BV11&lt;&gt;"",1,0)</f>
        <v>0</v>
      </c>
      <c r="E69" s="163">
        <f t="shared" si="1"/>
        <v>0</v>
      </c>
    </row>
    <row r="70" spans="1:5" ht="14.25" customHeight="1" x14ac:dyDescent="0.2">
      <c r="A70" s="150" t="s">
        <v>301</v>
      </c>
      <c r="B70" s="141" t="s">
        <v>302</v>
      </c>
      <c r="C70" s="151">
        <v>10</v>
      </c>
      <c r="D70" s="166">
        <f>IF(STATS!BW11&lt;&gt;"",1,0)</f>
        <v>0</v>
      </c>
      <c r="E70" s="163">
        <f t="shared" si="1"/>
        <v>0</v>
      </c>
    </row>
    <row r="71" spans="1:5" ht="14.25" customHeight="1" x14ac:dyDescent="0.2">
      <c r="A71" s="148" t="s">
        <v>303</v>
      </c>
      <c r="B71" s="142" t="s">
        <v>446</v>
      </c>
      <c r="C71" s="149">
        <v>8</v>
      </c>
      <c r="D71" s="166">
        <f>IF(STATS!BX11&lt;&gt;"",1,0)</f>
        <v>0</v>
      </c>
      <c r="E71" s="163">
        <f t="shared" si="1"/>
        <v>0</v>
      </c>
    </row>
    <row r="72" spans="1:5" ht="14.25" customHeight="1" x14ac:dyDescent="0.2">
      <c r="A72" s="150" t="s">
        <v>304</v>
      </c>
      <c r="B72" s="141" t="s">
        <v>305</v>
      </c>
      <c r="C72" s="151">
        <v>8</v>
      </c>
      <c r="D72" s="166">
        <f>IF(STATS!BY11&lt;&gt;"",1,0)</f>
        <v>0</v>
      </c>
      <c r="E72" s="163">
        <f t="shared" si="1"/>
        <v>0</v>
      </c>
    </row>
    <row r="73" spans="1:5" ht="14.25" customHeight="1" x14ac:dyDescent="0.2">
      <c r="A73" s="148" t="s">
        <v>306</v>
      </c>
      <c r="B73" s="141" t="s">
        <v>307</v>
      </c>
      <c r="C73" s="149">
        <v>6</v>
      </c>
      <c r="D73" s="166">
        <f>IF(STATS!BZ11&lt;&gt;"",1,0)</f>
        <v>0</v>
      </c>
      <c r="E73" s="163">
        <f t="shared" si="1"/>
        <v>0</v>
      </c>
    </row>
    <row r="74" spans="1:5" ht="14.25" customHeight="1" x14ac:dyDescent="0.2">
      <c r="A74" s="148" t="s">
        <v>308</v>
      </c>
      <c r="B74" s="141" t="s">
        <v>474</v>
      </c>
      <c r="C74" s="149">
        <v>8</v>
      </c>
      <c r="D74" s="166">
        <f>IF(STATS!CA11&lt;&gt;"",1,0)</f>
        <v>1</v>
      </c>
      <c r="E74" s="163">
        <f t="shared" si="1"/>
        <v>8</v>
      </c>
    </row>
    <row r="75" spans="1:5" ht="14.25" customHeight="1" x14ac:dyDescent="0.2">
      <c r="A75" s="150" t="s">
        <v>309</v>
      </c>
      <c r="B75" s="141" t="s">
        <v>438</v>
      </c>
      <c r="C75" s="151">
        <v>7</v>
      </c>
      <c r="D75" s="166">
        <f>IF(STATS!CB11&lt;&gt;"",1,0)</f>
        <v>1</v>
      </c>
      <c r="E75" s="163">
        <f t="shared" ref="E75:E106" si="2">C75*D75</f>
        <v>7</v>
      </c>
    </row>
    <row r="76" spans="1:5" ht="14.25" customHeight="1" x14ac:dyDescent="0.2">
      <c r="A76" s="148" t="s">
        <v>310</v>
      </c>
      <c r="B76" s="141" t="s">
        <v>311</v>
      </c>
      <c r="C76" s="149">
        <v>9</v>
      </c>
      <c r="D76" s="166">
        <f>IF(STATS!CC11&lt;&gt;"",1,0)</f>
        <v>0</v>
      </c>
      <c r="E76" s="163">
        <f t="shared" si="2"/>
        <v>0</v>
      </c>
    </row>
    <row r="77" spans="1:5" ht="14.25" customHeight="1" x14ac:dyDescent="0.2">
      <c r="A77" s="148" t="s">
        <v>312</v>
      </c>
      <c r="B77" s="141" t="s">
        <v>313</v>
      </c>
      <c r="C77" s="149">
        <v>6</v>
      </c>
      <c r="D77" s="166">
        <f>IF(STATS!CD11&lt;&gt;"",1,0)</f>
        <v>1</v>
      </c>
      <c r="E77" s="163">
        <f t="shared" si="2"/>
        <v>6</v>
      </c>
    </row>
    <row r="78" spans="1:5" ht="14.25" customHeight="1" x14ac:dyDescent="0.2">
      <c r="A78" s="150" t="s">
        <v>314</v>
      </c>
      <c r="B78" s="141" t="s">
        <v>447</v>
      </c>
      <c r="C78" s="151">
        <v>5</v>
      </c>
      <c r="D78" s="166">
        <f>IF(STATS!CE11&lt;&gt;"",1,0)</f>
        <v>1</v>
      </c>
      <c r="E78" s="163">
        <f t="shared" si="2"/>
        <v>5</v>
      </c>
    </row>
    <row r="79" spans="1:5" ht="14.25" customHeight="1" x14ac:dyDescent="0.2">
      <c r="A79" s="148" t="s">
        <v>315</v>
      </c>
      <c r="B79" s="141" t="s">
        <v>316</v>
      </c>
      <c r="C79" s="149">
        <v>7</v>
      </c>
      <c r="D79" s="166">
        <f>IF(STATS!CF11&lt;&gt;"",1,0)</f>
        <v>0</v>
      </c>
      <c r="E79" s="163">
        <f t="shared" si="2"/>
        <v>0</v>
      </c>
    </row>
    <row r="80" spans="1:5" ht="14.25" customHeight="1" x14ac:dyDescent="0.2">
      <c r="A80" s="150" t="s">
        <v>317</v>
      </c>
      <c r="B80" s="141" t="s">
        <v>476</v>
      </c>
      <c r="C80" s="151">
        <v>10</v>
      </c>
      <c r="D80" s="166">
        <f>IF(STATS!CG11&lt;&gt;"",1,0)</f>
        <v>0</v>
      </c>
      <c r="E80" s="163">
        <f t="shared" si="2"/>
        <v>0</v>
      </c>
    </row>
    <row r="81" spans="1:5" ht="14.25" customHeight="1" x14ac:dyDescent="0.2">
      <c r="A81" s="148" t="s">
        <v>318</v>
      </c>
      <c r="B81" s="141" t="s">
        <v>319</v>
      </c>
      <c r="C81" s="149">
        <v>9</v>
      </c>
      <c r="D81" s="166">
        <f>IF(STATS!CH11&lt;&gt;"",1,0)</f>
        <v>0</v>
      </c>
      <c r="E81" s="163">
        <f t="shared" si="2"/>
        <v>0</v>
      </c>
    </row>
    <row r="82" spans="1:5" ht="14.25" customHeight="1" x14ac:dyDescent="0.2">
      <c r="A82" s="150" t="s">
        <v>412</v>
      </c>
      <c r="B82" s="141" t="s">
        <v>320</v>
      </c>
      <c r="C82" s="151">
        <v>8</v>
      </c>
      <c r="D82" s="166">
        <f>IF(STATS!CI11&lt;&gt;"",1,0)</f>
        <v>1</v>
      </c>
      <c r="E82" s="163">
        <f t="shared" si="2"/>
        <v>8</v>
      </c>
    </row>
    <row r="83" spans="1:5" ht="14.25" customHeight="1" x14ac:dyDescent="0.2">
      <c r="A83" s="148" t="s">
        <v>321</v>
      </c>
      <c r="B83" s="141" t="s">
        <v>322</v>
      </c>
      <c r="C83" s="149">
        <v>10</v>
      </c>
      <c r="D83" s="166">
        <f>IF(STATS!CJ11&lt;&gt;"",1,0)</f>
        <v>0</v>
      </c>
      <c r="E83" s="163">
        <f t="shared" si="2"/>
        <v>0</v>
      </c>
    </row>
    <row r="84" spans="1:5" ht="14.25" customHeight="1" x14ac:dyDescent="0.2">
      <c r="A84" s="150" t="s">
        <v>323</v>
      </c>
      <c r="B84" s="141" t="s">
        <v>324</v>
      </c>
      <c r="C84" s="151">
        <v>7</v>
      </c>
      <c r="D84" s="166">
        <f>IF(STATS!CK11&lt;&gt;"",1,0)</f>
        <v>1</v>
      </c>
      <c r="E84" s="163">
        <f t="shared" si="2"/>
        <v>7</v>
      </c>
    </row>
    <row r="85" spans="1:5" ht="14.25" customHeight="1" x14ac:dyDescent="0.2">
      <c r="A85" s="150" t="s">
        <v>325</v>
      </c>
      <c r="B85" s="141" t="s">
        <v>326</v>
      </c>
      <c r="C85" s="151">
        <v>5</v>
      </c>
      <c r="D85" s="166">
        <f>IF(STATS!CL11&lt;&gt;"",1,0)</f>
        <v>1</v>
      </c>
      <c r="E85" s="163">
        <f t="shared" si="2"/>
        <v>5</v>
      </c>
    </row>
    <row r="86" spans="1:5" ht="14.25" customHeight="1" x14ac:dyDescent="0.2">
      <c r="A86" s="150" t="s">
        <v>327</v>
      </c>
      <c r="B86" s="141" t="s">
        <v>478</v>
      </c>
      <c r="C86" s="151">
        <v>8</v>
      </c>
      <c r="D86" s="166">
        <f>IF(STATS!CM11&lt;&gt;"",1,0)</f>
        <v>0</v>
      </c>
      <c r="E86" s="163">
        <f t="shared" si="2"/>
        <v>0</v>
      </c>
    </row>
    <row r="87" spans="1:5" ht="14.25" customHeight="1" x14ac:dyDescent="0.2">
      <c r="A87" s="150" t="s">
        <v>328</v>
      </c>
      <c r="B87" s="141" t="s">
        <v>329</v>
      </c>
      <c r="C87" s="151">
        <v>8</v>
      </c>
      <c r="D87" s="166">
        <f>IF(STATS!CN11&lt;&gt;"",1,0)</f>
        <v>0</v>
      </c>
      <c r="E87" s="163">
        <f t="shared" si="2"/>
        <v>0</v>
      </c>
    </row>
    <row r="88" spans="1:5" ht="14.25" customHeight="1" x14ac:dyDescent="0.2">
      <c r="A88" s="148" t="s">
        <v>330</v>
      </c>
      <c r="B88" s="141" t="s">
        <v>331</v>
      </c>
      <c r="C88" s="149">
        <v>8</v>
      </c>
      <c r="D88" s="166">
        <f>IF(STATS!CO11&lt;&gt;"",1,0)</f>
        <v>0</v>
      </c>
      <c r="E88" s="163">
        <f t="shared" si="2"/>
        <v>0</v>
      </c>
    </row>
    <row r="89" spans="1:5" ht="14.25" customHeight="1" x14ac:dyDescent="0.2">
      <c r="A89" s="148" t="s">
        <v>332</v>
      </c>
      <c r="B89" s="141" t="s">
        <v>333</v>
      </c>
      <c r="C89" s="149">
        <v>10</v>
      </c>
      <c r="D89" s="166">
        <f>IF(STATS!CP11&lt;&gt;"",1,0)</f>
        <v>0</v>
      </c>
      <c r="E89" s="163">
        <f t="shared" si="2"/>
        <v>0</v>
      </c>
    </row>
    <row r="90" spans="1:5" ht="14.25" customHeight="1" x14ac:dyDescent="0.2">
      <c r="A90" s="150" t="s">
        <v>334</v>
      </c>
      <c r="B90" s="141" t="s">
        <v>335</v>
      </c>
      <c r="C90" s="151">
        <v>6</v>
      </c>
      <c r="D90" s="166">
        <f>IF(STATS!CQ11&lt;&gt;"",1,0)</f>
        <v>0</v>
      </c>
      <c r="E90" s="163">
        <f t="shared" si="2"/>
        <v>0</v>
      </c>
    </row>
    <row r="91" spans="1:5" ht="14.25" customHeight="1" x14ac:dyDescent="0.2">
      <c r="A91" s="150" t="s">
        <v>336</v>
      </c>
      <c r="B91" s="141" t="s">
        <v>481</v>
      </c>
      <c r="C91" s="151">
        <v>8</v>
      </c>
      <c r="D91" s="166">
        <f>IF(STATS!CR11&lt;&gt;"",1,0)</f>
        <v>0</v>
      </c>
      <c r="E91" s="163">
        <f t="shared" si="2"/>
        <v>0</v>
      </c>
    </row>
    <row r="92" spans="1:5" ht="14.25" customHeight="1" x14ac:dyDescent="0.2">
      <c r="A92" s="150" t="s">
        <v>337</v>
      </c>
      <c r="B92" s="142" t="s">
        <v>482</v>
      </c>
      <c r="C92" s="151">
        <v>8</v>
      </c>
      <c r="D92" s="166">
        <f>IF(STATS!CS11&lt;&gt;"",1,0)</f>
        <v>0</v>
      </c>
      <c r="E92" s="163">
        <f t="shared" si="2"/>
        <v>0</v>
      </c>
    </row>
    <row r="93" spans="1:5" ht="14.25" customHeight="1" x14ac:dyDescent="0.2">
      <c r="A93" s="150" t="s">
        <v>338</v>
      </c>
      <c r="B93" s="141" t="s">
        <v>339</v>
      </c>
      <c r="C93" s="151">
        <v>9</v>
      </c>
      <c r="D93" s="166">
        <f>IF(STATS!CT11&lt;&gt;"",1,0)</f>
        <v>0</v>
      </c>
      <c r="E93" s="163">
        <f t="shared" si="2"/>
        <v>0</v>
      </c>
    </row>
    <row r="94" spans="1:5" ht="14.25" customHeight="1" x14ac:dyDescent="0.2">
      <c r="A94" s="148" t="s">
        <v>340</v>
      </c>
      <c r="B94" s="141" t="s">
        <v>341</v>
      </c>
      <c r="C94" s="149">
        <v>7</v>
      </c>
      <c r="D94" s="166">
        <f>IF(STATS!EO11&lt;&gt;"",1,0)</f>
        <v>0</v>
      </c>
      <c r="E94" s="163">
        <f t="shared" si="2"/>
        <v>0</v>
      </c>
    </row>
    <row r="95" spans="1:5" ht="14.25" customHeight="1" x14ac:dyDescent="0.2">
      <c r="A95" s="148" t="s">
        <v>409</v>
      </c>
      <c r="B95" s="141" t="s">
        <v>342</v>
      </c>
      <c r="C95" s="149">
        <v>8</v>
      </c>
      <c r="D95" s="166">
        <f>IF(STATS!CU11&lt;&gt;"",1,0)</f>
        <v>0</v>
      </c>
      <c r="E95" s="163">
        <f t="shared" si="2"/>
        <v>0</v>
      </c>
    </row>
    <row r="96" spans="1:5" ht="14.25" customHeight="1" x14ac:dyDescent="0.2">
      <c r="A96" s="148" t="s">
        <v>483</v>
      </c>
      <c r="B96" s="141" t="s">
        <v>345</v>
      </c>
      <c r="C96" s="149">
        <v>9</v>
      </c>
      <c r="D96" s="166">
        <f>IF(STATS!CV11&lt;&gt;"",1,0)</f>
        <v>0</v>
      </c>
      <c r="E96" s="163">
        <f t="shared" si="2"/>
        <v>0</v>
      </c>
    </row>
    <row r="97" spans="1:5" ht="14.25" customHeight="1" x14ac:dyDescent="0.2">
      <c r="A97" s="148" t="s">
        <v>344</v>
      </c>
      <c r="B97" s="141" t="s">
        <v>343</v>
      </c>
      <c r="C97" s="149">
        <v>7</v>
      </c>
      <c r="D97" s="166">
        <f>IF(STATS!CX11&lt;&gt;"",1,0)</f>
        <v>0</v>
      </c>
      <c r="E97" s="163">
        <f t="shared" si="2"/>
        <v>0</v>
      </c>
    </row>
    <row r="98" spans="1:5" ht="14.25" customHeight="1" x14ac:dyDescent="0.2">
      <c r="A98" s="150" t="s">
        <v>346</v>
      </c>
      <c r="B98" s="141" t="s">
        <v>450</v>
      </c>
      <c r="C98" s="151">
        <v>9</v>
      </c>
      <c r="D98" s="166">
        <f>IF(STATS!CY11&lt;&gt;"",1,0)</f>
        <v>0</v>
      </c>
      <c r="E98" s="163">
        <f t="shared" si="2"/>
        <v>0</v>
      </c>
    </row>
    <row r="99" spans="1:5" ht="14.25" customHeight="1" x14ac:dyDescent="0.2">
      <c r="A99" s="150" t="s">
        <v>347</v>
      </c>
      <c r="B99" s="141" t="s">
        <v>348</v>
      </c>
      <c r="C99" s="151">
        <v>3</v>
      </c>
      <c r="D99" s="166">
        <f>IF(STATS!CZ11&lt;&gt;"",1,0)</f>
        <v>0</v>
      </c>
      <c r="E99" s="163">
        <f t="shared" si="2"/>
        <v>0</v>
      </c>
    </row>
    <row r="100" spans="1:5" ht="14.25" customHeight="1" x14ac:dyDescent="0.2">
      <c r="A100" s="150" t="s">
        <v>349</v>
      </c>
      <c r="B100" s="141" t="s">
        <v>451</v>
      </c>
      <c r="C100" s="151">
        <v>8</v>
      </c>
      <c r="D100" s="166">
        <f>IF(STATS!DA11&lt;&gt;"",1,0)</f>
        <v>0</v>
      </c>
      <c r="E100" s="163">
        <f t="shared" si="2"/>
        <v>0</v>
      </c>
    </row>
    <row r="101" spans="1:5" ht="14.25" customHeight="1" x14ac:dyDescent="0.2">
      <c r="A101" s="148" t="s">
        <v>350</v>
      </c>
      <c r="B101" s="141" t="s">
        <v>351</v>
      </c>
      <c r="C101" s="149">
        <v>6</v>
      </c>
      <c r="D101" s="166">
        <f>IF(STATS!DC11&lt;&gt;"",1,0)</f>
        <v>0</v>
      </c>
      <c r="E101" s="163">
        <f t="shared" si="2"/>
        <v>0</v>
      </c>
    </row>
    <row r="102" spans="1:5" ht="14.25" customHeight="1" x14ac:dyDescent="0.2">
      <c r="A102" s="148" t="s">
        <v>352</v>
      </c>
      <c r="B102" s="142" t="s">
        <v>353</v>
      </c>
      <c r="C102" s="149">
        <v>10</v>
      </c>
      <c r="D102" s="166">
        <f>IF(STATS!DD11&lt;&gt;"",1,0)</f>
        <v>0</v>
      </c>
      <c r="E102" s="163">
        <f t="shared" si="2"/>
        <v>0</v>
      </c>
    </row>
    <row r="103" spans="1:5" ht="14.25" customHeight="1" x14ac:dyDescent="0.2">
      <c r="A103" s="148" t="s">
        <v>354</v>
      </c>
      <c r="B103" s="141" t="s">
        <v>494</v>
      </c>
      <c r="C103" s="149">
        <v>5</v>
      </c>
      <c r="D103" s="166">
        <f>IF(STATS!DE11&lt;&gt;"",1,0)</f>
        <v>0</v>
      </c>
      <c r="E103" s="163">
        <f t="shared" si="2"/>
        <v>0</v>
      </c>
    </row>
    <row r="104" spans="1:5" ht="14.25" customHeight="1" x14ac:dyDescent="0.2">
      <c r="A104" s="150" t="s">
        <v>355</v>
      </c>
      <c r="B104" s="141" t="s">
        <v>356</v>
      </c>
      <c r="C104" s="151">
        <v>9</v>
      </c>
      <c r="D104" s="166">
        <f>IF(STATS!DF11&lt;&gt;"",1,0)</f>
        <v>0</v>
      </c>
      <c r="E104" s="163">
        <f t="shared" si="2"/>
        <v>0</v>
      </c>
    </row>
    <row r="105" spans="1:5" ht="14.25" customHeight="1" x14ac:dyDescent="0.2">
      <c r="A105" s="150" t="s">
        <v>357</v>
      </c>
      <c r="B105" s="141" t="s">
        <v>358</v>
      </c>
      <c r="C105" s="151">
        <v>4</v>
      </c>
      <c r="D105" s="166">
        <f>IF(STATS!DG11&lt;&gt;"",1,0)</f>
        <v>0</v>
      </c>
      <c r="E105" s="163">
        <f t="shared" si="2"/>
        <v>0</v>
      </c>
    </row>
    <row r="106" spans="1:5" ht="14.25" customHeight="1" x14ac:dyDescent="0.2">
      <c r="A106" s="150" t="s">
        <v>359</v>
      </c>
      <c r="B106" s="144" t="s">
        <v>360</v>
      </c>
      <c r="C106" s="151">
        <v>8</v>
      </c>
      <c r="D106" s="166">
        <f>IF(STATS!DH11&lt;&gt;"",1,0)</f>
        <v>0</v>
      </c>
      <c r="E106" s="163">
        <f t="shared" si="2"/>
        <v>0</v>
      </c>
    </row>
    <row r="107" spans="1:5" ht="14.25" customHeight="1" x14ac:dyDescent="0.2">
      <c r="A107" s="148" t="s">
        <v>361</v>
      </c>
      <c r="B107" s="144" t="s">
        <v>362</v>
      </c>
      <c r="C107" s="149">
        <v>8</v>
      </c>
      <c r="D107" s="166">
        <f>IF(STATS!DI11&lt;&gt;"",1,0)</f>
        <v>0</v>
      </c>
      <c r="E107" s="163">
        <f t="shared" ref="E107:E134" si="3">C107*D107</f>
        <v>0</v>
      </c>
    </row>
    <row r="108" spans="1:5" ht="14.25" customHeight="1" x14ac:dyDescent="0.2">
      <c r="A108" s="150" t="s">
        <v>363</v>
      </c>
      <c r="B108" s="145" t="s">
        <v>364</v>
      </c>
      <c r="C108" s="151">
        <v>9</v>
      </c>
      <c r="D108" s="166">
        <f>IF(STATS!DJ11&lt;&gt;"",1,0)</f>
        <v>0</v>
      </c>
      <c r="E108" s="163">
        <f t="shared" si="3"/>
        <v>0</v>
      </c>
    </row>
    <row r="109" spans="1:5" ht="14.25" customHeight="1" x14ac:dyDescent="0.2">
      <c r="A109" s="148" t="s">
        <v>365</v>
      </c>
      <c r="B109" s="144" t="s">
        <v>366</v>
      </c>
      <c r="C109" s="149">
        <v>8</v>
      </c>
      <c r="D109" s="166">
        <f>IF(STATS!DK11&lt;&gt;"",1,0)</f>
        <v>0</v>
      </c>
      <c r="E109" s="163">
        <f t="shared" si="3"/>
        <v>0</v>
      </c>
    </row>
    <row r="110" spans="1:5" ht="14.25" customHeight="1" x14ac:dyDescent="0.2">
      <c r="A110" s="148" t="s">
        <v>367</v>
      </c>
      <c r="B110" s="141" t="s">
        <v>368</v>
      </c>
      <c r="C110" s="149">
        <v>5</v>
      </c>
      <c r="D110" s="166">
        <f>IF(STATS!DL11&lt;&gt;"",1,0)</f>
        <v>0</v>
      </c>
      <c r="E110" s="163">
        <f t="shared" si="3"/>
        <v>0</v>
      </c>
    </row>
    <row r="111" spans="1:5" ht="14.25" customHeight="1" x14ac:dyDescent="0.2">
      <c r="A111" s="150" t="s">
        <v>369</v>
      </c>
      <c r="B111" s="143" t="s">
        <v>488</v>
      </c>
      <c r="C111" s="151">
        <v>10</v>
      </c>
      <c r="D111" s="166">
        <f>IF(STATS!DM11&lt;&gt;"",1,0)</f>
        <v>0</v>
      </c>
      <c r="E111" s="163">
        <f t="shared" si="3"/>
        <v>0</v>
      </c>
    </row>
    <row r="112" spans="1:5" s="127" customFormat="1" ht="14.25" customHeight="1" x14ac:dyDescent="0.2">
      <c r="A112" s="152" t="s">
        <v>370</v>
      </c>
      <c r="B112" s="146" t="s">
        <v>371</v>
      </c>
      <c r="C112" s="153">
        <v>9</v>
      </c>
      <c r="D112" s="166">
        <f>IF(STATS!DN11&lt;&gt;"",1,0)</f>
        <v>0</v>
      </c>
      <c r="E112" s="163">
        <f t="shared" si="3"/>
        <v>0</v>
      </c>
    </row>
    <row r="113" spans="1:5" ht="14.25" customHeight="1" x14ac:dyDescent="0.2">
      <c r="A113" s="150" t="s">
        <v>372</v>
      </c>
      <c r="B113" s="141" t="s">
        <v>449</v>
      </c>
      <c r="C113" s="151">
        <v>5</v>
      </c>
      <c r="D113" s="166">
        <f>IF(STATS!DP11&lt;&gt;"",1,0)</f>
        <v>0</v>
      </c>
      <c r="E113" s="163">
        <f t="shared" si="3"/>
        <v>0</v>
      </c>
    </row>
    <row r="114" spans="1:5" ht="14.25" customHeight="1" x14ac:dyDescent="0.2">
      <c r="A114" s="148" t="s">
        <v>373</v>
      </c>
      <c r="B114" s="141" t="s">
        <v>448</v>
      </c>
      <c r="C114" s="149">
        <v>8</v>
      </c>
      <c r="D114" s="166">
        <f>IF(STATS!DQ11&lt;&gt;"",1,0)</f>
        <v>0</v>
      </c>
      <c r="E114" s="163">
        <f t="shared" si="3"/>
        <v>0</v>
      </c>
    </row>
    <row r="115" spans="1:5" ht="14.25" customHeight="1" x14ac:dyDescent="0.2">
      <c r="A115" s="150" t="s">
        <v>374</v>
      </c>
      <c r="B115" s="141" t="s">
        <v>411</v>
      </c>
      <c r="C115" s="151">
        <v>3</v>
      </c>
      <c r="D115" s="166">
        <f>IF(STATS!DR11&lt;&gt;"",1,0)</f>
        <v>0</v>
      </c>
      <c r="E115" s="163">
        <f t="shared" si="3"/>
        <v>0</v>
      </c>
    </row>
    <row r="116" spans="1:5" ht="14.25" customHeight="1" x14ac:dyDescent="0.2">
      <c r="A116" s="148" t="s">
        <v>375</v>
      </c>
      <c r="B116" s="141" t="s">
        <v>376</v>
      </c>
      <c r="C116" s="149">
        <v>9</v>
      </c>
      <c r="D116" s="166">
        <f>IF(STATS!DS11&lt;&gt;"",1,0)</f>
        <v>0</v>
      </c>
      <c r="E116" s="163">
        <f t="shared" si="3"/>
        <v>0</v>
      </c>
    </row>
    <row r="117" spans="1:5" ht="14.25" customHeight="1" x14ac:dyDescent="0.2">
      <c r="A117" s="148" t="s">
        <v>377</v>
      </c>
      <c r="B117" s="141" t="s">
        <v>378</v>
      </c>
      <c r="C117" s="149">
        <v>1</v>
      </c>
      <c r="D117" s="166">
        <f>IF(STATS!DT11&lt;&gt;"",1,0)</f>
        <v>0</v>
      </c>
      <c r="E117" s="163">
        <f t="shared" si="3"/>
        <v>0</v>
      </c>
    </row>
    <row r="118" spans="1:5" ht="14.25" customHeight="1" x14ac:dyDescent="0.2">
      <c r="A118" s="150" t="s">
        <v>379</v>
      </c>
      <c r="B118" s="141" t="s">
        <v>380</v>
      </c>
      <c r="C118" s="151">
        <v>1</v>
      </c>
      <c r="D118" s="166">
        <f>IF(STATS!DU11&lt;&gt;"",1,0)</f>
        <v>0</v>
      </c>
      <c r="E118" s="163">
        <f t="shared" si="3"/>
        <v>0</v>
      </c>
    </row>
    <row r="119" spans="1:5" ht="14.25" customHeight="1" x14ac:dyDescent="0.2">
      <c r="A119" s="150" t="s">
        <v>501</v>
      </c>
      <c r="B119" s="141" t="s">
        <v>502</v>
      </c>
      <c r="C119" s="151">
        <v>1</v>
      </c>
      <c r="D119" s="166">
        <f>IF(STATS!DV11&lt;&gt;"",1,0)</f>
        <v>0</v>
      </c>
      <c r="E119" s="163">
        <f t="shared" si="3"/>
        <v>0</v>
      </c>
    </row>
    <row r="120" spans="1:5" ht="14.25" customHeight="1" x14ac:dyDescent="0.2">
      <c r="A120" s="150" t="s">
        <v>381</v>
      </c>
      <c r="B120" s="141" t="s">
        <v>382</v>
      </c>
      <c r="C120" s="151">
        <v>10</v>
      </c>
      <c r="D120" s="166">
        <f>IF(STATS!DW11&lt;&gt;"",1,0)</f>
        <v>0</v>
      </c>
      <c r="E120" s="163">
        <f t="shared" si="3"/>
        <v>0</v>
      </c>
    </row>
    <row r="121" spans="1:5" ht="14.25" customHeight="1" x14ac:dyDescent="0.2">
      <c r="A121" s="150" t="s">
        <v>383</v>
      </c>
      <c r="B121" s="141" t="s">
        <v>384</v>
      </c>
      <c r="C121" s="151">
        <v>9</v>
      </c>
      <c r="D121" s="166">
        <f>IF(STATS!DX11&lt;&gt;"",1,0)</f>
        <v>0</v>
      </c>
      <c r="E121" s="163">
        <f t="shared" si="3"/>
        <v>0</v>
      </c>
    </row>
    <row r="122" spans="1:5" ht="14.25" customHeight="1" x14ac:dyDescent="0.2">
      <c r="A122" s="150" t="s">
        <v>385</v>
      </c>
      <c r="B122" s="141" t="s">
        <v>386</v>
      </c>
      <c r="C122" s="151">
        <v>9</v>
      </c>
      <c r="D122" s="166">
        <f>IF(STATS!DY11&lt;&gt;"",1,0)</f>
        <v>1</v>
      </c>
      <c r="E122" s="163">
        <f t="shared" si="3"/>
        <v>9</v>
      </c>
    </row>
    <row r="123" spans="1:5" ht="14.25" customHeight="1" x14ac:dyDescent="0.2">
      <c r="A123" s="150" t="s">
        <v>387</v>
      </c>
      <c r="B123" s="141" t="s">
        <v>388</v>
      </c>
      <c r="C123" s="151">
        <v>9</v>
      </c>
      <c r="D123" s="166">
        <f>IF(STATS!DZ11&lt;&gt;"",1,0)</f>
        <v>0</v>
      </c>
      <c r="E123" s="163">
        <f t="shared" si="3"/>
        <v>0</v>
      </c>
    </row>
    <row r="124" spans="1:5" ht="14.25" customHeight="1" x14ac:dyDescent="0.2">
      <c r="A124" s="148" t="s">
        <v>389</v>
      </c>
      <c r="B124" s="141" t="s">
        <v>439</v>
      </c>
      <c r="C124" s="149">
        <v>10</v>
      </c>
      <c r="D124" s="166">
        <f>IF(STATS!EA11&lt;&gt;"",1,0)</f>
        <v>0</v>
      </c>
      <c r="E124" s="163">
        <f t="shared" si="3"/>
        <v>0</v>
      </c>
    </row>
    <row r="125" spans="1:5" ht="14.25" customHeight="1" x14ac:dyDescent="0.2">
      <c r="A125" s="150" t="s">
        <v>390</v>
      </c>
      <c r="B125" s="141" t="s">
        <v>391</v>
      </c>
      <c r="C125" s="151">
        <v>9</v>
      </c>
      <c r="D125" s="166">
        <f>IF(STATS!EB11&lt;&gt;"",1,0)</f>
        <v>1</v>
      </c>
      <c r="E125" s="163">
        <f t="shared" si="3"/>
        <v>9</v>
      </c>
    </row>
    <row r="126" spans="1:5" ht="14.25" customHeight="1" x14ac:dyDescent="0.2">
      <c r="A126" s="150" t="s">
        <v>392</v>
      </c>
      <c r="B126" s="141" t="s">
        <v>393</v>
      </c>
      <c r="C126" s="151">
        <v>9</v>
      </c>
      <c r="D126" s="166">
        <f>IF(STATS!EC11&lt;&gt;"",1,0)</f>
        <v>1</v>
      </c>
      <c r="E126" s="163">
        <f t="shared" si="3"/>
        <v>9</v>
      </c>
    </row>
    <row r="127" spans="1:5" ht="14.25" customHeight="1" x14ac:dyDescent="0.2">
      <c r="A127" s="150" t="s">
        <v>394</v>
      </c>
      <c r="B127" s="141" t="s">
        <v>395</v>
      </c>
      <c r="C127" s="151">
        <v>7</v>
      </c>
      <c r="D127" s="166">
        <f>IF(STATS!ED11&lt;&gt;"",1,0)</f>
        <v>1</v>
      </c>
      <c r="E127" s="163">
        <f t="shared" si="3"/>
        <v>7</v>
      </c>
    </row>
    <row r="128" spans="1:5" ht="14.25" customHeight="1" x14ac:dyDescent="0.2">
      <c r="A128" s="150" t="s">
        <v>396</v>
      </c>
      <c r="B128" s="141" t="s">
        <v>397</v>
      </c>
      <c r="C128" s="151">
        <v>6</v>
      </c>
      <c r="D128" s="166">
        <f>IF(STATS!EE11&lt;&gt;"",1,0)</f>
        <v>1</v>
      </c>
      <c r="E128" s="163">
        <f t="shared" si="3"/>
        <v>6</v>
      </c>
    </row>
    <row r="129" spans="1:5" ht="14.25" customHeight="1" x14ac:dyDescent="0.2">
      <c r="A129" s="148" t="s">
        <v>506</v>
      </c>
      <c r="B129" s="141" t="s">
        <v>430</v>
      </c>
      <c r="C129" s="149">
        <v>6</v>
      </c>
      <c r="D129" s="166">
        <f>IF(STATS!EF11&lt;&gt;"",1,0)</f>
        <v>0</v>
      </c>
      <c r="E129" s="163">
        <f t="shared" si="3"/>
        <v>0</v>
      </c>
    </row>
    <row r="130" spans="1:5" ht="14.25" customHeight="1" x14ac:dyDescent="0.2">
      <c r="A130" s="148" t="s">
        <v>398</v>
      </c>
      <c r="B130" s="144" t="s">
        <v>399</v>
      </c>
      <c r="C130" s="149">
        <v>5</v>
      </c>
      <c r="D130" s="166">
        <f>IF(STATS!EG11&lt;&gt;"",1,0)</f>
        <v>0</v>
      </c>
      <c r="E130" s="163">
        <f t="shared" si="3"/>
        <v>0</v>
      </c>
    </row>
    <row r="131" spans="1:5" ht="14.25" customHeight="1" x14ac:dyDescent="0.2">
      <c r="A131" s="148" t="s">
        <v>400</v>
      </c>
      <c r="B131" s="144" t="s">
        <v>410</v>
      </c>
      <c r="C131" s="149">
        <v>7</v>
      </c>
      <c r="D131" s="166">
        <f>IF(STATS!EH11&lt;&gt;"",1,0)</f>
        <v>0</v>
      </c>
      <c r="E131" s="163">
        <f t="shared" si="3"/>
        <v>0</v>
      </c>
    </row>
    <row r="132" spans="1:5" ht="14.25" customHeight="1" x14ac:dyDescent="0.2">
      <c r="A132" s="150" t="s">
        <v>401</v>
      </c>
      <c r="B132" s="143" t="s">
        <v>414</v>
      </c>
      <c r="C132" s="149">
        <v>8</v>
      </c>
      <c r="D132" s="166">
        <f>IF(STATS!EI11&lt;&gt;"",1,0)</f>
        <v>0</v>
      </c>
      <c r="E132" s="163">
        <f t="shared" si="3"/>
        <v>0</v>
      </c>
    </row>
    <row r="133" spans="1:5" ht="14.25" customHeight="1" x14ac:dyDescent="0.2">
      <c r="A133" s="150" t="s">
        <v>402</v>
      </c>
      <c r="B133" s="141" t="s">
        <v>403</v>
      </c>
      <c r="C133" s="151">
        <v>8</v>
      </c>
      <c r="D133" s="166">
        <f>IF(STATS!EJ11&lt;&gt;"",1,0)</f>
        <v>0</v>
      </c>
      <c r="E133" s="163">
        <f t="shared" si="3"/>
        <v>0</v>
      </c>
    </row>
    <row r="134" spans="1:5" ht="14.25" customHeight="1" thickBot="1" x14ac:dyDescent="0.25">
      <c r="A134" s="154" t="s">
        <v>498</v>
      </c>
      <c r="B134" s="155" t="s">
        <v>499</v>
      </c>
      <c r="C134" s="156">
        <v>8</v>
      </c>
      <c r="D134" s="167">
        <f>IF(STATS!EK11&lt;&gt;"",1,0)</f>
        <v>0</v>
      </c>
      <c r="E134" s="163">
        <f t="shared" si="3"/>
        <v>0</v>
      </c>
    </row>
    <row r="135" spans="1:5" ht="14.25" x14ac:dyDescent="0.2">
      <c r="A135" s="135"/>
      <c r="B135" s="135"/>
      <c r="C135" s="136"/>
      <c r="D135" s="164"/>
      <c r="E135" s="137"/>
    </row>
    <row r="136" spans="1:5" ht="15" x14ac:dyDescent="0.25">
      <c r="A136" s="173" t="s">
        <v>404</v>
      </c>
      <c r="B136" s="135"/>
      <c r="C136" s="130"/>
      <c r="D136" s="138">
        <f>SUM(D9:D134)</f>
        <v>26</v>
      </c>
      <c r="E136" s="139"/>
    </row>
    <row r="137" spans="1:5" ht="15.75" thickBot="1" x14ac:dyDescent="0.3">
      <c r="A137" s="173" t="s">
        <v>405</v>
      </c>
      <c r="B137" s="135"/>
      <c r="C137" s="140"/>
      <c r="D137" s="130"/>
      <c r="E137" s="130">
        <f>(SUM(E9:E134)/D136)</f>
        <v>6.4615384615384617</v>
      </c>
    </row>
    <row r="138" spans="1:5" ht="15.75" thickBot="1" x14ac:dyDescent="0.3">
      <c r="A138" s="174" t="s">
        <v>428</v>
      </c>
      <c r="B138" s="169"/>
      <c r="C138" s="170"/>
      <c r="D138" s="171"/>
      <c r="E138" s="172">
        <f>(SUM(E9:E134)/D136)*SQRT(D136)</f>
        <v>32.947510703214917</v>
      </c>
    </row>
    <row r="140" spans="1:5" x14ac:dyDescent="0.2">
      <c r="A140" s="128"/>
      <c r="B140" s="128"/>
      <c r="C140" s="126"/>
    </row>
    <row r="141" spans="1:5" ht="51" customHeight="1" x14ac:dyDescent="0.25">
      <c r="A141" s="222" t="s">
        <v>427</v>
      </c>
      <c r="B141" s="222"/>
      <c r="C141" s="222"/>
      <c r="D141" s="222"/>
      <c r="E141" s="222"/>
    </row>
    <row r="142" spans="1:5" x14ac:dyDescent="0.2">
      <c r="A142" s="128"/>
      <c r="B142" s="128"/>
      <c r="C142" s="126"/>
    </row>
    <row r="143" spans="1:5" ht="51" customHeight="1" x14ac:dyDescent="0.25">
      <c r="A143" s="222" t="s">
        <v>485</v>
      </c>
      <c r="B143" s="222"/>
      <c r="C143" s="222"/>
      <c r="D143" s="222"/>
      <c r="E143" s="222"/>
    </row>
  </sheetData>
  <protectedRanges>
    <protectedRange sqref="D8:D134" name="number of species"/>
  </protectedRanges>
  <mergeCells count="2">
    <mergeCell ref="A141:E141"/>
    <mergeCell ref="A143:E14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"/>
  <sheetViews>
    <sheetView workbookViewId="0"/>
  </sheetViews>
  <sheetFormatPr defaultRowHeight="12.75" x14ac:dyDescent="0.2"/>
  <sheetData>
    <row r="1" spans="1:162" s="9" customFormat="1" ht="190.15" customHeight="1" x14ac:dyDescent="0.2">
      <c r="A1" s="200" t="s">
        <v>715</v>
      </c>
      <c r="B1" s="33" t="s">
        <v>716</v>
      </c>
      <c r="C1" s="9" t="s">
        <v>569</v>
      </c>
      <c r="D1" s="9" t="s">
        <v>570</v>
      </c>
      <c r="E1" s="16" t="s">
        <v>4</v>
      </c>
      <c r="F1" s="16" t="s">
        <v>571</v>
      </c>
      <c r="G1" s="29" t="s">
        <v>572</v>
      </c>
      <c r="H1" s="29" t="s">
        <v>730</v>
      </c>
      <c r="I1" s="29" t="s">
        <v>732</v>
      </c>
      <c r="J1" s="29" t="s">
        <v>573</v>
      </c>
      <c r="K1" s="29" t="s">
        <v>731</v>
      </c>
      <c r="L1" s="29" t="s">
        <v>733</v>
      </c>
      <c r="M1" s="147" t="s">
        <v>574</v>
      </c>
      <c r="N1" s="147" t="s">
        <v>575</v>
      </c>
      <c r="O1" s="147" t="s">
        <v>712</v>
      </c>
      <c r="P1" s="147" t="s">
        <v>576</v>
      </c>
      <c r="Q1" s="15" t="s">
        <v>577</v>
      </c>
      <c r="R1" s="15" t="s">
        <v>578</v>
      </c>
      <c r="S1" s="15" t="s">
        <v>579</v>
      </c>
      <c r="T1" s="15" t="s">
        <v>580</v>
      </c>
      <c r="U1" s="15" t="s">
        <v>581</v>
      </c>
      <c r="V1" s="15" t="s">
        <v>582</v>
      </c>
      <c r="W1" s="15" t="s">
        <v>583</v>
      </c>
      <c r="X1" s="15" t="s">
        <v>584</v>
      </c>
      <c r="Y1" s="15" t="s">
        <v>585</v>
      </c>
      <c r="Z1" s="15" t="s">
        <v>586</v>
      </c>
      <c r="AA1" s="15" t="s">
        <v>587</v>
      </c>
      <c r="AB1" s="15" t="s">
        <v>588</v>
      </c>
      <c r="AC1" s="15" t="s">
        <v>589</v>
      </c>
      <c r="AD1" s="15" t="s">
        <v>590</v>
      </c>
      <c r="AE1" s="15" t="s">
        <v>591</v>
      </c>
      <c r="AF1" s="15" t="s">
        <v>592</v>
      </c>
      <c r="AG1" s="15" t="s">
        <v>593</v>
      </c>
      <c r="AH1" s="15" t="s">
        <v>594</v>
      </c>
      <c r="AI1" s="15" t="s">
        <v>595</v>
      </c>
      <c r="AJ1" s="15" t="s">
        <v>596</v>
      </c>
      <c r="AK1" s="15" t="s">
        <v>597</v>
      </c>
      <c r="AL1" s="15" t="s">
        <v>598</v>
      </c>
      <c r="AM1" s="15" t="s">
        <v>599</v>
      </c>
      <c r="AN1" s="15" t="s">
        <v>600</v>
      </c>
      <c r="AO1" s="15" t="s">
        <v>601</v>
      </c>
      <c r="AP1" s="15" t="s">
        <v>602</v>
      </c>
      <c r="AQ1" s="15" t="s">
        <v>603</v>
      </c>
      <c r="AR1" s="15" t="s">
        <v>604</v>
      </c>
      <c r="AS1" s="15" t="s">
        <v>605</v>
      </c>
      <c r="AT1" s="15" t="s">
        <v>713</v>
      </c>
      <c r="AU1" s="15" t="s">
        <v>606</v>
      </c>
      <c r="AV1" s="15" t="s">
        <v>607</v>
      </c>
      <c r="AW1" s="15" t="s">
        <v>608</v>
      </c>
      <c r="AX1" s="15" t="s">
        <v>609</v>
      </c>
      <c r="AY1" s="15" t="s">
        <v>610</v>
      </c>
      <c r="AZ1" s="15" t="s">
        <v>611</v>
      </c>
      <c r="BA1" s="15" t="s">
        <v>612</v>
      </c>
      <c r="BB1" s="15" t="s">
        <v>613</v>
      </c>
      <c r="BC1" s="15" t="s">
        <v>614</v>
      </c>
      <c r="BD1" s="15" t="s">
        <v>615</v>
      </c>
      <c r="BE1" s="15" t="s">
        <v>616</v>
      </c>
      <c r="BF1" s="15" t="s">
        <v>617</v>
      </c>
      <c r="BG1" s="15" t="s">
        <v>618</v>
      </c>
      <c r="BH1" s="15" t="s">
        <v>619</v>
      </c>
      <c r="BI1" s="15" t="s">
        <v>620</v>
      </c>
      <c r="BJ1" s="15" t="s">
        <v>621</v>
      </c>
      <c r="BK1" s="15" t="s">
        <v>622</v>
      </c>
      <c r="BL1" s="15" t="s">
        <v>623</v>
      </c>
      <c r="BM1" s="15" t="s">
        <v>624</v>
      </c>
      <c r="BN1" s="15" t="s">
        <v>625</v>
      </c>
      <c r="BO1" s="15" t="s">
        <v>626</v>
      </c>
      <c r="BP1" s="15" t="s">
        <v>627</v>
      </c>
      <c r="BQ1" s="15" t="s">
        <v>628</v>
      </c>
      <c r="BR1" s="15" t="s">
        <v>629</v>
      </c>
      <c r="BS1" s="15" t="s">
        <v>714</v>
      </c>
      <c r="BT1" s="15" t="s">
        <v>630</v>
      </c>
      <c r="BU1" s="15" t="s">
        <v>631</v>
      </c>
      <c r="BV1" s="15" t="s">
        <v>632</v>
      </c>
      <c r="BW1" s="15" t="s">
        <v>633</v>
      </c>
      <c r="BX1" s="15" t="s">
        <v>634</v>
      </c>
      <c r="BY1" s="15" t="s">
        <v>635</v>
      </c>
      <c r="BZ1" s="15" t="s">
        <v>636</v>
      </c>
      <c r="CA1" s="15" t="s">
        <v>637</v>
      </c>
      <c r="CB1" s="15" t="s">
        <v>638</v>
      </c>
      <c r="CC1" s="15" t="s">
        <v>639</v>
      </c>
      <c r="CD1" s="15" t="s">
        <v>640</v>
      </c>
      <c r="CE1" s="15" t="s">
        <v>641</v>
      </c>
      <c r="CF1" s="15" t="s">
        <v>642</v>
      </c>
      <c r="CG1" s="15" t="s">
        <v>643</v>
      </c>
      <c r="CH1" s="15" t="s">
        <v>644</v>
      </c>
      <c r="CI1" s="15" t="s">
        <v>645</v>
      </c>
      <c r="CJ1" s="15" t="s">
        <v>646</v>
      </c>
      <c r="CK1" s="15" t="s">
        <v>647</v>
      </c>
      <c r="CL1" s="15" t="s">
        <v>648</v>
      </c>
      <c r="CM1" s="15" t="s">
        <v>649</v>
      </c>
      <c r="CN1" s="15" t="s">
        <v>650</v>
      </c>
      <c r="CO1" s="15" t="s">
        <v>651</v>
      </c>
      <c r="CP1" s="15" t="s">
        <v>652</v>
      </c>
      <c r="CQ1" s="15" t="s">
        <v>653</v>
      </c>
      <c r="CR1" s="15" t="s">
        <v>654</v>
      </c>
      <c r="CS1" s="15" t="s">
        <v>655</v>
      </c>
      <c r="CT1" s="15" t="s">
        <v>656</v>
      </c>
      <c r="CU1" s="15" t="s">
        <v>657</v>
      </c>
      <c r="CV1" s="15" t="s">
        <v>658</v>
      </c>
      <c r="CW1" s="15" t="s">
        <v>659</v>
      </c>
      <c r="CX1" s="15" t="s">
        <v>660</v>
      </c>
      <c r="CY1" s="15" t="s">
        <v>661</v>
      </c>
      <c r="CZ1" s="15" t="s">
        <v>662</v>
      </c>
      <c r="DA1" s="15" t="s">
        <v>663</v>
      </c>
      <c r="DB1" s="15" t="s">
        <v>664</v>
      </c>
      <c r="DC1" s="15" t="s">
        <v>665</v>
      </c>
      <c r="DD1" s="15" t="s">
        <v>666</v>
      </c>
      <c r="DE1" s="15" t="s">
        <v>667</v>
      </c>
      <c r="DF1" s="15" t="s">
        <v>668</v>
      </c>
      <c r="DG1" s="15" t="s">
        <v>669</v>
      </c>
      <c r="DH1" s="15" t="s">
        <v>670</v>
      </c>
      <c r="DI1" s="15" t="s">
        <v>671</v>
      </c>
      <c r="DJ1" s="15" t="s">
        <v>672</v>
      </c>
      <c r="DK1" s="15" t="s">
        <v>673</v>
      </c>
      <c r="DL1" s="15" t="s">
        <v>674</v>
      </c>
      <c r="DM1" s="15" t="s">
        <v>675</v>
      </c>
      <c r="DN1" s="15" t="s">
        <v>676</v>
      </c>
      <c r="DO1" s="15" t="s">
        <v>677</v>
      </c>
      <c r="DP1" s="15" t="s">
        <v>678</v>
      </c>
      <c r="DQ1" s="15" t="s">
        <v>679</v>
      </c>
      <c r="DR1" s="15" t="s">
        <v>680</v>
      </c>
      <c r="DS1" s="15" t="s">
        <v>681</v>
      </c>
      <c r="DT1" s="15" t="s">
        <v>682</v>
      </c>
      <c r="DU1" s="15" t="s">
        <v>683</v>
      </c>
      <c r="DV1" s="15" t="s">
        <v>684</v>
      </c>
      <c r="DW1" s="15" t="s">
        <v>685</v>
      </c>
      <c r="DX1" s="15" t="s">
        <v>686</v>
      </c>
      <c r="DY1" s="15" t="s">
        <v>687</v>
      </c>
      <c r="DZ1" s="15" t="s">
        <v>688</v>
      </c>
      <c r="EA1" s="15" t="s">
        <v>689</v>
      </c>
      <c r="EB1" s="15" t="s">
        <v>690</v>
      </c>
      <c r="EC1" s="15" t="s">
        <v>691</v>
      </c>
      <c r="ED1" s="15" t="s">
        <v>692</v>
      </c>
      <c r="EE1" s="15" t="s">
        <v>693</v>
      </c>
      <c r="EF1" s="15" t="s">
        <v>694</v>
      </c>
      <c r="EG1" s="15" t="s">
        <v>695</v>
      </c>
      <c r="EH1" s="15" t="s">
        <v>696</v>
      </c>
      <c r="EI1" s="15" t="s">
        <v>697</v>
      </c>
      <c r="EJ1" s="15" t="s">
        <v>698</v>
      </c>
      <c r="EK1" s="15" t="s">
        <v>699</v>
      </c>
      <c r="EL1" s="15" t="s">
        <v>700</v>
      </c>
      <c r="EM1" s="15" t="s">
        <v>701</v>
      </c>
      <c r="EN1" s="15" t="s">
        <v>702</v>
      </c>
      <c r="EO1" s="15" t="s">
        <v>703</v>
      </c>
      <c r="EP1" s="15" t="s">
        <v>704</v>
      </c>
      <c r="EQ1" s="15" t="s">
        <v>705</v>
      </c>
      <c r="ER1" s="15" t="s">
        <v>706</v>
      </c>
      <c r="ES1" s="192" t="s">
        <v>707</v>
      </c>
      <c r="ET1" s="193" t="s">
        <v>708</v>
      </c>
      <c r="EU1" s="193" t="s">
        <v>709</v>
      </c>
      <c r="EV1" s="194" t="s">
        <v>710</v>
      </c>
      <c r="EW1" s="194" t="s">
        <v>711</v>
      </c>
      <c r="EX1" s="9" t="s">
        <v>173</v>
      </c>
      <c r="EY1" s="9" t="s">
        <v>172</v>
      </c>
      <c r="EZ1" s="9" t="s">
        <v>5</v>
      </c>
      <c r="FA1" s="9" t="s">
        <v>6</v>
      </c>
      <c r="FB1" s="9" t="s">
        <v>7</v>
      </c>
      <c r="FC1" s="9" t="s">
        <v>8</v>
      </c>
      <c r="FD1" s="9" t="s">
        <v>9</v>
      </c>
      <c r="FE1" s="9" t="s">
        <v>10</v>
      </c>
      <c r="FF1" s="9" t="s">
        <v>11</v>
      </c>
    </row>
  </sheetData>
  <phoneticPr fontId="18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READ ME</vt:lpstr>
      <vt:lpstr>ENTRY </vt:lpstr>
      <vt:lpstr>FIELD SHEET</vt:lpstr>
      <vt:lpstr>BOAT SURVEY</vt:lpstr>
      <vt:lpstr>STATS</vt:lpstr>
      <vt:lpstr>MAX DEPTH GRAPH</vt:lpstr>
      <vt:lpstr>CALCULATE FQI</vt:lpstr>
      <vt:lpstr>ARCGIS TEMPLATE</vt:lpstr>
      <vt:lpstr>'BOAT SURVEY'!Print_Area</vt:lpstr>
      <vt:lpstr>'ENTRY '!Print_Area</vt:lpstr>
      <vt:lpstr>'FIELD SHEET'!Print_Area</vt:lpstr>
      <vt:lpstr>STATS!Print_Area</vt:lpstr>
      <vt:lpstr>'FIELD SHEET'!Print_Titles</vt:lpstr>
    </vt:vector>
  </TitlesOfParts>
  <Company>University of Wisconsin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Nault, Michelle E</cp:lastModifiedBy>
  <cp:lastPrinted>2009-11-02T19:37:36Z</cp:lastPrinted>
  <dcterms:created xsi:type="dcterms:W3CDTF">2004-09-23T19:27:36Z</dcterms:created>
  <dcterms:modified xsi:type="dcterms:W3CDTF">2013-11-08T17:09:04Z</dcterms:modified>
</cp:coreProperties>
</file>